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24226"/>
  <mc:AlternateContent xmlns:mc="http://schemas.openxmlformats.org/markup-compatibility/2006">
    <mc:Choice Requires="x15">
      <x15ac:absPath xmlns:x15ac="http://schemas.microsoft.com/office/spreadsheetml/2010/11/ac" url="E:\WORK\02 2023\006 Hardware Test(Verification) Report\01 FMEA\"/>
    </mc:Choice>
  </mc:AlternateContent>
  <bookViews>
    <workbookView xWindow="480" yWindow="75" windowWidth="12915" windowHeight="8280" tabRatio="869" activeTab="1"/>
  </bookViews>
  <sheets>
    <sheet name="CoverSheet" sheetId="33" r:id="rId1"/>
    <sheet name="BlockDiagram" sheetId="24" r:id="rId2"/>
    <sheet name="Criteria(CCF)" sheetId="35" r:id="rId3"/>
    <sheet name="FMEA_Calc(Total)" sheetId="32" r:id="rId4"/>
    <sheet name="FMEA_Calc(Type1)" sheetId="88" r:id="rId5"/>
    <sheet name="FMEA_Calc(Type2)" sheetId="89" r:id="rId6"/>
    <sheet name="C100" sheetId="59" r:id="rId7"/>
    <sheet name="C200" sheetId="66" r:id="rId8"/>
    <sheet name="C101" sheetId="36" r:id="rId9"/>
    <sheet name="C201" sheetId="38" r:id="rId10"/>
    <sheet name="C102" sheetId="40" r:id="rId11"/>
    <sheet name="C202" sheetId="41" r:id="rId12"/>
    <sheet name="C103" sheetId="42" r:id="rId13"/>
    <sheet name="C203" sheetId="45" r:id="rId14"/>
    <sheet name="C104_0" sheetId="46" r:id="rId15"/>
    <sheet name="C104_1" sheetId="47" r:id="rId16"/>
    <sheet name="C204_0" sheetId="48" r:id="rId17"/>
    <sheet name="C204_1" sheetId="49" r:id="rId18"/>
    <sheet name="C105" sheetId="50" r:id="rId19"/>
    <sheet name="C205" sheetId="52" r:id="rId20"/>
    <sheet name="C106" sheetId="55" r:id="rId21"/>
    <sheet name="C206" sheetId="56" r:id="rId22"/>
    <sheet name="C107" sheetId="53" r:id="rId23"/>
    <sheet name="C207" sheetId="57" r:id="rId24"/>
    <sheet name="C108_0" sheetId="58" r:id="rId25"/>
    <sheet name="C108_1" sheetId="60" r:id="rId26"/>
    <sheet name="C108_2" sheetId="61" r:id="rId27"/>
    <sheet name="C108_3" sheetId="62" r:id="rId28"/>
    <sheet name="C108_4" sheetId="63" r:id="rId29"/>
    <sheet name="C208_0" sheetId="68" r:id="rId30"/>
    <sheet name="C208_1" sheetId="69" r:id="rId31"/>
    <sheet name="C208_2" sheetId="70" r:id="rId32"/>
    <sheet name="C208_3" sheetId="71" r:id="rId33"/>
    <sheet name="C208_4" sheetId="72" r:id="rId34"/>
    <sheet name="C1xx" sheetId="80" r:id="rId35"/>
    <sheet name="C2xx" sheetId="81" r:id="rId36"/>
    <sheet name="C000" sheetId="79" r:id="rId37"/>
    <sheet name="C001" sheetId="83" r:id="rId38"/>
    <sheet name="C002" sheetId="84" r:id="rId39"/>
    <sheet name="C300" sheetId="82" r:id="rId40"/>
    <sheet name="C301" sheetId="73" r:id="rId41"/>
    <sheet name="C302" sheetId="76" r:id="rId42"/>
    <sheet name="C303" sheetId="77" r:id="rId43"/>
    <sheet name="C304" sheetId="78" r:id="rId44"/>
    <sheet name="C103_WD2" sheetId="85" state="hidden" r:id="rId45"/>
    <sheet name="C203_WD2" sheetId="86" state="hidden" r:id="rId46"/>
  </sheets>
  <calcPr calcId="162913"/>
</workbook>
</file>

<file path=xl/calcChain.xml><?xml version="1.0" encoding="utf-8"?>
<calcChain xmlns="http://schemas.openxmlformats.org/spreadsheetml/2006/main">
  <c r="E75" i="88" l="1"/>
  <c r="E75" i="89"/>
  <c r="E83" i="89"/>
  <c r="E49" i="32"/>
  <c r="N12" i="45"/>
  <c r="N13" i="45"/>
  <c r="N11" i="45"/>
  <c r="N10" i="45"/>
  <c r="N97" i="45"/>
  <c r="N96" i="45"/>
  <c r="N95" i="45"/>
  <c r="N94" i="45"/>
  <c r="N353" i="42"/>
  <c r="N352" i="42"/>
  <c r="N351" i="42"/>
  <c r="N350" i="42"/>
  <c r="N171" i="42"/>
  <c r="N170" i="42"/>
  <c r="N169" i="42"/>
  <c r="N16" i="42"/>
  <c r="N15" i="42"/>
  <c r="N14" i="42"/>
  <c r="N13" i="42"/>
  <c r="N227" i="60"/>
  <c r="N226" i="60"/>
  <c r="N225" i="60"/>
  <c r="N224" i="60"/>
  <c r="N200" i="60"/>
  <c r="N199" i="60"/>
  <c r="N198" i="60"/>
  <c r="N197" i="60"/>
  <c r="N181" i="60"/>
  <c r="N180" i="60"/>
  <c r="N179" i="60"/>
  <c r="N178" i="60"/>
  <c r="N154" i="60"/>
  <c r="N153" i="60"/>
  <c r="N152" i="60"/>
  <c r="N151" i="60"/>
  <c r="N135" i="60"/>
  <c r="N134" i="60"/>
  <c r="N133" i="60"/>
  <c r="N132" i="60"/>
  <c r="N108" i="60"/>
  <c r="N107" i="60"/>
  <c r="N106" i="60"/>
  <c r="N105" i="60"/>
  <c r="N89" i="60"/>
  <c r="N88" i="60"/>
  <c r="N87" i="60"/>
  <c r="N86" i="60"/>
  <c r="N62" i="60"/>
  <c r="N61" i="60"/>
  <c r="N60" i="60"/>
  <c r="N59" i="60"/>
  <c r="N226" i="69"/>
  <c r="N227" i="69"/>
  <c r="N225" i="69"/>
  <c r="N224" i="69"/>
  <c r="N200" i="69"/>
  <c r="N199" i="69"/>
  <c r="N198" i="69"/>
  <c r="N197" i="69"/>
  <c r="N180" i="69"/>
  <c r="N181" i="69"/>
  <c r="N179" i="69"/>
  <c r="N178" i="69"/>
  <c r="N153" i="69"/>
  <c r="N154" i="69"/>
  <c r="N152" i="69"/>
  <c r="N151" i="69"/>
  <c r="N134" i="69"/>
  <c r="N135" i="69"/>
  <c r="N133" i="69"/>
  <c r="N132" i="69"/>
  <c r="N107" i="69"/>
  <c r="N108" i="69"/>
  <c r="N106" i="69"/>
  <c r="N105" i="69"/>
  <c r="N88" i="69"/>
  <c r="N89" i="69"/>
  <c r="N87" i="69"/>
  <c r="N86" i="69"/>
  <c r="N62" i="69"/>
  <c r="N61" i="69"/>
  <c r="N60" i="69"/>
  <c r="N59" i="69"/>
  <c r="N232" i="63"/>
  <c r="N233" i="63"/>
  <c r="N234" i="63"/>
  <c r="N231" i="63"/>
  <c r="N230" i="63"/>
  <c r="N195" i="63"/>
  <c r="N194" i="63"/>
  <c r="N193" i="63"/>
  <c r="N192" i="63"/>
  <c r="N175" i="63"/>
  <c r="N174" i="63"/>
  <c r="N173" i="63"/>
  <c r="N172" i="63"/>
  <c r="N154" i="63"/>
  <c r="N155" i="63"/>
  <c r="N153" i="63"/>
  <c r="N152" i="63"/>
  <c r="N135" i="63"/>
  <c r="N134" i="63"/>
  <c r="N133" i="63"/>
  <c r="N132" i="63"/>
  <c r="N110" i="63"/>
  <c r="N111" i="63"/>
  <c r="N109" i="63"/>
  <c r="N108" i="63"/>
  <c r="N90" i="63"/>
  <c r="N91" i="63"/>
  <c r="N89" i="63"/>
  <c r="N88" i="63"/>
  <c r="N71" i="63"/>
  <c r="N70" i="63"/>
  <c r="N69" i="63"/>
  <c r="N68" i="63"/>
  <c r="N50" i="63"/>
  <c r="N51" i="63"/>
  <c r="N49" i="63"/>
  <c r="N48" i="63"/>
  <c r="N37" i="63"/>
  <c r="N36" i="63"/>
  <c r="N35" i="63"/>
  <c r="N34" i="63"/>
  <c r="N33" i="63"/>
  <c r="N15" i="63"/>
  <c r="N16" i="63"/>
  <c r="N17" i="63"/>
  <c r="N14" i="63"/>
  <c r="N13" i="63"/>
  <c r="N217" i="72"/>
  <c r="N218" i="72"/>
  <c r="N219" i="72"/>
  <c r="N216" i="72"/>
  <c r="N215" i="72"/>
  <c r="N195" i="72"/>
  <c r="N194" i="72"/>
  <c r="N193" i="72"/>
  <c r="N192" i="72"/>
  <c r="N175" i="72"/>
  <c r="N174" i="72"/>
  <c r="N173" i="72"/>
  <c r="N172" i="72"/>
  <c r="N155" i="72"/>
  <c r="N154" i="72"/>
  <c r="N153" i="72"/>
  <c r="N152" i="72"/>
  <c r="N135" i="72"/>
  <c r="N134" i="72"/>
  <c r="N133" i="72"/>
  <c r="N132" i="72"/>
  <c r="N110" i="72"/>
  <c r="N111" i="72"/>
  <c r="N109" i="72"/>
  <c r="N108" i="72"/>
  <c r="N89" i="72"/>
  <c r="N90" i="72"/>
  <c r="N91" i="72"/>
  <c r="N88" i="72"/>
  <c r="N70" i="72"/>
  <c r="N71" i="72"/>
  <c r="N69" i="72"/>
  <c r="N68" i="72"/>
  <c r="N49" i="72"/>
  <c r="N50" i="72"/>
  <c r="N51" i="72"/>
  <c r="N48" i="72"/>
  <c r="N34" i="72"/>
  <c r="N35" i="72"/>
  <c r="N36" i="72"/>
  <c r="N37" i="72"/>
  <c r="N33" i="72"/>
  <c r="N15" i="72"/>
  <c r="N16" i="72"/>
  <c r="N17" i="72"/>
  <c r="N14" i="72"/>
  <c r="N13" i="72"/>
  <c r="N311" i="77"/>
  <c r="N310" i="77"/>
  <c r="N309" i="77"/>
  <c r="N308" i="77"/>
  <c r="N295" i="77"/>
  <c r="N294" i="77"/>
  <c r="N293" i="77"/>
  <c r="N292" i="77"/>
  <c r="N279" i="77"/>
  <c r="N278" i="77"/>
  <c r="N277" i="77"/>
  <c r="N276" i="77"/>
  <c r="N263" i="77"/>
  <c r="N262" i="77"/>
  <c r="N261" i="77"/>
  <c r="N260" i="77"/>
  <c r="N247" i="77"/>
  <c r="N246" i="77"/>
  <c r="N245" i="77"/>
  <c r="N244" i="77"/>
  <c r="N231" i="77"/>
  <c r="N230" i="77"/>
  <c r="N229" i="77"/>
  <c r="N228" i="77"/>
  <c r="N215" i="77"/>
  <c r="N214" i="77"/>
  <c r="N213" i="77"/>
  <c r="N212" i="77"/>
  <c r="N199" i="77"/>
  <c r="N198" i="77"/>
  <c r="N197" i="77"/>
  <c r="N196" i="77"/>
  <c r="N133" i="78"/>
  <c r="N132" i="78"/>
  <c r="N131" i="78"/>
  <c r="N130" i="78"/>
  <c r="N129" i="78"/>
  <c r="N104" i="78"/>
  <c r="N103" i="78"/>
  <c r="N102" i="78"/>
  <c r="N101" i="78"/>
  <c r="N100" i="78"/>
  <c r="N75" i="78"/>
  <c r="N74" i="78"/>
  <c r="N73" i="78"/>
  <c r="N72" i="78"/>
  <c r="N71" i="78"/>
  <c r="N46" i="78"/>
  <c r="N45" i="78"/>
  <c r="N44" i="78"/>
  <c r="N43" i="78"/>
  <c r="N42" i="78"/>
  <c r="N20" i="78"/>
  <c r="N19" i="78"/>
  <c r="N18" i="78"/>
  <c r="N17" i="78"/>
  <c r="N16" i="78"/>
  <c r="N834" i="82"/>
  <c r="N835" i="82"/>
  <c r="N836" i="82"/>
  <c r="N833" i="82"/>
  <c r="N819" i="82"/>
  <c r="N820" i="82"/>
  <c r="N818" i="82"/>
  <c r="N817" i="82"/>
  <c r="N767" i="82"/>
  <c r="N768" i="82"/>
  <c r="N766" i="82"/>
  <c r="N765" i="82"/>
  <c r="N474" i="82"/>
  <c r="N473" i="82"/>
  <c r="N472" i="82"/>
  <c r="N471" i="82"/>
  <c r="N470" i="82"/>
  <c r="N186" i="77"/>
  <c r="N185" i="77"/>
  <c r="N184" i="77"/>
  <c r="N183" i="77"/>
  <c r="N182" i="77"/>
  <c r="N168" i="77"/>
  <c r="N167" i="77"/>
  <c r="N166" i="77"/>
  <c r="N165" i="77"/>
  <c r="N164" i="77"/>
  <c r="N150" i="77"/>
  <c r="N149" i="77"/>
  <c r="N148" i="77"/>
  <c r="N147" i="77"/>
  <c r="N146" i="77"/>
  <c r="N132" i="77"/>
  <c r="N131" i="77"/>
  <c r="N130" i="77"/>
  <c r="N129" i="77"/>
  <c r="N128" i="77"/>
  <c r="N114" i="77"/>
  <c r="N113" i="77"/>
  <c r="N112" i="77"/>
  <c r="N111" i="77"/>
  <c r="N110" i="77"/>
  <c r="N96" i="77"/>
  <c r="N95" i="77"/>
  <c r="N94" i="77"/>
  <c r="N93" i="77"/>
  <c r="N92" i="77"/>
  <c r="N78" i="77"/>
  <c r="N77" i="77"/>
  <c r="N76" i="77"/>
  <c r="N74" i="77"/>
  <c r="N75" i="77"/>
  <c r="N60" i="77"/>
  <c r="N59" i="77"/>
  <c r="N58" i="77"/>
  <c r="N57" i="77"/>
  <c r="N56" i="77"/>
  <c r="N42" i="77"/>
  <c r="N41" i="77"/>
  <c r="N40" i="77"/>
  <c r="N39" i="77"/>
  <c r="N38" i="77"/>
  <c r="N24" i="77"/>
  <c r="N23" i="77"/>
  <c r="N22" i="77"/>
  <c r="N21" i="77"/>
  <c r="N20" i="77"/>
  <c r="N43" i="77"/>
  <c r="E80" i="88"/>
  <c r="E25" i="35" l="1"/>
  <c r="H56" i="89"/>
  <c r="H54" i="89"/>
  <c r="K39" i="89"/>
  <c r="H68" i="89" l="1"/>
  <c r="E68" i="89"/>
  <c r="H67" i="89"/>
  <c r="E67" i="89"/>
  <c r="K66" i="89"/>
  <c r="J66" i="89"/>
  <c r="I66" i="89"/>
  <c r="H66" i="89"/>
  <c r="G66" i="89"/>
  <c r="F66" i="89"/>
  <c r="E66" i="89"/>
  <c r="K65" i="89"/>
  <c r="J65" i="89"/>
  <c r="I65" i="89"/>
  <c r="H65" i="89"/>
  <c r="G65" i="89"/>
  <c r="F65" i="89"/>
  <c r="E65" i="89"/>
  <c r="H64" i="89"/>
  <c r="E64" i="89"/>
  <c r="E63" i="89"/>
  <c r="E62" i="89"/>
  <c r="E61" i="89"/>
  <c r="E60" i="89"/>
  <c r="E59" i="89"/>
  <c r="E58" i="89"/>
  <c r="E57" i="89"/>
  <c r="E56" i="89"/>
  <c r="E55" i="89"/>
  <c r="K54" i="89"/>
  <c r="J54" i="89"/>
  <c r="I54" i="89"/>
  <c r="G54" i="89"/>
  <c r="F54" i="89"/>
  <c r="E54" i="89"/>
  <c r="K53" i="89"/>
  <c r="J53" i="89"/>
  <c r="I53" i="89"/>
  <c r="H53" i="89"/>
  <c r="G53" i="89"/>
  <c r="F53" i="89"/>
  <c r="E53" i="89"/>
  <c r="K52" i="89"/>
  <c r="J52" i="89"/>
  <c r="I52" i="89"/>
  <c r="H52" i="89"/>
  <c r="G52" i="89"/>
  <c r="F52" i="89"/>
  <c r="E52" i="89"/>
  <c r="K51" i="89"/>
  <c r="J51" i="89"/>
  <c r="I51" i="89"/>
  <c r="H51" i="89"/>
  <c r="G51" i="89"/>
  <c r="F51" i="89"/>
  <c r="E51" i="89"/>
  <c r="K50" i="89"/>
  <c r="J50" i="89"/>
  <c r="I50" i="89"/>
  <c r="H50" i="89"/>
  <c r="G50" i="89"/>
  <c r="F50" i="89"/>
  <c r="E50" i="89"/>
  <c r="E49" i="89"/>
  <c r="K48" i="89"/>
  <c r="J48" i="89"/>
  <c r="I48" i="89"/>
  <c r="H48" i="89"/>
  <c r="G48" i="89"/>
  <c r="F48" i="89"/>
  <c r="E48" i="89"/>
  <c r="K47" i="89"/>
  <c r="J47" i="89"/>
  <c r="I47" i="89"/>
  <c r="H47" i="89"/>
  <c r="G47" i="89"/>
  <c r="F47" i="89"/>
  <c r="E47" i="89"/>
  <c r="K46" i="89"/>
  <c r="J46" i="89"/>
  <c r="I46" i="89"/>
  <c r="H46" i="89"/>
  <c r="G46" i="89"/>
  <c r="F46" i="89"/>
  <c r="E46" i="89"/>
  <c r="E45" i="89"/>
  <c r="E44" i="89"/>
  <c r="E43" i="89"/>
  <c r="E42" i="89"/>
  <c r="E41" i="89"/>
  <c r="E40" i="89"/>
  <c r="J39" i="89"/>
  <c r="I39" i="89"/>
  <c r="H39" i="89"/>
  <c r="G39" i="89"/>
  <c r="F39" i="89"/>
  <c r="E39" i="89"/>
  <c r="K38" i="89"/>
  <c r="J38" i="89"/>
  <c r="I38" i="89"/>
  <c r="H38" i="89"/>
  <c r="G38" i="89"/>
  <c r="F38" i="89"/>
  <c r="E38" i="89"/>
  <c r="K37" i="89"/>
  <c r="J37" i="89"/>
  <c r="I37" i="89"/>
  <c r="H37" i="89"/>
  <c r="G37" i="89"/>
  <c r="F37" i="89"/>
  <c r="E37" i="89"/>
  <c r="K36" i="89"/>
  <c r="J36" i="89"/>
  <c r="I36" i="89"/>
  <c r="H36" i="89"/>
  <c r="G36" i="89"/>
  <c r="F36" i="89"/>
  <c r="E36" i="89"/>
  <c r="K35" i="89"/>
  <c r="J35" i="89"/>
  <c r="I35" i="89"/>
  <c r="H35" i="89"/>
  <c r="G35" i="89"/>
  <c r="F35" i="89"/>
  <c r="E35" i="89"/>
  <c r="H34" i="89"/>
  <c r="E34" i="89"/>
  <c r="K33" i="89"/>
  <c r="J33" i="89"/>
  <c r="I33" i="89"/>
  <c r="H33" i="89"/>
  <c r="G33" i="89"/>
  <c r="F33" i="89"/>
  <c r="E33" i="89"/>
  <c r="K32" i="89"/>
  <c r="J32" i="89"/>
  <c r="I32" i="89"/>
  <c r="H32" i="89"/>
  <c r="G32" i="89"/>
  <c r="F32" i="89"/>
  <c r="E32" i="89"/>
  <c r="K31" i="89"/>
  <c r="J31" i="89"/>
  <c r="I31" i="89"/>
  <c r="H31" i="89"/>
  <c r="G31" i="89"/>
  <c r="F31" i="89"/>
  <c r="E31" i="89"/>
  <c r="E68" i="88" l="1"/>
  <c r="E67" i="88"/>
  <c r="E66" i="88"/>
  <c r="E65" i="88"/>
  <c r="E64" i="88"/>
  <c r="K63" i="88"/>
  <c r="J63" i="88"/>
  <c r="I63" i="88"/>
  <c r="H63" i="88"/>
  <c r="G63" i="88"/>
  <c r="F63" i="88"/>
  <c r="E63" i="88"/>
  <c r="K62" i="88"/>
  <c r="J62" i="88"/>
  <c r="I62" i="88"/>
  <c r="H62" i="88"/>
  <c r="G62" i="88"/>
  <c r="F62" i="88"/>
  <c r="E62" i="88"/>
  <c r="K61" i="88"/>
  <c r="J61" i="88"/>
  <c r="I61" i="88"/>
  <c r="H61" i="88"/>
  <c r="G61" i="88"/>
  <c r="F61" i="88"/>
  <c r="E61" i="88"/>
  <c r="E60" i="88"/>
  <c r="E59" i="88"/>
  <c r="K58" i="88"/>
  <c r="J58" i="88"/>
  <c r="I58" i="88"/>
  <c r="H58" i="88"/>
  <c r="G58" i="88"/>
  <c r="F58" i="88"/>
  <c r="E58" i="88"/>
  <c r="K57" i="88"/>
  <c r="J57" i="88"/>
  <c r="I57" i="88"/>
  <c r="H57" i="88"/>
  <c r="G57" i="88"/>
  <c r="F57" i="88"/>
  <c r="E57" i="88"/>
  <c r="E56" i="88"/>
  <c r="K55" i="88"/>
  <c r="J55" i="88"/>
  <c r="I55" i="88"/>
  <c r="H55" i="88"/>
  <c r="G55" i="88"/>
  <c r="F55" i="88"/>
  <c r="E55" i="88"/>
  <c r="E54" i="88"/>
  <c r="E53" i="88"/>
  <c r="K52" i="88"/>
  <c r="J52" i="88"/>
  <c r="I52" i="88"/>
  <c r="H52" i="88"/>
  <c r="G52" i="88"/>
  <c r="F52" i="88"/>
  <c r="E52" i="88"/>
  <c r="E51" i="88"/>
  <c r="E50" i="88"/>
  <c r="E49" i="88"/>
  <c r="K48" i="88"/>
  <c r="J48" i="88"/>
  <c r="I48" i="88"/>
  <c r="H48" i="88"/>
  <c r="G48" i="88"/>
  <c r="F48" i="88"/>
  <c r="E48" i="88"/>
  <c r="K47" i="88"/>
  <c r="J47" i="88"/>
  <c r="I47" i="88"/>
  <c r="H47" i="88"/>
  <c r="G47" i="88"/>
  <c r="F47" i="88"/>
  <c r="E47" i="88"/>
  <c r="K46" i="88"/>
  <c r="J46" i="88"/>
  <c r="I46" i="88"/>
  <c r="H46" i="88"/>
  <c r="G46" i="88"/>
  <c r="F46" i="88"/>
  <c r="E46" i="88"/>
  <c r="E45" i="88"/>
  <c r="E44" i="88"/>
  <c r="K43" i="88"/>
  <c r="J43" i="88"/>
  <c r="I43" i="88"/>
  <c r="H43" i="88"/>
  <c r="G43" i="88"/>
  <c r="F43" i="88"/>
  <c r="E43" i="88"/>
  <c r="K42" i="88"/>
  <c r="J42" i="88"/>
  <c r="I42" i="88"/>
  <c r="H42" i="88"/>
  <c r="G42" i="88"/>
  <c r="F42" i="88"/>
  <c r="E42" i="88"/>
  <c r="E41" i="88"/>
  <c r="K40" i="88"/>
  <c r="J40" i="88"/>
  <c r="I40" i="88"/>
  <c r="H40" i="88"/>
  <c r="G40" i="88"/>
  <c r="F40" i="88"/>
  <c r="E40" i="88"/>
  <c r="E39" i="88"/>
  <c r="E38" i="88"/>
  <c r="K37" i="88"/>
  <c r="J37" i="88"/>
  <c r="I37" i="88"/>
  <c r="H37" i="88"/>
  <c r="G37" i="88"/>
  <c r="F37" i="88"/>
  <c r="E37" i="88"/>
  <c r="E36" i="88"/>
  <c r="E35" i="88"/>
  <c r="E34" i="88"/>
  <c r="K33" i="88"/>
  <c r="J33" i="88"/>
  <c r="I33" i="88"/>
  <c r="H33" i="88"/>
  <c r="G33" i="88"/>
  <c r="F33" i="88"/>
  <c r="E33" i="88"/>
  <c r="K32" i="88"/>
  <c r="J32" i="88"/>
  <c r="I32" i="88"/>
  <c r="H32" i="88"/>
  <c r="G32" i="88"/>
  <c r="F32" i="88"/>
  <c r="E32" i="88"/>
  <c r="K31" i="88"/>
  <c r="J31" i="88"/>
  <c r="I31" i="88"/>
  <c r="H31" i="88"/>
  <c r="G31" i="88"/>
  <c r="F31" i="88"/>
  <c r="E31" i="88"/>
  <c r="H69" i="88" l="1"/>
  <c r="J69" i="88"/>
  <c r="E72" i="88"/>
  <c r="E74" i="88" s="1"/>
  <c r="I69" i="88"/>
  <c r="E71" i="88"/>
  <c r="F71" i="88" s="1"/>
  <c r="F69" i="88"/>
  <c r="E81" i="88" s="1"/>
  <c r="N58" i="80"/>
  <c r="N664" i="82"/>
  <c r="N663" i="82"/>
  <c r="N662" i="82"/>
  <c r="N661" i="82"/>
  <c r="N660" i="82"/>
  <c r="N602" i="82"/>
  <c r="N601" i="82"/>
  <c r="N600" i="82"/>
  <c r="N599" i="82"/>
  <c r="N598" i="82"/>
  <c r="N448" i="82"/>
  <c r="N447" i="82"/>
  <c r="N446" i="82"/>
  <c r="N445" i="82"/>
  <c r="N444" i="82"/>
  <c r="G69" i="88" l="1"/>
  <c r="E82" i="88" s="1"/>
  <c r="E73" i="88"/>
  <c r="F72" i="88"/>
  <c r="K69" i="88"/>
  <c r="M89" i="63"/>
  <c r="M90" i="63" s="1"/>
  <c r="M336" i="47"/>
  <c r="M335" i="47"/>
  <c r="M334" i="47"/>
  <c r="O3" i="42"/>
  <c r="O3" i="66"/>
  <c r="P3" i="66"/>
  <c r="Q3" i="66"/>
  <c r="P328" i="66"/>
  <c r="Q328" i="66" s="1"/>
  <c r="N328" i="66"/>
  <c r="O327" i="66"/>
  <c r="N327" i="66"/>
  <c r="O326" i="66"/>
  <c r="N326" i="66"/>
  <c r="O325" i="66"/>
  <c r="N325" i="66"/>
  <c r="M325" i="66"/>
  <c r="M326" i="66" s="1"/>
  <c r="O324" i="66"/>
  <c r="N324" i="66"/>
  <c r="P324" i="66" s="1"/>
  <c r="Q324" i="66" s="1"/>
  <c r="P342" i="59"/>
  <c r="Q342" i="59" s="1"/>
  <c r="N342" i="59"/>
  <c r="O341" i="59"/>
  <c r="N341" i="59"/>
  <c r="O340" i="59"/>
  <c r="N340" i="59"/>
  <c r="O339" i="59"/>
  <c r="N339" i="59"/>
  <c r="M339" i="59"/>
  <c r="M340" i="59" s="1"/>
  <c r="O338" i="59"/>
  <c r="N338" i="59"/>
  <c r="P338" i="59" s="1"/>
  <c r="Q338" i="59" s="1"/>
  <c r="K28" i="32"/>
  <c r="K26" i="32"/>
  <c r="K25" i="32"/>
  <c r="K24" i="32"/>
  <c r="K22" i="32"/>
  <c r="K21" i="32"/>
  <c r="J28" i="32"/>
  <c r="J26" i="32"/>
  <c r="J25" i="32"/>
  <c r="J24" i="32"/>
  <c r="J22" i="32"/>
  <c r="J21" i="32"/>
  <c r="I28" i="32"/>
  <c r="I26" i="32"/>
  <c r="I25" i="32"/>
  <c r="I24" i="32"/>
  <c r="I22" i="32"/>
  <c r="I21" i="32"/>
  <c r="H28" i="32"/>
  <c r="H26" i="32"/>
  <c r="H25" i="32"/>
  <c r="H24" i="32"/>
  <c r="H22" i="32"/>
  <c r="H21" i="32"/>
  <c r="G34" i="32"/>
  <c r="G28" i="32"/>
  <c r="G26" i="32"/>
  <c r="G25" i="32"/>
  <c r="G24" i="32"/>
  <c r="G22" i="32"/>
  <c r="G21" i="32"/>
  <c r="F34" i="32"/>
  <c r="F28" i="32"/>
  <c r="F26" i="32"/>
  <c r="F25" i="32"/>
  <c r="F24" i="32"/>
  <c r="F22" i="32"/>
  <c r="F21" i="32"/>
  <c r="E33" i="32"/>
  <c r="E32" i="32"/>
  <c r="E31" i="32"/>
  <c r="E30" i="32"/>
  <c r="E29" i="32"/>
  <c r="E28" i="32"/>
  <c r="E27" i="32"/>
  <c r="E26" i="32"/>
  <c r="E25" i="32"/>
  <c r="E24" i="32"/>
  <c r="E23" i="32"/>
  <c r="E22" i="32"/>
  <c r="E21" i="32"/>
  <c r="E20" i="32"/>
  <c r="K13" i="32"/>
  <c r="K11" i="32"/>
  <c r="K9" i="32"/>
  <c r="K7" i="32"/>
  <c r="J13" i="32"/>
  <c r="J11" i="32"/>
  <c r="J9" i="32"/>
  <c r="I13" i="32"/>
  <c r="I11" i="32"/>
  <c r="I9" i="32"/>
  <c r="H13" i="32"/>
  <c r="H11" i="32"/>
  <c r="H9" i="32"/>
  <c r="F13" i="32"/>
  <c r="F11" i="32"/>
  <c r="F9" i="32"/>
  <c r="G13" i="32"/>
  <c r="G11" i="32"/>
  <c r="G9" i="32"/>
  <c r="G7" i="32"/>
  <c r="E18" i="32"/>
  <c r="E17" i="32"/>
  <c r="E16" i="32"/>
  <c r="E15" i="32"/>
  <c r="E14" i="32"/>
  <c r="E13" i="32"/>
  <c r="E12" i="32"/>
  <c r="E11" i="32"/>
  <c r="E10" i="32"/>
  <c r="E9" i="32"/>
  <c r="E8" i="32"/>
  <c r="E7" i="32"/>
  <c r="K6" i="32"/>
  <c r="J7" i="32"/>
  <c r="I7" i="32"/>
  <c r="H7" i="32"/>
  <c r="G6" i="32"/>
  <c r="F7" i="32"/>
  <c r="F6" i="32"/>
  <c r="E6" i="32"/>
  <c r="J6" i="32"/>
  <c r="I6" i="32"/>
  <c r="H6" i="32"/>
  <c r="E5" i="32"/>
  <c r="H19" i="32"/>
  <c r="E19" i="32"/>
  <c r="E37" i="32"/>
  <c r="E36" i="32"/>
  <c r="E35" i="32"/>
  <c r="H42" i="32"/>
  <c r="H41" i="32"/>
  <c r="E42" i="32"/>
  <c r="E41" i="32"/>
  <c r="K40" i="32"/>
  <c r="J40" i="32"/>
  <c r="I40" i="32"/>
  <c r="H40" i="32"/>
  <c r="G40" i="32"/>
  <c r="F40" i="32"/>
  <c r="E40" i="32"/>
  <c r="K39" i="32"/>
  <c r="J39" i="32"/>
  <c r="I39" i="32"/>
  <c r="H39" i="32"/>
  <c r="G39" i="32"/>
  <c r="F39" i="32"/>
  <c r="E39" i="32"/>
  <c r="E38" i="32"/>
  <c r="E34" i="32"/>
  <c r="G37" i="32"/>
  <c r="G36" i="32"/>
  <c r="K37" i="32"/>
  <c r="J37" i="32"/>
  <c r="H37" i="32"/>
  <c r="F37" i="32"/>
  <c r="J36" i="32"/>
  <c r="I37" i="32"/>
  <c r="I36" i="32"/>
  <c r="H36" i="32"/>
  <c r="F36" i="32"/>
  <c r="K36" i="32"/>
  <c r="E83" i="88" l="1"/>
  <c r="M327" i="66"/>
  <c r="P326" i="66"/>
  <c r="Q326" i="66" s="1"/>
  <c r="P325" i="66"/>
  <c r="Q325" i="66" s="1"/>
  <c r="M341" i="59"/>
  <c r="P340" i="59"/>
  <c r="Q340" i="59" s="1"/>
  <c r="P339" i="59"/>
  <c r="Q339" i="59" s="1"/>
  <c r="M328" i="66" l="1"/>
  <c r="O328" i="66" s="1"/>
  <c r="P327" i="66"/>
  <c r="Q327" i="66" s="1"/>
  <c r="M342" i="59"/>
  <c r="O342" i="59" s="1"/>
  <c r="P341" i="59"/>
  <c r="Q341" i="59" s="1"/>
  <c r="P253" i="68" l="1"/>
  <c r="Q253" i="68" s="1"/>
  <c r="N253" i="68"/>
  <c r="O252" i="68"/>
  <c r="N252" i="68"/>
  <c r="M252" i="68"/>
  <c r="M253" i="68" s="1"/>
  <c r="O253" i="68" s="1"/>
  <c r="P251" i="68"/>
  <c r="Q251" i="68" s="1"/>
  <c r="O251" i="68"/>
  <c r="N251" i="68"/>
  <c r="P250" i="68"/>
  <c r="Q250" i="68" s="1"/>
  <c r="N250" i="68"/>
  <c r="O249" i="68"/>
  <c r="N249" i="68"/>
  <c r="M249" i="68"/>
  <c r="M250" i="68" s="1"/>
  <c r="O250" i="68" s="1"/>
  <c r="P248" i="68"/>
  <c r="Q248" i="68" s="1"/>
  <c r="O248" i="68"/>
  <c r="N248" i="68"/>
  <c r="P247" i="68"/>
  <c r="Q247" i="68" s="1"/>
  <c r="N247" i="68"/>
  <c r="O246" i="68"/>
  <c r="N246" i="68"/>
  <c r="M246" i="68"/>
  <c r="M247" i="68" s="1"/>
  <c r="O247" i="68" s="1"/>
  <c r="Q245" i="68"/>
  <c r="P245" i="68"/>
  <c r="O245" i="68"/>
  <c r="N245" i="68"/>
  <c r="P244" i="68"/>
  <c r="Q244" i="68" s="1"/>
  <c r="N244" i="68"/>
  <c r="P243" i="68"/>
  <c r="Q243" i="68" s="1"/>
  <c r="N243" i="68"/>
  <c r="M243" i="68"/>
  <c r="M244" i="68" s="1"/>
  <c r="O244" i="68" s="1"/>
  <c r="O242" i="68"/>
  <c r="N242" i="68"/>
  <c r="P242" i="68" s="1"/>
  <c r="Q242" i="68" s="1"/>
  <c r="P231" i="68"/>
  <c r="Q231" i="68" s="1"/>
  <c r="N231" i="68"/>
  <c r="O230" i="68"/>
  <c r="N230" i="68"/>
  <c r="M230" i="68"/>
  <c r="M231" i="68" s="1"/>
  <c r="O231" i="68" s="1"/>
  <c r="P229" i="68"/>
  <c r="Q229" i="68" s="1"/>
  <c r="O229" i="68"/>
  <c r="N229" i="68"/>
  <c r="Q241" i="68"/>
  <c r="P241" i="68"/>
  <c r="N241" i="68"/>
  <c r="M241" i="68"/>
  <c r="O241" i="68" s="1"/>
  <c r="O240" i="68"/>
  <c r="N240" i="68"/>
  <c r="P240" i="68" s="1"/>
  <c r="Q240" i="68" s="1"/>
  <c r="M240" i="68"/>
  <c r="P239" i="68"/>
  <c r="Q239" i="68" s="1"/>
  <c r="O239" i="68"/>
  <c r="N239" i="68"/>
  <c r="O238" i="68"/>
  <c r="N238" i="68"/>
  <c r="O237" i="68"/>
  <c r="N237" i="68"/>
  <c r="O236" i="68"/>
  <c r="N236" i="68"/>
  <c r="M236" i="68"/>
  <c r="O235" i="68"/>
  <c r="N235" i="68"/>
  <c r="P235" i="68" s="1"/>
  <c r="Q235" i="68" s="1"/>
  <c r="P234" i="68"/>
  <c r="Q234" i="68" s="1"/>
  <c r="N234" i="68"/>
  <c r="O233" i="68"/>
  <c r="N233" i="68"/>
  <c r="M233" i="68"/>
  <c r="M234" i="68" s="1"/>
  <c r="O234" i="68" s="1"/>
  <c r="P232" i="68"/>
  <c r="Q232" i="68" s="1"/>
  <c r="O232" i="68"/>
  <c r="N232" i="68"/>
  <c r="P228" i="68"/>
  <c r="Q228" i="68" s="1"/>
  <c r="N228" i="68"/>
  <c r="P227" i="68"/>
  <c r="Q227" i="68" s="1"/>
  <c r="N227" i="68"/>
  <c r="M227" i="68"/>
  <c r="O227" i="68" s="1"/>
  <c r="O226" i="68"/>
  <c r="N226" i="68"/>
  <c r="P226" i="68" s="1"/>
  <c r="Q226" i="68" s="1"/>
  <c r="O271" i="58"/>
  <c r="N271" i="58"/>
  <c r="O270" i="58"/>
  <c r="N270" i="58"/>
  <c r="O269" i="58"/>
  <c r="N269" i="58"/>
  <c r="M269" i="58"/>
  <c r="M270" i="58" s="1"/>
  <c r="O268" i="58"/>
  <c r="N268" i="58"/>
  <c r="P268" i="58" s="1"/>
  <c r="Q268" i="58" s="1"/>
  <c r="P267" i="58"/>
  <c r="Q267" i="58" s="1"/>
  <c r="N267" i="58"/>
  <c r="O266" i="58"/>
  <c r="N266" i="58"/>
  <c r="M266" i="58"/>
  <c r="P266" i="58" s="1"/>
  <c r="Q266" i="58" s="1"/>
  <c r="P265" i="58"/>
  <c r="Q265" i="58" s="1"/>
  <c r="O265" i="58"/>
  <c r="N265" i="58"/>
  <c r="O264" i="58"/>
  <c r="N264" i="58"/>
  <c r="O263" i="58"/>
  <c r="N263" i="58"/>
  <c r="M263" i="58"/>
  <c r="P263" i="58" s="1"/>
  <c r="Q263" i="58" s="1"/>
  <c r="O262" i="58"/>
  <c r="N262" i="58"/>
  <c r="M262" i="58"/>
  <c r="P262" i="58" s="1"/>
  <c r="Q262" i="58" s="1"/>
  <c r="O261" i="58"/>
  <c r="N261" i="58"/>
  <c r="P261" i="58" s="1"/>
  <c r="Q261" i="58" s="1"/>
  <c r="Q260" i="58"/>
  <c r="P260" i="58"/>
  <c r="N260" i="58"/>
  <c r="O259" i="58"/>
  <c r="N259" i="58"/>
  <c r="M259" i="58"/>
  <c r="M260" i="58" s="1"/>
  <c r="O260" i="58" s="1"/>
  <c r="P258" i="58"/>
  <c r="Q258" i="58" s="1"/>
  <c r="O258" i="58"/>
  <c r="N258" i="58"/>
  <c r="Q257" i="58"/>
  <c r="P257" i="58"/>
  <c r="N257" i="58"/>
  <c r="Q256" i="58"/>
  <c r="P256" i="58"/>
  <c r="N256" i="58"/>
  <c r="M256" i="58"/>
  <c r="O256" i="58" s="1"/>
  <c r="Q255" i="58"/>
  <c r="P255" i="58"/>
  <c r="O255" i="58"/>
  <c r="N255" i="58"/>
  <c r="N254" i="58"/>
  <c r="P254" i="58" s="1"/>
  <c r="Q254" i="58" s="1"/>
  <c r="N253" i="58"/>
  <c r="P253" i="58" s="1"/>
  <c r="Q253" i="58" s="1"/>
  <c r="P252" i="58"/>
  <c r="Q252" i="58" s="1"/>
  <c r="N252" i="58"/>
  <c r="M252" i="58"/>
  <c r="M253" i="58" s="1"/>
  <c r="O251" i="58"/>
  <c r="N251" i="58"/>
  <c r="P251" i="58" s="1"/>
  <c r="Q251" i="58" s="1"/>
  <c r="P243" i="58"/>
  <c r="Q243" i="58" s="1"/>
  <c r="N243" i="58"/>
  <c r="O242" i="58"/>
  <c r="N242" i="58"/>
  <c r="P242" i="58" s="1"/>
  <c r="Q242" i="58" s="1"/>
  <c r="M242" i="58"/>
  <c r="M243" i="58" s="1"/>
  <c r="O243" i="58" s="1"/>
  <c r="O241" i="58"/>
  <c r="N241" i="58"/>
  <c r="P241" i="58" s="1"/>
  <c r="Q241" i="58" s="1"/>
  <c r="P250" i="58"/>
  <c r="Q250" i="58" s="1"/>
  <c r="N250" i="58"/>
  <c r="O249" i="58"/>
  <c r="N249" i="58"/>
  <c r="M249" i="58"/>
  <c r="M250" i="58" s="1"/>
  <c r="O250" i="58" s="1"/>
  <c r="P248" i="58"/>
  <c r="Q248" i="58" s="1"/>
  <c r="O248" i="58"/>
  <c r="N248" i="58"/>
  <c r="O247" i="58"/>
  <c r="N247" i="58"/>
  <c r="O246" i="58"/>
  <c r="N246" i="58"/>
  <c r="M246" i="58"/>
  <c r="M247" i="58" s="1"/>
  <c r="O245" i="58"/>
  <c r="N245" i="58"/>
  <c r="P245" i="58" s="1"/>
  <c r="Q245" i="58" s="1"/>
  <c r="M245" i="58"/>
  <c r="O244" i="58"/>
  <c r="N244" i="58"/>
  <c r="P244" i="58" s="1"/>
  <c r="Q244" i="58" s="1"/>
  <c r="P240" i="58"/>
  <c r="Q240" i="58" s="1"/>
  <c r="N240" i="58"/>
  <c r="O239" i="58"/>
  <c r="N239" i="58"/>
  <c r="P239" i="58" s="1"/>
  <c r="Q239" i="58" s="1"/>
  <c r="M239" i="58"/>
  <c r="M240" i="58" s="1"/>
  <c r="O240" i="58" s="1"/>
  <c r="O238" i="58"/>
  <c r="N238" i="58"/>
  <c r="P238" i="58" s="1"/>
  <c r="Q238" i="58" s="1"/>
  <c r="P170" i="78"/>
  <c r="Q170" i="78" s="1"/>
  <c r="N170" i="78"/>
  <c r="P169" i="78"/>
  <c r="Q169" i="78" s="1"/>
  <c r="O169" i="78"/>
  <c r="N169" i="78"/>
  <c r="M169" i="78"/>
  <c r="M170" i="78" s="1"/>
  <c r="O170" i="78" s="1"/>
  <c r="P168" i="78"/>
  <c r="Q168" i="78" s="1"/>
  <c r="O168" i="78"/>
  <c r="N168" i="78"/>
  <c r="O167" i="78"/>
  <c r="N167" i="78"/>
  <c r="N166" i="78"/>
  <c r="M166" i="78"/>
  <c r="M167" i="78" s="1"/>
  <c r="P167" i="78" s="1"/>
  <c r="Q167" i="78" s="1"/>
  <c r="O165" i="78"/>
  <c r="N165" i="78"/>
  <c r="P165" i="78" s="1"/>
  <c r="Q165" i="78" s="1"/>
  <c r="P164" i="78"/>
  <c r="Q164" i="78" s="1"/>
  <c r="N164" i="78"/>
  <c r="O163" i="78"/>
  <c r="N163" i="78"/>
  <c r="O162" i="78"/>
  <c r="N162" i="78"/>
  <c r="M162" i="78"/>
  <c r="M163" i="78" s="1"/>
  <c r="P161" i="78"/>
  <c r="Q161" i="78" s="1"/>
  <c r="O161" i="78"/>
  <c r="N161" i="78"/>
  <c r="P160" i="78"/>
  <c r="Q160" i="78" s="1"/>
  <c r="N160" i="78"/>
  <c r="O159" i="78"/>
  <c r="N159" i="78"/>
  <c r="M159" i="78"/>
  <c r="M160" i="78" s="1"/>
  <c r="O160" i="78" s="1"/>
  <c r="P158" i="78"/>
  <c r="Q158" i="78" s="1"/>
  <c r="O158" i="78"/>
  <c r="N158" i="78"/>
  <c r="O157" i="78"/>
  <c r="N157" i="78"/>
  <c r="O156" i="78"/>
  <c r="N156" i="78"/>
  <c r="M156" i="78"/>
  <c r="M157" i="78" s="1"/>
  <c r="P157" i="78" s="1"/>
  <c r="Q157" i="78" s="1"/>
  <c r="O155" i="78"/>
  <c r="N155" i="78"/>
  <c r="P155" i="78" s="1"/>
  <c r="Q155" i="78" s="1"/>
  <c r="O154" i="78"/>
  <c r="N154" i="78"/>
  <c r="O153" i="78"/>
  <c r="N153" i="78"/>
  <c r="M153" i="78"/>
  <c r="M154" i="78" s="1"/>
  <c r="O152" i="78"/>
  <c r="N152" i="78"/>
  <c r="P152" i="78" s="1"/>
  <c r="Q152" i="78" s="1"/>
  <c r="P151" i="78"/>
  <c r="Q151" i="78" s="1"/>
  <c r="N151" i="78"/>
  <c r="O150" i="78"/>
  <c r="N150" i="78"/>
  <c r="M150" i="78"/>
  <c r="M151" i="78" s="1"/>
  <c r="O151" i="78" s="1"/>
  <c r="Q149" i="78"/>
  <c r="P149" i="78"/>
  <c r="O149" i="78"/>
  <c r="N149" i="78"/>
  <c r="P148" i="78"/>
  <c r="Q148" i="78" s="1"/>
  <c r="N148" i="78"/>
  <c r="O147" i="78"/>
  <c r="N147" i="78"/>
  <c r="M147" i="78"/>
  <c r="P147" i="78" s="1"/>
  <c r="Q147" i="78" s="1"/>
  <c r="P146" i="78"/>
  <c r="Q146" i="78" s="1"/>
  <c r="O146" i="78"/>
  <c r="N146" i="78"/>
  <c r="P145" i="78"/>
  <c r="Q145" i="78" s="1"/>
  <c r="N145" i="78"/>
  <c r="O144" i="78"/>
  <c r="N144" i="78"/>
  <c r="M144" i="78"/>
  <c r="P143" i="78"/>
  <c r="Q143" i="78" s="1"/>
  <c r="O143" i="78"/>
  <c r="N143" i="78"/>
  <c r="O142" i="78"/>
  <c r="N142" i="78"/>
  <c r="O141" i="78"/>
  <c r="N141" i="78"/>
  <c r="M141" i="78"/>
  <c r="M142" i="78" s="1"/>
  <c r="P142" i="78" s="1"/>
  <c r="Q142" i="78" s="1"/>
  <c r="O140" i="78"/>
  <c r="N140" i="78"/>
  <c r="P140" i="78" s="1"/>
  <c r="Q140" i="78" s="1"/>
  <c r="O139" i="78"/>
  <c r="N139" i="78"/>
  <c r="O138" i="78"/>
  <c r="N138" i="78"/>
  <c r="M138" i="78"/>
  <c r="M139" i="78" s="1"/>
  <c r="P139" i="78" s="1"/>
  <c r="Q139" i="78" s="1"/>
  <c r="O137" i="78"/>
  <c r="N137" i="78"/>
  <c r="P137" i="78" s="1"/>
  <c r="Q137" i="78" s="1"/>
  <c r="P136" i="78"/>
  <c r="Q136" i="78" s="1"/>
  <c r="N136" i="78"/>
  <c r="O135" i="78"/>
  <c r="N135" i="78"/>
  <c r="M135" i="78"/>
  <c r="M136" i="78" s="1"/>
  <c r="O136" i="78" s="1"/>
  <c r="O134" i="78"/>
  <c r="N134" i="78"/>
  <c r="P134" i="78" s="1"/>
  <c r="Q134" i="78" s="1"/>
  <c r="O133" i="78"/>
  <c r="O132" i="78"/>
  <c r="O131" i="78"/>
  <c r="O130" i="78"/>
  <c r="M130" i="78"/>
  <c r="M131" i="78" s="1"/>
  <c r="M132" i="78" s="1"/>
  <c r="M133" i="78" s="1"/>
  <c r="O129" i="78"/>
  <c r="P129" i="78"/>
  <c r="Q129" i="78" s="1"/>
  <c r="P128" i="78"/>
  <c r="Q128" i="78" s="1"/>
  <c r="N128" i="78"/>
  <c r="P127" i="78"/>
  <c r="Q127" i="78" s="1"/>
  <c r="O127" i="78"/>
  <c r="N127" i="78"/>
  <c r="M127" i="78"/>
  <c r="M128" i="78" s="1"/>
  <c r="O128" i="78" s="1"/>
  <c r="O126" i="78"/>
  <c r="N126" i="78"/>
  <c r="P126" i="78" s="1"/>
  <c r="Q126" i="78" s="1"/>
  <c r="P125" i="78"/>
  <c r="Q125" i="78" s="1"/>
  <c r="N125" i="78"/>
  <c r="M125" i="78"/>
  <c r="O125" i="78" s="1"/>
  <c r="O124" i="78"/>
  <c r="N124" i="78"/>
  <c r="P124" i="78" s="1"/>
  <c r="Q124" i="78" s="1"/>
  <c r="M124" i="78"/>
  <c r="P123" i="78"/>
  <c r="Q123" i="78" s="1"/>
  <c r="O123" i="78"/>
  <c r="N123" i="78"/>
  <c r="P122" i="78"/>
  <c r="Q122" i="78" s="1"/>
  <c r="N122" i="78"/>
  <c r="O121" i="78"/>
  <c r="N121" i="78"/>
  <c r="M121" i="78"/>
  <c r="M122" i="78" s="1"/>
  <c r="O122" i="78" s="1"/>
  <c r="P120" i="78"/>
  <c r="Q120" i="78" s="1"/>
  <c r="O120" i="78"/>
  <c r="N120" i="78"/>
  <c r="P119" i="78"/>
  <c r="Q119" i="78" s="1"/>
  <c r="N119" i="78"/>
  <c r="O118" i="78"/>
  <c r="N118" i="78"/>
  <c r="M118" i="78"/>
  <c r="P117" i="78"/>
  <c r="Q117" i="78" s="1"/>
  <c r="O117" i="78"/>
  <c r="N117" i="78"/>
  <c r="P116" i="78"/>
  <c r="Q116" i="78" s="1"/>
  <c r="N116" i="78"/>
  <c r="O115" i="78"/>
  <c r="N115" i="78"/>
  <c r="M115" i="78"/>
  <c r="M116" i="78" s="1"/>
  <c r="O116" i="78" s="1"/>
  <c r="P114" i="78"/>
  <c r="Q114" i="78" s="1"/>
  <c r="O114" i="78"/>
  <c r="N114" i="78"/>
  <c r="O113" i="78"/>
  <c r="N113" i="78"/>
  <c r="O112" i="78"/>
  <c r="N112" i="78"/>
  <c r="M112" i="78"/>
  <c r="O111" i="78"/>
  <c r="N111" i="78"/>
  <c r="P111" i="78" s="1"/>
  <c r="Q111" i="78" s="1"/>
  <c r="O110" i="78"/>
  <c r="N110" i="78"/>
  <c r="O109" i="78"/>
  <c r="N109" i="78"/>
  <c r="M109" i="78"/>
  <c r="M110" i="78" s="1"/>
  <c r="O108" i="78"/>
  <c r="N108" i="78"/>
  <c r="P108" i="78" s="1"/>
  <c r="Q108" i="78" s="1"/>
  <c r="P107" i="78"/>
  <c r="Q107" i="78" s="1"/>
  <c r="N107" i="78"/>
  <c r="O106" i="78"/>
  <c r="N106" i="78"/>
  <c r="P106" i="78" s="1"/>
  <c r="Q106" i="78" s="1"/>
  <c r="M106" i="78"/>
  <c r="M107" i="78" s="1"/>
  <c r="O107" i="78" s="1"/>
  <c r="O105" i="78"/>
  <c r="N105" i="78"/>
  <c r="P105" i="78" s="1"/>
  <c r="Q105" i="78" s="1"/>
  <c r="O104" i="78"/>
  <c r="O103" i="78"/>
  <c r="O102" i="78"/>
  <c r="O101" i="78"/>
  <c r="P101" i="78"/>
  <c r="Q101" i="78" s="1"/>
  <c r="M101" i="78"/>
  <c r="M102" i="78" s="1"/>
  <c r="O100" i="78"/>
  <c r="P100" i="78"/>
  <c r="Q100" i="78" s="1"/>
  <c r="P99" i="78"/>
  <c r="Q99" i="78" s="1"/>
  <c r="N99" i="78"/>
  <c r="P98" i="78"/>
  <c r="Q98" i="78" s="1"/>
  <c r="N98" i="78"/>
  <c r="M98" i="78"/>
  <c r="M99" i="78" s="1"/>
  <c r="O99" i="78" s="1"/>
  <c r="O97" i="78"/>
  <c r="N97" i="78"/>
  <c r="P97" i="78" s="1"/>
  <c r="Q97" i="78" s="1"/>
  <c r="P96" i="78"/>
  <c r="Q96" i="78" s="1"/>
  <c r="N96" i="78"/>
  <c r="O95" i="78"/>
  <c r="N95" i="78"/>
  <c r="P95" i="78" s="1"/>
  <c r="Q95" i="78" s="1"/>
  <c r="M95" i="78"/>
  <c r="M96" i="78" s="1"/>
  <c r="O96" i="78" s="1"/>
  <c r="P94" i="78"/>
  <c r="Q94" i="78" s="1"/>
  <c r="O94" i="78"/>
  <c r="N94" i="78"/>
  <c r="N70" i="78"/>
  <c r="P69" i="78"/>
  <c r="Q69" i="78" s="1"/>
  <c r="N69" i="78"/>
  <c r="M69" i="78"/>
  <c r="O69" i="78" s="1"/>
  <c r="O68" i="78"/>
  <c r="N68" i="78"/>
  <c r="P68" i="78" s="1"/>
  <c r="Q68" i="78" s="1"/>
  <c r="P93" i="78"/>
  <c r="Q93" i="78" s="1"/>
  <c r="N93" i="78"/>
  <c r="O92" i="78"/>
  <c r="N92" i="78"/>
  <c r="M92" i="78"/>
  <c r="M93" i="78" s="1"/>
  <c r="O93" i="78" s="1"/>
  <c r="P91" i="78"/>
  <c r="Q91" i="78" s="1"/>
  <c r="O91" i="78"/>
  <c r="N91" i="78"/>
  <c r="P90" i="78"/>
  <c r="Q90" i="78" s="1"/>
  <c r="N90" i="78"/>
  <c r="O89" i="78"/>
  <c r="N89" i="78"/>
  <c r="M89" i="78"/>
  <c r="M90" i="78" s="1"/>
  <c r="O90" i="78" s="1"/>
  <c r="P88" i="78"/>
  <c r="Q88" i="78" s="1"/>
  <c r="O88" i="78"/>
  <c r="N88" i="78"/>
  <c r="P87" i="78"/>
  <c r="Q87" i="78" s="1"/>
  <c r="N87" i="78"/>
  <c r="O86" i="78"/>
  <c r="N86" i="78"/>
  <c r="M86" i="78"/>
  <c r="M87" i="78" s="1"/>
  <c r="O87" i="78" s="1"/>
  <c r="P85" i="78"/>
  <c r="Q85" i="78" s="1"/>
  <c r="O85" i="78"/>
  <c r="N85" i="78"/>
  <c r="O84" i="78"/>
  <c r="N84" i="78"/>
  <c r="O83" i="78"/>
  <c r="N83" i="78"/>
  <c r="M83" i="78"/>
  <c r="O82" i="78"/>
  <c r="N82" i="78"/>
  <c r="P82" i="78" s="1"/>
  <c r="Q82" i="78" s="1"/>
  <c r="O81" i="78"/>
  <c r="N81" i="78"/>
  <c r="O80" i="78"/>
  <c r="N80" i="78"/>
  <c r="M80" i="78"/>
  <c r="M81" i="78" s="1"/>
  <c r="O79" i="78"/>
  <c r="N79" i="78"/>
  <c r="P79" i="78" s="1"/>
  <c r="Q79" i="78" s="1"/>
  <c r="P78" i="78"/>
  <c r="Q78" i="78" s="1"/>
  <c r="N78" i="78"/>
  <c r="O77" i="78"/>
  <c r="N77" i="78"/>
  <c r="M77" i="78"/>
  <c r="M78" i="78" s="1"/>
  <c r="O78" i="78" s="1"/>
  <c r="O76" i="78"/>
  <c r="N76" i="78"/>
  <c r="P76" i="78" s="1"/>
  <c r="Q76" i="78" s="1"/>
  <c r="O75" i="78"/>
  <c r="O74" i="78"/>
  <c r="O73" i="78"/>
  <c r="M73" i="78"/>
  <c r="M74" i="78" s="1"/>
  <c r="M75" i="78" s="1"/>
  <c r="O72" i="78"/>
  <c r="M72" i="78"/>
  <c r="O71" i="78"/>
  <c r="P71" i="78"/>
  <c r="Q71" i="78" s="1"/>
  <c r="P67" i="78"/>
  <c r="Q67" i="78" s="1"/>
  <c r="N67" i="78"/>
  <c r="O66" i="78"/>
  <c r="N66" i="78"/>
  <c r="P66" i="78" s="1"/>
  <c r="Q66" i="78" s="1"/>
  <c r="M66" i="78"/>
  <c r="M67" i="78" s="1"/>
  <c r="O67" i="78" s="1"/>
  <c r="P65" i="78"/>
  <c r="Q65" i="78" s="1"/>
  <c r="O65" i="78"/>
  <c r="N65" i="78"/>
  <c r="P58" i="78"/>
  <c r="Q58" i="78" s="1"/>
  <c r="N58" i="78"/>
  <c r="O57" i="78"/>
  <c r="N57" i="78"/>
  <c r="M57" i="78"/>
  <c r="M58" i="78" s="1"/>
  <c r="O58" i="78" s="1"/>
  <c r="P56" i="78"/>
  <c r="Q56" i="78" s="1"/>
  <c r="O56" i="78"/>
  <c r="N56" i="78"/>
  <c r="P64" i="78"/>
  <c r="Q64" i="78" s="1"/>
  <c r="N64" i="78"/>
  <c r="O63" i="78"/>
  <c r="N63" i="78"/>
  <c r="M63" i="78"/>
  <c r="P62" i="78"/>
  <c r="Q62" i="78" s="1"/>
  <c r="O62" i="78"/>
  <c r="N62" i="78"/>
  <c r="P61" i="78"/>
  <c r="Q61" i="78" s="1"/>
  <c r="N61" i="78"/>
  <c r="O60" i="78"/>
  <c r="N60" i="78"/>
  <c r="M60" i="78"/>
  <c r="M61" i="78" s="1"/>
  <c r="O61" i="78" s="1"/>
  <c r="P59" i="78"/>
  <c r="Q59" i="78" s="1"/>
  <c r="O59" i="78"/>
  <c r="N59" i="78"/>
  <c r="O55" i="78"/>
  <c r="N55" i="78"/>
  <c r="O54" i="78"/>
  <c r="N54" i="78"/>
  <c r="M54" i="78"/>
  <c r="O53" i="78"/>
  <c r="N53" i="78"/>
  <c r="P53" i="78" s="1"/>
  <c r="Q53" i="78" s="1"/>
  <c r="O52" i="78"/>
  <c r="N52" i="78"/>
  <c r="O51" i="78"/>
  <c r="N51" i="78"/>
  <c r="M51" i="78"/>
  <c r="O50" i="78"/>
  <c r="N50" i="78"/>
  <c r="P50" i="78" s="1"/>
  <c r="Q50" i="78" s="1"/>
  <c r="P49" i="78"/>
  <c r="Q49" i="78" s="1"/>
  <c r="N49" i="78"/>
  <c r="O48" i="78"/>
  <c r="N48" i="78"/>
  <c r="M48" i="78"/>
  <c r="M49" i="78" s="1"/>
  <c r="O49" i="78" s="1"/>
  <c r="O47" i="78"/>
  <c r="N47" i="78"/>
  <c r="P47" i="78" s="1"/>
  <c r="Q47" i="78" s="1"/>
  <c r="O46" i="78"/>
  <c r="O45" i="78"/>
  <c r="O44" i="78"/>
  <c r="O43" i="78"/>
  <c r="P43" i="78"/>
  <c r="Q43" i="78" s="1"/>
  <c r="M43" i="78"/>
  <c r="M44" i="78" s="1"/>
  <c r="O42" i="78"/>
  <c r="P42" i="78"/>
  <c r="Q42" i="78" s="1"/>
  <c r="P41" i="78"/>
  <c r="Q41" i="78" s="1"/>
  <c r="N41" i="78"/>
  <c r="O40" i="78"/>
  <c r="N40" i="78"/>
  <c r="P40" i="78" s="1"/>
  <c r="Q40" i="78" s="1"/>
  <c r="M40" i="78"/>
  <c r="M41" i="78" s="1"/>
  <c r="O41" i="78" s="1"/>
  <c r="P39" i="78"/>
  <c r="Q39" i="78" s="1"/>
  <c r="O39" i="78"/>
  <c r="N39" i="78"/>
  <c r="P38" i="78"/>
  <c r="Q38" i="78" s="1"/>
  <c r="N38" i="78"/>
  <c r="O37" i="78"/>
  <c r="N37" i="78"/>
  <c r="M37" i="78"/>
  <c r="M38" i="78" s="1"/>
  <c r="O38" i="78" s="1"/>
  <c r="P36" i="78"/>
  <c r="Q36" i="78" s="1"/>
  <c r="O36" i="78"/>
  <c r="N36" i="78"/>
  <c r="N35" i="78"/>
  <c r="P35" i="78" s="1"/>
  <c r="Q35" i="78" s="1"/>
  <c r="O34" i="78"/>
  <c r="N34" i="78"/>
  <c r="M34" i="78"/>
  <c r="M35" i="78" s="1"/>
  <c r="O35" i="78" s="1"/>
  <c r="O33" i="78"/>
  <c r="N33" i="78"/>
  <c r="P33" i="78" s="1"/>
  <c r="Q33" i="78" s="1"/>
  <c r="P26" i="78"/>
  <c r="Q26" i="78" s="1"/>
  <c r="N26" i="78"/>
  <c r="O25" i="78"/>
  <c r="N25" i="78"/>
  <c r="M25" i="78"/>
  <c r="M26" i="78" s="1"/>
  <c r="O26" i="78" s="1"/>
  <c r="O24" i="78"/>
  <c r="N24" i="78"/>
  <c r="P24" i="78" s="1"/>
  <c r="Q24" i="78" s="1"/>
  <c r="P9" i="78"/>
  <c r="Q9" i="78" s="1"/>
  <c r="N9" i="78"/>
  <c r="O8" i="78"/>
  <c r="N8" i="78"/>
  <c r="M8" i="78"/>
  <c r="M9" i="78" s="1"/>
  <c r="O9" i="78" s="1"/>
  <c r="P7" i="78"/>
  <c r="Q7" i="78" s="1"/>
  <c r="O7" i="78"/>
  <c r="N7" i="78"/>
  <c r="N137" i="55"/>
  <c r="P137" i="55" s="1"/>
  <c r="O137" i="55"/>
  <c r="N138" i="55"/>
  <c r="O138" i="55"/>
  <c r="N139" i="55"/>
  <c r="O139" i="55"/>
  <c r="N140" i="55"/>
  <c r="O140" i="55"/>
  <c r="N141" i="55"/>
  <c r="O141" i="55"/>
  <c r="O3" i="55"/>
  <c r="H12" i="32" s="1"/>
  <c r="M138" i="55"/>
  <c r="M139" i="55" s="1"/>
  <c r="M140" i="55" s="1"/>
  <c r="M141" i="55" s="1"/>
  <c r="P141" i="55" s="1"/>
  <c r="Q141" i="55" s="1"/>
  <c r="P236" i="68" l="1"/>
  <c r="Q236" i="68" s="1"/>
  <c r="P233" i="68"/>
  <c r="Q233" i="68" s="1"/>
  <c r="M237" i="68"/>
  <c r="M238" i="68" s="1"/>
  <c r="P238" i="68" s="1"/>
  <c r="Q238" i="68" s="1"/>
  <c r="O243" i="68"/>
  <c r="P249" i="68"/>
  <c r="Q249" i="68" s="1"/>
  <c r="P252" i="68"/>
  <c r="Q252" i="68" s="1"/>
  <c r="P246" i="68"/>
  <c r="Q246" i="68" s="1"/>
  <c r="P230" i="68"/>
  <c r="Q230" i="68" s="1"/>
  <c r="M228" i="68"/>
  <c r="O228" i="68" s="1"/>
  <c r="P237" i="68"/>
  <c r="Q237" i="68" s="1"/>
  <c r="M271" i="58"/>
  <c r="P271" i="58" s="1"/>
  <c r="Q271" i="58" s="1"/>
  <c r="P270" i="58"/>
  <c r="Q270" i="58" s="1"/>
  <c r="M267" i="58"/>
  <c r="O267" i="58" s="1"/>
  <c r="M257" i="58"/>
  <c r="O257" i="58" s="1"/>
  <c r="M264" i="58"/>
  <c r="P264" i="58" s="1"/>
  <c r="Q264" i="58" s="1"/>
  <c r="P269" i="58"/>
  <c r="Q269" i="58" s="1"/>
  <c r="P259" i="58"/>
  <c r="Q259" i="58" s="1"/>
  <c r="P247" i="58"/>
  <c r="Q247" i="58" s="1"/>
  <c r="O253" i="58"/>
  <c r="M254" i="58"/>
  <c r="O254" i="58" s="1"/>
  <c r="O252" i="58"/>
  <c r="P246" i="58"/>
  <c r="Q246" i="58" s="1"/>
  <c r="P249" i="58"/>
  <c r="Q249" i="58" s="1"/>
  <c r="O166" i="78"/>
  <c r="P131" i="78"/>
  <c r="Q131" i="78" s="1"/>
  <c r="P132" i="78"/>
  <c r="Q132" i="78" s="1"/>
  <c r="P73" i="78"/>
  <c r="Q73" i="78" s="1"/>
  <c r="P162" i="78"/>
  <c r="Q162" i="78" s="1"/>
  <c r="P141" i="78"/>
  <c r="Q141" i="78" s="1"/>
  <c r="P133" i="78"/>
  <c r="Q133" i="78" s="1"/>
  <c r="P159" i="78"/>
  <c r="Q159" i="78" s="1"/>
  <c r="P166" i="78"/>
  <c r="Q166" i="78" s="1"/>
  <c r="P72" i="78"/>
  <c r="Q72" i="78" s="1"/>
  <c r="P154" i="78"/>
  <c r="Q154" i="78" s="1"/>
  <c r="P130" i="78"/>
  <c r="Q130" i="78" s="1"/>
  <c r="P77" i="78"/>
  <c r="Q77" i="78" s="1"/>
  <c r="M164" i="78"/>
  <c r="O164" i="78" s="1"/>
  <c r="P163" i="78"/>
  <c r="Q163" i="78" s="1"/>
  <c r="P156" i="78"/>
  <c r="Q156" i="78" s="1"/>
  <c r="P135" i="78"/>
  <c r="Q135" i="78" s="1"/>
  <c r="P144" i="78"/>
  <c r="Q144" i="78" s="1"/>
  <c r="P112" i="78"/>
  <c r="Q112" i="78" s="1"/>
  <c r="M145" i="78"/>
  <c r="O145" i="78" s="1"/>
  <c r="P153" i="78"/>
  <c r="Q153" i="78" s="1"/>
  <c r="M148" i="78"/>
  <c r="O148" i="78" s="1"/>
  <c r="M113" i="78"/>
  <c r="P113" i="78" s="1"/>
  <c r="Q113" i="78" s="1"/>
  <c r="P83" i="78"/>
  <c r="Q83" i="78" s="1"/>
  <c r="P138" i="78"/>
  <c r="Q138" i="78" s="1"/>
  <c r="P150" i="78"/>
  <c r="Q150" i="78" s="1"/>
  <c r="P110" i="78"/>
  <c r="Q110" i="78" s="1"/>
  <c r="P118" i="78"/>
  <c r="Q118" i="78" s="1"/>
  <c r="P102" i="78"/>
  <c r="Q102" i="78" s="1"/>
  <c r="M103" i="78"/>
  <c r="M70" i="78"/>
  <c r="M119" i="78"/>
  <c r="O119" i="78" s="1"/>
  <c r="O98" i="78"/>
  <c r="P81" i="78"/>
  <c r="Q81" i="78" s="1"/>
  <c r="P109" i="78"/>
  <c r="Q109" i="78" s="1"/>
  <c r="P115" i="78"/>
  <c r="Q115" i="78" s="1"/>
  <c r="P75" i="78"/>
  <c r="Q75" i="78" s="1"/>
  <c r="P121" i="78"/>
  <c r="Q121" i="78" s="1"/>
  <c r="M84" i="78"/>
  <c r="P84" i="78" s="1"/>
  <c r="Q84" i="78" s="1"/>
  <c r="P51" i="78"/>
  <c r="Q51" i="78" s="1"/>
  <c r="P80" i="78"/>
  <c r="Q80" i="78" s="1"/>
  <c r="P89" i="78"/>
  <c r="Q89" i="78" s="1"/>
  <c r="P74" i="78"/>
  <c r="Q74" i="78" s="1"/>
  <c r="P86" i="78"/>
  <c r="Q86" i="78" s="1"/>
  <c r="P54" i="78"/>
  <c r="Q54" i="78" s="1"/>
  <c r="P92" i="78"/>
  <c r="Q92" i="78" s="1"/>
  <c r="P63" i="78"/>
  <c r="Q63" i="78" s="1"/>
  <c r="P57" i="78"/>
  <c r="Q57" i="78" s="1"/>
  <c r="M55" i="78"/>
  <c r="P55" i="78" s="1"/>
  <c r="Q55" i="78" s="1"/>
  <c r="M52" i="78"/>
  <c r="P52" i="78" s="1"/>
  <c r="Q52" i="78" s="1"/>
  <c r="P44" i="78"/>
  <c r="Q44" i="78" s="1"/>
  <c r="M45" i="78"/>
  <c r="P60" i="78"/>
  <c r="Q60" i="78" s="1"/>
  <c r="P48" i="78"/>
  <c r="Q48" i="78" s="1"/>
  <c r="M64" i="78"/>
  <c r="O64" i="78" s="1"/>
  <c r="P37" i="78"/>
  <c r="Q37" i="78" s="1"/>
  <c r="P34" i="78"/>
  <c r="Q34" i="78" s="1"/>
  <c r="P25" i="78"/>
  <c r="Q25" i="78" s="1"/>
  <c r="P8" i="78"/>
  <c r="Q8" i="78" s="1"/>
  <c r="P140" i="55"/>
  <c r="Q140" i="55" s="1"/>
  <c r="P139" i="55"/>
  <c r="Q139" i="55" s="1"/>
  <c r="P138" i="55"/>
  <c r="Q138" i="55" s="1"/>
  <c r="Q137" i="55"/>
  <c r="Q3" i="55" s="1"/>
  <c r="J12" i="32" s="1"/>
  <c r="P3" i="55" l="1"/>
  <c r="I12" i="32" s="1"/>
  <c r="P70" i="78"/>
  <c r="Q70" i="78" s="1"/>
  <c r="O70" i="78"/>
  <c r="M104" i="78"/>
  <c r="P104" i="78" s="1"/>
  <c r="Q104" i="78" s="1"/>
  <c r="P103" i="78"/>
  <c r="Q103" i="78" s="1"/>
  <c r="P45" i="78"/>
  <c r="Q45" i="78" s="1"/>
  <c r="M46" i="78"/>
  <c r="P46" i="78" s="1"/>
  <c r="Q46" i="78" s="1"/>
  <c r="P147" i="55" l="1"/>
  <c r="Q147" i="55" s="1"/>
  <c r="O147" i="55"/>
  <c r="N147" i="55"/>
  <c r="M147" i="55"/>
  <c r="O146" i="55"/>
  <c r="N146" i="55"/>
  <c r="M146" i="55"/>
  <c r="P146" i="55" s="1"/>
  <c r="Q146" i="55" s="1"/>
  <c r="P145" i="55"/>
  <c r="Q145" i="55" s="1"/>
  <c r="O145" i="55"/>
  <c r="N145" i="55"/>
  <c r="P144" i="55"/>
  <c r="Q144" i="55" s="1"/>
  <c r="N144" i="55"/>
  <c r="O143" i="55"/>
  <c r="N143" i="55"/>
  <c r="M143" i="55"/>
  <c r="M144" i="55" s="1"/>
  <c r="O144" i="55" s="1"/>
  <c r="P142" i="55"/>
  <c r="Q142" i="55" s="1"/>
  <c r="O142" i="55"/>
  <c r="N142" i="55"/>
  <c r="N148" i="55"/>
  <c r="O148" i="55"/>
  <c r="P148" i="55"/>
  <c r="Q148" i="55" s="1"/>
  <c r="M149" i="55"/>
  <c r="M150" i="55" s="1"/>
  <c r="O150" i="55" s="1"/>
  <c r="N149" i="55"/>
  <c r="O149" i="55"/>
  <c r="P149" i="55"/>
  <c r="Q149" i="55" s="1"/>
  <c r="N150" i="55"/>
  <c r="P150" i="55"/>
  <c r="Q150" i="55" s="1"/>
  <c r="N151" i="55"/>
  <c r="O151" i="55"/>
  <c r="P151" i="55"/>
  <c r="Q151" i="55" s="1"/>
  <c r="M152" i="55"/>
  <c r="N152" i="55"/>
  <c r="P152" i="55" s="1"/>
  <c r="Q152" i="55" s="1"/>
  <c r="O152" i="55"/>
  <c r="M153" i="55"/>
  <c r="N153" i="55"/>
  <c r="O153" i="55"/>
  <c r="P153" i="55"/>
  <c r="Q153" i="55" s="1"/>
  <c r="P136" i="55"/>
  <c r="Q136" i="55" s="1"/>
  <c r="N136" i="55"/>
  <c r="M136" i="55"/>
  <c r="O136" i="55" s="1"/>
  <c r="O135" i="55"/>
  <c r="N135" i="55"/>
  <c r="P135" i="55" s="1"/>
  <c r="Q135" i="55" s="1"/>
  <c r="M135" i="55"/>
  <c r="P134" i="55"/>
  <c r="Q134" i="55" s="1"/>
  <c r="O134" i="55"/>
  <c r="N134" i="55"/>
  <c r="P133" i="55"/>
  <c r="Q133" i="55" s="1"/>
  <c r="N133" i="55"/>
  <c r="O132" i="55"/>
  <c r="N132" i="55"/>
  <c r="M132" i="55"/>
  <c r="M133" i="55" s="1"/>
  <c r="O133" i="55" s="1"/>
  <c r="P131" i="55"/>
  <c r="Q131" i="55" s="1"/>
  <c r="O131" i="55"/>
  <c r="N131" i="55"/>
  <c r="P163" i="55"/>
  <c r="Q163" i="55" s="1"/>
  <c r="N163" i="55"/>
  <c r="O162" i="55"/>
  <c r="N162" i="55"/>
  <c r="P162" i="55" s="1"/>
  <c r="Q162" i="55" s="1"/>
  <c r="M162" i="55"/>
  <c r="M163" i="55" s="1"/>
  <c r="O163" i="55" s="1"/>
  <c r="O161" i="55"/>
  <c r="N161" i="55"/>
  <c r="P161" i="55" s="1"/>
  <c r="Q161" i="55" s="1"/>
  <c r="O160" i="55"/>
  <c r="N160" i="55"/>
  <c r="O159" i="55"/>
  <c r="N159" i="55"/>
  <c r="O158" i="55"/>
  <c r="N158" i="55"/>
  <c r="M158" i="55"/>
  <c r="M159" i="55" s="1"/>
  <c r="M160" i="55" s="1"/>
  <c r="O157" i="55"/>
  <c r="N157" i="55"/>
  <c r="P157" i="55" s="1"/>
  <c r="Q157" i="55" s="1"/>
  <c r="P156" i="55"/>
  <c r="Q156" i="55" s="1"/>
  <c r="N156" i="55"/>
  <c r="O155" i="55"/>
  <c r="N155" i="55"/>
  <c r="P155" i="55" s="1"/>
  <c r="Q155" i="55" s="1"/>
  <c r="M155" i="55"/>
  <c r="M156" i="55" s="1"/>
  <c r="O156" i="55" s="1"/>
  <c r="P154" i="55"/>
  <c r="Q154" i="55" s="1"/>
  <c r="O154" i="55"/>
  <c r="N154" i="55"/>
  <c r="P221" i="56"/>
  <c r="Q221" i="56" s="1"/>
  <c r="N221" i="56"/>
  <c r="O220" i="56"/>
  <c r="N220" i="56"/>
  <c r="M220" i="56"/>
  <c r="M221" i="56" s="1"/>
  <c r="O221" i="56" s="1"/>
  <c r="O219" i="56"/>
  <c r="N219" i="56"/>
  <c r="P219" i="56" s="1"/>
  <c r="Q219" i="56" s="1"/>
  <c r="O218" i="56"/>
  <c r="N218" i="56"/>
  <c r="O217" i="56"/>
  <c r="N217" i="56"/>
  <c r="M217" i="56"/>
  <c r="M218" i="56" s="1"/>
  <c r="P218" i="56" s="1"/>
  <c r="Q218" i="56" s="1"/>
  <c r="O216" i="56"/>
  <c r="N216" i="56"/>
  <c r="M216" i="56"/>
  <c r="O215" i="56"/>
  <c r="N215" i="56"/>
  <c r="P215" i="56" s="1"/>
  <c r="Q215" i="56" s="1"/>
  <c r="P214" i="56"/>
  <c r="Q214" i="56" s="1"/>
  <c r="N214" i="56"/>
  <c r="O213" i="56"/>
  <c r="N213" i="56"/>
  <c r="M213" i="56"/>
  <c r="M214" i="56" s="1"/>
  <c r="O214" i="56" s="1"/>
  <c r="P212" i="56"/>
  <c r="Q212" i="56" s="1"/>
  <c r="O212" i="56"/>
  <c r="N212" i="56"/>
  <c r="P211" i="56"/>
  <c r="Q211" i="56" s="1"/>
  <c r="N211" i="56"/>
  <c r="M211" i="56"/>
  <c r="O211" i="56" s="1"/>
  <c r="O210" i="56"/>
  <c r="N210" i="56"/>
  <c r="M210" i="56"/>
  <c r="P209" i="56"/>
  <c r="Q209" i="56" s="1"/>
  <c r="O209" i="56"/>
  <c r="N209" i="56"/>
  <c r="P208" i="56"/>
  <c r="Q208" i="56" s="1"/>
  <c r="N208" i="56"/>
  <c r="P207" i="56"/>
  <c r="Q207" i="56" s="1"/>
  <c r="N207" i="56"/>
  <c r="M207" i="56"/>
  <c r="M208" i="56" s="1"/>
  <c r="O208" i="56" s="1"/>
  <c r="P206" i="56"/>
  <c r="Q206" i="56" s="1"/>
  <c r="O206" i="56"/>
  <c r="N206" i="56"/>
  <c r="P205" i="56"/>
  <c r="Q205" i="56" s="1"/>
  <c r="N205" i="56"/>
  <c r="O204" i="56"/>
  <c r="N204" i="56"/>
  <c r="O203" i="56"/>
  <c r="N203" i="56"/>
  <c r="P203" i="56" s="1"/>
  <c r="Q203" i="56" s="1"/>
  <c r="M203" i="56"/>
  <c r="M204" i="56" s="1"/>
  <c r="P202" i="56"/>
  <c r="Q202" i="56" s="1"/>
  <c r="O202" i="56"/>
  <c r="N202" i="56"/>
  <c r="N201" i="56"/>
  <c r="P201" i="56" s="1"/>
  <c r="Q201" i="56" s="1"/>
  <c r="O200" i="56"/>
  <c r="N200" i="56"/>
  <c r="M200" i="56"/>
  <c r="M201" i="56" s="1"/>
  <c r="O201" i="56" s="1"/>
  <c r="O199" i="56"/>
  <c r="N199" i="56"/>
  <c r="P199" i="56" s="1"/>
  <c r="Q199" i="56" s="1"/>
  <c r="O198" i="56"/>
  <c r="N198" i="56"/>
  <c r="O197" i="56"/>
  <c r="N197" i="56"/>
  <c r="M197" i="56"/>
  <c r="M198" i="56" s="1"/>
  <c r="P198" i="56" s="1"/>
  <c r="Q198" i="56" s="1"/>
  <c r="O196" i="56"/>
  <c r="N196" i="56"/>
  <c r="P196" i="56" s="1"/>
  <c r="Q196" i="56" s="1"/>
  <c r="O195" i="56"/>
  <c r="N195" i="56"/>
  <c r="O194" i="56"/>
  <c r="N194" i="56"/>
  <c r="P194" i="56" s="1"/>
  <c r="Q194" i="56" s="1"/>
  <c r="M194" i="56"/>
  <c r="M195" i="56" s="1"/>
  <c r="P195" i="56" s="1"/>
  <c r="Q195" i="56" s="1"/>
  <c r="O193" i="56"/>
  <c r="N193" i="56"/>
  <c r="P193" i="56" s="1"/>
  <c r="Q193" i="56" s="1"/>
  <c r="N192" i="56"/>
  <c r="O191" i="56"/>
  <c r="N191" i="56"/>
  <c r="M191" i="56"/>
  <c r="M192" i="56" s="1"/>
  <c r="P192" i="56" s="1"/>
  <c r="Q192" i="56" s="1"/>
  <c r="O190" i="56"/>
  <c r="N190" i="56"/>
  <c r="P190" i="56" s="1"/>
  <c r="Q190" i="56" s="1"/>
  <c r="O189" i="56"/>
  <c r="N189" i="56"/>
  <c r="O188" i="56"/>
  <c r="N188" i="56"/>
  <c r="M188" i="56"/>
  <c r="M189" i="56" s="1"/>
  <c r="P189" i="56" s="1"/>
  <c r="Q189" i="56" s="1"/>
  <c r="O187" i="56"/>
  <c r="N187" i="56"/>
  <c r="P187" i="56" s="1"/>
  <c r="Q187" i="56" s="1"/>
  <c r="P186" i="56"/>
  <c r="Q186" i="56" s="1"/>
  <c r="N186" i="56"/>
  <c r="O185" i="56"/>
  <c r="N185" i="56"/>
  <c r="M185" i="56"/>
  <c r="M186" i="56" s="1"/>
  <c r="O186" i="56" s="1"/>
  <c r="P184" i="56"/>
  <c r="Q184" i="56" s="1"/>
  <c r="O184" i="56"/>
  <c r="N184" i="56"/>
  <c r="P183" i="56"/>
  <c r="Q183" i="56" s="1"/>
  <c r="N183" i="56"/>
  <c r="O182" i="56"/>
  <c r="N182" i="56"/>
  <c r="M182" i="56"/>
  <c r="M183" i="56" s="1"/>
  <c r="O183" i="56" s="1"/>
  <c r="P181" i="56"/>
  <c r="Q181" i="56" s="1"/>
  <c r="O181" i="56"/>
  <c r="N181" i="56"/>
  <c r="P180" i="56"/>
  <c r="Q180" i="56" s="1"/>
  <c r="N180" i="56"/>
  <c r="O179" i="56"/>
  <c r="N179" i="56"/>
  <c r="M179" i="56"/>
  <c r="M180" i="56" s="1"/>
  <c r="O180" i="56" s="1"/>
  <c r="P178" i="56"/>
  <c r="Q178" i="56" s="1"/>
  <c r="O178" i="56"/>
  <c r="N178" i="56"/>
  <c r="P177" i="56"/>
  <c r="Q177" i="56" s="1"/>
  <c r="N177" i="56"/>
  <c r="O176" i="56"/>
  <c r="N176" i="56"/>
  <c r="M176" i="56"/>
  <c r="M177" i="56" s="1"/>
  <c r="O177" i="56" s="1"/>
  <c r="P175" i="56"/>
  <c r="Q175" i="56" s="1"/>
  <c r="O175" i="56"/>
  <c r="N175" i="56"/>
  <c r="O174" i="56"/>
  <c r="N174" i="56"/>
  <c r="O173" i="56"/>
  <c r="N173" i="56"/>
  <c r="P173" i="56" s="1"/>
  <c r="Q173" i="56" s="1"/>
  <c r="M173" i="56"/>
  <c r="M174" i="56" s="1"/>
  <c r="O172" i="56"/>
  <c r="N172" i="56"/>
  <c r="P172" i="56" s="1"/>
  <c r="Q172" i="56" s="1"/>
  <c r="O171" i="56"/>
  <c r="N171" i="56"/>
  <c r="O170" i="56"/>
  <c r="N170" i="56"/>
  <c r="M170" i="56"/>
  <c r="M171" i="56" s="1"/>
  <c r="O169" i="56"/>
  <c r="N169" i="56"/>
  <c r="P169" i="56" s="1"/>
  <c r="Q169" i="56" s="1"/>
  <c r="O168" i="56"/>
  <c r="N168" i="56"/>
  <c r="O167" i="56"/>
  <c r="N167" i="56"/>
  <c r="M167" i="56"/>
  <c r="M168" i="56" s="1"/>
  <c r="P168" i="56" s="1"/>
  <c r="Q168" i="56" s="1"/>
  <c r="O166" i="56"/>
  <c r="N166" i="56"/>
  <c r="P166" i="56" s="1"/>
  <c r="Q166" i="56" s="1"/>
  <c r="P162" i="56"/>
  <c r="Q162" i="56" s="1"/>
  <c r="N162" i="56"/>
  <c r="O161" i="56"/>
  <c r="N161" i="56"/>
  <c r="O160" i="56"/>
  <c r="N160" i="56"/>
  <c r="M160" i="56"/>
  <c r="M161" i="56" s="1"/>
  <c r="O159" i="56"/>
  <c r="N159" i="56"/>
  <c r="P159" i="56" s="1"/>
  <c r="Q159" i="56" s="1"/>
  <c r="P165" i="56"/>
  <c r="Q165" i="56" s="1"/>
  <c r="N165" i="56"/>
  <c r="O164" i="56"/>
  <c r="N164" i="56"/>
  <c r="M164" i="56"/>
  <c r="M165" i="56" s="1"/>
  <c r="O165" i="56" s="1"/>
  <c r="O163" i="56"/>
  <c r="N163" i="56"/>
  <c r="P163" i="56" s="1"/>
  <c r="Q163" i="56" s="1"/>
  <c r="P158" i="56"/>
  <c r="Q158" i="56" s="1"/>
  <c r="N158" i="56"/>
  <c r="O157" i="56"/>
  <c r="N157" i="56"/>
  <c r="O156" i="56"/>
  <c r="N156" i="56"/>
  <c r="P156" i="56" s="1"/>
  <c r="Q156" i="56" s="1"/>
  <c r="M156" i="56"/>
  <c r="M157" i="56" s="1"/>
  <c r="O155" i="56"/>
  <c r="N155" i="56"/>
  <c r="P155" i="56" s="1"/>
  <c r="Q155" i="56" s="1"/>
  <c r="P154" i="56"/>
  <c r="Q154" i="56" s="1"/>
  <c r="N154" i="56"/>
  <c r="O153" i="56"/>
  <c r="N153" i="56"/>
  <c r="M153" i="56"/>
  <c r="O152" i="56"/>
  <c r="N152" i="56"/>
  <c r="P152" i="56" s="1"/>
  <c r="Q152" i="56" s="1"/>
  <c r="P151" i="56"/>
  <c r="Q151" i="56" s="1"/>
  <c r="N151" i="56"/>
  <c r="N150" i="56"/>
  <c r="M150" i="56"/>
  <c r="M151" i="56" s="1"/>
  <c r="O151" i="56" s="1"/>
  <c r="P149" i="56"/>
  <c r="Q149" i="56" s="1"/>
  <c r="O149" i="56"/>
  <c r="N149" i="56"/>
  <c r="P148" i="56"/>
  <c r="Q148" i="56" s="1"/>
  <c r="N148" i="56"/>
  <c r="P147" i="56"/>
  <c r="Q147" i="56" s="1"/>
  <c r="N147" i="56"/>
  <c r="M147" i="56"/>
  <c r="M148" i="56" s="1"/>
  <c r="O148" i="56" s="1"/>
  <c r="P146" i="56"/>
  <c r="Q146" i="56" s="1"/>
  <c r="O146" i="56"/>
  <c r="N146" i="56"/>
  <c r="N145" i="56"/>
  <c r="O144" i="56"/>
  <c r="N144" i="56"/>
  <c r="M144" i="56"/>
  <c r="P144" i="56" s="1"/>
  <c r="Q144" i="56" s="1"/>
  <c r="P143" i="56"/>
  <c r="Q143" i="56" s="1"/>
  <c r="O143" i="56"/>
  <c r="N143" i="56"/>
  <c r="P142" i="56"/>
  <c r="Q142" i="56" s="1"/>
  <c r="N142" i="56"/>
  <c r="N141" i="56"/>
  <c r="P141" i="56" s="1"/>
  <c r="Q141" i="56" s="1"/>
  <c r="M141" i="56"/>
  <c r="M142" i="56" s="1"/>
  <c r="O142" i="56" s="1"/>
  <c r="O140" i="56"/>
  <c r="N140" i="56"/>
  <c r="P140" i="56" s="1"/>
  <c r="Q140" i="56" s="1"/>
  <c r="N139" i="56"/>
  <c r="O138" i="56"/>
  <c r="N138" i="56"/>
  <c r="M138" i="56"/>
  <c r="M139" i="56" s="1"/>
  <c r="P139" i="56" s="1"/>
  <c r="Q139" i="56" s="1"/>
  <c r="O137" i="56"/>
  <c r="N137" i="56"/>
  <c r="P137" i="56" s="1"/>
  <c r="Q137" i="56" s="1"/>
  <c r="M158" i="56" l="1"/>
  <c r="O158" i="56" s="1"/>
  <c r="P157" i="56"/>
  <c r="Q157" i="56" s="1"/>
  <c r="P216" i="56"/>
  <c r="Q216" i="56" s="1"/>
  <c r="P191" i="56"/>
  <c r="Q191" i="56" s="1"/>
  <c r="P182" i="56"/>
  <c r="Q182" i="56" s="1"/>
  <c r="O147" i="56"/>
  <c r="P176" i="56"/>
  <c r="Q176" i="56" s="1"/>
  <c r="P160" i="56"/>
  <c r="Q160" i="56" s="1"/>
  <c r="O139" i="56"/>
  <c r="P167" i="56"/>
  <c r="Q167" i="56" s="1"/>
  <c r="O141" i="56"/>
  <c r="O192" i="56"/>
  <c r="O150" i="56"/>
  <c r="P171" i="56"/>
  <c r="Q171" i="56" s="1"/>
  <c r="O207" i="56"/>
  <c r="P132" i="55"/>
  <c r="Q132" i="55" s="1"/>
  <c r="P143" i="55"/>
  <c r="Q143" i="55" s="1"/>
  <c r="P158" i="55"/>
  <c r="Q158" i="55" s="1"/>
  <c r="P159" i="55"/>
  <c r="Q159" i="55" s="1"/>
  <c r="P160" i="55"/>
  <c r="Q160" i="55" s="1"/>
  <c r="P213" i="56"/>
  <c r="Q213" i="56" s="1"/>
  <c r="P210" i="56"/>
  <c r="Q210" i="56" s="1"/>
  <c r="P217" i="56"/>
  <c r="Q217" i="56" s="1"/>
  <c r="P220" i="56"/>
  <c r="Q220" i="56" s="1"/>
  <c r="P174" i="56"/>
  <c r="Q174" i="56" s="1"/>
  <c r="P153" i="56"/>
  <c r="Q153" i="56" s="1"/>
  <c r="M205" i="56"/>
  <c r="O205" i="56" s="1"/>
  <c r="P204" i="56"/>
  <c r="Q204" i="56" s="1"/>
  <c r="P200" i="56"/>
  <c r="Q200" i="56" s="1"/>
  <c r="P197" i="56"/>
  <c r="Q197" i="56" s="1"/>
  <c r="P188" i="56"/>
  <c r="Q188" i="56" s="1"/>
  <c r="P185" i="56"/>
  <c r="Q185" i="56" s="1"/>
  <c r="P179" i="56"/>
  <c r="Q179" i="56" s="1"/>
  <c r="P170" i="56"/>
  <c r="Q170" i="56" s="1"/>
  <c r="M162" i="56"/>
  <c r="O162" i="56" s="1"/>
  <c r="P161" i="56"/>
  <c r="Q161" i="56" s="1"/>
  <c r="P164" i="56"/>
  <c r="Q164" i="56" s="1"/>
  <c r="M154" i="56"/>
  <c r="O154" i="56" s="1"/>
  <c r="P150" i="56"/>
  <c r="Q150" i="56" s="1"/>
  <c r="M145" i="56"/>
  <c r="P138" i="56"/>
  <c r="Q138" i="56" s="1"/>
  <c r="P145" i="56" l="1"/>
  <c r="Q145" i="56" s="1"/>
  <c r="O145" i="56"/>
  <c r="P133" i="56"/>
  <c r="Q133" i="56" s="1"/>
  <c r="N133" i="56"/>
  <c r="O132" i="56"/>
  <c r="N132" i="56"/>
  <c r="P132" i="56" s="1"/>
  <c r="Q132" i="56" s="1"/>
  <c r="M132" i="56"/>
  <c r="M133" i="56" s="1"/>
  <c r="O133" i="56" s="1"/>
  <c r="P131" i="56"/>
  <c r="Q131" i="56" s="1"/>
  <c r="O131" i="56"/>
  <c r="N131" i="56"/>
  <c r="Q136" i="56"/>
  <c r="P136" i="56"/>
  <c r="N136" i="56"/>
  <c r="O135" i="56"/>
  <c r="N135" i="56"/>
  <c r="M135" i="56"/>
  <c r="M136" i="56" s="1"/>
  <c r="O136" i="56" s="1"/>
  <c r="P134" i="56"/>
  <c r="Q134" i="56" s="1"/>
  <c r="O134" i="56"/>
  <c r="N134" i="56"/>
  <c r="P851" i="82"/>
  <c r="Q851" i="82" s="1"/>
  <c r="N851" i="82"/>
  <c r="O850" i="82"/>
  <c r="N850" i="82"/>
  <c r="P850" i="82" s="1"/>
  <c r="Q850" i="82" s="1"/>
  <c r="M850" i="82"/>
  <c r="M851" i="82" s="1"/>
  <c r="O851" i="82" s="1"/>
  <c r="O849" i="82"/>
  <c r="N849" i="82"/>
  <c r="P849" i="82" s="1"/>
  <c r="Q849" i="82" s="1"/>
  <c r="P848" i="82"/>
  <c r="Q848" i="82" s="1"/>
  <c r="N848" i="82"/>
  <c r="O847" i="82"/>
  <c r="N847" i="82"/>
  <c r="M847" i="82"/>
  <c r="M848" i="82" s="1"/>
  <c r="O848" i="82" s="1"/>
  <c r="P846" i="82"/>
  <c r="Q846" i="82" s="1"/>
  <c r="O846" i="82"/>
  <c r="N846" i="82"/>
  <c r="P845" i="82"/>
  <c r="Q845" i="82" s="1"/>
  <c r="N845" i="82"/>
  <c r="M845" i="82"/>
  <c r="O845" i="82" s="1"/>
  <c r="O844" i="82"/>
  <c r="N844" i="82"/>
  <c r="M844" i="82"/>
  <c r="P843" i="82"/>
  <c r="Q843" i="82" s="1"/>
  <c r="O843" i="82"/>
  <c r="N843" i="82"/>
  <c r="P842" i="82"/>
  <c r="Q842" i="82" s="1"/>
  <c r="N842" i="82"/>
  <c r="P841" i="82"/>
  <c r="Q841" i="82" s="1"/>
  <c r="N841" i="82"/>
  <c r="M841" i="82"/>
  <c r="M842" i="82" s="1"/>
  <c r="O842" i="82" s="1"/>
  <c r="O840" i="82"/>
  <c r="N840" i="82"/>
  <c r="P840" i="82" s="1"/>
  <c r="Q840" i="82" s="1"/>
  <c r="P839" i="82"/>
  <c r="Q839" i="82" s="1"/>
  <c r="N839" i="82"/>
  <c r="O838" i="82"/>
  <c r="N838" i="82"/>
  <c r="M838" i="82"/>
  <c r="M839" i="82" s="1"/>
  <c r="O839" i="82" s="1"/>
  <c r="O837" i="82"/>
  <c r="N837" i="82"/>
  <c r="P837" i="82" s="1"/>
  <c r="Q837" i="82" s="1"/>
  <c r="O836" i="82"/>
  <c r="O835" i="82"/>
  <c r="O834" i="82"/>
  <c r="M834" i="82"/>
  <c r="M835" i="82" s="1"/>
  <c r="M836" i="82" s="1"/>
  <c r="P836" i="82" s="1"/>
  <c r="Q836" i="82" s="1"/>
  <c r="O833" i="82"/>
  <c r="P833" i="82"/>
  <c r="Q833" i="82" s="1"/>
  <c r="P832" i="82"/>
  <c r="Q832" i="82" s="1"/>
  <c r="N832" i="82"/>
  <c r="P831" i="82"/>
  <c r="Q831" i="82" s="1"/>
  <c r="O831" i="82"/>
  <c r="N831" i="82"/>
  <c r="M831" i="82"/>
  <c r="M832" i="82" s="1"/>
  <c r="O832" i="82" s="1"/>
  <c r="P830" i="82"/>
  <c r="Q830" i="82" s="1"/>
  <c r="O830" i="82"/>
  <c r="N830" i="82"/>
  <c r="P829" i="82"/>
  <c r="Q829" i="82" s="1"/>
  <c r="N829" i="82"/>
  <c r="M829" i="82"/>
  <c r="O829" i="82" s="1"/>
  <c r="O828" i="82"/>
  <c r="N828" i="82"/>
  <c r="M828" i="82"/>
  <c r="P827" i="82"/>
  <c r="Q827" i="82" s="1"/>
  <c r="O827" i="82"/>
  <c r="N827" i="82"/>
  <c r="P826" i="82"/>
  <c r="Q826" i="82" s="1"/>
  <c r="N826" i="82"/>
  <c r="P825" i="82"/>
  <c r="Q825" i="82" s="1"/>
  <c r="N825" i="82"/>
  <c r="M825" i="82"/>
  <c r="M826" i="82" s="1"/>
  <c r="O826" i="82" s="1"/>
  <c r="O824" i="82"/>
  <c r="N824" i="82"/>
  <c r="P824" i="82" s="1"/>
  <c r="Q824" i="82" s="1"/>
  <c r="P823" i="82"/>
  <c r="Q823" i="82" s="1"/>
  <c r="N823" i="82"/>
  <c r="O822" i="82"/>
  <c r="N822" i="82"/>
  <c r="M822" i="82"/>
  <c r="M823" i="82" s="1"/>
  <c r="O823" i="82" s="1"/>
  <c r="O821" i="82"/>
  <c r="N821" i="82"/>
  <c r="P821" i="82" s="1"/>
  <c r="Q821" i="82" s="1"/>
  <c r="O820" i="82"/>
  <c r="O819" i="82"/>
  <c r="O818" i="82"/>
  <c r="M818" i="82"/>
  <c r="M819" i="82" s="1"/>
  <c r="M820" i="82" s="1"/>
  <c r="O817" i="82"/>
  <c r="P817" i="82"/>
  <c r="Q817" i="82" s="1"/>
  <c r="P816" i="82"/>
  <c r="Q816" i="82" s="1"/>
  <c r="N816" i="82"/>
  <c r="O815" i="82"/>
  <c r="N815" i="82"/>
  <c r="M815" i="82"/>
  <c r="M816" i="82" s="1"/>
  <c r="O816" i="82" s="1"/>
  <c r="P814" i="82"/>
  <c r="Q814" i="82" s="1"/>
  <c r="O814" i="82"/>
  <c r="N814" i="82"/>
  <c r="P813" i="82"/>
  <c r="Q813" i="82" s="1"/>
  <c r="N813" i="82"/>
  <c r="M813" i="82"/>
  <c r="O813" i="82" s="1"/>
  <c r="O812" i="82"/>
  <c r="N812" i="82"/>
  <c r="M812" i="82"/>
  <c r="P811" i="82"/>
  <c r="Q811" i="82" s="1"/>
  <c r="O811" i="82"/>
  <c r="N811" i="82"/>
  <c r="P810" i="82"/>
  <c r="Q810" i="82" s="1"/>
  <c r="N810" i="82"/>
  <c r="P809" i="82"/>
  <c r="Q809" i="82" s="1"/>
  <c r="N809" i="82"/>
  <c r="M809" i="82"/>
  <c r="M810" i="82" s="1"/>
  <c r="O810" i="82" s="1"/>
  <c r="O808" i="82"/>
  <c r="N808" i="82"/>
  <c r="P808" i="82" s="1"/>
  <c r="Q808" i="82" s="1"/>
  <c r="P807" i="82"/>
  <c r="Q807" i="82" s="1"/>
  <c r="N807" i="82"/>
  <c r="O806" i="82"/>
  <c r="N806" i="82"/>
  <c r="M806" i="82"/>
  <c r="M807" i="82" s="1"/>
  <c r="O807" i="82" s="1"/>
  <c r="O805" i="82"/>
  <c r="N805" i="82"/>
  <c r="P805" i="82" s="1"/>
  <c r="Q805" i="82" s="1"/>
  <c r="P804" i="82"/>
  <c r="Q804" i="82" s="1"/>
  <c r="N804" i="82"/>
  <c r="O803" i="82"/>
  <c r="N803" i="82"/>
  <c r="M803" i="82"/>
  <c r="M804" i="82" s="1"/>
  <c r="O804" i="82" s="1"/>
  <c r="P802" i="82"/>
  <c r="Q802" i="82" s="1"/>
  <c r="O802" i="82"/>
  <c r="N802" i="82"/>
  <c r="P801" i="82"/>
  <c r="Q801" i="82" s="1"/>
  <c r="N801" i="82"/>
  <c r="M801" i="82"/>
  <c r="O801" i="82" s="1"/>
  <c r="O800" i="82"/>
  <c r="N800" i="82"/>
  <c r="M800" i="82"/>
  <c r="P799" i="82"/>
  <c r="Q799" i="82" s="1"/>
  <c r="O799" i="82"/>
  <c r="N799" i="82"/>
  <c r="P798" i="82"/>
  <c r="Q798" i="82" s="1"/>
  <c r="N798" i="82"/>
  <c r="P797" i="82"/>
  <c r="Q797" i="82" s="1"/>
  <c r="N797" i="82"/>
  <c r="M797" i="82"/>
  <c r="M798" i="82" s="1"/>
  <c r="O798" i="82" s="1"/>
  <c r="O796" i="82"/>
  <c r="N796" i="82"/>
  <c r="P796" i="82" s="1"/>
  <c r="Q796" i="82" s="1"/>
  <c r="P795" i="82"/>
  <c r="Q795" i="82" s="1"/>
  <c r="N795" i="82"/>
  <c r="O794" i="82"/>
  <c r="N794" i="82"/>
  <c r="M794" i="82"/>
  <c r="M795" i="82" s="1"/>
  <c r="O795" i="82" s="1"/>
  <c r="O793" i="82"/>
  <c r="N793" i="82"/>
  <c r="P793" i="82" s="1"/>
  <c r="Q793" i="82" s="1"/>
  <c r="P792" i="82"/>
  <c r="Q792" i="82" s="1"/>
  <c r="N792" i="82"/>
  <c r="O791" i="82"/>
  <c r="N791" i="82"/>
  <c r="M791" i="82"/>
  <c r="M792" i="82" s="1"/>
  <c r="O792" i="82" s="1"/>
  <c r="P790" i="82"/>
  <c r="Q790" i="82" s="1"/>
  <c r="O790" i="82"/>
  <c r="N790" i="82"/>
  <c r="P789" i="82"/>
  <c r="Q789" i="82" s="1"/>
  <c r="N789" i="82"/>
  <c r="M789" i="82"/>
  <c r="O789" i="82" s="1"/>
  <c r="O788" i="82"/>
  <c r="N788" i="82"/>
  <c r="M788" i="82"/>
  <c r="P787" i="82"/>
  <c r="Q787" i="82" s="1"/>
  <c r="O787" i="82"/>
  <c r="N787" i="82"/>
  <c r="P786" i="82"/>
  <c r="Q786" i="82" s="1"/>
  <c r="N786" i="82"/>
  <c r="P785" i="82"/>
  <c r="Q785" i="82" s="1"/>
  <c r="N785" i="82"/>
  <c r="M785" i="82"/>
  <c r="M786" i="82" s="1"/>
  <c r="O786" i="82" s="1"/>
  <c r="O784" i="82"/>
  <c r="N784" i="82"/>
  <c r="P784" i="82" s="1"/>
  <c r="Q784" i="82" s="1"/>
  <c r="P783" i="82"/>
  <c r="Q783" i="82" s="1"/>
  <c r="N783" i="82"/>
  <c r="O782" i="82"/>
  <c r="N782" i="82"/>
  <c r="P782" i="82" s="1"/>
  <c r="Q782" i="82" s="1"/>
  <c r="M782" i="82"/>
  <c r="M783" i="82" s="1"/>
  <c r="O783" i="82" s="1"/>
  <c r="O781" i="82"/>
  <c r="N781" i="82"/>
  <c r="P781" i="82" s="1"/>
  <c r="Q781" i="82" s="1"/>
  <c r="P780" i="82"/>
  <c r="Q780" i="82" s="1"/>
  <c r="N780" i="82"/>
  <c r="O779" i="82"/>
  <c r="N779" i="82"/>
  <c r="M779" i="82"/>
  <c r="M780" i="82" s="1"/>
  <c r="O780" i="82" s="1"/>
  <c r="P778" i="82"/>
  <c r="Q778" i="82" s="1"/>
  <c r="O778" i="82"/>
  <c r="N778" i="82"/>
  <c r="P777" i="82"/>
  <c r="Q777" i="82" s="1"/>
  <c r="N777" i="82"/>
  <c r="M777" i="82"/>
  <c r="O777" i="82" s="1"/>
  <c r="O776" i="82"/>
  <c r="N776" i="82"/>
  <c r="M776" i="82"/>
  <c r="P775" i="82"/>
  <c r="Q775" i="82" s="1"/>
  <c r="O775" i="82"/>
  <c r="N775" i="82"/>
  <c r="P774" i="82"/>
  <c r="Q774" i="82" s="1"/>
  <c r="N774" i="82"/>
  <c r="P773" i="82"/>
  <c r="Q773" i="82" s="1"/>
  <c r="N773" i="82"/>
  <c r="M773" i="82"/>
  <c r="M774" i="82" s="1"/>
  <c r="O774" i="82" s="1"/>
  <c r="O772" i="82"/>
  <c r="N772" i="82"/>
  <c r="P772" i="82" s="1"/>
  <c r="Q772" i="82" s="1"/>
  <c r="P771" i="82"/>
  <c r="Q771" i="82" s="1"/>
  <c r="N771" i="82"/>
  <c r="O770" i="82"/>
  <c r="N770" i="82"/>
  <c r="M770" i="82"/>
  <c r="M771" i="82" s="1"/>
  <c r="O771" i="82" s="1"/>
  <c r="O769" i="82"/>
  <c r="N769" i="82"/>
  <c r="P769" i="82" s="1"/>
  <c r="Q769" i="82" s="1"/>
  <c r="O768" i="82"/>
  <c r="O767" i="82"/>
  <c r="O766" i="82"/>
  <c r="M766" i="82"/>
  <c r="M767" i="82" s="1"/>
  <c r="O765" i="82"/>
  <c r="P765" i="82"/>
  <c r="Q765" i="82" s="1"/>
  <c r="P764" i="82"/>
  <c r="Q764" i="82" s="1"/>
  <c r="N764" i="82"/>
  <c r="O763" i="82"/>
  <c r="N763" i="82"/>
  <c r="M763" i="82"/>
  <c r="M764" i="82" s="1"/>
  <c r="O764" i="82" s="1"/>
  <c r="P762" i="82"/>
  <c r="Q762" i="82" s="1"/>
  <c r="O762" i="82"/>
  <c r="N762" i="82"/>
  <c r="P761" i="82"/>
  <c r="Q761" i="82" s="1"/>
  <c r="N761" i="82"/>
  <c r="M761" i="82"/>
  <c r="O761" i="82" s="1"/>
  <c r="O760" i="82"/>
  <c r="N760" i="82"/>
  <c r="M760" i="82"/>
  <c r="P759" i="82"/>
  <c r="Q759" i="82" s="1"/>
  <c r="O759" i="82"/>
  <c r="N759" i="82"/>
  <c r="P758" i="82"/>
  <c r="Q758" i="82" s="1"/>
  <c r="N758" i="82"/>
  <c r="O757" i="82"/>
  <c r="N757" i="82"/>
  <c r="M757" i="82"/>
  <c r="M758" i="82" s="1"/>
  <c r="O758" i="82" s="1"/>
  <c r="O756" i="82"/>
  <c r="N756" i="82"/>
  <c r="P756" i="82" s="1"/>
  <c r="Q756" i="82" s="1"/>
  <c r="P174" i="45"/>
  <c r="Q174" i="45" s="1"/>
  <c r="N174" i="45"/>
  <c r="P173" i="45"/>
  <c r="Q173" i="45" s="1"/>
  <c r="N173" i="45"/>
  <c r="P172" i="45"/>
  <c r="Q172" i="45" s="1"/>
  <c r="O172" i="45"/>
  <c r="N172" i="45"/>
  <c r="M172" i="45"/>
  <c r="M173" i="45" s="1"/>
  <c r="O171" i="45"/>
  <c r="N171" i="45"/>
  <c r="P171" i="45" s="1"/>
  <c r="Q171" i="45" s="1"/>
  <c r="P170" i="45"/>
  <c r="Q170" i="45" s="1"/>
  <c r="N170" i="45"/>
  <c r="P169" i="45"/>
  <c r="Q169" i="45" s="1"/>
  <c r="N169" i="45"/>
  <c r="P168" i="45"/>
  <c r="Q168" i="45" s="1"/>
  <c r="N168" i="45"/>
  <c r="M168" i="45"/>
  <c r="M169" i="45" s="1"/>
  <c r="O167" i="45"/>
  <c r="N167" i="45"/>
  <c r="P167" i="45" s="1"/>
  <c r="Q167" i="45" s="1"/>
  <c r="P166" i="45"/>
  <c r="Q166" i="45" s="1"/>
  <c r="N166" i="45"/>
  <c r="P165" i="45"/>
  <c r="Q165" i="45" s="1"/>
  <c r="N165" i="45"/>
  <c r="M165" i="45"/>
  <c r="M166" i="45" s="1"/>
  <c r="O166" i="45" s="1"/>
  <c r="O164" i="45"/>
  <c r="N164" i="45"/>
  <c r="P164" i="45" s="1"/>
  <c r="Q164" i="45" s="1"/>
  <c r="P163" i="45"/>
  <c r="Q163" i="45" s="1"/>
  <c r="N163" i="45"/>
  <c r="O162" i="45"/>
  <c r="N162" i="45"/>
  <c r="M162" i="45"/>
  <c r="P162" i="45" s="1"/>
  <c r="Q162" i="45" s="1"/>
  <c r="P161" i="45"/>
  <c r="Q161" i="45" s="1"/>
  <c r="O161" i="45"/>
  <c r="N161" i="45"/>
  <c r="P160" i="45"/>
  <c r="Q160" i="45" s="1"/>
  <c r="N160" i="45"/>
  <c r="O159" i="45"/>
  <c r="N159" i="45"/>
  <c r="M159" i="45"/>
  <c r="P159" i="45" s="1"/>
  <c r="Q159" i="45" s="1"/>
  <c r="P158" i="45"/>
  <c r="Q158" i="45" s="1"/>
  <c r="O158" i="45"/>
  <c r="N158" i="45"/>
  <c r="Q157" i="45"/>
  <c r="P157" i="45"/>
  <c r="N157" i="45"/>
  <c r="M157" i="45"/>
  <c r="O157" i="45" s="1"/>
  <c r="O156" i="45"/>
  <c r="N156" i="45"/>
  <c r="M156" i="45"/>
  <c r="O155" i="45"/>
  <c r="N155" i="45"/>
  <c r="P155" i="45" s="1"/>
  <c r="Q155" i="45" s="1"/>
  <c r="P154" i="45"/>
  <c r="Q154" i="45" s="1"/>
  <c r="N154" i="45"/>
  <c r="P153" i="45"/>
  <c r="Q153" i="45" s="1"/>
  <c r="N153" i="45"/>
  <c r="P152" i="45"/>
  <c r="Q152" i="45" s="1"/>
  <c r="N152" i="45"/>
  <c r="M152" i="45"/>
  <c r="M153" i="45" s="1"/>
  <c r="O151" i="45"/>
  <c r="N151" i="45"/>
  <c r="P151" i="45" s="1"/>
  <c r="Q151" i="45" s="1"/>
  <c r="P150" i="45"/>
  <c r="Q150" i="45" s="1"/>
  <c r="N150" i="45"/>
  <c r="P149" i="45"/>
  <c r="Q149" i="45" s="1"/>
  <c r="N149" i="45"/>
  <c r="P148" i="45"/>
  <c r="Q148" i="45" s="1"/>
  <c r="O148" i="45"/>
  <c r="N148" i="45"/>
  <c r="M148" i="45"/>
  <c r="M149" i="45" s="1"/>
  <c r="O147" i="45"/>
  <c r="N147" i="45"/>
  <c r="P147" i="45" s="1"/>
  <c r="Q147" i="45" s="1"/>
  <c r="P146" i="45"/>
  <c r="Q146" i="45" s="1"/>
  <c r="N146" i="45"/>
  <c r="P145" i="45"/>
  <c r="Q145" i="45" s="1"/>
  <c r="N145" i="45"/>
  <c r="M145" i="45"/>
  <c r="M146" i="45" s="1"/>
  <c r="O146" i="45" s="1"/>
  <c r="O144" i="45"/>
  <c r="N144" i="45"/>
  <c r="P144" i="45" s="1"/>
  <c r="Q144" i="45" s="1"/>
  <c r="P143" i="45"/>
  <c r="Q143" i="45" s="1"/>
  <c r="N143" i="45"/>
  <c r="O142" i="45"/>
  <c r="N142" i="45"/>
  <c r="P142" i="45" s="1"/>
  <c r="Q142" i="45" s="1"/>
  <c r="M142" i="45"/>
  <c r="M143" i="45" s="1"/>
  <c r="O143" i="45" s="1"/>
  <c r="P141" i="45"/>
  <c r="Q141" i="45" s="1"/>
  <c r="O141" i="45"/>
  <c r="N141" i="45"/>
  <c r="P140" i="45"/>
  <c r="Q140" i="45" s="1"/>
  <c r="N140" i="45"/>
  <c r="O139" i="45"/>
  <c r="N139" i="45"/>
  <c r="M139" i="45"/>
  <c r="M140" i="45" s="1"/>
  <c r="O140" i="45" s="1"/>
  <c r="P138" i="45"/>
  <c r="Q138" i="45" s="1"/>
  <c r="O138" i="45"/>
  <c r="N138" i="45"/>
  <c r="P137" i="45"/>
  <c r="Q137" i="45" s="1"/>
  <c r="N137" i="45"/>
  <c r="O136" i="45"/>
  <c r="N136" i="45"/>
  <c r="M136" i="45"/>
  <c r="M137" i="45" s="1"/>
  <c r="O137" i="45" s="1"/>
  <c r="O135" i="45"/>
  <c r="N135" i="45"/>
  <c r="P135" i="45" s="1"/>
  <c r="Q135" i="45" s="1"/>
  <c r="P134" i="45"/>
  <c r="Q134" i="45" s="1"/>
  <c r="N134" i="45"/>
  <c r="P133" i="45"/>
  <c r="Q133" i="45" s="1"/>
  <c r="N133" i="45"/>
  <c r="P132" i="45"/>
  <c r="Q132" i="45" s="1"/>
  <c r="N132" i="45"/>
  <c r="M132" i="45"/>
  <c r="M133" i="45" s="1"/>
  <c r="O131" i="45"/>
  <c r="N131" i="45"/>
  <c r="P131" i="45" s="1"/>
  <c r="Q131" i="45" s="1"/>
  <c r="P130" i="45"/>
  <c r="Q130" i="45" s="1"/>
  <c r="N130" i="45"/>
  <c r="P129" i="45"/>
  <c r="Q129" i="45" s="1"/>
  <c r="N129" i="45"/>
  <c r="P128" i="45"/>
  <c r="Q128" i="45" s="1"/>
  <c r="N128" i="45"/>
  <c r="M128" i="45"/>
  <c r="M129" i="45" s="1"/>
  <c r="O127" i="45"/>
  <c r="N127" i="45"/>
  <c r="P127" i="45" s="1"/>
  <c r="Q127" i="45" s="1"/>
  <c r="P126" i="45"/>
  <c r="Q126" i="45" s="1"/>
  <c r="N126" i="45"/>
  <c r="P125" i="45"/>
  <c r="Q125" i="45" s="1"/>
  <c r="O125" i="45"/>
  <c r="N125" i="45"/>
  <c r="M125" i="45"/>
  <c r="M126" i="45" s="1"/>
  <c r="O126" i="45" s="1"/>
  <c r="O124" i="45"/>
  <c r="N124" i="45"/>
  <c r="P124" i="45" s="1"/>
  <c r="Q124" i="45" s="1"/>
  <c r="P123" i="45"/>
  <c r="Q123" i="45" s="1"/>
  <c r="N123" i="45"/>
  <c r="O122" i="45"/>
  <c r="N122" i="45"/>
  <c r="M122" i="45"/>
  <c r="M123" i="45" s="1"/>
  <c r="O123" i="45" s="1"/>
  <c r="P121" i="45"/>
  <c r="Q121" i="45" s="1"/>
  <c r="O121" i="45"/>
  <c r="N121" i="45"/>
  <c r="P120" i="45"/>
  <c r="Q120" i="45" s="1"/>
  <c r="N120" i="45"/>
  <c r="O119" i="45"/>
  <c r="N119" i="45"/>
  <c r="M119" i="45"/>
  <c r="P119" i="45" s="1"/>
  <c r="Q119" i="45" s="1"/>
  <c r="P118" i="45"/>
  <c r="Q118" i="45" s="1"/>
  <c r="O118" i="45"/>
  <c r="N118" i="45"/>
  <c r="P117" i="45"/>
  <c r="Q117" i="45" s="1"/>
  <c r="N117" i="45"/>
  <c r="O116" i="45"/>
  <c r="N116" i="45"/>
  <c r="P116" i="45" s="1"/>
  <c r="Q116" i="45" s="1"/>
  <c r="M116" i="45"/>
  <c r="M117" i="45" s="1"/>
  <c r="O117" i="45" s="1"/>
  <c r="O115" i="45"/>
  <c r="N115" i="45"/>
  <c r="P115" i="45" s="1"/>
  <c r="Q115" i="45" s="1"/>
  <c r="P114" i="45"/>
  <c r="Q114" i="45" s="1"/>
  <c r="N114" i="45"/>
  <c r="P113" i="45"/>
  <c r="Q113" i="45" s="1"/>
  <c r="N113" i="45"/>
  <c r="P112" i="45"/>
  <c r="Q112" i="45" s="1"/>
  <c r="N112" i="45"/>
  <c r="M112" i="45"/>
  <c r="M113" i="45" s="1"/>
  <c r="O111" i="45"/>
  <c r="N111" i="45"/>
  <c r="P111" i="45" s="1"/>
  <c r="Q111" i="45" s="1"/>
  <c r="P110" i="45"/>
  <c r="Q110" i="45" s="1"/>
  <c r="N110" i="45"/>
  <c r="P109" i="45"/>
  <c r="Q109" i="45" s="1"/>
  <c r="N109" i="45"/>
  <c r="P108" i="45"/>
  <c r="Q108" i="45" s="1"/>
  <c r="N108" i="45"/>
  <c r="M108" i="45"/>
  <c r="M109" i="45" s="1"/>
  <c r="O107" i="45"/>
  <c r="N107" i="45"/>
  <c r="P107" i="45" s="1"/>
  <c r="Q107" i="45" s="1"/>
  <c r="P106" i="45"/>
  <c r="Q106" i="45" s="1"/>
  <c r="N106" i="45"/>
  <c r="P105" i="45"/>
  <c r="Q105" i="45" s="1"/>
  <c r="N105" i="45"/>
  <c r="M105" i="45"/>
  <c r="O105" i="45" s="1"/>
  <c r="O104" i="45"/>
  <c r="N104" i="45"/>
  <c r="P104" i="45" s="1"/>
  <c r="Q104" i="45" s="1"/>
  <c r="P103" i="45"/>
  <c r="Q103" i="45" s="1"/>
  <c r="N103" i="45"/>
  <c r="O102" i="45"/>
  <c r="N102" i="45"/>
  <c r="M102" i="45"/>
  <c r="M103" i="45" s="1"/>
  <c r="O103" i="45" s="1"/>
  <c r="P101" i="45"/>
  <c r="Q101" i="45" s="1"/>
  <c r="O101" i="45"/>
  <c r="N101" i="45"/>
  <c r="P100" i="45"/>
  <c r="Q100" i="45" s="1"/>
  <c r="N100" i="45"/>
  <c r="O99" i="45"/>
  <c r="N99" i="45"/>
  <c r="M99" i="45"/>
  <c r="M100" i="45" s="1"/>
  <c r="O100" i="45" s="1"/>
  <c r="P98" i="45"/>
  <c r="Q98" i="45" s="1"/>
  <c r="O98" i="45"/>
  <c r="N98" i="45"/>
  <c r="P97" i="45"/>
  <c r="Q97" i="45" s="1"/>
  <c r="O96" i="45"/>
  <c r="O95" i="45"/>
  <c r="M95" i="45"/>
  <c r="M96" i="45" s="1"/>
  <c r="O94" i="45"/>
  <c r="P94" i="45"/>
  <c r="Q94" i="45" s="1"/>
  <c r="P93" i="45"/>
  <c r="Q93" i="45" s="1"/>
  <c r="N93" i="45"/>
  <c r="O92" i="45"/>
  <c r="N92" i="45"/>
  <c r="M92" i="45"/>
  <c r="M93" i="45" s="1"/>
  <c r="O93" i="45" s="1"/>
  <c r="O91" i="45"/>
  <c r="N91" i="45"/>
  <c r="P91" i="45" s="1"/>
  <c r="Q91" i="45" s="1"/>
  <c r="P90" i="45"/>
  <c r="Q90" i="45" s="1"/>
  <c r="N90" i="45"/>
  <c r="P89" i="45"/>
  <c r="Q89" i="45" s="1"/>
  <c r="N89" i="45"/>
  <c r="P88" i="45"/>
  <c r="Q88" i="45" s="1"/>
  <c r="N88" i="45"/>
  <c r="M88" i="45"/>
  <c r="M89" i="45" s="1"/>
  <c r="O87" i="45"/>
  <c r="N87" i="45"/>
  <c r="P87" i="45" s="1"/>
  <c r="Q87" i="45" s="1"/>
  <c r="P86" i="45"/>
  <c r="Q86" i="45" s="1"/>
  <c r="N86" i="45"/>
  <c r="P85" i="45"/>
  <c r="Q85" i="45" s="1"/>
  <c r="N85" i="45"/>
  <c r="P84" i="45"/>
  <c r="Q84" i="45" s="1"/>
  <c r="N84" i="45"/>
  <c r="M84" i="45"/>
  <c r="M85" i="45" s="1"/>
  <c r="O83" i="45"/>
  <c r="N83" i="45"/>
  <c r="P83" i="45" s="1"/>
  <c r="Q83" i="45" s="1"/>
  <c r="P82" i="45"/>
  <c r="Q82" i="45" s="1"/>
  <c r="N82" i="45"/>
  <c r="P81" i="45"/>
  <c r="Q81" i="45" s="1"/>
  <c r="N81" i="45"/>
  <c r="M81" i="45"/>
  <c r="M82" i="45" s="1"/>
  <c r="O82" i="45" s="1"/>
  <c r="O80" i="45"/>
  <c r="N80" i="45"/>
  <c r="P80" i="45" s="1"/>
  <c r="Q80" i="45" s="1"/>
  <c r="P79" i="45"/>
  <c r="Q79" i="45" s="1"/>
  <c r="N79" i="45"/>
  <c r="O78" i="45"/>
  <c r="N78" i="45"/>
  <c r="M78" i="45"/>
  <c r="M79" i="45" s="1"/>
  <c r="O79" i="45" s="1"/>
  <c r="P77" i="45"/>
  <c r="Q77" i="45" s="1"/>
  <c r="O77" i="45"/>
  <c r="N77" i="45"/>
  <c r="P76" i="45"/>
  <c r="Q76" i="45" s="1"/>
  <c r="N76" i="45"/>
  <c r="O75" i="45"/>
  <c r="N75" i="45"/>
  <c r="M75" i="45"/>
  <c r="M76" i="45" s="1"/>
  <c r="O76" i="45" s="1"/>
  <c r="P74" i="45"/>
  <c r="Q74" i="45" s="1"/>
  <c r="O74" i="45"/>
  <c r="N74" i="45"/>
  <c r="P73" i="45"/>
  <c r="Q73" i="45" s="1"/>
  <c r="N73" i="45"/>
  <c r="O72" i="45"/>
  <c r="N72" i="45"/>
  <c r="M72" i="45"/>
  <c r="O71" i="45"/>
  <c r="N71" i="45"/>
  <c r="P71" i="45" s="1"/>
  <c r="Q71" i="45" s="1"/>
  <c r="P70" i="45"/>
  <c r="Q70" i="45" s="1"/>
  <c r="N70" i="45"/>
  <c r="P69" i="45"/>
  <c r="Q69" i="45" s="1"/>
  <c r="N69" i="45"/>
  <c r="P68" i="45"/>
  <c r="Q68" i="45" s="1"/>
  <c r="O68" i="45"/>
  <c r="N68" i="45"/>
  <c r="M68" i="45"/>
  <c r="M69" i="45" s="1"/>
  <c r="M70" i="45" s="1"/>
  <c r="O70" i="45" s="1"/>
  <c r="O67" i="45"/>
  <c r="N67" i="45"/>
  <c r="P67" i="45" s="1"/>
  <c r="Q67" i="45" s="1"/>
  <c r="P66" i="45"/>
  <c r="Q66" i="45" s="1"/>
  <c r="N66" i="45"/>
  <c r="P65" i="45"/>
  <c r="Q65" i="45" s="1"/>
  <c r="N65" i="45"/>
  <c r="P64" i="45"/>
  <c r="Q64" i="45" s="1"/>
  <c r="N64" i="45"/>
  <c r="M64" i="45"/>
  <c r="M65" i="45" s="1"/>
  <c r="O63" i="45"/>
  <c r="N63" i="45"/>
  <c r="P63" i="45" s="1"/>
  <c r="Q63" i="45" s="1"/>
  <c r="P62" i="45"/>
  <c r="Q62" i="45" s="1"/>
  <c r="N62" i="45"/>
  <c r="P61" i="45"/>
  <c r="Q61" i="45" s="1"/>
  <c r="N61" i="45"/>
  <c r="M61" i="45"/>
  <c r="O61" i="45" s="1"/>
  <c r="O60" i="45"/>
  <c r="N60" i="45"/>
  <c r="P60" i="45" s="1"/>
  <c r="Q60" i="45" s="1"/>
  <c r="P59" i="45"/>
  <c r="Q59" i="45" s="1"/>
  <c r="N59" i="45"/>
  <c r="O58" i="45"/>
  <c r="N58" i="45"/>
  <c r="P58" i="45" s="1"/>
  <c r="Q58" i="45" s="1"/>
  <c r="M58" i="45"/>
  <c r="M59" i="45" s="1"/>
  <c r="O59" i="45" s="1"/>
  <c r="P57" i="45"/>
  <c r="Q57" i="45" s="1"/>
  <c r="O57" i="45"/>
  <c r="N57" i="45"/>
  <c r="P56" i="45"/>
  <c r="Q56" i="45" s="1"/>
  <c r="N56" i="45"/>
  <c r="M56" i="45"/>
  <c r="O56" i="45" s="1"/>
  <c r="O55" i="45"/>
  <c r="N55" i="45"/>
  <c r="M55" i="45"/>
  <c r="P54" i="45"/>
  <c r="Q54" i="45" s="1"/>
  <c r="O54" i="45"/>
  <c r="N54" i="45"/>
  <c r="P53" i="45"/>
  <c r="Q53" i="45" s="1"/>
  <c r="N53" i="45"/>
  <c r="O52" i="45"/>
  <c r="N52" i="45"/>
  <c r="M52" i="45"/>
  <c r="M53" i="45" s="1"/>
  <c r="O53" i="45" s="1"/>
  <c r="O51" i="45"/>
  <c r="N51" i="45"/>
  <c r="P51" i="45" s="1"/>
  <c r="Q51" i="45" s="1"/>
  <c r="P50" i="45"/>
  <c r="Q50" i="45" s="1"/>
  <c r="N50" i="45"/>
  <c r="P49" i="45"/>
  <c r="Q49" i="45" s="1"/>
  <c r="N49" i="45"/>
  <c r="P48" i="45"/>
  <c r="Q48" i="45" s="1"/>
  <c r="N48" i="45"/>
  <c r="M48" i="45"/>
  <c r="M49" i="45" s="1"/>
  <c r="O47" i="45"/>
  <c r="N47" i="45"/>
  <c r="P47" i="45" s="1"/>
  <c r="Q47" i="45" s="1"/>
  <c r="P46" i="45"/>
  <c r="Q46" i="45" s="1"/>
  <c r="N46" i="45"/>
  <c r="P45" i="45"/>
  <c r="Q45" i="45" s="1"/>
  <c r="N45" i="45"/>
  <c r="P44" i="45"/>
  <c r="Q44" i="45" s="1"/>
  <c r="N44" i="45"/>
  <c r="M44" i="45"/>
  <c r="M45" i="45" s="1"/>
  <c r="O43" i="45"/>
  <c r="N43" i="45"/>
  <c r="P43" i="45" s="1"/>
  <c r="Q43" i="45" s="1"/>
  <c r="P42" i="45"/>
  <c r="Q42" i="45" s="1"/>
  <c r="N42" i="45"/>
  <c r="P41" i="45"/>
  <c r="Q41" i="45" s="1"/>
  <c r="N41" i="45"/>
  <c r="M41" i="45"/>
  <c r="O41" i="45" s="1"/>
  <c r="O40" i="45"/>
  <c r="N40" i="45"/>
  <c r="P40" i="45" s="1"/>
  <c r="Q40" i="45" s="1"/>
  <c r="P39" i="45"/>
  <c r="Q39" i="45" s="1"/>
  <c r="N39" i="45"/>
  <c r="O38" i="45"/>
  <c r="N38" i="45"/>
  <c r="M38" i="45"/>
  <c r="M39" i="45" s="1"/>
  <c r="O39" i="45" s="1"/>
  <c r="P37" i="45"/>
  <c r="Q37" i="45" s="1"/>
  <c r="O37" i="45"/>
  <c r="N37" i="45"/>
  <c r="P36" i="45"/>
  <c r="Q36" i="45" s="1"/>
  <c r="N36" i="45"/>
  <c r="O35" i="45"/>
  <c r="N35" i="45"/>
  <c r="M35" i="45"/>
  <c r="P34" i="45"/>
  <c r="Q34" i="45" s="1"/>
  <c r="O34" i="45"/>
  <c r="N34" i="45"/>
  <c r="P33" i="45"/>
  <c r="Q33" i="45" s="1"/>
  <c r="N33" i="45"/>
  <c r="O32" i="45"/>
  <c r="N32" i="45"/>
  <c r="M32" i="45"/>
  <c r="M33" i="45" s="1"/>
  <c r="O33" i="45" s="1"/>
  <c r="O31" i="45"/>
  <c r="N31" i="45"/>
  <c r="P31" i="45" s="1"/>
  <c r="Q31" i="45" s="1"/>
  <c r="P30" i="45"/>
  <c r="Q30" i="45" s="1"/>
  <c r="N30" i="45"/>
  <c r="P29" i="45"/>
  <c r="Q29" i="45" s="1"/>
  <c r="N29" i="45"/>
  <c r="P28" i="45"/>
  <c r="Q28" i="45" s="1"/>
  <c r="N28" i="45"/>
  <c r="M28" i="45"/>
  <c r="M29" i="45" s="1"/>
  <c r="O27" i="45"/>
  <c r="N27" i="45"/>
  <c r="P27" i="45" s="1"/>
  <c r="Q27" i="45" s="1"/>
  <c r="P26" i="45"/>
  <c r="Q26" i="45" s="1"/>
  <c r="N26" i="45"/>
  <c r="P25" i="45"/>
  <c r="Q25" i="45" s="1"/>
  <c r="N25" i="45"/>
  <c r="P24" i="45"/>
  <c r="Q24" i="45" s="1"/>
  <c r="N24" i="45"/>
  <c r="M24" i="45"/>
  <c r="O24" i="45" s="1"/>
  <c r="O23" i="45"/>
  <c r="N23" i="45"/>
  <c r="P23" i="45" s="1"/>
  <c r="Q23" i="45" s="1"/>
  <c r="P22" i="45"/>
  <c r="Q22" i="45" s="1"/>
  <c r="N22" i="45"/>
  <c r="N21" i="45"/>
  <c r="M21" i="45"/>
  <c r="P21" i="45" s="1"/>
  <c r="Q21" i="45" s="1"/>
  <c r="O20" i="45"/>
  <c r="N20" i="45"/>
  <c r="P20" i="45" s="1"/>
  <c r="Q20" i="45" s="1"/>
  <c r="P19" i="45"/>
  <c r="Q19" i="45" s="1"/>
  <c r="N19" i="45"/>
  <c r="O18" i="45"/>
  <c r="N18" i="45"/>
  <c r="M18" i="45"/>
  <c r="M19" i="45" s="1"/>
  <c r="O19" i="45" s="1"/>
  <c r="P17" i="45"/>
  <c r="Q17" i="45" s="1"/>
  <c r="O17" i="45"/>
  <c r="N17" i="45"/>
  <c r="P16" i="45"/>
  <c r="Q16" i="45" s="1"/>
  <c r="N16" i="45"/>
  <c r="O15" i="45"/>
  <c r="N15" i="45"/>
  <c r="P15" i="45" s="1"/>
  <c r="Q15" i="45" s="1"/>
  <c r="M15" i="45"/>
  <c r="M16" i="45" s="1"/>
  <c r="O16" i="45" s="1"/>
  <c r="P14" i="45"/>
  <c r="Q14" i="45" s="1"/>
  <c r="O14" i="45"/>
  <c r="N14" i="45"/>
  <c r="P13" i="45"/>
  <c r="Q13" i="45" s="1"/>
  <c r="O12" i="45"/>
  <c r="O11" i="45"/>
  <c r="M11" i="45"/>
  <c r="O10" i="45"/>
  <c r="P10" i="45"/>
  <c r="Q10" i="45" s="1"/>
  <c r="C7" i="45"/>
  <c r="Q356" i="42"/>
  <c r="P356" i="42"/>
  <c r="O356" i="42"/>
  <c r="N356" i="42"/>
  <c r="M356" i="42"/>
  <c r="N355" i="42"/>
  <c r="P355" i="42" s="1"/>
  <c r="Q355" i="42" s="1"/>
  <c r="M355" i="42"/>
  <c r="O355" i="42" s="1"/>
  <c r="O354" i="42"/>
  <c r="N354" i="42"/>
  <c r="P354" i="42" s="1"/>
  <c r="Q354" i="42" s="1"/>
  <c r="P353" i="42"/>
  <c r="Q353" i="42" s="1"/>
  <c r="O352" i="42"/>
  <c r="O351" i="42"/>
  <c r="M351" i="42"/>
  <c r="M352" i="42" s="1"/>
  <c r="O350" i="42"/>
  <c r="P350" i="42"/>
  <c r="Q350" i="42" s="1"/>
  <c r="P349" i="42"/>
  <c r="Q349" i="42" s="1"/>
  <c r="N349" i="42"/>
  <c r="O348" i="42"/>
  <c r="N348" i="42"/>
  <c r="O347" i="42"/>
  <c r="N347" i="42"/>
  <c r="P347" i="42" s="1"/>
  <c r="Q347" i="42" s="1"/>
  <c r="M347" i="42"/>
  <c r="M348" i="42" s="1"/>
  <c r="P346" i="42"/>
  <c r="Q346" i="42" s="1"/>
  <c r="O346" i="42"/>
  <c r="N346" i="42"/>
  <c r="P345" i="42"/>
  <c r="Q345" i="42" s="1"/>
  <c r="N345" i="42"/>
  <c r="P344" i="42"/>
  <c r="Q344" i="42" s="1"/>
  <c r="N344" i="42"/>
  <c r="M344" i="42"/>
  <c r="M345" i="42" s="1"/>
  <c r="O345" i="42" s="1"/>
  <c r="O343" i="42"/>
  <c r="N343" i="42"/>
  <c r="P343" i="42" s="1"/>
  <c r="Q343" i="42" s="1"/>
  <c r="P342" i="42"/>
  <c r="Q342" i="42" s="1"/>
  <c r="N342" i="42"/>
  <c r="O341" i="42"/>
  <c r="N341" i="42"/>
  <c r="P341" i="42" s="1"/>
  <c r="Q341" i="42" s="1"/>
  <c r="M341" i="42"/>
  <c r="M342" i="42" s="1"/>
  <c r="O342" i="42" s="1"/>
  <c r="P340" i="42"/>
  <c r="Q340" i="42" s="1"/>
  <c r="O340" i="42"/>
  <c r="N340" i="42"/>
  <c r="P339" i="42"/>
  <c r="Q339" i="42" s="1"/>
  <c r="N339" i="42"/>
  <c r="P338" i="42"/>
  <c r="Q338" i="42" s="1"/>
  <c r="N338" i="42"/>
  <c r="M338" i="42"/>
  <c r="M339" i="42" s="1"/>
  <c r="O339" i="42" s="1"/>
  <c r="O337" i="42"/>
  <c r="N337" i="42"/>
  <c r="P337" i="42" s="1"/>
  <c r="Q337" i="42" s="1"/>
  <c r="P336" i="42"/>
  <c r="Q336" i="42" s="1"/>
  <c r="N336" i="42"/>
  <c r="M336" i="42"/>
  <c r="O336" i="42" s="1"/>
  <c r="P335" i="42"/>
  <c r="Q335" i="42" s="1"/>
  <c r="O335" i="42"/>
  <c r="N335" i="42"/>
  <c r="M335" i="42"/>
  <c r="P334" i="42"/>
  <c r="Q334" i="42" s="1"/>
  <c r="O334" i="42"/>
  <c r="N334" i="42"/>
  <c r="P333" i="42"/>
  <c r="Q333" i="42" s="1"/>
  <c r="N333" i="42"/>
  <c r="O332" i="42"/>
  <c r="N332" i="42"/>
  <c r="P332" i="42" s="1"/>
  <c r="Q332" i="42" s="1"/>
  <c r="M332" i="42"/>
  <c r="M333" i="42" s="1"/>
  <c r="O333" i="42" s="1"/>
  <c r="P331" i="42"/>
  <c r="Q331" i="42" s="1"/>
  <c r="O331" i="42"/>
  <c r="N331" i="42"/>
  <c r="P330" i="42"/>
  <c r="Q330" i="42" s="1"/>
  <c r="N330" i="42"/>
  <c r="O329" i="42"/>
  <c r="N329" i="42"/>
  <c r="P329" i="42" s="1"/>
  <c r="Q329" i="42" s="1"/>
  <c r="M329" i="42"/>
  <c r="M330" i="42" s="1"/>
  <c r="O330" i="42" s="1"/>
  <c r="P328" i="42"/>
  <c r="Q328" i="42" s="1"/>
  <c r="O328" i="42"/>
  <c r="N328" i="42"/>
  <c r="P327" i="42"/>
  <c r="Q327" i="42" s="1"/>
  <c r="O327" i="42"/>
  <c r="M327" i="42"/>
  <c r="P326" i="42"/>
  <c r="Q326" i="42" s="1"/>
  <c r="O326" i="42"/>
  <c r="M326" i="42"/>
  <c r="Q325" i="42"/>
  <c r="P325" i="42"/>
  <c r="O325" i="42"/>
  <c r="P324" i="42"/>
  <c r="Q324" i="42" s="1"/>
  <c r="O324" i="42"/>
  <c r="M324" i="42"/>
  <c r="P323" i="42"/>
  <c r="Q323" i="42" s="1"/>
  <c r="O323" i="42"/>
  <c r="M323" i="42"/>
  <c r="P322" i="42"/>
  <c r="Q322" i="42" s="1"/>
  <c r="O322" i="42"/>
  <c r="P321" i="42"/>
  <c r="Q321" i="42" s="1"/>
  <c r="O321" i="42"/>
  <c r="M321" i="42"/>
  <c r="P320" i="42"/>
  <c r="Q320" i="42" s="1"/>
  <c r="O320" i="42"/>
  <c r="M320" i="42"/>
  <c r="P319" i="42"/>
  <c r="Q319" i="42" s="1"/>
  <c r="O319" i="42"/>
  <c r="C7" i="42"/>
  <c r="P318" i="42"/>
  <c r="Q318" i="42" s="1"/>
  <c r="N318" i="42"/>
  <c r="P317" i="42"/>
  <c r="Q317" i="42" s="1"/>
  <c r="N317" i="42"/>
  <c r="P316" i="42"/>
  <c r="Q316" i="42" s="1"/>
  <c r="N316" i="42"/>
  <c r="M316" i="42"/>
  <c r="M317" i="42" s="1"/>
  <c r="P315" i="42"/>
  <c r="Q315" i="42" s="1"/>
  <c r="O315" i="42"/>
  <c r="N315" i="42"/>
  <c r="P314" i="42"/>
  <c r="Q314" i="42" s="1"/>
  <c r="N314" i="42"/>
  <c r="P313" i="42"/>
  <c r="Q313" i="42" s="1"/>
  <c r="N313" i="42"/>
  <c r="P312" i="42"/>
  <c r="Q312" i="42" s="1"/>
  <c r="N312" i="42"/>
  <c r="M312" i="42"/>
  <c r="M313" i="42" s="1"/>
  <c r="P311" i="42"/>
  <c r="Q311" i="42" s="1"/>
  <c r="O311" i="42"/>
  <c r="N311" i="42"/>
  <c r="O310" i="42"/>
  <c r="N310" i="42"/>
  <c r="M310" i="42"/>
  <c r="P309" i="42"/>
  <c r="Q309" i="42" s="1"/>
  <c r="O309" i="42"/>
  <c r="N309" i="42"/>
  <c r="P308" i="42"/>
  <c r="Q308" i="42" s="1"/>
  <c r="N308" i="42"/>
  <c r="P307" i="42"/>
  <c r="Q307" i="42" s="1"/>
  <c r="N307" i="42"/>
  <c r="P306" i="42"/>
  <c r="Q306" i="42" s="1"/>
  <c r="O306" i="42"/>
  <c r="N306" i="42"/>
  <c r="M306" i="42"/>
  <c r="M307" i="42" s="1"/>
  <c r="O305" i="42"/>
  <c r="N305" i="42"/>
  <c r="P305" i="42" s="1"/>
  <c r="Q305" i="42" s="1"/>
  <c r="P304" i="42"/>
  <c r="Q304" i="42" s="1"/>
  <c r="N304" i="42"/>
  <c r="O303" i="42"/>
  <c r="N303" i="42"/>
  <c r="O302" i="42"/>
  <c r="N302" i="42"/>
  <c r="M302" i="42"/>
  <c r="M303" i="42" s="1"/>
  <c r="O301" i="42"/>
  <c r="N301" i="42"/>
  <c r="P301" i="42" s="1"/>
  <c r="Q301" i="42" s="1"/>
  <c r="P300" i="42"/>
  <c r="Q300" i="42" s="1"/>
  <c r="N300" i="42"/>
  <c r="P299" i="42"/>
  <c r="Q299" i="42" s="1"/>
  <c r="N299" i="42"/>
  <c r="M299" i="42"/>
  <c r="M300" i="42" s="1"/>
  <c r="O300" i="42" s="1"/>
  <c r="O298" i="42"/>
  <c r="N298" i="42"/>
  <c r="P298" i="42" s="1"/>
  <c r="Q298" i="42" s="1"/>
  <c r="Q297" i="42"/>
  <c r="P297" i="42"/>
  <c r="N297" i="42"/>
  <c r="O296" i="42"/>
  <c r="N296" i="42"/>
  <c r="O295" i="42"/>
  <c r="N295" i="42"/>
  <c r="M295" i="42"/>
  <c r="M296" i="42" s="1"/>
  <c r="P294" i="42"/>
  <c r="Q294" i="42" s="1"/>
  <c r="O294" i="42"/>
  <c r="N294" i="42"/>
  <c r="P293" i="42"/>
  <c r="Q293" i="42" s="1"/>
  <c r="N293" i="42"/>
  <c r="O292" i="42"/>
  <c r="N292" i="42"/>
  <c r="M292" i="42"/>
  <c r="M293" i="42" s="1"/>
  <c r="O293" i="42" s="1"/>
  <c r="P291" i="42"/>
  <c r="Q291" i="42" s="1"/>
  <c r="O291" i="42"/>
  <c r="N291" i="42"/>
  <c r="P290" i="42"/>
  <c r="Q290" i="42" s="1"/>
  <c r="N290" i="42"/>
  <c r="Q289" i="42"/>
  <c r="P289" i="42"/>
  <c r="N289" i="42"/>
  <c r="P288" i="42"/>
  <c r="Q288" i="42" s="1"/>
  <c r="N288" i="42"/>
  <c r="M288" i="42"/>
  <c r="O288" i="42" s="1"/>
  <c r="P287" i="42"/>
  <c r="Q287" i="42" s="1"/>
  <c r="O287" i="42"/>
  <c r="N287" i="42"/>
  <c r="P286" i="42"/>
  <c r="Q286" i="42" s="1"/>
  <c r="N286" i="42"/>
  <c r="O285" i="42"/>
  <c r="N285" i="42"/>
  <c r="M285" i="42"/>
  <c r="M286" i="42" s="1"/>
  <c r="O286" i="42" s="1"/>
  <c r="P284" i="42"/>
  <c r="Q284" i="42" s="1"/>
  <c r="O284" i="42"/>
  <c r="N284" i="42"/>
  <c r="P283" i="42"/>
  <c r="Q283" i="42" s="1"/>
  <c r="N283" i="42"/>
  <c r="P282" i="42"/>
  <c r="Q282" i="42" s="1"/>
  <c r="N282" i="42"/>
  <c r="M282" i="42"/>
  <c r="M283" i="42" s="1"/>
  <c r="O283" i="42" s="1"/>
  <c r="O281" i="42"/>
  <c r="N281" i="42"/>
  <c r="P281" i="42" s="1"/>
  <c r="Q281" i="42" s="1"/>
  <c r="P280" i="42"/>
  <c r="Q280" i="42" s="1"/>
  <c r="N280" i="42"/>
  <c r="P279" i="42"/>
  <c r="Q279" i="42" s="1"/>
  <c r="N279" i="42"/>
  <c r="P278" i="42"/>
  <c r="Q278" i="42" s="1"/>
  <c r="N278" i="42"/>
  <c r="M278" i="42"/>
  <c r="M279" i="42" s="1"/>
  <c r="P277" i="42"/>
  <c r="Q277" i="42" s="1"/>
  <c r="O277" i="42"/>
  <c r="N277" i="42"/>
  <c r="P276" i="42"/>
  <c r="Q276" i="42" s="1"/>
  <c r="N276" i="42"/>
  <c r="P275" i="42"/>
  <c r="Q275" i="42" s="1"/>
  <c r="N275" i="42"/>
  <c r="P274" i="42"/>
  <c r="Q274" i="42" s="1"/>
  <c r="N274" i="42"/>
  <c r="M274" i="42"/>
  <c r="M275" i="42" s="1"/>
  <c r="P273" i="42"/>
  <c r="Q273" i="42" s="1"/>
  <c r="O273" i="42"/>
  <c r="N273" i="42"/>
  <c r="O272" i="42"/>
  <c r="N272" i="42"/>
  <c r="M272" i="42"/>
  <c r="P271" i="42"/>
  <c r="Q271" i="42" s="1"/>
  <c r="O271" i="42"/>
  <c r="N271" i="42"/>
  <c r="Q270" i="42"/>
  <c r="P270" i="42"/>
  <c r="N270" i="42"/>
  <c r="P269" i="42"/>
  <c r="Q269" i="42" s="1"/>
  <c r="N269" i="42"/>
  <c r="P268" i="42"/>
  <c r="Q268" i="42" s="1"/>
  <c r="N268" i="42"/>
  <c r="M268" i="42"/>
  <c r="M269" i="42" s="1"/>
  <c r="O267" i="42"/>
  <c r="N267" i="42"/>
  <c r="P267" i="42" s="1"/>
  <c r="Q267" i="42" s="1"/>
  <c r="P266" i="42"/>
  <c r="Q266" i="42" s="1"/>
  <c r="N266" i="42"/>
  <c r="O265" i="42"/>
  <c r="N265" i="42"/>
  <c r="O264" i="42"/>
  <c r="N264" i="42"/>
  <c r="M264" i="42"/>
  <c r="M265" i="42" s="1"/>
  <c r="O263" i="42"/>
  <c r="N263" i="42"/>
  <c r="P263" i="42" s="1"/>
  <c r="Q263" i="42" s="1"/>
  <c r="P262" i="42"/>
  <c r="Q262" i="42" s="1"/>
  <c r="N262" i="42"/>
  <c r="P261" i="42"/>
  <c r="Q261" i="42" s="1"/>
  <c r="N261" i="42"/>
  <c r="M261" i="42"/>
  <c r="O261" i="42" s="1"/>
  <c r="O260" i="42"/>
  <c r="N260" i="42"/>
  <c r="P260" i="42" s="1"/>
  <c r="Q260" i="42" s="1"/>
  <c r="P259" i="42"/>
  <c r="Q259" i="42" s="1"/>
  <c r="N259" i="42"/>
  <c r="O258" i="42"/>
  <c r="N258" i="42"/>
  <c r="O257" i="42"/>
  <c r="N257" i="42"/>
  <c r="M257" i="42"/>
  <c r="M258" i="42" s="1"/>
  <c r="P256" i="42"/>
  <c r="Q256" i="42" s="1"/>
  <c r="O256" i="42"/>
  <c r="N256" i="42"/>
  <c r="P255" i="42"/>
  <c r="Q255" i="42" s="1"/>
  <c r="N255" i="42"/>
  <c r="O254" i="42"/>
  <c r="N254" i="42"/>
  <c r="M254" i="42"/>
  <c r="M255" i="42" s="1"/>
  <c r="O255" i="42" s="1"/>
  <c r="Q253" i="42"/>
  <c r="P253" i="42"/>
  <c r="O253" i="42"/>
  <c r="N253" i="42"/>
  <c r="P252" i="42"/>
  <c r="Q252" i="42" s="1"/>
  <c r="N252" i="42"/>
  <c r="P251" i="42"/>
  <c r="Q251" i="42" s="1"/>
  <c r="N251" i="42"/>
  <c r="P250" i="42"/>
  <c r="Q250" i="42" s="1"/>
  <c r="N250" i="42"/>
  <c r="M250" i="42"/>
  <c r="O250" i="42" s="1"/>
  <c r="P249" i="42"/>
  <c r="Q249" i="42" s="1"/>
  <c r="O249" i="42"/>
  <c r="N249" i="42"/>
  <c r="P248" i="42"/>
  <c r="Q248" i="42" s="1"/>
  <c r="N248" i="42"/>
  <c r="O247" i="42"/>
  <c r="N247" i="42"/>
  <c r="M247" i="42"/>
  <c r="P246" i="42"/>
  <c r="Q246" i="42" s="1"/>
  <c r="O246" i="42"/>
  <c r="N246" i="42"/>
  <c r="P245" i="42"/>
  <c r="Q245" i="42" s="1"/>
  <c r="N245" i="42"/>
  <c r="P244" i="42"/>
  <c r="Q244" i="42" s="1"/>
  <c r="N244" i="42"/>
  <c r="M244" i="42"/>
  <c r="M245" i="42" s="1"/>
  <c r="O245" i="42" s="1"/>
  <c r="O243" i="42"/>
  <c r="N243" i="42"/>
  <c r="P243" i="42" s="1"/>
  <c r="Q243" i="42" s="1"/>
  <c r="P242" i="42"/>
  <c r="Q242" i="42" s="1"/>
  <c r="N242" i="42"/>
  <c r="P241" i="42"/>
  <c r="Q241" i="42" s="1"/>
  <c r="N241" i="42"/>
  <c r="P240" i="42"/>
  <c r="Q240" i="42" s="1"/>
  <c r="N240" i="42"/>
  <c r="M240" i="42"/>
  <c r="M241" i="42" s="1"/>
  <c r="P239" i="42"/>
  <c r="Q239" i="42" s="1"/>
  <c r="O239" i="42"/>
  <c r="N239" i="42"/>
  <c r="P238" i="42"/>
  <c r="Q238" i="42" s="1"/>
  <c r="N238" i="42"/>
  <c r="P237" i="42"/>
  <c r="Q237" i="42" s="1"/>
  <c r="N237" i="42"/>
  <c r="P236" i="42"/>
  <c r="Q236" i="42" s="1"/>
  <c r="N236" i="42"/>
  <c r="M236" i="42"/>
  <c r="M237" i="42" s="1"/>
  <c r="P235" i="42"/>
  <c r="Q235" i="42" s="1"/>
  <c r="O235" i="42"/>
  <c r="N235" i="42"/>
  <c r="O234" i="42"/>
  <c r="N234" i="42"/>
  <c r="M234" i="42"/>
  <c r="P233" i="42"/>
  <c r="Q233" i="42" s="1"/>
  <c r="O233" i="42"/>
  <c r="N233" i="42"/>
  <c r="P232" i="42"/>
  <c r="Q232" i="42" s="1"/>
  <c r="N232" i="42"/>
  <c r="P231" i="42"/>
  <c r="Q231" i="42" s="1"/>
  <c r="N231" i="42"/>
  <c r="P230" i="42"/>
  <c r="Q230" i="42" s="1"/>
  <c r="N230" i="42"/>
  <c r="M230" i="42"/>
  <c r="M231" i="42" s="1"/>
  <c r="O229" i="42"/>
  <c r="N229" i="42"/>
  <c r="P229" i="42" s="1"/>
  <c r="Q229" i="42" s="1"/>
  <c r="P228" i="42"/>
  <c r="Q228" i="42" s="1"/>
  <c r="N228" i="42"/>
  <c r="O227" i="42"/>
  <c r="N227" i="42"/>
  <c r="O226" i="42"/>
  <c r="N226" i="42"/>
  <c r="M226" i="42"/>
  <c r="P226" i="42" s="1"/>
  <c r="Q226" i="42" s="1"/>
  <c r="O225" i="42"/>
  <c r="N225" i="42"/>
  <c r="P225" i="42" s="1"/>
  <c r="Q225" i="42" s="1"/>
  <c r="P224" i="42"/>
  <c r="Q224" i="42" s="1"/>
  <c r="N224" i="42"/>
  <c r="P223" i="42"/>
  <c r="Q223" i="42" s="1"/>
  <c r="N223" i="42"/>
  <c r="M223" i="42"/>
  <c r="M224" i="42" s="1"/>
  <c r="O224" i="42" s="1"/>
  <c r="O222" i="42"/>
  <c r="N222" i="42"/>
  <c r="P222" i="42" s="1"/>
  <c r="Q222" i="42" s="1"/>
  <c r="P221" i="42"/>
  <c r="Q221" i="42" s="1"/>
  <c r="N221" i="42"/>
  <c r="O220" i="42"/>
  <c r="N220" i="42"/>
  <c r="O219" i="42"/>
  <c r="N219" i="42"/>
  <c r="M219" i="42"/>
  <c r="M220" i="42" s="1"/>
  <c r="P218" i="42"/>
  <c r="Q218" i="42" s="1"/>
  <c r="O218" i="42"/>
  <c r="N218" i="42"/>
  <c r="P217" i="42"/>
  <c r="Q217" i="42" s="1"/>
  <c r="N217" i="42"/>
  <c r="M217" i="42"/>
  <c r="O217" i="42" s="1"/>
  <c r="O216" i="42"/>
  <c r="N216" i="42"/>
  <c r="M216" i="42"/>
  <c r="P215" i="42"/>
  <c r="Q215" i="42" s="1"/>
  <c r="O215" i="42"/>
  <c r="N215" i="42"/>
  <c r="P214" i="42"/>
  <c r="Q214" i="42" s="1"/>
  <c r="N214" i="42"/>
  <c r="P213" i="42"/>
  <c r="Q213" i="42" s="1"/>
  <c r="N213" i="42"/>
  <c r="P212" i="42"/>
  <c r="Q212" i="42" s="1"/>
  <c r="N212" i="42"/>
  <c r="M212" i="42"/>
  <c r="O212" i="42" s="1"/>
  <c r="P211" i="42"/>
  <c r="Q211" i="42" s="1"/>
  <c r="O211" i="42"/>
  <c r="N211" i="42"/>
  <c r="P210" i="42"/>
  <c r="Q210" i="42" s="1"/>
  <c r="N210" i="42"/>
  <c r="O209" i="42"/>
  <c r="N209" i="42"/>
  <c r="M209" i="42"/>
  <c r="M210" i="42" s="1"/>
  <c r="O210" i="42" s="1"/>
  <c r="P208" i="42"/>
  <c r="Q208" i="42" s="1"/>
  <c r="O208" i="42"/>
  <c r="N208" i="42"/>
  <c r="P207" i="42"/>
  <c r="Q207" i="42" s="1"/>
  <c r="N207" i="42"/>
  <c r="P206" i="42"/>
  <c r="Q206" i="42" s="1"/>
  <c r="N206" i="42"/>
  <c r="M206" i="42"/>
  <c r="M207" i="42" s="1"/>
  <c r="O207" i="42" s="1"/>
  <c r="O205" i="42"/>
  <c r="N205" i="42"/>
  <c r="P205" i="42" s="1"/>
  <c r="Q205" i="42" s="1"/>
  <c r="P204" i="42"/>
  <c r="Q204" i="42" s="1"/>
  <c r="N204" i="42"/>
  <c r="P203" i="42"/>
  <c r="Q203" i="42" s="1"/>
  <c r="N203" i="42"/>
  <c r="P202" i="42"/>
  <c r="Q202" i="42" s="1"/>
  <c r="N202" i="42"/>
  <c r="M202" i="42"/>
  <c r="M203" i="42" s="1"/>
  <c r="P201" i="42"/>
  <c r="Q201" i="42" s="1"/>
  <c r="O201" i="42"/>
  <c r="N201" i="42"/>
  <c r="P200" i="42"/>
  <c r="Q200" i="42" s="1"/>
  <c r="N200" i="42"/>
  <c r="P199" i="42"/>
  <c r="Q199" i="42" s="1"/>
  <c r="N199" i="42"/>
  <c r="P198" i="42"/>
  <c r="Q198" i="42" s="1"/>
  <c r="N198" i="42"/>
  <c r="M198" i="42"/>
  <c r="M199" i="42" s="1"/>
  <c r="P197" i="42"/>
  <c r="Q197" i="42" s="1"/>
  <c r="O197" i="42"/>
  <c r="N197" i="42"/>
  <c r="O196" i="42"/>
  <c r="N196" i="42"/>
  <c r="M196" i="42"/>
  <c r="P195" i="42"/>
  <c r="Q195" i="42" s="1"/>
  <c r="O195" i="42"/>
  <c r="N195" i="42"/>
  <c r="P194" i="42"/>
  <c r="Q194" i="42" s="1"/>
  <c r="N194" i="42"/>
  <c r="P193" i="42"/>
  <c r="Q193" i="42" s="1"/>
  <c r="N193" i="42"/>
  <c r="P192" i="42"/>
  <c r="Q192" i="42" s="1"/>
  <c r="N192" i="42"/>
  <c r="M192" i="42"/>
  <c r="M193" i="42" s="1"/>
  <c r="O191" i="42"/>
  <c r="N191" i="42"/>
  <c r="P191" i="42" s="1"/>
  <c r="Q191" i="42" s="1"/>
  <c r="P190" i="42"/>
  <c r="Q190" i="42" s="1"/>
  <c r="N190" i="42"/>
  <c r="O189" i="42"/>
  <c r="N189" i="42"/>
  <c r="O188" i="42"/>
  <c r="N188" i="42"/>
  <c r="M188" i="42"/>
  <c r="O187" i="42"/>
  <c r="N187" i="42"/>
  <c r="P187" i="42" s="1"/>
  <c r="Q187" i="42" s="1"/>
  <c r="P186" i="42"/>
  <c r="Q186" i="42" s="1"/>
  <c r="N186" i="42"/>
  <c r="P185" i="42"/>
  <c r="Q185" i="42" s="1"/>
  <c r="N185" i="42"/>
  <c r="M185" i="42"/>
  <c r="M186" i="42" s="1"/>
  <c r="O186" i="42" s="1"/>
  <c r="O184" i="42"/>
  <c r="N184" i="42"/>
  <c r="P184" i="42" s="1"/>
  <c r="Q184" i="42" s="1"/>
  <c r="P183" i="42"/>
  <c r="Q183" i="42" s="1"/>
  <c r="N183" i="42"/>
  <c r="O182" i="42"/>
  <c r="N182" i="42"/>
  <c r="O181" i="42"/>
  <c r="N181" i="42"/>
  <c r="M181" i="42"/>
  <c r="M182" i="42" s="1"/>
  <c r="P180" i="42"/>
  <c r="Q180" i="42" s="1"/>
  <c r="O180" i="42"/>
  <c r="N180" i="42"/>
  <c r="P179" i="42"/>
  <c r="Q179" i="42" s="1"/>
  <c r="N179" i="42"/>
  <c r="O178" i="42"/>
  <c r="N178" i="42"/>
  <c r="M178" i="42"/>
  <c r="M179" i="42" s="1"/>
  <c r="O179" i="42" s="1"/>
  <c r="P177" i="42"/>
  <c r="Q177" i="42" s="1"/>
  <c r="O177" i="42"/>
  <c r="N177" i="42"/>
  <c r="P176" i="42"/>
  <c r="Q176" i="42" s="1"/>
  <c r="N176" i="42"/>
  <c r="P175" i="42"/>
  <c r="Q175" i="42" s="1"/>
  <c r="N175" i="42"/>
  <c r="P174" i="42"/>
  <c r="Q174" i="42" s="1"/>
  <c r="N174" i="42"/>
  <c r="M174" i="42"/>
  <c r="O174" i="42" s="1"/>
  <c r="P173" i="42"/>
  <c r="Q173" i="42" s="1"/>
  <c r="O173" i="42"/>
  <c r="N173" i="42"/>
  <c r="P172" i="42"/>
  <c r="Q172" i="42" s="1"/>
  <c r="N172" i="42"/>
  <c r="O171" i="42"/>
  <c r="O170" i="42"/>
  <c r="M170" i="42"/>
  <c r="M171" i="42" s="1"/>
  <c r="O169" i="42"/>
  <c r="P169" i="42"/>
  <c r="Q169" i="42" s="1"/>
  <c r="P168" i="42"/>
  <c r="Q168" i="42" s="1"/>
  <c r="N168" i="42"/>
  <c r="O167" i="42"/>
  <c r="N167" i="42"/>
  <c r="M167" i="42"/>
  <c r="M168" i="42" s="1"/>
  <c r="O168" i="42" s="1"/>
  <c r="P166" i="42"/>
  <c r="Q166" i="42" s="1"/>
  <c r="O166" i="42"/>
  <c r="N166" i="42"/>
  <c r="P165" i="42"/>
  <c r="Q165" i="42" s="1"/>
  <c r="N165" i="42"/>
  <c r="P164" i="42"/>
  <c r="Q164" i="42" s="1"/>
  <c r="N164" i="42"/>
  <c r="M164" i="42"/>
  <c r="M165" i="42" s="1"/>
  <c r="O165" i="42" s="1"/>
  <c r="O163" i="42"/>
  <c r="N163" i="42"/>
  <c r="P163" i="42" s="1"/>
  <c r="Q163" i="42" s="1"/>
  <c r="P162" i="42"/>
  <c r="Q162" i="42" s="1"/>
  <c r="N162" i="42"/>
  <c r="P161" i="42"/>
  <c r="Q161" i="42" s="1"/>
  <c r="N161" i="42"/>
  <c r="P160" i="42"/>
  <c r="Q160" i="42" s="1"/>
  <c r="N160" i="42"/>
  <c r="M160" i="42"/>
  <c r="M161" i="42" s="1"/>
  <c r="P159" i="42"/>
  <c r="Q159" i="42" s="1"/>
  <c r="O159" i="42"/>
  <c r="N159" i="42"/>
  <c r="P158" i="42"/>
  <c r="Q158" i="42" s="1"/>
  <c r="N158" i="42"/>
  <c r="P157" i="42"/>
  <c r="Q157" i="42" s="1"/>
  <c r="N157" i="42"/>
  <c r="P156" i="42"/>
  <c r="Q156" i="42" s="1"/>
  <c r="N156" i="42"/>
  <c r="M156" i="42"/>
  <c r="M157" i="42" s="1"/>
  <c r="P155" i="42"/>
  <c r="Q155" i="42" s="1"/>
  <c r="O155" i="42"/>
  <c r="N155" i="42"/>
  <c r="O154" i="42"/>
  <c r="N154" i="42"/>
  <c r="M154" i="42"/>
  <c r="P154" i="42" s="1"/>
  <c r="Q154" i="42" s="1"/>
  <c r="P153" i="42"/>
  <c r="Q153" i="42" s="1"/>
  <c r="O153" i="42"/>
  <c r="N153" i="42"/>
  <c r="Q152" i="42"/>
  <c r="P152" i="42"/>
  <c r="N152" i="42"/>
  <c r="P151" i="42"/>
  <c r="Q151" i="42" s="1"/>
  <c r="N151" i="42"/>
  <c r="P150" i="42"/>
  <c r="Q150" i="42" s="1"/>
  <c r="N150" i="42"/>
  <c r="M150" i="42"/>
  <c r="M151" i="42" s="1"/>
  <c r="O149" i="42"/>
  <c r="N149" i="42"/>
  <c r="P149" i="42" s="1"/>
  <c r="Q149" i="42" s="1"/>
  <c r="P148" i="42"/>
  <c r="Q148" i="42" s="1"/>
  <c r="N148" i="42"/>
  <c r="O147" i="42"/>
  <c r="N147" i="42"/>
  <c r="O146" i="42"/>
  <c r="N146" i="42"/>
  <c r="M146" i="42"/>
  <c r="O145" i="42"/>
  <c r="N145" i="42"/>
  <c r="P145" i="42" s="1"/>
  <c r="Q145" i="42" s="1"/>
  <c r="P144" i="42"/>
  <c r="Q144" i="42" s="1"/>
  <c r="N144" i="42"/>
  <c r="P143" i="42"/>
  <c r="Q143" i="42" s="1"/>
  <c r="N143" i="42"/>
  <c r="M143" i="42"/>
  <c r="M144" i="42" s="1"/>
  <c r="O144" i="42" s="1"/>
  <c r="O142" i="42"/>
  <c r="N142" i="42"/>
  <c r="P142" i="42" s="1"/>
  <c r="Q142" i="42" s="1"/>
  <c r="P141" i="42"/>
  <c r="Q141" i="42" s="1"/>
  <c r="N141" i="42"/>
  <c r="O140" i="42"/>
  <c r="N140" i="42"/>
  <c r="O139" i="42"/>
  <c r="N139" i="42"/>
  <c r="M139" i="42"/>
  <c r="M140" i="42" s="1"/>
  <c r="P138" i="42"/>
  <c r="Q138" i="42" s="1"/>
  <c r="O138" i="42"/>
  <c r="N138" i="42"/>
  <c r="P137" i="42"/>
  <c r="Q137" i="42" s="1"/>
  <c r="N137" i="42"/>
  <c r="O136" i="42"/>
  <c r="N136" i="42"/>
  <c r="M136" i="42"/>
  <c r="M137" i="42" s="1"/>
  <c r="O137" i="42" s="1"/>
  <c r="P135" i="42"/>
  <c r="Q135" i="42" s="1"/>
  <c r="O135" i="42"/>
  <c r="N135" i="42"/>
  <c r="P134" i="42"/>
  <c r="Q134" i="42" s="1"/>
  <c r="N134" i="42"/>
  <c r="P133" i="42"/>
  <c r="Q133" i="42" s="1"/>
  <c r="N133" i="42"/>
  <c r="P132" i="42"/>
  <c r="Q132" i="42" s="1"/>
  <c r="N132" i="42"/>
  <c r="M132" i="42"/>
  <c r="O132" i="42" s="1"/>
  <c r="P131" i="42"/>
  <c r="Q131" i="42" s="1"/>
  <c r="O131" i="42"/>
  <c r="N131" i="42"/>
  <c r="P130" i="42"/>
  <c r="Q130" i="42" s="1"/>
  <c r="N130" i="42"/>
  <c r="O129" i="42"/>
  <c r="N129" i="42"/>
  <c r="M129" i="42"/>
  <c r="M130" i="42" s="1"/>
  <c r="O130" i="42" s="1"/>
  <c r="P128" i="42"/>
  <c r="Q128" i="42" s="1"/>
  <c r="O128" i="42"/>
  <c r="N128" i="42"/>
  <c r="P127" i="42"/>
  <c r="Q127" i="42" s="1"/>
  <c r="N127" i="42"/>
  <c r="P126" i="42"/>
  <c r="Q126" i="42" s="1"/>
  <c r="N126" i="42"/>
  <c r="M126" i="42"/>
  <c r="M127" i="42" s="1"/>
  <c r="O127" i="42" s="1"/>
  <c r="O125" i="42"/>
  <c r="N125" i="42"/>
  <c r="P125" i="42" s="1"/>
  <c r="Q125" i="42" s="1"/>
  <c r="P124" i="42"/>
  <c r="Q124" i="42" s="1"/>
  <c r="N124" i="42"/>
  <c r="P123" i="42"/>
  <c r="Q123" i="42" s="1"/>
  <c r="N123" i="42"/>
  <c r="P122" i="42"/>
  <c r="Q122" i="42" s="1"/>
  <c r="N122" i="42"/>
  <c r="M122" i="42"/>
  <c r="M123" i="42" s="1"/>
  <c r="P121" i="42"/>
  <c r="Q121" i="42" s="1"/>
  <c r="O121" i="42"/>
  <c r="N121" i="42"/>
  <c r="P120" i="42"/>
  <c r="Q120" i="42" s="1"/>
  <c r="N120" i="42"/>
  <c r="P119" i="42"/>
  <c r="Q119" i="42" s="1"/>
  <c r="N119" i="42"/>
  <c r="P118" i="42"/>
  <c r="Q118" i="42" s="1"/>
  <c r="N118" i="42"/>
  <c r="M118" i="42"/>
  <c r="M119" i="42" s="1"/>
  <c r="P117" i="42"/>
  <c r="Q117" i="42" s="1"/>
  <c r="O117" i="42"/>
  <c r="N117" i="42"/>
  <c r="O116" i="42"/>
  <c r="N116" i="42"/>
  <c r="M116" i="42"/>
  <c r="P115" i="42"/>
  <c r="Q115" i="42" s="1"/>
  <c r="O115" i="42"/>
  <c r="N115" i="42"/>
  <c r="P114" i="42"/>
  <c r="Q114" i="42" s="1"/>
  <c r="N114" i="42"/>
  <c r="P113" i="42"/>
  <c r="Q113" i="42" s="1"/>
  <c r="N113" i="42"/>
  <c r="P112" i="42"/>
  <c r="Q112" i="42" s="1"/>
  <c r="N112" i="42"/>
  <c r="M112" i="42"/>
  <c r="M113" i="42" s="1"/>
  <c r="O111" i="42"/>
  <c r="N111" i="42"/>
  <c r="P111" i="42" s="1"/>
  <c r="Q111" i="42" s="1"/>
  <c r="P110" i="42"/>
  <c r="Q110" i="42" s="1"/>
  <c r="N110" i="42"/>
  <c r="O109" i="42"/>
  <c r="N109" i="42"/>
  <c r="O108" i="42"/>
  <c r="N108" i="42"/>
  <c r="M108" i="42"/>
  <c r="P108" i="42" s="1"/>
  <c r="Q108" i="42" s="1"/>
  <c r="O107" i="42"/>
  <c r="N107" i="42"/>
  <c r="P107" i="42" s="1"/>
  <c r="Q107" i="42" s="1"/>
  <c r="P106" i="42"/>
  <c r="Q106" i="42" s="1"/>
  <c r="N106" i="42"/>
  <c r="P105" i="42"/>
  <c r="Q105" i="42" s="1"/>
  <c r="N105" i="42"/>
  <c r="M105" i="42"/>
  <c r="O105" i="42" s="1"/>
  <c r="O104" i="42"/>
  <c r="N104" i="42"/>
  <c r="P104" i="42" s="1"/>
  <c r="Q104" i="42" s="1"/>
  <c r="P103" i="42"/>
  <c r="Q103" i="42" s="1"/>
  <c r="N103" i="42"/>
  <c r="O102" i="42"/>
  <c r="N102" i="42"/>
  <c r="O101" i="42"/>
  <c r="N101" i="42"/>
  <c r="M101" i="42"/>
  <c r="M102" i="42" s="1"/>
  <c r="P100" i="42"/>
  <c r="Q100" i="42" s="1"/>
  <c r="O100" i="42"/>
  <c r="N100" i="42"/>
  <c r="P99" i="42"/>
  <c r="Q99" i="42" s="1"/>
  <c r="N99" i="42"/>
  <c r="O98" i="42"/>
  <c r="N98" i="42"/>
  <c r="M98" i="42"/>
  <c r="M99" i="42" s="1"/>
  <c r="O99" i="42" s="1"/>
  <c r="P97" i="42"/>
  <c r="Q97" i="42" s="1"/>
  <c r="O97" i="42"/>
  <c r="N97" i="42"/>
  <c r="P96" i="42"/>
  <c r="Q96" i="42" s="1"/>
  <c r="N96" i="42"/>
  <c r="P95" i="42"/>
  <c r="Q95" i="42" s="1"/>
  <c r="N95" i="42"/>
  <c r="P94" i="42"/>
  <c r="Q94" i="42" s="1"/>
  <c r="N94" i="42"/>
  <c r="M94" i="42"/>
  <c r="O94" i="42" s="1"/>
  <c r="P93" i="42"/>
  <c r="Q93" i="42" s="1"/>
  <c r="O93" i="42"/>
  <c r="N93" i="42"/>
  <c r="P92" i="42"/>
  <c r="Q92" i="42" s="1"/>
  <c r="N92" i="42"/>
  <c r="O91" i="42"/>
  <c r="N91" i="42"/>
  <c r="M91" i="42"/>
  <c r="M92" i="42" s="1"/>
  <c r="O92" i="42" s="1"/>
  <c r="P90" i="42"/>
  <c r="Q90" i="42" s="1"/>
  <c r="O90" i="42"/>
  <c r="N90" i="42"/>
  <c r="P89" i="42"/>
  <c r="Q89" i="42" s="1"/>
  <c r="N89" i="42"/>
  <c r="P88" i="42"/>
  <c r="Q88" i="42" s="1"/>
  <c r="N88" i="42"/>
  <c r="M88" i="42"/>
  <c r="M89" i="42" s="1"/>
  <c r="O89" i="42" s="1"/>
  <c r="O87" i="42"/>
  <c r="N87" i="42"/>
  <c r="P87" i="42" s="1"/>
  <c r="Q87" i="42" s="1"/>
  <c r="P86" i="42"/>
  <c r="Q86" i="42" s="1"/>
  <c r="N86" i="42"/>
  <c r="P85" i="42"/>
  <c r="Q85" i="42" s="1"/>
  <c r="N85" i="42"/>
  <c r="P84" i="42"/>
  <c r="Q84" i="42" s="1"/>
  <c r="N84" i="42"/>
  <c r="M84" i="42"/>
  <c r="M85" i="42" s="1"/>
  <c r="P83" i="42"/>
  <c r="Q83" i="42" s="1"/>
  <c r="O83" i="42"/>
  <c r="N83" i="42"/>
  <c r="P82" i="42"/>
  <c r="Q82" i="42" s="1"/>
  <c r="N82" i="42"/>
  <c r="P81" i="42"/>
  <c r="Q81" i="42" s="1"/>
  <c r="N81" i="42"/>
  <c r="P80" i="42"/>
  <c r="Q80" i="42" s="1"/>
  <c r="N80" i="42"/>
  <c r="M80" i="42"/>
  <c r="M81" i="42" s="1"/>
  <c r="O81" i="42" s="1"/>
  <c r="P79" i="42"/>
  <c r="Q79" i="42" s="1"/>
  <c r="O79" i="42"/>
  <c r="N79" i="42"/>
  <c r="O78" i="42"/>
  <c r="N78" i="42"/>
  <c r="M78" i="42"/>
  <c r="P77" i="42"/>
  <c r="Q77" i="42" s="1"/>
  <c r="O77" i="42"/>
  <c r="N77" i="42"/>
  <c r="P76" i="42"/>
  <c r="Q76" i="42" s="1"/>
  <c r="N76" i="42"/>
  <c r="P75" i="42"/>
  <c r="Q75" i="42" s="1"/>
  <c r="N75" i="42"/>
  <c r="P74" i="42"/>
  <c r="Q74" i="42" s="1"/>
  <c r="N74" i="42"/>
  <c r="M74" i="42"/>
  <c r="M75" i="42" s="1"/>
  <c r="O73" i="42"/>
  <c r="N73" i="42"/>
  <c r="P73" i="42" s="1"/>
  <c r="Q73" i="42" s="1"/>
  <c r="P72" i="42"/>
  <c r="Q72" i="42" s="1"/>
  <c r="N72" i="42"/>
  <c r="O71" i="42"/>
  <c r="N71" i="42"/>
  <c r="O70" i="42"/>
  <c r="N70" i="42"/>
  <c r="M70" i="42"/>
  <c r="M71" i="42" s="1"/>
  <c r="O69" i="42"/>
  <c r="N69" i="42"/>
  <c r="P69" i="42" s="1"/>
  <c r="Q69" i="42" s="1"/>
  <c r="P68" i="42"/>
  <c r="Q68" i="42" s="1"/>
  <c r="N68" i="42"/>
  <c r="P67" i="42"/>
  <c r="Q67" i="42" s="1"/>
  <c r="N67" i="42"/>
  <c r="M67" i="42"/>
  <c r="M68" i="42" s="1"/>
  <c r="O68" i="42" s="1"/>
  <c r="O66" i="42"/>
  <c r="N66" i="42"/>
  <c r="P66" i="42" s="1"/>
  <c r="Q66" i="42" s="1"/>
  <c r="P65" i="42"/>
  <c r="Q65" i="42" s="1"/>
  <c r="N65" i="42"/>
  <c r="O64" i="42"/>
  <c r="N64" i="42"/>
  <c r="O63" i="42"/>
  <c r="N63" i="42"/>
  <c r="M63" i="42"/>
  <c r="P62" i="42"/>
  <c r="Q62" i="42" s="1"/>
  <c r="O62" i="42"/>
  <c r="N62" i="42"/>
  <c r="P61" i="42"/>
  <c r="Q61" i="42" s="1"/>
  <c r="N61" i="42"/>
  <c r="O60" i="42"/>
  <c r="N60" i="42"/>
  <c r="M60" i="42"/>
  <c r="M61" i="42" s="1"/>
  <c r="O61" i="42" s="1"/>
  <c r="P59" i="42"/>
  <c r="Q59" i="42" s="1"/>
  <c r="O59" i="42"/>
  <c r="N59" i="42"/>
  <c r="P58" i="42"/>
  <c r="Q58" i="42" s="1"/>
  <c r="N58" i="42"/>
  <c r="P57" i="42"/>
  <c r="Q57" i="42" s="1"/>
  <c r="N57" i="42"/>
  <c r="P56" i="42"/>
  <c r="Q56" i="42" s="1"/>
  <c r="N56" i="42"/>
  <c r="M56" i="42"/>
  <c r="O56" i="42" s="1"/>
  <c r="P55" i="42"/>
  <c r="Q55" i="42" s="1"/>
  <c r="O55" i="42"/>
  <c r="N55" i="42"/>
  <c r="P54" i="42"/>
  <c r="Q54" i="42" s="1"/>
  <c r="N54" i="42"/>
  <c r="O53" i="42"/>
  <c r="N53" i="42"/>
  <c r="M53" i="42"/>
  <c r="M54" i="42" s="1"/>
  <c r="O54" i="42" s="1"/>
  <c r="P52" i="42"/>
  <c r="Q52" i="42" s="1"/>
  <c r="O52" i="42"/>
  <c r="N52" i="42"/>
  <c r="P51" i="42"/>
  <c r="Q51" i="42" s="1"/>
  <c r="N51" i="42"/>
  <c r="P50" i="42"/>
  <c r="Q50" i="42" s="1"/>
  <c r="N50" i="42"/>
  <c r="M50" i="42"/>
  <c r="O50" i="42" s="1"/>
  <c r="O49" i="42"/>
  <c r="N49" i="42"/>
  <c r="P49" i="42" s="1"/>
  <c r="Q49" i="42" s="1"/>
  <c r="N44" i="42"/>
  <c r="P43" i="42"/>
  <c r="Q43" i="42" s="1"/>
  <c r="N43" i="42"/>
  <c r="P42" i="42"/>
  <c r="Q42" i="42" s="1"/>
  <c r="N42" i="42"/>
  <c r="M42" i="42"/>
  <c r="M43" i="42" s="1"/>
  <c r="P41" i="42"/>
  <c r="Q41" i="42" s="1"/>
  <c r="O41" i="42"/>
  <c r="N41" i="42"/>
  <c r="P48" i="42"/>
  <c r="Q48" i="42" s="1"/>
  <c r="N48" i="42"/>
  <c r="P47" i="42"/>
  <c r="Q47" i="42" s="1"/>
  <c r="N47" i="42"/>
  <c r="P46" i="42"/>
  <c r="Q46" i="42" s="1"/>
  <c r="N46" i="42"/>
  <c r="M46" i="42"/>
  <c r="M47" i="42" s="1"/>
  <c r="M48" i="42" s="1"/>
  <c r="O48" i="42" s="1"/>
  <c r="P45" i="42"/>
  <c r="Q45" i="42" s="1"/>
  <c r="O45" i="42"/>
  <c r="N45" i="42"/>
  <c r="O40" i="42"/>
  <c r="N40" i="42"/>
  <c r="M40" i="42"/>
  <c r="P39" i="42"/>
  <c r="Q39" i="42" s="1"/>
  <c r="O39" i="42"/>
  <c r="N39" i="42"/>
  <c r="N34" i="42"/>
  <c r="O33" i="42"/>
  <c r="N33" i="42"/>
  <c r="O32" i="42"/>
  <c r="N32" i="42"/>
  <c r="M32" i="42"/>
  <c r="M33" i="42" s="1"/>
  <c r="O31" i="42"/>
  <c r="N31" i="42"/>
  <c r="P31" i="42" s="1"/>
  <c r="Q31" i="42" s="1"/>
  <c r="N35" i="42"/>
  <c r="P35" i="42" s="1"/>
  <c r="Q35" i="42" s="1"/>
  <c r="O35" i="42"/>
  <c r="M36" i="42"/>
  <c r="O36" i="42" s="1"/>
  <c r="N36" i="42"/>
  <c r="P36" i="42"/>
  <c r="Q36" i="42" s="1"/>
  <c r="N37" i="42"/>
  <c r="P37" i="42"/>
  <c r="Q37" i="42" s="1"/>
  <c r="N38" i="42"/>
  <c r="P38" i="42"/>
  <c r="Q38" i="42" s="1"/>
  <c r="P30" i="42"/>
  <c r="Q30" i="42" s="1"/>
  <c r="N30" i="42"/>
  <c r="N29" i="42"/>
  <c r="M29" i="42"/>
  <c r="M30" i="42" s="1"/>
  <c r="O30" i="42" s="1"/>
  <c r="O28" i="42"/>
  <c r="N28" i="42"/>
  <c r="P28" i="42" s="1"/>
  <c r="Q28" i="42" s="1"/>
  <c r="P20" i="86"/>
  <c r="Q20" i="86" s="1"/>
  <c r="N20" i="86"/>
  <c r="O19" i="86"/>
  <c r="N19" i="86"/>
  <c r="M19" i="86"/>
  <c r="M20" i="86" s="1"/>
  <c r="O20" i="86" s="1"/>
  <c r="P18" i="86"/>
  <c r="Q18" i="86" s="1"/>
  <c r="O18" i="86"/>
  <c r="N18" i="86"/>
  <c r="P17" i="86"/>
  <c r="Q17" i="86" s="1"/>
  <c r="N17" i="86"/>
  <c r="O16" i="86"/>
  <c r="N16" i="86"/>
  <c r="M16" i="86"/>
  <c r="M17" i="86" s="1"/>
  <c r="O17" i="86" s="1"/>
  <c r="P15" i="86"/>
  <c r="Q15" i="86" s="1"/>
  <c r="O15" i="86"/>
  <c r="N15" i="86"/>
  <c r="P14" i="86"/>
  <c r="Q14" i="86" s="1"/>
  <c r="N14" i="86"/>
  <c r="P13" i="86"/>
  <c r="Q13" i="86" s="1"/>
  <c r="O13" i="86"/>
  <c r="N13" i="86"/>
  <c r="M13" i="86"/>
  <c r="M14" i="86" s="1"/>
  <c r="O14" i="86" s="1"/>
  <c r="O3" i="86" s="1"/>
  <c r="P12" i="86"/>
  <c r="Q12" i="86" s="1"/>
  <c r="O12" i="86"/>
  <c r="N12" i="86"/>
  <c r="O11" i="86"/>
  <c r="N11" i="86"/>
  <c r="O10" i="86"/>
  <c r="N10" i="86"/>
  <c r="O9" i="86"/>
  <c r="N9" i="86"/>
  <c r="P8" i="86"/>
  <c r="Q8" i="86" s="1"/>
  <c r="O8" i="86"/>
  <c r="N8" i="86"/>
  <c r="M8" i="86"/>
  <c r="M9" i="86" s="1"/>
  <c r="O7" i="86"/>
  <c r="N7" i="86"/>
  <c r="P7" i="86" s="1"/>
  <c r="C7" i="86"/>
  <c r="B2" i="86"/>
  <c r="B7" i="86" s="1"/>
  <c r="Q3" i="85"/>
  <c r="P20" i="85"/>
  <c r="Q20" i="85" s="1"/>
  <c r="N20" i="85"/>
  <c r="O19" i="85"/>
  <c r="N19" i="85"/>
  <c r="M19" i="85"/>
  <c r="M20" i="85" s="1"/>
  <c r="O20" i="85" s="1"/>
  <c r="P18" i="85"/>
  <c r="Q18" i="85" s="1"/>
  <c r="O18" i="85"/>
  <c r="N18" i="85"/>
  <c r="P17" i="85"/>
  <c r="Q17" i="85" s="1"/>
  <c r="N17" i="85"/>
  <c r="P16" i="85"/>
  <c r="Q16" i="85" s="1"/>
  <c r="O16" i="85"/>
  <c r="N16" i="85"/>
  <c r="M16" i="85"/>
  <c r="M17" i="85" s="1"/>
  <c r="O17" i="85" s="1"/>
  <c r="P15" i="85"/>
  <c r="Q15" i="85" s="1"/>
  <c r="O15" i="85"/>
  <c r="N15" i="85"/>
  <c r="P14" i="85"/>
  <c r="Q14" i="85" s="1"/>
  <c r="N14" i="85"/>
  <c r="O13" i="85"/>
  <c r="N13" i="85"/>
  <c r="M13" i="85"/>
  <c r="P13" i="85" s="1"/>
  <c r="Q13" i="85" s="1"/>
  <c r="P12" i="85"/>
  <c r="Q12" i="85" s="1"/>
  <c r="O12" i="85"/>
  <c r="N12" i="85"/>
  <c r="O11" i="85"/>
  <c r="N11" i="85"/>
  <c r="O10" i="85"/>
  <c r="N10" i="85"/>
  <c r="O9" i="85"/>
  <c r="N9" i="85"/>
  <c r="O8" i="85"/>
  <c r="N8" i="85"/>
  <c r="M8" i="85"/>
  <c r="P8" i="85" s="1"/>
  <c r="Q8" i="85" s="1"/>
  <c r="O7" i="85"/>
  <c r="N7" i="85"/>
  <c r="P7" i="85" s="1"/>
  <c r="C7" i="85"/>
  <c r="B2" i="85"/>
  <c r="B7" i="85" s="1"/>
  <c r="P27" i="42"/>
  <c r="Q27" i="42" s="1"/>
  <c r="N27" i="42"/>
  <c r="N26" i="42"/>
  <c r="N25" i="42"/>
  <c r="M25" i="42"/>
  <c r="O25" i="42" s="1"/>
  <c r="P24" i="42"/>
  <c r="Q24" i="42" s="1"/>
  <c r="O24" i="42"/>
  <c r="N24" i="42"/>
  <c r="P23" i="42"/>
  <c r="Q23" i="42" s="1"/>
  <c r="N23" i="42"/>
  <c r="O22" i="42"/>
  <c r="N22" i="42"/>
  <c r="M22" i="42"/>
  <c r="M23" i="42" s="1"/>
  <c r="O23" i="42" s="1"/>
  <c r="P21" i="42"/>
  <c r="Q21" i="42" s="1"/>
  <c r="O21" i="42"/>
  <c r="N21" i="42"/>
  <c r="P20" i="42"/>
  <c r="Q20" i="42" s="1"/>
  <c r="N20" i="42"/>
  <c r="P19" i="42"/>
  <c r="Q19" i="42" s="1"/>
  <c r="N19" i="42"/>
  <c r="P18" i="42"/>
  <c r="Q18" i="42" s="1"/>
  <c r="N18" i="42"/>
  <c r="M18" i="42"/>
  <c r="M19" i="42" s="1"/>
  <c r="P17" i="42"/>
  <c r="Q17" i="42" s="1"/>
  <c r="O17" i="42"/>
  <c r="N17" i="42"/>
  <c r="O15" i="42"/>
  <c r="O14" i="42"/>
  <c r="M14" i="42"/>
  <c r="O13" i="42"/>
  <c r="P13" i="42"/>
  <c r="P12" i="42"/>
  <c r="Q12" i="42" s="1"/>
  <c r="N12" i="42"/>
  <c r="O11" i="42"/>
  <c r="N11" i="42"/>
  <c r="M11" i="42"/>
  <c r="M12" i="42" s="1"/>
  <c r="O12" i="42" s="1"/>
  <c r="P10" i="42"/>
  <c r="Q10" i="42" s="1"/>
  <c r="O10" i="42"/>
  <c r="N10" i="42"/>
  <c r="P9" i="42"/>
  <c r="Q9" i="42" s="1"/>
  <c r="N9" i="42"/>
  <c r="N8" i="42"/>
  <c r="M8" i="42"/>
  <c r="M9" i="42" s="1"/>
  <c r="O9" i="42" s="1"/>
  <c r="O7" i="42"/>
  <c r="N7" i="42"/>
  <c r="P7" i="42" s="1"/>
  <c r="Q7" i="42" s="1"/>
  <c r="P755" i="82"/>
  <c r="Q755" i="82" s="1"/>
  <c r="N755" i="82"/>
  <c r="O754" i="82"/>
  <c r="N754" i="82"/>
  <c r="M754" i="82"/>
  <c r="M755" i="82" s="1"/>
  <c r="O755" i="82" s="1"/>
  <c r="P753" i="82"/>
  <c r="Q753" i="82" s="1"/>
  <c r="O753" i="82"/>
  <c r="N753" i="82"/>
  <c r="P752" i="82"/>
  <c r="Q752" i="82" s="1"/>
  <c r="N752" i="82"/>
  <c r="M752" i="82"/>
  <c r="O752" i="82" s="1"/>
  <c r="O751" i="82"/>
  <c r="N751" i="82"/>
  <c r="M751" i="82"/>
  <c r="P750" i="82"/>
  <c r="Q750" i="82" s="1"/>
  <c r="O750" i="82"/>
  <c r="N750" i="82"/>
  <c r="P749" i="82"/>
  <c r="Q749" i="82" s="1"/>
  <c r="N749" i="82"/>
  <c r="O748" i="82"/>
  <c r="N748" i="82"/>
  <c r="O747" i="82"/>
  <c r="N747" i="82"/>
  <c r="O746" i="82"/>
  <c r="N746" i="82"/>
  <c r="M746" i="82"/>
  <c r="M747" i="82" s="1"/>
  <c r="O745" i="82"/>
  <c r="N745" i="82"/>
  <c r="P745" i="82" s="1"/>
  <c r="Q745" i="82" s="1"/>
  <c r="P744" i="82"/>
  <c r="Q744" i="82" s="1"/>
  <c r="N744" i="82"/>
  <c r="O743" i="82"/>
  <c r="N743" i="82"/>
  <c r="M743" i="82"/>
  <c r="M744" i="82" s="1"/>
  <c r="O744" i="82" s="1"/>
  <c r="P742" i="82"/>
  <c r="Q742" i="82" s="1"/>
  <c r="O742" i="82"/>
  <c r="N742" i="82"/>
  <c r="P741" i="82"/>
  <c r="Q741" i="82" s="1"/>
  <c r="N741" i="82"/>
  <c r="O740" i="82"/>
  <c r="N740" i="82"/>
  <c r="M740" i="82"/>
  <c r="M741" i="82" s="1"/>
  <c r="O741" i="82" s="1"/>
  <c r="P739" i="82"/>
  <c r="Q739" i="82" s="1"/>
  <c r="O739" i="82"/>
  <c r="N739" i="82"/>
  <c r="P738" i="82"/>
  <c r="Q738" i="82" s="1"/>
  <c r="N738" i="82"/>
  <c r="M738" i="82"/>
  <c r="O738" i="82" s="1"/>
  <c r="O737" i="82"/>
  <c r="N737" i="82"/>
  <c r="M737" i="82"/>
  <c r="P736" i="82"/>
  <c r="Q736" i="82" s="1"/>
  <c r="O736" i="82"/>
  <c r="N736" i="82"/>
  <c r="P732" i="82"/>
  <c r="Q732" i="82" s="1"/>
  <c r="N732" i="82"/>
  <c r="O731" i="82"/>
  <c r="N731" i="82"/>
  <c r="M731" i="82"/>
  <c r="M732" i="82" s="1"/>
  <c r="O732" i="82" s="1"/>
  <c r="P730" i="82"/>
  <c r="Q730" i="82" s="1"/>
  <c r="O730" i="82"/>
  <c r="N730" i="82"/>
  <c r="P735" i="82"/>
  <c r="Q735" i="82" s="1"/>
  <c r="N735" i="82"/>
  <c r="O734" i="82"/>
  <c r="N734" i="82"/>
  <c r="M734" i="82"/>
  <c r="M735" i="82" s="1"/>
  <c r="O735" i="82" s="1"/>
  <c r="P733" i="82"/>
  <c r="Q733" i="82" s="1"/>
  <c r="O733" i="82"/>
  <c r="N733" i="82"/>
  <c r="P729" i="82"/>
  <c r="Q729" i="82" s="1"/>
  <c r="N729" i="82"/>
  <c r="O728" i="82"/>
  <c r="N728" i="82"/>
  <c r="O727" i="82"/>
  <c r="N727" i="82"/>
  <c r="O726" i="82"/>
  <c r="N726" i="82"/>
  <c r="M726" i="82"/>
  <c r="M727" i="82" s="1"/>
  <c r="O725" i="82"/>
  <c r="N725" i="82"/>
  <c r="P725" i="82" s="1"/>
  <c r="Q725" i="82" s="1"/>
  <c r="P724" i="82"/>
  <c r="Q724" i="82" s="1"/>
  <c r="N724" i="82"/>
  <c r="O723" i="82"/>
  <c r="N723" i="82"/>
  <c r="M723" i="82"/>
  <c r="P722" i="82"/>
  <c r="Q722" i="82" s="1"/>
  <c r="O722" i="82"/>
  <c r="N722" i="82"/>
  <c r="Q13" i="42" l="1"/>
  <c r="P135" i="56"/>
  <c r="Q135" i="56" s="1"/>
  <c r="P820" i="82"/>
  <c r="Q820" i="82" s="1"/>
  <c r="P828" i="82"/>
  <c r="Q828" i="82" s="1"/>
  <c r="P800" i="82"/>
  <c r="Q800" i="82" s="1"/>
  <c r="P763" i="82"/>
  <c r="Q763" i="82" s="1"/>
  <c r="P847" i="82"/>
  <c r="Q847" i="82" s="1"/>
  <c r="P834" i="82"/>
  <c r="Q834" i="82" s="1"/>
  <c r="P818" i="82"/>
  <c r="Q818" i="82" s="1"/>
  <c r="P812" i="82"/>
  <c r="Q812" i="82" s="1"/>
  <c r="P838" i="82"/>
  <c r="Q838" i="82" s="1"/>
  <c r="P794" i="82"/>
  <c r="Q794" i="82" s="1"/>
  <c r="P803" i="82"/>
  <c r="Q803" i="82" s="1"/>
  <c r="P726" i="82"/>
  <c r="Q726" i="82" s="1"/>
  <c r="P788" i="82"/>
  <c r="Q788" i="82" s="1"/>
  <c r="O797" i="82"/>
  <c r="P815" i="82"/>
  <c r="Q815" i="82" s="1"/>
  <c r="O785" i="82"/>
  <c r="P844" i="82"/>
  <c r="Q844" i="82" s="1"/>
  <c r="O841" i="82"/>
  <c r="O825" i="82"/>
  <c r="P835" i="82"/>
  <c r="Q835" i="82" s="1"/>
  <c r="O809" i="82"/>
  <c r="P819" i="82"/>
  <c r="Q819" i="82" s="1"/>
  <c r="P822" i="82"/>
  <c r="Q822" i="82" s="1"/>
  <c r="P776" i="82"/>
  <c r="Q776" i="82" s="1"/>
  <c r="P806" i="82"/>
  <c r="Q806" i="82" s="1"/>
  <c r="P791" i="82"/>
  <c r="Q791" i="82" s="1"/>
  <c r="P731" i="82"/>
  <c r="Q731" i="82" s="1"/>
  <c r="P743" i="82"/>
  <c r="Q743" i="82" s="1"/>
  <c r="O773" i="82"/>
  <c r="P779" i="82"/>
  <c r="Q779" i="82" s="1"/>
  <c r="P770" i="82"/>
  <c r="Q770" i="82" s="1"/>
  <c r="P760" i="82"/>
  <c r="Q760" i="82" s="1"/>
  <c r="M768" i="82"/>
  <c r="P768" i="82" s="1"/>
  <c r="Q768" i="82" s="1"/>
  <c r="P767" i="82"/>
  <c r="Q767" i="82" s="1"/>
  <c r="P766" i="82"/>
  <c r="Q766" i="82" s="1"/>
  <c r="P723" i="82"/>
  <c r="Q723" i="82" s="1"/>
  <c r="P757" i="82"/>
  <c r="Q757" i="82" s="1"/>
  <c r="P754" i="82"/>
  <c r="Q754" i="82" s="1"/>
  <c r="P734" i="82"/>
  <c r="Q734" i="82" s="1"/>
  <c r="P740" i="82"/>
  <c r="Q740" i="82" s="1"/>
  <c r="O81" i="45"/>
  <c r="M25" i="45"/>
  <c r="M26" i="45" s="1"/>
  <c r="O26" i="45" s="1"/>
  <c r="M160" i="45"/>
  <c r="O160" i="45" s="1"/>
  <c r="O152" i="45"/>
  <c r="M163" i="45"/>
  <c r="O163" i="45" s="1"/>
  <c r="P156" i="45"/>
  <c r="Q156" i="45" s="1"/>
  <c r="O169" i="45"/>
  <c r="M170" i="45"/>
  <c r="O170" i="45" s="1"/>
  <c r="M174" i="45"/>
  <c r="O174" i="45" s="1"/>
  <c r="O173" i="45"/>
  <c r="O165" i="45"/>
  <c r="P139" i="45"/>
  <c r="Q139" i="45" s="1"/>
  <c r="O168" i="45"/>
  <c r="M150" i="45"/>
  <c r="O150" i="45" s="1"/>
  <c r="O149" i="45"/>
  <c r="M154" i="45"/>
  <c r="O154" i="45" s="1"/>
  <c r="O153" i="45"/>
  <c r="O145" i="45"/>
  <c r="P136" i="45"/>
  <c r="Q136" i="45" s="1"/>
  <c r="O108" i="45"/>
  <c r="M42" i="45"/>
  <c r="O42" i="45" s="1"/>
  <c r="O88" i="45"/>
  <c r="O21" i="45"/>
  <c r="O128" i="45"/>
  <c r="M120" i="45"/>
  <c r="O120" i="45" s="1"/>
  <c r="O28" i="45"/>
  <c r="O129" i="45"/>
  <c r="M130" i="45"/>
  <c r="O130" i="45" s="1"/>
  <c r="M134" i="45"/>
  <c r="O134" i="45" s="1"/>
  <c r="O133" i="45"/>
  <c r="P55" i="45"/>
  <c r="Q55" i="45" s="1"/>
  <c r="P75" i="45"/>
  <c r="Q75" i="45" s="1"/>
  <c r="O132" i="45"/>
  <c r="P122" i="45"/>
  <c r="Q122" i="45" s="1"/>
  <c r="P99" i="45"/>
  <c r="Q99" i="45" s="1"/>
  <c r="P72" i="45"/>
  <c r="Q72" i="45" s="1"/>
  <c r="M97" i="45"/>
  <c r="O97" i="45" s="1"/>
  <c r="P96" i="45"/>
  <c r="Q96" i="45" s="1"/>
  <c r="M110" i="45"/>
  <c r="O110" i="45" s="1"/>
  <c r="O109" i="45"/>
  <c r="M114" i="45"/>
  <c r="O114" i="45" s="1"/>
  <c r="O113" i="45"/>
  <c r="P95" i="45"/>
  <c r="Q95" i="45" s="1"/>
  <c r="M106" i="45"/>
  <c r="O106" i="45" s="1"/>
  <c r="M73" i="45"/>
  <c r="O73" i="45" s="1"/>
  <c r="O112" i="45"/>
  <c r="P102" i="45"/>
  <c r="Q102" i="45" s="1"/>
  <c r="P92" i="45"/>
  <c r="Q92" i="45" s="1"/>
  <c r="O85" i="45"/>
  <c r="M86" i="45"/>
  <c r="O86" i="45" s="1"/>
  <c r="M90" i="45"/>
  <c r="O90" i="45" s="1"/>
  <c r="O89" i="45"/>
  <c r="P78" i="45"/>
  <c r="Q78" i="45" s="1"/>
  <c r="O84" i="45"/>
  <c r="O65" i="45"/>
  <c r="M66" i="45"/>
  <c r="O66" i="45" s="1"/>
  <c r="M62" i="45"/>
  <c r="O62" i="45" s="1"/>
  <c r="P52" i="45"/>
  <c r="Q52" i="45" s="1"/>
  <c r="P35" i="45"/>
  <c r="Q35" i="45" s="1"/>
  <c r="O64" i="45"/>
  <c r="O69" i="45"/>
  <c r="P11" i="45"/>
  <c r="Q11" i="45" s="1"/>
  <c r="M30" i="45"/>
  <c r="O30" i="45" s="1"/>
  <c r="O29" i="45"/>
  <c r="M36" i="45"/>
  <c r="O36" i="45" s="1"/>
  <c r="M12" i="45"/>
  <c r="M13" i="45" s="1"/>
  <c r="O13" i="45" s="1"/>
  <c r="M22" i="45"/>
  <c r="O22" i="45" s="1"/>
  <c r="O45" i="45"/>
  <c r="M46" i="45"/>
  <c r="O46" i="45" s="1"/>
  <c r="M50" i="45"/>
  <c r="O50" i="45" s="1"/>
  <c r="O49" i="45"/>
  <c r="O48" i="45"/>
  <c r="P38" i="45"/>
  <c r="Q38" i="45" s="1"/>
  <c r="P32" i="45"/>
  <c r="Q32" i="45" s="1"/>
  <c r="O44" i="45"/>
  <c r="O25" i="45"/>
  <c r="P18" i="45"/>
  <c r="Q18" i="45" s="1"/>
  <c r="M353" i="42"/>
  <c r="O353" i="42" s="1"/>
  <c r="P352" i="42"/>
  <c r="Q352" i="42" s="1"/>
  <c r="P351" i="42"/>
  <c r="Q351" i="42" s="1"/>
  <c r="M349" i="42"/>
  <c r="O349" i="42" s="1"/>
  <c r="P348" i="42"/>
  <c r="Q348" i="42" s="1"/>
  <c r="O344" i="42"/>
  <c r="O338" i="42"/>
  <c r="O198" i="42"/>
  <c r="O268" i="42"/>
  <c r="M251" i="42"/>
  <c r="O251" i="42" s="1"/>
  <c r="P196" i="42"/>
  <c r="Q196" i="42" s="1"/>
  <c r="M51" i="42"/>
  <c r="O51" i="42" s="1"/>
  <c r="O244" i="42"/>
  <c r="M227" i="42"/>
  <c r="P227" i="42" s="1"/>
  <c r="Q227" i="42" s="1"/>
  <c r="P285" i="42"/>
  <c r="Q285" i="42" s="1"/>
  <c r="O278" i="42"/>
  <c r="P146" i="42"/>
  <c r="Q146" i="42" s="1"/>
  <c r="O236" i="42"/>
  <c r="O312" i="42"/>
  <c r="P272" i="42"/>
  <c r="Q272" i="42" s="1"/>
  <c r="P219" i="42"/>
  <c r="Q219" i="42" s="1"/>
  <c r="P247" i="42"/>
  <c r="Q247" i="42" s="1"/>
  <c r="M289" i="42"/>
  <c r="M248" i="42"/>
  <c r="O248" i="42" s="1"/>
  <c r="M95" i="42"/>
  <c r="M96" i="42" s="1"/>
  <c r="O96" i="42" s="1"/>
  <c r="O274" i="42"/>
  <c r="P116" i="42"/>
  <c r="Q116" i="42" s="1"/>
  <c r="P216" i="42"/>
  <c r="Q216" i="42" s="1"/>
  <c r="P310" i="42"/>
  <c r="Q310" i="42" s="1"/>
  <c r="P303" i="42"/>
  <c r="Q303" i="42" s="1"/>
  <c r="M304" i="42"/>
  <c r="O304" i="42" s="1"/>
  <c r="O313" i="42"/>
  <c r="M314" i="42"/>
  <c r="O314" i="42" s="1"/>
  <c r="M297" i="42"/>
  <c r="O297" i="42" s="1"/>
  <c r="P296" i="42"/>
  <c r="Q296" i="42" s="1"/>
  <c r="M308" i="42"/>
  <c r="O308" i="42" s="1"/>
  <c r="O307" i="42"/>
  <c r="M318" i="42"/>
  <c r="O318" i="42" s="1"/>
  <c r="O317" i="42"/>
  <c r="O299" i="42"/>
  <c r="P295" i="42"/>
  <c r="Q295" i="42" s="1"/>
  <c r="O316" i="42"/>
  <c r="P302" i="42"/>
  <c r="Q302" i="42" s="1"/>
  <c r="O282" i="42"/>
  <c r="P292" i="42"/>
  <c r="Q292" i="42" s="1"/>
  <c r="O275" i="42"/>
  <c r="M276" i="42"/>
  <c r="O276" i="42" s="1"/>
  <c r="P265" i="42"/>
  <c r="Q265" i="42" s="1"/>
  <c r="M266" i="42"/>
  <c r="O266" i="42" s="1"/>
  <c r="M259" i="42"/>
  <c r="O259" i="42" s="1"/>
  <c r="P258" i="42"/>
  <c r="Q258" i="42" s="1"/>
  <c r="M270" i="42"/>
  <c r="O270" i="42" s="1"/>
  <c r="O269" i="42"/>
  <c r="M280" i="42"/>
  <c r="O280" i="42" s="1"/>
  <c r="O279" i="42"/>
  <c r="M252" i="42"/>
  <c r="O252" i="42" s="1"/>
  <c r="M262" i="42"/>
  <c r="O262" i="42" s="1"/>
  <c r="P257" i="42"/>
  <c r="Q257" i="42" s="1"/>
  <c r="P264" i="42"/>
  <c r="Q264" i="42" s="1"/>
  <c r="P254" i="42"/>
  <c r="Q254" i="42" s="1"/>
  <c r="M238" i="42"/>
  <c r="O238" i="42" s="1"/>
  <c r="O237" i="42"/>
  <c r="M147" i="42"/>
  <c r="M228" i="42"/>
  <c r="O228" i="42" s="1"/>
  <c r="O122" i="42"/>
  <c r="P188" i="42"/>
  <c r="Q188" i="42" s="1"/>
  <c r="P98" i="42"/>
  <c r="Q98" i="42" s="1"/>
  <c r="M189" i="42"/>
  <c r="M213" i="42"/>
  <c r="M214" i="42" s="1"/>
  <c r="O214" i="42" s="1"/>
  <c r="O164" i="42"/>
  <c r="O156" i="42"/>
  <c r="O206" i="42"/>
  <c r="O84" i="42"/>
  <c r="O230" i="42"/>
  <c r="M109" i="42"/>
  <c r="M133" i="42"/>
  <c r="M134" i="42" s="1"/>
  <c r="O134" i="42" s="1"/>
  <c r="O126" i="42"/>
  <c r="O118" i="42"/>
  <c r="M175" i="42"/>
  <c r="M176" i="42" s="1"/>
  <c r="O176" i="42" s="1"/>
  <c r="O29" i="42"/>
  <c r="P40" i="42"/>
  <c r="Q40" i="42" s="1"/>
  <c r="O88" i="42"/>
  <c r="P234" i="42"/>
  <c r="Q234" i="42" s="1"/>
  <c r="M221" i="42"/>
  <c r="O221" i="42" s="1"/>
  <c r="P220" i="42"/>
  <c r="Q220" i="42" s="1"/>
  <c r="M232" i="42"/>
  <c r="O232" i="42" s="1"/>
  <c r="O231" i="42"/>
  <c r="M242" i="42"/>
  <c r="O242" i="42" s="1"/>
  <c r="O241" i="42"/>
  <c r="O223" i="42"/>
  <c r="O240" i="42"/>
  <c r="P209" i="42"/>
  <c r="Q209" i="42" s="1"/>
  <c r="M172" i="42"/>
  <c r="O172" i="42" s="1"/>
  <c r="P171" i="42"/>
  <c r="Q171" i="42" s="1"/>
  <c r="O199" i="42"/>
  <c r="M200" i="42"/>
  <c r="O200" i="42" s="1"/>
  <c r="M183" i="42"/>
  <c r="O183" i="42" s="1"/>
  <c r="P182" i="42"/>
  <c r="Q182" i="42" s="1"/>
  <c r="M194" i="42"/>
  <c r="O194" i="42" s="1"/>
  <c r="O193" i="42"/>
  <c r="M204" i="42"/>
  <c r="O204" i="42" s="1"/>
  <c r="O203" i="42"/>
  <c r="O185" i="42"/>
  <c r="P170" i="42"/>
  <c r="Q170" i="42" s="1"/>
  <c r="P181" i="42"/>
  <c r="Q181" i="42" s="1"/>
  <c r="O202" i="42"/>
  <c r="O192" i="42"/>
  <c r="P167" i="42"/>
  <c r="Q167" i="42" s="1"/>
  <c r="P178" i="42"/>
  <c r="Q178" i="42" s="1"/>
  <c r="M141" i="42"/>
  <c r="O141" i="42" s="1"/>
  <c r="P140" i="42"/>
  <c r="Q140" i="42" s="1"/>
  <c r="O157" i="42"/>
  <c r="M158" i="42"/>
  <c r="O158" i="42" s="1"/>
  <c r="M152" i="42"/>
  <c r="O152" i="42" s="1"/>
  <c r="O151" i="42"/>
  <c r="M162" i="42"/>
  <c r="O162" i="42" s="1"/>
  <c r="O161" i="42"/>
  <c r="O143" i="42"/>
  <c r="P139" i="42"/>
  <c r="Q139" i="42" s="1"/>
  <c r="P129" i="42"/>
  <c r="Q129" i="42" s="1"/>
  <c r="O160" i="42"/>
  <c r="O150" i="42"/>
  <c r="P78" i="42"/>
  <c r="Q78" i="42" s="1"/>
  <c r="P136" i="42"/>
  <c r="Q136" i="42" s="1"/>
  <c r="M103" i="42"/>
  <c r="O103" i="42" s="1"/>
  <c r="P102" i="42"/>
  <c r="Q102" i="42" s="1"/>
  <c r="O119" i="42"/>
  <c r="M120" i="42"/>
  <c r="O120" i="42" s="1"/>
  <c r="M114" i="42"/>
  <c r="O114" i="42" s="1"/>
  <c r="O113" i="42"/>
  <c r="M124" i="42"/>
  <c r="O124" i="42" s="1"/>
  <c r="O123" i="42"/>
  <c r="M106" i="42"/>
  <c r="O106" i="42" s="1"/>
  <c r="P101" i="42"/>
  <c r="Q101" i="42" s="1"/>
  <c r="P91" i="42"/>
  <c r="Q91" i="42" s="1"/>
  <c r="O112" i="42"/>
  <c r="M44" i="42"/>
  <c r="O43" i="42"/>
  <c r="P63" i="42"/>
  <c r="Q63" i="42" s="1"/>
  <c r="O80" i="42"/>
  <c r="O46" i="42"/>
  <c r="P25" i="42"/>
  <c r="Q25" i="42" s="1"/>
  <c r="O67" i="42"/>
  <c r="O8" i="42"/>
  <c r="O18" i="42"/>
  <c r="P32" i="42"/>
  <c r="Q32" i="42" s="1"/>
  <c r="P60" i="42"/>
  <c r="Q60" i="42" s="1"/>
  <c r="O42" i="42"/>
  <c r="M76" i="42"/>
  <c r="O76" i="42" s="1"/>
  <c r="O75" i="42"/>
  <c r="M86" i="42"/>
  <c r="O86" i="42" s="1"/>
  <c r="O85" i="42"/>
  <c r="P71" i="42"/>
  <c r="Q71" i="42" s="1"/>
  <c r="M72" i="42"/>
  <c r="O72" i="42" s="1"/>
  <c r="M82" i="42"/>
  <c r="O82" i="42" s="1"/>
  <c r="M57" i="42"/>
  <c r="M64" i="42"/>
  <c r="O74" i="42"/>
  <c r="P53" i="42"/>
  <c r="Q53" i="42" s="1"/>
  <c r="P70" i="42"/>
  <c r="Q70" i="42" s="1"/>
  <c r="P14" i="42"/>
  <c r="Q14" i="42" s="1"/>
  <c r="O47" i="42"/>
  <c r="M34" i="42"/>
  <c r="P33" i="42"/>
  <c r="Q33" i="42" s="1"/>
  <c r="M37" i="42"/>
  <c r="P29" i="42"/>
  <c r="Q29" i="42" s="1"/>
  <c r="Q7" i="86"/>
  <c r="M10" i="86"/>
  <c r="P9" i="86"/>
  <c r="Q9" i="86" s="1"/>
  <c r="P16" i="86"/>
  <c r="Q16" i="86" s="1"/>
  <c r="P19" i="86"/>
  <c r="Q19" i="86" s="1"/>
  <c r="Q7" i="85"/>
  <c r="M9" i="85"/>
  <c r="M14" i="85"/>
  <c r="O14" i="85" s="1"/>
  <c r="O3" i="85" s="1"/>
  <c r="P19" i="85"/>
  <c r="Q19" i="85" s="1"/>
  <c r="M26" i="42"/>
  <c r="P26" i="42" s="1"/>
  <c r="Q26" i="42" s="1"/>
  <c r="P22" i="42"/>
  <c r="Q22" i="42" s="1"/>
  <c r="O19" i="42"/>
  <c r="M20" i="42"/>
  <c r="O20" i="42" s="1"/>
  <c r="M15" i="42"/>
  <c r="P11" i="42"/>
  <c r="Q11" i="42" s="1"/>
  <c r="P8" i="42"/>
  <c r="P751" i="82"/>
  <c r="Q751" i="82" s="1"/>
  <c r="P746" i="82"/>
  <c r="Q746" i="82" s="1"/>
  <c r="M748" i="82"/>
  <c r="P747" i="82"/>
  <c r="Q747" i="82" s="1"/>
  <c r="P737" i="82"/>
  <c r="Q737" i="82" s="1"/>
  <c r="M724" i="82"/>
  <c r="O724" i="82" s="1"/>
  <c r="M728" i="82"/>
  <c r="P727" i="82"/>
  <c r="Q727" i="82" s="1"/>
  <c r="P12" i="45" l="1"/>
  <c r="Q12" i="45" s="1"/>
  <c r="Q8" i="42"/>
  <c r="O175" i="42"/>
  <c r="M290" i="42"/>
  <c r="O290" i="42" s="1"/>
  <c r="O289" i="42"/>
  <c r="O213" i="42"/>
  <c r="O95" i="42"/>
  <c r="P109" i="42"/>
  <c r="Q109" i="42" s="1"/>
  <c r="M110" i="42"/>
  <c r="O110" i="42" s="1"/>
  <c r="P189" i="42"/>
  <c r="Q189" i="42" s="1"/>
  <c r="M190" i="42"/>
  <c r="O190" i="42" s="1"/>
  <c r="O133" i="42"/>
  <c r="P147" i="42"/>
  <c r="Q147" i="42" s="1"/>
  <c r="M148" i="42"/>
  <c r="O148" i="42" s="1"/>
  <c r="P34" i="42"/>
  <c r="Q34" i="42" s="1"/>
  <c r="O34" i="42"/>
  <c r="P44" i="42"/>
  <c r="Q44" i="42" s="1"/>
  <c r="O44" i="42"/>
  <c r="O57" i="42"/>
  <c r="M58" i="42"/>
  <c r="O58" i="42" s="1"/>
  <c r="M65" i="42"/>
  <c r="O65" i="42" s="1"/>
  <c r="P64" i="42"/>
  <c r="Q64" i="42" s="1"/>
  <c r="O37" i="42"/>
  <c r="M38" i="42"/>
  <c r="O38" i="42" s="1"/>
  <c r="P10" i="86"/>
  <c r="Q10" i="86" s="1"/>
  <c r="M11" i="86"/>
  <c r="P11" i="86" s="1"/>
  <c r="Q11" i="86" s="1"/>
  <c r="Q3" i="86" s="1"/>
  <c r="P3" i="86"/>
  <c r="P9" i="85"/>
  <c r="M10" i="85"/>
  <c r="M27" i="42"/>
  <c r="O27" i="42" s="1"/>
  <c r="O26" i="42"/>
  <c r="M16" i="42"/>
  <c r="P15" i="42"/>
  <c r="Q15" i="42" s="1"/>
  <c r="M749" i="82"/>
  <c r="O749" i="82" s="1"/>
  <c r="P748" i="82"/>
  <c r="Q748" i="82" s="1"/>
  <c r="M729" i="82"/>
  <c r="O729" i="82" s="1"/>
  <c r="P728" i="82"/>
  <c r="Q728" i="82" s="1"/>
  <c r="H8" i="32" l="1"/>
  <c r="P16" i="42"/>
  <c r="Q16" i="42" s="1"/>
  <c r="Q3" i="42" s="1"/>
  <c r="O16" i="42"/>
  <c r="N3" i="86"/>
  <c r="M3" i="86"/>
  <c r="M4" i="86"/>
  <c r="Q9" i="85"/>
  <c r="M11" i="85"/>
  <c r="P11" i="85" s="1"/>
  <c r="Q11" i="85" s="1"/>
  <c r="P10" i="85"/>
  <c r="Q10" i="85" s="1"/>
  <c r="J34" i="89" l="1"/>
  <c r="J8" i="32"/>
  <c r="P3" i="42"/>
  <c r="I34" i="89" s="1"/>
  <c r="P3" i="85"/>
  <c r="I8" i="32" l="1"/>
  <c r="N3" i="42"/>
  <c r="G8" i="32" s="1"/>
  <c r="M3" i="42"/>
  <c r="F8" i="32" s="1"/>
  <c r="G34" i="89"/>
  <c r="N3" i="85"/>
  <c r="M3" i="85"/>
  <c r="M4" i="85" s="1"/>
  <c r="F34" i="89" l="1"/>
  <c r="Q3" i="84"/>
  <c r="P42" i="84"/>
  <c r="Q42" i="84" s="1"/>
  <c r="O42" i="84"/>
  <c r="M42" i="84"/>
  <c r="M41" i="84"/>
  <c r="O41" i="84" s="1"/>
  <c r="P40" i="84"/>
  <c r="Q40" i="84" s="1"/>
  <c r="O40" i="84"/>
  <c r="P39" i="84"/>
  <c r="Q39" i="84" s="1"/>
  <c r="N39" i="84"/>
  <c r="O38" i="84"/>
  <c r="N38" i="84"/>
  <c r="O37" i="84"/>
  <c r="N37" i="84"/>
  <c r="M37" i="84"/>
  <c r="M38" i="84" s="1"/>
  <c r="P36" i="84"/>
  <c r="Q36" i="84" s="1"/>
  <c r="O36" i="84"/>
  <c r="N36" i="84"/>
  <c r="P35" i="84"/>
  <c r="Q35" i="84" s="1"/>
  <c r="N35" i="84"/>
  <c r="P34" i="84"/>
  <c r="Q34" i="84" s="1"/>
  <c r="N34" i="84"/>
  <c r="M34" i="84"/>
  <c r="M35" i="84" s="1"/>
  <c r="O35" i="84" s="1"/>
  <c r="O33" i="84"/>
  <c r="N33" i="84"/>
  <c r="P33" i="84" s="1"/>
  <c r="Q33" i="84" s="1"/>
  <c r="P32" i="84"/>
  <c r="Q32" i="84" s="1"/>
  <c r="N32" i="84"/>
  <c r="P31" i="84"/>
  <c r="Q31" i="84" s="1"/>
  <c r="N31" i="84"/>
  <c r="M31" i="84"/>
  <c r="O31" i="84" s="1"/>
  <c r="O30" i="84"/>
  <c r="N30" i="84"/>
  <c r="P30" i="84" s="1"/>
  <c r="Q30" i="84" s="1"/>
  <c r="P29" i="84"/>
  <c r="Q29" i="84" s="1"/>
  <c r="N29" i="84"/>
  <c r="P28" i="84"/>
  <c r="Q28" i="84" s="1"/>
  <c r="N28" i="84"/>
  <c r="M28" i="84"/>
  <c r="M29" i="84" s="1"/>
  <c r="O29" i="84" s="1"/>
  <c r="O27" i="84"/>
  <c r="N27" i="84"/>
  <c r="P27" i="84" s="1"/>
  <c r="Q27" i="84" s="1"/>
  <c r="N26" i="84"/>
  <c r="O25" i="84"/>
  <c r="N25" i="84"/>
  <c r="M25" i="84"/>
  <c r="M26" i="84" s="1"/>
  <c r="O26" i="84" s="1"/>
  <c r="O24" i="84"/>
  <c r="N24" i="84"/>
  <c r="P24" i="84" s="1"/>
  <c r="Q24" i="84" s="1"/>
  <c r="P23" i="84"/>
  <c r="Q23" i="84" s="1"/>
  <c r="N23" i="84"/>
  <c r="O22" i="84"/>
  <c r="O3" i="84" s="1"/>
  <c r="N22" i="84"/>
  <c r="M22" i="84"/>
  <c r="M23" i="84" s="1"/>
  <c r="O23" i="84" s="1"/>
  <c r="P21" i="84"/>
  <c r="Q21" i="84" s="1"/>
  <c r="O21" i="84"/>
  <c r="N21" i="84"/>
  <c r="O20" i="84"/>
  <c r="N20" i="84"/>
  <c r="O19" i="84"/>
  <c r="N19" i="84"/>
  <c r="O18" i="84"/>
  <c r="N18" i="84"/>
  <c r="O17" i="84"/>
  <c r="N17" i="84"/>
  <c r="M17" i="84"/>
  <c r="M18" i="84" s="1"/>
  <c r="M19" i="84" s="1"/>
  <c r="O16" i="84"/>
  <c r="N16" i="84"/>
  <c r="P16" i="84" s="1"/>
  <c r="Q16" i="84" s="1"/>
  <c r="P15" i="84"/>
  <c r="Q15" i="84" s="1"/>
  <c r="N15" i="84"/>
  <c r="O14" i="84"/>
  <c r="N14" i="84"/>
  <c r="M14" i="84"/>
  <c r="O13" i="84"/>
  <c r="N13" i="84"/>
  <c r="P13" i="84" s="1"/>
  <c r="Q13" i="84" s="1"/>
  <c r="P12" i="84"/>
  <c r="Q12" i="84" s="1"/>
  <c r="N12" i="84"/>
  <c r="N11" i="84"/>
  <c r="M11" i="84"/>
  <c r="M12" i="84" s="1"/>
  <c r="O12" i="84" s="1"/>
  <c r="O10" i="84"/>
  <c r="N10" i="84"/>
  <c r="P10" i="84" s="1"/>
  <c r="Q10" i="84" s="1"/>
  <c r="P9" i="84"/>
  <c r="Q9" i="84" s="1"/>
  <c r="N9" i="84"/>
  <c r="N8" i="84"/>
  <c r="M8" i="84"/>
  <c r="M9" i="84" s="1"/>
  <c r="O9" i="84" s="1"/>
  <c r="O7" i="84"/>
  <c r="N7" i="84"/>
  <c r="P7" i="84" s="1"/>
  <c r="C7" i="84"/>
  <c r="B2" i="84"/>
  <c r="P237" i="72"/>
  <c r="Q237" i="72" s="1"/>
  <c r="N237" i="72"/>
  <c r="O236" i="72"/>
  <c r="N236" i="72"/>
  <c r="M236" i="72"/>
  <c r="M237" i="72" s="1"/>
  <c r="O237" i="72" s="1"/>
  <c r="P235" i="72"/>
  <c r="Q235" i="72" s="1"/>
  <c r="O235" i="72"/>
  <c r="N235" i="72"/>
  <c r="Q234" i="72"/>
  <c r="P234" i="72"/>
  <c r="N234" i="72"/>
  <c r="O233" i="72"/>
  <c r="N233" i="72"/>
  <c r="P233" i="72" s="1"/>
  <c r="Q233" i="72" s="1"/>
  <c r="M233" i="72"/>
  <c r="M234" i="72" s="1"/>
  <c r="O234" i="72" s="1"/>
  <c r="P232" i="72"/>
  <c r="Q232" i="72" s="1"/>
  <c r="O232" i="72"/>
  <c r="N232" i="72"/>
  <c r="P231" i="72"/>
  <c r="Q231" i="72" s="1"/>
  <c r="N231" i="72"/>
  <c r="O230" i="72"/>
  <c r="N230" i="72"/>
  <c r="M230" i="72"/>
  <c r="M231" i="72" s="1"/>
  <c r="O231" i="72" s="1"/>
  <c r="O229" i="72"/>
  <c r="N229" i="72"/>
  <c r="P229" i="72" s="1"/>
  <c r="Q229" i="72" s="1"/>
  <c r="P228" i="72"/>
  <c r="Q228" i="72" s="1"/>
  <c r="N228" i="72"/>
  <c r="M228" i="72"/>
  <c r="O228" i="72" s="1"/>
  <c r="Q227" i="72"/>
  <c r="P227" i="72"/>
  <c r="O227" i="72"/>
  <c r="N227" i="72"/>
  <c r="M227" i="72"/>
  <c r="P226" i="72"/>
  <c r="Q226" i="72" s="1"/>
  <c r="O226" i="72"/>
  <c r="N226" i="72"/>
  <c r="P225" i="72"/>
  <c r="Q225" i="72" s="1"/>
  <c r="N225" i="72"/>
  <c r="O224" i="72"/>
  <c r="N224" i="72"/>
  <c r="M224" i="72"/>
  <c r="M225" i="72" s="1"/>
  <c r="O225" i="72" s="1"/>
  <c r="O223" i="72"/>
  <c r="N223" i="72"/>
  <c r="P223" i="72" s="1"/>
  <c r="Q223" i="72" s="1"/>
  <c r="Q222" i="72"/>
  <c r="P222" i="72"/>
  <c r="N222" i="72"/>
  <c r="O221" i="72"/>
  <c r="N221" i="72"/>
  <c r="M221" i="72"/>
  <c r="M222" i="72" s="1"/>
  <c r="O222" i="72" s="1"/>
  <c r="O220" i="72"/>
  <c r="N220" i="72"/>
  <c r="P220" i="72" s="1"/>
  <c r="Q220" i="72" s="1"/>
  <c r="O219" i="72"/>
  <c r="O218" i="72"/>
  <c r="O217" i="72"/>
  <c r="O216" i="72"/>
  <c r="M216" i="72"/>
  <c r="M217" i="72" s="1"/>
  <c r="P215" i="72"/>
  <c r="Q215" i="72" s="1"/>
  <c r="O215" i="72"/>
  <c r="Q214" i="72"/>
  <c r="P214" i="72"/>
  <c r="N214" i="72"/>
  <c r="O213" i="72"/>
  <c r="N213" i="72"/>
  <c r="M213" i="72"/>
  <c r="M214" i="72" s="1"/>
  <c r="O214" i="72" s="1"/>
  <c r="Q212" i="72"/>
  <c r="P212" i="72"/>
  <c r="O212" i="72"/>
  <c r="N212" i="72"/>
  <c r="P252" i="63"/>
  <c r="Q252" i="63" s="1"/>
  <c r="N252" i="63"/>
  <c r="O251" i="63"/>
  <c r="N251" i="63"/>
  <c r="P251" i="63" s="1"/>
  <c r="Q251" i="63" s="1"/>
  <c r="M251" i="63"/>
  <c r="M252" i="63" s="1"/>
  <c r="O252" i="63" s="1"/>
  <c r="P250" i="63"/>
  <c r="Q250" i="63" s="1"/>
  <c r="O250" i="63"/>
  <c r="N250" i="63"/>
  <c r="P249" i="63"/>
  <c r="Q249" i="63" s="1"/>
  <c r="N249" i="63"/>
  <c r="O248" i="63"/>
  <c r="N248" i="63"/>
  <c r="M248" i="63"/>
  <c r="M249" i="63" s="1"/>
  <c r="O249" i="63" s="1"/>
  <c r="P247" i="63"/>
  <c r="Q247" i="63" s="1"/>
  <c r="O247" i="63"/>
  <c r="N247" i="63"/>
  <c r="P246" i="63"/>
  <c r="Q246" i="63" s="1"/>
  <c r="N246" i="63"/>
  <c r="O245" i="63"/>
  <c r="N245" i="63"/>
  <c r="M245" i="63"/>
  <c r="M246" i="63" s="1"/>
  <c r="O246" i="63" s="1"/>
  <c r="O244" i="63"/>
  <c r="N244" i="63"/>
  <c r="P244" i="63" s="1"/>
  <c r="Q244" i="63" s="1"/>
  <c r="P240" i="63"/>
  <c r="Q240" i="63" s="1"/>
  <c r="N240" i="63"/>
  <c r="O239" i="63"/>
  <c r="N239" i="63"/>
  <c r="M239" i="63"/>
  <c r="M240" i="63" s="1"/>
  <c r="O240" i="63" s="1"/>
  <c r="O238" i="63"/>
  <c r="N238" i="63"/>
  <c r="P238" i="63" s="1"/>
  <c r="Q238" i="63" s="1"/>
  <c r="P237" i="63"/>
  <c r="Q237" i="63" s="1"/>
  <c r="N237" i="63"/>
  <c r="O236" i="63"/>
  <c r="N236" i="63"/>
  <c r="M236" i="63"/>
  <c r="M237" i="63" s="1"/>
  <c r="O237" i="63" s="1"/>
  <c r="O235" i="63"/>
  <c r="N235" i="63"/>
  <c r="P235" i="63" s="1"/>
  <c r="Q235" i="63" s="1"/>
  <c r="O234" i="63"/>
  <c r="O233" i="63"/>
  <c r="O232" i="63"/>
  <c r="O231" i="63"/>
  <c r="M231" i="63"/>
  <c r="M232" i="63" s="1"/>
  <c r="O230" i="63"/>
  <c r="P230" i="63"/>
  <c r="Q230" i="63" s="1"/>
  <c r="P243" i="63"/>
  <c r="Q243" i="63" s="1"/>
  <c r="N243" i="63"/>
  <c r="O242" i="63"/>
  <c r="N242" i="63"/>
  <c r="M242" i="63"/>
  <c r="M243" i="63" s="1"/>
  <c r="O243" i="63" s="1"/>
  <c r="O241" i="63"/>
  <c r="N241" i="63"/>
  <c r="P241" i="63" s="1"/>
  <c r="Q241" i="63" s="1"/>
  <c r="P229" i="63"/>
  <c r="Q229" i="63" s="1"/>
  <c r="N229" i="63"/>
  <c r="O228" i="63"/>
  <c r="N228" i="63"/>
  <c r="M228" i="63"/>
  <c r="M229" i="63" s="1"/>
  <c r="O229" i="63" s="1"/>
  <c r="P227" i="63"/>
  <c r="Q227" i="63" s="1"/>
  <c r="O227" i="63"/>
  <c r="N227" i="63"/>
  <c r="P59" i="81"/>
  <c r="Q59" i="81" s="1"/>
  <c r="N59" i="81"/>
  <c r="P58" i="81"/>
  <c r="Q58" i="81" s="1"/>
  <c r="N58" i="81"/>
  <c r="P57" i="81"/>
  <c r="Q57" i="81" s="1"/>
  <c r="N57" i="81"/>
  <c r="M57" i="81"/>
  <c r="M58" i="81" s="1"/>
  <c r="P56" i="81"/>
  <c r="Q56" i="81" s="1"/>
  <c r="O56" i="81"/>
  <c r="N56" i="81"/>
  <c r="P55" i="81"/>
  <c r="Q55" i="81" s="1"/>
  <c r="N55" i="81"/>
  <c r="P54" i="81"/>
  <c r="Q54" i="81" s="1"/>
  <c r="N54" i="81"/>
  <c r="M54" i="81"/>
  <c r="O54" i="81" s="1"/>
  <c r="P53" i="81"/>
  <c r="Q53" i="81" s="1"/>
  <c r="O53" i="81"/>
  <c r="N53" i="81"/>
  <c r="P129" i="80"/>
  <c r="Q129" i="80" s="1"/>
  <c r="N129" i="80"/>
  <c r="P128" i="80"/>
  <c r="Q128" i="80" s="1"/>
  <c r="N128" i="80"/>
  <c r="P127" i="80"/>
  <c r="Q127" i="80" s="1"/>
  <c r="O127" i="80"/>
  <c r="N127" i="80"/>
  <c r="M127" i="80"/>
  <c r="M128" i="80" s="1"/>
  <c r="P126" i="80"/>
  <c r="Q126" i="80" s="1"/>
  <c r="O126" i="80"/>
  <c r="N126" i="80"/>
  <c r="P125" i="80"/>
  <c r="Q125" i="80" s="1"/>
  <c r="N125" i="80"/>
  <c r="P124" i="80"/>
  <c r="Q124" i="80" s="1"/>
  <c r="O124" i="80"/>
  <c r="N124" i="80"/>
  <c r="M124" i="80"/>
  <c r="M125" i="80" s="1"/>
  <c r="O125" i="80" s="1"/>
  <c r="P123" i="80"/>
  <c r="Q123" i="80" s="1"/>
  <c r="O123" i="80"/>
  <c r="N123" i="80"/>
  <c r="O52" i="69"/>
  <c r="P51" i="69"/>
  <c r="Q51" i="69" s="1"/>
  <c r="O51" i="69"/>
  <c r="M51" i="69"/>
  <c r="M52" i="69" s="1"/>
  <c r="P52" i="69" s="1"/>
  <c r="Q52" i="69" s="1"/>
  <c r="P50" i="69"/>
  <c r="Q50" i="69" s="1"/>
  <c r="O50" i="69"/>
  <c r="P49" i="69"/>
  <c r="Q49" i="69" s="1"/>
  <c r="N49" i="69"/>
  <c r="M49" i="69"/>
  <c r="O49" i="69" s="1"/>
  <c r="O48" i="69"/>
  <c r="N48" i="69"/>
  <c r="P48" i="69" s="1"/>
  <c r="Q48" i="69" s="1"/>
  <c r="M48" i="69"/>
  <c r="P47" i="69"/>
  <c r="Q47" i="69" s="1"/>
  <c r="O47" i="69"/>
  <c r="N47" i="69"/>
  <c r="Q46" i="69"/>
  <c r="P46" i="69"/>
  <c r="N46" i="69"/>
  <c r="O45" i="69"/>
  <c r="N45" i="69"/>
  <c r="M45" i="69"/>
  <c r="M46" i="69" s="1"/>
  <c r="O46" i="69" s="1"/>
  <c r="P44" i="69"/>
  <c r="Q44" i="69" s="1"/>
  <c r="O44" i="69"/>
  <c r="N44" i="69"/>
  <c r="Q43" i="69"/>
  <c r="P43" i="69"/>
  <c r="N43" i="69"/>
  <c r="O42" i="69"/>
  <c r="N42" i="69"/>
  <c r="M42" i="69"/>
  <c r="M43" i="69" s="1"/>
  <c r="O43" i="69" s="1"/>
  <c r="Q41" i="69"/>
  <c r="P41" i="69"/>
  <c r="O41" i="69"/>
  <c r="N41" i="69"/>
  <c r="Q40" i="69"/>
  <c r="P40" i="69"/>
  <c r="N40" i="69"/>
  <c r="O39" i="69"/>
  <c r="N39" i="69"/>
  <c r="M39" i="69"/>
  <c r="M40" i="69" s="1"/>
  <c r="O40" i="69" s="1"/>
  <c r="Q38" i="69"/>
  <c r="P38" i="69"/>
  <c r="O38" i="69"/>
  <c r="N38" i="69"/>
  <c r="O37" i="69"/>
  <c r="N37" i="69"/>
  <c r="M37" i="69"/>
  <c r="P37" i="69" s="1"/>
  <c r="Q37" i="69" s="1"/>
  <c r="Q36" i="69"/>
  <c r="P36" i="69"/>
  <c r="O36" i="69"/>
  <c r="N36" i="69"/>
  <c r="O52" i="60"/>
  <c r="O51" i="60"/>
  <c r="M51" i="60"/>
  <c r="M52" i="60" s="1"/>
  <c r="P52" i="60" s="1"/>
  <c r="Q52" i="60" s="1"/>
  <c r="P50" i="60"/>
  <c r="Q50" i="60" s="1"/>
  <c r="O50" i="60"/>
  <c r="P49" i="60"/>
  <c r="Q49" i="60" s="1"/>
  <c r="N49" i="60"/>
  <c r="O48" i="60"/>
  <c r="N48" i="60"/>
  <c r="M48" i="60"/>
  <c r="M49" i="60" s="1"/>
  <c r="O49" i="60" s="1"/>
  <c r="P47" i="60"/>
  <c r="Q47" i="60" s="1"/>
  <c r="O47" i="60"/>
  <c r="N47" i="60"/>
  <c r="P46" i="60"/>
  <c r="Q46" i="60" s="1"/>
  <c r="N46" i="60"/>
  <c r="O45" i="60"/>
  <c r="N45" i="60"/>
  <c r="P45" i="60" s="1"/>
  <c r="Q45" i="60" s="1"/>
  <c r="M45" i="60"/>
  <c r="M46" i="60" s="1"/>
  <c r="O46" i="60" s="1"/>
  <c r="P44" i="60"/>
  <c r="Q44" i="60" s="1"/>
  <c r="O44" i="60"/>
  <c r="N44" i="60"/>
  <c r="P43" i="60"/>
  <c r="Q43" i="60" s="1"/>
  <c r="N43" i="60"/>
  <c r="O42" i="60"/>
  <c r="N42" i="60"/>
  <c r="M42" i="60"/>
  <c r="M43" i="60" s="1"/>
  <c r="O43" i="60" s="1"/>
  <c r="P41" i="60"/>
  <c r="Q41" i="60" s="1"/>
  <c r="O41" i="60"/>
  <c r="N41" i="60"/>
  <c r="P40" i="60"/>
  <c r="Q40" i="60" s="1"/>
  <c r="N40" i="60"/>
  <c r="O39" i="60"/>
  <c r="N39" i="60"/>
  <c r="M39" i="60"/>
  <c r="M40" i="60" s="1"/>
  <c r="O40" i="60" s="1"/>
  <c r="P38" i="60"/>
  <c r="Q38" i="60" s="1"/>
  <c r="O38" i="60"/>
  <c r="N38" i="60"/>
  <c r="O37" i="60"/>
  <c r="N37" i="60"/>
  <c r="M37" i="60"/>
  <c r="P37" i="60" s="1"/>
  <c r="Q37" i="60" s="1"/>
  <c r="P36" i="60"/>
  <c r="Q36" i="60" s="1"/>
  <c r="O36" i="60"/>
  <c r="N36" i="60"/>
  <c r="P223" i="63"/>
  <c r="Q223" i="63" s="1"/>
  <c r="N223" i="63"/>
  <c r="P222" i="63"/>
  <c r="Q222" i="63" s="1"/>
  <c r="N222" i="63"/>
  <c r="M222" i="63"/>
  <c r="M223" i="63" s="1"/>
  <c r="O223" i="63" s="1"/>
  <c r="O221" i="63"/>
  <c r="N221" i="63"/>
  <c r="P221" i="63" s="1"/>
  <c r="Q221" i="63" s="1"/>
  <c r="P220" i="63"/>
  <c r="Q220" i="63" s="1"/>
  <c r="N220" i="63"/>
  <c r="P219" i="63"/>
  <c r="Q219" i="63" s="1"/>
  <c r="N219" i="63"/>
  <c r="M219" i="63"/>
  <c r="M220" i="63" s="1"/>
  <c r="O220" i="63" s="1"/>
  <c r="O218" i="63"/>
  <c r="N218" i="63"/>
  <c r="P218" i="63" s="1"/>
  <c r="Q218" i="63" s="1"/>
  <c r="P217" i="63"/>
  <c r="Q217" i="63" s="1"/>
  <c r="N217" i="63"/>
  <c r="P216" i="63"/>
  <c r="Q216" i="63" s="1"/>
  <c r="N216" i="63"/>
  <c r="M216" i="63"/>
  <c r="M217" i="63" s="1"/>
  <c r="O217" i="63" s="1"/>
  <c r="O215" i="63"/>
  <c r="N215" i="63"/>
  <c r="P215" i="63" s="1"/>
  <c r="Q215" i="63" s="1"/>
  <c r="P214" i="63"/>
  <c r="Q214" i="63" s="1"/>
  <c r="N214" i="63"/>
  <c r="P213" i="63"/>
  <c r="Q213" i="63" s="1"/>
  <c r="N213" i="63"/>
  <c r="M213" i="63"/>
  <c r="M214" i="63" s="1"/>
  <c r="O214" i="63" s="1"/>
  <c r="O212" i="63"/>
  <c r="N212" i="63"/>
  <c r="P212" i="63" s="1"/>
  <c r="Q212" i="63" s="1"/>
  <c r="P190" i="62"/>
  <c r="Q190" i="62" s="1"/>
  <c r="N190" i="62"/>
  <c r="P189" i="62"/>
  <c r="Q189" i="62" s="1"/>
  <c r="N189" i="62"/>
  <c r="M189" i="62"/>
  <c r="M190" i="62" s="1"/>
  <c r="O190" i="62" s="1"/>
  <c r="P188" i="62"/>
  <c r="Q188" i="62" s="1"/>
  <c r="O188" i="62"/>
  <c r="N188" i="62"/>
  <c r="P187" i="62"/>
  <c r="Q187" i="62" s="1"/>
  <c r="N187" i="62"/>
  <c r="P186" i="62"/>
  <c r="Q186" i="62" s="1"/>
  <c r="N186" i="62"/>
  <c r="M186" i="62"/>
  <c r="M187" i="62" s="1"/>
  <c r="O187" i="62" s="1"/>
  <c r="O185" i="62"/>
  <c r="N185" i="62"/>
  <c r="P185" i="62" s="1"/>
  <c r="Q185" i="62" s="1"/>
  <c r="Q184" i="62"/>
  <c r="P184" i="62"/>
  <c r="N184" i="62"/>
  <c r="P183" i="62"/>
  <c r="Q183" i="62" s="1"/>
  <c r="N183" i="62"/>
  <c r="M183" i="62"/>
  <c r="M184" i="62" s="1"/>
  <c r="O184" i="62" s="1"/>
  <c r="P182" i="62"/>
  <c r="Q182" i="62" s="1"/>
  <c r="O182" i="62"/>
  <c r="N182" i="62"/>
  <c r="P181" i="62"/>
  <c r="Q181" i="62" s="1"/>
  <c r="N181" i="62"/>
  <c r="P180" i="62"/>
  <c r="Q180" i="62" s="1"/>
  <c r="N180" i="62"/>
  <c r="M180" i="62"/>
  <c r="M181" i="62" s="1"/>
  <c r="O181" i="62" s="1"/>
  <c r="O179" i="62"/>
  <c r="N179" i="62"/>
  <c r="P179" i="62" s="1"/>
  <c r="Q179" i="62" s="1"/>
  <c r="O55" i="61"/>
  <c r="N55" i="61"/>
  <c r="O54" i="61"/>
  <c r="N54" i="61"/>
  <c r="M54" i="61"/>
  <c r="M55" i="61" s="1"/>
  <c r="P55" i="61" s="1"/>
  <c r="Q55" i="61" s="1"/>
  <c r="O53" i="61"/>
  <c r="N53" i="61"/>
  <c r="P53" i="61" s="1"/>
  <c r="Q53" i="61" s="1"/>
  <c r="O35" i="69"/>
  <c r="O34" i="69"/>
  <c r="M34" i="69"/>
  <c r="P34" i="69" s="1"/>
  <c r="Q34" i="69" s="1"/>
  <c r="P33" i="69"/>
  <c r="Q33" i="69" s="1"/>
  <c r="O33" i="69"/>
  <c r="P32" i="69"/>
  <c r="Q32" i="69" s="1"/>
  <c r="N32" i="69"/>
  <c r="P31" i="69"/>
  <c r="Q31" i="69" s="1"/>
  <c r="O31" i="69"/>
  <c r="N31" i="69"/>
  <c r="M31" i="69"/>
  <c r="M32" i="69" s="1"/>
  <c r="O32" i="69" s="1"/>
  <c r="O30" i="69"/>
  <c r="N30" i="69"/>
  <c r="P30" i="69" s="1"/>
  <c r="Q30" i="69" s="1"/>
  <c r="P29" i="69"/>
  <c r="Q29" i="69" s="1"/>
  <c r="N29" i="69"/>
  <c r="P28" i="69"/>
  <c r="Q28" i="69" s="1"/>
  <c r="N28" i="69"/>
  <c r="M28" i="69"/>
  <c r="M29" i="69" s="1"/>
  <c r="O29" i="69" s="1"/>
  <c r="O27" i="69"/>
  <c r="N27" i="69"/>
  <c r="P27" i="69" s="1"/>
  <c r="Q27" i="69" s="1"/>
  <c r="P26" i="69"/>
  <c r="Q26" i="69" s="1"/>
  <c r="N26" i="69"/>
  <c r="O25" i="69"/>
  <c r="N25" i="69"/>
  <c r="M25" i="69"/>
  <c r="M26" i="69" s="1"/>
  <c r="O26" i="69" s="1"/>
  <c r="O24" i="69"/>
  <c r="N24" i="69"/>
  <c r="P24" i="69" s="1"/>
  <c r="Q24" i="69" s="1"/>
  <c r="M24" i="69"/>
  <c r="O23" i="69"/>
  <c r="N23" i="69"/>
  <c r="P23" i="69" s="1"/>
  <c r="Q23" i="69" s="1"/>
  <c r="P22" i="69"/>
  <c r="Q22" i="69" s="1"/>
  <c r="N22" i="69"/>
  <c r="O21" i="69"/>
  <c r="N21" i="69"/>
  <c r="O20" i="69"/>
  <c r="N20" i="69"/>
  <c r="M20" i="69"/>
  <c r="M21" i="69" s="1"/>
  <c r="O19" i="69"/>
  <c r="N19" i="69"/>
  <c r="P19" i="69" s="1"/>
  <c r="Q19" i="69" s="1"/>
  <c r="P18" i="69"/>
  <c r="Q18" i="69" s="1"/>
  <c r="N18" i="69"/>
  <c r="Q17" i="69"/>
  <c r="P17" i="69"/>
  <c r="N17" i="69"/>
  <c r="M17" i="69"/>
  <c r="M18" i="69" s="1"/>
  <c r="O18" i="69" s="1"/>
  <c r="O16" i="69"/>
  <c r="N16" i="69"/>
  <c r="P16" i="69" s="1"/>
  <c r="Q16" i="69" s="1"/>
  <c r="Q15" i="69"/>
  <c r="P15" i="69"/>
  <c r="N15" i="69"/>
  <c r="P14" i="69"/>
  <c r="Q14" i="69" s="1"/>
  <c r="N14" i="69"/>
  <c r="M14" i="69"/>
  <c r="O14" i="69" s="1"/>
  <c r="O13" i="69"/>
  <c r="N13" i="69"/>
  <c r="P13" i="69" s="1"/>
  <c r="Q13" i="69" s="1"/>
  <c r="P12" i="69"/>
  <c r="Q12" i="69" s="1"/>
  <c r="N12" i="69"/>
  <c r="P11" i="69"/>
  <c r="Q11" i="69" s="1"/>
  <c r="N11" i="69"/>
  <c r="M11" i="69"/>
  <c r="M12" i="69" s="1"/>
  <c r="O12" i="69" s="1"/>
  <c r="O10" i="69"/>
  <c r="N10" i="69"/>
  <c r="P10" i="69" s="1"/>
  <c r="Q10" i="69" s="1"/>
  <c r="P9" i="69"/>
  <c r="Q9" i="69" s="1"/>
  <c r="N9" i="69"/>
  <c r="P8" i="69"/>
  <c r="Q8" i="69" s="1"/>
  <c r="N8" i="69"/>
  <c r="M8" i="69"/>
  <c r="M9" i="69" s="1"/>
  <c r="O9" i="69" s="1"/>
  <c r="O7" i="69"/>
  <c r="N7" i="69"/>
  <c r="P7" i="69" s="1"/>
  <c r="Q7" i="69" s="1"/>
  <c r="P55" i="69"/>
  <c r="Q55" i="69" s="1"/>
  <c r="N55" i="69"/>
  <c r="P54" i="69"/>
  <c r="Q54" i="69" s="1"/>
  <c r="N54" i="69"/>
  <c r="M54" i="69"/>
  <c r="M55" i="69" s="1"/>
  <c r="O55" i="69" s="1"/>
  <c r="O53" i="69"/>
  <c r="N53" i="69"/>
  <c r="P53" i="69" s="1"/>
  <c r="Q53" i="69" s="1"/>
  <c r="P248" i="60"/>
  <c r="Q248" i="60" s="1"/>
  <c r="N248" i="60"/>
  <c r="P247" i="60"/>
  <c r="Q247" i="60" s="1"/>
  <c r="N247" i="60"/>
  <c r="M247" i="60"/>
  <c r="M248" i="60" s="1"/>
  <c r="O248" i="60" s="1"/>
  <c r="O246" i="60"/>
  <c r="N246" i="60"/>
  <c r="P246" i="60" s="1"/>
  <c r="Q246" i="60" s="1"/>
  <c r="P245" i="60"/>
  <c r="Q245" i="60" s="1"/>
  <c r="N245" i="60"/>
  <c r="P244" i="60"/>
  <c r="Q244" i="60" s="1"/>
  <c r="N244" i="60"/>
  <c r="M244" i="60"/>
  <c r="M245" i="60" s="1"/>
  <c r="O245" i="60" s="1"/>
  <c r="O243" i="60"/>
  <c r="N243" i="60"/>
  <c r="P243" i="60" s="1"/>
  <c r="Q243" i="60" s="1"/>
  <c r="P242" i="60"/>
  <c r="Q242" i="60" s="1"/>
  <c r="N242" i="60"/>
  <c r="P241" i="60"/>
  <c r="Q241" i="60" s="1"/>
  <c r="N241" i="60"/>
  <c r="M241" i="60"/>
  <c r="M242" i="60" s="1"/>
  <c r="O242" i="60" s="1"/>
  <c r="O240" i="60"/>
  <c r="N240" i="60"/>
  <c r="P240" i="60" s="1"/>
  <c r="Q240" i="60" s="1"/>
  <c r="O251" i="60"/>
  <c r="O250" i="60"/>
  <c r="M250" i="60"/>
  <c r="M251" i="60" s="1"/>
  <c r="P251" i="60" s="1"/>
  <c r="Q251" i="60" s="1"/>
  <c r="P249" i="60"/>
  <c r="Q249" i="60" s="1"/>
  <c r="O249" i="60"/>
  <c r="Q239" i="60"/>
  <c r="P239" i="60"/>
  <c r="N239" i="60"/>
  <c r="P238" i="60"/>
  <c r="Q238" i="60" s="1"/>
  <c r="N238" i="60"/>
  <c r="M238" i="60"/>
  <c r="M239" i="60" s="1"/>
  <c r="O239" i="60" s="1"/>
  <c r="O237" i="60"/>
  <c r="N237" i="60"/>
  <c r="P237" i="60" s="1"/>
  <c r="Q237" i="60" s="1"/>
  <c r="O35" i="60"/>
  <c r="O34" i="60"/>
  <c r="M34" i="60"/>
  <c r="M35" i="60" s="1"/>
  <c r="P35" i="60" s="1"/>
  <c r="Q35" i="60" s="1"/>
  <c r="P33" i="60"/>
  <c r="Q33" i="60" s="1"/>
  <c r="O33" i="60"/>
  <c r="P32" i="60"/>
  <c r="Q32" i="60" s="1"/>
  <c r="N32" i="60"/>
  <c r="P31" i="60"/>
  <c r="Q31" i="60" s="1"/>
  <c r="N31" i="60"/>
  <c r="M31" i="60"/>
  <c r="M32" i="60" s="1"/>
  <c r="O32" i="60" s="1"/>
  <c r="O30" i="60"/>
  <c r="N30" i="60"/>
  <c r="P30" i="60" s="1"/>
  <c r="Q30" i="60" s="1"/>
  <c r="P29" i="60"/>
  <c r="Q29" i="60" s="1"/>
  <c r="N29" i="60"/>
  <c r="P28" i="60"/>
  <c r="Q28" i="60" s="1"/>
  <c r="N28" i="60"/>
  <c r="M28" i="60"/>
  <c r="M29" i="60" s="1"/>
  <c r="O29" i="60" s="1"/>
  <c r="O27" i="60"/>
  <c r="N27" i="60"/>
  <c r="P27" i="60" s="1"/>
  <c r="Q27" i="60" s="1"/>
  <c r="P26" i="60"/>
  <c r="Q26" i="60" s="1"/>
  <c r="N26" i="60"/>
  <c r="O25" i="60"/>
  <c r="N25" i="60"/>
  <c r="O24" i="60"/>
  <c r="N24" i="60"/>
  <c r="M24" i="60"/>
  <c r="M25" i="60" s="1"/>
  <c r="O23" i="60"/>
  <c r="N23" i="60"/>
  <c r="P23" i="60" s="1"/>
  <c r="Q23" i="60" s="1"/>
  <c r="P22" i="60"/>
  <c r="Q22" i="60" s="1"/>
  <c r="N22" i="60"/>
  <c r="N21" i="60"/>
  <c r="N20" i="60"/>
  <c r="M20" i="60"/>
  <c r="M21" i="60" s="1"/>
  <c r="O19" i="60"/>
  <c r="N19" i="60"/>
  <c r="P19" i="60" s="1"/>
  <c r="Q19" i="60" s="1"/>
  <c r="P18" i="60"/>
  <c r="Q18" i="60" s="1"/>
  <c r="N18" i="60"/>
  <c r="P17" i="60"/>
  <c r="Q17" i="60" s="1"/>
  <c r="N17" i="60"/>
  <c r="M17" i="60"/>
  <c r="M18" i="60" s="1"/>
  <c r="O18" i="60" s="1"/>
  <c r="O16" i="60"/>
  <c r="N16" i="60"/>
  <c r="P16" i="60" s="1"/>
  <c r="Q16" i="60" s="1"/>
  <c r="P15" i="60"/>
  <c r="Q15" i="60" s="1"/>
  <c r="N15" i="60"/>
  <c r="P14" i="60"/>
  <c r="Q14" i="60" s="1"/>
  <c r="N14" i="60"/>
  <c r="M14" i="60"/>
  <c r="M15" i="60" s="1"/>
  <c r="O15" i="60" s="1"/>
  <c r="O13" i="60"/>
  <c r="N13" i="60"/>
  <c r="P13" i="60" s="1"/>
  <c r="Q13" i="60" s="1"/>
  <c r="P12" i="60"/>
  <c r="Q12" i="60" s="1"/>
  <c r="N12" i="60"/>
  <c r="P11" i="60"/>
  <c r="Q11" i="60" s="1"/>
  <c r="N11" i="60"/>
  <c r="M11" i="60"/>
  <c r="M12" i="60" s="1"/>
  <c r="O12" i="60" s="1"/>
  <c r="O10" i="60"/>
  <c r="N10" i="60"/>
  <c r="P10" i="60" s="1"/>
  <c r="Q10" i="60" s="1"/>
  <c r="P9" i="60"/>
  <c r="Q9" i="60" s="1"/>
  <c r="N9" i="60"/>
  <c r="P8" i="60"/>
  <c r="Q8" i="60" s="1"/>
  <c r="N8" i="60"/>
  <c r="M8" i="60"/>
  <c r="M9" i="60" s="1"/>
  <c r="O9" i="60" s="1"/>
  <c r="O7" i="60"/>
  <c r="N7" i="60"/>
  <c r="P7" i="60" s="1"/>
  <c r="Q7" i="60" s="1"/>
  <c r="P55" i="60"/>
  <c r="Q55" i="60" s="1"/>
  <c r="N55" i="60"/>
  <c r="P54" i="60"/>
  <c r="Q54" i="60" s="1"/>
  <c r="N54" i="60"/>
  <c r="M54" i="60"/>
  <c r="M55" i="60" s="1"/>
  <c r="O55" i="60" s="1"/>
  <c r="O53" i="60"/>
  <c r="N53" i="60"/>
  <c r="P53" i="60" s="1"/>
  <c r="Q53" i="60" s="1"/>
  <c r="P231" i="58"/>
  <c r="Q231" i="58" s="1"/>
  <c r="N231" i="58"/>
  <c r="P230" i="58"/>
  <c r="Q230" i="58" s="1"/>
  <c r="N230" i="58"/>
  <c r="M230" i="58"/>
  <c r="M231" i="58" s="1"/>
  <c r="O231" i="58" s="1"/>
  <c r="O229" i="58"/>
  <c r="N229" i="58"/>
  <c r="P229" i="58" s="1"/>
  <c r="Q229" i="58" s="1"/>
  <c r="P228" i="58"/>
  <c r="Q228" i="58" s="1"/>
  <c r="N228" i="58"/>
  <c r="P227" i="58"/>
  <c r="Q227" i="58" s="1"/>
  <c r="N227" i="58"/>
  <c r="M227" i="58"/>
  <c r="M228" i="58" s="1"/>
  <c r="O228" i="58" s="1"/>
  <c r="O226" i="58"/>
  <c r="N226" i="58"/>
  <c r="P226" i="58" s="1"/>
  <c r="Q226" i="58" s="1"/>
  <c r="M236" i="58"/>
  <c r="M237" i="58" s="1"/>
  <c r="M233" i="58"/>
  <c r="M234" i="58" s="1"/>
  <c r="O234" i="58" s="1"/>
  <c r="P234" i="58"/>
  <c r="Q234" i="58" s="1"/>
  <c r="P233" i="58"/>
  <c r="Q233" i="58" s="1"/>
  <c r="O233" i="58"/>
  <c r="P232" i="58"/>
  <c r="Q232" i="58" s="1"/>
  <c r="O232" i="58"/>
  <c r="P721" i="82"/>
  <c r="Q721" i="82" s="1"/>
  <c r="N721" i="82"/>
  <c r="O720" i="82"/>
  <c r="N720" i="82"/>
  <c r="M720" i="82"/>
  <c r="M721" i="82" s="1"/>
  <c r="O721" i="82" s="1"/>
  <c r="P719" i="82"/>
  <c r="Q719" i="82" s="1"/>
  <c r="O719" i="82"/>
  <c r="N719" i="82"/>
  <c r="P718" i="82"/>
  <c r="Q718" i="82" s="1"/>
  <c r="N718" i="82"/>
  <c r="O717" i="82"/>
  <c r="N717" i="82"/>
  <c r="M717" i="82"/>
  <c r="M718" i="82" s="1"/>
  <c r="O718" i="82" s="1"/>
  <c r="P716" i="82"/>
  <c r="Q716" i="82" s="1"/>
  <c r="O716" i="82"/>
  <c r="N716" i="82"/>
  <c r="P715" i="82"/>
  <c r="Q715" i="82" s="1"/>
  <c r="N715" i="82"/>
  <c r="O714" i="82"/>
  <c r="N714" i="82"/>
  <c r="M714" i="82"/>
  <c r="M715" i="82" s="1"/>
  <c r="O715" i="82" s="1"/>
  <c r="P713" i="82"/>
  <c r="Q713" i="82" s="1"/>
  <c r="O713" i="82"/>
  <c r="N713" i="82"/>
  <c r="P712" i="82"/>
  <c r="Q712" i="82" s="1"/>
  <c r="N712" i="82"/>
  <c r="O711" i="82"/>
  <c r="N711" i="82"/>
  <c r="M711" i="82"/>
  <c r="M712" i="82" s="1"/>
  <c r="O712" i="82" s="1"/>
  <c r="P710" i="82"/>
  <c r="Q710" i="82" s="1"/>
  <c r="O710" i="82"/>
  <c r="N710" i="82"/>
  <c r="P709" i="82"/>
  <c r="Q709" i="82" s="1"/>
  <c r="N709" i="82"/>
  <c r="O708" i="82"/>
  <c r="N708" i="82"/>
  <c r="M708" i="82"/>
  <c r="M709" i="82" s="1"/>
  <c r="O709" i="82" s="1"/>
  <c r="P707" i="82"/>
  <c r="Q707" i="82" s="1"/>
  <c r="O707" i="82"/>
  <c r="N707" i="82"/>
  <c r="P706" i="82"/>
  <c r="Q706" i="82" s="1"/>
  <c r="N706" i="82"/>
  <c r="O705" i="82"/>
  <c r="N705" i="82"/>
  <c r="M705" i="82"/>
  <c r="M706" i="82" s="1"/>
  <c r="O706" i="82" s="1"/>
  <c r="P704" i="82"/>
  <c r="Q704" i="82" s="1"/>
  <c r="O704" i="82"/>
  <c r="N704" i="82"/>
  <c r="P703" i="82"/>
  <c r="Q703" i="82" s="1"/>
  <c r="N703" i="82"/>
  <c r="O702" i="82"/>
  <c r="N702" i="82"/>
  <c r="M702" i="82"/>
  <c r="M703" i="82" s="1"/>
  <c r="O703" i="82" s="1"/>
  <c r="P701" i="82"/>
  <c r="Q701" i="82" s="1"/>
  <c r="O701" i="82"/>
  <c r="N701" i="82"/>
  <c r="P700" i="82"/>
  <c r="Q700" i="82" s="1"/>
  <c r="N700" i="82"/>
  <c r="O699" i="82"/>
  <c r="N699" i="82"/>
  <c r="M699" i="82"/>
  <c r="P698" i="82"/>
  <c r="Q698" i="82" s="1"/>
  <c r="O698" i="82"/>
  <c r="N698" i="82"/>
  <c r="P697" i="82"/>
  <c r="Q697" i="82" s="1"/>
  <c r="N697" i="82"/>
  <c r="O696" i="82"/>
  <c r="N696" i="82"/>
  <c r="M696" i="82"/>
  <c r="M697" i="82" s="1"/>
  <c r="O697" i="82" s="1"/>
  <c r="P695" i="82"/>
  <c r="Q695" i="82" s="1"/>
  <c r="O695" i="82"/>
  <c r="N695" i="82"/>
  <c r="P694" i="82"/>
  <c r="Q694" i="82" s="1"/>
  <c r="N694" i="82"/>
  <c r="O693" i="82"/>
  <c r="N693" i="82"/>
  <c r="M693" i="82"/>
  <c r="M694" i="82" s="1"/>
  <c r="O694" i="82" s="1"/>
  <c r="P692" i="82"/>
  <c r="Q692" i="82" s="1"/>
  <c r="O692" i="82"/>
  <c r="N692" i="82"/>
  <c r="P691" i="82"/>
  <c r="Q691" i="82" s="1"/>
  <c r="N691" i="82"/>
  <c r="O690" i="82"/>
  <c r="N690" i="82"/>
  <c r="M690" i="82"/>
  <c r="M691" i="82" s="1"/>
  <c r="O691" i="82" s="1"/>
  <c r="P689" i="82"/>
  <c r="Q689" i="82" s="1"/>
  <c r="O689" i="82"/>
  <c r="N689" i="82"/>
  <c r="P688" i="82"/>
  <c r="Q688" i="82" s="1"/>
  <c r="N688" i="82"/>
  <c r="O687" i="82"/>
  <c r="N687" i="82"/>
  <c r="M687" i="82"/>
  <c r="M688" i="82" s="1"/>
  <c r="O688" i="82" s="1"/>
  <c r="P686" i="82"/>
  <c r="Q686" i="82" s="1"/>
  <c r="O686" i="82"/>
  <c r="N686" i="82"/>
  <c r="P685" i="82"/>
  <c r="Q685" i="82" s="1"/>
  <c r="N685" i="82"/>
  <c r="O684" i="82"/>
  <c r="N684" i="82"/>
  <c r="M684" i="82"/>
  <c r="P683" i="82"/>
  <c r="Q683" i="82" s="1"/>
  <c r="O683" i="82"/>
  <c r="N683" i="82"/>
  <c r="P682" i="82"/>
  <c r="Q682" i="82" s="1"/>
  <c r="N682" i="82"/>
  <c r="O681" i="82"/>
  <c r="N681" i="82"/>
  <c r="M681" i="82"/>
  <c r="M682" i="82" s="1"/>
  <c r="O682" i="82" s="1"/>
  <c r="P680" i="82"/>
  <c r="Q680" i="82" s="1"/>
  <c r="O680" i="82"/>
  <c r="N680" i="82"/>
  <c r="P679" i="82"/>
  <c r="Q679" i="82" s="1"/>
  <c r="N679" i="82"/>
  <c r="O678" i="82"/>
  <c r="N678" i="82"/>
  <c r="M678" i="82"/>
  <c r="M679" i="82" s="1"/>
  <c r="O679" i="82" s="1"/>
  <c r="P677" i="82"/>
  <c r="Q677" i="82" s="1"/>
  <c r="O677" i="82"/>
  <c r="N677" i="82"/>
  <c r="P676" i="82"/>
  <c r="Q676" i="82" s="1"/>
  <c r="N676" i="82"/>
  <c r="O675" i="82"/>
  <c r="N675" i="82"/>
  <c r="M675" i="82"/>
  <c r="M676" i="82" s="1"/>
  <c r="O676" i="82" s="1"/>
  <c r="P674" i="82"/>
  <c r="Q674" i="82" s="1"/>
  <c r="O674" i="82"/>
  <c r="N674" i="82"/>
  <c r="P673" i="82"/>
  <c r="Q673" i="82" s="1"/>
  <c r="N673" i="82"/>
  <c r="O672" i="82"/>
  <c r="N672" i="82"/>
  <c r="M672" i="82"/>
  <c r="M673" i="82" s="1"/>
  <c r="O673" i="82" s="1"/>
  <c r="P671" i="82"/>
  <c r="Q671" i="82" s="1"/>
  <c r="O671" i="82"/>
  <c r="N671" i="82"/>
  <c r="P670" i="82"/>
  <c r="Q670" i="82" s="1"/>
  <c r="N670" i="82"/>
  <c r="O669" i="82"/>
  <c r="N669" i="82"/>
  <c r="M669" i="82"/>
  <c r="M670" i="82" s="1"/>
  <c r="O670" i="82" s="1"/>
  <c r="P668" i="82"/>
  <c r="Q668" i="82" s="1"/>
  <c r="O668" i="82"/>
  <c r="N668" i="82"/>
  <c r="O667" i="82"/>
  <c r="N667" i="82"/>
  <c r="O666" i="82"/>
  <c r="N666" i="82"/>
  <c r="M666" i="82"/>
  <c r="M667" i="82" s="1"/>
  <c r="O665" i="82"/>
  <c r="N665" i="82"/>
  <c r="P665" i="82" s="1"/>
  <c r="Q665" i="82" s="1"/>
  <c r="P664" i="82"/>
  <c r="Q664" i="82" s="1"/>
  <c r="O663" i="82"/>
  <c r="O662" i="82"/>
  <c r="O661" i="82"/>
  <c r="M661" i="82"/>
  <c r="O660" i="82"/>
  <c r="P660" i="82"/>
  <c r="Q660" i="82" s="1"/>
  <c r="P659" i="82"/>
  <c r="Q659" i="82" s="1"/>
  <c r="N659" i="82"/>
  <c r="O658" i="82"/>
  <c r="N658" i="82"/>
  <c r="M658" i="82"/>
  <c r="M659" i="82" s="1"/>
  <c r="O659" i="82" s="1"/>
  <c r="P657" i="82"/>
  <c r="Q657" i="82" s="1"/>
  <c r="O657" i="82"/>
  <c r="N657" i="82"/>
  <c r="P656" i="82"/>
  <c r="Q656" i="82" s="1"/>
  <c r="N656" i="82"/>
  <c r="O655" i="82"/>
  <c r="N655" i="82"/>
  <c r="M655" i="82"/>
  <c r="M656" i="82" s="1"/>
  <c r="O656" i="82" s="1"/>
  <c r="P654" i="82"/>
  <c r="Q654" i="82" s="1"/>
  <c r="O654" i="82"/>
  <c r="N654" i="82"/>
  <c r="P653" i="82"/>
  <c r="Q653" i="82" s="1"/>
  <c r="N653" i="82"/>
  <c r="O652" i="82"/>
  <c r="N652" i="82"/>
  <c r="M652" i="82"/>
  <c r="M653" i="82" s="1"/>
  <c r="O653" i="82" s="1"/>
  <c r="P651" i="82"/>
  <c r="Q651" i="82" s="1"/>
  <c r="O651" i="82"/>
  <c r="N651" i="82"/>
  <c r="P650" i="82"/>
  <c r="Q650" i="82" s="1"/>
  <c r="N650" i="82"/>
  <c r="O649" i="82"/>
  <c r="N649" i="82"/>
  <c r="M649" i="82"/>
  <c r="M650" i="82" s="1"/>
  <c r="O650" i="82" s="1"/>
  <c r="P648" i="82"/>
  <c r="Q648" i="82" s="1"/>
  <c r="O648" i="82"/>
  <c r="N648" i="82"/>
  <c r="P647" i="82"/>
  <c r="Q647" i="82" s="1"/>
  <c r="N647" i="82"/>
  <c r="O646" i="82"/>
  <c r="N646" i="82"/>
  <c r="M646" i="82"/>
  <c r="M647" i="82" s="1"/>
  <c r="O647" i="82" s="1"/>
  <c r="P645" i="82"/>
  <c r="Q645" i="82" s="1"/>
  <c r="O645" i="82"/>
  <c r="N645" i="82"/>
  <c r="P644" i="82"/>
  <c r="Q644" i="82" s="1"/>
  <c r="N644" i="82"/>
  <c r="O643" i="82"/>
  <c r="N643" i="82"/>
  <c r="M643" i="82"/>
  <c r="M644" i="82" s="1"/>
  <c r="O644" i="82" s="1"/>
  <c r="P642" i="82"/>
  <c r="Q642" i="82" s="1"/>
  <c r="O642" i="82"/>
  <c r="N642" i="82"/>
  <c r="P641" i="82"/>
  <c r="Q641" i="82" s="1"/>
  <c r="N641" i="82"/>
  <c r="O640" i="82"/>
  <c r="N640" i="82"/>
  <c r="M640" i="82"/>
  <c r="M641" i="82" s="1"/>
  <c r="O641" i="82" s="1"/>
  <c r="P639" i="82"/>
  <c r="Q639" i="82" s="1"/>
  <c r="O639" i="82"/>
  <c r="N639" i="82"/>
  <c r="P638" i="82"/>
  <c r="Q638" i="82" s="1"/>
  <c r="N638" i="82"/>
  <c r="O637" i="82"/>
  <c r="N637" i="82"/>
  <c r="M637" i="82"/>
  <c r="P636" i="82"/>
  <c r="Q636" i="82" s="1"/>
  <c r="O636" i="82"/>
  <c r="N636" i="82"/>
  <c r="P635" i="82"/>
  <c r="Q635" i="82" s="1"/>
  <c r="N635" i="82"/>
  <c r="O634" i="82"/>
  <c r="N634" i="82"/>
  <c r="M634" i="82"/>
  <c r="M635" i="82" s="1"/>
  <c r="O635" i="82" s="1"/>
  <c r="P633" i="82"/>
  <c r="Q633" i="82" s="1"/>
  <c r="O633" i="82"/>
  <c r="N633" i="82"/>
  <c r="P632" i="82"/>
  <c r="Q632" i="82" s="1"/>
  <c r="N632" i="82"/>
  <c r="O631" i="82"/>
  <c r="N631" i="82"/>
  <c r="M631" i="82"/>
  <c r="M632" i="82" s="1"/>
  <c r="O632" i="82" s="1"/>
  <c r="P630" i="82"/>
  <c r="Q630" i="82" s="1"/>
  <c r="O630" i="82"/>
  <c r="N630" i="82"/>
  <c r="P629" i="82"/>
  <c r="Q629" i="82" s="1"/>
  <c r="N629" i="82"/>
  <c r="O628" i="82"/>
  <c r="N628" i="82"/>
  <c r="M628" i="82"/>
  <c r="M629" i="82" s="1"/>
  <c r="O629" i="82" s="1"/>
  <c r="P627" i="82"/>
  <c r="Q627" i="82" s="1"/>
  <c r="O627" i="82"/>
  <c r="N627" i="82"/>
  <c r="P626" i="82"/>
  <c r="Q626" i="82" s="1"/>
  <c r="N626" i="82"/>
  <c r="O625" i="82"/>
  <c r="N625" i="82"/>
  <c r="M625" i="82"/>
  <c r="P624" i="82"/>
  <c r="Q624" i="82" s="1"/>
  <c r="O624" i="82"/>
  <c r="N624" i="82"/>
  <c r="P623" i="82"/>
  <c r="Q623" i="82" s="1"/>
  <c r="N623" i="82"/>
  <c r="O622" i="82"/>
  <c r="N622" i="82"/>
  <c r="M622" i="82"/>
  <c r="M623" i="82" s="1"/>
  <c r="O623" i="82" s="1"/>
  <c r="P621" i="82"/>
  <c r="Q621" i="82" s="1"/>
  <c r="O621" i="82"/>
  <c r="N621" i="82"/>
  <c r="P620" i="82"/>
  <c r="Q620" i="82" s="1"/>
  <c r="N620" i="82"/>
  <c r="O619" i="82"/>
  <c r="N619" i="82"/>
  <c r="M619" i="82"/>
  <c r="M620" i="82" s="1"/>
  <c r="O620" i="82" s="1"/>
  <c r="P618" i="82"/>
  <c r="Q618" i="82" s="1"/>
  <c r="O618" i="82"/>
  <c r="N618" i="82"/>
  <c r="P617" i="82"/>
  <c r="Q617" i="82" s="1"/>
  <c r="N617" i="82"/>
  <c r="O616" i="82"/>
  <c r="N616" i="82"/>
  <c r="M616" i="82"/>
  <c r="M617" i="82" s="1"/>
  <c r="O617" i="82" s="1"/>
  <c r="P615" i="82"/>
  <c r="Q615" i="82" s="1"/>
  <c r="O615" i="82"/>
  <c r="N615" i="82"/>
  <c r="P614" i="82"/>
  <c r="Q614" i="82" s="1"/>
  <c r="N614" i="82"/>
  <c r="O613" i="82"/>
  <c r="N613" i="82"/>
  <c r="M613" i="82"/>
  <c r="M614" i="82" s="1"/>
  <c r="O614" i="82" s="1"/>
  <c r="P612" i="82"/>
  <c r="Q612" i="82" s="1"/>
  <c r="O612" i="82"/>
  <c r="N612" i="82"/>
  <c r="P611" i="82"/>
  <c r="Q611" i="82" s="1"/>
  <c r="N611" i="82"/>
  <c r="O610" i="82"/>
  <c r="N610" i="82"/>
  <c r="M610" i="82"/>
  <c r="M611" i="82" s="1"/>
  <c r="O611" i="82" s="1"/>
  <c r="P609" i="82"/>
  <c r="Q609" i="82" s="1"/>
  <c r="O609" i="82"/>
  <c r="N609" i="82"/>
  <c r="P608" i="82"/>
  <c r="Q608" i="82" s="1"/>
  <c r="N608" i="82"/>
  <c r="O607" i="82"/>
  <c r="N607" i="82"/>
  <c r="M607" i="82"/>
  <c r="P606" i="82"/>
  <c r="Q606" i="82" s="1"/>
  <c r="O606" i="82"/>
  <c r="N606" i="82"/>
  <c r="O605" i="82"/>
  <c r="N605" i="82"/>
  <c r="O604" i="82"/>
  <c r="N604" i="82"/>
  <c r="M604" i="82"/>
  <c r="M605" i="82" s="1"/>
  <c r="O603" i="82"/>
  <c r="N603" i="82"/>
  <c r="P603" i="82" s="1"/>
  <c r="Q603" i="82" s="1"/>
  <c r="P602" i="82"/>
  <c r="Q602" i="82" s="1"/>
  <c r="O599" i="82"/>
  <c r="M599" i="82"/>
  <c r="M600" i="82" s="1"/>
  <c r="O598" i="82"/>
  <c r="P598" i="82"/>
  <c r="M584" i="82"/>
  <c r="M585" i="82" s="1"/>
  <c r="P597" i="82"/>
  <c r="Q597" i="82" s="1"/>
  <c r="N597" i="82"/>
  <c r="O596" i="82"/>
  <c r="N596" i="82"/>
  <c r="M596" i="82"/>
  <c r="M597" i="82" s="1"/>
  <c r="O597" i="82" s="1"/>
  <c r="P595" i="82"/>
  <c r="Q595" i="82" s="1"/>
  <c r="O595" i="82"/>
  <c r="N595" i="82"/>
  <c r="P594" i="82"/>
  <c r="Q594" i="82" s="1"/>
  <c r="N594" i="82"/>
  <c r="O593" i="82"/>
  <c r="N593" i="82"/>
  <c r="M593" i="82"/>
  <c r="M594" i="82" s="1"/>
  <c r="O594" i="82" s="1"/>
  <c r="P592" i="82"/>
  <c r="Q592" i="82" s="1"/>
  <c r="O592" i="82"/>
  <c r="N592" i="82"/>
  <c r="P591" i="82"/>
  <c r="Q591" i="82" s="1"/>
  <c r="N591" i="82"/>
  <c r="O590" i="82"/>
  <c r="N590" i="82"/>
  <c r="M590" i="82"/>
  <c r="M591" i="82" s="1"/>
  <c r="O591" i="82" s="1"/>
  <c r="P589" i="82"/>
  <c r="Q589" i="82" s="1"/>
  <c r="O589" i="82"/>
  <c r="N589" i="82"/>
  <c r="P588" i="82"/>
  <c r="Q588" i="82" s="1"/>
  <c r="N588" i="82"/>
  <c r="O587" i="82"/>
  <c r="N587" i="82"/>
  <c r="M587" i="82"/>
  <c r="M588" i="82" s="1"/>
  <c r="O588" i="82" s="1"/>
  <c r="P586" i="82"/>
  <c r="Q586" i="82" s="1"/>
  <c r="O586" i="82"/>
  <c r="N586" i="82"/>
  <c r="N585" i="82"/>
  <c r="O584" i="82"/>
  <c r="N584" i="82"/>
  <c r="O585" i="82"/>
  <c r="O583" i="82"/>
  <c r="N583" i="82"/>
  <c r="P583" i="82" s="1"/>
  <c r="Q583" i="82" s="1"/>
  <c r="N582" i="82"/>
  <c r="O581" i="82"/>
  <c r="N581" i="82"/>
  <c r="M581" i="82"/>
  <c r="O582" i="82" s="1"/>
  <c r="P580" i="82"/>
  <c r="Q580" i="82" s="1"/>
  <c r="O580" i="82"/>
  <c r="N580" i="82"/>
  <c r="P579" i="82"/>
  <c r="Q579" i="82" s="1"/>
  <c r="N579" i="82"/>
  <c r="O578" i="82"/>
  <c r="N578" i="82"/>
  <c r="M578" i="82"/>
  <c r="M579" i="82" s="1"/>
  <c r="O579" i="82" s="1"/>
  <c r="O577" i="82"/>
  <c r="N577" i="82"/>
  <c r="P577" i="82" s="1"/>
  <c r="Q577" i="82" s="1"/>
  <c r="P576" i="82"/>
  <c r="Q576" i="82" s="1"/>
  <c r="N576" i="82"/>
  <c r="O575" i="82"/>
  <c r="N575" i="82"/>
  <c r="M575" i="82"/>
  <c r="M576" i="82" s="1"/>
  <c r="O576" i="82" s="1"/>
  <c r="O574" i="82"/>
  <c r="N574" i="82"/>
  <c r="P574" i="82" s="1"/>
  <c r="Q574" i="82" s="1"/>
  <c r="P573" i="82"/>
  <c r="Q573" i="82" s="1"/>
  <c r="N573" i="82"/>
  <c r="N572" i="82"/>
  <c r="M572" i="82"/>
  <c r="M573" i="82" s="1"/>
  <c r="O573" i="82" s="1"/>
  <c r="O571" i="82"/>
  <c r="N571" i="82"/>
  <c r="P571" i="82" s="1"/>
  <c r="Q571" i="82" s="1"/>
  <c r="P570" i="82"/>
  <c r="Q570" i="82" s="1"/>
  <c r="N570" i="82"/>
  <c r="O569" i="82"/>
  <c r="N569" i="82"/>
  <c r="M569" i="82"/>
  <c r="M570" i="82" s="1"/>
  <c r="O568" i="82"/>
  <c r="N568" i="82"/>
  <c r="P568" i="82" s="1"/>
  <c r="Q568" i="82" s="1"/>
  <c r="P567" i="82"/>
  <c r="Q567" i="82" s="1"/>
  <c r="N567" i="82"/>
  <c r="P566" i="82"/>
  <c r="Q566" i="82" s="1"/>
  <c r="N566" i="82"/>
  <c r="M566" i="82"/>
  <c r="M567" i="82" s="1"/>
  <c r="O567" i="82" s="1"/>
  <c r="O565" i="82"/>
  <c r="N565" i="82"/>
  <c r="P565" i="82" s="1"/>
  <c r="Q565" i="82" s="1"/>
  <c r="P564" i="82"/>
  <c r="Q564" i="82" s="1"/>
  <c r="N564" i="82"/>
  <c r="P563" i="82"/>
  <c r="Q563" i="82" s="1"/>
  <c r="N563" i="82"/>
  <c r="M563" i="82"/>
  <c r="O563" i="82" s="1"/>
  <c r="O562" i="82"/>
  <c r="N562" i="82"/>
  <c r="P562" i="82" s="1"/>
  <c r="Q562" i="82" s="1"/>
  <c r="P561" i="82"/>
  <c r="Q561" i="82" s="1"/>
  <c r="N561" i="82"/>
  <c r="P560" i="82"/>
  <c r="Q560" i="82" s="1"/>
  <c r="N560" i="82"/>
  <c r="M560" i="82"/>
  <c r="M561" i="82" s="1"/>
  <c r="O561" i="82" s="1"/>
  <c r="O559" i="82"/>
  <c r="N559" i="82"/>
  <c r="P559" i="82" s="1"/>
  <c r="Q559" i="82" s="1"/>
  <c r="P558" i="82"/>
  <c r="Q558" i="82" s="1"/>
  <c r="N558" i="82"/>
  <c r="P557" i="82"/>
  <c r="Q557" i="82" s="1"/>
  <c r="N557" i="82"/>
  <c r="M557" i="82"/>
  <c r="M558" i="82" s="1"/>
  <c r="O558" i="82" s="1"/>
  <c r="O556" i="82"/>
  <c r="N556" i="82"/>
  <c r="P556" i="82" s="1"/>
  <c r="Q556" i="82" s="1"/>
  <c r="P555" i="82"/>
  <c r="Q555" i="82" s="1"/>
  <c r="N555" i="82"/>
  <c r="P554" i="82"/>
  <c r="Q554" i="82" s="1"/>
  <c r="N554" i="82"/>
  <c r="M554" i="82"/>
  <c r="M555" i="82" s="1"/>
  <c r="O555" i="82" s="1"/>
  <c r="O553" i="82"/>
  <c r="N553" i="82"/>
  <c r="P553" i="82" s="1"/>
  <c r="Q553" i="82" s="1"/>
  <c r="P552" i="82"/>
  <c r="Q552" i="82" s="1"/>
  <c r="N552" i="82"/>
  <c r="P551" i="82"/>
  <c r="Q551" i="82" s="1"/>
  <c r="N551" i="82"/>
  <c r="M551" i="82"/>
  <c r="M552" i="82" s="1"/>
  <c r="O552" i="82" s="1"/>
  <c r="O550" i="82"/>
  <c r="N550" i="82"/>
  <c r="P550" i="82" s="1"/>
  <c r="Q550" i="82" s="1"/>
  <c r="P549" i="82"/>
  <c r="Q549" i="82" s="1"/>
  <c r="N549" i="82"/>
  <c r="P548" i="82"/>
  <c r="Q548" i="82" s="1"/>
  <c r="N548" i="82"/>
  <c r="M548" i="82"/>
  <c r="O548" i="82" s="1"/>
  <c r="O547" i="82"/>
  <c r="N547" i="82"/>
  <c r="P547" i="82" s="1"/>
  <c r="Q547" i="82" s="1"/>
  <c r="P546" i="82"/>
  <c r="Q546" i="82" s="1"/>
  <c r="N546" i="82"/>
  <c r="P545" i="82"/>
  <c r="Q545" i="82" s="1"/>
  <c r="N545" i="82"/>
  <c r="M545" i="82"/>
  <c r="M546" i="82" s="1"/>
  <c r="O546" i="82" s="1"/>
  <c r="O544" i="82"/>
  <c r="N544" i="82"/>
  <c r="P544" i="82" s="1"/>
  <c r="Q544" i="82" s="1"/>
  <c r="P543" i="82"/>
  <c r="Q543" i="82" s="1"/>
  <c r="N543" i="82"/>
  <c r="P542" i="82"/>
  <c r="Q542" i="82" s="1"/>
  <c r="N542" i="82"/>
  <c r="M542" i="82"/>
  <c r="M543" i="82" s="1"/>
  <c r="O543" i="82" s="1"/>
  <c r="O541" i="82"/>
  <c r="N541" i="82"/>
  <c r="P541" i="82" s="1"/>
  <c r="Q541" i="82" s="1"/>
  <c r="P540" i="82"/>
  <c r="Q540" i="82" s="1"/>
  <c r="N540" i="82"/>
  <c r="P539" i="82"/>
  <c r="Q539" i="82" s="1"/>
  <c r="N539" i="82"/>
  <c r="M539" i="82"/>
  <c r="M540" i="82" s="1"/>
  <c r="O540" i="82" s="1"/>
  <c r="O538" i="82"/>
  <c r="N538" i="82"/>
  <c r="P538" i="82" s="1"/>
  <c r="Q538" i="82" s="1"/>
  <c r="P537" i="82"/>
  <c r="Q537" i="82" s="1"/>
  <c r="N537" i="82"/>
  <c r="P536" i="82"/>
  <c r="Q536" i="82" s="1"/>
  <c r="N536" i="82"/>
  <c r="M536" i="82"/>
  <c r="M537" i="82" s="1"/>
  <c r="O537" i="82" s="1"/>
  <c r="O535" i="82"/>
  <c r="N535" i="82"/>
  <c r="P535" i="82" s="1"/>
  <c r="Q535" i="82" s="1"/>
  <c r="P534" i="82"/>
  <c r="Q534" i="82" s="1"/>
  <c r="N534" i="82"/>
  <c r="P533" i="82"/>
  <c r="Q533" i="82" s="1"/>
  <c r="N533" i="82"/>
  <c r="M533" i="82"/>
  <c r="M534" i="82" s="1"/>
  <c r="O534" i="82" s="1"/>
  <c r="O532" i="82"/>
  <c r="N532" i="82"/>
  <c r="P532" i="82" s="1"/>
  <c r="Q532" i="82" s="1"/>
  <c r="P531" i="82"/>
  <c r="Q531" i="82" s="1"/>
  <c r="N531" i="82"/>
  <c r="P530" i="82"/>
  <c r="Q530" i="82" s="1"/>
  <c r="N530" i="82"/>
  <c r="M530" i="82"/>
  <c r="M531" i="82" s="1"/>
  <c r="O531" i="82" s="1"/>
  <c r="O529" i="82"/>
  <c r="N529" i="82"/>
  <c r="P529" i="82" s="1"/>
  <c r="Q529" i="82" s="1"/>
  <c r="P528" i="82"/>
  <c r="Q528" i="82" s="1"/>
  <c r="N528" i="82"/>
  <c r="P527" i="82"/>
  <c r="Q527" i="82" s="1"/>
  <c r="N527" i="82"/>
  <c r="M527" i="82"/>
  <c r="M528" i="82" s="1"/>
  <c r="O528" i="82" s="1"/>
  <c r="O526" i="82"/>
  <c r="N526" i="82"/>
  <c r="P526" i="82" s="1"/>
  <c r="Q526" i="82" s="1"/>
  <c r="P525" i="82"/>
  <c r="Q525" i="82" s="1"/>
  <c r="N525" i="82"/>
  <c r="P524" i="82"/>
  <c r="Q524" i="82" s="1"/>
  <c r="N524" i="82"/>
  <c r="M524" i="82"/>
  <c r="M525" i="82" s="1"/>
  <c r="O525" i="82" s="1"/>
  <c r="O523" i="82"/>
  <c r="N523" i="82"/>
  <c r="P523" i="82" s="1"/>
  <c r="Q523" i="82" s="1"/>
  <c r="P522" i="82"/>
  <c r="Q522" i="82" s="1"/>
  <c r="N522" i="82"/>
  <c r="P521" i="82"/>
  <c r="Q521" i="82" s="1"/>
  <c r="N521" i="82"/>
  <c r="M521" i="82"/>
  <c r="M522" i="82" s="1"/>
  <c r="O522" i="82" s="1"/>
  <c r="O520" i="82"/>
  <c r="N520" i="82"/>
  <c r="P520" i="82" s="1"/>
  <c r="Q520" i="82" s="1"/>
  <c r="P519" i="82"/>
  <c r="Q519" i="82" s="1"/>
  <c r="N519" i="82"/>
  <c r="P518" i="82"/>
  <c r="Q518" i="82" s="1"/>
  <c r="N518" i="82"/>
  <c r="M518" i="82"/>
  <c r="M519" i="82" s="1"/>
  <c r="O519" i="82" s="1"/>
  <c r="O517" i="82"/>
  <c r="N517" i="82"/>
  <c r="P517" i="82" s="1"/>
  <c r="Q517" i="82" s="1"/>
  <c r="P516" i="82"/>
  <c r="Q516" i="82" s="1"/>
  <c r="N516" i="82"/>
  <c r="P515" i="82"/>
  <c r="Q515" i="82" s="1"/>
  <c r="N515" i="82"/>
  <c r="M515" i="82"/>
  <c r="M516" i="82" s="1"/>
  <c r="O516" i="82" s="1"/>
  <c r="O514" i="82"/>
  <c r="N514" i="82"/>
  <c r="P514" i="82" s="1"/>
  <c r="Q514" i="82" s="1"/>
  <c r="P513" i="82"/>
  <c r="Q513" i="82" s="1"/>
  <c r="N513" i="82"/>
  <c r="P512" i="82"/>
  <c r="Q512" i="82" s="1"/>
  <c r="N512" i="82"/>
  <c r="M512" i="82"/>
  <c r="M513" i="82" s="1"/>
  <c r="O513" i="82" s="1"/>
  <c r="O511" i="82"/>
  <c r="N511" i="82"/>
  <c r="P511" i="82" s="1"/>
  <c r="Q511" i="82" s="1"/>
  <c r="P510" i="82"/>
  <c r="Q510" i="82" s="1"/>
  <c r="N510" i="82"/>
  <c r="P509" i="82"/>
  <c r="Q509" i="82" s="1"/>
  <c r="N509" i="82"/>
  <c r="M509" i="82"/>
  <c r="M510" i="82" s="1"/>
  <c r="O510" i="82" s="1"/>
  <c r="O508" i="82"/>
  <c r="N508" i="82"/>
  <c r="P508" i="82" s="1"/>
  <c r="Q508" i="82" s="1"/>
  <c r="P507" i="82"/>
  <c r="Q507" i="82" s="1"/>
  <c r="N507" i="82"/>
  <c r="P506" i="82"/>
  <c r="Q506" i="82" s="1"/>
  <c r="N506" i="82"/>
  <c r="M506" i="82"/>
  <c r="M507" i="82" s="1"/>
  <c r="O507" i="82" s="1"/>
  <c r="O505" i="82"/>
  <c r="N505" i="82"/>
  <c r="P505" i="82" s="1"/>
  <c r="Q505" i="82" s="1"/>
  <c r="P504" i="82"/>
  <c r="Q504" i="82" s="1"/>
  <c r="N504" i="82"/>
  <c r="P503" i="82"/>
  <c r="Q503" i="82" s="1"/>
  <c r="N503" i="82"/>
  <c r="M503" i="82"/>
  <c r="M504" i="82" s="1"/>
  <c r="O504" i="82" s="1"/>
  <c r="O502" i="82"/>
  <c r="N502" i="82"/>
  <c r="P502" i="82" s="1"/>
  <c r="Q502" i="82" s="1"/>
  <c r="P501" i="82"/>
  <c r="Q501" i="82" s="1"/>
  <c r="N501" i="82"/>
  <c r="N500" i="82"/>
  <c r="P500" i="82" s="1"/>
  <c r="Q500" i="82" s="1"/>
  <c r="M500" i="82"/>
  <c r="M501" i="82" s="1"/>
  <c r="O501" i="82" s="1"/>
  <c r="O499" i="82"/>
  <c r="N499" i="82"/>
  <c r="P499" i="82" s="1"/>
  <c r="Q499" i="82" s="1"/>
  <c r="P498" i="82"/>
  <c r="Q498" i="82" s="1"/>
  <c r="N498" i="82"/>
  <c r="P497" i="82"/>
  <c r="Q497" i="82" s="1"/>
  <c r="N497" i="82"/>
  <c r="M497" i="82"/>
  <c r="M498" i="82" s="1"/>
  <c r="O498" i="82" s="1"/>
  <c r="O496" i="82"/>
  <c r="N496" i="82"/>
  <c r="P496" i="82" s="1"/>
  <c r="Q496" i="82" s="1"/>
  <c r="P9" i="83"/>
  <c r="Q9" i="83" s="1"/>
  <c r="N9" i="83"/>
  <c r="P8" i="83"/>
  <c r="Q8" i="83" s="1"/>
  <c r="N8" i="83"/>
  <c r="M8" i="83"/>
  <c r="M9" i="83" s="1"/>
  <c r="O9" i="83" s="1"/>
  <c r="O7" i="83"/>
  <c r="N7" i="83"/>
  <c r="P7" i="83" s="1"/>
  <c r="Q7" i="83" s="1"/>
  <c r="P170" i="83"/>
  <c r="Q170" i="83" s="1"/>
  <c r="N170" i="83"/>
  <c r="O169" i="83"/>
  <c r="N169" i="83"/>
  <c r="P169" i="83" s="1"/>
  <c r="Q169" i="83" s="1"/>
  <c r="M169" i="83"/>
  <c r="M170" i="83" s="1"/>
  <c r="O170" i="83" s="1"/>
  <c r="P168" i="83"/>
  <c r="Q168" i="83" s="1"/>
  <c r="O168" i="83"/>
  <c r="N168" i="83"/>
  <c r="P167" i="83"/>
  <c r="Q167" i="83" s="1"/>
  <c r="N167" i="83"/>
  <c r="O166" i="83"/>
  <c r="N166" i="83"/>
  <c r="M166" i="83"/>
  <c r="P165" i="83"/>
  <c r="Q165" i="83" s="1"/>
  <c r="O165" i="83"/>
  <c r="N165" i="83"/>
  <c r="P164" i="83"/>
  <c r="Q164" i="83" s="1"/>
  <c r="N164" i="83"/>
  <c r="P163" i="83"/>
  <c r="Q163" i="83" s="1"/>
  <c r="N163" i="83"/>
  <c r="M163" i="83"/>
  <c r="M164" i="83" s="1"/>
  <c r="O164" i="83" s="1"/>
  <c r="O162" i="83"/>
  <c r="N162" i="83"/>
  <c r="P162" i="83" s="1"/>
  <c r="Q162" i="83" s="1"/>
  <c r="Q161" i="83"/>
  <c r="P161" i="83"/>
  <c r="N161" i="83"/>
  <c r="O160" i="83"/>
  <c r="N160" i="83"/>
  <c r="M160" i="83"/>
  <c r="P159" i="83"/>
  <c r="Q159" i="83" s="1"/>
  <c r="O159" i="83"/>
  <c r="N159" i="83"/>
  <c r="P158" i="83"/>
  <c r="Q158" i="83" s="1"/>
  <c r="N158" i="83"/>
  <c r="O157" i="83"/>
  <c r="N157" i="83"/>
  <c r="M157" i="83"/>
  <c r="M158" i="83" s="1"/>
  <c r="O158" i="83" s="1"/>
  <c r="P156" i="83"/>
  <c r="Q156" i="83" s="1"/>
  <c r="O156" i="83"/>
  <c r="N156" i="83"/>
  <c r="P155" i="83"/>
  <c r="Q155" i="83" s="1"/>
  <c r="N155" i="83"/>
  <c r="P154" i="83"/>
  <c r="Q154" i="83" s="1"/>
  <c r="N154" i="83"/>
  <c r="M154" i="83"/>
  <c r="M155" i="83" s="1"/>
  <c r="O155" i="83" s="1"/>
  <c r="O153" i="83"/>
  <c r="N153" i="83"/>
  <c r="P153" i="83" s="1"/>
  <c r="Q153" i="83" s="1"/>
  <c r="P152" i="83"/>
  <c r="Q152" i="83" s="1"/>
  <c r="N152" i="83"/>
  <c r="P151" i="83"/>
  <c r="Q151" i="83" s="1"/>
  <c r="N151" i="83"/>
  <c r="M151" i="83"/>
  <c r="M152" i="83" s="1"/>
  <c r="O152" i="83" s="1"/>
  <c r="P150" i="83"/>
  <c r="Q150" i="83" s="1"/>
  <c r="O150" i="83"/>
  <c r="N150" i="83"/>
  <c r="P149" i="83"/>
  <c r="Q149" i="83" s="1"/>
  <c r="N149" i="83"/>
  <c r="P148" i="83"/>
  <c r="Q148" i="83" s="1"/>
  <c r="N148" i="83"/>
  <c r="M148" i="83"/>
  <c r="M149" i="83" s="1"/>
  <c r="O149" i="83" s="1"/>
  <c r="P147" i="83"/>
  <c r="Q147" i="83" s="1"/>
  <c r="O147" i="83"/>
  <c r="N147" i="83"/>
  <c r="P146" i="83"/>
  <c r="Q146" i="83" s="1"/>
  <c r="N146" i="83"/>
  <c r="P145" i="83"/>
  <c r="Q145" i="83" s="1"/>
  <c r="N145" i="83"/>
  <c r="M145" i="83"/>
  <c r="M146" i="83" s="1"/>
  <c r="O146" i="83" s="1"/>
  <c r="O144" i="83"/>
  <c r="N144" i="83"/>
  <c r="P144" i="83" s="1"/>
  <c r="Q144" i="83" s="1"/>
  <c r="P143" i="83"/>
  <c r="Q143" i="83" s="1"/>
  <c r="N143" i="83"/>
  <c r="O142" i="83"/>
  <c r="N142" i="83"/>
  <c r="M142" i="83"/>
  <c r="M143" i="83" s="1"/>
  <c r="O143" i="83" s="1"/>
  <c r="P141" i="83"/>
  <c r="Q141" i="83" s="1"/>
  <c r="O141" i="83"/>
  <c r="N141" i="83"/>
  <c r="P140" i="83"/>
  <c r="Q140" i="83" s="1"/>
  <c r="N140" i="83"/>
  <c r="O139" i="83"/>
  <c r="N139" i="83"/>
  <c r="M139" i="83"/>
  <c r="M140" i="83" s="1"/>
  <c r="O140" i="83" s="1"/>
  <c r="P138" i="83"/>
  <c r="Q138" i="83" s="1"/>
  <c r="O138" i="83"/>
  <c r="N138" i="83"/>
  <c r="P137" i="83"/>
  <c r="Q137" i="83" s="1"/>
  <c r="N137" i="83"/>
  <c r="O136" i="83"/>
  <c r="N136" i="83"/>
  <c r="M136" i="83"/>
  <c r="M137" i="83" s="1"/>
  <c r="O137" i="83" s="1"/>
  <c r="P135" i="83"/>
  <c r="Q135" i="83" s="1"/>
  <c r="O135" i="83"/>
  <c r="N135" i="83"/>
  <c r="P134" i="83"/>
  <c r="Q134" i="83" s="1"/>
  <c r="N134" i="83"/>
  <c r="O133" i="83"/>
  <c r="N133" i="83"/>
  <c r="M133" i="83"/>
  <c r="M134" i="83" s="1"/>
  <c r="O134" i="83" s="1"/>
  <c r="P132" i="83"/>
  <c r="Q132" i="83" s="1"/>
  <c r="O132" i="83"/>
  <c r="N132" i="83"/>
  <c r="P131" i="83"/>
  <c r="Q131" i="83" s="1"/>
  <c r="N131" i="83"/>
  <c r="O130" i="83"/>
  <c r="N130" i="83"/>
  <c r="M130" i="83"/>
  <c r="M131" i="83" s="1"/>
  <c r="O131" i="83" s="1"/>
  <c r="P129" i="83"/>
  <c r="Q129" i="83" s="1"/>
  <c r="O129" i="83"/>
  <c r="N129" i="83"/>
  <c r="P128" i="83"/>
  <c r="Q128" i="83" s="1"/>
  <c r="N128" i="83"/>
  <c r="O127" i="83"/>
  <c r="N127" i="83"/>
  <c r="M127" i="83"/>
  <c r="M128" i="83" s="1"/>
  <c r="O128" i="83" s="1"/>
  <c r="P126" i="83"/>
  <c r="Q126" i="83" s="1"/>
  <c r="O126" i="83"/>
  <c r="N126" i="83"/>
  <c r="O125" i="83"/>
  <c r="N125" i="83"/>
  <c r="O124" i="83"/>
  <c r="N124" i="83"/>
  <c r="M124" i="83"/>
  <c r="M125" i="83" s="1"/>
  <c r="P125" i="83" s="1"/>
  <c r="Q125" i="83" s="1"/>
  <c r="O123" i="83"/>
  <c r="N123" i="83"/>
  <c r="P123" i="83" s="1"/>
  <c r="Q123" i="83" s="1"/>
  <c r="P122" i="83"/>
  <c r="Q122" i="83" s="1"/>
  <c r="N122" i="83"/>
  <c r="O121" i="83"/>
  <c r="N121" i="83"/>
  <c r="M121" i="83"/>
  <c r="M122" i="83" s="1"/>
  <c r="O122" i="83" s="1"/>
  <c r="Q120" i="83"/>
  <c r="P120" i="83"/>
  <c r="O120" i="83"/>
  <c r="N120" i="83"/>
  <c r="P119" i="83"/>
  <c r="Q119" i="83" s="1"/>
  <c r="N119" i="83"/>
  <c r="O118" i="83"/>
  <c r="N118" i="83"/>
  <c r="M118" i="83"/>
  <c r="M119" i="83" s="1"/>
  <c r="O119" i="83" s="1"/>
  <c r="P117" i="83"/>
  <c r="Q117" i="83" s="1"/>
  <c r="O117" i="83"/>
  <c r="N117" i="83"/>
  <c r="O116" i="83"/>
  <c r="N116" i="83"/>
  <c r="O115" i="83"/>
  <c r="N115" i="83"/>
  <c r="O114" i="83"/>
  <c r="N114" i="83"/>
  <c r="O113" i="83"/>
  <c r="N113" i="83"/>
  <c r="M113" i="83"/>
  <c r="M114" i="83" s="1"/>
  <c r="O112" i="83"/>
  <c r="N112" i="83"/>
  <c r="P112" i="83" s="1"/>
  <c r="Q112" i="83" s="1"/>
  <c r="P111" i="83"/>
  <c r="Q111" i="83" s="1"/>
  <c r="N111" i="83"/>
  <c r="O110" i="83"/>
  <c r="N110" i="83"/>
  <c r="P109" i="83"/>
  <c r="Q109" i="83" s="1"/>
  <c r="N109" i="83"/>
  <c r="M109" i="83"/>
  <c r="M110" i="83" s="1"/>
  <c r="M111" i="83" s="1"/>
  <c r="O111" i="83" s="1"/>
  <c r="O108" i="83"/>
  <c r="N108" i="83"/>
  <c r="P108" i="83" s="1"/>
  <c r="Q108" i="83" s="1"/>
  <c r="P107" i="83"/>
  <c r="Q107" i="83" s="1"/>
  <c r="N107" i="83"/>
  <c r="O106" i="83"/>
  <c r="N106" i="83"/>
  <c r="P105" i="83"/>
  <c r="Q105" i="83" s="1"/>
  <c r="N105" i="83"/>
  <c r="M105" i="83"/>
  <c r="M106" i="83" s="1"/>
  <c r="O104" i="83"/>
  <c r="N104" i="83"/>
  <c r="P104" i="83" s="1"/>
  <c r="Q104" i="83" s="1"/>
  <c r="P103" i="83"/>
  <c r="Q103" i="83" s="1"/>
  <c r="N103" i="83"/>
  <c r="P102" i="83"/>
  <c r="Q102" i="83" s="1"/>
  <c r="N102" i="83"/>
  <c r="M102" i="83"/>
  <c r="M103" i="83" s="1"/>
  <c r="O103" i="83" s="1"/>
  <c r="O101" i="83"/>
  <c r="N101" i="83"/>
  <c r="P101" i="83" s="1"/>
  <c r="Q101" i="83" s="1"/>
  <c r="P100" i="83"/>
  <c r="Q100" i="83" s="1"/>
  <c r="N100" i="83"/>
  <c r="P99" i="83"/>
  <c r="Q99" i="83" s="1"/>
  <c r="O99" i="83"/>
  <c r="N99" i="83"/>
  <c r="M99" i="83"/>
  <c r="M100" i="83" s="1"/>
  <c r="O100" i="83" s="1"/>
  <c r="O98" i="83"/>
  <c r="N98" i="83"/>
  <c r="P98" i="83" s="1"/>
  <c r="Q98" i="83" s="1"/>
  <c r="P97" i="83"/>
  <c r="Q97" i="83" s="1"/>
  <c r="N97" i="83"/>
  <c r="Q96" i="83"/>
  <c r="P96" i="83"/>
  <c r="N96" i="83"/>
  <c r="M96" i="83"/>
  <c r="M97" i="83" s="1"/>
  <c r="O97" i="83" s="1"/>
  <c r="O95" i="83"/>
  <c r="N95" i="83"/>
  <c r="P95" i="83" s="1"/>
  <c r="Q95" i="83" s="1"/>
  <c r="P94" i="83"/>
  <c r="Q94" i="83" s="1"/>
  <c r="N94" i="83"/>
  <c r="O93" i="83"/>
  <c r="N93" i="83"/>
  <c r="P92" i="83"/>
  <c r="Q92" i="83" s="1"/>
  <c r="N92" i="83"/>
  <c r="M92" i="83"/>
  <c r="O92" i="83" s="1"/>
  <c r="O91" i="83"/>
  <c r="N91" i="83"/>
  <c r="P91" i="83" s="1"/>
  <c r="Q91" i="83" s="1"/>
  <c r="P90" i="83"/>
  <c r="Q90" i="83" s="1"/>
  <c r="N90" i="83"/>
  <c r="P89" i="83"/>
  <c r="Q89" i="83" s="1"/>
  <c r="N89" i="83"/>
  <c r="M89" i="83"/>
  <c r="M90" i="83" s="1"/>
  <c r="O90" i="83" s="1"/>
  <c r="O88" i="83"/>
  <c r="N88" i="83"/>
  <c r="P88" i="83" s="1"/>
  <c r="Q88" i="83" s="1"/>
  <c r="P87" i="83"/>
  <c r="Q87" i="83" s="1"/>
  <c r="N87" i="83"/>
  <c r="O86" i="83"/>
  <c r="N86" i="83"/>
  <c r="M86" i="83"/>
  <c r="M87" i="83" s="1"/>
  <c r="O87" i="83" s="1"/>
  <c r="P85" i="83"/>
  <c r="Q85" i="83" s="1"/>
  <c r="O85" i="83"/>
  <c r="N85" i="83"/>
  <c r="P84" i="83"/>
  <c r="Q84" i="83" s="1"/>
  <c r="N84" i="83"/>
  <c r="P83" i="83"/>
  <c r="Q83" i="83" s="1"/>
  <c r="N83" i="83"/>
  <c r="M83" i="83"/>
  <c r="O83" i="83" s="1"/>
  <c r="O82" i="83"/>
  <c r="N82" i="83"/>
  <c r="P82" i="83" s="1"/>
  <c r="Q82" i="83" s="1"/>
  <c r="P81" i="83"/>
  <c r="Q81" i="83" s="1"/>
  <c r="N81" i="83"/>
  <c r="P80" i="83"/>
  <c r="Q80" i="83" s="1"/>
  <c r="N80" i="83"/>
  <c r="M80" i="83"/>
  <c r="M81" i="83" s="1"/>
  <c r="O81" i="83" s="1"/>
  <c r="P79" i="83"/>
  <c r="Q79" i="83" s="1"/>
  <c r="O79" i="83"/>
  <c r="N79" i="83"/>
  <c r="P78" i="83"/>
  <c r="Q78" i="83" s="1"/>
  <c r="N78" i="83"/>
  <c r="P77" i="83"/>
  <c r="Q77" i="83" s="1"/>
  <c r="N77" i="83"/>
  <c r="M77" i="83"/>
  <c r="M78" i="83" s="1"/>
  <c r="O78" i="83" s="1"/>
  <c r="P76" i="83"/>
  <c r="Q76" i="83" s="1"/>
  <c r="O76" i="83"/>
  <c r="N76" i="83"/>
  <c r="P75" i="83"/>
  <c r="Q75" i="83" s="1"/>
  <c r="N75" i="83"/>
  <c r="O74" i="83"/>
  <c r="N74" i="83"/>
  <c r="M74" i="83"/>
  <c r="M75" i="83" s="1"/>
  <c r="O75" i="83" s="1"/>
  <c r="O73" i="83"/>
  <c r="N73" i="83"/>
  <c r="P73" i="83" s="1"/>
  <c r="Q73" i="83" s="1"/>
  <c r="P72" i="83"/>
  <c r="Q72" i="83" s="1"/>
  <c r="N72" i="83"/>
  <c r="O71" i="83"/>
  <c r="N71" i="83"/>
  <c r="M71" i="83"/>
  <c r="M72" i="83" s="1"/>
  <c r="O72" i="83" s="1"/>
  <c r="O70" i="83"/>
  <c r="N70" i="83"/>
  <c r="P70" i="83" s="1"/>
  <c r="Q70" i="83" s="1"/>
  <c r="P69" i="83"/>
  <c r="Q69" i="83" s="1"/>
  <c r="N69" i="83"/>
  <c r="O68" i="83"/>
  <c r="N68" i="83"/>
  <c r="O67" i="83"/>
  <c r="N67" i="83"/>
  <c r="M67" i="83"/>
  <c r="M68" i="83" s="1"/>
  <c r="P66" i="83"/>
  <c r="Q66" i="83" s="1"/>
  <c r="O66" i="83"/>
  <c r="N66" i="83"/>
  <c r="P65" i="83"/>
  <c r="Q65" i="83" s="1"/>
  <c r="N65" i="83"/>
  <c r="O64" i="83"/>
  <c r="N64" i="83"/>
  <c r="M64" i="83"/>
  <c r="M65" i="83" s="1"/>
  <c r="O65" i="83" s="1"/>
  <c r="P63" i="83"/>
  <c r="Q63" i="83" s="1"/>
  <c r="O63" i="83"/>
  <c r="N63" i="83"/>
  <c r="P62" i="83"/>
  <c r="Q62" i="83" s="1"/>
  <c r="N62" i="83"/>
  <c r="O61" i="83"/>
  <c r="N61" i="83"/>
  <c r="M61" i="83"/>
  <c r="M62" i="83" s="1"/>
  <c r="O62" i="83" s="1"/>
  <c r="P60" i="83"/>
  <c r="Q60" i="83" s="1"/>
  <c r="O60" i="83"/>
  <c r="N60" i="83"/>
  <c r="P59" i="83"/>
  <c r="Q59" i="83" s="1"/>
  <c r="N59" i="83"/>
  <c r="P58" i="83"/>
  <c r="Q58" i="83" s="1"/>
  <c r="N58" i="83"/>
  <c r="M58" i="83"/>
  <c r="M59" i="83" s="1"/>
  <c r="O59" i="83" s="1"/>
  <c r="O57" i="83"/>
  <c r="N57" i="83"/>
  <c r="P57" i="83" s="1"/>
  <c r="Q57" i="83" s="1"/>
  <c r="P56" i="83"/>
  <c r="Q56" i="83" s="1"/>
  <c r="N56" i="83"/>
  <c r="O55" i="83"/>
  <c r="N55" i="83"/>
  <c r="M55" i="83"/>
  <c r="M56" i="83" s="1"/>
  <c r="O56" i="83" s="1"/>
  <c r="P54" i="83"/>
  <c r="Q54" i="83" s="1"/>
  <c r="O54" i="83"/>
  <c r="N54" i="83"/>
  <c r="P53" i="83"/>
  <c r="Q53" i="83" s="1"/>
  <c r="N53" i="83"/>
  <c r="O52" i="83"/>
  <c r="N52" i="83"/>
  <c r="M52" i="83"/>
  <c r="M53" i="83" s="1"/>
  <c r="O53" i="83" s="1"/>
  <c r="P51" i="83"/>
  <c r="Q51" i="83" s="1"/>
  <c r="O51" i="83"/>
  <c r="N51" i="83"/>
  <c r="P50" i="83"/>
  <c r="Q50" i="83" s="1"/>
  <c r="N50" i="83"/>
  <c r="P49" i="83"/>
  <c r="Q49" i="83" s="1"/>
  <c r="N49" i="83"/>
  <c r="M49" i="83"/>
  <c r="M50" i="83" s="1"/>
  <c r="O50" i="83" s="1"/>
  <c r="O48" i="83"/>
  <c r="N48" i="83"/>
  <c r="P48" i="83" s="1"/>
  <c r="Q48" i="83" s="1"/>
  <c r="P47" i="83"/>
  <c r="Q47" i="83" s="1"/>
  <c r="N47" i="83"/>
  <c r="P46" i="83"/>
  <c r="Q46" i="83" s="1"/>
  <c r="N46" i="83"/>
  <c r="M46" i="83"/>
  <c r="M47" i="83" s="1"/>
  <c r="O47" i="83" s="1"/>
  <c r="O45" i="83"/>
  <c r="N45" i="83"/>
  <c r="P45" i="83" s="1"/>
  <c r="Q45" i="83" s="1"/>
  <c r="O44" i="83"/>
  <c r="N44" i="83"/>
  <c r="O43" i="83"/>
  <c r="N43" i="83"/>
  <c r="M43" i="83"/>
  <c r="M44" i="83" s="1"/>
  <c r="P42" i="83"/>
  <c r="Q42" i="83" s="1"/>
  <c r="O42" i="83"/>
  <c r="N42" i="83"/>
  <c r="P41" i="83"/>
  <c r="Q41" i="83" s="1"/>
  <c r="N41" i="83"/>
  <c r="O40" i="83"/>
  <c r="N40" i="83"/>
  <c r="M40" i="83"/>
  <c r="M41" i="83" s="1"/>
  <c r="O41" i="83" s="1"/>
  <c r="P39" i="83"/>
  <c r="Q39" i="83" s="1"/>
  <c r="O39" i="83"/>
  <c r="N39" i="83"/>
  <c r="P38" i="83"/>
  <c r="Q38" i="83" s="1"/>
  <c r="N38" i="83"/>
  <c r="O37" i="83"/>
  <c r="N37" i="83"/>
  <c r="M37" i="83"/>
  <c r="M38" i="83" s="1"/>
  <c r="O38" i="83" s="1"/>
  <c r="P36" i="83"/>
  <c r="Q36" i="83" s="1"/>
  <c r="O36" i="83"/>
  <c r="N36" i="83"/>
  <c r="O35" i="83"/>
  <c r="N35" i="83"/>
  <c r="O34" i="83"/>
  <c r="N34" i="83"/>
  <c r="O33" i="83"/>
  <c r="N33" i="83"/>
  <c r="O32" i="83"/>
  <c r="N32" i="83"/>
  <c r="M32" i="83"/>
  <c r="M33" i="83" s="1"/>
  <c r="M34" i="83" s="1"/>
  <c r="O31" i="83"/>
  <c r="N31" i="83"/>
  <c r="P31" i="83" s="1"/>
  <c r="Q31" i="83" s="1"/>
  <c r="P30" i="83"/>
  <c r="Q30" i="83" s="1"/>
  <c r="N30" i="83"/>
  <c r="O29" i="83"/>
  <c r="N29" i="83"/>
  <c r="P28" i="83"/>
  <c r="Q28" i="83" s="1"/>
  <c r="N28" i="83"/>
  <c r="M28" i="83"/>
  <c r="M29" i="83" s="1"/>
  <c r="O27" i="83"/>
  <c r="N27" i="83"/>
  <c r="P27" i="83" s="1"/>
  <c r="Q27" i="83" s="1"/>
  <c r="P26" i="83"/>
  <c r="Q26" i="83" s="1"/>
  <c r="N26" i="83"/>
  <c r="O25" i="83"/>
  <c r="N25" i="83"/>
  <c r="P24" i="83"/>
  <c r="Q24" i="83" s="1"/>
  <c r="N24" i="83"/>
  <c r="M24" i="83"/>
  <c r="M25" i="83" s="1"/>
  <c r="O23" i="83"/>
  <c r="N23" i="83"/>
  <c r="P23" i="83" s="1"/>
  <c r="Q23" i="83" s="1"/>
  <c r="P22" i="83"/>
  <c r="Q22" i="83" s="1"/>
  <c r="N22" i="83"/>
  <c r="O21" i="83"/>
  <c r="N21" i="83"/>
  <c r="M21" i="83"/>
  <c r="M22" i="83" s="1"/>
  <c r="O22" i="83" s="1"/>
  <c r="P20" i="83"/>
  <c r="Q20" i="83" s="1"/>
  <c r="O20" i="83"/>
  <c r="N20" i="83"/>
  <c r="P19" i="83"/>
  <c r="Q19" i="83" s="1"/>
  <c r="N19" i="83"/>
  <c r="O18" i="83"/>
  <c r="N18" i="83"/>
  <c r="M18" i="83"/>
  <c r="M19" i="83" s="1"/>
  <c r="O19" i="83" s="1"/>
  <c r="O17" i="83"/>
  <c r="N17" i="83"/>
  <c r="P17" i="83" s="1"/>
  <c r="Q17" i="83" s="1"/>
  <c r="P16" i="83"/>
  <c r="Q16" i="83" s="1"/>
  <c r="N16" i="83"/>
  <c r="O15" i="83"/>
  <c r="N15" i="83"/>
  <c r="P14" i="83"/>
  <c r="Q14" i="83" s="1"/>
  <c r="N14" i="83"/>
  <c r="M14" i="83"/>
  <c r="M15" i="83" s="1"/>
  <c r="O13" i="83"/>
  <c r="N13" i="83"/>
  <c r="P13" i="83" s="1"/>
  <c r="Q13" i="83" s="1"/>
  <c r="P12" i="83"/>
  <c r="Q12" i="83" s="1"/>
  <c r="N12" i="83"/>
  <c r="P11" i="83"/>
  <c r="Q11" i="83" s="1"/>
  <c r="N11" i="83"/>
  <c r="M11" i="83"/>
  <c r="M12" i="83" s="1"/>
  <c r="O12" i="83" s="1"/>
  <c r="O10" i="83"/>
  <c r="N10" i="83"/>
  <c r="P10" i="83" s="1"/>
  <c r="Q10" i="83" s="1"/>
  <c r="C7" i="83"/>
  <c r="B2" i="83"/>
  <c r="P495" i="82"/>
  <c r="Q495" i="82" s="1"/>
  <c r="N495" i="82"/>
  <c r="P494" i="82"/>
  <c r="Q494" i="82" s="1"/>
  <c r="N494" i="82"/>
  <c r="M494" i="82"/>
  <c r="O494" i="82" s="1"/>
  <c r="P493" i="82"/>
  <c r="Q493" i="82" s="1"/>
  <c r="O493" i="82"/>
  <c r="N493" i="82"/>
  <c r="P492" i="82"/>
  <c r="Q492" i="82" s="1"/>
  <c r="N492" i="82"/>
  <c r="P491" i="82"/>
  <c r="Q491" i="82" s="1"/>
  <c r="N491" i="82"/>
  <c r="M491" i="82"/>
  <c r="M492" i="82" s="1"/>
  <c r="O492" i="82" s="1"/>
  <c r="P490" i="82"/>
  <c r="Q490" i="82" s="1"/>
  <c r="O490" i="82"/>
  <c r="N490" i="82"/>
  <c r="P489" i="82"/>
  <c r="Q489" i="82" s="1"/>
  <c r="N489" i="82"/>
  <c r="P488" i="82"/>
  <c r="Q488" i="82" s="1"/>
  <c r="N488" i="82"/>
  <c r="M488" i="82"/>
  <c r="M489" i="82" s="1"/>
  <c r="O489" i="82" s="1"/>
  <c r="P487" i="82"/>
  <c r="Q487" i="82" s="1"/>
  <c r="O487" i="82"/>
  <c r="N487" i="82"/>
  <c r="P486" i="82"/>
  <c r="Q486" i="82" s="1"/>
  <c r="M486" i="82"/>
  <c r="O486" i="82" s="1"/>
  <c r="P485" i="82"/>
  <c r="Q485" i="82" s="1"/>
  <c r="M485" i="82"/>
  <c r="O485" i="82" s="1"/>
  <c r="P484" i="82"/>
  <c r="Q484" i="82" s="1"/>
  <c r="O484" i="82"/>
  <c r="P483" i="82"/>
  <c r="Q483" i="82" s="1"/>
  <c r="N483" i="82"/>
  <c r="P482" i="82"/>
  <c r="Q482" i="82" s="1"/>
  <c r="N482" i="82"/>
  <c r="M482" i="82"/>
  <c r="M483" i="82" s="1"/>
  <c r="O483" i="82" s="1"/>
  <c r="P481" i="82"/>
  <c r="Q481" i="82" s="1"/>
  <c r="O481" i="82"/>
  <c r="N481" i="82"/>
  <c r="P454" i="82"/>
  <c r="Q454" i="82" s="1"/>
  <c r="N454" i="82"/>
  <c r="O453" i="82"/>
  <c r="N453" i="82"/>
  <c r="M453" i="82"/>
  <c r="P452" i="82"/>
  <c r="Q452" i="82" s="1"/>
  <c r="O452" i="82"/>
  <c r="N452" i="82"/>
  <c r="P451" i="82"/>
  <c r="Q451" i="82" s="1"/>
  <c r="N451" i="82"/>
  <c r="N450" i="82"/>
  <c r="M450" i="82"/>
  <c r="M451" i="82" s="1"/>
  <c r="O451" i="82" s="1"/>
  <c r="P449" i="82"/>
  <c r="Q449" i="82" s="1"/>
  <c r="O449" i="82"/>
  <c r="N449" i="82"/>
  <c r="P480" i="82"/>
  <c r="Q480" i="82" s="1"/>
  <c r="M480" i="82"/>
  <c r="O480" i="82" s="1"/>
  <c r="P479" i="82"/>
  <c r="Q479" i="82" s="1"/>
  <c r="M479" i="82"/>
  <c r="O479" i="82" s="1"/>
  <c r="P478" i="82"/>
  <c r="Q478" i="82" s="1"/>
  <c r="O478" i="82"/>
  <c r="P477" i="82"/>
  <c r="Q477" i="82" s="1"/>
  <c r="N477" i="82"/>
  <c r="P476" i="82"/>
  <c r="Q476" i="82" s="1"/>
  <c r="N476" i="82"/>
  <c r="M476" i="82"/>
  <c r="M477" i="82" s="1"/>
  <c r="O477" i="82" s="1"/>
  <c r="P475" i="82"/>
  <c r="Q475" i="82" s="1"/>
  <c r="O475" i="82"/>
  <c r="N475" i="82"/>
  <c r="P474" i="82"/>
  <c r="Q474" i="82" s="1"/>
  <c r="P473" i="82"/>
  <c r="Q473" i="82" s="1"/>
  <c r="P472" i="82"/>
  <c r="Q472" i="82" s="1"/>
  <c r="P471" i="82"/>
  <c r="Q471" i="82" s="1"/>
  <c r="M471" i="82"/>
  <c r="M472" i="82" s="1"/>
  <c r="P470" i="82"/>
  <c r="Q470" i="82" s="1"/>
  <c r="O470" i="82"/>
  <c r="P469" i="82"/>
  <c r="Q469" i="82" s="1"/>
  <c r="N469" i="82"/>
  <c r="O468" i="82"/>
  <c r="N468" i="82"/>
  <c r="M468" i="82"/>
  <c r="M469" i="82" s="1"/>
  <c r="O469" i="82" s="1"/>
  <c r="P467" i="82"/>
  <c r="Q467" i="82" s="1"/>
  <c r="O467" i="82"/>
  <c r="N467" i="82"/>
  <c r="P466" i="82"/>
  <c r="Q466" i="82" s="1"/>
  <c r="N466" i="82"/>
  <c r="P465" i="82"/>
  <c r="Q465" i="82" s="1"/>
  <c r="N465" i="82"/>
  <c r="M465" i="82"/>
  <c r="M466" i="82" s="1"/>
  <c r="O466" i="82" s="1"/>
  <c r="P464" i="82"/>
  <c r="Q464" i="82" s="1"/>
  <c r="O464" i="82"/>
  <c r="N464" i="82"/>
  <c r="P463" i="82"/>
  <c r="Q463" i="82" s="1"/>
  <c r="N463" i="82"/>
  <c r="P462" i="82"/>
  <c r="Q462" i="82" s="1"/>
  <c r="N462" i="82"/>
  <c r="M462" i="82"/>
  <c r="M463" i="82" s="1"/>
  <c r="O463" i="82" s="1"/>
  <c r="P461" i="82"/>
  <c r="Q461" i="82" s="1"/>
  <c r="O461" i="82"/>
  <c r="N461" i="82"/>
  <c r="P460" i="82"/>
  <c r="Q460" i="82" s="1"/>
  <c r="N460" i="82"/>
  <c r="P459" i="82"/>
  <c r="Q459" i="82" s="1"/>
  <c r="N459" i="82"/>
  <c r="M459" i="82"/>
  <c r="M460" i="82" s="1"/>
  <c r="O460" i="82" s="1"/>
  <c r="P458" i="82"/>
  <c r="Q458" i="82" s="1"/>
  <c r="O458" i="82"/>
  <c r="N458" i="82"/>
  <c r="P457" i="82"/>
  <c r="Q457" i="82" s="1"/>
  <c r="N457" i="82"/>
  <c r="P456" i="82"/>
  <c r="Q456" i="82" s="1"/>
  <c r="N456" i="82"/>
  <c r="M456" i="82"/>
  <c r="M457" i="82" s="1"/>
  <c r="O457" i="82" s="1"/>
  <c r="P455" i="82"/>
  <c r="Q455" i="82" s="1"/>
  <c r="O455" i="82"/>
  <c r="N455" i="82"/>
  <c r="O448" i="82"/>
  <c r="O447" i="82"/>
  <c r="O446" i="82"/>
  <c r="O445" i="82"/>
  <c r="M445" i="82"/>
  <c r="M446" i="82" s="1"/>
  <c r="O444" i="82"/>
  <c r="P444" i="82"/>
  <c r="Q444" i="82" s="1"/>
  <c r="P443" i="82"/>
  <c r="Q443" i="82" s="1"/>
  <c r="N443" i="82"/>
  <c r="O442" i="82"/>
  <c r="N442" i="82"/>
  <c r="M442" i="82"/>
  <c r="M443" i="82" s="1"/>
  <c r="O443" i="82" s="1"/>
  <c r="P441" i="82"/>
  <c r="Q441" i="82" s="1"/>
  <c r="O441" i="82"/>
  <c r="N441" i="82"/>
  <c r="P440" i="82"/>
  <c r="Q440" i="82" s="1"/>
  <c r="N440" i="82"/>
  <c r="O439" i="82"/>
  <c r="N439" i="82"/>
  <c r="M439" i="82"/>
  <c r="M440" i="82" s="1"/>
  <c r="O440" i="82" s="1"/>
  <c r="O438" i="82"/>
  <c r="N438" i="82"/>
  <c r="P438" i="82" s="1"/>
  <c r="Q438" i="82" s="1"/>
  <c r="P433" i="82"/>
  <c r="Q433" i="82" s="1"/>
  <c r="N433" i="82"/>
  <c r="P432" i="82"/>
  <c r="Q432" i="82" s="1"/>
  <c r="N432" i="82"/>
  <c r="M432" i="82"/>
  <c r="M433" i="82" s="1"/>
  <c r="O433" i="82" s="1"/>
  <c r="O431" i="82"/>
  <c r="N431" i="82"/>
  <c r="P431" i="82" s="1"/>
  <c r="Q431" i="82" s="1"/>
  <c r="P430" i="82"/>
  <c r="Q430" i="82" s="1"/>
  <c r="N430" i="82"/>
  <c r="P429" i="82"/>
  <c r="Q429" i="82" s="1"/>
  <c r="N429" i="82"/>
  <c r="M429" i="82"/>
  <c r="M430" i="82" s="1"/>
  <c r="O430" i="82" s="1"/>
  <c r="O428" i="82"/>
  <c r="N428" i="82"/>
  <c r="P428" i="82" s="1"/>
  <c r="Q428" i="82" s="1"/>
  <c r="P427" i="82"/>
  <c r="Q427" i="82" s="1"/>
  <c r="N427" i="82"/>
  <c r="P426" i="82"/>
  <c r="Q426" i="82" s="1"/>
  <c r="N426" i="82"/>
  <c r="M426" i="82"/>
  <c r="M427" i="82" s="1"/>
  <c r="O427" i="82" s="1"/>
  <c r="O425" i="82"/>
  <c r="N425" i="82"/>
  <c r="P425" i="82" s="1"/>
  <c r="Q425" i="82" s="1"/>
  <c r="P424" i="82"/>
  <c r="Q424" i="82" s="1"/>
  <c r="N424" i="82"/>
  <c r="P423" i="82"/>
  <c r="Q423" i="82" s="1"/>
  <c r="N423" i="82"/>
  <c r="M423" i="82"/>
  <c r="M424" i="82" s="1"/>
  <c r="O424" i="82" s="1"/>
  <c r="O422" i="82"/>
  <c r="N422" i="82"/>
  <c r="P422" i="82" s="1"/>
  <c r="Q422" i="82" s="1"/>
  <c r="P437" i="82"/>
  <c r="Q437" i="82" s="1"/>
  <c r="N437" i="82"/>
  <c r="N436" i="82"/>
  <c r="O435" i="82"/>
  <c r="N435" i="82"/>
  <c r="M435" i="82"/>
  <c r="M436" i="82" s="1"/>
  <c r="M437" i="82" s="1"/>
  <c r="O437" i="82" s="1"/>
  <c r="O434" i="82"/>
  <c r="N434" i="82"/>
  <c r="P434" i="82" s="1"/>
  <c r="Q434" i="82" s="1"/>
  <c r="P421" i="82"/>
  <c r="Q421" i="82" s="1"/>
  <c r="N421" i="82"/>
  <c r="P420" i="82"/>
  <c r="Q420" i="82" s="1"/>
  <c r="N420" i="82"/>
  <c r="M420" i="82"/>
  <c r="O420" i="82" s="1"/>
  <c r="O419" i="82"/>
  <c r="N419" i="82"/>
  <c r="P419" i="82" s="1"/>
  <c r="Q419" i="82" s="1"/>
  <c r="P418" i="82"/>
  <c r="Q418" i="82" s="1"/>
  <c r="N418" i="82"/>
  <c r="P417" i="82"/>
  <c r="Q417" i="82" s="1"/>
  <c r="N417" i="82"/>
  <c r="M417" i="82"/>
  <c r="M418" i="82" s="1"/>
  <c r="O418" i="82" s="1"/>
  <c r="O416" i="82"/>
  <c r="N416" i="82"/>
  <c r="P416" i="82" s="1"/>
  <c r="Q416" i="82" s="1"/>
  <c r="P415" i="82"/>
  <c r="Q415" i="82" s="1"/>
  <c r="N415" i="82"/>
  <c r="P414" i="82"/>
  <c r="Q414" i="82" s="1"/>
  <c r="N414" i="82"/>
  <c r="M414" i="82"/>
  <c r="M415" i="82" s="1"/>
  <c r="O415" i="82" s="1"/>
  <c r="O413" i="82"/>
  <c r="N413" i="82"/>
  <c r="P413" i="82" s="1"/>
  <c r="P412" i="82"/>
  <c r="Q412" i="82" s="1"/>
  <c r="N412" i="82"/>
  <c r="P411" i="82"/>
  <c r="Q411" i="82" s="1"/>
  <c r="N411" i="82"/>
  <c r="P410" i="82"/>
  <c r="Q410" i="82" s="1"/>
  <c r="N410" i="82"/>
  <c r="M410" i="82"/>
  <c r="M411" i="82" s="1"/>
  <c r="P409" i="82"/>
  <c r="Q409" i="82" s="1"/>
  <c r="O409" i="82"/>
  <c r="N409" i="82"/>
  <c r="P408" i="82"/>
  <c r="Q408" i="82" s="1"/>
  <c r="N408" i="82"/>
  <c r="P407" i="82"/>
  <c r="Q407" i="82" s="1"/>
  <c r="N407" i="82"/>
  <c r="M407" i="82"/>
  <c r="M408" i="82" s="1"/>
  <c r="O408" i="82" s="1"/>
  <c r="P406" i="82"/>
  <c r="Q406" i="82" s="1"/>
  <c r="O406" i="82"/>
  <c r="N406" i="82"/>
  <c r="P405" i="82"/>
  <c r="Q405" i="82" s="1"/>
  <c r="N405" i="82"/>
  <c r="P404" i="82"/>
  <c r="Q404" i="82" s="1"/>
  <c r="N404" i="82"/>
  <c r="M404" i="82"/>
  <c r="M405" i="82" s="1"/>
  <c r="O405" i="82" s="1"/>
  <c r="P403" i="82"/>
  <c r="Q403" i="82" s="1"/>
  <c r="O403" i="82"/>
  <c r="N403" i="82"/>
  <c r="P402" i="82"/>
  <c r="Q402" i="82" s="1"/>
  <c r="N402" i="82"/>
  <c r="P401" i="82"/>
  <c r="Q401" i="82" s="1"/>
  <c r="N401" i="82"/>
  <c r="M401" i="82"/>
  <c r="M402" i="82" s="1"/>
  <c r="O402" i="82" s="1"/>
  <c r="P400" i="82"/>
  <c r="Q400" i="82" s="1"/>
  <c r="O400" i="82"/>
  <c r="N400" i="82"/>
  <c r="P399" i="82"/>
  <c r="Q399" i="82" s="1"/>
  <c r="N399" i="82"/>
  <c r="O398" i="82"/>
  <c r="N398" i="82"/>
  <c r="M398" i="82"/>
  <c r="M399" i="82" s="1"/>
  <c r="O399" i="82" s="1"/>
  <c r="P397" i="82"/>
  <c r="Q397" i="82" s="1"/>
  <c r="O397" i="82"/>
  <c r="N397" i="82"/>
  <c r="P396" i="82"/>
  <c r="Q396" i="82" s="1"/>
  <c r="N396" i="82"/>
  <c r="P395" i="82"/>
  <c r="Q395" i="82" s="1"/>
  <c r="N395" i="82"/>
  <c r="M395" i="82"/>
  <c r="O395" i="82" s="1"/>
  <c r="O394" i="82"/>
  <c r="N394" i="82"/>
  <c r="P394" i="82" s="1"/>
  <c r="Q394" i="82" s="1"/>
  <c r="P393" i="82"/>
  <c r="Q393" i="82" s="1"/>
  <c r="N393" i="82"/>
  <c r="N392" i="82"/>
  <c r="N391" i="82"/>
  <c r="M391" i="82"/>
  <c r="M392" i="82" s="1"/>
  <c r="O392" i="82" s="1"/>
  <c r="O390" i="82"/>
  <c r="N390" i="82"/>
  <c r="P390" i="82" s="1"/>
  <c r="Q390" i="82" s="1"/>
  <c r="P321" i="82"/>
  <c r="Q321" i="82" s="1"/>
  <c r="N321" i="82"/>
  <c r="P320" i="82"/>
  <c r="Q320" i="82" s="1"/>
  <c r="N320" i="82"/>
  <c r="M320" i="82"/>
  <c r="O320" i="82" s="1"/>
  <c r="O319" i="82"/>
  <c r="N319" i="82"/>
  <c r="P319" i="82" s="1"/>
  <c r="Q319" i="82" s="1"/>
  <c r="P324" i="82"/>
  <c r="Q324" i="82" s="1"/>
  <c r="N324" i="82"/>
  <c r="O323" i="82"/>
  <c r="N323" i="82"/>
  <c r="M323" i="82"/>
  <c r="M324" i="82" s="1"/>
  <c r="O324" i="82" s="1"/>
  <c r="P322" i="82"/>
  <c r="Q322" i="82" s="1"/>
  <c r="O322" i="82"/>
  <c r="N322" i="82"/>
  <c r="P318" i="82"/>
  <c r="Q318" i="82" s="1"/>
  <c r="N318" i="82"/>
  <c r="O317" i="82"/>
  <c r="N317" i="82"/>
  <c r="M317" i="82"/>
  <c r="M318" i="82" s="1"/>
  <c r="O318" i="82" s="1"/>
  <c r="P316" i="82"/>
  <c r="Q316" i="82" s="1"/>
  <c r="O316" i="82"/>
  <c r="N316" i="82"/>
  <c r="P315" i="82"/>
  <c r="Q315" i="82" s="1"/>
  <c r="N315" i="82"/>
  <c r="O314" i="82"/>
  <c r="N314" i="82"/>
  <c r="M314" i="82"/>
  <c r="M315" i="82" s="1"/>
  <c r="O315" i="82" s="1"/>
  <c r="P313" i="82"/>
  <c r="Q313" i="82" s="1"/>
  <c r="O313" i="82"/>
  <c r="N313" i="82"/>
  <c r="P373" i="82"/>
  <c r="Q373" i="82" s="1"/>
  <c r="N373" i="82"/>
  <c r="P372" i="82"/>
  <c r="Q372" i="82" s="1"/>
  <c r="N372" i="82"/>
  <c r="P371" i="82"/>
  <c r="Q371" i="82" s="1"/>
  <c r="N371" i="82"/>
  <c r="M371" i="82"/>
  <c r="M373" i="82" s="1"/>
  <c r="O373" i="82" s="1"/>
  <c r="P370" i="82"/>
  <c r="Q370" i="82" s="1"/>
  <c r="O370" i="82"/>
  <c r="N370" i="82"/>
  <c r="P369" i="82"/>
  <c r="Q369" i="82" s="1"/>
  <c r="M369" i="82"/>
  <c r="O369" i="82" s="1"/>
  <c r="P368" i="82"/>
  <c r="Q368" i="82" s="1"/>
  <c r="M368" i="82"/>
  <c r="O368" i="82" s="1"/>
  <c r="P367" i="82"/>
  <c r="Q367" i="82" s="1"/>
  <c r="O367" i="82"/>
  <c r="P389" i="82"/>
  <c r="Q389" i="82" s="1"/>
  <c r="N389" i="82"/>
  <c r="N388" i="82"/>
  <c r="M388" i="82"/>
  <c r="M389" i="82" s="1"/>
  <c r="O389" i="82" s="1"/>
  <c r="O387" i="82"/>
  <c r="N387" i="82"/>
  <c r="P387" i="82" s="1"/>
  <c r="Q387" i="82" s="1"/>
  <c r="P386" i="82"/>
  <c r="Q386" i="82" s="1"/>
  <c r="N386" i="82"/>
  <c r="P385" i="82"/>
  <c r="Q385" i="82" s="1"/>
  <c r="N385" i="82"/>
  <c r="M385" i="82"/>
  <c r="M386" i="82" s="1"/>
  <c r="O386" i="82" s="1"/>
  <c r="O384" i="82"/>
  <c r="N384" i="82"/>
  <c r="P384" i="82" s="1"/>
  <c r="Q384" i="82" s="1"/>
  <c r="P383" i="82"/>
  <c r="Q383" i="82" s="1"/>
  <c r="N383" i="82"/>
  <c r="P382" i="82"/>
  <c r="Q382" i="82" s="1"/>
  <c r="N382" i="82"/>
  <c r="M382" i="82"/>
  <c r="M383" i="82" s="1"/>
  <c r="O383" i="82" s="1"/>
  <c r="O381" i="82"/>
  <c r="N381" i="82"/>
  <c r="P381" i="82" s="1"/>
  <c r="Q381" i="82" s="1"/>
  <c r="P380" i="82"/>
  <c r="Q380" i="82" s="1"/>
  <c r="N380" i="82"/>
  <c r="P379" i="82"/>
  <c r="Q379" i="82" s="1"/>
  <c r="N379" i="82"/>
  <c r="M379" i="82"/>
  <c r="M380" i="82" s="1"/>
  <c r="O380" i="82" s="1"/>
  <c r="O378" i="82"/>
  <c r="N378" i="82"/>
  <c r="P378" i="82" s="1"/>
  <c r="Q378" i="82" s="1"/>
  <c r="P377" i="82"/>
  <c r="Q377" i="82" s="1"/>
  <c r="N377" i="82"/>
  <c r="P376" i="82"/>
  <c r="Q376" i="82" s="1"/>
  <c r="N376" i="82"/>
  <c r="P375" i="82"/>
  <c r="Q375" i="82" s="1"/>
  <c r="N375" i="82"/>
  <c r="M375" i="82"/>
  <c r="M376" i="82" s="1"/>
  <c r="M377" i="82" s="1"/>
  <c r="O377" i="82" s="1"/>
  <c r="P374" i="82"/>
  <c r="Q374" i="82" s="1"/>
  <c r="O374" i="82"/>
  <c r="N374" i="82"/>
  <c r="N325" i="82"/>
  <c r="O325" i="82"/>
  <c r="P325" i="82"/>
  <c r="Q325" i="82" s="1"/>
  <c r="M326" i="82"/>
  <c r="O326" i="82" s="1"/>
  <c r="N326" i="82"/>
  <c r="P326" i="82"/>
  <c r="Q326" i="82" s="1"/>
  <c r="N327" i="82"/>
  <c r="P327" i="82"/>
  <c r="Q327" i="82" s="1"/>
  <c r="N328" i="82"/>
  <c r="O328" i="82"/>
  <c r="P328" i="82"/>
  <c r="Q328" i="82" s="1"/>
  <c r="M329" i="82"/>
  <c r="O329" i="82" s="1"/>
  <c r="N329" i="82"/>
  <c r="P329" i="82"/>
  <c r="Q329" i="82" s="1"/>
  <c r="N330" i="82"/>
  <c r="P330" i="82"/>
  <c r="Q330" i="82" s="1"/>
  <c r="N331" i="82"/>
  <c r="P331" i="82"/>
  <c r="Q331" i="82" s="1"/>
  <c r="N332" i="82"/>
  <c r="O332" i="82"/>
  <c r="P332" i="82"/>
  <c r="Q332" i="82" s="1"/>
  <c r="M333" i="82"/>
  <c r="O333" i="82" s="1"/>
  <c r="N333" i="82"/>
  <c r="P333" i="82"/>
  <c r="Q333" i="82" s="1"/>
  <c r="N334" i="82"/>
  <c r="P334" i="82"/>
  <c r="Q334" i="82" s="1"/>
  <c r="N335" i="82"/>
  <c r="O335" i="82"/>
  <c r="P335" i="82"/>
  <c r="Q335" i="82" s="1"/>
  <c r="M336" i="82"/>
  <c r="O336" i="82" s="1"/>
  <c r="N336" i="82"/>
  <c r="P336" i="82"/>
  <c r="Q336" i="82" s="1"/>
  <c r="N337" i="82"/>
  <c r="P337" i="82"/>
  <c r="Q337" i="82" s="1"/>
  <c r="N338" i="82"/>
  <c r="P338" i="82"/>
  <c r="Q338" i="82" s="1"/>
  <c r="N339" i="82"/>
  <c r="O339" i="82"/>
  <c r="P339" i="82"/>
  <c r="Q339" i="82" s="1"/>
  <c r="M340" i="82"/>
  <c r="O340" i="82" s="1"/>
  <c r="N340" i="82"/>
  <c r="P340" i="82"/>
  <c r="Q340" i="82" s="1"/>
  <c r="N341" i="82"/>
  <c r="P341" i="82"/>
  <c r="Q341" i="82" s="1"/>
  <c r="N342" i="82"/>
  <c r="O342" i="82"/>
  <c r="P342" i="82"/>
  <c r="Q342" i="82" s="1"/>
  <c r="M343" i="82"/>
  <c r="O343" i="82" s="1"/>
  <c r="N343" i="82"/>
  <c r="P343" i="82"/>
  <c r="Q343" i="82" s="1"/>
  <c r="N344" i="82"/>
  <c r="P344" i="82"/>
  <c r="Q344" i="82" s="1"/>
  <c r="N345" i="82"/>
  <c r="P345" i="82"/>
  <c r="Q345" i="82" s="1"/>
  <c r="N346" i="82"/>
  <c r="O346" i="82"/>
  <c r="P346" i="82"/>
  <c r="Q346" i="82" s="1"/>
  <c r="M347" i="82"/>
  <c r="M348" i="82" s="1"/>
  <c r="O348" i="82" s="1"/>
  <c r="N347" i="82"/>
  <c r="P347" i="82"/>
  <c r="Q347" i="82" s="1"/>
  <c r="N348" i="82"/>
  <c r="P348" i="82"/>
  <c r="Q348" i="82" s="1"/>
  <c r="N349" i="82"/>
  <c r="O349" i="82"/>
  <c r="P349" i="82"/>
  <c r="Q349" i="82" s="1"/>
  <c r="M350" i="82"/>
  <c r="M351" i="82" s="1"/>
  <c r="N350" i="82"/>
  <c r="P350" i="82"/>
  <c r="Q350" i="82" s="1"/>
  <c r="N351" i="82"/>
  <c r="P351" i="82"/>
  <c r="Q351" i="82" s="1"/>
  <c r="N352" i="82"/>
  <c r="P352" i="82"/>
  <c r="Q352" i="82" s="1"/>
  <c r="P312" i="82"/>
  <c r="Q312" i="82" s="1"/>
  <c r="N312" i="82"/>
  <c r="O311" i="82"/>
  <c r="N311" i="82"/>
  <c r="M311" i="82"/>
  <c r="M312" i="82" s="1"/>
  <c r="O312" i="82" s="1"/>
  <c r="P310" i="82"/>
  <c r="Q310" i="82" s="1"/>
  <c r="O310" i="82"/>
  <c r="N310" i="82"/>
  <c r="P309" i="82"/>
  <c r="Q309" i="82" s="1"/>
  <c r="N309" i="82"/>
  <c r="O308" i="82"/>
  <c r="N308" i="82"/>
  <c r="M308" i="82"/>
  <c r="M309" i="82" s="1"/>
  <c r="O309" i="82" s="1"/>
  <c r="P307" i="82"/>
  <c r="Q307" i="82" s="1"/>
  <c r="O307" i="82"/>
  <c r="N307" i="82"/>
  <c r="P306" i="82"/>
  <c r="Q306" i="82" s="1"/>
  <c r="N306" i="82"/>
  <c r="O305" i="82"/>
  <c r="N305" i="82"/>
  <c r="M305" i="82"/>
  <c r="P304" i="82"/>
  <c r="Q304" i="82" s="1"/>
  <c r="O304" i="82"/>
  <c r="N304" i="82"/>
  <c r="P303" i="82"/>
  <c r="Q303" i="82" s="1"/>
  <c r="N303" i="82"/>
  <c r="O302" i="82"/>
  <c r="N302" i="82"/>
  <c r="M302" i="82"/>
  <c r="M303" i="82" s="1"/>
  <c r="O303" i="82" s="1"/>
  <c r="P301" i="82"/>
  <c r="Q301" i="82" s="1"/>
  <c r="O301" i="82"/>
  <c r="N301" i="82"/>
  <c r="P300" i="82"/>
  <c r="Q300" i="82" s="1"/>
  <c r="N300" i="82"/>
  <c r="O299" i="82"/>
  <c r="N299" i="82"/>
  <c r="M299" i="82"/>
  <c r="M300" i="82" s="1"/>
  <c r="O300" i="82" s="1"/>
  <c r="P298" i="82"/>
  <c r="Q298" i="82" s="1"/>
  <c r="O298" i="82"/>
  <c r="N298" i="82"/>
  <c r="P297" i="82"/>
  <c r="Q297" i="82" s="1"/>
  <c r="N297" i="82"/>
  <c r="O296" i="82"/>
  <c r="N296" i="82"/>
  <c r="M296" i="82"/>
  <c r="M297" i="82" s="1"/>
  <c r="O297" i="82" s="1"/>
  <c r="P295" i="82"/>
  <c r="Q295" i="82" s="1"/>
  <c r="O295" i="82"/>
  <c r="N295" i="82"/>
  <c r="P294" i="82"/>
  <c r="Q294" i="82" s="1"/>
  <c r="N294" i="82"/>
  <c r="O293" i="82"/>
  <c r="N293" i="82"/>
  <c r="M293" i="82"/>
  <c r="M294" i="82" s="1"/>
  <c r="O294" i="82" s="1"/>
  <c r="P292" i="82"/>
  <c r="Q292" i="82" s="1"/>
  <c r="O292" i="82"/>
  <c r="N292" i="82"/>
  <c r="P291" i="82"/>
  <c r="Q291" i="82" s="1"/>
  <c r="N291" i="82"/>
  <c r="O290" i="82"/>
  <c r="N290" i="82"/>
  <c r="M290" i="82"/>
  <c r="M291" i="82" s="1"/>
  <c r="O291" i="82" s="1"/>
  <c r="P289" i="82"/>
  <c r="Q289" i="82" s="1"/>
  <c r="O289" i="82"/>
  <c r="N289" i="82"/>
  <c r="P288" i="82"/>
  <c r="Q288" i="82" s="1"/>
  <c r="N288" i="82"/>
  <c r="O287" i="82"/>
  <c r="N287" i="82"/>
  <c r="M287" i="82"/>
  <c r="M288" i="82" s="1"/>
  <c r="O288" i="82" s="1"/>
  <c r="P286" i="82"/>
  <c r="Q286" i="82" s="1"/>
  <c r="O286" i="82"/>
  <c r="N286" i="82"/>
  <c r="P285" i="82"/>
  <c r="Q285" i="82" s="1"/>
  <c r="N285" i="82"/>
  <c r="O284" i="82"/>
  <c r="N284" i="82"/>
  <c r="M284" i="82"/>
  <c r="M285" i="82" s="1"/>
  <c r="O285" i="82" s="1"/>
  <c r="P283" i="82"/>
  <c r="Q283" i="82" s="1"/>
  <c r="O283" i="82"/>
  <c r="N283" i="82"/>
  <c r="P282" i="82"/>
  <c r="Q282" i="82" s="1"/>
  <c r="N282" i="82"/>
  <c r="O281" i="82"/>
  <c r="N281" i="82"/>
  <c r="M281" i="82"/>
  <c r="M282" i="82" s="1"/>
  <c r="O282" i="82" s="1"/>
  <c r="P280" i="82"/>
  <c r="Q280" i="82" s="1"/>
  <c r="O280" i="82"/>
  <c r="N280" i="82"/>
  <c r="P279" i="82"/>
  <c r="Q279" i="82" s="1"/>
  <c r="N279" i="82"/>
  <c r="O278" i="82"/>
  <c r="N278" i="82"/>
  <c r="M278" i="82"/>
  <c r="M279" i="82" s="1"/>
  <c r="O279" i="82" s="1"/>
  <c r="P277" i="82"/>
  <c r="Q277" i="82" s="1"/>
  <c r="O277" i="82"/>
  <c r="N277" i="82"/>
  <c r="P276" i="82"/>
  <c r="Q276" i="82" s="1"/>
  <c r="N276" i="82"/>
  <c r="O275" i="82"/>
  <c r="N275" i="82"/>
  <c r="M275" i="82"/>
  <c r="P274" i="82"/>
  <c r="Q274" i="82" s="1"/>
  <c r="O274" i="82"/>
  <c r="N274" i="82"/>
  <c r="P273" i="82"/>
  <c r="Q273" i="82" s="1"/>
  <c r="N273" i="82"/>
  <c r="O272" i="82"/>
  <c r="N272" i="82"/>
  <c r="M272" i="82"/>
  <c r="M273" i="82" s="1"/>
  <c r="O273" i="82" s="1"/>
  <c r="P271" i="82"/>
  <c r="Q271" i="82" s="1"/>
  <c r="O271" i="82"/>
  <c r="N271" i="82"/>
  <c r="P270" i="82"/>
  <c r="Q270" i="82" s="1"/>
  <c r="N270" i="82"/>
  <c r="O269" i="82"/>
  <c r="N269" i="82"/>
  <c r="M269" i="82"/>
  <c r="M270" i="82" s="1"/>
  <c r="O270" i="82" s="1"/>
  <c r="P268" i="82"/>
  <c r="Q268" i="82" s="1"/>
  <c r="O268" i="82"/>
  <c r="N268" i="82"/>
  <c r="P267" i="82"/>
  <c r="Q267" i="82" s="1"/>
  <c r="N267" i="82"/>
  <c r="O266" i="82"/>
  <c r="N266" i="82"/>
  <c r="M266" i="82"/>
  <c r="M267" i="82" s="1"/>
  <c r="O267" i="82" s="1"/>
  <c r="P265" i="82"/>
  <c r="Q265" i="82" s="1"/>
  <c r="O265" i="82"/>
  <c r="N265" i="82"/>
  <c r="P264" i="82"/>
  <c r="Q264" i="82" s="1"/>
  <c r="N264" i="82"/>
  <c r="O263" i="82"/>
  <c r="N263" i="82"/>
  <c r="M263" i="82"/>
  <c r="M264" i="82" s="1"/>
  <c r="O264" i="82" s="1"/>
  <c r="P262" i="82"/>
  <c r="Q262" i="82" s="1"/>
  <c r="O262" i="82"/>
  <c r="N262" i="82"/>
  <c r="P261" i="82"/>
  <c r="Q261" i="82" s="1"/>
  <c r="N261" i="82"/>
  <c r="O260" i="82"/>
  <c r="N260" i="82"/>
  <c r="M260" i="82"/>
  <c r="M261" i="82" s="1"/>
  <c r="O261" i="82" s="1"/>
  <c r="P259" i="82"/>
  <c r="Q259" i="82" s="1"/>
  <c r="O259" i="82"/>
  <c r="N259" i="82"/>
  <c r="P258" i="82"/>
  <c r="Q258" i="82" s="1"/>
  <c r="N258" i="82"/>
  <c r="O257" i="82"/>
  <c r="N257" i="82"/>
  <c r="M257" i="82"/>
  <c r="M258" i="82" s="1"/>
  <c r="O258" i="82" s="1"/>
  <c r="P256" i="82"/>
  <c r="Q256" i="82" s="1"/>
  <c r="O256" i="82"/>
  <c r="N256" i="82"/>
  <c r="P255" i="82"/>
  <c r="Q255" i="82" s="1"/>
  <c r="N255" i="82"/>
  <c r="O254" i="82"/>
  <c r="N254" i="82"/>
  <c r="M254" i="82"/>
  <c r="P253" i="82"/>
  <c r="Q253" i="82" s="1"/>
  <c r="O253" i="82"/>
  <c r="N253" i="82"/>
  <c r="P252" i="82"/>
  <c r="Q252" i="82" s="1"/>
  <c r="N252" i="82"/>
  <c r="O251" i="82"/>
  <c r="N251" i="82"/>
  <c r="M251" i="82"/>
  <c r="M252" i="82" s="1"/>
  <c r="O252" i="82" s="1"/>
  <c r="P250" i="82"/>
  <c r="Q250" i="82" s="1"/>
  <c r="O250" i="82"/>
  <c r="N250" i="82"/>
  <c r="P249" i="82"/>
  <c r="Q249" i="82" s="1"/>
  <c r="N249" i="82"/>
  <c r="O248" i="82"/>
  <c r="N248" i="82"/>
  <c r="M248" i="82"/>
  <c r="M249" i="82" s="1"/>
  <c r="O249" i="82" s="1"/>
  <c r="P247" i="82"/>
  <c r="Q247" i="82" s="1"/>
  <c r="O247" i="82"/>
  <c r="N247" i="82"/>
  <c r="P246" i="82"/>
  <c r="Q246" i="82" s="1"/>
  <c r="N246" i="82"/>
  <c r="O245" i="82"/>
  <c r="N245" i="82"/>
  <c r="M245" i="82"/>
  <c r="M246" i="82" s="1"/>
  <c r="O246" i="82" s="1"/>
  <c r="P244" i="82"/>
  <c r="Q244" i="82" s="1"/>
  <c r="O244" i="82"/>
  <c r="N244" i="82"/>
  <c r="P243" i="82"/>
  <c r="Q243" i="82" s="1"/>
  <c r="N243" i="82"/>
  <c r="O242" i="82"/>
  <c r="N242" i="82"/>
  <c r="M242" i="82"/>
  <c r="M243" i="82" s="1"/>
  <c r="O243" i="82" s="1"/>
  <c r="P241" i="82"/>
  <c r="Q241" i="82" s="1"/>
  <c r="O241" i="82"/>
  <c r="N241" i="82"/>
  <c r="P240" i="82"/>
  <c r="Q240" i="82" s="1"/>
  <c r="N240" i="82"/>
  <c r="O239" i="82"/>
  <c r="N239" i="82"/>
  <c r="M239" i="82"/>
  <c r="M240" i="82" s="1"/>
  <c r="O240" i="82" s="1"/>
  <c r="P238" i="82"/>
  <c r="Q238" i="82" s="1"/>
  <c r="O238" i="82"/>
  <c r="N238" i="82"/>
  <c r="P237" i="82"/>
  <c r="Q237" i="82" s="1"/>
  <c r="N237" i="82"/>
  <c r="O236" i="82"/>
  <c r="N236" i="82"/>
  <c r="M236" i="82"/>
  <c r="M237" i="82" s="1"/>
  <c r="O237" i="82" s="1"/>
  <c r="P235" i="82"/>
  <c r="Q235" i="82" s="1"/>
  <c r="O235" i="82"/>
  <c r="N235" i="82"/>
  <c r="P234" i="82"/>
  <c r="Q234" i="82" s="1"/>
  <c r="N234" i="82"/>
  <c r="O233" i="82"/>
  <c r="N233" i="82"/>
  <c r="M233" i="82"/>
  <c r="M234" i="82" s="1"/>
  <c r="O234" i="82" s="1"/>
  <c r="P232" i="82"/>
  <c r="Q232" i="82" s="1"/>
  <c r="O232" i="82"/>
  <c r="N232" i="82"/>
  <c r="P231" i="82"/>
  <c r="Q231" i="82" s="1"/>
  <c r="N231" i="82"/>
  <c r="O230" i="82"/>
  <c r="N230" i="82"/>
  <c r="M230" i="82"/>
  <c r="M231" i="82" s="1"/>
  <c r="O231" i="82" s="1"/>
  <c r="P229" i="82"/>
  <c r="Q229" i="82" s="1"/>
  <c r="O229" i="82"/>
  <c r="N229" i="82"/>
  <c r="P228" i="82"/>
  <c r="Q228" i="82" s="1"/>
  <c r="N228" i="82"/>
  <c r="O227" i="82"/>
  <c r="N227" i="82"/>
  <c r="M227" i="82"/>
  <c r="M228" i="82" s="1"/>
  <c r="O228" i="82" s="1"/>
  <c r="P226" i="82"/>
  <c r="Q226" i="82" s="1"/>
  <c r="O226" i="82"/>
  <c r="N226" i="82"/>
  <c r="P225" i="82"/>
  <c r="Q225" i="82" s="1"/>
  <c r="N225" i="82"/>
  <c r="O224" i="82"/>
  <c r="N224" i="82"/>
  <c r="M224" i="82"/>
  <c r="P223" i="82"/>
  <c r="Q223" i="82" s="1"/>
  <c r="O223" i="82"/>
  <c r="N223" i="82"/>
  <c r="P222" i="82"/>
  <c r="Q222" i="82" s="1"/>
  <c r="N222" i="82"/>
  <c r="O221" i="82"/>
  <c r="N221" i="82"/>
  <c r="M221" i="82"/>
  <c r="P220" i="82"/>
  <c r="Q220" i="82" s="1"/>
  <c r="O220" i="82"/>
  <c r="N220" i="82"/>
  <c r="P219" i="82"/>
  <c r="Q219" i="82" s="1"/>
  <c r="N219" i="82"/>
  <c r="O218" i="82"/>
  <c r="N218" i="82"/>
  <c r="M218" i="82"/>
  <c r="M219" i="82" s="1"/>
  <c r="O219" i="82" s="1"/>
  <c r="P217" i="82"/>
  <c r="Q217" i="82" s="1"/>
  <c r="O217" i="82"/>
  <c r="N217" i="82"/>
  <c r="P216" i="82"/>
  <c r="Q216" i="82" s="1"/>
  <c r="N216" i="82"/>
  <c r="O215" i="82"/>
  <c r="N215" i="82"/>
  <c r="M215" i="82"/>
  <c r="M216" i="82" s="1"/>
  <c r="O216" i="82" s="1"/>
  <c r="P214" i="82"/>
  <c r="Q214" i="82" s="1"/>
  <c r="O214" i="82"/>
  <c r="N214" i="82"/>
  <c r="P213" i="82"/>
  <c r="Q213" i="82" s="1"/>
  <c r="N213" i="82"/>
  <c r="O212" i="82"/>
  <c r="N212" i="82"/>
  <c r="M212" i="82"/>
  <c r="P211" i="82"/>
  <c r="Q211" i="82" s="1"/>
  <c r="O211" i="82"/>
  <c r="N211" i="82"/>
  <c r="P210" i="82"/>
  <c r="Q210" i="82" s="1"/>
  <c r="N210" i="82"/>
  <c r="O209" i="82"/>
  <c r="N209" i="82"/>
  <c r="M209" i="82"/>
  <c r="M210" i="82" s="1"/>
  <c r="O210" i="82" s="1"/>
  <c r="P208" i="82"/>
  <c r="Q208" i="82" s="1"/>
  <c r="O208" i="82"/>
  <c r="N208" i="82"/>
  <c r="P207" i="82"/>
  <c r="Q207" i="82" s="1"/>
  <c r="N207" i="82"/>
  <c r="O206" i="82"/>
  <c r="N206" i="82"/>
  <c r="M206" i="82"/>
  <c r="M207" i="82" s="1"/>
  <c r="O207" i="82" s="1"/>
  <c r="P205" i="82"/>
  <c r="Q205" i="82" s="1"/>
  <c r="O205" i="82"/>
  <c r="N205" i="82"/>
  <c r="P204" i="82"/>
  <c r="Q204" i="82" s="1"/>
  <c r="N204" i="82"/>
  <c r="O203" i="82"/>
  <c r="N203" i="82"/>
  <c r="M203" i="82"/>
  <c r="M204" i="82" s="1"/>
  <c r="O204" i="82" s="1"/>
  <c r="P202" i="82"/>
  <c r="Q202" i="82" s="1"/>
  <c r="O202" i="82"/>
  <c r="N202" i="82"/>
  <c r="P201" i="82"/>
  <c r="Q201" i="82" s="1"/>
  <c r="N201" i="82"/>
  <c r="O200" i="82"/>
  <c r="N200" i="82"/>
  <c r="M200" i="82"/>
  <c r="M201" i="82" s="1"/>
  <c r="O201" i="82" s="1"/>
  <c r="P199" i="82"/>
  <c r="Q199" i="82" s="1"/>
  <c r="O199" i="82"/>
  <c r="N199" i="82"/>
  <c r="P198" i="82"/>
  <c r="Q198" i="82" s="1"/>
  <c r="N198" i="82"/>
  <c r="O197" i="82"/>
  <c r="N197" i="82"/>
  <c r="M197" i="82"/>
  <c r="M198" i="82" s="1"/>
  <c r="O198" i="82" s="1"/>
  <c r="P196" i="82"/>
  <c r="Q196" i="82" s="1"/>
  <c r="O196" i="82"/>
  <c r="N196" i="82"/>
  <c r="P195" i="82"/>
  <c r="Q195" i="82" s="1"/>
  <c r="N195" i="82"/>
  <c r="O194" i="82"/>
  <c r="N194" i="82"/>
  <c r="M194" i="82"/>
  <c r="M195" i="82" s="1"/>
  <c r="O195" i="82" s="1"/>
  <c r="P193" i="82"/>
  <c r="Q193" i="82" s="1"/>
  <c r="O193" i="82"/>
  <c r="N193" i="82"/>
  <c r="C7" i="78"/>
  <c r="P366" i="82"/>
  <c r="Q366" i="82" s="1"/>
  <c r="N366" i="82"/>
  <c r="P365" i="82"/>
  <c r="Q365" i="82" s="1"/>
  <c r="N365" i="82"/>
  <c r="P364" i="82"/>
  <c r="Q364" i="82" s="1"/>
  <c r="N364" i="82"/>
  <c r="M364" i="82"/>
  <c r="O364" i="82" s="1"/>
  <c r="P363" i="82"/>
  <c r="Q363" i="82" s="1"/>
  <c r="O363" i="82"/>
  <c r="N363" i="82"/>
  <c r="P362" i="82"/>
  <c r="Q362" i="82" s="1"/>
  <c r="N362" i="82"/>
  <c r="P361" i="82"/>
  <c r="Q361" i="82" s="1"/>
  <c r="N361" i="82"/>
  <c r="M361" i="82"/>
  <c r="M362" i="82" s="1"/>
  <c r="O362" i="82" s="1"/>
  <c r="P360" i="82"/>
  <c r="Q360" i="82" s="1"/>
  <c r="O360" i="82"/>
  <c r="N360" i="82"/>
  <c r="P359" i="82"/>
  <c r="Q359" i="82" s="1"/>
  <c r="N359" i="82"/>
  <c r="P358" i="82"/>
  <c r="Q358" i="82" s="1"/>
  <c r="N358" i="82"/>
  <c r="P357" i="82"/>
  <c r="Q357" i="82" s="1"/>
  <c r="N357" i="82"/>
  <c r="M357" i="82"/>
  <c r="M358" i="82" s="1"/>
  <c r="P356" i="82"/>
  <c r="Q356" i="82" s="1"/>
  <c r="O356" i="82"/>
  <c r="N356" i="82"/>
  <c r="P355" i="82"/>
  <c r="Q355" i="82" s="1"/>
  <c r="N355" i="82"/>
  <c r="P354" i="82"/>
  <c r="Q354" i="82" s="1"/>
  <c r="N354" i="82"/>
  <c r="M354" i="82"/>
  <c r="M355" i="82" s="1"/>
  <c r="O355" i="82" s="1"/>
  <c r="P353" i="82"/>
  <c r="Q353" i="82" s="1"/>
  <c r="O353" i="82"/>
  <c r="N353" i="82"/>
  <c r="P192" i="82"/>
  <c r="Q192" i="82" s="1"/>
  <c r="N192" i="82"/>
  <c r="O191" i="82"/>
  <c r="N191" i="82"/>
  <c r="M191" i="82"/>
  <c r="M192" i="82" s="1"/>
  <c r="O192" i="82" s="1"/>
  <c r="P190" i="82"/>
  <c r="Q190" i="82" s="1"/>
  <c r="O190" i="82"/>
  <c r="N190" i="82"/>
  <c r="P189" i="82"/>
  <c r="Q189" i="82" s="1"/>
  <c r="N189" i="82"/>
  <c r="O188" i="82"/>
  <c r="N188" i="82"/>
  <c r="M188" i="82"/>
  <c r="M189" i="82" s="1"/>
  <c r="O189" i="82" s="1"/>
  <c r="P187" i="82"/>
  <c r="Q187" i="82" s="1"/>
  <c r="O187" i="82"/>
  <c r="N187" i="82"/>
  <c r="P186" i="82"/>
  <c r="Q186" i="82" s="1"/>
  <c r="N186" i="82"/>
  <c r="P185" i="82"/>
  <c r="Q185" i="82" s="1"/>
  <c r="N185" i="82"/>
  <c r="M185" i="82"/>
  <c r="M186" i="82" s="1"/>
  <c r="O186" i="82" s="1"/>
  <c r="O184" i="82"/>
  <c r="N184" i="82"/>
  <c r="P184" i="82" s="1"/>
  <c r="Q184" i="82" s="1"/>
  <c r="P183" i="82"/>
  <c r="Q183" i="82" s="1"/>
  <c r="N183" i="82"/>
  <c r="O182" i="82"/>
  <c r="N182" i="82"/>
  <c r="M182" i="82"/>
  <c r="M183" i="82" s="1"/>
  <c r="O183" i="82" s="1"/>
  <c r="P181" i="82"/>
  <c r="Q181" i="82" s="1"/>
  <c r="O181" i="82"/>
  <c r="N181" i="82"/>
  <c r="P180" i="82"/>
  <c r="Q180" i="82" s="1"/>
  <c r="N180" i="82"/>
  <c r="O179" i="82"/>
  <c r="N179" i="82"/>
  <c r="M179" i="82"/>
  <c r="M180" i="82" s="1"/>
  <c r="O180" i="82" s="1"/>
  <c r="P178" i="82"/>
  <c r="Q178" i="82" s="1"/>
  <c r="O178" i="82"/>
  <c r="N178" i="82"/>
  <c r="P177" i="82"/>
  <c r="Q177" i="82" s="1"/>
  <c r="N177" i="82"/>
  <c r="O176" i="82"/>
  <c r="N176" i="82"/>
  <c r="M176" i="82"/>
  <c r="M177" i="82" s="1"/>
  <c r="O177" i="82" s="1"/>
  <c r="P175" i="82"/>
  <c r="Q175" i="82" s="1"/>
  <c r="O175" i="82"/>
  <c r="N175" i="82"/>
  <c r="P174" i="82"/>
  <c r="Q174" i="82" s="1"/>
  <c r="N174" i="82"/>
  <c r="O173" i="82"/>
  <c r="N173" i="82"/>
  <c r="M173" i="82"/>
  <c r="M174" i="82" s="1"/>
  <c r="O174" i="82" s="1"/>
  <c r="P172" i="82"/>
  <c r="Q172" i="82" s="1"/>
  <c r="O172" i="82"/>
  <c r="N172" i="82"/>
  <c r="P171" i="82"/>
  <c r="Q171" i="82" s="1"/>
  <c r="N171" i="82"/>
  <c r="O170" i="82"/>
  <c r="N170" i="82"/>
  <c r="M170" i="82"/>
  <c r="M171" i="82" s="1"/>
  <c r="O171" i="82" s="1"/>
  <c r="P169" i="82"/>
  <c r="Q169" i="82" s="1"/>
  <c r="O169" i="82"/>
  <c r="N169" i="82"/>
  <c r="P168" i="82"/>
  <c r="Q168" i="82" s="1"/>
  <c r="N168" i="82"/>
  <c r="O167" i="82"/>
  <c r="N167" i="82"/>
  <c r="M167" i="82"/>
  <c r="M168" i="82" s="1"/>
  <c r="O168" i="82" s="1"/>
  <c r="P166" i="82"/>
  <c r="Q166" i="82" s="1"/>
  <c r="O166" i="82"/>
  <c r="N166" i="82"/>
  <c r="P165" i="82"/>
  <c r="Q165" i="82" s="1"/>
  <c r="N165" i="82"/>
  <c r="O164" i="82"/>
  <c r="N164" i="82"/>
  <c r="M164" i="82"/>
  <c r="M165" i="82" s="1"/>
  <c r="O165" i="82" s="1"/>
  <c r="P163" i="82"/>
  <c r="Q163" i="82" s="1"/>
  <c r="O163" i="82"/>
  <c r="N163" i="82"/>
  <c r="P162" i="82"/>
  <c r="Q162" i="82" s="1"/>
  <c r="N162" i="82"/>
  <c r="O161" i="82"/>
  <c r="N161" i="82"/>
  <c r="M161" i="82"/>
  <c r="M162" i="82" s="1"/>
  <c r="O162" i="82" s="1"/>
  <c r="P160" i="82"/>
  <c r="Q160" i="82" s="1"/>
  <c r="O160" i="82"/>
  <c r="N160" i="82"/>
  <c r="P159" i="82"/>
  <c r="Q159" i="82" s="1"/>
  <c r="N159" i="82"/>
  <c r="O158" i="82"/>
  <c r="N158" i="82"/>
  <c r="M158" i="82"/>
  <c r="M159" i="82" s="1"/>
  <c r="O159" i="82" s="1"/>
  <c r="P157" i="82"/>
  <c r="Q157" i="82" s="1"/>
  <c r="O157" i="82"/>
  <c r="N157" i="82"/>
  <c r="P156" i="82"/>
  <c r="Q156" i="82" s="1"/>
  <c r="N156" i="82"/>
  <c r="O155" i="82"/>
  <c r="N155" i="82"/>
  <c r="M155" i="82"/>
  <c r="M156" i="82" s="1"/>
  <c r="O156" i="82" s="1"/>
  <c r="P154" i="82"/>
  <c r="Q154" i="82" s="1"/>
  <c r="O154" i="82"/>
  <c r="N154" i="82"/>
  <c r="P153" i="82"/>
  <c r="Q153" i="82" s="1"/>
  <c r="N153" i="82"/>
  <c r="O152" i="82"/>
  <c r="N152" i="82"/>
  <c r="M152" i="82"/>
  <c r="P151" i="82"/>
  <c r="Q151" i="82" s="1"/>
  <c r="O151" i="82"/>
  <c r="N151" i="82"/>
  <c r="P150" i="82"/>
  <c r="Q150" i="82" s="1"/>
  <c r="N150" i="82"/>
  <c r="O149" i="82"/>
  <c r="N149" i="82"/>
  <c r="M149" i="82"/>
  <c r="M150" i="82" s="1"/>
  <c r="O150" i="82" s="1"/>
  <c r="P148" i="82"/>
  <c r="Q148" i="82" s="1"/>
  <c r="O148" i="82"/>
  <c r="N148" i="82"/>
  <c r="P147" i="82"/>
  <c r="Q147" i="82" s="1"/>
  <c r="N147" i="82"/>
  <c r="O146" i="82"/>
  <c r="N146" i="82"/>
  <c r="M146" i="82"/>
  <c r="P145" i="82"/>
  <c r="Q145" i="82" s="1"/>
  <c r="O145" i="82"/>
  <c r="N145" i="82"/>
  <c r="P144" i="82"/>
  <c r="Q144" i="82" s="1"/>
  <c r="N144" i="82"/>
  <c r="O143" i="82"/>
  <c r="N143" i="82"/>
  <c r="M143" i="82"/>
  <c r="M144" i="82" s="1"/>
  <c r="O144" i="82" s="1"/>
  <c r="P142" i="82"/>
  <c r="Q142" i="82" s="1"/>
  <c r="O142" i="82"/>
  <c r="N142" i="82"/>
  <c r="P141" i="82"/>
  <c r="Q141" i="82" s="1"/>
  <c r="N141" i="82"/>
  <c r="O140" i="82"/>
  <c r="N140" i="82"/>
  <c r="M140" i="82"/>
  <c r="M141" i="82" s="1"/>
  <c r="O141" i="82" s="1"/>
  <c r="P139" i="82"/>
  <c r="Q139" i="82" s="1"/>
  <c r="O139" i="82"/>
  <c r="N139" i="82"/>
  <c r="P138" i="82"/>
  <c r="Q138" i="82" s="1"/>
  <c r="N138" i="82"/>
  <c r="O137" i="82"/>
  <c r="N137" i="82"/>
  <c r="M137" i="82"/>
  <c r="M138" i="82" s="1"/>
  <c r="O138" i="82" s="1"/>
  <c r="P136" i="82"/>
  <c r="Q136" i="82" s="1"/>
  <c r="O136" i="82"/>
  <c r="N136" i="82"/>
  <c r="P135" i="82"/>
  <c r="Q135" i="82" s="1"/>
  <c r="N135" i="82"/>
  <c r="O134" i="82"/>
  <c r="N134" i="82"/>
  <c r="M134" i="82"/>
  <c r="M135" i="82" s="1"/>
  <c r="O135" i="82" s="1"/>
  <c r="P133" i="82"/>
  <c r="Q133" i="82" s="1"/>
  <c r="O133" i="82"/>
  <c r="N133" i="82"/>
  <c r="P132" i="82"/>
  <c r="Q132" i="82" s="1"/>
  <c r="N132" i="82"/>
  <c r="O131" i="82"/>
  <c r="N131" i="82"/>
  <c r="M131" i="82"/>
  <c r="M132" i="82" s="1"/>
  <c r="O132" i="82" s="1"/>
  <c r="P130" i="82"/>
  <c r="Q130" i="82" s="1"/>
  <c r="O130" i="82"/>
  <c r="N130" i="82"/>
  <c r="P129" i="82"/>
  <c r="Q129" i="82" s="1"/>
  <c r="N129" i="82"/>
  <c r="O128" i="82"/>
  <c r="N128" i="82"/>
  <c r="M128" i="82"/>
  <c r="M129" i="82" s="1"/>
  <c r="O129" i="82" s="1"/>
  <c r="P127" i="82"/>
  <c r="Q127" i="82" s="1"/>
  <c r="O127" i="82"/>
  <c r="N127" i="82"/>
  <c r="P126" i="82"/>
  <c r="Q126" i="82" s="1"/>
  <c r="N126" i="82"/>
  <c r="O125" i="82"/>
  <c r="N125" i="82"/>
  <c r="M125" i="82"/>
  <c r="M126" i="82" s="1"/>
  <c r="O126" i="82" s="1"/>
  <c r="P124" i="82"/>
  <c r="Q124" i="82" s="1"/>
  <c r="O124" i="82"/>
  <c r="N124" i="82"/>
  <c r="P123" i="82"/>
  <c r="Q123" i="82" s="1"/>
  <c r="N123" i="82"/>
  <c r="O122" i="82"/>
  <c r="N122" i="82"/>
  <c r="M122" i="82"/>
  <c r="M123" i="82" s="1"/>
  <c r="O123" i="82" s="1"/>
  <c r="P121" i="82"/>
  <c r="Q121" i="82" s="1"/>
  <c r="O121" i="82"/>
  <c r="N121" i="82"/>
  <c r="P120" i="82"/>
  <c r="Q120" i="82" s="1"/>
  <c r="N120" i="82"/>
  <c r="O119" i="82"/>
  <c r="N119" i="82"/>
  <c r="M119" i="82"/>
  <c r="M120" i="82" s="1"/>
  <c r="O120" i="82" s="1"/>
  <c r="P118" i="82"/>
  <c r="Q118" i="82" s="1"/>
  <c r="O118" i="82"/>
  <c r="N118" i="82"/>
  <c r="P117" i="82"/>
  <c r="Q117" i="82" s="1"/>
  <c r="N117" i="82"/>
  <c r="O116" i="82"/>
  <c r="N116" i="82"/>
  <c r="M116" i="82"/>
  <c r="M117" i="82" s="1"/>
  <c r="O117" i="82" s="1"/>
  <c r="P115" i="82"/>
  <c r="Q115" i="82" s="1"/>
  <c r="O115" i="82"/>
  <c r="N115" i="82"/>
  <c r="P114" i="82"/>
  <c r="Q114" i="82" s="1"/>
  <c r="N114" i="82"/>
  <c r="O113" i="82"/>
  <c r="N113" i="82"/>
  <c r="M113" i="82"/>
  <c r="M114" i="82" s="1"/>
  <c r="O114" i="82" s="1"/>
  <c r="P112" i="82"/>
  <c r="Q112" i="82" s="1"/>
  <c r="O112" i="82"/>
  <c r="N112" i="82"/>
  <c r="P111" i="82"/>
  <c r="Q111" i="82" s="1"/>
  <c r="N111" i="82"/>
  <c r="O110" i="82"/>
  <c r="N110" i="82"/>
  <c r="M110" i="82"/>
  <c r="M111" i="82" s="1"/>
  <c r="O111" i="82" s="1"/>
  <c r="P109" i="82"/>
  <c r="Q109" i="82" s="1"/>
  <c r="O109" i="82"/>
  <c r="N109" i="82"/>
  <c r="P108" i="82"/>
  <c r="Q108" i="82" s="1"/>
  <c r="N108" i="82"/>
  <c r="O107" i="82"/>
  <c r="N107" i="82"/>
  <c r="M107" i="82"/>
  <c r="M108" i="82" s="1"/>
  <c r="O108" i="82" s="1"/>
  <c r="P106" i="82"/>
  <c r="Q106" i="82" s="1"/>
  <c r="O106" i="82"/>
  <c r="N106" i="82"/>
  <c r="P105" i="82"/>
  <c r="Q105" i="82" s="1"/>
  <c r="N105" i="82"/>
  <c r="O104" i="82"/>
  <c r="N104" i="82"/>
  <c r="M104" i="82"/>
  <c r="M105" i="82" s="1"/>
  <c r="O105" i="82" s="1"/>
  <c r="P103" i="82"/>
  <c r="Q103" i="82" s="1"/>
  <c r="O103" i="82"/>
  <c r="N103" i="82"/>
  <c r="P102" i="82"/>
  <c r="Q102" i="82" s="1"/>
  <c r="N102" i="82"/>
  <c r="O101" i="82"/>
  <c r="N101" i="82"/>
  <c r="M101" i="82"/>
  <c r="M102" i="82" s="1"/>
  <c r="O102" i="82" s="1"/>
  <c r="P100" i="82"/>
  <c r="Q100" i="82" s="1"/>
  <c r="O100" i="82"/>
  <c r="N100" i="82"/>
  <c r="P99" i="82"/>
  <c r="Q99" i="82" s="1"/>
  <c r="N99" i="82"/>
  <c r="O98" i="82"/>
  <c r="N98" i="82"/>
  <c r="M98" i="82"/>
  <c r="M99" i="82" s="1"/>
  <c r="O99" i="82" s="1"/>
  <c r="P97" i="82"/>
  <c r="Q97" i="82" s="1"/>
  <c r="O97" i="82"/>
  <c r="N97" i="82"/>
  <c r="P96" i="82"/>
  <c r="Q96" i="82" s="1"/>
  <c r="N96" i="82"/>
  <c r="O95" i="82"/>
  <c r="N95" i="82"/>
  <c r="M95" i="82"/>
  <c r="M96" i="82" s="1"/>
  <c r="O96" i="82" s="1"/>
  <c r="P94" i="82"/>
  <c r="Q94" i="82" s="1"/>
  <c r="O94" i="82"/>
  <c r="N94" i="82"/>
  <c r="P93" i="82"/>
  <c r="Q93" i="82" s="1"/>
  <c r="N93" i="82"/>
  <c r="O92" i="82"/>
  <c r="N92" i="82"/>
  <c r="M92" i="82"/>
  <c r="M93" i="82" s="1"/>
  <c r="O93" i="82" s="1"/>
  <c r="P91" i="82"/>
  <c r="Q91" i="82" s="1"/>
  <c r="O91" i="82"/>
  <c r="N91" i="82"/>
  <c r="P90" i="82"/>
  <c r="Q90" i="82" s="1"/>
  <c r="N90" i="82"/>
  <c r="O89" i="82"/>
  <c r="N89" i="82"/>
  <c r="M89" i="82"/>
  <c r="M90" i="82" s="1"/>
  <c r="O90" i="82" s="1"/>
  <c r="P88" i="82"/>
  <c r="Q88" i="82" s="1"/>
  <c r="O88" i="82"/>
  <c r="N88" i="82"/>
  <c r="P87" i="82"/>
  <c r="Q87" i="82" s="1"/>
  <c r="N87" i="82"/>
  <c r="O86" i="82"/>
  <c r="N86" i="82"/>
  <c r="M86" i="82"/>
  <c r="M87" i="82" s="1"/>
  <c r="O87" i="82" s="1"/>
  <c r="P85" i="82"/>
  <c r="Q85" i="82" s="1"/>
  <c r="O85" i="82"/>
  <c r="N85" i="82"/>
  <c r="P84" i="82"/>
  <c r="Q84" i="82" s="1"/>
  <c r="N84" i="82"/>
  <c r="O83" i="82"/>
  <c r="N83" i="82"/>
  <c r="M83" i="82"/>
  <c r="M84" i="82" s="1"/>
  <c r="O84" i="82" s="1"/>
  <c r="P82" i="82"/>
  <c r="Q82" i="82" s="1"/>
  <c r="O82" i="82"/>
  <c r="N82" i="82"/>
  <c r="P81" i="82"/>
  <c r="Q81" i="82" s="1"/>
  <c r="N81" i="82"/>
  <c r="O80" i="82"/>
  <c r="N80" i="82"/>
  <c r="M80" i="82"/>
  <c r="M81" i="82" s="1"/>
  <c r="O81" i="82" s="1"/>
  <c r="P79" i="82"/>
  <c r="Q79" i="82" s="1"/>
  <c r="O79" i="82"/>
  <c r="N79" i="82"/>
  <c r="P78" i="82"/>
  <c r="Q78" i="82" s="1"/>
  <c r="N78" i="82"/>
  <c r="O77" i="82"/>
  <c r="N77" i="82"/>
  <c r="M77" i="82"/>
  <c r="M78" i="82" s="1"/>
  <c r="O78" i="82" s="1"/>
  <c r="P76" i="82"/>
  <c r="Q76" i="82" s="1"/>
  <c r="O76" i="82"/>
  <c r="N76" i="82"/>
  <c r="P75" i="82"/>
  <c r="Q75" i="82" s="1"/>
  <c r="N75" i="82"/>
  <c r="O74" i="82"/>
  <c r="N74" i="82"/>
  <c r="M74" i="82"/>
  <c r="M75" i="82" s="1"/>
  <c r="O75" i="82" s="1"/>
  <c r="P73" i="82"/>
  <c r="Q73" i="82" s="1"/>
  <c r="O73" i="82"/>
  <c r="N73" i="82"/>
  <c r="P72" i="82"/>
  <c r="Q72" i="82" s="1"/>
  <c r="N72" i="82"/>
  <c r="O71" i="82"/>
  <c r="N71" i="82"/>
  <c r="M71" i="82"/>
  <c r="M72" i="82" s="1"/>
  <c r="O72" i="82" s="1"/>
  <c r="P70" i="82"/>
  <c r="Q70" i="82" s="1"/>
  <c r="O70" i="82"/>
  <c r="N70" i="82"/>
  <c r="P69" i="82"/>
  <c r="Q69" i="82" s="1"/>
  <c r="N69" i="82"/>
  <c r="O68" i="82"/>
  <c r="N68" i="82"/>
  <c r="M68" i="82"/>
  <c r="M69" i="82" s="1"/>
  <c r="O69" i="82" s="1"/>
  <c r="P67" i="82"/>
  <c r="Q67" i="82" s="1"/>
  <c r="O67" i="82"/>
  <c r="N67" i="82"/>
  <c r="P66" i="82"/>
  <c r="Q66" i="82" s="1"/>
  <c r="N66" i="82"/>
  <c r="O65" i="82"/>
  <c r="N65" i="82"/>
  <c r="M65" i="82"/>
  <c r="M66" i="82" s="1"/>
  <c r="P64" i="82"/>
  <c r="Q64" i="82" s="1"/>
  <c r="O64" i="82"/>
  <c r="N64" i="82"/>
  <c r="P63" i="82"/>
  <c r="Q63" i="82" s="1"/>
  <c r="N63" i="82"/>
  <c r="O62" i="82"/>
  <c r="N62" i="82"/>
  <c r="M62" i="82"/>
  <c r="M63" i="82" s="1"/>
  <c r="O63" i="82" s="1"/>
  <c r="P61" i="82"/>
  <c r="Q61" i="82" s="1"/>
  <c r="O61" i="82"/>
  <c r="N61" i="82"/>
  <c r="P60" i="82"/>
  <c r="Q60" i="82" s="1"/>
  <c r="N60" i="82"/>
  <c r="O59" i="82"/>
  <c r="N59" i="82"/>
  <c r="M59" i="82"/>
  <c r="M60" i="82" s="1"/>
  <c r="O60" i="82" s="1"/>
  <c r="P58" i="82"/>
  <c r="Q58" i="82" s="1"/>
  <c r="O58" i="82"/>
  <c r="N58" i="82"/>
  <c r="P57" i="82"/>
  <c r="Q57" i="82" s="1"/>
  <c r="N57" i="82"/>
  <c r="O56" i="82"/>
  <c r="N56" i="82"/>
  <c r="M56" i="82"/>
  <c r="M57" i="82" s="1"/>
  <c r="O57" i="82" s="1"/>
  <c r="P55" i="82"/>
  <c r="Q55" i="82" s="1"/>
  <c r="O55" i="82"/>
  <c r="N55" i="82"/>
  <c r="P54" i="82"/>
  <c r="Q54" i="82" s="1"/>
  <c r="N54" i="82"/>
  <c r="O53" i="82"/>
  <c r="N53" i="82"/>
  <c r="M53" i="82"/>
  <c r="M54" i="82" s="1"/>
  <c r="O54" i="82" s="1"/>
  <c r="P52" i="82"/>
  <c r="Q52" i="82" s="1"/>
  <c r="O52" i="82"/>
  <c r="N52" i="82"/>
  <c r="P51" i="82"/>
  <c r="Q51" i="82" s="1"/>
  <c r="N51" i="82"/>
  <c r="O50" i="82"/>
  <c r="N50" i="82"/>
  <c r="M50" i="82"/>
  <c r="M51" i="82" s="1"/>
  <c r="O51" i="82" s="1"/>
  <c r="P49" i="82"/>
  <c r="Q49" i="82" s="1"/>
  <c r="O49" i="82"/>
  <c r="N49" i="82"/>
  <c r="P48" i="82"/>
  <c r="Q48" i="82" s="1"/>
  <c r="N48" i="82"/>
  <c r="O47" i="82"/>
  <c r="N47" i="82"/>
  <c r="M47" i="82"/>
  <c r="M48" i="82" s="1"/>
  <c r="O48" i="82" s="1"/>
  <c r="P46" i="82"/>
  <c r="Q46" i="82" s="1"/>
  <c r="O46" i="82"/>
  <c r="N46" i="82"/>
  <c r="P45" i="82"/>
  <c r="Q45" i="82" s="1"/>
  <c r="N45" i="82"/>
  <c r="O44" i="82"/>
  <c r="N44" i="82"/>
  <c r="M44" i="82"/>
  <c r="M45" i="82" s="1"/>
  <c r="O45" i="82" s="1"/>
  <c r="P43" i="82"/>
  <c r="Q43" i="82" s="1"/>
  <c r="O43" i="82"/>
  <c r="N43" i="82"/>
  <c r="P42" i="82"/>
  <c r="Q42" i="82" s="1"/>
  <c r="N42" i="82"/>
  <c r="O41" i="82"/>
  <c r="N41" i="82"/>
  <c r="M41" i="82"/>
  <c r="M42" i="82" s="1"/>
  <c r="O42" i="82" s="1"/>
  <c r="P40" i="82"/>
  <c r="Q40" i="82" s="1"/>
  <c r="O40" i="82"/>
  <c r="N40" i="82"/>
  <c r="P39" i="82"/>
  <c r="Q39" i="82" s="1"/>
  <c r="N39" i="82"/>
  <c r="O38" i="82"/>
  <c r="N38" i="82"/>
  <c r="M38" i="82"/>
  <c r="M39" i="82" s="1"/>
  <c r="O39" i="82" s="1"/>
  <c r="P37" i="82"/>
  <c r="Q37" i="82" s="1"/>
  <c r="O37" i="82"/>
  <c r="N37" i="82"/>
  <c r="P36" i="82"/>
  <c r="Q36" i="82" s="1"/>
  <c r="N36" i="82"/>
  <c r="O35" i="82"/>
  <c r="N35" i="82"/>
  <c r="M35" i="82"/>
  <c r="M36" i="82" s="1"/>
  <c r="O36" i="82" s="1"/>
  <c r="P34" i="82"/>
  <c r="Q34" i="82" s="1"/>
  <c r="O34" i="82"/>
  <c r="N34" i="82"/>
  <c r="P33" i="82"/>
  <c r="Q33" i="82" s="1"/>
  <c r="N33" i="82"/>
  <c r="O32" i="82"/>
  <c r="N32" i="82"/>
  <c r="M32" i="82"/>
  <c r="M33" i="82" s="1"/>
  <c r="O33" i="82" s="1"/>
  <c r="P31" i="82"/>
  <c r="Q31" i="82" s="1"/>
  <c r="O31" i="82"/>
  <c r="N31" i="82"/>
  <c r="P30" i="82"/>
  <c r="Q30" i="82" s="1"/>
  <c r="N30" i="82"/>
  <c r="O29" i="82"/>
  <c r="N29" i="82"/>
  <c r="M29" i="82"/>
  <c r="M30" i="82" s="1"/>
  <c r="P28" i="82"/>
  <c r="Q28" i="82" s="1"/>
  <c r="O28" i="82"/>
  <c r="N28" i="82"/>
  <c r="P27" i="82"/>
  <c r="Q27" i="82" s="1"/>
  <c r="N27" i="82"/>
  <c r="O26" i="82"/>
  <c r="N26" i="82"/>
  <c r="M26" i="82"/>
  <c r="M27" i="82" s="1"/>
  <c r="O27" i="82" s="1"/>
  <c r="P25" i="82"/>
  <c r="Q25" i="82" s="1"/>
  <c r="O25" i="82"/>
  <c r="N25" i="82"/>
  <c r="P24" i="82"/>
  <c r="Q24" i="82" s="1"/>
  <c r="N24" i="82"/>
  <c r="O23" i="82"/>
  <c r="N23" i="82"/>
  <c r="M23" i="82"/>
  <c r="M24" i="82" s="1"/>
  <c r="O24" i="82" s="1"/>
  <c r="P22" i="82"/>
  <c r="Q22" i="82" s="1"/>
  <c r="O22" i="82"/>
  <c r="N22" i="82"/>
  <c r="P21" i="82"/>
  <c r="Q21" i="82" s="1"/>
  <c r="N21" i="82"/>
  <c r="O20" i="82"/>
  <c r="N20" i="82"/>
  <c r="M20" i="82"/>
  <c r="P19" i="82"/>
  <c r="Q19" i="82" s="1"/>
  <c r="O19" i="82"/>
  <c r="N19" i="82"/>
  <c r="P18" i="82"/>
  <c r="Q18" i="82" s="1"/>
  <c r="N18" i="82"/>
  <c r="O17" i="82"/>
  <c r="N17" i="82"/>
  <c r="M17" i="82"/>
  <c r="M18" i="82" s="1"/>
  <c r="P16" i="82"/>
  <c r="Q16" i="82" s="1"/>
  <c r="O16" i="82"/>
  <c r="N16" i="82"/>
  <c r="P15" i="82"/>
  <c r="Q15" i="82" s="1"/>
  <c r="N15" i="82"/>
  <c r="O14" i="82"/>
  <c r="N14" i="82"/>
  <c r="M14" i="82"/>
  <c r="M15" i="82" s="1"/>
  <c r="O15" i="82" s="1"/>
  <c r="P13" i="82"/>
  <c r="Q13" i="82" s="1"/>
  <c r="O13" i="82"/>
  <c r="N13" i="82"/>
  <c r="P9" i="82"/>
  <c r="Q9" i="82" s="1"/>
  <c r="N9" i="82"/>
  <c r="O8" i="82"/>
  <c r="N8" i="82"/>
  <c r="M8" i="82"/>
  <c r="M9" i="82" s="1"/>
  <c r="O9" i="82" s="1"/>
  <c r="P7" i="82"/>
  <c r="Q7" i="82" s="1"/>
  <c r="O7" i="82"/>
  <c r="N7" i="82"/>
  <c r="P12" i="82"/>
  <c r="Q12" i="82" s="1"/>
  <c r="N12" i="82"/>
  <c r="O11" i="82"/>
  <c r="N11" i="82"/>
  <c r="M11" i="82"/>
  <c r="P10" i="82"/>
  <c r="Q10" i="82" s="1"/>
  <c r="O10" i="82"/>
  <c r="N10" i="82"/>
  <c r="C7" i="82"/>
  <c r="B2" i="82"/>
  <c r="P121" i="80"/>
  <c r="Q121" i="80" s="1"/>
  <c r="N121" i="80"/>
  <c r="P120" i="80"/>
  <c r="Q120" i="80" s="1"/>
  <c r="N120" i="80"/>
  <c r="P119" i="80"/>
  <c r="Q119" i="80" s="1"/>
  <c r="O119" i="80"/>
  <c r="N119" i="80"/>
  <c r="M119" i="80"/>
  <c r="M120" i="80" s="1"/>
  <c r="P118" i="80"/>
  <c r="Q118" i="80" s="1"/>
  <c r="O118" i="80"/>
  <c r="N118" i="80"/>
  <c r="P117" i="80"/>
  <c r="Q117" i="80" s="1"/>
  <c r="N117" i="80"/>
  <c r="M117" i="80"/>
  <c r="O117" i="80" s="1"/>
  <c r="P116" i="80"/>
  <c r="Q116" i="80" s="1"/>
  <c r="O116" i="80"/>
  <c r="N116" i="80"/>
  <c r="M116" i="80"/>
  <c r="P115" i="80"/>
  <c r="Q115" i="80" s="1"/>
  <c r="O115" i="80"/>
  <c r="N115" i="80"/>
  <c r="P114" i="80"/>
  <c r="Q114" i="80" s="1"/>
  <c r="N114" i="80"/>
  <c r="P113" i="80"/>
  <c r="Q113" i="80" s="1"/>
  <c r="N113" i="80"/>
  <c r="P112" i="80"/>
  <c r="Q112" i="80" s="1"/>
  <c r="N112" i="80"/>
  <c r="M112" i="80"/>
  <c r="M113" i="80" s="1"/>
  <c r="P111" i="80"/>
  <c r="Q111" i="80" s="1"/>
  <c r="O111" i="80"/>
  <c r="N111" i="80"/>
  <c r="P110" i="80"/>
  <c r="Q110" i="80" s="1"/>
  <c r="N110" i="80"/>
  <c r="P109" i="80"/>
  <c r="Q109" i="80" s="1"/>
  <c r="O109" i="80"/>
  <c r="N109" i="80"/>
  <c r="M109" i="80"/>
  <c r="M110" i="80" s="1"/>
  <c r="O110" i="80" s="1"/>
  <c r="P108" i="80"/>
  <c r="Q108" i="80" s="1"/>
  <c r="O108" i="80"/>
  <c r="N108" i="80"/>
  <c r="P107" i="80"/>
  <c r="Q107" i="80" s="1"/>
  <c r="N107" i="80"/>
  <c r="P106" i="80"/>
  <c r="Q106" i="80" s="1"/>
  <c r="N106" i="80"/>
  <c r="P105" i="80"/>
  <c r="Q105" i="80" s="1"/>
  <c r="O105" i="80"/>
  <c r="N105" i="80"/>
  <c r="M105" i="80"/>
  <c r="M106" i="80" s="1"/>
  <c r="P104" i="80"/>
  <c r="Q104" i="80" s="1"/>
  <c r="O104" i="80"/>
  <c r="N104" i="80"/>
  <c r="P103" i="80"/>
  <c r="Q103" i="80" s="1"/>
  <c r="N103" i="80"/>
  <c r="M103" i="80"/>
  <c r="O103" i="80" s="1"/>
  <c r="P102" i="80"/>
  <c r="Q102" i="80" s="1"/>
  <c r="N102" i="80"/>
  <c r="M102" i="80"/>
  <c r="O102" i="80" s="1"/>
  <c r="P101" i="80"/>
  <c r="Q101" i="80" s="1"/>
  <c r="O101" i="80"/>
  <c r="N101" i="80"/>
  <c r="P100" i="80"/>
  <c r="Q100" i="80" s="1"/>
  <c r="N100" i="80"/>
  <c r="P99" i="80"/>
  <c r="Q99" i="80" s="1"/>
  <c r="N99" i="80"/>
  <c r="P98" i="80"/>
  <c r="Q98" i="80" s="1"/>
  <c r="N98" i="80"/>
  <c r="M98" i="80"/>
  <c r="M99" i="80" s="1"/>
  <c r="Q97" i="80"/>
  <c r="P97" i="80"/>
  <c r="O97" i="80"/>
  <c r="N97" i="80"/>
  <c r="P96" i="80"/>
  <c r="Q96" i="80" s="1"/>
  <c r="N96" i="80"/>
  <c r="Q95" i="80"/>
  <c r="P95" i="80"/>
  <c r="N95" i="80"/>
  <c r="M95" i="80"/>
  <c r="M96" i="80" s="1"/>
  <c r="O96" i="80" s="1"/>
  <c r="P94" i="80"/>
  <c r="Q94" i="80" s="1"/>
  <c r="O94" i="80"/>
  <c r="N94" i="80"/>
  <c r="P242" i="66"/>
  <c r="Q242" i="66" s="1"/>
  <c r="N242" i="66"/>
  <c r="O241" i="66"/>
  <c r="N241" i="66"/>
  <c r="M241" i="66"/>
  <c r="M242" i="66" s="1"/>
  <c r="O242" i="66" s="1"/>
  <c r="P240" i="66"/>
  <c r="Q240" i="66" s="1"/>
  <c r="O240" i="66"/>
  <c r="N240" i="66"/>
  <c r="P239" i="66"/>
  <c r="Q239" i="66" s="1"/>
  <c r="N239" i="66"/>
  <c r="O238" i="66"/>
  <c r="N238" i="66"/>
  <c r="M238" i="66"/>
  <c r="M239" i="66" s="1"/>
  <c r="O239" i="66" s="1"/>
  <c r="P237" i="66"/>
  <c r="Q237" i="66" s="1"/>
  <c r="O237" i="66"/>
  <c r="N237" i="66"/>
  <c r="P262" i="59"/>
  <c r="Q262" i="59" s="1"/>
  <c r="N262" i="59"/>
  <c r="M262" i="59"/>
  <c r="O262" i="59" s="1"/>
  <c r="O261" i="59"/>
  <c r="N261" i="59"/>
  <c r="M261" i="59"/>
  <c r="P260" i="59"/>
  <c r="Q260" i="59" s="1"/>
  <c r="O260" i="59"/>
  <c r="N260" i="59"/>
  <c r="P259" i="59"/>
  <c r="Q259" i="59" s="1"/>
  <c r="N259" i="59"/>
  <c r="N258" i="59"/>
  <c r="P258" i="59" s="1"/>
  <c r="Q258" i="59" s="1"/>
  <c r="M258" i="59"/>
  <c r="M259" i="59" s="1"/>
  <c r="O259" i="59" s="1"/>
  <c r="P257" i="59"/>
  <c r="Q257" i="59" s="1"/>
  <c r="O257" i="59"/>
  <c r="N257" i="59"/>
  <c r="P52" i="81"/>
  <c r="Q52" i="81" s="1"/>
  <c r="M52" i="81"/>
  <c r="O52" i="81" s="1"/>
  <c r="P51" i="81"/>
  <c r="Q51" i="81" s="1"/>
  <c r="M51" i="81"/>
  <c r="O51" i="81" s="1"/>
  <c r="P50" i="81"/>
  <c r="Q50" i="81" s="1"/>
  <c r="O50" i="81"/>
  <c r="P49" i="81"/>
  <c r="Q49" i="81" s="1"/>
  <c r="N49" i="81"/>
  <c r="P48" i="81"/>
  <c r="Q48" i="81" s="1"/>
  <c r="N48" i="81"/>
  <c r="M48" i="81"/>
  <c r="M49" i="81" s="1"/>
  <c r="O49" i="81" s="1"/>
  <c r="P47" i="81"/>
  <c r="Q47" i="81" s="1"/>
  <c r="O47" i="81"/>
  <c r="N47" i="81"/>
  <c r="P93" i="80"/>
  <c r="Q93" i="80" s="1"/>
  <c r="M93" i="80"/>
  <c r="O93" i="80" s="1"/>
  <c r="P92" i="80"/>
  <c r="Q92" i="80" s="1"/>
  <c r="O92" i="80"/>
  <c r="M92" i="80"/>
  <c r="P91" i="80"/>
  <c r="Q91" i="80" s="1"/>
  <c r="O91" i="80"/>
  <c r="P90" i="80"/>
  <c r="Q90" i="80" s="1"/>
  <c r="N90" i="80"/>
  <c r="M90" i="80"/>
  <c r="O90" i="80" s="1"/>
  <c r="P89" i="80"/>
  <c r="Q89" i="80" s="1"/>
  <c r="O89" i="80"/>
  <c r="N89" i="80"/>
  <c r="M89" i="80"/>
  <c r="O88" i="80"/>
  <c r="N88" i="80"/>
  <c r="P88" i="80" s="1"/>
  <c r="Q88" i="80" s="1"/>
  <c r="N87" i="80"/>
  <c r="N86" i="80"/>
  <c r="N85" i="80"/>
  <c r="N84" i="80"/>
  <c r="M84" i="80"/>
  <c r="M85" i="80" s="1"/>
  <c r="O85" i="80" s="1"/>
  <c r="P83" i="80"/>
  <c r="Q83" i="80" s="1"/>
  <c r="O83" i="80"/>
  <c r="N83" i="80"/>
  <c r="P82" i="80"/>
  <c r="Q82" i="80" s="1"/>
  <c r="N82" i="80"/>
  <c r="O81" i="80"/>
  <c r="N81" i="80"/>
  <c r="M81" i="80"/>
  <c r="M82" i="80" s="1"/>
  <c r="O82" i="80" s="1"/>
  <c r="P80" i="80"/>
  <c r="Q80" i="80" s="1"/>
  <c r="O80" i="80"/>
  <c r="N80" i="80"/>
  <c r="P79" i="80"/>
  <c r="Q79" i="80" s="1"/>
  <c r="N79" i="80"/>
  <c r="P78" i="80"/>
  <c r="Q78" i="80" s="1"/>
  <c r="N78" i="80"/>
  <c r="M78" i="80"/>
  <c r="M79" i="80" s="1"/>
  <c r="O79" i="80" s="1"/>
  <c r="P77" i="80"/>
  <c r="Q77" i="80" s="1"/>
  <c r="O77" i="80"/>
  <c r="N77" i="80"/>
  <c r="P76" i="80"/>
  <c r="Q76" i="80" s="1"/>
  <c r="N76" i="80"/>
  <c r="P75" i="80"/>
  <c r="Q75" i="80" s="1"/>
  <c r="N75" i="80"/>
  <c r="M75" i="80"/>
  <c r="O75" i="80" s="1"/>
  <c r="P74" i="80"/>
  <c r="Q74" i="80" s="1"/>
  <c r="O74" i="80"/>
  <c r="N74" i="80"/>
  <c r="P73" i="80"/>
  <c r="Q73" i="80" s="1"/>
  <c r="N73" i="80"/>
  <c r="P72" i="80"/>
  <c r="Q72" i="80" s="1"/>
  <c r="N72" i="80"/>
  <c r="M72" i="80"/>
  <c r="M73" i="80" s="1"/>
  <c r="O73" i="80" s="1"/>
  <c r="P71" i="80"/>
  <c r="Q71" i="80" s="1"/>
  <c r="O71" i="80"/>
  <c r="N71" i="80"/>
  <c r="P70" i="80"/>
  <c r="Q70" i="80" s="1"/>
  <c r="N70" i="80"/>
  <c r="O69" i="80"/>
  <c r="N69" i="80"/>
  <c r="P69" i="80" s="1"/>
  <c r="Q69" i="80" s="1"/>
  <c r="M69" i="80"/>
  <c r="M70" i="80" s="1"/>
  <c r="O70" i="80" s="1"/>
  <c r="P68" i="80"/>
  <c r="Q68" i="80" s="1"/>
  <c r="O68" i="80"/>
  <c r="N68" i="80"/>
  <c r="Q67" i="80"/>
  <c r="P67" i="80"/>
  <c r="N67" i="80"/>
  <c r="P66" i="80"/>
  <c r="Q66" i="80" s="1"/>
  <c r="N66" i="80"/>
  <c r="P65" i="80"/>
  <c r="Q65" i="80" s="1"/>
  <c r="N65" i="80"/>
  <c r="M65" i="80"/>
  <c r="M66" i="80" s="1"/>
  <c r="P64" i="80"/>
  <c r="Q64" i="80" s="1"/>
  <c r="O64" i="80"/>
  <c r="N64" i="80"/>
  <c r="P46" i="81"/>
  <c r="Q46" i="81" s="1"/>
  <c r="N46" i="81"/>
  <c r="O45" i="81"/>
  <c r="N45" i="81"/>
  <c r="M45" i="81"/>
  <c r="M46" i="81" s="1"/>
  <c r="O46" i="81" s="1"/>
  <c r="P44" i="81"/>
  <c r="Q44" i="81" s="1"/>
  <c r="O44" i="81"/>
  <c r="N44" i="81"/>
  <c r="P43" i="81"/>
  <c r="Q43" i="81" s="1"/>
  <c r="N43" i="81"/>
  <c r="P42" i="81"/>
  <c r="Q42" i="81" s="1"/>
  <c r="N42" i="81"/>
  <c r="M42" i="81"/>
  <c r="M43" i="81" s="1"/>
  <c r="O43" i="81" s="1"/>
  <c r="P41" i="81"/>
  <c r="Q41" i="81" s="1"/>
  <c r="O41" i="81"/>
  <c r="N41" i="81"/>
  <c r="P63" i="80"/>
  <c r="Q63" i="80" s="1"/>
  <c r="N63" i="80"/>
  <c r="O62" i="80"/>
  <c r="N62" i="80"/>
  <c r="P62" i="80" s="1"/>
  <c r="Q62" i="80" s="1"/>
  <c r="M62" i="80"/>
  <c r="M63" i="80" s="1"/>
  <c r="O63" i="80" s="1"/>
  <c r="P61" i="80"/>
  <c r="Q61" i="80" s="1"/>
  <c r="O61" i="80"/>
  <c r="N61" i="80"/>
  <c r="P60" i="80"/>
  <c r="Q60" i="80" s="1"/>
  <c r="N60" i="80"/>
  <c r="P59" i="80"/>
  <c r="Q59" i="80" s="1"/>
  <c r="O59" i="80"/>
  <c r="N59" i="80"/>
  <c r="M59" i="80"/>
  <c r="M60" i="80" s="1"/>
  <c r="O60" i="80" s="1"/>
  <c r="P58" i="80"/>
  <c r="Q58" i="80" s="1"/>
  <c r="O58" i="80"/>
  <c r="M57" i="80"/>
  <c r="O57" i="80" s="1"/>
  <c r="P57" i="80"/>
  <c r="Q57" i="80" s="1"/>
  <c r="P55" i="80"/>
  <c r="Q55" i="80" s="1"/>
  <c r="P54" i="80"/>
  <c r="Q54" i="80" s="1"/>
  <c r="N54" i="80"/>
  <c r="N53" i="80"/>
  <c r="O52" i="80"/>
  <c r="N52" i="80"/>
  <c r="M52" i="80"/>
  <c r="M54" i="80" s="1"/>
  <c r="O54" i="80" s="1"/>
  <c r="P51" i="80"/>
  <c r="Q51" i="80" s="1"/>
  <c r="O51" i="80"/>
  <c r="N51" i="80"/>
  <c r="P50" i="80"/>
  <c r="Q50" i="80" s="1"/>
  <c r="N50" i="80"/>
  <c r="P49" i="80"/>
  <c r="Q49" i="80" s="1"/>
  <c r="N49" i="80"/>
  <c r="M49" i="80"/>
  <c r="M50" i="80" s="1"/>
  <c r="O50" i="80" s="1"/>
  <c r="P48" i="80"/>
  <c r="Q48" i="80" s="1"/>
  <c r="O48" i="80"/>
  <c r="N48" i="80"/>
  <c r="P47" i="80"/>
  <c r="Q47" i="80" s="1"/>
  <c r="N47" i="80"/>
  <c r="P46" i="80"/>
  <c r="Q46" i="80" s="1"/>
  <c r="N46" i="80"/>
  <c r="M46" i="80"/>
  <c r="M47" i="80" s="1"/>
  <c r="O47" i="80" s="1"/>
  <c r="P45" i="80"/>
  <c r="Q45" i="80" s="1"/>
  <c r="O45" i="80"/>
  <c r="N45" i="80"/>
  <c r="P44" i="80"/>
  <c r="Q44" i="80" s="1"/>
  <c r="N44" i="80"/>
  <c r="O43" i="80"/>
  <c r="N43" i="80"/>
  <c r="P42" i="80"/>
  <c r="Q42" i="80" s="1"/>
  <c r="N42" i="80"/>
  <c r="M42" i="80"/>
  <c r="M43" i="80" s="1"/>
  <c r="O41" i="80"/>
  <c r="N41" i="80"/>
  <c r="P41" i="80" s="1"/>
  <c r="Q41" i="80" s="1"/>
  <c r="P40" i="80"/>
  <c r="Q40" i="80" s="1"/>
  <c r="N40" i="80"/>
  <c r="P39" i="80"/>
  <c r="Q39" i="80" s="1"/>
  <c r="N39" i="80"/>
  <c r="P38" i="80"/>
  <c r="Q38" i="80" s="1"/>
  <c r="O38" i="80"/>
  <c r="N38" i="80"/>
  <c r="M38" i="80"/>
  <c r="M39" i="80" s="1"/>
  <c r="P37" i="80"/>
  <c r="Q37" i="80" s="1"/>
  <c r="O37" i="80"/>
  <c r="N37" i="80"/>
  <c r="P36" i="80"/>
  <c r="Q36" i="80" s="1"/>
  <c r="N36" i="80"/>
  <c r="P35" i="80"/>
  <c r="Q35" i="80" s="1"/>
  <c r="N35" i="80"/>
  <c r="M35" i="80"/>
  <c r="O35" i="80" s="1"/>
  <c r="P34" i="80"/>
  <c r="Q34" i="80" s="1"/>
  <c r="O34" i="80"/>
  <c r="N34" i="80"/>
  <c r="P33" i="80"/>
  <c r="Q33" i="80" s="1"/>
  <c r="N33" i="80"/>
  <c r="P32" i="80"/>
  <c r="Q32" i="80" s="1"/>
  <c r="N32" i="80"/>
  <c r="M32" i="80"/>
  <c r="M33" i="80" s="1"/>
  <c r="O33" i="80" s="1"/>
  <c r="P31" i="80"/>
  <c r="Q31" i="80" s="1"/>
  <c r="O31" i="80"/>
  <c r="N31" i="80"/>
  <c r="Q30" i="80"/>
  <c r="P30" i="80"/>
  <c r="N30" i="80"/>
  <c r="P29" i="80"/>
  <c r="Q29" i="80" s="1"/>
  <c r="N29" i="80"/>
  <c r="M29" i="80"/>
  <c r="M30" i="80" s="1"/>
  <c r="O30" i="80" s="1"/>
  <c r="P28" i="80"/>
  <c r="Q28" i="80" s="1"/>
  <c r="O28" i="80"/>
  <c r="N28" i="80"/>
  <c r="P40" i="81"/>
  <c r="Q40" i="81" s="1"/>
  <c r="N40" i="81"/>
  <c r="P39" i="81"/>
  <c r="Q39" i="81" s="1"/>
  <c r="N39" i="81"/>
  <c r="P38" i="81"/>
  <c r="Q38" i="81" s="1"/>
  <c r="N38" i="81"/>
  <c r="M38" i="81"/>
  <c r="M39" i="81" s="1"/>
  <c r="P37" i="81"/>
  <c r="Q37" i="81" s="1"/>
  <c r="O37" i="81"/>
  <c r="N37" i="81"/>
  <c r="P36" i="81"/>
  <c r="Q36" i="81" s="1"/>
  <c r="N36" i="81"/>
  <c r="P35" i="81"/>
  <c r="Q35" i="81" s="1"/>
  <c r="N35" i="81"/>
  <c r="M35" i="81"/>
  <c r="M36" i="81" s="1"/>
  <c r="O36" i="81" s="1"/>
  <c r="P34" i="81"/>
  <c r="Q34" i="81" s="1"/>
  <c r="O34" i="81"/>
  <c r="N34" i="81"/>
  <c r="P33" i="81"/>
  <c r="Q33" i="81" s="1"/>
  <c r="N33" i="81"/>
  <c r="P32" i="81"/>
  <c r="Q32" i="81" s="1"/>
  <c r="N32" i="81"/>
  <c r="M32" i="81"/>
  <c r="M33" i="81" s="1"/>
  <c r="O33" i="81" s="1"/>
  <c r="P31" i="81"/>
  <c r="Q31" i="81" s="1"/>
  <c r="O31" i="81"/>
  <c r="N31" i="81"/>
  <c r="P30" i="81"/>
  <c r="Q30" i="81" s="1"/>
  <c r="N30" i="81"/>
  <c r="P29" i="81"/>
  <c r="Q29" i="81" s="1"/>
  <c r="N29" i="81"/>
  <c r="M29" i="81"/>
  <c r="M30" i="81" s="1"/>
  <c r="O30" i="81" s="1"/>
  <c r="P28" i="81"/>
  <c r="Q28" i="81" s="1"/>
  <c r="O28" i="81"/>
  <c r="N28" i="81"/>
  <c r="P27" i="81"/>
  <c r="Q27" i="81" s="1"/>
  <c r="N27" i="81"/>
  <c r="P26" i="81"/>
  <c r="Q26" i="81" s="1"/>
  <c r="N26" i="81"/>
  <c r="P25" i="81"/>
  <c r="Q25" i="81" s="1"/>
  <c r="N25" i="81"/>
  <c r="M25" i="81"/>
  <c r="M26" i="81" s="1"/>
  <c r="P24" i="81"/>
  <c r="Q24" i="81" s="1"/>
  <c r="O24" i="81"/>
  <c r="N24" i="81"/>
  <c r="P23" i="81"/>
  <c r="Q23" i="81" s="1"/>
  <c r="N23" i="81"/>
  <c r="M23" i="81"/>
  <c r="O23" i="81" s="1"/>
  <c r="P22" i="81"/>
  <c r="Q22" i="81" s="1"/>
  <c r="N22" i="81"/>
  <c r="M22" i="81"/>
  <c r="O22" i="81" s="1"/>
  <c r="P21" i="81"/>
  <c r="Q21" i="81" s="1"/>
  <c r="O21" i="81"/>
  <c r="N21" i="81"/>
  <c r="P20" i="81"/>
  <c r="Q20" i="81" s="1"/>
  <c r="N20" i="81"/>
  <c r="P19" i="81"/>
  <c r="Q19" i="81" s="1"/>
  <c r="N19" i="81"/>
  <c r="P18" i="81"/>
  <c r="Q18" i="81" s="1"/>
  <c r="N18" i="81"/>
  <c r="M18" i="81"/>
  <c r="M19" i="81" s="1"/>
  <c r="P17" i="81"/>
  <c r="Q17" i="81" s="1"/>
  <c r="O17" i="81"/>
  <c r="N17" i="81"/>
  <c r="P16" i="81"/>
  <c r="Q16" i="81" s="1"/>
  <c r="N16" i="81"/>
  <c r="P15" i="81"/>
  <c r="Q15" i="81" s="1"/>
  <c r="N15" i="81"/>
  <c r="M15" i="81"/>
  <c r="M16" i="81" s="1"/>
  <c r="O16" i="81" s="1"/>
  <c r="P14" i="81"/>
  <c r="Q14" i="81" s="1"/>
  <c r="O14" i="81"/>
  <c r="N14" i="81"/>
  <c r="N27" i="80"/>
  <c r="N26" i="80"/>
  <c r="N25" i="80"/>
  <c r="M25" i="80"/>
  <c r="M26" i="80" s="1"/>
  <c r="O26" i="80" s="1"/>
  <c r="O24" i="80"/>
  <c r="N24" i="80"/>
  <c r="P24" i="80" s="1"/>
  <c r="Q24" i="80" s="1"/>
  <c r="P23" i="80"/>
  <c r="Q23" i="80" s="1"/>
  <c r="N23" i="80"/>
  <c r="P22" i="80"/>
  <c r="Q22" i="80" s="1"/>
  <c r="N22" i="80"/>
  <c r="M22" i="80"/>
  <c r="M23" i="80" s="1"/>
  <c r="O23" i="80" s="1"/>
  <c r="P21" i="80"/>
  <c r="Q21" i="80" s="1"/>
  <c r="O21" i="80"/>
  <c r="N21" i="80"/>
  <c r="P20" i="80"/>
  <c r="Q20" i="80" s="1"/>
  <c r="N20" i="80"/>
  <c r="P19" i="80"/>
  <c r="Q19" i="80" s="1"/>
  <c r="N19" i="80"/>
  <c r="P18" i="80"/>
  <c r="Q18" i="80" s="1"/>
  <c r="N18" i="80"/>
  <c r="M18" i="80"/>
  <c r="M19" i="80" s="1"/>
  <c r="P17" i="80"/>
  <c r="Q17" i="80" s="1"/>
  <c r="O17" i="80"/>
  <c r="N17" i="80"/>
  <c r="P16" i="80"/>
  <c r="Q16" i="80" s="1"/>
  <c r="N16" i="80"/>
  <c r="P15" i="80"/>
  <c r="Q15" i="80" s="1"/>
  <c r="N15" i="80"/>
  <c r="M15" i="80"/>
  <c r="O15" i="80" s="1"/>
  <c r="P14" i="80"/>
  <c r="Q14" i="80" s="1"/>
  <c r="O14" i="80"/>
  <c r="N14" i="80"/>
  <c r="P13" i="81"/>
  <c r="Q13" i="81" s="1"/>
  <c r="N13" i="81"/>
  <c r="P12" i="81"/>
  <c r="Q12" i="81" s="1"/>
  <c r="N12" i="81"/>
  <c r="Q11" i="81"/>
  <c r="P11" i="81"/>
  <c r="N11" i="81"/>
  <c r="M11" i="81"/>
  <c r="M12" i="81" s="1"/>
  <c r="P10" i="81"/>
  <c r="Q10" i="81" s="1"/>
  <c r="O10" i="81"/>
  <c r="N10" i="81"/>
  <c r="P9" i="81"/>
  <c r="N9" i="81"/>
  <c r="M9" i="81"/>
  <c r="O9" i="81" s="1"/>
  <c r="P8" i="81"/>
  <c r="Q8" i="81" s="1"/>
  <c r="N8" i="81"/>
  <c r="M8" i="81"/>
  <c r="O8" i="81" s="1"/>
  <c r="P7" i="81"/>
  <c r="O7" i="81"/>
  <c r="N7" i="81"/>
  <c r="C7" i="81"/>
  <c r="B2" i="81"/>
  <c r="D60" i="89" s="1"/>
  <c r="P13" i="80"/>
  <c r="Q13" i="80" s="1"/>
  <c r="N13" i="80"/>
  <c r="P12" i="80"/>
  <c r="Q12" i="80" s="1"/>
  <c r="N12" i="80"/>
  <c r="P11" i="80"/>
  <c r="Q11" i="80" s="1"/>
  <c r="N11" i="80"/>
  <c r="M11" i="80"/>
  <c r="O11" i="80" s="1"/>
  <c r="P10" i="80"/>
  <c r="Q10" i="80" s="1"/>
  <c r="O10" i="80"/>
  <c r="N10" i="80"/>
  <c r="P9" i="80"/>
  <c r="Q9" i="80" s="1"/>
  <c r="N9" i="80"/>
  <c r="P8" i="80"/>
  <c r="Q8" i="80" s="1"/>
  <c r="N8" i="80"/>
  <c r="M8" i="80"/>
  <c r="M9" i="80" s="1"/>
  <c r="O9" i="80" s="1"/>
  <c r="O7" i="80"/>
  <c r="N7" i="80"/>
  <c r="P7" i="80" s="1"/>
  <c r="C7" i="80"/>
  <c r="B2" i="80"/>
  <c r="D45" i="89" s="1"/>
  <c r="O7" i="79"/>
  <c r="P62" i="79"/>
  <c r="Q62" i="79" s="1"/>
  <c r="N62" i="79"/>
  <c r="O61" i="79"/>
  <c r="N61" i="79"/>
  <c r="M61" i="79"/>
  <c r="M62" i="79" s="1"/>
  <c r="O62" i="79" s="1"/>
  <c r="P60" i="79"/>
  <c r="Q60" i="79" s="1"/>
  <c r="O60" i="79"/>
  <c r="N60" i="79"/>
  <c r="P59" i="79"/>
  <c r="Q59" i="79" s="1"/>
  <c r="N59" i="79"/>
  <c r="O58" i="79"/>
  <c r="N58" i="79"/>
  <c r="M58" i="79"/>
  <c r="M59" i="79" s="1"/>
  <c r="O59" i="79" s="1"/>
  <c r="P57" i="79"/>
  <c r="Q57" i="79" s="1"/>
  <c r="O57" i="79"/>
  <c r="N57" i="79"/>
  <c r="P56" i="79"/>
  <c r="Q56" i="79" s="1"/>
  <c r="N56" i="79"/>
  <c r="O55" i="79"/>
  <c r="N55" i="79"/>
  <c r="M55" i="79"/>
  <c r="M56" i="79" s="1"/>
  <c r="O56" i="79" s="1"/>
  <c r="P54" i="79"/>
  <c r="Q54" i="79" s="1"/>
  <c r="O54" i="79"/>
  <c r="N54" i="79"/>
  <c r="P53" i="79"/>
  <c r="Q53" i="79" s="1"/>
  <c r="N53" i="79"/>
  <c r="O52" i="79"/>
  <c r="N52" i="79"/>
  <c r="M52" i="79"/>
  <c r="M53" i="79" s="1"/>
  <c r="O53" i="79" s="1"/>
  <c r="P51" i="79"/>
  <c r="Q51" i="79" s="1"/>
  <c r="O51" i="79"/>
  <c r="N51" i="79"/>
  <c r="P50" i="79"/>
  <c r="Q50" i="79" s="1"/>
  <c r="N50" i="79"/>
  <c r="O49" i="79"/>
  <c r="N49" i="79"/>
  <c r="M49" i="79"/>
  <c r="M50" i="79" s="1"/>
  <c r="O50" i="79" s="1"/>
  <c r="P48" i="79"/>
  <c r="Q48" i="79" s="1"/>
  <c r="O48" i="79"/>
  <c r="N48" i="79"/>
  <c r="N47" i="79"/>
  <c r="O46" i="79"/>
  <c r="N46" i="79"/>
  <c r="M46" i="79"/>
  <c r="M47" i="79" s="1"/>
  <c r="P47" i="79" s="1"/>
  <c r="Q47" i="79" s="1"/>
  <c r="P45" i="79"/>
  <c r="Q45" i="79" s="1"/>
  <c r="O45" i="79"/>
  <c r="N45" i="79"/>
  <c r="P178" i="79"/>
  <c r="Q178" i="79" s="1"/>
  <c r="N178" i="79"/>
  <c r="O177" i="79"/>
  <c r="N177" i="79"/>
  <c r="M177" i="79"/>
  <c r="M178" i="79" s="1"/>
  <c r="O178" i="79" s="1"/>
  <c r="P176" i="79"/>
  <c r="Q176" i="79" s="1"/>
  <c r="O176" i="79"/>
  <c r="N176" i="79"/>
  <c r="P170" i="79"/>
  <c r="Q170" i="79" s="1"/>
  <c r="N170" i="79"/>
  <c r="N169" i="79"/>
  <c r="M169" i="79"/>
  <c r="M170" i="79" s="1"/>
  <c r="O170" i="79" s="1"/>
  <c r="O168" i="79"/>
  <c r="N168" i="79"/>
  <c r="P168" i="79" s="1"/>
  <c r="Q168" i="79" s="1"/>
  <c r="P167" i="79"/>
  <c r="Q167" i="79" s="1"/>
  <c r="N167" i="79"/>
  <c r="N166" i="79"/>
  <c r="M166" i="79"/>
  <c r="M167" i="79" s="1"/>
  <c r="O167" i="79" s="1"/>
  <c r="O165" i="79"/>
  <c r="N165" i="79"/>
  <c r="P165" i="79" s="1"/>
  <c r="Q165" i="79" s="1"/>
  <c r="N171" i="79"/>
  <c r="P171" i="79" s="1"/>
  <c r="Q171" i="79" s="1"/>
  <c r="O171" i="79"/>
  <c r="M172" i="79"/>
  <c r="N172" i="79"/>
  <c r="O172" i="79"/>
  <c r="N173" i="79"/>
  <c r="O173" i="79"/>
  <c r="N174" i="79"/>
  <c r="O174" i="79"/>
  <c r="N175" i="79"/>
  <c r="O175" i="79"/>
  <c r="P164" i="79"/>
  <c r="Q164" i="79" s="1"/>
  <c r="N164" i="79"/>
  <c r="P163" i="79"/>
  <c r="Q163" i="79" s="1"/>
  <c r="N163" i="79"/>
  <c r="M163" i="79"/>
  <c r="M164" i="79" s="1"/>
  <c r="O164" i="79" s="1"/>
  <c r="O162" i="79"/>
  <c r="N162" i="79"/>
  <c r="P162" i="79" s="1"/>
  <c r="Q162" i="79" s="1"/>
  <c r="P161" i="79"/>
  <c r="Q161" i="79" s="1"/>
  <c r="N161" i="79"/>
  <c r="P160" i="79"/>
  <c r="Q160" i="79" s="1"/>
  <c r="N160" i="79"/>
  <c r="M160" i="79"/>
  <c r="M161" i="79" s="1"/>
  <c r="O161" i="79" s="1"/>
  <c r="O159" i="79"/>
  <c r="N159" i="79"/>
  <c r="P159" i="79" s="1"/>
  <c r="Q159" i="79" s="1"/>
  <c r="P158" i="79"/>
  <c r="Q158" i="79" s="1"/>
  <c r="N158" i="79"/>
  <c r="O157" i="79"/>
  <c r="N157" i="79"/>
  <c r="M157" i="79"/>
  <c r="M158" i="79" s="1"/>
  <c r="O158" i="79" s="1"/>
  <c r="O156" i="79"/>
  <c r="N156" i="79"/>
  <c r="P156" i="79" s="1"/>
  <c r="Q156" i="79" s="1"/>
  <c r="P155" i="79"/>
  <c r="Q155" i="79" s="1"/>
  <c r="N155" i="79"/>
  <c r="O154" i="79"/>
  <c r="N154" i="79"/>
  <c r="M154" i="79"/>
  <c r="M155" i="79" s="1"/>
  <c r="O155" i="79" s="1"/>
  <c r="O153" i="79"/>
  <c r="N153" i="79"/>
  <c r="P153" i="79" s="1"/>
  <c r="Q153" i="79" s="1"/>
  <c r="P152" i="79"/>
  <c r="Q152" i="79" s="1"/>
  <c r="N152" i="79"/>
  <c r="O151" i="79"/>
  <c r="N151" i="79"/>
  <c r="O150" i="79"/>
  <c r="N150" i="79"/>
  <c r="M150" i="79"/>
  <c r="P149" i="79"/>
  <c r="Q149" i="79" s="1"/>
  <c r="O149" i="79"/>
  <c r="N149" i="79"/>
  <c r="P148" i="79"/>
  <c r="Q148" i="79" s="1"/>
  <c r="N148" i="79"/>
  <c r="O147" i="79"/>
  <c r="N147" i="79"/>
  <c r="M147" i="79"/>
  <c r="M148" i="79" s="1"/>
  <c r="O148" i="79" s="1"/>
  <c r="P146" i="79"/>
  <c r="Q146" i="79" s="1"/>
  <c r="O146" i="79"/>
  <c r="N146" i="79"/>
  <c r="P145" i="79"/>
  <c r="Q145" i="79" s="1"/>
  <c r="N145" i="79"/>
  <c r="O144" i="79"/>
  <c r="N144" i="79"/>
  <c r="M144" i="79"/>
  <c r="M145" i="79" s="1"/>
  <c r="O145" i="79" s="1"/>
  <c r="P143" i="79"/>
  <c r="Q143" i="79" s="1"/>
  <c r="O143" i="79"/>
  <c r="N143" i="79"/>
  <c r="P142" i="79"/>
  <c r="Q142" i="79" s="1"/>
  <c r="N142" i="79"/>
  <c r="P141" i="79"/>
  <c r="Q141" i="79" s="1"/>
  <c r="N141" i="79"/>
  <c r="M141" i="79"/>
  <c r="M142" i="79" s="1"/>
  <c r="O142" i="79" s="1"/>
  <c r="O140" i="79"/>
  <c r="N140" i="79"/>
  <c r="P140" i="79" s="1"/>
  <c r="Q140" i="79" s="1"/>
  <c r="P139" i="79"/>
  <c r="Q139" i="79" s="1"/>
  <c r="N139" i="79"/>
  <c r="O138" i="79"/>
  <c r="N138" i="79"/>
  <c r="M138" i="79"/>
  <c r="P137" i="79"/>
  <c r="Q137" i="79" s="1"/>
  <c r="O137" i="79"/>
  <c r="N137" i="79"/>
  <c r="P136" i="79"/>
  <c r="Q136" i="79" s="1"/>
  <c r="N136" i="79"/>
  <c r="O135" i="79"/>
  <c r="N135" i="79"/>
  <c r="M135" i="79"/>
  <c r="M136" i="79" s="1"/>
  <c r="O136" i="79" s="1"/>
  <c r="P134" i="79"/>
  <c r="Q134" i="79" s="1"/>
  <c r="O134" i="79"/>
  <c r="N134" i="79"/>
  <c r="P133" i="79"/>
  <c r="Q133" i="79" s="1"/>
  <c r="N133" i="79"/>
  <c r="P132" i="79"/>
  <c r="Q132" i="79" s="1"/>
  <c r="N132" i="79"/>
  <c r="M132" i="79"/>
  <c r="M133" i="79" s="1"/>
  <c r="O133" i="79" s="1"/>
  <c r="O131" i="79"/>
  <c r="N131" i="79"/>
  <c r="P131" i="79" s="1"/>
  <c r="Q131" i="79" s="1"/>
  <c r="P130" i="79"/>
  <c r="Q130" i="79" s="1"/>
  <c r="N130" i="79"/>
  <c r="P129" i="79"/>
  <c r="Q129" i="79" s="1"/>
  <c r="N129" i="79"/>
  <c r="M129" i="79"/>
  <c r="M130" i="79" s="1"/>
  <c r="O130" i="79" s="1"/>
  <c r="O128" i="79"/>
  <c r="N128" i="79"/>
  <c r="P128" i="79" s="1"/>
  <c r="Q128" i="79" s="1"/>
  <c r="N127" i="79"/>
  <c r="N126" i="79"/>
  <c r="M126" i="79"/>
  <c r="M127" i="79" s="1"/>
  <c r="O127" i="79" s="1"/>
  <c r="O125" i="79"/>
  <c r="N125" i="79"/>
  <c r="P125" i="79" s="1"/>
  <c r="Q125" i="79" s="1"/>
  <c r="P124" i="79"/>
  <c r="Q124" i="79" s="1"/>
  <c r="N124" i="79"/>
  <c r="O123" i="79"/>
  <c r="N123" i="79"/>
  <c r="M123" i="79"/>
  <c r="M124" i="79" s="1"/>
  <c r="O124" i="79" s="1"/>
  <c r="P122" i="79"/>
  <c r="Q122" i="79" s="1"/>
  <c r="O122" i="79"/>
  <c r="N122" i="79"/>
  <c r="P121" i="79"/>
  <c r="Q121" i="79" s="1"/>
  <c r="N121" i="79"/>
  <c r="O120" i="79"/>
  <c r="N120" i="79"/>
  <c r="M120" i="79"/>
  <c r="M121" i="79" s="1"/>
  <c r="O121" i="79" s="1"/>
  <c r="P119" i="79"/>
  <c r="Q119" i="79" s="1"/>
  <c r="O119" i="79"/>
  <c r="N119" i="79"/>
  <c r="O118" i="79"/>
  <c r="N118" i="79"/>
  <c r="O117" i="79"/>
  <c r="N117" i="79"/>
  <c r="O116" i="79"/>
  <c r="N116" i="79"/>
  <c r="O115" i="79"/>
  <c r="N115" i="79"/>
  <c r="M115" i="79"/>
  <c r="M116" i="79" s="1"/>
  <c r="O114" i="79"/>
  <c r="N114" i="79"/>
  <c r="P114" i="79" s="1"/>
  <c r="Q114" i="79" s="1"/>
  <c r="P113" i="79"/>
  <c r="Q113" i="79" s="1"/>
  <c r="N113" i="79"/>
  <c r="O112" i="79"/>
  <c r="N112" i="79"/>
  <c r="N111" i="79"/>
  <c r="M111" i="79"/>
  <c r="M112" i="79" s="1"/>
  <c r="O110" i="79"/>
  <c r="N110" i="79"/>
  <c r="P110" i="79" s="1"/>
  <c r="Q110" i="79" s="1"/>
  <c r="P109" i="79"/>
  <c r="Q109" i="79" s="1"/>
  <c r="N109" i="79"/>
  <c r="O108" i="79"/>
  <c r="N108" i="79"/>
  <c r="N107" i="79"/>
  <c r="P107" i="79" s="1"/>
  <c r="Q107" i="79" s="1"/>
  <c r="M107" i="79"/>
  <c r="M108" i="79" s="1"/>
  <c r="O106" i="79"/>
  <c r="N106" i="79"/>
  <c r="P106" i="79" s="1"/>
  <c r="Q106" i="79" s="1"/>
  <c r="P105" i="79"/>
  <c r="Q105" i="79" s="1"/>
  <c r="N105" i="79"/>
  <c r="N104" i="79"/>
  <c r="M104" i="79"/>
  <c r="M105" i="79" s="1"/>
  <c r="O105" i="79" s="1"/>
  <c r="O103" i="79"/>
  <c r="N103" i="79"/>
  <c r="P103" i="79" s="1"/>
  <c r="Q103" i="79" s="1"/>
  <c r="P102" i="79"/>
  <c r="Q102" i="79" s="1"/>
  <c r="N102" i="79"/>
  <c r="P101" i="79"/>
  <c r="Q101" i="79" s="1"/>
  <c r="N101" i="79"/>
  <c r="M101" i="79"/>
  <c r="M102" i="79" s="1"/>
  <c r="O102" i="79" s="1"/>
  <c r="O100" i="79"/>
  <c r="N100" i="79"/>
  <c r="P100" i="79" s="1"/>
  <c r="Q100" i="79" s="1"/>
  <c r="P99" i="79"/>
  <c r="Q99" i="79" s="1"/>
  <c r="N99" i="79"/>
  <c r="P98" i="79"/>
  <c r="Q98" i="79" s="1"/>
  <c r="N98" i="79"/>
  <c r="M98" i="79"/>
  <c r="M99" i="79" s="1"/>
  <c r="O99" i="79" s="1"/>
  <c r="O97" i="79"/>
  <c r="N97" i="79"/>
  <c r="P97" i="79" s="1"/>
  <c r="Q97" i="79" s="1"/>
  <c r="P96" i="79"/>
  <c r="Q96" i="79" s="1"/>
  <c r="N96" i="79"/>
  <c r="O95" i="79"/>
  <c r="N95" i="79"/>
  <c r="N94" i="79"/>
  <c r="M94" i="79"/>
  <c r="O94" i="79" s="1"/>
  <c r="O93" i="79"/>
  <c r="N93" i="79"/>
  <c r="P93" i="79" s="1"/>
  <c r="Q93" i="79" s="1"/>
  <c r="P92" i="79"/>
  <c r="Q92" i="79" s="1"/>
  <c r="N92" i="79"/>
  <c r="P91" i="79"/>
  <c r="Q91" i="79" s="1"/>
  <c r="N91" i="79"/>
  <c r="M91" i="79"/>
  <c r="O91" i="79" s="1"/>
  <c r="O90" i="79"/>
  <c r="N90" i="79"/>
  <c r="P90" i="79" s="1"/>
  <c r="Q90" i="79" s="1"/>
  <c r="P89" i="79"/>
  <c r="Q89" i="79" s="1"/>
  <c r="N89" i="79"/>
  <c r="O88" i="79"/>
  <c r="N88" i="79"/>
  <c r="M88" i="79"/>
  <c r="M89" i="79" s="1"/>
  <c r="O89" i="79" s="1"/>
  <c r="P87" i="79"/>
  <c r="Q87" i="79" s="1"/>
  <c r="O87" i="79"/>
  <c r="N87" i="79"/>
  <c r="P86" i="79"/>
  <c r="Q86" i="79" s="1"/>
  <c r="N86" i="79"/>
  <c r="O85" i="79"/>
  <c r="N85" i="79"/>
  <c r="M85" i="79"/>
  <c r="M86" i="79" s="1"/>
  <c r="O86" i="79" s="1"/>
  <c r="P84" i="79"/>
  <c r="Q84" i="79" s="1"/>
  <c r="O84" i="79"/>
  <c r="N84" i="79"/>
  <c r="P83" i="79"/>
  <c r="Q83" i="79" s="1"/>
  <c r="N83" i="79"/>
  <c r="P82" i="79"/>
  <c r="Q82" i="79" s="1"/>
  <c r="N82" i="79"/>
  <c r="M82" i="79"/>
  <c r="M83" i="79" s="1"/>
  <c r="O83" i="79" s="1"/>
  <c r="O81" i="79"/>
  <c r="N81" i="79"/>
  <c r="P81" i="79" s="1"/>
  <c r="Q81" i="79" s="1"/>
  <c r="P80" i="79"/>
  <c r="Q80" i="79" s="1"/>
  <c r="N80" i="79"/>
  <c r="O79" i="79"/>
  <c r="N79" i="79"/>
  <c r="M79" i="79"/>
  <c r="M80" i="79" s="1"/>
  <c r="O80" i="79" s="1"/>
  <c r="P78" i="79"/>
  <c r="Q78" i="79" s="1"/>
  <c r="O78" i="79"/>
  <c r="N78" i="79"/>
  <c r="P77" i="79"/>
  <c r="Q77" i="79" s="1"/>
  <c r="N77" i="79"/>
  <c r="O76" i="79"/>
  <c r="N76" i="79"/>
  <c r="M76" i="79"/>
  <c r="M77" i="79" s="1"/>
  <c r="O77" i="79" s="1"/>
  <c r="P75" i="79"/>
  <c r="Q75" i="79" s="1"/>
  <c r="O75" i="79"/>
  <c r="N75" i="79"/>
  <c r="P74" i="79"/>
  <c r="Q74" i="79" s="1"/>
  <c r="N74" i="79"/>
  <c r="P73" i="79"/>
  <c r="Q73" i="79" s="1"/>
  <c r="N73" i="79"/>
  <c r="M73" i="79"/>
  <c r="M74" i="79" s="1"/>
  <c r="O74" i="79" s="1"/>
  <c r="O72" i="79"/>
  <c r="N72" i="79"/>
  <c r="P72" i="79" s="1"/>
  <c r="Q72" i="79" s="1"/>
  <c r="P71" i="79"/>
  <c r="Q71" i="79" s="1"/>
  <c r="N71" i="79"/>
  <c r="P70" i="79"/>
  <c r="Q70" i="79" s="1"/>
  <c r="N70" i="79"/>
  <c r="M70" i="79"/>
  <c r="O70" i="79" s="1"/>
  <c r="O69" i="79"/>
  <c r="N69" i="79"/>
  <c r="P69" i="79" s="1"/>
  <c r="Q69" i="79" s="1"/>
  <c r="P68" i="79"/>
  <c r="Q68" i="79" s="1"/>
  <c r="N68" i="79"/>
  <c r="P67" i="79"/>
  <c r="Q67" i="79" s="1"/>
  <c r="N67" i="79"/>
  <c r="M67" i="79"/>
  <c r="M68" i="79" s="1"/>
  <c r="O68" i="79" s="1"/>
  <c r="O66" i="79"/>
  <c r="N66" i="79"/>
  <c r="P66" i="79" s="1"/>
  <c r="Q66" i="79" s="1"/>
  <c r="P65" i="79"/>
  <c r="Q65" i="79" s="1"/>
  <c r="N65" i="79"/>
  <c r="P64" i="79"/>
  <c r="Q64" i="79" s="1"/>
  <c r="N64" i="79"/>
  <c r="M64" i="79"/>
  <c r="M65" i="79" s="1"/>
  <c r="O65" i="79" s="1"/>
  <c r="O63" i="79"/>
  <c r="N63" i="79"/>
  <c r="P63" i="79" s="1"/>
  <c r="Q63" i="79" s="1"/>
  <c r="N44" i="79"/>
  <c r="N43" i="79"/>
  <c r="M43" i="79"/>
  <c r="M44" i="79" s="1"/>
  <c r="O44" i="79" s="1"/>
  <c r="O42" i="79"/>
  <c r="N42" i="79"/>
  <c r="P42" i="79" s="1"/>
  <c r="Q42" i="79" s="1"/>
  <c r="P41" i="79"/>
  <c r="Q41" i="79" s="1"/>
  <c r="N41" i="79"/>
  <c r="O40" i="79"/>
  <c r="N40" i="79"/>
  <c r="M40" i="79"/>
  <c r="M41" i="79" s="1"/>
  <c r="O41" i="79" s="1"/>
  <c r="P39" i="79"/>
  <c r="Q39" i="79" s="1"/>
  <c r="O39" i="79"/>
  <c r="N39" i="79"/>
  <c r="P38" i="79"/>
  <c r="Q38" i="79" s="1"/>
  <c r="N38" i="79"/>
  <c r="O37" i="79"/>
  <c r="N37" i="79"/>
  <c r="M37" i="79"/>
  <c r="M38" i="79" s="1"/>
  <c r="O38" i="79" s="1"/>
  <c r="P36" i="79"/>
  <c r="Q36" i="79" s="1"/>
  <c r="O36" i="79"/>
  <c r="N36" i="79"/>
  <c r="O35" i="79"/>
  <c r="N35" i="79"/>
  <c r="O34" i="79"/>
  <c r="N34" i="79"/>
  <c r="O33" i="79"/>
  <c r="N33" i="79"/>
  <c r="O32" i="79"/>
  <c r="N32" i="79"/>
  <c r="M32" i="79"/>
  <c r="M33" i="79" s="1"/>
  <c r="O31" i="79"/>
  <c r="N31" i="79"/>
  <c r="P31" i="79" s="1"/>
  <c r="Q31" i="79" s="1"/>
  <c r="P30" i="79"/>
  <c r="Q30" i="79" s="1"/>
  <c r="N30" i="79"/>
  <c r="O29" i="79"/>
  <c r="N29" i="79"/>
  <c r="N28" i="79"/>
  <c r="M28" i="79"/>
  <c r="M29" i="79" s="1"/>
  <c r="O27" i="79"/>
  <c r="N27" i="79"/>
  <c r="P27" i="79" s="1"/>
  <c r="Q27" i="79" s="1"/>
  <c r="P26" i="79"/>
  <c r="Q26" i="79" s="1"/>
  <c r="N26" i="79"/>
  <c r="O25" i="79"/>
  <c r="N25" i="79"/>
  <c r="N24" i="79"/>
  <c r="M24" i="79"/>
  <c r="M25" i="79" s="1"/>
  <c r="O23" i="79"/>
  <c r="N23" i="79"/>
  <c r="P23" i="79" s="1"/>
  <c r="Q23" i="79" s="1"/>
  <c r="P22" i="79"/>
  <c r="Q22" i="79" s="1"/>
  <c r="N22" i="79"/>
  <c r="N21" i="79"/>
  <c r="M21" i="79"/>
  <c r="O21" i="79" s="1"/>
  <c r="O20" i="79"/>
  <c r="N20" i="79"/>
  <c r="P20" i="79" s="1"/>
  <c r="Q20" i="79" s="1"/>
  <c r="P19" i="79"/>
  <c r="Q19" i="79" s="1"/>
  <c r="N19" i="79"/>
  <c r="N18" i="79"/>
  <c r="M18" i="79"/>
  <c r="M19" i="79" s="1"/>
  <c r="O19" i="79" s="1"/>
  <c r="O17" i="79"/>
  <c r="N17" i="79"/>
  <c r="P17" i="79" s="1"/>
  <c r="Q17" i="79" s="1"/>
  <c r="P16" i="79"/>
  <c r="Q16" i="79" s="1"/>
  <c r="N16" i="79"/>
  <c r="O15" i="79"/>
  <c r="N15" i="79"/>
  <c r="N14" i="79"/>
  <c r="M14" i="79"/>
  <c r="M15" i="79" s="1"/>
  <c r="O13" i="79"/>
  <c r="N13" i="79"/>
  <c r="P13" i="79" s="1"/>
  <c r="Q13" i="79" s="1"/>
  <c r="P12" i="79"/>
  <c r="Q12" i="79" s="1"/>
  <c r="N12" i="79"/>
  <c r="P11" i="79"/>
  <c r="Q11" i="79" s="1"/>
  <c r="N11" i="79"/>
  <c r="M11" i="79"/>
  <c r="M12" i="79" s="1"/>
  <c r="O12" i="79" s="1"/>
  <c r="O10" i="79"/>
  <c r="N10" i="79"/>
  <c r="P10" i="79" s="1"/>
  <c r="Q10" i="79" s="1"/>
  <c r="P9" i="79"/>
  <c r="Q9" i="79" s="1"/>
  <c r="N9" i="79"/>
  <c r="P8" i="79"/>
  <c r="Q8" i="79" s="1"/>
  <c r="N8" i="79"/>
  <c r="M8" i="79"/>
  <c r="O8" i="79" s="1"/>
  <c r="N7" i="79"/>
  <c r="P7" i="79" s="1"/>
  <c r="Q7" i="79" s="1"/>
  <c r="C7" i="79"/>
  <c r="B2" i="79"/>
  <c r="Q3" i="73"/>
  <c r="P3" i="73"/>
  <c r="O3" i="73"/>
  <c r="Q55" i="73"/>
  <c r="P55" i="73"/>
  <c r="N55" i="73"/>
  <c r="P54" i="73"/>
  <c r="Q54" i="73" s="1"/>
  <c r="O54" i="73"/>
  <c r="N54" i="73"/>
  <c r="M54" i="73"/>
  <c r="M55" i="73" s="1"/>
  <c r="O55" i="73" s="1"/>
  <c r="Q53" i="73"/>
  <c r="P53" i="73"/>
  <c r="O53" i="73"/>
  <c r="N53" i="73"/>
  <c r="P52" i="73"/>
  <c r="Q52" i="73" s="1"/>
  <c r="N52" i="73"/>
  <c r="P51" i="73"/>
  <c r="Q51" i="73" s="1"/>
  <c r="N51" i="73"/>
  <c r="M51" i="73"/>
  <c r="M52" i="73" s="1"/>
  <c r="O52" i="73" s="1"/>
  <c r="Q50" i="73"/>
  <c r="P50" i="73"/>
  <c r="O50" i="73"/>
  <c r="N50" i="73"/>
  <c r="P49" i="73"/>
  <c r="Q49" i="73" s="1"/>
  <c r="O49" i="73"/>
  <c r="N49" i="73"/>
  <c r="M49" i="73"/>
  <c r="P48" i="73"/>
  <c r="Q48" i="73" s="1"/>
  <c r="O48" i="73"/>
  <c r="N48" i="73"/>
  <c r="M48" i="73"/>
  <c r="Q47" i="73"/>
  <c r="P47" i="73"/>
  <c r="O47" i="73"/>
  <c r="N47" i="73"/>
  <c r="P46" i="73"/>
  <c r="Q46" i="73" s="1"/>
  <c r="N46" i="73"/>
  <c r="M46" i="73"/>
  <c r="O46" i="73" s="1"/>
  <c r="P45" i="73"/>
  <c r="Q45" i="73" s="1"/>
  <c r="O45" i="73"/>
  <c r="N45" i="73"/>
  <c r="M45" i="73"/>
  <c r="P44" i="73"/>
  <c r="Q44" i="73" s="1"/>
  <c r="O44" i="73"/>
  <c r="N44" i="73"/>
  <c r="O43" i="73"/>
  <c r="N43" i="73"/>
  <c r="O42" i="73"/>
  <c r="N42" i="73"/>
  <c r="M42" i="73"/>
  <c r="M43" i="73" s="1"/>
  <c r="P43" i="73" s="1"/>
  <c r="Q43" i="73" s="1"/>
  <c r="J42" i="73"/>
  <c r="J43" i="73" s="1"/>
  <c r="O41" i="73"/>
  <c r="N41" i="73"/>
  <c r="M41" i="73"/>
  <c r="P41" i="73" s="1"/>
  <c r="Q41" i="73" s="1"/>
  <c r="J41" i="73"/>
  <c r="O40" i="73"/>
  <c r="N40" i="73"/>
  <c r="P40" i="73" s="1"/>
  <c r="Q40" i="73" s="1"/>
  <c r="O3" i="77"/>
  <c r="P314" i="77"/>
  <c r="Q314" i="77" s="1"/>
  <c r="N314" i="77"/>
  <c r="O313" i="77"/>
  <c r="N313" i="77"/>
  <c r="M313" i="77"/>
  <c r="M314" i="77" s="1"/>
  <c r="O314" i="77" s="1"/>
  <c r="Q312" i="77"/>
  <c r="P312" i="77"/>
  <c r="O312" i="77"/>
  <c r="N312" i="77"/>
  <c r="O311" i="77"/>
  <c r="O310" i="77"/>
  <c r="M310" i="77"/>
  <c r="M311" i="77" s="1"/>
  <c r="P311" i="77" s="1"/>
  <c r="Q311" i="77" s="1"/>
  <c r="O309" i="77"/>
  <c r="P309" i="77"/>
  <c r="Q309" i="77" s="1"/>
  <c r="M309" i="77"/>
  <c r="O308" i="77"/>
  <c r="P308" i="77"/>
  <c r="Q308" i="77" s="1"/>
  <c r="P307" i="77"/>
  <c r="Q307" i="77" s="1"/>
  <c r="N307" i="77"/>
  <c r="O306" i="77"/>
  <c r="N306" i="77"/>
  <c r="M306" i="77"/>
  <c r="M307" i="77" s="1"/>
  <c r="O307" i="77" s="1"/>
  <c r="Q305" i="77"/>
  <c r="P305" i="77"/>
  <c r="O305" i="77"/>
  <c r="N305" i="77"/>
  <c r="Q304" i="77"/>
  <c r="P304" i="77"/>
  <c r="N304" i="77"/>
  <c r="M304" i="77"/>
  <c r="O304" i="77" s="1"/>
  <c r="O303" i="77"/>
  <c r="N303" i="77"/>
  <c r="M303" i="77"/>
  <c r="P303" i="77" s="1"/>
  <c r="Q303" i="77" s="1"/>
  <c r="P302" i="77"/>
  <c r="Q302" i="77" s="1"/>
  <c r="O302" i="77"/>
  <c r="N302" i="77"/>
  <c r="P301" i="77"/>
  <c r="Q301" i="77" s="1"/>
  <c r="N301" i="77"/>
  <c r="P300" i="77"/>
  <c r="Q300" i="77" s="1"/>
  <c r="N300" i="77"/>
  <c r="M300" i="77"/>
  <c r="M301" i="77" s="1"/>
  <c r="O301" i="77" s="1"/>
  <c r="O299" i="77"/>
  <c r="N299" i="77"/>
  <c r="P299" i="77" s="1"/>
  <c r="Q299" i="77" s="1"/>
  <c r="P298" i="77"/>
  <c r="Q298" i="77" s="1"/>
  <c r="N298" i="77"/>
  <c r="O297" i="77"/>
  <c r="N297" i="77"/>
  <c r="M297" i="77"/>
  <c r="M298" i="77" s="1"/>
  <c r="O298" i="77" s="1"/>
  <c r="P296" i="77"/>
  <c r="Q296" i="77" s="1"/>
  <c r="O296" i="77"/>
  <c r="N296" i="77"/>
  <c r="O295" i="77"/>
  <c r="O294" i="77"/>
  <c r="M294" i="77"/>
  <c r="M295" i="77" s="1"/>
  <c r="P295" i="77" s="1"/>
  <c r="Q295" i="77" s="1"/>
  <c r="O293" i="77"/>
  <c r="P293" i="77"/>
  <c r="Q293" i="77" s="1"/>
  <c r="M293" i="77"/>
  <c r="O292" i="77"/>
  <c r="P292" i="77"/>
  <c r="Q292" i="77" s="1"/>
  <c r="P291" i="77"/>
  <c r="Q291" i="77" s="1"/>
  <c r="N291" i="77"/>
  <c r="Q290" i="77"/>
  <c r="P290" i="77"/>
  <c r="O290" i="77"/>
  <c r="N290" i="77"/>
  <c r="M290" i="77"/>
  <c r="M291" i="77" s="1"/>
  <c r="O291" i="77" s="1"/>
  <c r="P289" i="77"/>
  <c r="Q289" i="77" s="1"/>
  <c r="O289" i="77"/>
  <c r="N289" i="77"/>
  <c r="Q288" i="77"/>
  <c r="P288" i="77"/>
  <c r="N288" i="77"/>
  <c r="O287" i="77"/>
  <c r="N287" i="77"/>
  <c r="M287" i="77"/>
  <c r="M288" i="77" s="1"/>
  <c r="O288" i="77" s="1"/>
  <c r="P286" i="77"/>
  <c r="Q286" i="77" s="1"/>
  <c r="O286" i="77"/>
  <c r="N286" i="77"/>
  <c r="P285" i="77"/>
  <c r="Q285" i="77" s="1"/>
  <c r="N285" i="77"/>
  <c r="P284" i="77"/>
  <c r="Q284" i="77" s="1"/>
  <c r="N284" i="77"/>
  <c r="M284" i="77"/>
  <c r="M285" i="77" s="1"/>
  <c r="O285" i="77" s="1"/>
  <c r="O283" i="77"/>
  <c r="N283" i="77"/>
  <c r="P283" i="77" s="1"/>
  <c r="Q283" i="77" s="1"/>
  <c r="P282" i="77"/>
  <c r="Q282" i="77" s="1"/>
  <c r="N282" i="77"/>
  <c r="O281" i="77"/>
  <c r="N281" i="77"/>
  <c r="M281" i="77"/>
  <c r="M282" i="77" s="1"/>
  <c r="O282" i="77" s="1"/>
  <c r="O280" i="77"/>
  <c r="N280" i="77"/>
  <c r="P280" i="77" s="1"/>
  <c r="Q280" i="77" s="1"/>
  <c r="O279" i="77"/>
  <c r="O278" i="77"/>
  <c r="M278" i="77"/>
  <c r="M279" i="77" s="1"/>
  <c r="P279" i="77" s="1"/>
  <c r="Q279" i="77" s="1"/>
  <c r="P277" i="77"/>
  <c r="Q277" i="77" s="1"/>
  <c r="O277" i="77"/>
  <c r="M277" i="77"/>
  <c r="P276" i="77"/>
  <c r="Q276" i="77" s="1"/>
  <c r="O276" i="77"/>
  <c r="P275" i="77"/>
  <c r="Q275" i="77" s="1"/>
  <c r="N275" i="77"/>
  <c r="O274" i="77"/>
  <c r="N274" i="77"/>
  <c r="P274" i="77" s="1"/>
  <c r="Q274" i="77" s="1"/>
  <c r="M274" i="77"/>
  <c r="M275" i="77" s="1"/>
  <c r="O275" i="77" s="1"/>
  <c r="P273" i="77"/>
  <c r="Q273" i="77" s="1"/>
  <c r="O273" i="77"/>
  <c r="N273" i="77"/>
  <c r="Q272" i="77"/>
  <c r="P272" i="77"/>
  <c r="N272" i="77"/>
  <c r="P271" i="77"/>
  <c r="Q271" i="77" s="1"/>
  <c r="O271" i="77"/>
  <c r="N271" i="77"/>
  <c r="M271" i="77"/>
  <c r="M272" i="77" s="1"/>
  <c r="O272" i="77" s="1"/>
  <c r="P270" i="77"/>
  <c r="Q270" i="77" s="1"/>
  <c r="O270" i="77"/>
  <c r="N270" i="77"/>
  <c r="P269" i="77"/>
  <c r="Q269" i="77" s="1"/>
  <c r="N269" i="77"/>
  <c r="P268" i="77"/>
  <c r="Q268" i="77" s="1"/>
  <c r="N268" i="77"/>
  <c r="M268" i="77"/>
  <c r="M269" i="77" s="1"/>
  <c r="O269" i="77" s="1"/>
  <c r="O267" i="77"/>
  <c r="N267" i="77"/>
  <c r="P267" i="77" s="1"/>
  <c r="Q267" i="77" s="1"/>
  <c r="P266" i="77"/>
  <c r="Q266" i="77" s="1"/>
  <c r="N266" i="77"/>
  <c r="O265" i="77"/>
  <c r="N265" i="77"/>
  <c r="P265" i="77" s="1"/>
  <c r="Q265" i="77" s="1"/>
  <c r="M265" i="77"/>
  <c r="M266" i="77" s="1"/>
  <c r="O266" i="77" s="1"/>
  <c r="Q264" i="77"/>
  <c r="P264" i="77"/>
  <c r="O264" i="77"/>
  <c r="N264" i="77"/>
  <c r="O263" i="77"/>
  <c r="O262" i="77"/>
  <c r="M262" i="77"/>
  <c r="M263" i="77" s="1"/>
  <c r="P263" i="77" s="1"/>
  <c r="Q263" i="77" s="1"/>
  <c r="O261" i="77"/>
  <c r="P261" i="77"/>
  <c r="Q261" i="77" s="1"/>
  <c r="M261" i="77"/>
  <c r="P260" i="77"/>
  <c r="Q260" i="77" s="1"/>
  <c r="O260" i="77"/>
  <c r="P259" i="77"/>
  <c r="Q259" i="77" s="1"/>
  <c r="N259" i="77"/>
  <c r="O258" i="77"/>
  <c r="N258" i="77"/>
  <c r="M258" i="77"/>
  <c r="M259" i="77" s="1"/>
  <c r="O259" i="77" s="1"/>
  <c r="P257" i="77"/>
  <c r="Q257" i="77" s="1"/>
  <c r="O257" i="77"/>
  <c r="N257" i="77"/>
  <c r="Q256" i="77"/>
  <c r="P256" i="77"/>
  <c r="N256" i="77"/>
  <c r="O255" i="77"/>
  <c r="N255" i="77"/>
  <c r="M255" i="77"/>
  <c r="M256" i="77" s="1"/>
  <c r="O256" i="77" s="1"/>
  <c r="P254" i="77"/>
  <c r="Q254" i="77" s="1"/>
  <c r="O254" i="77"/>
  <c r="N254" i="77"/>
  <c r="P253" i="77"/>
  <c r="Q253" i="77" s="1"/>
  <c r="N253" i="77"/>
  <c r="Q252" i="77"/>
  <c r="P252" i="77"/>
  <c r="N252" i="77"/>
  <c r="M252" i="77"/>
  <c r="M253" i="77" s="1"/>
  <c r="O253" i="77" s="1"/>
  <c r="Q251" i="77"/>
  <c r="P251" i="77"/>
  <c r="O251" i="77"/>
  <c r="N251" i="77"/>
  <c r="P250" i="77"/>
  <c r="Q250" i="77" s="1"/>
  <c r="N250" i="77"/>
  <c r="O249" i="77"/>
  <c r="N249" i="77"/>
  <c r="P249" i="77" s="1"/>
  <c r="Q249" i="77" s="1"/>
  <c r="M249" i="77"/>
  <c r="M250" i="77" s="1"/>
  <c r="O250" i="77" s="1"/>
  <c r="O248" i="77"/>
  <c r="N248" i="77"/>
  <c r="P248" i="77" s="1"/>
  <c r="Q248" i="77" s="1"/>
  <c r="O247" i="77"/>
  <c r="O246" i="77"/>
  <c r="M246" i="77"/>
  <c r="M247" i="77" s="1"/>
  <c r="P247" i="77" s="1"/>
  <c r="Q247" i="77" s="1"/>
  <c r="O245" i="77"/>
  <c r="P245" i="77"/>
  <c r="Q245" i="77" s="1"/>
  <c r="M245" i="77"/>
  <c r="O244" i="77"/>
  <c r="P244" i="77"/>
  <c r="Q244" i="77" s="1"/>
  <c r="P243" i="77"/>
  <c r="Q243" i="77" s="1"/>
  <c r="N243" i="77"/>
  <c r="P242" i="77"/>
  <c r="Q242" i="77" s="1"/>
  <c r="O242" i="77"/>
  <c r="N242" i="77"/>
  <c r="M242" i="77"/>
  <c r="M243" i="77" s="1"/>
  <c r="O243" i="77" s="1"/>
  <c r="P241" i="77"/>
  <c r="Q241" i="77" s="1"/>
  <c r="O241" i="77"/>
  <c r="N241" i="77"/>
  <c r="Q240" i="77"/>
  <c r="P240" i="77"/>
  <c r="N240" i="77"/>
  <c r="O239" i="77"/>
  <c r="N239" i="77"/>
  <c r="M239" i="77"/>
  <c r="M240" i="77" s="1"/>
  <c r="O240" i="77" s="1"/>
  <c r="P238" i="77"/>
  <c r="Q238" i="77" s="1"/>
  <c r="O238" i="77"/>
  <c r="N238" i="77"/>
  <c r="P237" i="77"/>
  <c r="Q237" i="77" s="1"/>
  <c r="N237" i="77"/>
  <c r="P236" i="77"/>
  <c r="Q236" i="77" s="1"/>
  <c r="O236" i="77"/>
  <c r="N236" i="77"/>
  <c r="M236" i="77"/>
  <c r="M237" i="77" s="1"/>
  <c r="O237" i="77" s="1"/>
  <c r="O235" i="77"/>
  <c r="N235" i="77"/>
  <c r="P235" i="77" s="1"/>
  <c r="Q235" i="77" s="1"/>
  <c r="Q234" i="77"/>
  <c r="P234" i="77"/>
  <c r="N234" i="77"/>
  <c r="M234" i="77"/>
  <c r="O234" i="77" s="1"/>
  <c r="P233" i="77"/>
  <c r="Q233" i="77" s="1"/>
  <c r="O233" i="77"/>
  <c r="N233" i="77"/>
  <c r="M233" i="77"/>
  <c r="O232" i="77"/>
  <c r="N232" i="77"/>
  <c r="P232" i="77" s="1"/>
  <c r="Q232" i="77" s="1"/>
  <c r="O231" i="77"/>
  <c r="O230" i="77"/>
  <c r="M230" i="77"/>
  <c r="M231" i="77" s="1"/>
  <c r="P231" i="77" s="1"/>
  <c r="Q231" i="77" s="1"/>
  <c r="O229" i="77"/>
  <c r="M229" i="77"/>
  <c r="P229" i="77" s="1"/>
  <c r="Q229" i="77" s="1"/>
  <c r="P228" i="77"/>
  <c r="Q228" i="77" s="1"/>
  <c r="O228" i="77"/>
  <c r="P227" i="77"/>
  <c r="Q227" i="77" s="1"/>
  <c r="N227" i="77"/>
  <c r="O226" i="77"/>
  <c r="N226" i="77"/>
  <c r="P226" i="77" s="1"/>
  <c r="Q226" i="77" s="1"/>
  <c r="M226" i="77"/>
  <c r="M227" i="77" s="1"/>
  <c r="O227" i="77" s="1"/>
  <c r="P225" i="77"/>
  <c r="Q225" i="77" s="1"/>
  <c r="O225" i="77"/>
  <c r="N225" i="77"/>
  <c r="Q224" i="77"/>
  <c r="P224" i="77"/>
  <c r="N224" i="77"/>
  <c r="O223" i="77"/>
  <c r="N223" i="77"/>
  <c r="P223" i="77" s="1"/>
  <c r="Q223" i="77" s="1"/>
  <c r="M223" i="77"/>
  <c r="M224" i="77" s="1"/>
  <c r="O224" i="77" s="1"/>
  <c r="P222" i="77"/>
  <c r="Q222" i="77" s="1"/>
  <c r="O222" i="77"/>
  <c r="N222" i="77"/>
  <c r="P221" i="77"/>
  <c r="Q221" i="77" s="1"/>
  <c r="N221" i="77"/>
  <c r="M221" i="77"/>
  <c r="O221" i="77" s="1"/>
  <c r="P220" i="77"/>
  <c r="Q220" i="77" s="1"/>
  <c r="O220" i="77"/>
  <c r="N220" i="77"/>
  <c r="M220" i="77"/>
  <c r="Q219" i="77"/>
  <c r="P219" i="77"/>
  <c r="O219" i="77"/>
  <c r="N219" i="77"/>
  <c r="P218" i="77"/>
  <c r="Q218" i="77" s="1"/>
  <c r="N218" i="77"/>
  <c r="O217" i="77"/>
  <c r="N217" i="77"/>
  <c r="P217" i="77" s="1"/>
  <c r="Q217" i="77" s="1"/>
  <c r="M217" i="77"/>
  <c r="M218" i="77" s="1"/>
  <c r="O218" i="77" s="1"/>
  <c r="O216" i="77"/>
  <c r="N216" i="77"/>
  <c r="P216" i="77" s="1"/>
  <c r="Q216" i="77" s="1"/>
  <c r="O215" i="77"/>
  <c r="O214" i="77"/>
  <c r="M214" i="77"/>
  <c r="M215" i="77" s="1"/>
  <c r="P215" i="77" s="1"/>
  <c r="Q215" i="77" s="1"/>
  <c r="O213" i="77"/>
  <c r="P213" i="77"/>
  <c r="Q213" i="77" s="1"/>
  <c r="M213" i="77"/>
  <c r="O212" i="77"/>
  <c r="P212" i="77"/>
  <c r="Q212" i="77" s="1"/>
  <c r="P211" i="77"/>
  <c r="Q211" i="77" s="1"/>
  <c r="N211" i="77"/>
  <c r="M211" i="77"/>
  <c r="O211" i="77" s="1"/>
  <c r="O210" i="77"/>
  <c r="N210" i="77"/>
  <c r="M210" i="77"/>
  <c r="P210" i="77" s="1"/>
  <c r="Q210" i="77" s="1"/>
  <c r="P209" i="77"/>
  <c r="Q209" i="77" s="1"/>
  <c r="O209" i="77"/>
  <c r="N209" i="77"/>
  <c r="Q208" i="77"/>
  <c r="P208" i="77"/>
  <c r="N208" i="77"/>
  <c r="O207" i="77"/>
  <c r="N207" i="77"/>
  <c r="M207" i="77"/>
  <c r="M208" i="77" s="1"/>
  <c r="O208" i="77" s="1"/>
  <c r="P206" i="77"/>
  <c r="Q206" i="77" s="1"/>
  <c r="O206" i="77"/>
  <c r="N206" i="77"/>
  <c r="Q205" i="77"/>
  <c r="P205" i="77"/>
  <c r="N205" i="77"/>
  <c r="P204" i="77"/>
  <c r="Q204" i="77" s="1"/>
  <c r="N204" i="77"/>
  <c r="M204" i="77"/>
  <c r="M205" i="77" s="1"/>
  <c r="O205" i="77" s="1"/>
  <c r="O203" i="77"/>
  <c r="N203" i="77"/>
  <c r="P203" i="77" s="1"/>
  <c r="Q203" i="77" s="1"/>
  <c r="P202" i="77"/>
  <c r="Q202" i="77" s="1"/>
  <c r="N202" i="77"/>
  <c r="O201" i="77"/>
  <c r="N201" i="77"/>
  <c r="M201" i="77"/>
  <c r="M202" i="77" s="1"/>
  <c r="O202" i="77" s="1"/>
  <c r="P200" i="77"/>
  <c r="Q200" i="77" s="1"/>
  <c r="O200" i="77"/>
  <c r="N200" i="77"/>
  <c r="O199" i="77"/>
  <c r="O198" i="77"/>
  <c r="O197" i="77"/>
  <c r="M197" i="77"/>
  <c r="M198" i="77" s="1"/>
  <c r="O196" i="77"/>
  <c r="P196" i="77"/>
  <c r="Q196" i="77" s="1"/>
  <c r="N193" i="77"/>
  <c r="O193" i="77"/>
  <c r="P193" i="77"/>
  <c r="Q193" i="77" s="1"/>
  <c r="M194" i="77"/>
  <c r="N194" i="77"/>
  <c r="P194" i="77" s="1"/>
  <c r="Q194" i="77" s="1"/>
  <c r="O194" i="77"/>
  <c r="M195" i="77"/>
  <c r="O195" i="77" s="1"/>
  <c r="N195" i="77"/>
  <c r="P195" i="77"/>
  <c r="Q195" i="77" s="1"/>
  <c r="P192" i="77"/>
  <c r="Q192" i="77" s="1"/>
  <c r="N192" i="77"/>
  <c r="M192" i="77"/>
  <c r="O192" i="77" s="1"/>
  <c r="O191" i="77"/>
  <c r="N191" i="77"/>
  <c r="M191" i="77"/>
  <c r="P190" i="77"/>
  <c r="Q190" i="77" s="1"/>
  <c r="O190" i="77"/>
  <c r="N190" i="77"/>
  <c r="P189" i="77"/>
  <c r="Q189" i="77" s="1"/>
  <c r="N189" i="77"/>
  <c r="O188" i="77"/>
  <c r="N188" i="77"/>
  <c r="M188" i="77"/>
  <c r="M189" i="77" s="1"/>
  <c r="O189" i="77" s="1"/>
  <c r="O187" i="77"/>
  <c r="N187" i="77"/>
  <c r="P187" i="77" s="1"/>
  <c r="Q187" i="77" s="1"/>
  <c r="O186" i="77"/>
  <c r="O185" i="77"/>
  <c r="O184" i="77"/>
  <c r="O183" i="77"/>
  <c r="M183" i="77"/>
  <c r="M184" i="77" s="1"/>
  <c r="P182" i="77"/>
  <c r="Q182" i="77" s="1"/>
  <c r="O182" i="77"/>
  <c r="P181" i="77"/>
  <c r="Q181" i="77" s="1"/>
  <c r="N181" i="77"/>
  <c r="O180" i="77"/>
  <c r="N180" i="77"/>
  <c r="M180" i="77"/>
  <c r="M181" i="77" s="1"/>
  <c r="O181" i="77" s="1"/>
  <c r="P179" i="77"/>
  <c r="Q179" i="77" s="1"/>
  <c r="O179" i="77"/>
  <c r="N179" i="77"/>
  <c r="P178" i="77"/>
  <c r="Q178" i="77" s="1"/>
  <c r="N178" i="77"/>
  <c r="O177" i="77"/>
  <c r="N177" i="77"/>
  <c r="P177" i="77" s="1"/>
  <c r="Q177" i="77" s="1"/>
  <c r="M177" i="77"/>
  <c r="M178" i="77" s="1"/>
  <c r="O178" i="77" s="1"/>
  <c r="P176" i="77"/>
  <c r="Q176" i="77" s="1"/>
  <c r="O176" i="77"/>
  <c r="N176" i="77"/>
  <c r="P175" i="77"/>
  <c r="Q175" i="77" s="1"/>
  <c r="N175" i="77"/>
  <c r="O174" i="77"/>
  <c r="N174" i="77"/>
  <c r="M174" i="77"/>
  <c r="M175" i="77" s="1"/>
  <c r="O175" i="77" s="1"/>
  <c r="P173" i="77"/>
  <c r="Q173" i="77" s="1"/>
  <c r="O173" i="77"/>
  <c r="N173" i="77"/>
  <c r="P172" i="77"/>
  <c r="Q172" i="77" s="1"/>
  <c r="N172" i="77"/>
  <c r="O171" i="77"/>
  <c r="N171" i="77"/>
  <c r="O170" i="77"/>
  <c r="N170" i="77"/>
  <c r="M170" i="77"/>
  <c r="M171" i="77" s="1"/>
  <c r="P169" i="77"/>
  <c r="Q169" i="77" s="1"/>
  <c r="O169" i="77"/>
  <c r="N169" i="77"/>
  <c r="O168" i="77"/>
  <c r="O167" i="77"/>
  <c r="O166" i="77"/>
  <c r="O165" i="77"/>
  <c r="M165" i="77"/>
  <c r="M166" i="77" s="1"/>
  <c r="O164" i="77"/>
  <c r="P164" i="77"/>
  <c r="Q164" i="77" s="1"/>
  <c r="P163" i="77"/>
  <c r="Q163" i="77" s="1"/>
  <c r="N163" i="77"/>
  <c r="O162" i="77"/>
  <c r="N162" i="77"/>
  <c r="M162" i="77"/>
  <c r="M163" i="77" s="1"/>
  <c r="O163" i="77" s="1"/>
  <c r="P161" i="77"/>
  <c r="Q161" i="77" s="1"/>
  <c r="O161" i="77"/>
  <c r="N161" i="77"/>
  <c r="P160" i="77"/>
  <c r="Q160" i="77" s="1"/>
  <c r="N160" i="77"/>
  <c r="O159" i="77"/>
  <c r="N159" i="77"/>
  <c r="M159" i="77"/>
  <c r="M160" i="77" s="1"/>
  <c r="O160" i="77" s="1"/>
  <c r="P158" i="77"/>
  <c r="Q158" i="77" s="1"/>
  <c r="O158" i="77"/>
  <c r="N158" i="77"/>
  <c r="P157" i="77"/>
  <c r="Q157" i="77" s="1"/>
  <c r="N157" i="77"/>
  <c r="O156" i="77"/>
  <c r="N156" i="77"/>
  <c r="M156" i="77"/>
  <c r="M157" i="77" s="1"/>
  <c r="O157" i="77" s="1"/>
  <c r="P155" i="77"/>
  <c r="Q155" i="77" s="1"/>
  <c r="O155" i="77"/>
  <c r="N155" i="77"/>
  <c r="P154" i="77"/>
  <c r="Q154" i="77" s="1"/>
  <c r="N154" i="77"/>
  <c r="O153" i="77"/>
  <c r="N153" i="77"/>
  <c r="O152" i="77"/>
  <c r="N152" i="77"/>
  <c r="M152" i="77"/>
  <c r="M153" i="77" s="1"/>
  <c r="P151" i="77"/>
  <c r="Q151" i="77" s="1"/>
  <c r="O151" i="77"/>
  <c r="N151" i="77"/>
  <c r="O150" i="77"/>
  <c r="O149" i="77"/>
  <c r="O148" i="77"/>
  <c r="O147" i="77"/>
  <c r="M147" i="77"/>
  <c r="M148" i="77" s="1"/>
  <c r="O146" i="77"/>
  <c r="P146" i="77"/>
  <c r="Q146" i="77" s="1"/>
  <c r="P145" i="77"/>
  <c r="Q145" i="77" s="1"/>
  <c r="N145" i="77"/>
  <c r="O144" i="77"/>
  <c r="N144" i="77"/>
  <c r="M144" i="77"/>
  <c r="M145" i="77" s="1"/>
  <c r="O145" i="77" s="1"/>
  <c r="P143" i="77"/>
  <c r="Q143" i="77" s="1"/>
  <c r="O143" i="77"/>
  <c r="N143" i="77"/>
  <c r="P142" i="77"/>
  <c r="Q142" i="77" s="1"/>
  <c r="N142" i="77"/>
  <c r="O141" i="77"/>
  <c r="N141" i="77"/>
  <c r="M141" i="77"/>
  <c r="M142" i="77" s="1"/>
  <c r="O142" i="77" s="1"/>
  <c r="P140" i="77"/>
  <c r="Q140" i="77" s="1"/>
  <c r="O140" i="77"/>
  <c r="N140" i="77"/>
  <c r="P139" i="77"/>
  <c r="Q139" i="77" s="1"/>
  <c r="N139" i="77"/>
  <c r="O138" i="77"/>
  <c r="N138" i="77"/>
  <c r="M138" i="77"/>
  <c r="M139" i="77" s="1"/>
  <c r="O139" i="77" s="1"/>
  <c r="P137" i="77"/>
  <c r="Q137" i="77" s="1"/>
  <c r="O137" i="77"/>
  <c r="N137" i="77"/>
  <c r="P136" i="77"/>
  <c r="Q136" i="77" s="1"/>
  <c r="N136" i="77"/>
  <c r="O135" i="77"/>
  <c r="N135" i="77"/>
  <c r="O134" i="77"/>
  <c r="N134" i="77"/>
  <c r="M134" i="77"/>
  <c r="M135" i="77" s="1"/>
  <c r="P133" i="77"/>
  <c r="Q133" i="77" s="1"/>
  <c r="O133" i="77"/>
  <c r="N133" i="77"/>
  <c r="O132" i="77"/>
  <c r="O131" i="77"/>
  <c r="O130" i="77"/>
  <c r="O129" i="77"/>
  <c r="M129" i="77"/>
  <c r="M130" i="77" s="1"/>
  <c r="O128" i="77"/>
  <c r="P128" i="77"/>
  <c r="Q128" i="77" s="1"/>
  <c r="P127" i="77"/>
  <c r="Q127" i="77" s="1"/>
  <c r="N127" i="77"/>
  <c r="O126" i="77"/>
  <c r="N126" i="77"/>
  <c r="P126" i="77" s="1"/>
  <c r="Q126" i="77" s="1"/>
  <c r="M126" i="77"/>
  <c r="M127" i="77" s="1"/>
  <c r="O127" i="77" s="1"/>
  <c r="P125" i="77"/>
  <c r="Q125" i="77" s="1"/>
  <c r="O125" i="77"/>
  <c r="N125" i="77"/>
  <c r="P124" i="77"/>
  <c r="Q124" i="77" s="1"/>
  <c r="N124" i="77"/>
  <c r="O123" i="77"/>
  <c r="N123" i="77"/>
  <c r="M123" i="77"/>
  <c r="M124" i="77" s="1"/>
  <c r="O124" i="77" s="1"/>
  <c r="P122" i="77"/>
  <c r="Q122" i="77" s="1"/>
  <c r="O122" i="77"/>
  <c r="N122" i="77"/>
  <c r="Q121" i="77"/>
  <c r="P121" i="77"/>
  <c r="N121" i="77"/>
  <c r="O120" i="77"/>
  <c r="N120" i="77"/>
  <c r="P120" i="77" s="1"/>
  <c r="Q120" i="77" s="1"/>
  <c r="M120" i="77"/>
  <c r="M121" i="77" s="1"/>
  <c r="O121" i="77" s="1"/>
  <c r="P119" i="77"/>
  <c r="Q119" i="77" s="1"/>
  <c r="O119" i="77"/>
  <c r="N119" i="77"/>
  <c r="P118" i="77"/>
  <c r="Q118" i="77" s="1"/>
  <c r="N118" i="77"/>
  <c r="O117" i="77"/>
  <c r="N117" i="77"/>
  <c r="O116" i="77"/>
  <c r="N116" i="77"/>
  <c r="M116" i="77"/>
  <c r="M117" i="77" s="1"/>
  <c r="P115" i="77"/>
  <c r="Q115" i="77" s="1"/>
  <c r="O115" i="77"/>
  <c r="N115" i="77"/>
  <c r="O114" i="77"/>
  <c r="O113" i="77"/>
  <c r="O112" i="77"/>
  <c r="O111" i="77"/>
  <c r="M111" i="77"/>
  <c r="M112" i="77" s="1"/>
  <c r="O110" i="77"/>
  <c r="P110" i="77"/>
  <c r="Q110" i="77" s="1"/>
  <c r="P109" i="77"/>
  <c r="Q109" i="77" s="1"/>
  <c r="N109" i="77"/>
  <c r="O108" i="77"/>
  <c r="N108" i="77"/>
  <c r="M108" i="77"/>
  <c r="M109" i="77" s="1"/>
  <c r="O109" i="77" s="1"/>
  <c r="P107" i="77"/>
  <c r="Q107" i="77" s="1"/>
  <c r="O107" i="77"/>
  <c r="N107" i="77"/>
  <c r="P106" i="77"/>
  <c r="Q106" i="77" s="1"/>
  <c r="N106" i="77"/>
  <c r="O105" i="77"/>
  <c r="N105" i="77"/>
  <c r="M105" i="77"/>
  <c r="M106" i="77" s="1"/>
  <c r="O106" i="77" s="1"/>
  <c r="P104" i="77"/>
  <c r="Q104" i="77" s="1"/>
  <c r="O104" i="77"/>
  <c r="N104" i="77"/>
  <c r="P103" i="77"/>
  <c r="Q103" i="77" s="1"/>
  <c r="N103" i="77"/>
  <c r="O102" i="77"/>
  <c r="N102" i="77"/>
  <c r="M102" i="77"/>
  <c r="M103" i="77" s="1"/>
  <c r="O103" i="77" s="1"/>
  <c r="P101" i="77"/>
  <c r="Q101" i="77" s="1"/>
  <c r="O101" i="77"/>
  <c r="N101" i="77"/>
  <c r="P100" i="77"/>
  <c r="Q100" i="77" s="1"/>
  <c r="N100" i="77"/>
  <c r="O99" i="77"/>
  <c r="N99" i="77"/>
  <c r="O98" i="77"/>
  <c r="N98" i="77"/>
  <c r="P98" i="77" s="1"/>
  <c r="Q98" i="77" s="1"/>
  <c r="M98" i="77"/>
  <c r="M99" i="77" s="1"/>
  <c r="P97" i="77"/>
  <c r="Q97" i="77" s="1"/>
  <c r="O97" i="77"/>
  <c r="N97" i="77"/>
  <c r="O96" i="77"/>
  <c r="O95" i="77"/>
  <c r="O94" i="77"/>
  <c r="O93" i="77"/>
  <c r="M93" i="77"/>
  <c r="M94" i="77" s="1"/>
  <c r="O92" i="77"/>
  <c r="P92" i="77"/>
  <c r="Q92" i="77" s="1"/>
  <c r="Q91" i="77"/>
  <c r="P91" i="77"/>
  <c r="N91" i="77"/>
  <c r="O90" i="77"/>
  <c r="N90" i="77"/>
  <c r="P90" i="77" s="1"/>
  <c r="Q90" i="77" s="1"/>
  <c r="M90" i="77"/>
  <c r="M91" i="77" s="1"/>
  <c r="O91" i="77" s="1"/>
  <c r="P89" i="77"/>
  <c r="Q89" i="77" s="1"/>
  <c r="O89" i="77"/>
  <c r="N89" i="77"/>
  <c r="P88" i="77"/>
  <c r="Q88" i="77" s="1"/>
  <c r="N88" i="77"/>
  <c r="O87" i="77"/>
  <c r="N87" i="77"/>
  <c r="M87" i="77"/>
  <c r="P86" i="77"/>
  <c r="Q86" i="77" s="1"/>
  <c r="O86" i="77"/>
  <c r="N86" i="77"/>
  <c r="P85" i="77"/>
  <c r="Q85" i="77" s="1"/>
  <c r="N85" i="77"/>
  <c r="M85" i="77"/>
  <c r="O85" i="77" s="1"/>
  <c r="P84" i="77"/>
  <c r="Q84" i="77" s="1"/>
  <c r="O84" i="77"/>
  <c r="N84" i="77"/>
  <c r="M84" i="77"/>
  <c r="P83" i="77"/>
  <c r="Q83" i="77" s="1"/>
  <c r="O83" i="77"/>
  <c r="N83" i="77"/>
  <c r="P82" i="77"/>
  <c r="Q82" i="77" s="1"/>
  <c r="N82" i="77"/>
  <c r="O81" i="77"/>
  <c r="N81" i="77"/>
  <c r="O80" i="77"/>
  <c r="N80" i="77"/>
  <c r="M80" i="77"/>
  <c r="M81" i="77" s="1"/>
  <c r="P79" i="77"/>
  <c r="Q79" i="77" s="1"/>
  <c r="O79" i="77"/>
  <c r="N79" i="77"/>
  <c r="O78" i="77"/>
  <c r="O77" i="77"/>
  <c r="O76" i="77"/>
  <c r="O75" i="77"/>
  <c r="M75" i="77"/>
  <c r="M76" i="77" s="1"/>
  <c r="O74" i="77"/>
  <c r="P74" i="77"/>
  <c r="Q74" i="77" s="1"/>
  <c r="P73" i="77"/>
  <c r="Q73" i="77" s="1"/>
  <c r="N73" i="77"/>
  <c r="P72" i="77"/>
  <c r="Q72" i="77" s="1"/>
  <c r="O72" i="77"/>
  <c r="N72" i="77"/>
  <c r="M72" i="77"/>
  <c r="M73" i="77" s="1"/>
  <c r="O73" i="77" s="1"/>
  <c r="P71" i="77"/>
  <c r="Q71" i="77" s="1"/>
  <c r="O71" i="77"/>
  <c r="N71" i="77"/>
  <c r="P70" i="77"/>
  <c r="Q70" i="77" s="1"/>
  <c r="N70" i="77"/>
  <c r="O69" i="77"/>
  <c r="N69" i="77"/>
  <c r="M69" i="77"/>
  <c r="P68" i="77"/>
  <c r="Q68" i="77" s="1"/>
  <c r="O68" i="77"/>
  <c r="N68" i="77"/>
  <c r="P67" i="77"/>
  <c r="Q67" i="77" s="1"/>
  <c r="N67" i="77"/>
  <c r="O66" i="77"/>
  <c r="N66" i="77"/>
  <c r="P66" i="77" s="1"/>
  <c r="Q66" i="77" s="1"/>
  <c r="M66" i="77"/>
  <c r="M67" i="77" s="1"/>
  <c r="O67" i="77" s="1"/>
  <c r="P65" i="77"/>
  <c r="Q65" i="77" s="1"/>
  <c r="O65" i="77"/>
  <c r="N65" i="77"/>
  <c r="P64" i="77"/>
  <c r="Q64" i="77" s="1"/>
  <c r="N64" i="77"/>
  <c r="O63" i="77"/>
  <c r="N63" i="77"/>
  <c r="O62" i="77"/>
  <c r="N62" i="77"/>
  <c r="M62" i="77"/>
  <c r="M63" i="77" s="1"/>
  <c r="P61" i="77"/>
  <c r="Q61" i="77" s="1"/>
  <c r="O61" i="77"/>
  <c r="N61" i="77"/>
  <c r="O60" i="77"/>
  <c r="O59" i="77"/>
  <c r="O58" i="77"/>
  <c r="O57" i="77"/>
  <c r="M57" i="77"/>
  <c r="M58" i="77" s="1"/>
  <c r="O56" i="77"/>
  <c r="P56" i="77"/>
  <c r="Q56" i="77" s="1"/>
  <c r="P55" i="77"/>
  <c r="Q55" i="77" s="1"/>
  <c r="N55" i="77"/>
  <c r="O54" i="77"/>
  <c r="N54" i="77"/>
  <c r="M54" i="77"/>
  <c r="M55" i="77" s="1"/>
  <c r="O55" i="77" s="1"/>
  <c r="P53" i="77"/>
  <c r="Q53" i="77" s="1"/>
  <c r="O53" i="77"/>
  <c r="N53" i="77"/>
  <c r="P52" i="77"/>
  <c r="Q52" i="77" s="1"/>
  <c r="N52" i="77"/>
  <c r="O51" i="77"/>
  <c r="N51" i="77"/>
  <c r="M51" i="77"/>
  <c r="M52" i="77" s="1"/>
  <c r="O52" i="77" s="1"/>
  <c r="P50" i="77"/>
  <c r="Q50" i="77" s="1"/>
  <c r="O50" i="77"/>
  <c r="N50" i="77"/>
  <c r="P49" i="77"/>
  <c r="Q49" i="77" s="1"/>
  <c r="N49" i="77"/>
  <c r="O48" i="77"/>
  <c r="N48" i="77"/>
  <c r="M48" i="77"/>
  <c r="P48" i="77" s="1"/>
  <c r="Q48" i="77" s="1"/>
  <c r="P47" i="77"/>
  <c r="Q47" i="77" s="1"/>
  <c r="O47" i="77"/>
  <c r="N47" i="77"/>
  <c r="P46" i="77"/>
  <c r="Q46" i="77" s="1"/>
  <c r="N46" i="77"/>
  <c r="O45" i="77"/>
  <c r="N45" i="77"/>
  <c r="O44" i="77"/>
  <c r="N44" i="77"/>
  <c r="M44" i="77"/>
  <c r="M45" i="77" s="1"/>
  <c r="P43" i="77"/>
  <c r="Q43" i="77" s="1"/>
  <c r="O43" i="77"/>
  <c r="O42" i="77"/>
  <c r="O41" i="77"/>
  <c r="O40" i="77"/>
  <c r="O39" i="77"/>
  <c r="M39" i="77"/>
  <c r="M40" i="77" s="1"/>
  <c r="P38" i="77"/>
  <c r="Q38" i="77" s="1"/>
  <c r="O38" i="77"/>
  <c r="P37" i="77"/>
  <c r="Q37" i="77" s="1"/>
  <c r="N37" i="77"/>
  <c r="O36" i="77"/>
  <c r="N36" i="77"/>
  <c r="M36" i="77"/>
  <c r="M37" i="77" s="1"/>
  <c r="O37" i="77" s="1"/>
  <c r="Q35" i="77"/>
  <c r="P35" i="77"/>
  <c r="O35" i="77"/>
  <c r="N35" i="77"/>
  <c r="P34" i="77"/>
  <c r="Q34" i="77" s="1"/>
  <c r="N34" i="77"/>
  <c r="O33" i="77"/>
  <c r="N33" i="77"/>
  <c r="M33" i="77"/>
  <c r="M34" i="77" s="1"/>
  <c r="O34" i="77" s="1"/>
  <c r="P32" i="77"/>
  <c r="Q32" i="77" s="1"/>
  <c r="O32" i="77"/>
  <c r="N32" i="77"/>
  <c r="P31" i="77"/>
  <c r="Q31" i="77" s="1"/>
  <c r="N31" i="77"/>
  <c r="O30" i="77"/>
  <c r="N30" i="77"/>
  <c r="M30" i="77"/>
  <c r="M31" i="77" s="1"/>
  <c r="O31" i="77" s="1"/>
  <c r="P29" i="77"/>
  <c r="Q29" i="77" s="1"/>
  <c r="O29" i="77"/>
  <c r="N29" i="77"/>
  <c r="P28" i="77"/>
  <c r="Q28" i="77" s="1"/>
  <c r="N28" i="77"/>
  <c r="O27" i="77"/>
  <c r="N27" i="77"/>
  <c r="O26" i="77"/>
  <c r="N26" i="77"/>
  <c r="P26" i="77" s="1"/>
  <c r="Q26" i="77" s="1"/>
  <c r="M26" i="77"/>
  <c r="M27" i="77" s="1"/>
  <c r="P25" i="77"/>
  <c r="Q25" i="77" s="1"/>
  <c r="O25" i="77"/>
  <c r="N25" i="77"/>
  <c r="P10" i="77"/>
  <c r="Q10" i="77" s="1"/>
  <c r="N10" i="77"/>
  <c r="O9" i="77"/>
  <c r="N9" i="77"/>
  <c r="N8" i="77"/>
  <c r="M8" i="77"/>
  <c r="M9" i="77" s="1"/>
  <c r="O7" i="77"/>
  <c r="N7" i="77"/>
  <c r="P7" i="77" s="1"/>
  <c r="Q7" i="77" s="1"/>
  <c r="P358" i="76"/>
  <c r="Q358" i="76" s="1"/>
  <c r="N358" i="76"/>
  <c r="O357" i="76"/>
  <c r="N357" i="76"/>
  <c r="O356" i="76"/>
  <c r="N356" i="76"/>
  <c r="M356" i="76"/>
  <c r="M357" i="76" s="1"/>
  <c r="M358" i="76" s="1"/>
  <c r="O358" i="76" s="1"/>
  <c r="O355" i="76"/>
  <c r="N355" i="76"/>
  <c r="P355" i="76" s="1"/>
  <c r="Q355" i="76" s="1"/>
  <c r="P354" i="76"/>
  <c r="Q354" i="76" s="1"/>
  <c r="O354" i="76"/>
  <c r="N354" i="76"/>
  <c r="O353" i="76"/>
  <c r="N353" i="76"/>
  <c r="O352" i="76"/>
  <c r="N352" i="76"/>
  <c r="P352" i="76" s="1"/>
  <c r="Q352" i="76" s="1"/>
  <c r="M352" i="76"/>
  <c r="M353" i="76" s="1"/>
  <c r="M354" i="76" s="1"/>
  <c r="O351" i="76"/>
  <c r="N351" i="76"/>
  <c r="P351" i="76" s="1"/>
  <c r="Q351" i="76" s="1"/>
  <c r="P350" i="76"/>
  <c r="Q350" i="76" s="1"/>
  <c r="N350" i="76"/>
  <c r="O349" i="76"/>
  <c r="N349" i="76"/>
  <c r="O348" i="76"/>
  <c r="N348" i="76"/>
  <c r="P348" i="76" s="1"/>
  <c r="Q348" i="76" s="1"/>
  <c r="M348" i="76"/>
  <c r="M349" i="76" s="1"/>
  <c r="M350" i="76" s="1"/>
  <c r="O350" i="76" s="1"/>
  <c r="O347" i="76"/>
  <c r="N347" i="76"/>
  <c r="P347" i="76" s="1"/>
  <c r="Q347" i="76" s="1"/>
  <c r="P346" i="76"/>
  <c r="Q346" i="76" s="1"/>
  <c r="N346" i="76"/>
  <c r="O345" i="76"/>
  <c r="N345" i="76"/>
  <c r="P345" i="76" s="1"/>
  <c r="Q345" i="76" s="1"/>
  <c r="O344" i="76"/>
  <c r="N344" i="76"/>
  <c r="P344" i="76" s="1"/>
  <c r="Q344" i="76" s="1"/>
  <c r="M344" i="76"/>
  <c r="M345" i="76" s="1"/>
  <c r="M346" i="76" s="1"/>
  <c r="O346" i="76" s="1"/>
  <c r="O343" i="76"/>
  <c r="N343" i="76"/>
  <c r="P343" i="76" s="1"/>
  <c r="Q343" i="76" s="1"/>
  <c r="P342" i="76"/>
  <c r="Q342" i="76" s="1"/>
  <c r="N342" i="76"/>
  <c r="O341" i="76"/>
  <c r="N341" i="76"/>
  <c r="P340" i="76"/>
  <c r="Q340" i="76" s="1"/>
  <c r="O340" i="76"/>
  <c r="N340" i="76"/>
  <c r="M340" i="76"/>
  <c r="M342" i="76" s="1"/>
  <c r="O342" i="76" s="1"/>
  <c r="Q339" i="76"/>
  <c r="P339" i="76"/>
  <c r="O339" i="76"/>
  <c r="N339" i="76"/>
  <c r="P338" i="76"/>
  <c r="Q338" i="76" s="1"/>
  <c r="O338" i="76"/>
  <c r="N338" i="76"/>
  <c r="O337" i="76"/>
  <c r="N337" i="76"/>
  <c r="P337" i="76" s="1"/>
  <c r="Q337" i="76" s="1"/>
  <c r="P336" i="76"/>
  <c r="Q336" i="76" s="1"/>
  <c r="O336" i="76"/>
  <c r="N336" i="76"/>
  <c r="P335" i="76"/>
  <c r="Q335" i="76" s="1"/>
  <c r="O335" i="76"/>
  <c r="N335" i="76"/>
  <c r="O334" i="76"/>
  <c r="N334" i="76"/>
  <c r="P334" i="76" s="1"/>
  <c r="Q334" i="76" s="1"/>
  <c r="P333" i="76"/>
  <c r="Q333" i="76" s="1"/>
  <c r="O333" i="76"/>
  <c r="N333" i="76"/>
  <c r="P332" i="76"/>
  <c r="Q332" i="76" s="1"/>
  <c r="N332" i="76"/>
  <c r="O331" i="76"/>
  <c r="N331" i="76"/>
  <c r="M331" i="76"/>
  <c r="P330" i="76"/>
  <c r="Q330" i="76" s="1"/>
  <c r="O330" i="76"/>
  <c r="N330" i="76"/>
  <c r="P329" i="76"/>
  <c r="Q329" i="76" s="1"/>
  <c r="N329" i="76"/>
  <c r="O328" i="76"/>
  <c r="N328" i="76"/>
  <c r="M328" i="76"/>
  <c r="M329" i="76" s="1"/>
  <c r="O329" i="76" s="1"/>
  <c r="P327" i="76"/>
  <c r="Q327" i="76" s="1"/>
  <c r="O327" i="76"/>
  <c r="N327" i="76"/>
  <c r="P326" i="76"/>
  <c r="Q326" i="76" s="1"/>
  <c r="N326" i="76"/>
  <c r="M326" i="76"/>
  <c r="O326" i="76" s="1"/>
  <c r="O325" i="76"/>
  <c r="N325" i="76"/>
  <c r="P325" i="76" s="1"/>
  <c r="Q325" i="76" s="1"/>
  <c r="Q324" i="76"/>
  <c r="P324" i="76"/>
  <c r="O324" i="76"/>
  <c r="N324" i="76"/>
  <c r="O323" i="76"/>
  <c r="N323" i="76"/>
  <c r="O322" i="76"/>
  <c r="N322" i="76"/>
  <c r="O321" i="76"/>
  <c r="N321" i="76"/>
  <c r="O320" i="76"/>
  <c r="N320" i="76"/>
  <c r="M320" i="76"/>
  <c r="M321" i="76" s="1"/>
  <c r="O319" i="76"/>
  <c r="N319" i="76"/>
  <c r="P319" i="76" s="1"/>
  <c r="Q319" i="76" s="1"/>
  <c r="P318" i="76"/>
  <c r="Q318" i="76" s="1"/>
  <c r="O318" i="76"/>
  <c r="N318" i="76"/>
  <c r="O317" i="76"/>
  <c r="N317" i="76"/>
  <c r="P317" i="76" s="1"/>
  <c r="Q317" i="76" s="1"/>
  <c r="P316" i="76"/>
  <c r="Q316" i="76" s="1"/>
  <c r="O316" i="76"/>
  <c r="N316" i="76"/>
  <c r="P315" i="76"/>
  <c r="Q315" i="76" s="1"/>
  <c r="N315" i="76"/>
  <c r="O314" i="76"/>
  <c r="N314" i="76"/>
  <c r="P314" i="76" s="1"/>
  <c r="Q314" i="76" s="1"/>
  <c r="M314" i="76"/>
  <c r="M315" i="76" s="1"/>
  <c r="O315" i="76" s="1"/>
  <c r="P313" i="76"/>
  <c r="Q313" i="76" s="1"/>
  <c r="O313" i="76"/>
  <c r="N313" i="76"/>
  <c r="P312" i="76"/>
  <c r="Q312" i="76" s="1"/>
  <c r="N312" i="76"/>
  <c r="O311" i="76"/>
  <c r="N311" i="76"/>
  <c r="M311" i="76"/>
  <c r="M312" i="76" s="1"/>
  <c r="O312" i="76" s="1"/>
  <c r="P310" i="76"/>
  <c r="Q310" i="76" s="1"/>
  <c r="O310" i="76"/>
  <c r="N310" i="76"/>
  <c r="P309" i="76"/>
  <c r="Q309" i="76" s="1"/>
  <c r="N309" i="76"/>
  <c r="O308" i="76"/>
  <c r="N308" i="76"/>
  <c r="M308" i="76"/>
  <c r="P308" i="76" s="1"/>
  <c r="Q308" i="76" s="1"/>
  <c r="P307" i="76"/>
  <c r="Q307" i="76" s="1"/>
  <c r="O307" i="76"/>
  <c r="N307" i="76"/>
  <c r="P306" i="76"/>
  <c r="Q306" i="76" s="1"/>
  <c r="N306" i="76"/>
  <c r="M306" i="76"/>
  <c r="O306" i="76" s="1"/>
  <c r="O305" i="76"/>
  <c r="N305" i="76"/>
  <c r="M305" i="76"/>
  <c r="P304" i="76"/>
  <c r="Q304" i="76" s="1"/>
  <c r="O304" i="76"/>
  <c r="N304" i="76"/>
  <c r="Q303" i="76"/>
  <c r="P303" i="76"/>
  <c r="N303" i="76"/>
  <c r="O302" i="76"/>
  <c r="N302" i="76"/>
  <c r="M302" i="76"/>
  <c r="M303" i="76" s="1"/>
  <c r="O303" i="76" s="1"/>
  <c r="P301" i="76"/>
  <c r="Q301" i="76" s="1"/>
  <c r="O301" i="76"/>
  <c r="N301" i="76"/>
  <c r="P300" i="76"/>
  <c r="Q300" i="76" s="1"/>
  <c r="N300" i="76"/>
  <c r="O299" i="76"/>
  <c r="N299" i="76"/>
  <c r="O298" i="76"/>
  <c r="N298" i="76"/>
  <c r="M298" i="76"/>
  <c r="M300" i="76" s="1"/>
  <c r="O300" i="76" s="1"/>
  <c r="P297" i="76"/>
  <c r="Q297" i="76" s="1"/>
  <c r="O297" i="76"/>
  <c r="N297" i="76"/>
  <c r="P296" i="76"/>
  <c r="Q296" i="76" s="1"/>
  <c r="O296" i="76"/>
  <c r="N296" i="76"/>
  <c r="Q295" i="76"/>
  <c r="P295" i="76"/>
  <c r="O295" i="76"/>
  <c r="N295" i="76"/>
  <c r="Q294" i="76"/>
  <c r="P294" i="76"/>
  <c r="O294" i="76"/>
  <c r="N294" i="76"/>
  <c r="P293" i="76"/>
  <c r="Q293" i="76" s="1"/>
  <c r="O293" i="76"/>
  <c r="N293" i="76"/>
  <c r="P292" i="76"/>
  <c r="Q292" i="76" s="1"/>
  <c r="O292" i="76"/>
  <c r="N292" i="76"/>
  <c r="P291" i="76"/>
  <c r="Q291" i="76" s="1"/>
  <c r="O291" i="76"/>
  <c r="N291" i="76"/>
  <c r="P290" i="76"/>
  <c r="Q290" i="76" s="1"/>
  <c r="N290" i="76"/>
  <c r="O289" i="76"/>
  <c r="N289" i="76"/>
  <c r="M289" i="76"/>
  <c r="M290" i="76" s="1"/>
  <c r="O290" i="76" s="1"/>
  <c r="P288" i="76"/>
  <c r="Q288" i="76" s="1"/>
  <c r="O288" i="76"/>
  <c r="N288" i="76"/>
  <c r="P287" i="76"/>
  <c r="Q287" i="76" s="1"/>
  <c r="N287" i="76"/>
  <c r="O286" i="76"/>
  <c r="N286" i="76"/>
  <c r="M286" i="76"/>
  <c r="M287" i="76" s="1"/>
  <c r="O287" i="76" s="1"/>
  <c r="P285" i="76"/>
  <c r="Q285" i="76" s="1"/>
  <c r="O285" i="76"/>
  <c r="N285" i="76"/>
  <c r="P284" i="76"/>
  <c r="Q284" i="76" s="1"/>
  <c r="N284" i="76"/>
  <c r="M284" i="76"/>
  <c r="O284" i="76" s="1"/>
  <c r="P283" i="76"/>
  <c r="Q283" i="76" s="1"/>
  <c r="O283" i="76"/>
  <c r="N283" i="76"/>
  <c r="Q282" i="76"/>
  <c r="P282" i="76"/>
  <c r="O282" i="76"/>
  <c r="N282" i="76"/>
  <c r="O281" i="76"/>
  <c r="N281" i="76"/>
  <c r="O280" i="76"/>
  <c r="N280" i="76"/>
  <c r="O279" i="76"/>
  <c r="N279" i="76"/>
  <c r="M279" i="76"/>
  <c r="M280" i="76" s="1"/>
  <c r="M281" i="76" s="1"/>
  <c r="P281" i="76" s="1"/>
  <c r="Q281" i="76" s="1"/>
  <c r="O278" i="76"/>
  <c r="N278" i="76"/>
  <c r="M278" i="76"/>
  <c r="O277" i="76"/>
  <c r="N277" i="76"/>
  <c r="P277" i="76" s="1"/>
  <c r="Q277" i="76" s="1"/>
  <c r="P276" i="76"/>
  <c r="Q276" i="76" s="1"/>
  <c r="O276" i="76"/>
  <c r="N276" i="76"/>
  <c r="O275" i="76"/>
  <c r="N275" i="76"/>
  <c r="P275" i="76" s="1"/>
  <c r="Q275" i="76" s="1"/>
  <c r="P274" i="76"/>
  <c r="Q274" i="76" s="1"/>
  <c r="O274" i="76"/>
  <c r="N274" i="76"/>
  <c r="P273" i="76"/>
  <c r="Q273" i="76" s="1"/>
  <c r="N273" i="76"/>
  <c r="O272" i="76"/>
  <c r="N272" i="76"/>
  <c r="M272" i="76"/>
  <c r="M273" i="76" s="1"/>
  <c r="O273" i="76" s="1"/>
  <c r="P271" i="76"/>
  <c r="Q271" i="76" s="1"/>
  <c r="O271" i="76"/>
  <c r="N271" i="76"/>
  <c r="P270" i="76"/>
  <c r="Q270" i="76" s="1"/>
  <c r="N270" i="76"/>
  <c r="O269" i="76"/>
  <c r="N269" i="76"/>
  <c r="M269" i="76"/>
  <c r="P269" i="76" s="1"/>
  <c r="Q269" i="76" s="1"/>
  <c r="P268" i="76"/>
  <c r="Q268" i="76" s="1"/>
  <c r="O268" i="76"/>
  <c r="N268" i="76"/>
  <c r="P267" i="76"/>
  <c r="Q267" i="76" s="1"/>
  <c r="N267" i="76"/>
  <c r="O266" i="76"/>
  <c r="N266" i="76"/>
  <c r="P266" i="76" s="1"/>
  <c r="Q266" i="76" s="1"/>
  <c r="M266" i="76"/>
  <c r="M267" i="76" s="1"/>
  <c r="O267" i="76" s="1"/>
  <c r="P265" i="76"/>
  <c r="Q265" i="76" s="1"/>
  <c r="O265" i="76"/>
  <c r="N265" i="76"/>
  <c r="P264" i="76"/>
  <c r="Q264" i="76" s="1"/>
  <c r="N264" i="76"/>
  <c r="O263" i="76"/>
  <c r="N263" i="76"/>
  <c r="M263" i="76"/>
  <c r="M264" i="76" s="1"/>
  <c r="O264" i="76" s="1"/>
  <c r="P262" i="76"/>
  <c r="Q262" i="76" s="1"/>
  <c r="O262" i="76"/>
  <c r="N262" i="76"/>
  <c r="P261" i="76"/>
  <c r="Q261" i="76" s="1"/>
  <c r="N261" i="76"/>
  <c r="M261" i="76"/>
  <c r="O261" i="76" s="1"/>
  <c r="O260" i="76"/>
  <c r="N260" i="76"/>
  <c r="M260" i="76"/>
  <c r="Q259" i="76"/>
  <c r="P259" i="76"/>
  <c r="O259" i="76"/>
  <c r="N259" i="76"/>
  <c r="P258" i="76"/>
  <c r="Q258" i="76" s="1"/>
  <c r="N258" i="76"/>
  <c r="O257" i="76"/>
  <c r="N257" i="76"/>
  <c r="O256" i="76"/>
  <c r="N256" i="76"/>
  <c r="M256" i="76"/>
  <c r="M258" i="76" s="1"/>
  <c r="O258" i="76" s="1"/>
  <c r="P255" i="76"/>
  <c r="Q255" i="76" s="1"/>
  <c r="O255" i="76"/>
  <c r="N255" i="76"/>
  <c r="P254" i="76"/>
  <c r="Q254" i="76" s="1"/>
  <c r="O254" i="76"/>
  <c r="N254" i="76"/>
  <c r="O253" i="76"/>
  <c r="N253" i="76"/>
  <c r="P253" i="76" s="1"/>
  <c r="Q253" i="76" s="1"/>
  <c r="P252" i="76"/>
  <c r="Q252" i="76" s="1"/>
  <c r="O252" i="76"/>
  <c r="N252" i="76"/>
  <c r="P251" i="76"/>
  <c r="Q251" i="76" s="1"/>
  <c r="O251" i="76"/>
  <c r="N251" i="76"/>
  <c r="P250" i="76"/>
  <c r="Q250" i="76" s="1"/>
  <c r="O250" i="76"/>
  <c r="N250" i="76"/>
  <c r="P249" i="76"/>
  <c r="Q249" i="76" s="1"/>
  <c r="O249" i="76"/>
  <c r="N249" i="76"/>
  <c r="P248" i="76"/>
  <c r="Q248" i="76" s="1"/>
  <c r="N248" i="76"/>
  <c r="O247" i="76"/>
  <c r="N247" i="76"/>
  <c r="M247" i="76"/>
  <c r="M248" i="76" s="1"/>
  <c r="O248" i="76" s="1"/>
  <c r="P246" i="76"/>
  <c r="Q246" i="76" s="1"/>
  <c r="O246" i="76"/>
  <c r="N246" i="76"/>
  <c r="P245" i="76"/>
  <c r="Q245" i="76" s="1"/>
  <c r="N245" i="76"/>
  <c r="O244" i="76"/>
  <c r="N244" i="76"/>
  <c r="M244" i="76"/>
  <c r="M245" i="76" s="1"/>
  <c r="O245" i="76" s="1"/>
  <c r="P243" i="76"/>
  <c r="Q243" i="76" s="1"/>
  <c r="O243" i="76"/>
  <c r="N243" i="76"/>
  <c r="P242" i="76"/>
  <c r="Q242" i="76" s="1"/>
  <c r="N242" i="76"/>
  <c r="M242" i="76"/>
  <c r="O242" i="76" s="1"/>
  <c r="O241" i="76"/>
  <c r="N241" i="76"/>
  <c r="P241" i="76" s="1"/>
  <c r="Q241" i="76" s="1"/>
  <c r="P240" i="76"/>
  <c r="Q240" i="76" s="1"/>
  <c r="O240" i="76"/>
  <c r="N240" i="76"/>
  <c r="O239" i="76"/>
  <c r="N239" i="76"/>
  <c r="O238" i="76"/>
  <c r="N238" i="76"/>
  <c r="O237" i="76"/>
  <c r="N237" i="76"/>
  <c r="O236" i="76"/>
  <c r="N236" i="76"/>
  <c r="M236" i="76"/>
  <c r="P236" i="76" s="1"/>
  <c r="Q236" i="76" s="1"/>
  <c r="O235" i="76"/>
  <c r="N235" i="76"/>
  <c r="P235" i="76" s="1"/>
  <c r="Q235" i="76" s="1"/>
  <c r="P234" i="76"/>
  <c r="Q234" i="76" s="1"/>
  <c r="O234" i="76"/>
  <c r="N234" i="76"/>
  <c r="O233" i="76"/>
  <c r="N233" i="76"/>
  <c r="P233" i="76" s="1"/>
  <c r="Q233" i="76" s="1"/>
  <c r="P232" i="76"/>
  <c r="Q232" i="76" s="1"/>
  <c r="O232" i="76"/>
  <c r="N232" i="76"/>
  <c r="Q231" i="76"/>
  <c r="P231" i="76"/>
  <c r="N231" i="76"/>
  <c r="O230" i="76"/>
  <c r="N230" i="76"/>
  <c r="P230" i="76" s="1"/>
  <c r="Q230" i="76" s="1"/>
  <c r="M230" i="76"/>
  <c r="M231" i="76" s="1"/>
  <c r="O231" i="76" s="1"/>
  <c r="P229" i="76"/>
  <c r="Q229" i="76" s="1"/>
  <c r="O229" i="76"/>
  <c r="N229" i="76"/>
  <c r="P228" i="76"/>
  <c r="Q228" i="76" s="1"/>
  <c r="N228" i="76"/>
  <c r="O227" i="76"/>
  <c r="N227" i="76"/>
  <c r="M227" i="76"/>
  <c r="M228" i="76" s="1"/>
  <c r="O228" i="76" s="1"/>
  <c r="P226" i="76"/>
  <c r="Q226" i="76" s="1"/>
  <c r="O226" i="76"/>
  <c r="N226" i="76"/>
  <c r="P225" i="76"/>
  <c r="Q225" i="76" s="1"/>
  <c r="N225" i="76"/>
  <c r="O224" i="76"/>
  <c r="N224" i="76"/>
  <c r="M224" i="76"/>
  <c r="M225" i="76" s="1"/>
  <c r="O225" i="76" s="1"/>
  <c r="P223" i="76"/>
  <c r="Q223" i="76" s="1"/>
  <c r="O223" i="76"/>
  <c r="N223" i="76"/>
  <c r="P222" i="76"/>
  <c r="Q222" i="76" s="1"/>
  <c r="N222" i="76"/>
  <c r="O221" i="76"/>
  <c r="N221" i="76"/>
  <c r="M221" i="76"/>
  <c r="P221" i="76" s="1"/>
  <c r="Q221" i="76" s="1"/>
  <c r="Q220" i="76"/>
  <c r="P220" i="76"/>
  <c r="O220" i="76"/>
  <c r="N220" i="76"/>
  <c r="P219" i="76"/>
  <c r="Q219" i="76" s="1"/>
  <c r="N219" i="76"/>
  <c r="O218" i="76"/>
  <c r="N218" i="76"/>
  <c r="M218" i="76"/>
  <c r="M219" i="76" s="1"/>
  <c r="O219" i="76" s="1"/>
  <c r="P217" i="76"/>
  <c r="Q217" i="76" s="1"/>
  <c r="O217" i="76"/>
  <c r="N217" i="76"/>
  <c r="P216" i="76"/>
  <c r="Q216" i="76" s="1"/>
  <c r="N216" i="76"/>
  <c r="O215" i="76"/>
  <c r="N215" i="76"/>
  <c r="P214" i="76"/>
  <c r="Q214" i="76" s="1"/>
  <c r="O214" i="76"/>
  <c r="N214" i="76"/>
  <c r="M214" i="76"/>
  <c r="M216" i="76" s="1"/>
  <c r="O216" i="76" s="1"/>
  <c r="P213" i="76"/>
  <c r="Q213" i="76" s="1"/>
  <c r="O213" i="76"/>
  <c r="N213" i="76"/>
  <c r="P212" i="76"/>
  <c r="Q212" i="76" s="1"/>
  <c r="O212" i="76"/>
  <c r="N212" i="76"/>
  <c r="O211" i="76"/>
  <c r="N211" i="76"/>
  <c r="P211" i="76" s="1"/>
  <c r="Q211" i="76" s="1"/>
  <c r="P210" i="76"/>
  <c r="Q210" i="76" s="1"/>
  <c r="O210" i="76"/>
  <c r="N210" i="76"/>
  <c r="P209" i="76"/>
  <c r="Q209" i="76" s="1"/>
  <c r="O209" i="76"/>
  <c r="N209" i="76"/>
  <c r="O208" i="76"/>
  <c r="N208" i="76"/>
  <c r="P208" i="76" s="1"/>
  <c r="Q208" i="76" s="1"/>
  <c r="P207" i="76"/>
  <c r="Q207" i="76" s="1"/>
  <c r="O207" i="76"/>
  <c r="N207" i="76"/>
  <c r="P206" i="76"/>
  <c r="Q206" i="76" s="1"/>
  <c r="N206" i="76"/>
  <c r="O205" i="76"/>
  <c r="N205" i="76"/>
  <c r="M205" i="76"/>
  <c r="M206" i="76" s="1"/>
  <c r="O206" i="76" s="1"/>
  <c r="P204" i="76"/>
  <c r="Q204" i="76" s="1"/>
  <c r="O204" i="76"/>
  <c r="N204" i="76"/>
  <c r="P203" i="76"/>
  <c r="Q203" i="76" s="1"/>
  <c r="N203" i="76"/>
  <c r="O202" i="76"/>
  <c r="N202" i="76"/>
  <c r="M202" i="76"/>
  <c r="M203" i="76" s="1"/>
  <c r="O203" i="76" s="1"/>
  <c r="P201" i="76"/>
  <c r="Q201" i="76" s="1"/>
  <c r="O201" i="76"/>
  <c r="N201" i="76"/>
  <c r="P200" i="76"/>
  <c r="Q200" i="76" s="1"/>
  <c r="N200" i="76"/>
  <c r="M200" i="76"/>
  <c r="O200" i="76" s="1"/>
  <c r="O199" i="76"/>
  <c r="N199" i="76"/>
  <c r="P199" i="76" s="1"/>
  <c r="Q199" i="76" s="1"/>
  <c r="P198" i="76"/>
  <c r="Q198" i="76" s="1"/>
  <c r="O198" i="76"/>
  <c r="N198" i="76"/>
  <c r="O197" i="76"/>
  <c r="N197" i="76"/>
  <c r="O196" i="76"/>
  <c r="N196" i="76"/>
  <c r="O195" i="76"/>
  <c r="N195" i="76"/>
  <c r="O194" i="76"/>
  <c r="N194" i="76"/>
  <c r="M194" i="76"/>
  <c r="M195" i="76" s="1"/>
  <c r="O193" i="76"/>
  <c r="N193" i="76"/>
  <c r="P193" i="76" s="1"/>
  <c r="Q193" i="76" s="1"/>
  <c r="P192" i="76"/>
  <c r="Q192" i="76" s="1"/>
  <c r="O192" i="76"/>
  <c r="N192" i="76"/>
  <c r="O191" i="76"/>
  <c r="N191" i="76"/>
  <c r="P191" i="76" s="1"/>
  <c r="Q191" i="76" s="1"/>
  <c r="P190" i="76"/>
  <c r="Q190" i="76" s="1"/>
  <c r="O190" i="76"/>
  <c r="N190" i="76"/>
  <c r="P189" i="76"/>
  <c r="Q189" i="76" s="1"/>
  <c r="N189" i="76"/>
  <c r="O188" i="76"/>
  <c r="N188" i="76"/>
  <c r="M188" i="76"/>
  <c r="M189" i="76" s="1"/>
  <c r="O189" i="76" s="1"/>
  <c r="P187" i="76"/>
  <c r="Q187" i="76" s="1"/>
  <c r="O187" i="76"/>
  <c r="N187" i="76"/>
  <c r="P186" i="76"/>
  <c r="Q186" i="76" s="1"/>
  <c r="N186" i="76"/>
  <c r="O185" i="76"/>
  <c r="N185" i="76"/>
  <c r="M185" i="76"/>
  <c r="P185" i="76" s="1"/>
  <c r="Q185" i="76" s="1"/>
  <c r="P184" i="76"/>
  <c r="Q184" i="76" s="1"/>
  <c r="O184" i="76"/>
  <c r="N184" i="76"/>
  <c r="P183" i="76"/>
  <c r="Q183" i="76" s="1"/>
  <c r="N183" i="76"/>
  <c r="O182" i="76"/>
  <c r="N182" i="76"/>
  <c r="M182" i="76"/>
  <c r="M183" i="76" s="1"/>
  <c r="O183" i="76" s="1"/>
  <c r="Q181" i="76"/>
  <c r="P181" i="76"/>
  <c r="O181" i="76"/>
  <c r="N181" i="76"/>
  <c r="P180" i="76"/>
  <c r="Q180" i="76" s="1"/>
  <c r="O180" i="76"/>
  <c r="N180" i="76"/>
  <c r="M180" i="76"/>
  <c r="O179" i="76"/>
  <c r="N179" i="76"/>
  <c r="P179" i="76" s="1"/>
  <c r="Q179" i="76" s="1"/>
  <c r="M179" i="76"/>
  <c r="P178" i="76"/>
  <c r="Q178" i="76" s="1"/>
  <c r="O178" i="76"/>
  <c r="N178" i="76"/>
  <c r="P177" i="76"/>
  <c r="Q177" i="76" s="1"/>
  <c r="N177" i="76"/>
  <c r="O176" i="76"/>
  <c r="N176" i="76"/>
  <c r="M176" i="76"/>
  <c r="M177" i="76" s="1"/>
  <c r="O177" i="76" s="1"/>
  <c r="P175" i="76"/>
  <c r="Q175" i="76" s="1"/>
  <c r="O175" i="76"/>
  <c r="N175" i="76"/>
  <c r="P174" i="76"/>
  <c r="Q174" i="76" s="1"/>
  <c r="N174" i="76"/>
  <c r="O173" i="76"/>
  <c r="N173" i="76"/>
  <c r="P172" i="76"/>
  <c r="Q172" i="76" s="1"/>
  <c r="O172" i="76"/>
  <c r="N172" i="76"/>
  <c r="M172" i="76"/>
  <c r="M174" i="76" s="1"/>
  <c r="O174" i="76" s="1"/>
  <c r="P171" i="76"/>
  <c r="Q171" i="76" s="1"/>
  <c r="O171" i="76"/>
  <c r="N171" i="76"/>
  <c r="P170" i="76"/>
  <c r="Q170" i="76" s="1"/>
  <c r="O170" i="76"/>
  <c r="N170" i="76"/>
  <c r="Q169" i="76"/>
  <c r="P169" i="76"/>
  <c r="O169" i="76"/>
  <c r="N169" i="76"/>
  <c r="P168" i="76"/>
  <c r="Q168" i="76" s="1"/>
  <c r="O168" i="76"/>
  <c r="N168" i="76"/>
  <c r="Q167" i="76"/>
  <c r="P167" i="76"/>
  <c r="O167" i="76"/>
  <c r="N167" i="76"/>
  <c r="O166" i="76"/>
  <c r="N166" i="76"/>
  <c r="P166" i="76" s="1"/>
  <c r="Q166" i="76" s="1"/>
  <c r="P165" i="76"/>
  <c r="Q165" i="76" s="1"/>
  <c r="O165" i="76"/>
  <c r="N165" i="76"/>
  <c r="P164" i="76"/>
  <c r="Q164" i="76" s="1"/>
  <c r="N164" i="76"/>
  <c r="M164" i="76"/>
  <c r="O164" i="76" s="1"/>
  <c r="O163" i="76"/>
  <c r="N163" i="76"/>
  <c r="M163" i="76"/>
  <c r="P162" i="76"/>
  <c r="Q162" i="76" s="1"/>
  <c r="O162" i="76"/>
  <c r="N162" i="76"/>
  <c r="P161" i="76"/>
  <c r="Q161" i="76" s="1"/>
  <c r="N161" i="76"/>
  <c r="O160" i="76"/>
  <c r="N160" i="76"/>
  <c r="M160" i="76"/>
  <c r="M161" i="76" s="1"/>
  <c r="O161" i="76" s="1"/>
  <c r="P159" i="76"/>
  <c r="Q159" i="76" s="1"/>
  <c r="O159" i="76"/>
  <c r="N159" i="76"/>
  <c r="P158" i="76"/>
  <c r="Q158" i="76" s="1"/>
  <c r="N158" i="76"/>
  <c r="M158" i="76"/>
  <c r="O158" i="76" s="1"/>
  <c r="O157" i="76"/>
  <c r="N157" i="76"/>
  <c r="P157" i="76" s="1"/>
  <c r="Q157" i="76" s="1"/>
  <c r="P156" i="76"/>
  <c r="Q156" i="76" s="1"/>
  <c r="O156" i="76"/>
  <c r="N156" i="76"/>
  <c r="O155" i="76"/>
  <c r="N155" i="76"/>
  <c r="O154" i="76"/>
  <c r="N154" i="76"/>
  <c r="O153" i="76"/>
  <c r="N153" i="76"/>
  <c r="O152" i="76"/>
  <c r="N152" i="76"/>
  <c r="M152" i="76"/>
  <c r="M153" i="76" s="1"/>
  <c r="O151" i="76"/>
  <c r="N151" i="76"/>
  <c r="P151" i="76" s="1"/>
  <c r="Q151" i="76" s="1"/>
  <c r="P150" i="76"/>
  <c r="Q150" i="76" s="1"/>
  <c r="O150" i="76"/>
  <c r="N150" i="76"/>
  <c r="O149" i="76"/>
  <c r="N149" i="76"/>
  <c r="P149" i="76" s="1"/>
  <c r="Q149" i="76" s="1"/>
  <c r="P148" i="76"/>
  <c r="Q148" i="76" s="1"/>
  <c r="O148" i="76"/>
  <c r="N148" i="76"/>
  <c r="P147" i="76"/>
  <c r="Q147" i="76" s="1"/>
  <c r="N147" i="76"/>
  <c r="O146" i="76"/>
  <c r="N146" i="76"/>
  <c r="M146" i="76"/>
  <c r="P146" i="76" s="1"/>
  <c r="Q146" i="76" s="1"/>
  <c r="P145" i="76"/>
  <c r="Q145" i="76" s="1"/>
  <c r="O145" i="76"/>
  <c r="N145" i="76"/>
  <c r="P144" i="76"/>
  <c r="Q144" i="76" s="1"/>
  <c r="N144" i="76"/>
  <c r="O143" i="76"/>
  <c r="N143" i="76"/>
  <c r="M143" i="76"/>
  <c r="M144" i="76" s="1"/>
  <c r="O144" i="76" s="1"/>
  <c r="P142" i="76"/>
  <c r="Q142" i="76" s="1"/>
  <c r="O142" i="76"/>
  <c r="N142" i="76"/>
  <c r="P141" i="76"/>
  <c r="Q141" i="76" s="1"/>
  <c r="N141" i="76"/>
  <c r="O140" i="76"/>
  <c r="N140" i="76"/>
  <c r="M140" i="76"/>
  <c r="M141" i="76" s="1"/>
  <c r="O141" i="76" s="1"/>
  <c r="P139" i="76"/>
  <c r="Q139" i="76" s="1"/>
  <c r="O139" i="76"/>
  <c r="N139" i="76"/>
  <c r="Q138" i="76"/>
  <c r="P138" i="76"/>
  <c r="N138" i="76"/>
  <c r="M138" i="76"/>
  <c r="O138" i="76" s="1"/>
  <c r="O137" i="76"/>
  <c r="N137" i="76"/>
  <c r="M137" i="76"/>
  <c r="P137" i="76" s="1"/>
  <c r="Q137" i="76" s="1"/>
  <c r="P136" i="76"/>
  <c r="Q136" i="76" s="1"/>
  <c r="O136" i="76"/>
  <c r="N136" i="76"/>
  <c r="P135" i="76"/>
  <c r="Q135" i="76" s="1"/>
  <c r="N135" i="76"/>
  <c r="O134" i="76"/>
  <c r="N134" i="76"/>
  <c r="M134" i="76"/>
  <c r="M135" i="76" s="1"/>
  <c r="O135" i="76" s="1"/>
  <c r="Q133" i="76"/>
  <c r="P133" i="76"/>
  <c r="O133" i="76"/>
  <c r="N133" i="76"/>
  <c r="P132" i="76"/>
  <c r="Q132" i="76" s="1"/>
  <c r="N132" i="76"/>
  <c r="M132" i="76"/>
  <c r="O132" i="76" s="1"/>
  <c r="O131" i="76"/>
  <c r="N131" i="76"/>
  <c r="M131" i="76"/>
  <c r="P131" i="76" s="1"/>
  <c r="Q131" i="76" s="1"/>
  <c r="O130" i="76"/>
  <c r="N130" i="76"/>
  <c r="M130" i="76"/>
  <c r="P129" i="76"/>
  <c r="Q129" i="76" s="1"/>
  <c r="O129" i="76"/>
  <c r="N129" i="76"/>
  <c r="P128" i="76"/>
  <c r="Q128" i="76" s="1"/>
  <c r="O128" i="76"/>
  <c r="N128" i="76"/>
  <c r="O127" i="76"/>
  <c r="N127" i="76"/>
  <c r="P127" i="76" s="1"/>
  <c r="Q127" i="76" s="1"/>
  <c r="P126" i="76"/>
  <c r="Q126" i="76" s="1"/>
  <c r="O126" i="76"/>
  <c r="N126" i="76"/>
  <c r="P125" i="76"/>
  <c r="Q125" i="76" s="1"/>
  <c r="O125" i="76"/>
  <c r="N125" i="76"/>
  <c r="O124" i="76"/>
  <c r="N124" i="76"/>
  <c r="P124" i="76" s="1"/>
  <c r="Q124" i="76" s="1"/>
  <c r="P123" i="76"/>
  <c r="Q123" i="76" s="1"/>
  <c r="O123" i="76"/>
  <c r="N123" i="76"/>
  <c r="P122" i="76"/>
  <c r="Q122" i="76" s="1"/>
  <c r="N122" i="76"/>
  <c r="M122" i="76"/>
  <c r="O122" i="76" s="1"/>
  <c r="O121" i="76"/>
  <c r="N121" i="76"/>
  <c r="M121" i="76"/>
  <c r="P120" i="76"/>
  <c r="Q120" i="76" s="1"/>
  <c r="O120" i="76"/>
  <c r="N120" i="76"/>
  <c r="P119" i="76"/>
  <c r="Q119" i="76" s="1"/>
  <c r="N119" i="76"/>
  <c r="O118" i="76"/>
  <c r="N118" i="76"/>
  <c r="M118" i="76"/>
  <c r="M119" i="76" s="1"/>
  <c r="O119" i="76" s="1"/>
  <c r="P117" i="76"/>
  <c r="Q117" i="76" s="1"/>
  <c r="O117" i="76"/>
  <c r="N117" i="76"/>
  <c r="P116" i="76"/>
  <c r="Q116" i="76" s="1"/>
  <c r="N116" i="76"/>
  <c r="M116" i="76"/>
  <c r="O116" i="76" s="1"/>
  <c r="O115" i="76"/>
  <c r="N115" i="76"/>
  <c r="P115" i="76" s="1"/>
  <c r="Q115" i="76" s="1"/>
  <c r="P114" i="76"/>
  <c r="Q114" i="76" s="1"/>
  <c r="O114" i="76"/>
  <c r="N114" i="76"/>
  <c r="O113" i="76"/>
  <c r="N113" i="76"/>
  <c r="O112" i="76"/>
  <c r="N112" i="76"/>
  <c r="O111" i="76"/>
  <c r="N111" i="76"/>
  <c r="O110" i="76"/>
  <c r="N110" i="76"/>
  <c r="M110" i="76"/>
  <c r="M111" i="76" s="1"/>
  <c r="P109" i="76"/>
  <c r="Q109" i="76" s="1"/>
  <c r="O109" i="76"/>
  <c r="N109" i="76"/>
  <c r="Q108" i="76"/>
  <c r="P108" i="76"/>
  <c r="O108" i="76"/>
  <c r="N108" i="76"/>
  <c r="O107" i="76"/>
  <c r="N107" i="76"/>
  <c r="P107" i="76" s="1"/>
  <c r="Q107" i="76" s="1"/>
  <c r="P106" i="76"/>
  <c r="Q106" i="76" s="1"/>
  <c r="O106" i="76"/>
  <c r="N106" i="76"/>
  <c r="Q105" i="76"/>
  <c r="P105" i="76"/>
  <c r="N105" i="76"/>
  <c r="O104" i="76"/>
  <c r="N104" i="76"/>
  <c r="M104" i="76"/>
  <c r="M105" i="76" s="1"/>
  <c r="O105" i="76" s="1"/>
  <c r="P103" i="76"/>
  <c r="Q103" i="76" s="1"/>
  <c r="O103" i="76"/>
  <c r="N103" i="76"/>
  <c r="P102" i="76"/>
  <c r="Q102" i="76" s="1"/>
  <c r="N102" i="76"/>
  <c r="O101" i="76"/>
  <c r="N101" i="76"/>
  <c r="M101" i="76"/>
  <c r="M102" i="76" s="1"/>
  <c r="O102" i="76" s="1"/>
  <c r="Q100" i="76"/>
  <c r="P100" i="76"/>
  <c r="O100" i="76"/>
  <c r="N100" i="76"/>
  <c r="P99" i="76"/>
  <c r="Q99" i="76" s="1"/>
  <c r="N99" i="76"/>
  <c r="O98" i="76"/>
  <c r="N98" i="76"/>
  <c r="M98" i="76"/>
  <c r="P98" i="76" s="1"/>
  <c r="Q98" i="76" s="1"/>
  <c r="P97" i="76"/>
  <c r="Q97" i="76" s="1"/>
  <c r="O97" i="76"/>
  <c r="N97" i="76"/>
  <c r="P96" i="76"/>
  <c r="Q96" i="76" s="1"/>
  <c r="N96" i="76"/>
  <c r="M96" i="76"/>
  <c r="O96" i="76" s="1"/>
  <c r="O95" i="76"/>
  <c r="N95" i="76"/>
  <c r="M95" i="76"/>
  <c r="P95" i="76" s="1"/>
  <c r="Q95" i="76" s="1"/>
  <c r="Q94" i="76"/>
  <c r="P94" i="76"/>
  <c r="O94" i="76"/>
  <c r="N94" i="76"/>
  <c r="P93" i="76"/>
  <c r="Q93" i="76" s="1"/>
  <c r="N93" i="76"/>
  <c r="O92" i="76"/>
  <c r="N92" i="76"/>
  <c r="M92" i="76"/>
  <c r="M93" i="76" s="1"/>
  <c r="O93" i="76" s="1"/>
  <c r="P91" i="76"/>
  <c r="Q91" i="76" s="1"/>
  <c r="O91" i="76"/>
  <c r="N91" i="76"/>
  <c r="P90" i="76"/>
  <c r="Q90" i="76" s="1"/>
  <c r="N90" i="76"/>
  <c r="O89" i="76"/>
  <c r="N89" i="76"/>
  <c r="O88" i="76"/>
  <c r="N88" i="76"/>
  <c r="M88" i="76"/>
  <c r="M90" i="76" s="1"/>
  <c r="O90" i="76" s="1"/>
  <c r="P87" i="76"/>
  <c r="Q87" i="76" s="1"/>
  <c r="O87" i="76"/>
  <c r="N87" i="76"/>
  <c r="P86" i="76"/>
  <c r="Q86" i="76" s="1"/>
  <c r="O86" i="76"/>
  <c r="N86" i="76"/>
  <c r="O85" i="76"/>
  <c r="N85" i="76"/>
  <c r="P85" i="76" s="1"/>
  <c r="Q85" i="76" s="1"/>
  <c r="P84" i="76"/>
  <c r="Q84" i="76" s="1"/>
  <c r="O84" i="76"/>
  <c r="N84" i="76"/>
  <c r="P83" i="76"/>
  <c r="Q83" i="76" s="1"/>
  <c r="O83" i="76"/>
  <c r="N83" i="76"/>
  <c r="O82" i="76"/>
  <c r="N82" i="76"/>
  <c r="P82" i="76" s="1"/>
  <c r="Q82" i="76" s="1"/>
  <c r="P81" i="76"/>
  <c r="Q81" i="76" s="1"/>
  <c r="O81" i="76"/>
  <c r="N81" i="76"/>
  <c r="P80" i="76"/>
  <c r="Q80" i="76" s="1"/>
  <c r="N80" i="76"/>
  <c r="M80" i="76"/>
  <c r="O80" i="76" s="1"/>
  <c r="O79" i="76"/>
  <c r="N79" i="76"/>
  <c r="M79" i="76"/>
  <c r="P79" i="76" s="1"/>
  <c r="Q79" i="76" s="1"/>
  <c r="P78" i="76"/>
  <c r="Q78" i="76" s="1"/>
  <c r="O78" i="76"/>
  <c r="N78" i="76"/>
  <c r="P77" i="76"/>
  <c r="Q77" i="76" s="1"/>
  <c r="N77" i="76"/>
  <c r="O76" i="76"/>
  <c r="N76" i="76"/>
  <c r="M76" i="76"/>
  <c r="M77" i="76" s="1"/>
  <c r="O77" i="76" s="1"/>
  <c r="P75" i="76"/>
  <c r="Q75" i="76" s="1"/>
  <c r="O75" i="76"/>
  <c r="N75" i="76"/>
  <c r="P74" i="76"/>
  <c r="Q74" i="76" s="1"/>
  <c r="O74" i="76"/>
  <c r="N74" i="76"/>
  <c r="M74" i="76"/>
  <c r="O73" i="76"/>
  <c r="N73" i="76"/>
  <c r="P73" i="76" s="1"/>
  <c r="Q73" i="76" s="1"/>
  <c r="P72" i="76"/>
  <c r="Q72" i="76" s="1"/>
  <c r="O72" i="76"/>
  <c r="N72" i="76"/>
  <c r="O71" i="76"/>
  <c r="N71" i="76"/>
  <c r="O70" i="76"/>
  <c r="N70" i="76"/>
  <c r="O69" i="76"/>
  <c r="N69" i="76"/>
  <c r="O68" i="76"/>
  <c r="N68" i="76"/>
  <c r="M68" i="76"/>
  <c r="M69" i="76" s="1"/>
  <c r="O67" i="76"/>
  <c r="N67" i="76"/>
  <c r="P67" i="76" s="1"/>
  <c r="Q67" i="76" s="1"/>
  <c r="P66" i="76"/>
  <c r="Q66" i="76" s="1"/>
  <c r="O66" i="76"/>
  <c r="N66" i="76"/>
  <c r="O65" i="76"/>
  <c r="N65" i="76"/>
  <c r="P65" i="76" s="1"/>
  <c r="Q65" i="76" s="1"/>
  <c r="P64" i="76"/>
  <c r="Q64" i="76" s="1"/>
  <c r="O64" i="76"/>
  <c r="N64" i="76"/>
  <c r="P63" i="76"/>
  <c r="Q63" i="76" s="1"/>
  <c r="N63" i="76"/>
  <c r="O62" i="76"/>
  <c r="N62" i="76"/>
  <c r="P62" i="76" s="1"/>
  <c r="Q62" i="76" s="1"/>
  <c r="M62" i="76"/>
  <c r="M63" i="76" s="1"/>
  <c r="O63" i="76" s="1"/>
  <c r="P61" i="76"/>
  <c r="Q61" i="76" s="1"/>
  <c r="O61" i="76"/>
  <c r="N61" i="76"/>
  <c r="P60" i="76"/>
  <c r="Q60" i="76" s="1"/>
  <c r="N60" i="76"/>
  <c r="O59" i="76"/>
  <c r="N59" i="76"/>
  <c r="M59" i="76"/>
  <c r="P59" i="76" s="1"/>
  <c r="Q59" i="76" s="1"/>
  <c r="P58" i="76"/>
  <c r="Q58" i="76" s="1"/>
  <c r="O58" i="76"/>
  <c r="N58" i="76"/>
  <c r="P57" i="76"/>
  <c r="Q57" i="76" s="1"/>
  <c r="N57" i="76"/>
  <c r="O56" i="76"/>
  <c r="N56" i="76"/>
  <c r="M56" i="76"/>
  <c r="M57" i="76" s="1"/>
  <c r="O57" i="76" s="1"/>
  <c r="P55" i="76"/>
  <c r="Q55" i="76" s="1"/>
  <c r="O55" i="76"/>
  <c r="N55" i="76"/>
  <c r="P54" i="76"/>
  <c r="Q54" i="76" s="1"/>
  <c r="N54" i="76"/>
  <c r="M54" i="76"/>
  <c r="O54" i="76" s="1"/>
  <c r="O53" i="76"/>
  <c r="N53" i="76"/>
  <c r="M53" i="76"/>
  <c r="P53" i="76" s="1"/>
  <c r="Q53" i="76" s="1"/>
  <c r="P52" i="76"/>
  <c r="Q52" i="76" s="1"/>
  <c r="O52" i="76"/>
  <c r="N52" i="76"/>
  <c r="P51" i="76"/>
  <c r="Q51" i="76" s="1"/>
  <c r="N51" i="76"/>
  <c r="O50" i="76"/>
  <c r="N50" i="76"/>
  <c r="M50" i="76"/>
  <c r="M51" i="76" s="1"/>
  <c r="O51" i="76" s="1"/>
  <c r="P49" i="76"/>
  <c r="Q49" i="76" s="1"/>
  <c r="O49" i="76"/>
  <c r="N49" i="76"/>
  <c r="N39" i="76"/>
  <c r="O39" i="76"/>
  <c r="P39" i="76"/>
  <c r="Q39" i="76" s="1"/>
  <c r="N40" i="76"/>
  <c r="P40" i="76" s="1"/>
  <c r="Q40" i="76" s="1"/>
  <c r="O40" i="76"/>
  <c r="N41" i="76"/>
  <c r="O41" i="76"/>
  <c r="P41" i="76"/>
  <c r="Q41" i="76" s="1"/>
  <c r="N42" i="76"/>
  <c r="O42" i="76"/>
  <c r="P42" i="76"/>
  <c r="Q42" i="76"/>
  <c r="N43" i="76"/>
  <c r="P43" i="76" s="1"/>
  <c r="Q43" i="76" s="1"/>
  <c r="O43" i="76"/>
  <c r="N44" i="76"/>
  <c r="O44" i="76"/>
  <c r="P44" i="76"/>
  <c r="Q44" i="76" s="1"/>
  <c r="N45" i="76"/>
  <c r="O45" i="76"/>
  <c r="P45" i="76"/>
  <c r="Q45" i="76" s="1"/>
  <c r="N46" i="76"/>
  <c r="O46" i="76"/>
  <c r="N47" i="76"/>
  <c r="O47" i="76"/>
  <c r="N48" i="76"/>
  <c r="P48" i="76"/>
  <c r="Q48" i="76"/>
  <c r="N22" i="76"/>
  <c r="O22" i="76"/>
  <c r="P22" i="76"/>
  <c r="Q22" i="76" s="1"/>
  <c r="N23" i="76"/>
  <c r="P23" i="76" s="1"/>
  <c r="Q23" i="76" s="1"/>
  <c r="O23" i="76"/>
  <c r="N24" i="76"/>
  <c r="O24" i="76"/>
  <c r="P24" i="76"/>
  <c r="Q24" i="76"/>
  <c r="D62" i="88" l="1"/>
  <c r="D62" i="89"/>
  <c r="D64" i="88"/>
  <c r="D64" i="89"/>
  <c r="D63" i="88"/>
  <c r="D63" i="89"/>
  <c r="D61" i="88"/>
  <c r="D61" i="89"/>
  <c r="D34" i="32"/>
  <c r="D60" i="88"/>
  <c r="D19" i="32"/>
  <c r="D45" i="88"/>
  <c r="Q598" i="82"/>
  <c r="P238" i="66"/>
  <c r="Q238" i="66" s="1"/>
  <c r="B7" i="84"/>
  <c r="D37" i="32"/>
  <c r="B7" i="83"/>
  <c r="D36" i="32"/>
  <c r="B7" i="79"/>
  <c r="D35" i="32"/>
  <c r="B7" i="82"/>
  <c r="D38" i="32"/>
  <c r="O58" i="81"/>
  <c r="M59" i="81"/>
  <c r="O59" i="81" s="1"/>
  <c r="O38" i="81"/>
  <c r="Q7" i="81"/>
  <c r="O57" i="81"/>
  <c r="P45" i="81"/>
  <c r="Q45" i="81" s="1"/>
  <c r="M55" i="81"/>
  <c r="O55" i="81" s="1"/>
  <c r="Q7" i="80"/>
  <c r="M16" i="80"/>
  <c r="O16" i="80" s="1"/>
  <c r="O25" i="80"/>
  <c r="O65" i="80"/>
  <c r="O8" i="80"/>
  <c r="P81" i="80"/>
  <c r="Q81" i="80" s="1"/>
  <c r="M12" i="80"/>
  <c r="M13" i="80" s="1"/>
  <c r="O13" i="80" s="1"/>
  <c r="O78" i="80"/>
  <c r="O95" i="80"/>
  <c r="O112" i="80"/>
  <c r="O72" i="80"/>
  <c r="B7" i="81"/>
  <c r="B7" i="80"/>
  <c r="O227" i="58"/>
  <c r="P643" i="82"/>
  <c r="Q643" i="82" s="1"/>
  <c r="O560" i="82"/>
  <c r="P687" i="82"/>
  <c r="Q687" i="82" s="1"/>
  <c r="P699" i="82"/>
  <c r="Q699" i="82" s="1"/>
  <c r="P637" i="82"/>
  <c r="Q637" i="82" s="1"/>
  <c r="P690" i="82"/>
  <c r="Q690" i="82" s="1"/>
  <c r="P667" i="82"/>
  <c r="Q667" i="82" s="1"/>
  <c r="P675" i="82"/>
  <c r="Q675" i="82" s="1"/>
  <c r="P684" i="82"/>
  <c r="Q684" i="82" s="1"/>
  <c r="P8" i="84"/>
  <c r="Q8" i="84" s="1"/>
  <c r="P41" i="84"/>
  <c r="Q41" i="84" s="1"/>
  <c r="P11" i="84"/>
  <c r="Q11" i="84" s="1"/>
  <c r="O28" i="84"/>
  <c r="P17" i="84"/>
  <c r="Q17" i="84" s="1"/>
  <c r="P26" i="84"/>
  <c r="Q26" i="84" s="1"/>
  <c r="O11" i="84"/>
  <c r="M32" i="84"/>
  <c r="O32" i="84" s="1"/>
  <c r="P25" i="84"/>
  <c r="Q25" i="84" s="1"/>
  <c r="P14" i="84"/>
  <c r="Q14" i="84" s="1"/>
  <c r="O34" i="84"/>
  <c r="M15" i="84"/>
  <c r="O15" i="84" s="1"/>
  <c r="P22" i="84"/>
  <c r="P38" i="84"/>
  <c r="Q38" i="84" s="1"/>
  <c r="M20" i="84"/>
  <c r="P20" i="84" s="1"/>
  <c r="Q20" i="84" s="1"/>
  <c r="P19" i="84"/>
  <c r="Q19" i="84" s="1"/>
  <c r="Q7" i="84"/>
  <c r="M39" i="84"/>
  <c r="O39" i="84" s="1"/>
  <c r="P18" i="84"/>
  <c r="Q18" i="84" s="1"/>
  <c r="O8" i="84"/>
  <c r="P37" i="84"/>
  <c r="Q37" i="84" s="1"/>
  <c r="M218" i="72"/>
  <c r="P217" i="72"/>
  <c r="Q217" i="72" s="1"/>
  <c r="P213" i="72"/>
  <c r="Q213" i="72" s="1"/>
  <c r="P224" i="72"/>
  <c r="Q224" i="72" s="1"/>
  <c r="P230" i="72"/>
  <c r="Q230" i="72" s="1"/>
  <c r="P236" i="72"/>
  <c r="Q236" i="72" s="1"/>
  <c r="P216" i="72"/>
  <c r="Q216" i="72" s="1"/>
  <c r="P221" i="72"/>
  <c r="Q221" i="72" s="1"/>
  <c r="P236" i="63"/>
  <c r="Q236" i="63" s="1"/>
  <c r="P239" i="63"/>
  <c r="Q239" i="63" s="1"/>
  <c r="P245" i="63"/>
  <c r="Q245" i="63" s="1"/>
  <c r="P248" i="63"/>
  <c r="Q248" i="63" s="1"/>
  <c r="P231" i="63"/>
  <c r="Q231" i="63" s="1"/>
  <c r="M233" i="63"/>
  <c r="P232" i="63"/>
  <c r="Q232" i="63" s="1"/>
  <c r="O216" i="63"/>
  <c r="O219" i="63"/>
  <c r="O213" i="63"/>
  <c r="P242" i="63"/>
  <c r="Q242" i="63" s="1"/>
  <c r="P228" i="63"/>
  <c r="Q228" i="63" s="1"/>
  <c r="M129" i="80"/>
  <c r="O129" i="80" s="1"/>
  <c r="O128" i="80"/>
  <c r="P42" i="69"/>
  <c r="Q42" i="69" s="1"/>
  <c r="P39" i="69"/>
  <c r="Q39" i="69" s="1"/>
  <c r="P45" i="69"/>
  <c r="Q45" i="69" s="1"/>
  <c r="O238" i="60"/>
  <c r="O247" i="60"/>
  <c r="O241" i="60"/>
  <c r="P42" i="60"/>
  <c r="Q42" i="60" s="1"/>
  <c r="P21" i="60"/>
  <c r="Q21" i="60" s="1"/>
  <c r="O31" i="60"/>
  <c r="P250" i="60"/>
  <c r="Q250" i="60" s="1"/>
  <c r="O11" i="60"/>
  <c r="O17" i="60"/>
  <c r="O8" i="60"/>
  <c r="P51" i="60"/>
  <c r="Q51" i="60" s="1"/>
  <c r="P48" i="60"/>
  <c r="Q48" i="60" s="1"/>
  <c r="P39" i="60"/>
  <c r="O222" i="63"/>
  <c r="O186" i="62"/>
  <c r="O189" i="62"/>
  <c r="O180" i="62"/>
  <c r="O183" i="62"/>
  <c r="P54" i="61"/>
  <c r="Q54" i="61" s="1"/>
  <c r="P21" i="69"/>
  <c r="Q21" i="69" s="1"/>
  <c r="M22" i="69"/>
  <c r="O22" i="69" s="1"/>
  <c r="P20" i="69"/>
  <c r="Q20" i="69" s="1"/>
  <c r="M15" i="69"/>
  <c r="O15" i="69" s="1"/>
  <c r="P25" i="69"/>
  <c r="Q25" i="69" s="1"/>
  <c r="M35" i="69"/>
  <c r="P35" i="69" s="1"/>
  <c r="Q35" i="69" s="1"/>
  <c r="O11" i="69"/>
  <c r="O17" i="69"/>
  <c r="O28" i="69"/>
  <c r="O8" i="69"/>
  <c r="O54" i="69"/>
  <c r="O244" i="60"/>
  <c r="O28" i="60"/>
  <c r="P20" i="60"/>
  <c r="Q20" i="60" s="1"/>
  <c r="O14" i="60"/>
  <c r="P24" i="60"/>
  <c r="Q24" i="60" s="1"/>
  <c r="P34" i="60"/>
  <c r="Q34" i="60" s="1"/>
  <c r="M26" i="60"/>
  <c r="O26" i="60" s="1"/>
  <c r="P25" i="60"/>
  <c r="Q25" i="60" s="1"/>
  <c r="M22" i="60"/>
  <c r="O22" i="60" s="1"/>
  <c r="O21" i="60"/>
  <c r="O20" i="60"/>
  <c r="O54" i="60"/>
  <c r="O230" i="58"/>
  <c r="P435" i="82"/>
  <c r="Q435" i="82" s="1"/>
  <c r="O500" i="82"/>
  <c r="P599" i="82"/>
  <c r="Q599" i="82" s="1"/>
  <c r="P619" i="82"/>
  <c r="Q619" i="82" s="1"/>
  <c r="P600" i="82"/>
  <c r="Q600" i="82" s="1"/>
  <c r="P605" i="82"/>
  <c r="Q605" i="82" s="1"/>
  <c r="P708" i="82"/>
  <c r="Q708" i="82" s="1"/>
  <c r="P314" i="82"/>
  <c r="Q314" i="82" s="1"/>
  <c r="O388" i="82"/>
  <c r="O557" i="82"/>
  <c r="P607" i="82"/>
  <c r="Q607" i="82" s="1"/>
  <c r="P625" i="82"/>
  <c r="Q625" i="82" s="1"/>
  <c r="M582" i="82"/>
  <c r="P582" i="82" s="1"/>
  <c r="Q582" i="82" s="1"/>
  <c r="P585" i="82"/>
  <c r="Q585" i="82" s="1"/>
  <c r="P661" i="82"/>
  <c r="Q661" i="82" s="1"/>
  <c r="P569" i="82"/>
  <c r="Q569" i="82" s="1"/>
  <c r="M495" i="82"/>
  <c r="O495" i="82" s="1"/>
  <c r="O539" i="82"/>
  <c r="P587" i="82"/>
  <c r="Q587" i="82" s="1"/>
  <c r="P669" i="82"/>
  <c r="Q669" i="82" s="1"/>
  <c r="M321" i="82"/>
  <c r="O321" i="82" s="1"/>
  <c r="O512" i="82"/>
  <c r="O521" i="82"/>
  <c r="M549" i="82"/>
  <c r="O549" i="82" s="1"/>
  <c r="P652" i="82"/>
  <c r="Q652" i="82" s="1"/>
  <c r="P596" i="82"/>
  <c r="Q596" i="82" s="1"/>
  <c r="M638" i="82"/>
  <c r="O638" i="82" s="1"/>
  <c r="M662" i="82"/>
  <c r="M663" i="82" s="1"/>
  <c r="M664" i="82" s="1"/>
  <c r="O664" i="82" s="1"/>
  <c r="M685" i="82"/>
  <c r="O685" i="82" s="1"/>
  <c r="M700" i="82"/>
  <c r="O700" i="82" s="1"/>
  <c r="P646" i="82"/>
  <c r="Q646" i="82" s="1"/>
  <c r="O506" i="82"/>
  <c r="P628" i="82"/>
  <c r="Q628" i="82" s="1"/>
  <c r="O524" i="82"/>
  <c r="M608" i="82"/>
  <c r="O608" i="82" s="1"/>
  <c r="P672" i="82"/>
  <c r="Q672" i="82" s="1"/>
  <c r="P717" i="82"/>
  <c r="Q717" i="82" s="1"/>
  <c r="O497" i="82"/>
  <c r="O515" i="82"/>
  <c r="P702" i="82"/>
  <c r="Q702" i="82" s="1"/>
  <c r="P640" i="82"/>
  <c r="Q640" i="82" s="1"/>
  <c r="P649" i="82"/>
  <c r="Q649" i="82" s="1"/>
  <c r="P666" i="82"/>
  <c r="Q666" i="82" s="1"/>
  <c r="P711" i="82"/>
  <c r="Q711" i="82" s="1"/>
  <c r="O536" i="82"/>
  <c r="P323" i="82"/>
  <c r="Q323" i="82" s="1"/>
  <c r="M564" i="82"/>
  <c r="O564" i="82" s="1"/>
  <c r="P610" i="82"/>
  <c r="Q610" i="82" s="1"/>
  <c r="M626" i="82"/>
  <c r="O626" i="82" s="1"/>
  <c r="P681" i="82"/>
  <c r="Q681" i="82" s="1"/>
  <c r="O509" i="82"/>
  <c r="P696" i="82"/>
  <c r="Q696" i="82" s="1"/>
  <c r="P705" i="82"/>
  <c r="Q705" i="82" s="1"/>
  <c r="P693" i="82"/>
  <c r="Q693" i="82" s="1"/>
  <c r="P678" i="82"/>
  <c r="Q678" i="82" s="1"/>
  <c r="P714" i="82"/>
  <c r="Q714" i="82" s="1"/>
  <c r="P720" i="82"/>
  <c r="Q720" i="82" s="1"/>
  <c r="P655" i="82"/>
  <c r="Q655" i="82" s="1"/>
  <c r="P658" i="82"/>
  <c r="Q658" i="82" s="1"/>
  <c r="P631" i="82"/>
  <c r="Q631" i="82" s="1"/>
  <c r="P634" i="82"/>
  <c r="Q634" i="82" s="1"/>
  <c r="P622" i="82"/>
  <c r="Q622" i="82" s="1"/>
  <c r="P613" i="82"/>
  <c r="Q613" i="82" s="1"/>
  <c r="P616" i="82"/>
  <c r="Q616" i="82" s="1"/>
  <c r="P604" i="82"/>
  <c r="Q604" i="82" s="1"/>
  <c r="M601" i="82"/>
  <c r="P601" i="82" s="1"/>
  <c r="Q601" i="82" s="1"/>
  <c r="O600" i="82"/>
  <c r="P593" i="82"/>
  <c r="Q593" i="82" s="1"/>
  <c r="P590" i="82"/>
  <c r="Q590" i="82" s="1"/>
  <c r="P572" i="82"/>
  <c r="Q572" i="82" s="1"/>
  <c r="P584" i="82"/>
  <c r="Q584" i="82" s="1"/>
  <c r="P578" i="82"/>
  <c r="Q578" i="82" s="1"/>
  <c r="P581" i="82"/>
  <c r="Q581" i="82" s="1"/>
  <c r="P575" i="82"/>
  <c r="Q575" i="82" s="1"/>
  <c r="O572" i="82"/>
  <c r="O570" i="82"/>
  <c r="O450" i="82"/>
  <c r="O566" i="82"/>
  <c r="O554" i="82"/>
  <c r="O551" i="82"/>
  <c r="O542" i="82"/>
  <c r="O545" i="82"/>
  <c r="O530" i="82"/>
  <c r="O533" i="82"/>
  <c r="O527" i="82"/>
  <c r="O518" i="82"/>
  <c r="O503" i="82"/>
  <c r="Q413" i="82"/>
  <c r="P166" i="83"/>
  <c r="Q166" i="83" s="1"/>
  <c r="O46" i="83"/>
  <c r="P160" i="83"/>
  <c r="Q160" i="83" s="1"/>
  <c r="O96" i="83"/>
  <c r="P32" i="83"/>
  <c r="Q32" i="83" s="1"/>
  <c r="O58" i="83"/>
  <c r="O77" i="83"/>
  <c r="P124" i="83"/>
  <c r="Q124" i="83" s="1"/>
  <c r="O24" i="83"/>
  <c r="O163" i="83"/>
  <c r="O109" i="83"/>
  <c r="O8" i="83"/>
  <c r="O89" i="83"/>
  <c r="P133" i="83"/>
  <c r="Q133" i="83" s="1"/>
  <c r="P68" i="83"/>
  <c r="Q68" i="83" s="1"/>
  <c r="M84" i="83"/>
  <c r="O84" i="83" s="1"/>
  <c r="M167" i="83"/>
  <c r="O167" i="83" s="1"/>
  <c r="M93" i="83"/>
  <c r="M94" i="83" s="1"/>
  <c r="O94" i="83" s="1"/>
  <c r="P44" i="83"/>
  <c r="Q44" i="83" s="1"/>
  <c r="M69" i="83"/>
  <c r="O69" i="83" s="1"/>
  <c r="O145" i="83"/>
  <c r="M161" i="83"/>
  <c r="O161" i="83" s="1"/>
  <c r="P37" i="83"/>
  <c r="Q37" i="83" s="1"/>
  <c r="M16" i="83"/>
  <c r="O16" i="83" s="1"/>
  <c r="P15" i="83"/>
  <c r="Q15" i="83" s="1"/>
  <c r="M26" i="83"/>
  <c r="O26" i="83" s="1"/>
  <c r="P25" i="83"/>
  <c r="Q25" i="83" s="1"/>
  <c r="M35" i="83"/>
  <c r="P35" i="83" s="1"/>
  <c r="Q35" i="83" s="1"/>
  <c r="P34" i="83"/>
  <c r="Q34" i="83" s="1"/>
  <c r="M107" i="83"/>
  <c r="O107" i="83" s="1"/>
  <c r="P106" i="83"/>
  <c r="Q106" i="83" s="1"/>
  <c r="M115" i="83"/>
  <c r="P114" i="83"/>
  <c r="Q114" i="83" s="1"/>
  <c r="M30" i="83"/>
  <c r="O30" i="83" s="1"/>
  <c r="P29" i="83"/>
  <c r="Q29" i="83" s="1"/>
  <c r="O28" i="83"/>
  <c r="P43" i="83"/>
  <c r="Q43" i="83" s="1"/>
  <c r="P130" i="83"/>
  <c r="Q130" i="83" s="1"/>
  <c r="P33" i="83"/>
  <c r="Q33" i="83" s="1"/>
  <c r="P74" i="83"/>
  <c r="Q74" i="83" s="1"/>
  <c r="O105" i="83"/>
  <c r="O151" i="83"/>
  <c r="P18" i="83"/>
  <c r="Q18" i="83" s="1"/>
  <c r="P64" i="83"/>
  <c r="Q64" i="83" s="1"/>
  <c r="P110" i="83"/>
  <c r="Q110" i="83" s="1"/>
  <c r="O49" i="83"/>
  <c r="O80" i="83"/>
  <c r="P136" i="83"/>
  <c r="Q136" i="83" s="1"/>
  <c r="O14" i="83"/>
  <c r="P121" i="83"/>
  <c r="Q121" i="83" s="1"/>
  <c r="P157" i="83"/>
  <c r="Q157" i="83" s="1"/>
  <c r="P55" i="83"/>
  <c r="Q55" i="83" s="1"/>
  <c r="P142" i="83"/>
  <c r="Q142" i="83" s="1"/>
  <c r="P86" i="83"/>
  <c r="Q86" i="83" s="1"/>
  <c r="P40" i="83"/>
  <c r="Q40" i="83" s="1"/>
  <c r="P127" i="83"/>
  <c r="Q127" i="83" s="1"/>
  <c r="P71" i="83"/>
  <c r="Q71" i="83" s="1"/>
  <c r="O102" i="83"/>
  <c r="O148" i="83"/>
  <c r="P61" i="83"/>
  <c r="Q61" i="83" s="1"/>
  <c r="O154" i="83"/>
  <c r="O11" i="83"/>
  <c r="P21" i="83"/>
  <c r="Q21" i="83" s="1"/>
  <c r="P67" i="83"/>
  <c r="Q67" i="83" s="1"/>
  <c r="P113" i="83"/>
  <c r="Q113" i="83" s="1"/>
  <c r="P118" i="83"/>
  <c r="Q118" i="83" s="1"/>
  <c r="P52" i="83"/>
  <c r="Q52" i="83" s="1"/>
  <c r="P93" i="83"/>
  <c r="Q93" i="83" s="1"/>
  <c r="P139" i="83"/>
  <c r="Q139" i="83" s="1"/>
  <c r="O491" i="82"/>
  <c r="O488" i="82"/>
  <c r="O482" i="82"/>
  <c r="P453" i="82"/>
  <c r="Q453" i="82" s="1"/>
  <c r="M412" i="82"/>
  <c r="O412" i="82" s="1"/>
  <c r="O411" i="82"/>
  <c r="O391" i="82"/>
  <c r="P251" i="82"/>
  <c r="Q251" i="82" s="1"/>
  <c r="P260" i="82"/>
  <c r="Q260" i="82" s="1"/>
  <c r="O462" i="82"/>
  <c r="O371" i="82"/>
  <c r="O410" i="82"/>
  <c r="O375" i="82"/>
  <c r="M421" i="82"/>
  <c r="O421" i="82" s="1"/>
  <c r="M396" i="82"/>
  <c r="O396" i="82" s="1"/>
  <c r="O465" i="82"/>
  <c r="O459" i="82"/>
  <c r="P436" i="82"/>
  <c r="Q436" i="82" s="1"/>
  <c r="P445" i="82"/>
  <c r="Q445" i="82" s="1"/>
  <c r="M454" i="82"/>
  <c r="O454" i="82" s="1"/>
  <c r="O423" i="82"/>
  <c r="O426" i="82"/>
  <c r="P439" i="82"/>
  <c r="Q439" i="82" s="1"/>
  <c r="O414" i="82"/>
  <c r="O407" i="82"/>
  <c r="P450" i="82"/>
  <c r="Q450" i="82" s="1"/>
  <c r="M473" i="82"/>
  <c r="O472" i="82"/>
  <c r="O471" i="82"/>
  <c r="O476" i="82"/>
  <c r="O456" i="82"/>
  <c r="P468" i="82"/>
  <c r="Q468" i="82" s="1"/>
  <c r="M447" i="82"/>
  <c r="P446" i="82"/>
  <c r="Q446" i="82" s="1"/>
  <c r="P442" i="82"/>
  <c r="Q442" i="82" s="1"/>
  <c r="O429" i="82"/>
  <c r="O432" i="82"/>
  <c r="O382" i="82"/>
  <c r="O417" i="82"/>
  <c r="O436" i="82"/>
  <c r="O404" i="82"/>
  <c r="O401" i="82"/>
  <c r="P398" i="82"/>
  <c r="Q398" i="82" s="1"/>
  <c r="M393" i="82"/>
  <c r="O393" i="82" s="1"/>
  <c r="P392" i="82"/>
  <c r="Q392" i="82" s="1"/>
  <c r="P391" i="82"/>
  <c r="Q391" i="82" s="1"/>
  <c r="P317" i="82"/>
  <c r="Q317" i="82" s="1"/>
  <c r="P275" i="82"/>
  <c r="Q275" i="82" s="1"/>
  <c r="M327" i="82"/>
  <c r="O327" i="82" s="1"/>
  <c r="P287" i="82"/>
  <c r="Q287" i="82" s="1"/>
  <c r="O347" i="82"/>
  <c r="M276" i="82"/>
  <c r="O276" i="82" s="1"/>
  <c r="M337" i="82"/>
  <c r="M338" i="82" s="1"/>
  <c r="O338" i="82" s="1"/>
  <c r="M372" i="82"/>
  <c r="O372" i="82" s="1"/>
  <c r="O376" i="82"/>
  <c r="O385" i="82"/>
  <c r="O379" i="82"/>
  <c r="P388" i="82"/>
  <c r="Q388" i="82" s="1"/>
  <c r="O357" i="82"/>
  <c r="P278" i="82"/>
  <c r="Q278" i="82" s="1"/>
  <c r="P311" i="82"/>
  <c r="Q311" i="82" s="1"/>
  <c r="P272" i="82"/>
  <c r="Q272" i="82" s="1"/>
  <c r="P221" i="82"/>
  <c r="Q221" i="82" s="1"/>
  <c r="P191" i="82"/>
  <c r="Q191" i="82" s="1"/>
  <c r="P257" i="82"/>
  <c r="Q257" i="82" s="1"/>
  <c r="P281" i="82"/>
  <c r="Q281" i="82" s="1"/>
  <c r="P305" i="82"/>
  <c r="Q305" i="82" s="1"/>
  <c r="O25" i="81"/>
  <c r="O42" i="81"/>
  <c r="O35" i="81"/>
  <c r="O351" i="82"/>
  <c r="M352" i="82"/>
  <c r="O352" i="82" s="1"/>
  <c r="O350" i="82"/>
  <c r="M330" i="82"/>
  <c r="P230" i="82"/>
  <c r="Q230" i="82" s="1"/>
  <c r="P302" i="82"/>
  <c r="Q302" i="82" s="1"/>
  <c r="M334" i="82"/>
  <c r="O334" i="82" s="1"/>
  <c r="M344" i="82"/>
  <c r="P215" i="82"/>
  <c r="Q215" i="82" s="1"/>
  <c r="P269" i="82"/>
  <c r="Q269" i="82" s="1"/>
  <c r="P290" i="82"/>
  <c r="Q290" i="82" s="1"/>
  <c r="O11" i="81"/>
  <c r="O3" i="81" s="1"/>
  <c r="H34" i="32" s="1"/>
  <c r="P284" i="82"/>
  <c r="Q284" i="82" s="1"/>
  <c r="M306" i="82"/>
  <c r="O306" i="82" s="1"/>
  <c r="P245" i="82"/>
  <c r="Q245" i="82" s="1"/>
  <c r="M341" i="82"/>
  <c r="O341" i="82" s="1"/>
  <c r="O32" i="81"/>
  <c r="P224" i="82"/>
  <c r="Q224" i="82" s="1"/>
  <c r="P308" i="82"/>
  <c r="Q308" i="82" s="1"/>
  <c r="P293" i="82"/>
  <c r="Q293" i="82" s="1"/>
  <c r="P299" i="82"/>
  <c r="Q299" i="82" s="1"/>
  <c r="P254" i="82"/>
  <c r="Q254" i="82" s="1"/>
  <c r="P296" i="82"/>
  <c r="Q296" i="82" s="1"/>
  <c r="P266" i="82"/>
  <c r="Q266" i="82" s="1"/>
  <c r="P212" i="82"/>
  <c r="Q212" i="82" s="1"/>
  <c r="P263" i="82"/>
  <c r="Q263" i="82" s="1"/>
  <c r="P227" i="82"/>
  <c r="Q227" i="82" s="1"/>
  <c r="P242" i="82"/>
  <c r="Q242" i="82" s="1"/>
  <c r="P101" i="82"/>
  <c r="Q101" i="82" s="1"/>
  <c r="P164" i="82"/>
  <c r="Q164" i="82" s="1"/>
  <c r="M213" i="82"/>
  <c r="O213" i="82" s="1"/>
  <c r="P236" i="82"/>
  <c r="Q236" i="82" s="1"/>
  <c r="M222" i="82"/>
  <c r="O222" i="82" s="1"/>
  <c r="P50" i="82"/>
  <c r="Q50" i="82" s="1"/>
  <c r="P140" i="82"/>
  <c r="Q140" i="82" s="1"/>
  <c r="M225" i="82"/>
  <c r="O225" i="82" s="1"/>
  <c r="M255" i="82"/>
  <c r="O255" i="82" s="1"/>
  <c r="P233" i="82"/>
  <c r="Q233" i="82" s="1"/>
  <c r="P152" i="82"/>
  <c r="Q152" i="82" s="1"/>
  <c r="P239" i="82"/>
  <c r="Q239" i="82" s="1"/>
  <c r="P248" i="82"/>
  <c r="Q248" i="82" s="1"/>
  <c r="P218" i="82"/>
  <c r="Q218" i="82" s="1"/>
  <c r="P200" i="82"/>
  <c r="Q200" i="82" s="1"/>
  <c r="P206" i="82"/>
  <c r="Q206" i="82" s="1"/>
  <c r="P197" i="82"/>
  <c r="Q197" i="82" s="1"/>
  <c r="P203" i="82"/>
  <c r="Q203" i="82" s="1"/>
  <c r="P209" i="82"/>
  <c r="Q209" i="82" s="1"/>
  <c r="P194" i="82"/>
  <c r="Q194" i="82" s="1"/>
  <c r="P107" i="82"/>
  <c r="Q107" i="82" s="1"/>
  <c r="M365" i="82"/>
  <c r="M366" i="82" s="1"/>
  <c r="O366" i="82" s="1"/>
  <c r="O358" i="82"/>
  <c r="M359" i="82"/>
  <c r="O359" i="82" s="1"/>
  <c r="P143" i="82"/>
  <c r="Q143" i="82" s="1"/>
  <c r="O361" i="82"/>
  <c r="P20" i="82"/>
  <c r="Q20" i="82" s="1"/>
  <c r="P176" i="82"/>
  <c r="Q176" i="82" s="1"/>
  <c r="P74" i="82"/>
  <c r="Q74" i="82" s="1"/>
  <c r="M153" i="82"/>
  <c r="O153" i="82" s="1"/>
  <c r="M21" i="82"/>
  <c r="O21" i="82" s="1"/>
  <c r="P170" i="82"/>
  <c r="Q170" i="82" s="1"/>
  <c r="P110" i="82"/>
  <c r="Q110" i="82" s="1"/>
  <c r="P119" i="82"/>
  <c r="Q119" i="82" s="1"/>
  <c r="P146" i="82"/>
  <c r="Q146" i="82" s="1"/>
  <c r="P188" i="82"/>
  <c r="Q188" i="82" s="1"/>
  <c r="M147" i="82"/>
  <c r="O147" i="82" s="1"/>
  <c r="O354" i="82"/>
  <c r="O185" i="82"/>
  <c r="P182" i="82"/>
  <c r="Q182" i="82" s="1"/>
  <c r="P167" i="82"/>
  <c r="Q167" i="82" s="1"/>
  <c r="P173" i="82"/>
  <c r="Q173" i="82" s="1"/>
  <c r="P179" i="82"/>
  <c r="Q179" i="82" s="1"/>
  <c r="P158" i="82"/>
  <c r="Q158" i="82" s="1"/>
  <c r="P149" i="82"/>
  <c r="Q149" i="82" s="1"/>
  <c r="P155" i="82"/>
  <c r="Q155" i="82" s="1"/>
  <c r="P161" i="82"/>
  <c r="Q161" i="82" s="1"/>
  <c r="P95" i="82"/>
  <c r="Q95" i="82" s="1"/>
  <c r="P113" i="82"/>
  <c r="Q113" i="82" s="1"/>
  <c r="P17" i="82"/>
  <c r="Q17" i="82" s="1"/>
  <c r="P89" i="82"/>
  <c r="Q89" i="82" s="1"/>
  <c r="P47" i="82"/>
  <c r="Q47" i="82" s="1"/>
  <c r="P134" i="82"/>
  <c r="Q134" i="82" s="1"/>
  <c r="P131" i="82"/>
  <c r="Q131" i="82" s="1"/>
  <c r="P137" i="82"/>
  <c r="Q137" i="82" s="1"/>
  <c r="P125" i="82"/>
  <c r="Q125" i="82" s="1"/>
  <c r="P128" i="82"/>
  <c r="Q128" i="82" s="1"/>
  <c r="P122" i="82"/>
  <c r="Q122" i="82" s="1"/>
  <c r="P116" i="82"/>
  <c r="Q116" i="82" s="1"/>
  <c r="P104" i="82"/>
  <c r="Q104" i="82" s="1"/>
  <c r="P98" i="82"/>
  <c r="Q98" i="82" s="1"/>
  <c r="P92" i="82"/>
  <c r="Q92" i="82" s="1"/>
  <c r="P29" i="82"/>
  <c r="Q29" i="82" s="1"/>
  <c r="P14" i="82"/>
  <c r="Q14" i="82" s="1"/>
  <c r="P38" i="82"/>
  <c r="Q38" i="82" s="1"/>
  <c r="P56" i="82"/>
  <c r="Q56" i="82" s="1"/>
  <c r="P65" i="82"/>
  <c r="Q65" i="82" s="1"/>
  <c r="P41" i="82"/>
  <c r="Q41" i="82" s="1"/>
  <c r="P86" i="82"/>
  <c r="Q86" i="82" s="1"/>
  <c r="P80" i="82"/>
  <c r="Q80" i="82" s="1"/>
  <c r="P83" i="82"/>
  <c r="Q83" i="82" s="1"/>
  <c r="P71" i="82"/>
  <c r="Q71" i="82" s="1"/>
  <c r="P77" i="82"/>
  <c r="Q77" i="82" s="1"/>
  <c r="P68" i="82"/>
  <c r="Q68" i="82" s="1"/>
  <c r="O66" i="82"/>
  <c r="P62" i="82"/>
  <c r="Q62" i="82" s="1"/>
  <c r="P59" i="82"/>
  <c r="Q59" i="82" s="1"/>
  <c r="P53" i="82"/>
  <c r="Q53" i="82" s="1"/>
  <c r="P44" i="82"/>
  <c r="Q44" i="82" s="1"/>
  <c r="P35" i="82"/>
  <c r="Q35" i="82" s="1"/>
  <c r="P11" i="82"/>
  <c r="Q11" i="82" s="1"/>
  <c r="P32" i="82"/>
  <c r="Q32" i="82" s="1"/>
  <c r="O30" i="82"/>
  <c r="P26" i="82"/>
  <c r="Q26" i="82" s="1"/>
  <c r="P23" i="82"/>
  <c r="Q23" i="82" s="1"/>
  <c r="O18" i="82"/>
  <c r="M12" i="82"/>
  <c r="O12" i="82" s="1"/>
  <c r="P8" i="82"/>
  <c r="Q8" i="82" s="1"/>
  <c r="M121" i="80"/>
  <c r="O121" i="80" s="1"/>
  <c r="O120" i="80"/>
  <c r="M114" i="80"/>
  <c r="O114" i="80" s="1"/>
  <c r="O113" i="80"/>
  <c r="M107" i="80"/>
  <c r="O107" i="80" s="1"/>
  <c r="O106" i="80"/>
  <c r="M100" i="80"/>
  <c r="O100" i="80" s="1"/>
  <c r="O99" i="80"/>
  <c r="O98" i="80"/>
  <c r="P241" i="66"/>
  <c r="Q241" i="66" s="1"/>
  <c r="P261" i="59"/>
  <c r="Q261" i="59" s="1"/>
  <c r="O258" i="59"/>
  <c r="O48" i="81"/>
  <c r="O84" i="80"/>
  <c r="M86" i="80"/>
  <c r="O86" i="80" s="1"/>
  <c r="P85" i="80"/>
  <c r="Q85" i="80" s="1"/>
  <c r="P84" i="80"/>
  <c r="Q84" i="80" s="1"/>
  <c r="M76" i="80"/>
  <c r="O76" i="80" s="1"/>
  <c r="M67" i="80"/>
  <c r="O67" i="80" s="1"/>
  <c r="O66" i="80"/>
  <c r="O49" i="80"/>
  <c r="O42" i="80"/>
  <c r="O18" i="80"/>
  <c r="M36" i="80"/>
  <c r="O36" i="80" s="1"/>
  <c r="O55" i="80"/>
  <c r="M56" i="80"/>
  <c r="O56" i="80" s="1"/>
  <c r="P56" i="80"/>
  <c r="Q56" i="80" s="1"/>
  <c r="P52" i="80"/>
  <c r="Q52" i="80" s="1"/>
  <c r="M53" i="80"/>
  <c r="O46" i="80"/>
  <c r="M44" i="80"/>
  <c r="O44" i="80" s="1"/>
  <c r="P43" i="80"/>
  <c r="Q43" i="80" s="1"/>
  <c r="M40" i="80"/>
  <c r="O40" i="80" s="1"/>
  <c r="O39" i="80"/>
  <c r="O32" i="80"/>
  <c r="O29" i="80"/>
  <c r="M40" i="81"/>
  <c r="O40" i="81" s="1"/>
  <c r="O39" i="81"/>
  <c r="O29" i="81"/>
  <c r="M27" i="81"/>
  <c r="O27" i="81" s="1"/>
  <c r="O26" i="81"/>
  <c r="M20" i="81"/>
  <c r="O20" i="81" s="1"/>
  <c r="O19" i="81"/>
  <c r="O18" i="81"/>
  <c r="O15" i="81"/>
  <c r="M27" i="80"/>
  <c r="P26" i="80"/>
  <c r="Q26" i="80" s="1"/>
  <c r="P25" i="80"/>
  <c r="Q25" i="80" s="1"/>
  <c r="O22" i="80"/>
  <c r="M20" i="80"/>
  <c r="O20" i="80" s="1"/>
  <c r="O19" i="80"/>
  <c r="M13" i="81"/>
  <c r="O13" i="81" s="1"/>
  <c r="O12" i="81"/>
  <c r="Q9" i="81"/>
  <c r="O12" i="80"/>
  <c r="P61" i="79"/>
  <c r="Q61" i="79" s="1"/>
  <c r="P18" i="79"/>
  <c r="Q18" i="79" s="1"/>
  <c r="P169" i="79"/>
  <c r="Q169" i="79" s="1"/>
  <c r="P166" i="79"/>
  <c r="Q166" i="79" s="1"/>
  <c r="P52" i="79"/>
  <c r="Q52" i="79" s="1"/>
  <c r="P58" i="79"/>
  <c r="Q58" i="79" s="1"/>
  <c r="P46" i="79"/>
  <c r="Q46" i="79" s="1"/>
  <c r="O47" i="79"/>
  <c r="P55" i="79"/>
  <c r="Q55" i="79" s="1"/>
  <c r="P43" i="79"/>
  <c r="Q43" i="79" s="1"/>
  <c r="P49" i="79"/>
  <c r="Q49" i="79" s="1"/>
  <c r="O111" i="79"/>
  <c r="P44" i="79"/>
  <c r="Q44" i="79" s="1"/>
  <c r="P104" i="79"/>
  <c r="Q104" i="79" s="1"/>
  <c r="O107" i="79"/>
  <c r="P126" i="79"/>
  <c r="Q126" i="79" s="1"/>
  <c r="P127" i="79"/>
  <c r="Q127" i="79" s="1"/>
  <c r="O24" i="79"/>
  <c r="O28" i="79"/>
  <c r="P21" i="79"/>
  <c r="Q21" i="79" s="1"/>
  <c r="O14" i="79"/>
  <c r="O129" i="79"/>
  <c r="P172" i="79"/>
  <c r="Q172" i="79" s="1"/>
  <c r="P150" i="79"/>
  <c r="Q150" i="79" s="1"/>
  <c r="M151" i="79"/>
  <c r="P151" i="79" s="1"/>
  <c r="Q151" i="79" s="1"/>
  <c r="O166" i="79"/>
  <c r="P177" i="79"/>
  <c r="Q177" i="79" s="1"/>
  <c r="P94" i="79"/>
  <c r="Q94" i="79" s="1"/>
  <c r="M71" i="79"/>
  <c r="O71" i="79" s="1"/>
  <c r="O169" i="79"/>
  <c r="M173" i="79"/>
  <c r="O141" i="79"/>
  <c r="P157" i="79"/>
  <c r="Q157" i="79" s="1"/>
  <c r="M152" i="79"/>
  <c r="O152" i="79" s="1"/>
  <c r="P88" i="79"/>
  <c r="Q88" i="79" s="1"/>
  <c r="P138" i="79"/>
  <c r="Q138" i="79" s="1"/>
  <c r="O163" i="79"/>
  <c r="O160" i="79"/>
  <c r="P154" i="79"/>
  <c r="Q154" i="79" s="1"/>
  <c r="P76" i="79"/>
  <c r="Q76" i="79" s="1"/>
  <c r="M92" i="79"/>
  <c r="O92" i="79" s="1"/>
  <c r="O101" i="79"/>
  <c r="O64" i="79"/>
  <c r="M95" i="79"/>
  <c r="P120" i="79"/>
  <c r="Q120" i="79" s="1"/>
  <c r="O73" i="79"/>
  <c r="O67" i="79"/>
  <c r="M139" i="79"/>
  <c r="O139" i="79" s="1"/>
  <c r="P115" i="79"/>
  <c r="Q115" i="79" s="1"/>
  <c r="P144" i="79"/>
  <c r="Q144" i="79" s="1"/>
  <c r="P135" i="79"/>
  <c r="Q135" i="79" s="1"/>
  <c r="P147" i="79"/>
  <c r="Q147" i="79" s="1"/>
  <c r="O132" i="79"/>
  <c r="M117" i="79"/>
  <c r="P116" i="79"/>
  <c r="Q116" i="79" s="1"/>
  <c r="P123" i="79"/>
  <c r="Q123" i="79" s="1"/>
  <c r="O126" i="79"/>
  <c r="M113" i="79"/>
  <c r="O113" i="79" s="1"/>
  <c r="P112" i="79"/>
  <c r="Q112" i="79" s="1"/>
  <c r="P111" i="79"/>
  <c r="Q111" i="79" s="1"/>
  <c r="M109" i="79"/>
  <c r="O109" i="79" s="1"/>
  <c r="P108" i="79"/>
  <c r="Q108" i="79" s="1"/>
  <c r="O104" i="79"/>
  <c r="O98" i="79"/>
  <c r="P85" i="79"/>
  <c r="Q85" i="79" s="1"/>
  <c r="O82" i="79"/>
  <c r="P79" i="79"/>
  <c r="Q79" i="79" s="1"/>
  <c r="O43" i="79"/>
  <c r="P40" i="79"/>
  <c r="Q40" i="79" s="1"/>
  <c r="P37" i="79"/>
  <c r="Q37" i="79" s="1"/>
  <c r="M34" i="79"/>
  <c r="P33" i="79"/>
  <c r="Q33" i="79" s="1"/>
  <c r="P32" i="79"/>
  <c r="Q32" i="79" s="1"/>
  <c r="M30" i="79"/>
  <c r="O30" i="79" s="1"/>
  <c r="P29" i="79"/>
  <c r="Q29" i="79" s="1"/>
  <c r="P28" i="79"/>
  <c r="Q28" i="79" s="1"/>
  <c r="M22" i="79"/>
  <c r="O22" i="79" s="1"/>
  <c r="M26" i="79"/>
  <c r="O26" i="79" s="1"/>
  <c r="P25" i="79"/>
  <c r="Q25" i="79" s="1"/>
  <c r="P24" i="79"/>
  <c r="Q24" i="79" s="1"/>
  <c r="O18" i="79"/>
  <c r="O11" i="79"/>
  <c r="M16" i="79"/>
  <c r="O16" i="79" s="1"/>
  <c r="P15" i="79"/>
  <c r="Q15" i="79" s="1"/>
  <c r="P14" i="79"/>
  <c r="M9" i="79"/>
  <c r="O9" i="79" s="1"/>
  <c r="O51" i="73"/>
  <c r="P42" i="73"/>
  <c r="Q42" i="73" s="1"/>
  <c r="O300" i="77"/>
  <c r="P310" i="77"/>
  <c r="Q310" i="77" s="1"/>
  <c r="P306" i="77"/>
  <c r="Q306" i="77" s="1"/>
  <c r="P313" i="77"/>
  <c r="Q313" i="77" s="1"/>
  <c r="O284" i="77"/>
  <c r="P294" i="77"/>
  <c r="Q294" i="77" s="1"/>
  <c r="P297" i="77"/>
  <c r="Q297" i="77" s="1"/>
  <c r="P287" i="77"/>
  <c r="Q287" i="77" s="1"/>
  <c r="O268" i="77"/>
  <c r="P278" i="77"/>
  <c r="Q278" i="77" s="1"/>
  <c r="P281" i="77"/>
  <c r="Q281" i="77" s="1"/>
  <c r="O252" i="77"/>
  <c r="P262" i="77"/>
  <c r="Q262" i="77" s="1"/>
  <c r="P258" i="77"/>
  <c r="Q258" i="77" s="1"/>
  <c r="P255" i="77"/>
  <c r="Q255" i="77" s="1"/>
  <c r="P246" i="77"/>
  <c r="Q246" i="77" s="1"/>
  <c r="P239" i="77"/>
  <c r="Q239" i="77" s="1"/>
  <c r="P230" i="77"/>
  <c r="Q230" i="77" s="1"/>
  <c r="O204" i="77"/>
  <c r="P214" i="77"/>
  <c r="Q214" i="77" s="1"/>
  <c r="P207" i="77"/>
  <c r="Q207" i="77" s="1"/>
  <c r="P191" i="77"/>
  <c r="Q191" i="77" s="1"/>
  <c r="P201" i="77"/>
  <c r="Q201" i="77" s="1"/>
  <c r="P135" i="77"/>
  <c r="Q135" i="77" s="1"/>
  <c r="M136" i="77"/>
  <c r="O136" i="77" s="1"/>
  <c r="P27" i="77"/>
  <c r="Q27" i="77" s="1"/>
  <c r="M28" i="77"/>
  <c r="O28" i="77" s="1"/>
  <c r="M49" i="77"/>
  <c r="O49" i="77" s="1"/>
  <c r="P8" i="77"/>
  <c r="Q8" i="77" s="1"/>
  <c r="P69" i="77"/>
  <c r="Q69" i="77" s="1"/>
  <c r="P33" i="77"/>
  <c r="Q33" i="77" s="1"/>
  <c r="P147" i="77"/>
  <c r="Q147" i="77" s="1"/>
  <c r="P87" i="77"/>
  <c r="Q87" i="77" s="1"/>
  <c r="P108" i="77"/>
  <c r="Q108" i="77" s="1"/>
  <c r="P134" i="77"/>
  <c r="Q134" i="77" s="1"/>
  <c r="P162" i="77"/>
  <c r="Q162" i="77" s="1"/>
  <c r="M199" i="77"/>
  <c r="P198" i="77"/>
  <c r="Q198" i="77" s="1"/>
  <c r="P197" i="77"/>
  <c r="Q197" i="77" s="1"/>
  <c r="P188" i="77"/>
  <c r="Q188" i="77" s="1"/>
  <c r="P171" i="77"/>
  <c r="Q171" i="77" s="1"/>
  <c r="M172" i="77"/>
  <c r="O172" i="77" s="1"/>
  <c r="M185" i="77"/>
  <c r="P184" i="77"/>
  <c r="Q184" i="77" s="1"/>
  <c r="P183" i="77"/>
  <c r="Q183" i="77" s="1"/>
  <c r="P174" i="77"/>
  <c r="Q174" i="77" s="1"/>
  <c r="P180" i="77"/>
  <c r="Q180" i="77" s="1"/>
  <c r="P170" i="77"/>
  <c r="Q170" i="77" s="1"/>
  <c r="P153" i="77"/>
  <c r="Q153" i="77" s="1"/>
  <c r="M154" i="77"/>
  <c r="O154" i="77" s="1"/>
  <c r="M167" i="77"/>
  <c r="P166" i="77"/>
  <c r="Q166" i="77" s="1"/>
  <c r="P159" i="77"/>
  <c r="Q159" i="77" s="1"/>
  <c r="P165" i="77"/>
  <c r="Q165" i="77" s="1"/>
  <c r="P156" i="77"/>
  <c r="Q156" i="77" s="1"/>
  <c r="P152" i="77"/>
  <c r="Q152" i="77" s="1"/>
  <c r="M149" i="77"/>
  <c r="P148" i="77"/>
  <c r="Q148" i="77" s="1"/>
  <c r="P141" i="77"/>
  <c r="Q141" i="77" s="1"/>
  <c r="P138" i="77"/>
  <c r="Q138" i="77" s="1"/>
  <c r="P144" i="77"/>
  <c r="Q144" i="77" s="1"/>
  <c r="P117" i="77"/>
  <c r="Q117" i="77" s="1"/>
  <c r="M118" i="77"/>
  <c r="O118" i="77" s="1"/>
  <c r="M131" i="77"/>
  <c r="P130" i="77"/>
  <c r="Q130" i="77" s="1"/>
  <c r="P123" i="77"/>
  <c r="Q123" i="77" s="1"/>
  <c r="P129" i="77"/>
  <c r="Q129" i="77" s="1"/>
  <c r="P116" i="77"/>
  <c r="Q116" i="77" s="1"/>
  <c r="P99" i="77"/>
  <c r="Q99" i="77" s="1"/>
  <c r="M100" i="77"/>
  <c r="O100" i="77" s="1"/>
  <c r="M113" i="77"/>
  <c r="P112" i="77"/>
  <c r="Q112" i="77" s="1"/>
  <c r="P105" i="77"/>
  <c r="Q105" i="77" s="1"/>
  <c r="P111" i="77"/>
  <c r="Q111" i="77" s="1"/>
  <c r="P102" i="77"/>
  <c r="Q102" i="77" s="1"/>
  <c r="M95" i="77"/>
  <c r="P94" i="77"/>
  <c r="Q94" i="77" s="1"/>
  <c r="P81" i="77"/>
  <c r="Q81" i="77" s="1"/>
  <c r="M82" i="77"/>
  <c r="O82" i="77" s="1"/>
  <c r="M88" i="77"/>
  <c r="O88" i="77" s="1"/>
  <c r="P93" i="77"/>
  <c r="Q93" i="77" s="1"/>
  <c r="P80" i="77"/>
  <c r="Q80" i="77" s="1"/>
  <c r="M77" i="77"/>
  <c r="P76" i="77"/>
  <c r="Q76" i="77" s="1"/>
  <c r="P63" i="77"/>
  <c r="Q63" i="77" s="1"/>
  <c r="M64" i="77"/>
  <c r="O64" i="77" s="1"/>
  <c r="M70" i="77"/>
  <c r="O70" i="77" s="1"/>
  <c r="P75" i="77"/>
  <c r="Q75" i="77" s="1"/>
  <c r="P62" i="77"/>
  <c r="Q62" i="77" s="1"/>
  <c r="P45" i="77"/>
  <c r="Q45" i="77" s="1"/>
  <c r="M46" i="77"/>
  <c r="O46" i="77" s="1"/>
  <c r="M59" i="77"/>
  <c r="P58" i="77"/>
  <c r="Q58" i="77" s="1"/>
  <c r="P51" i="77"/>
  <c r="Q51" i="77" s="1"/>
  <c r="P57" i="77"/>
  <c r="Q57" i="77" s="1"/>
  <c r="P54" i="77"/>
  <c r="Q54" i="77" s="1"/>
  <c r="P44" i="77"/>
  <c r="Q44" i="77" s="1"/>
  <c r="M41" i="77"/>
  <c r="P40" i="77"/>
  <c r="Q40" i="77" s="1"/>
  <c r="P39" i="77"/>
  <c r="Q39" i="77" s="1"/>
  <c r="P30" i="77"/>
  <c r="Q30" i="77" s="1"/>
  <c r="P36" i="77"/>
  <c r="Q36" i="77" s="1"/>
  <c r="O8" i="77"/>
  <c r="P9" i="77"/>
  <c r="Q9" i="77" s="1"/>
  <c r="M10" i="77"/>
  <c r="O10" i="77" s="1"/>
  <c r="P263" i="76"/>
  <c r="Q263" i="76" s="1"/>
  <c r="P224" i="76"/>
  <c r="Q224" i="76" s="1"/>
  <c r="P256" i="76"/>
  <c r="Q256" i="76" s="1"/>
  <c r="P279" i="76"/>
  <c r="Q279" i="76" s="1"/>
  <c r="P286" i="76"/>
  <c r="Q286" i="76" s="1"/>
  <c r="M309" i="76"/>
  <c r="O309" i="76" s="1"/>
  <c r="P110" i="76"/>
  <c r="Q110" i="76" s="1"/>
  <c r="P353" i="76"/>
  <c r="Q353" i="76" s="1"/>
  <c r="P121" i="76"/>
  <c r="Q121" i="76" s="1"/>
  <c r="P163" i="76"/>
  <c r="Q163" i="76" s="1"/>
  <c r="P272" i="76"/>
  <c r="Q272" i="76" s="1"/>
  <c r="P130" i="76"/>
  <c r="Q130" i="76" s="1"/>
  <c r="P289" i="76"/>
  <c r="Q289" i="76" s="1"/>
  <c r="P356" i="76"/>
  <c r="Q356" i="76" s="1"/>
  <c r="P260" i="76"/>
  <c r="Q260" i="76" s="1"/>
  <c r="P305" i="76"/>
  <c r="Q305" i="76" s="1"/>
  <c r="P331" i="76"/>
  <c r="Q331" i="76" s="1"/>
  <c r="P357" i="76"/>
  <c r="Q357" i="76" s="1"/>
  <c r="M237" i="76"/>
  <c r="M173" i="76"/>
  <c r="P173" i="76" s="1"/>
  <c r="Q173" i="76" s="1"/>
  <c r="P188" i="76"/>
  <c r="Q188" i="76" s="1"/>
  <c r="P205" i="76"/>
  <c r="Q205" i="76" s="1"/>
  <c r="M222" i="76"/>
  <c r="O222" i="76" s="1"/>
  <c r="M332" i="76"/>
  <c r="O332" i="76" s="1"/>
  <c r="P349" i="76"/>
  <c r="Q349" i="76" s="1"/>
  <c r="P140" i="76"/>
  <c r="Q140" i="76" s="1"/>
  <c r="P298" i="76"/>
  <c r="Q298" i="76" s="1"/>
  <c r="P247" i="76"/>
  <c r="Q247" i="76" s="1"/>
  <c r="P278" i="76"/>
  <c r="Q278" i="76" s="1"/>
  <c r="M322" i="76"/>
  <c r="P321" i="76"/>
  <c r="Q321" i="76" s="1"/>
  <c r="P311" i="76"/>
  <c r="Q311" i="76" s="1"/>
  <c r="P328" i="76"/>
  <c r="Q328" i="76" s="1"/>
  <c r="P302" i="76"/>
  <c r="Q302" i="76" s="1"/>
  <c r="M341" i="76"/>
  <c r="P341" i="76" s="1"/>
  <c r="Q341" i="76" s="1"/>
  <c r="P320" i="76"/>
  <c r="Q320" i="76" s="1"/>
  <c r="M270" i="76"/>
  <c r="O270" i="76" s="1"/>
  <c r="P280" i="76"/>
  <c r="Q280" i="76" s="1"/>
  <c r="M299" i="76"/>
  <c r="P299" i="76" s="1"/>
  <c r="Q299" i="76" s="1"/>
  <c r="P227" i="76"/>
  <c r="Q227" i="76" s="1"/>
  <c r="P244" i="76"/>
  <c r="Q244" i="76" s="1"/>
  <c r="P218" i="76"/>
  <c r="Q218" i="76" s="1"/>
  <c r="M257" i="76"/>
  <c r="P257" i="76" s="1"/>
  <c r="Q257" i="76" s="1"/>
  <c r="M196" i="76"/>
  <c r="P195" i="76"/>
  <c r="Q195" i="76" s="1"/>
  <c r="P202" i="76"/>
  <c r="Q202" i="76" s="1"/>
  <c r="P176" i="76"/>
  <c r="Q176" i="76" s="1"/>
  <c r="M186" i="76"/>
  <c r="O186" i="76" s="1"/>
  <c r="P182" i="76"/>
  <c r="Q182" i="76" s="1"/>
  <c r="M215" i="76"/>
  <c r="P215" i="76" s="1"/>
  <c r="Q215" i="76" s="1"/>
  <c r="P194" i="76"/>
  <c r="Q194" i="76" s="1"/>
  <c r="M154" i="76"/>
  <c r="P153" i="76"/>
  <c r="Q153" i="76" s="1"/>
  <c r="P143" i="76"/>
  <c r="Q143" i="76" s="1"/>
  <c r="P160" i="76"/>
  <c r="Q160" i="76" s="1"/>
  <c r="P134" i="76"/>
  <c r="Q134" i="76" s="1"/>
  <c r="M147" i="76"/>
  <c r="O147" i="76" s="1"/>
  <c r="P152" i="76"/>
  <c r="Q152" i="76" s="1"/>
  <c r="M112" i="76"/>
  <c r="P111" i="76"/>
  <c r="Q111" i="76" s="1"/>
  <c r="P118" i="76"/>
  <c r="Q118" i="76" s="1"/>
  <c r="P92" i="76"/>
  <c r="Q92" i="76" s="1"/>
  <c r="P101" i="76"/>
  <c r="Q101" i="76" s="1"/>
  <c r="M99" i="76"/>
  <c r="O99" i="76" s="1"/>
  <c r="P104" i="76"/>
  <c r="Q104" i="76" s="1"/>
  <c r="M70" i="76"/>
  <c r="P69" i="76"/>
  <c r="Q69" i="76" s="1"/>
  <c r="P76" i="76"/>
  <c r="Q76" i="76" s="1"/>
  <c r="P88" i="76"/>
  <c r="Q88" i="76" s="1"/>
  <c r="P56" i="76"/>
  <c r="Q56" i="76" s="1"/>
  <c r="P50" i="76"/>
  <c r="Q50" i="76" s="1"/>
  <c r="M89" i="76"/>
  <c r="P89" i="76" s="1"/>
  <c r="Q89" i="76" s="1"/>
  <c r="M60" i="76"/>
  <c r="O60" i="76" s="1"/>
  <c r="P68" i="76"/>
  <c r="Q68" i="76" s="1"/>
  <c r="Q3" i="82" l="1"/>
  <c r="P3" i="81"/>
  <c r="Q3" i="81"/>
  <c r="J34" i="32" s="1"/>
  <c r="P53" i="80"/>
  <c r="Q53" i="80" s="1"/>
  <c r="O53" i="80"/>
  <c r="P663" i="82"/>
  <c r="Q663" i="82" s="1"/>
  <c r="Q22" i="84"/>
  <c r="P3" i="84"/>
  <c r="M219" i="72"/>
  <c r="P219" i="72" s="1"/>
  <c r="Q219" i="72" s="1"/>
  <c r="P218" i="72"/>
  <c r="Q218" i="72" s="1"/>
  <c r="M234" i="63"/>
  <c r="P234" i="63" s="1"/>
  <c r="Q234" i="63" s="1"/>
  <c r="P233" i="63"/>
  <c r="Q233" i="63" s="1"/>
  <c r="Q39" i="60"/>
  <c r="P662" i="82"/>
  <c r="Q662" i="82" s="1"/>
  <c r="O337" i="82"/>
  <c r="M602" i="82"/>
  <c r="O602" i="82" s="1"/>
  <c r="O601" i="82"/>
  <c r="O3" i="82" s="1"/>
  <c r="H38" i="32" s="1"/>
  <c r="Q14" i="79"/>
  <c r="O3" i="83"/>
  <c r="M116" i="83"/>
  <c r="P116" i="83" s="1"/>
  <c r="Q116" i="83" s="1"/>
  <c r="P115" i="83"/>
  <c r="Q115" i="83" s="1"/>
  <c r="Q3" i="83" s="1"/>
  <c r="M474" i="82"/>
  <c r="O474" i="82" s="1"/>
  <c r="O473" i="82"/>
  <c r="M448" i="82"/>
  <c r="P448" i="82" s="1"/>
  <c r="Q448" i="82" s="1"/>
  <c r="P447" i="82"/>
  <c r="Q447" i="82" s="1"/>
  <c r="O344" i="82"/>
  <c r="M345" i="82"/>
  <c r="O345" i="82" s="1"/>
  <c r="O330" i="82"/>
  <c r="M331" i="82"/>
  <c r="O331" i="82" s="1"/>
  <c r="O365" i="82"/>
  <c r="M87" i="80"/>
  <c r="P86" i="80"/>
  <c r="Q86" i="80" s="1"/>
  <c r="P27" i="80"/>
  <c r="Q27" i="80" s="1"/>
  <c r="O27" i="80"/>
  <c r="M3" i="81"/>
  <c r="P173" i="79"/>
  <c r="Q173" i="79" s="1"/>
  <c r="M174" i="79"/>
  <c r="M96" i="79"/>
  <c r="O96" i="79" s="1"/>
  <c r="O3" i="79" s="1"/>
  <c r="P95" i="79"/>
  <c r="Q95" i="79" s="1"/>
  <c r="P117" i="79"/>
  <c r="Q117" i="79" s="1"/>
  <c r="M118" i="79"/>
  <c r="P118" i="79" s="1"/>
  <c r="Q118" i="79" s="1"/>
  <c r="M35" i="79"/>
  <c r="P35" i="79" s="1"/>
  <c r="Q35" i="79" s="1"/>
  <c r="P34" i="79"/>
  <c r="Q34" i="79" s="1"/>
  <c r="P199" i="77"/>
  <c r="Q199" i="77" s="1"/>
  <c r="M186" i="77"/>
  <c r="P186" i="77" s="1"/>
  <c r="Q186" i="77" s="1"/>
  <c r="P185" i="77"/>
  <c r="Q185" i="77" s="1"/>
  <c r="M168" i="77"/>
  <c r="P168" i="77" s="1"/>
  <c r="Q168" i="77" s="1"/>
  <c r="P167" i="77"/>
  <c r="Q167" i="77" s="1"/>
  <c r="M150" i="77"/>
  <c r="P150" i="77" s="1"/>
  <c r="Q150" i="77" s="1"/>
  <c r="P149" i="77"/>
  <c r="Q149" i="77" s="1"/>
  <c r="M132" i="77"/>
  <c r="P132" i="77" s="1"/>
  <c r="Q132" i="77" s="1"/>
  <c r="P131" i="77"/>
  <c r="Q131" i="77" s="1"/>
  <c r="M114" i="77"/>
  <c r="P114" i="77" s="1"/>
  <c r="Q114" i="77" s="1"/>
  <c r="P113" i="77"/>
  <c r="Q113" i="77" s="1"/>
  <c r="M96" i="77"/>
  <c r="P96" i="77" s="1"/>
  <c r="Q96" i="77" s="1"/>
  <c r="P95" i="77"/>
  <c r="Q95" i="77" s="1"/>
  <c r="M78" i="77"/>
  <c r="P78" i="77" s="1"/>
  <c r="Q78" i="77" s="1"/>
  <c r="P77" i="77"/>
  <c r="Q77" i="77" s="1"/>
  <c r="M60" i="77"/>
  <c r="P60" i="77" s="1"/>
  <c r="Q60" i="77" s="1"/>
  <c r="P59" i="77"/>
  <c r="Q59" i="77" s="1"/>
  <c r="M42" i="77"/>
  <c r="P42" i="77" s="1"/>
  <c r="Q42" i="77" s="1"/>
  <c r="P41" i="77"/>
  <c r="Q41" i="77" s="1"/>
  <c r="M238" i="76"/>
  <c r="P237" i="76"/>
  <c r="Q237" i="76" s="1"/>
  <c r="M323" i="76"/>
  <c r="P323" i="76" s="1"/>
  <c r="Q323" i="76" s="1"/>
  <c r="P322" i="76"/>
  <c r="Q322" i="76" s="1"/>
  <c r="P196" i="76"/>
  <c r="Q196" i="76" s="1"/>
  <c r="M197" i="76"/>
  <c r="P197" i="76" s="1"/>
  <c r="Q197" i="76" s="1"/>
  <c r="M155" i="76"/>
  <c r="P155" i="76" s="1"/>
  <c r="Q155" i="76" s="1"/>
  <c r="P154" i="76"/>
  <c r="Q154" i="76" s="1"/>
  <c r="M113" i="76"/>
  <c r="P113" i="76" s="1"/>
  <c r="Q113" i="76" s="1"/>
  <c r="P112" i="76"/>
  <c r="Q112" i="76" s="1"/>
  <c r="P70" i="76"/>
  <c r="Q70" i="76" s="1"/>
  <c r="M71" i="76"/>
  <c r="P71" i="76" s="1"/>
  <c r="Q71" i="76" s="1"/>
  <c r="J38" i="32" l="1"/>
  <c r="J64" i="89"/>
  <c r="P3" i="82"/>
  <c r="H35" i="32"/>
  <c r="N3" i="81"/>
  <c r="I34" i="32"/>
  <c r="M4" i="81"/>
  <c r="K34" i="32" s="1"/>
  <c r="P3" i="83"/>
  <c r="P87" i="80"/>
  <c r="Q87" i="80" s="1"/>
  <c r="Q3" i="80" s="1"/>
  <c r="J19" i="32" s="1"/>
  <c r="O87" i="80"/>
  <c r="O3" i="80" s="1"/>
  <c r="P174" i="79"/>
  <c r="Q174" i="79" s="1"/>
  <c r="Q3" i="79" s="1"/>
  <c r="J35" i="32" s="1"/>
  <c r="M175" i="79"/>
  <c r="P175" i="79" s="1"/>
  <c r="Q175" i="79" s="1"/>
  <c r="M239" i="76"/>
  <c r="P239" i="76" s="1"/>
  <c r="Q239" i="76" s="1"/>
  <c r="P238" i="76"/>
  <c r="Q238" i="76" s="1"/>
  <c r="I38" i="32" l="1"/>
  <c r="I64" i="89"/>
  <c r="M3" i="82"/>
  <c r="F64" i="89" s="1"/>
  <c r="P3" i="80"/>
  <c r="I19" i="32" s="1"/>
  <c r="N3" i="84"/>
  <c r="M3" i="84"/>
  <c r="M4" i="84" s="1"/>
  <c r="N3" i="82"/>
  <c r="P3" i="79"/>
  <c r="N3" i="83"/>
  <c r="M3" i="83"/>
  <c r="M4" i="83"/>
  <c r="G38" i="32" l="1"/>
  <c r="G64" i="89"/>
  <c r="F38" i="32"/>
  <c r="M4" i="82"/>
  <c r="N3" i="79"/>
  <c r="G35" i="32" s="1"/>
  <c r="I35" i="32"/>
  <c r="N3" i="80"/>
  <c r="G19" i="32" s="1"/>
  <c r="M3" i="80"/>
  <c r="F19" i="32" s="1"/>
  <c r="M3" i="79"/>
  <c r="F35" i="32" s="1"/>
  <c r="K38" i="32" l="1"/>
  <c r="K64" i="89"/>
  <c r="M4" i="79"/>
  <c r="K35" i="32" s="1"/>
  <c r="M4" i="80"/>
  <c r="K19" i="32" s="1"/>
  <c r="M46" i="76"/>
  <c r="P46" i="76" s="1"/>
  <c r="Q46" i="76" s="1"/>
  <c r="P21" i="76"/>
  <c r="Q21" i="76" s="1"/>
  <c r="N21" i="76"/>
  <c r="O20" i="76"/>
  <c r="N20" i="76"/>
  <c r="M20" i="76"/>
  <c r="M21" i="76" s="1"/>
  <c r="O21" i="76" s="1"/>
  <c r="P19" i="76"/>
  <c r="Q19" i="76" s="1"/>
  <c r="O19" i="76"/>
  <c r="N19" i="76"/>
  <c r="P18" i="76"/>
  <c r="Q18" i="76" s="1"/>
  <c r="N18" i="76"/>
  <c r="O17" i="76"/>
  <c r="N17" i="76"/>
  <c r="M17" i="76"/>
  <c r="M18" i="76" s="1"/>
  <c r="O18" i="76" s="1"/>
  <c r="P16" i="76"/>
  <c r="Q16" i="76" s="1"/>
  <c r="O16" i="76"/>
  <c r="N16" i="76"/>
  <c r="P15" i="76"/>
  <c r="Q15" i="76" s="1"/>
  <c r="N15" i="76"/>
  <c r="N14" i="76"/>
  <c r="M14" i="76"/>
  <c r="M15" i="76" s="1"/>
  <c r="O15" i="76" s="1"/>
  <c r="O13" i="76"/>
  <c r="N13" i="76"/>
  <c r="P13" i="76" s="1"/>
  <c r="Q13" i="76" s="1"/>
  <c r="P12" i="76"/>
  <c r="Q12" i="76" s="1"/>
  <c r="N12" i="76"/>
  <c r="N11" i="76"/>
  <c r="M11" i="76"/>
  <c r="M12" i="76" s="1"/>
  <c r="O12" i="76" s="1"/>
  <c r="O10" i="76"/>
  <c r="N10" i="76"/>
  <c r="P10" i="76" s="1"/>
  <c r="Q10" i="76" s="1"/>
  <c r="P9" i="76"/>
  <c r="Q9" i="76" s="1"/>
  <c r="N9" i="76"/>
  <c r="N8" i="76"/>
  <c r="M8" i="76"/>
  <c r="M9" i="76" s="1"/>
  <c r="O9" i="76" s="1"/>
  <c r="O7" i="76"/>
  <c r="N7" i="76"/>
  <c r="P7" i="76" s="1"/>
  <c r="J37" i="73"/>
  <c r="J24" i="73"/>
  <c r="J25" i="73" s="1"/>
  <c r="J26" i="73" s="1"/>
  <c r="J27" i="73" s="1"/>
  <c r="N32" i="78"/>
  <c r="N31" i="78"/>
  <c r="M31" i="78"/>
  <c r="M32" i="78" s="1"/>
  <c r="O32" i="78" s="1"/>
  <c r="O30" i="78"/>
  <c r="N30" i="78"/>
  <c r="P30" i="78" s="1"/>
  <c r="Q30" i="78" s="1"/>
  <c r="N29" i="78"/>
  <c r="N28" i="78"/>
  <c r="M28" i="78"/>
  <c r="M29" i="78" s="1"/>
  <c r="O29" i="78" s="1"/>
  <c r="O27" i="78"/>
  <c r="N27" i="78"/>
  <c r="P27" i="78" s="1"/>
  <c r="Q27" i="78" s="1"/>
  <c r="P23" i="78"/>
  <c r="Q23" i="78" s="1"/>
  <c r="N23" i="78"/>
  <c r="O22" i="78"/>
  <c r="N22" i="78"/>
  <c r="M22" i="78"/>
  <c r="P21" i="78"/>
  <c r="Q21" i="78" s="1"/>
  <c r="O21" i="78"/>
  <c r="N21" i="78"/>
  <c r="O20" i="78"/>
  <c r="O19" i="78"/>
  <c r="O18" i="78"/>
  <c r="O17" i="78"/>
  <c r="M17" i="78"/>
  <c r="O16" i="78"/>
  <c r="P16" i="78"/>
  <c r="Q16" i="78" s="1"/>
  <c r="P15" i="78"/>
  <c r="Q15" i="78" s="1"/>
  <c r="N15" i="78"/>
  <c r="O14" i="78"/>
  <c r="N14" i="78"/>
  <c r="M14" i="78"/>
  <c r="M15" i="78" s="1"/>
  <c r="O15" i="78" s="1"/>
  <c r="P13" i="78"/>
  <c r="Q13" i="78" s="1"/>
  <c r="O13" i="78"/>
  <c r="N13" i="78"/>
  <c r="P12" i="78"/>
  <c r="Q12" i="78" s="1"/>
  <c r="N12" i="78"/>
  <c r="O11" i="78"/>
  <c r="N11" i="78"/>
  <c r="M11" i="78"/>
  <c r="M12" i="78" s="1"/>
  <c r="O12" i="78" s="1"/>
  <c r="P10" i="78"/>
  <c r="Q10" i="78" s="1"/>
  <c r="O10" i="78"/>
  <c r="N10" i="78"/>
  <c r="B2" i="78"/>
  <c r="O24" i="77"/>
  <c r="O23" i="77"/>
  <c r="O22" i="77"/>
  <c r="O21" i="77"/>
  <c r="M21" i="77"/>
  <c r="M22" i="77" s="1"/>
  <c r="M23" i="77" s="1"/>
  <c r="O20" i="77"/>
  <c r="P20" i="77"/>
  <c r="P19" i="77"/>
  <c r="Q19" i="77" s="1"/>
  <c r="N19" i="77"/>
  <c r="N18" i="77"/>
  <c r="P18" i="77" s="1"/>
  <c r="Q18" i="77" s="1"/>
  <c r="M18" i="77"/>
  <c r="M19" i="77" s="1"/>
  <c r="O19" i="77" s="1"/>
  <c r="O17" i="77"/>
  <c r="N17" i="77"/>
  <c r="P17" i="77" s="1"/>
  <c r="Q17" i="77" s="1"/>
  <c r="P16" i="77"/>
  <c r="Q16" i="77" s="1"/>
  <c r="N16" i="77"/>
  <c r="N15" i="77"/>
  <c r="P15" i="77" s="1"/>
  <c r="Q15" i="77" s="1"/>
  <c r="M15" i="77"/>
  <c r="M16" i="77" s="1"/>
  <c r="O16" i="77" s="1"/>
  <c r="O14" i="77"/>
  <c r="N14" i="77"/>
  <c r="P14" i="77" s="1"/>
  <c r="Q14" i="77" s="1"/>
  <c r="P13" i="77"/>
  <c r="Q13" i="77" s="1"/>
  <c r="N13" i="77"/>
  <c r="O12" i="77"/>
  <c r="N12" i="77"/>
  <c r="M12" i="77"/>
  <c r="M13" i="77" s="1"/>
  <c r="O13" i="77" s="1"/>
  <c r="P11" i="77"/>
  <c r="Q11" i="77" s="1"/>
  <c r="O11" i="77"/>
  <c r="N11" i="77"/>
  <c r="C7" i="77"/>
  <c r="B2" i="77"/>
  <c r="P38" i="76"/>
  <c r="Q38" i="76" s="1"/>
  <c r="N38" i="76"/>
  <c r="N37" i="76"/>
  <c r="M37" i="76"/>
  <c r="M38" i="76" s="1"/>
  <c r="O38" i="76" s="1"/>
  <c r="O36" i="76"/>
  <c r="N36" i="76"/>
  <c r="P36" i="76" s="1"/>
  <c r="Q36" i="76" s="1"/>
  <c r="P35" i="76"/>
  <c r="Q35" i="76" s="1"/>
  <c r="N35" i="76"/>
  <c r="N34" i="76"/>
  <c r="P34" i="76" s="1"/>
  <c r="Q34" i="76" s="1"/>
  <c r="M34" i="76"/>
  <c r="M35" i="76" s="1"/>
  <c r="O35" i="76" s="1"/>
  <c r="O33" i="76"/>
  <c r="N33" i="76"/>
  <c r="P33" i="76" s="1"/>
  <c r="Q33" i="76" s="1"/>
  <c r="P32" i="76"/>
  <c r="Q32" i="76" s="1"/>
  <c r="N32" i="76"/>
  <c r="O31" i="76"/>
  <c r="N31" i="76"/>
  <c r="M32" i="76"/>
  <c r="O32" i="76" s="1"/>
  <c r="P30" i="76"/>
  <c r="Q30" i="76" s="1"/>
  <c r="O30" i="76"/>
  <c r="N30" i="76"/>
  <c r="O29" i="76"/>
  <c r="N29" i="76"/>
  <c r="O28" i="76"/>
  <c r="N28" i="76"/>
  <c r="O27" i="76"/>
  <c r="N27" i="76"/>
  <c r="O26" i="76"/>
  <c r="N26" i="76"/>
  <c r="M26" i="76"/>
  <c r="O25" i="76"/>
  <c r="N25" i="76"/>
  <c r="P25" i="76" s="1"/>
  <c r="Q25" i="76" s="1"/>
  <c r="C7" i="76"/>
  <c r="B2" i="76"/>
  <c r="P39" i="73"/>
  <c r="Q39" i="73" s="1"/>
  <c r="N39" i="73"/>
  <c r="Q38" i="73"/>
  <c r="P38" i="73"/>
  <c r="O38" i="73"/>
  <c r="N38" i="73"/>
  <c r="M38" i="73"/>
  <c r="M39" i="73" s="1"/>
  <c r="O39" i="73" s="1"/>
  <c r="P37" i="73"/>
  <c r="Q37" i="73" s="1"/>
  <c r="O37" i="73"/>
  <c r="N37" i="73"/>
  <c r="P36" i="73"/>
  <c r="Q36" i="73" s="1"/>
  <c r="N36" i="73"/>
  <c r="P35" i="73"/>
  <c r="Q35" i="73" s="1"/>
  <c r="O35" i="73"/>
  <c r="N35" i="73"/>
  <c r="M35" i="73"/>
  <c r="M36" i="73" s="1"/>
  <c r="O36" i="73" s="1"/>
  <c r="P34" i="73"/>
  <c r="Q34" i="73" s="1"/>
  <c r="O34" i="73"/>
  <c r="N34" i="73"/>
  <c r="P33" i="73"/>
  <c r="Q33" i="73" s="1"/>
  <c r="N33" i="73"/>
  <c r="M33" i="73"/>
  <c r="O33" i="73" s="1"/>
  <c r="Q32" i="73"/>
  <c r="P32" i="73"/>
  <c r="O32" i="73"/>
  <c r="N32" i="73"/>
  <c r="M32" i="73"/>
  <c r="P31" i="73"/>
  <c r="Q31" i="73" s="1"/>
  <c r="O31" i="73"/>
  <c r="N31" i="73"/>
  <c r="P30" i="73"/>
  <c r="Q30" i="73" s="1"/>
  <c r="N30" i="73"/>
  <c r="M30" i="73"/>
  <c r="O30" i="73" s="1"/>
  <c r="O29" i="73"/>
  <c r="N29" i="73"/>
  <c r="M29" i="73"/>
  <c r="P29" i="73" s="1"/>
  <c r="Q29" i="73" s="1"/>
  <c r="P28" i="73"/>
  <c r="Q28" i="73" s="1"/>
  <c r="O28" i="73"/>
  <c r="N28" i="73"/>
  <c r="O27" i="73"/>
  <c r="N27" i="73"/>
  <c r="O26" i="73"/>
  <c r="N26" i="73"/>
  <c r="O25" i="73"/>
  <c r="N25" i="73"/>
  <c r="M25" i="73"/>
  <c r="M26" i="73" s="1"/>
  <c r="O24" i="73"/>
  <c r="N24" i="73"/>
  <c r="M24" i="73"/>
  <c r="P24" i="73" s="1"/>
  <c r="Q24" i="73" s="1"/>
  <c r="O23" i="73"/>
  <c r="N23" i="73"/>
  <c r="P23" i="73" s="1"/>
  <c r="Q23" i="73" s="1"/>
  <c r="P22" i="73"/>
  <c r="Q22" i="73" s="1"/>
  <c r="N22" i="73"/>
  <c r="Q21" i="73"/>
  <c r="P21" i="73"/>
  <c r="O21" i="73"/>
  <c r="N21" i="73"/>
  <c r="M21" i="73"/>
  <c r="M22" i="73" s="1"/>
  <c r="O22" i="73" s="1"/>
  <c r="O20" i="73"/>
  <c r="N20" i="73"/>
  <c r="P20" i="73" s="1"/>
  <c r="Q20" i="73" s="1"/>
  <c r="Q19" i="73"/>
  <c r="P19" i="73"/>
  <c r="N19" i="73"/>
  <c r="P18" i="73"/>
  <c r="Q18" i="73" s="1"/>
  <c r="N18" i="73"/>
  <c r="M18" i="73"/>
  <c r="M19" i="73" s="1"/>
  <c r="O19" i="73" s="1"/>
  <c r="P17" i="73"/>
  <c r="Q17" i="73" s="1"/>
  <c r="O17" i="73"/>
  <c r="N17" i="73"/>
  <c r="P16" i="73"/>
  <c r="Q16" i="73" s="1"/>
  <c r="N16" i="73"/>
  <c r="O15" i="73"/>
  <c r="N15" i="73"/>
  <c r="M15" i="73"/>
  <c r="M16" i="73" s="1"/>
  <c r="O16" i="73" s="1"/>
  <c r="Q14" i="73"/>
  <c r="P14" i="73"/>
  <c r="O14" i="73"/>
  <c r="N14" i="73"/>
  <c r="Q13" i="73"/>
  <c r="P13" i="73"/>
  <c r="N13" i="73"/>
  <c r="Q12" i="73"/>
  <c r="P12" i="73"/>
  <c r="O12" i="73"/>
  <c r="N12" i="73"/>
  <c r="M12" i="73"/>
  <c r="M13" i="73" s="1"/>
  <c r="O13" i="73" s="1"/>
  <c r="P11" i="73"/>
  <c r="Q11" i="73" s="1"/>
  <c r="O11" i="73"/>
  <c r="N11" i="73"/>
  <c r="O10" i="73"/>
  <c r="N10" i="73"/>
  <c r="O9" i="73"/>
  <c r="N9" i="73"/>
  <c r="O8" i="73"/>
  <c r="N8" i="73"/>
  <c r="P8" i="73" s="1"/>
  <c r="Q8" i="73" s="1"/>
  <c r="M8" i="73"/>
  <c r="M9" i="73" s="1"/>
  <c r="J8" i="73"/>
  <c r="J9" i="73" s="1"/>
  <c r="J10" i="73" s="1"/>
  <c r="P7" i="73"/>
  <c r="Q7" i="73" s="1"/>
  <c r="O7" i="73"/>
  <c r="N7" i="73"/>
  <c r="C7" i="73"/>
  <c r="B2" i="73"/>
  <c r="P211" i="72"/>
  <c r="Q211" i="72" s="1"/>
  <c r="N211" i="72"/>
  <c r="P210" i="72"/>
  <c r="Q210" i="72" s="1"/>
  <c r="N210" i="72"/>
  <c r="M210" i="72"/>
  <c r="M211" i="72" s="1"/>
  <c r="O211" i="72" s="1"/>
  <c r="O209" i="72"/>
  <c r="N209" i="72"/>
  <c r="P209" i="72" s="1"/>
  <c r="Q209" i="72" s="1"/>
  <c r="O208" i="72"/>
  <c r="N208" i="72"/>
  <c r="O207" i="72"/>
  <c r="N207" i="72"/>
  <c r="O206" i="72"/>
  <c r="N206" i="72"/>
  <c r="M206" i="72"/>
  <c r="M207" i="72" s="1"/>
  <c r="P205" i="72"/>
  <c r="Q205" i="72" s="1"/>
  <c r="O205" i="72"/>
  <c r="N205" i="72"/>
  <c r="Q204" i="72"/>
  <c r="P204" i="72"/>
  <c r="N204" i="72"/>
  <c r="O203" i="72"/>
  <c r="N203" i="72"/>
  <c r="M203" i="72"/>
  <c r="M204" i="72" s="1"/>
  <c r="O204" i="72" s="1"/>
  <c r="P202" i="72"/>
  <c r="Q202" i="72" s="1"/>
  <c r="O202" i="72"/>
  <c r="N202" i="72"/>
  <c r="P201" i="72"/>
  <c r="Q201" i="72" s="1"/>
  <c r="N201" i="72"/>
  <c r="O200" i="72"/>
  <c r="N200" i="72"/>
  <c r="M200" i="72"/>
  <c r="M201" i="72" s="1"/>
  <c r="O201" i="72" s="1"/>
  <c r="P199" i="72"/>
  <c r="Q199" i="72" s="1"/>
  <c r="O199" i="72"/>
  <c r="N199" i="72"/>
  <c r="Q198" i="72"/>
  <c r="P198" i="72"/>
  <c r="N198" i="72"/>
  <c r="M198" i="72"/>
  <c r="O198" i="72" s="1"/>
  <c r="P197" i="72"/>
  <c r="Q197" i="72" s="1"/>
  <c r="N197" i="72"/>
  <c r="M197" i="72"/>
  <c r="O197" i="72" s="1"/>
  <c r="O196" i="72"/>
  <c r="N196" i="72"/>
  <c r="P196" i="72" s="1"/>
  <c r="Q196" i="72" s="1"/>
  <c r="O195" i="72"/>
  <c r="O194" i="72"/>
  <c r="O193" i="72"/>
  <c r="M193" i="72"/>
  <c r="O192" i="72"/>
  <c r="P192" i="72"/>
  <c r="Q192" i="72" s="1"/>
  <c r="Q191" i="72"/>
  <c r="P191" i="72"/>
  <c r="N191" i="72"/>
  <c r="M191" i="72"/>
  <c r="O191" i="72" s="1"/>
  <c r="P190" i="72"/>
  <c r="Q190" i="72" s="1"/>
  <c r="O190" i="72"/>
  <c r="N190" i="72"/>
  <c r="M190" i="72"/>
  <c r="O189" i="72"/>
  <c r="N189" i="72"/>
  <c r="P189" i="72" s="1"/>
  <c r="Q189" i="72" s="1"/>
  <c r="O188" i="72"/>
  <c r="N188" i="72"/>
  <c r="O187" i="72"/>
  <c r="N187" i="72"/>
  <c r="O186" i="72"/>
  <c r="N186" i="72"/>
  <c r="M186" i="72"/>
  <c r="P186" i="72" s="1"/>
  <c r="Q186" i="72" s="1"/>
  <c r="P185" i="72"/>
  <c r="Q185" i="72" s="1"/>
  <c r="O185" i="72"/>
  <c r="N185" i="72"/>
  <c r="P184" i="72"/>
  <c r="Q184" i="72" s="1"/>
  <c r="N184" i="72"/>
  <c r="M184" i="72"/>
  <c r="O184" i="72" s="1"/>
  <c r="O183" i="72"/>
  <c r="N183" i="72"/>
  <c r="M183" i="72"/>
  <c r="P182" i="72"/>
  <c r="Q182" i="72" s="1"/>
  <c r="O182" i="72"/>
  <c r="N182" i="72"/>
  <c r="P181" i="72"/>
  <c r="Q181" i="72" s="1"/>
  <c r="N181" i="72"/>
  <c r="M181" i="72"/>
  <c r="O181" i="72" s="1"/>
  <c r="O180" i="72"/>
  <c r="N180" i="72"/>
  <c r="M180" i="72"/>
  <c r="P179" i="72"/>
  <c r="Q179" i="72" s="1"/>
  <c r="O179" i="72"/>
  <c r="N179" i="72"/>
  <c r="P178" i="72"/>
  <c r="Q178" i="72" s="1"/>
  <c r="N178" i="72"/>
  <c r="P177" i="72"/>
  <c r="Q177" i="72" s="1"/>
  <c r="N177" i="72"/>
  <c r="M177" i="72"/>
  <c r="M178" i="72" s="1"/>
  <c r="O178" i="72" s="1"/>
  <c r="O176" i="72"/>
  <c r="N176" i="72"/>
  <c r="P176" i="72" s="1"/>
  <c r="Q176" i="72" s="1"/>
  <c r="O175" i="72"/>
  <c r="O174" i="72"/>
  <c r="O173" i="72"/>
  <c r="M173" i="72"/>
  <c r="M174" i="72" s="1"/>
  <c r="M175" i="72" s="1"/>
  <c r="P175" i="72" s="1"/>
  <c r="Q175" i="72" s="1"/>
  <c r="O172" i="72"/>
  <c r="P172" i="72"/>
  <c r="Q172" i="72" s="1"/>
  <c r="P171" i="72"/>
  <c r="Q171" i="72" s="1"/>
  <c r="N171" i="72"/>
  <c r="P170" i="72"/>
  <c r="Q170" i="72" s="1"/>
  <c r="N170" i="72"/>
  <c r="M170" i="72"/>
  <c r="M171" i="72" s="1"/>
  <c r="O171" i="72" s="1"/>
  <c r="O169" i="72"/>
  <c r="N169" i="72"/>
  <c r="P169" i="72" s="1"/>
  <c r="Q169" i="72" s="1"/>
  <c r="O168" i="72"/>
  <c r="N168" i="72"/>
  <c r="O167" i="72"/>
  <c r="N167" i="72"/>
  <c r="P166" i="72"/>
  <c r="Q166" i="72" s="1"/>
  <c r="O166" i="72"/>
  <c r="N166" i="72"/>
  <c r="M166" i="72"/>
  <c r="M167" i="72" s="1"/>
  <c r="P165" i="72"/>
  <c r="Q165" i="72" s="1"/>
  <c r="O165" i="72"/>
  <c r="N165" i="72"/>
  <c r="Q164" i="72"/>
  <c r="P164" i="72"/>
  <c r="N164" i="72"/>
  <c r="M164" i="72"/>
  <c r="O164" i="72" s="1"/>
  <c r="O163" i="72"/>
  <c r="N163" i="72"/>
  <c r="M163" i="72"/>
  <c r="P163" i="72" s="1"/>
  <c r="Q163" i="72" s="1"/>
  <c r="P162" i="72"/>
  <c r="Q162" i="72" s="1"/>
  <c r="O162" i="72"/>
  <c r="N162" i="72"/>
  <c r="P161" i="72"/>
  <c r="Q161" i="72" s="1"/>
  <c r="N161" i="72"/>
  <c r="M161" i="72"/>
  <c r="O161" i="72" s="1"/>
  <c r="P160" i="72"/>
  <c r="Q160" i="72" s="1"/>
  <c r="O160" i="72"/>
  <c r="N160" i="72"/>
  <c r="M160" i="72"/>
  <c r="P159" i="72"/>
  <c r="Q159" i="72" s="1"/>
  <c r="O159" i="72"/>
  <c r="N159" i="72"/>
  <c r="Q158" i="72"/>
  <c r="P158" i="72"/>
  <c r="N158" i="72"/>
  <c r="P157" i="72"/>
  <c r="Q157" i="72" s="1"/>
  <c r="N157" i="72"/>
  <c r="M157" i="72"/>
  <c r="M158" i="72" s="1"/>
  <c r="O158" i="72" s="1"/>
  <c r="P156" i="72"/>
  <c r="Q156" i="72" s="1"/>
  <c r="O156" i="72"/>
  <c r="N156" i="72"/>
  <c r="O155" i="72"/>
  <c r="O154" i="72"/>
  <c r="O153" i="72"/>
  <c r="M153" i="72"/>
  <c r="M154" i="72" s="1"/>
  <c r="M155" i="72" s="1"/>
  <c r="P155" i="72" s="1"/>
  <c r="Q155" i="72" s="1"/>
  <c r="O152" i="72"/>
  <c r="P152" i="72"/>
  <c r="Q152" i="72" s="1"/>
  <c r="Q151" i="72"/>
  <c r="P151" i="72"/>
  <c r="N151" i="72"/>
  <c r="M151" i="72"/>
  <c r="O151" i="72" s="1"/>
  <c r="Q150" i="72"/>
  <c r="P150" i="72"/>
  <c r="N150" i="72"/>
  <c r="M150" i="72"/>
  <c r="O150" i="72" s="1"/>
  <c r="O149" i="72"/>
  <c r="N149" i="72"/>
  <c r="P149" i="72" s="1"/>
  <c r="Q149" i="72" s="1"/>
  <c r="O148" i="72"/>
  <c r="N148" i="72"/>
  <c r="O147" i="72"/>
  <c r="N147" i="72"/>
  <c r="O146" i="72"/>
  <c r="N146" i="72"/>
  <c r="M146" i="72"/>
  <c r="P146" i="72" s="1"/>
  <c r="Q146" i="72" s="1"/>
  <c r="P145" i="72"/>
  <c r="Q145" i="72" s="1"/>
  <c r="O145" i="72"/>
  <c r="N145" i="72"/>
  <c r="P144" i="72"/>
  <c r="Q144" i="72" s="1"/>
  <c r="N144" i="72"/>
  <c r="P143" i="72"/>
  <c r="Q143" i="72" s="1"/>
  <c r="O143" i="72"/>
  <c r="N143" i="72"/>
  <c r="M143" i="72"/>
  <c r="M144" i="72" s="1"/>
  <c r="O144" i="72" s="1"/>
  <c r="P142" i="72"/>
  <c r="Q142" i="72" s="1"/>
  <c r="O142" i="72"/>
  <c r="N142" i="72"/>
  <c r="Q141" i="72"/>
  <c r="P141" i="72"/>
  <c r="N141" i="72"/>
  <c r="O140" i="72"/>
  <c r="N140" i="72"/>
  <c r="M140" i="72"/>
  <c r="P140" i="72" s="1"/>
  <c r="Q140" i="72" s="1"/>
  <c r="P139" i="72"/>
  <c r="Q139" i="72" s="1"/>
  <c r="O139" i="72"/>
  <c r="N139" i="72"/>
  <c r="P138" i="72"/>
  <c r="Q138" i="72" s="1"/>
  <c r="N138" i="72"/>
  <c r="M138" i="72"/>
  <c r="O138" i="72" s="1"/>
  <c r="P137" i="72"/>
  <c r="Q137" i="72" s="1"/>
  <c r="N137" i="72"/>
  <c r="M137" i="72"/>
  <c r="O137" i="72" s="1"/>
  <c r="O136" i="72"/>
  <c r="N136" i="72"/>
  <c r="P136" i="72" s="1"/>
  <c r="Q136" i="72" s="1"/>
  <c r="O135" i="72"/>
  <c r="O134" i="72"/>
  <c r="P133" i="72"/>
  <c r="Q133" i="72" s="1"/>
  <c r="O133" i="72"/>
  <c r="M133" i="72"/>
  <c r="M134" i="72" s="1"/>
  <c r="O132" i="72"/>
  <c r="P132" i="72"/>
  <c r="Q132" i="72" s="1"/>
  <c r="P131" i="72"/>
  <c r="Q131" i="72" s="1"/>
  <c r="N131" i="72"/>
  <c r="O130" i="72"/>
  <c r="N130" i="72"/>
  <c r="M130" i="72"/>
  <c r="M131" i="72" s="1"/>
  <c r="O131" i="72" s="1"/>
  <c r="O129" i="72"/>
  <c r="N129" i="72"/>
  <c r="P129" i="72" s="1"/>
  <c r="Q129" i="72" s="1"/>
  <c r="M129" i="72"/>
  <c r="O128" i="72"/>
  <c r="N128" i="72"/>
  <c r="P128" i="72" s="1"/>
  <c r="Q128" i="72" s="1"/>
  <c r="P127" i="72"/>
  <c r="Q127" i="72" s="1"/>
  <c r="N127" i="72"/>
  <c r="P126" i="72"/>
  <c r="Q126" i="72" s="1"/>
  <c r="O126" i="72"/>
  <c r="N126" i="72"/>
  <c r="M126" i="72"/>
  <c r="M127" i="72" s="1"/>
  <c r="O127" i="72" s="1"/>
  <c r="O125" i="72"/>
  <c r="N125" i="72"/>
  <c r="P125" i="72" s="1"/>
  <c r="Q125" i="72" s="1"/>
  <c r="O124" i="72"/>
  <c r="N124" i="72"/>
  <c r="O123" i="72"/>
  <c r="N123" i="72"/>
  <c r="O122" i="72"/>
  <c r="N122" i="72"/>
  <c r="M122" i="72"/>
  <c r="P122" i="72" s="1"/>
  <c r="Q122" i="72" s="1"/>
  <c r="P121" i="72"/>
  <c r="Q121" i="72" s="1"/>
  <c r="O121" i="72"/>
  <c r="N121" i="72"/>
  <c r="P120" i="72"/>
  <c r="Q120" i="72" s="1"/>
  <c r="N120" i="72"/>
  <c r="O119" i="72"/>
  <c r="N119" i="72"/>
  <c r="M119" i="72"/>
  <c r="M120" i="72" s="1"/>
  <c r="O120" i="72" s="1"/>
  <c r="P118" i="72"/>
  <c r="Q118" i="72" s="1"/>
  <c r="O118" i="72"/>
  <c r="N118" i="72"/>
  <c r="P117" i="72"/>
  <c r="Q117" i="72" s="1"/>
  <c r="N117" i="72"/>
  <c r="O116" i="72"/>
  <c r="N116" i="72"/>
  <c r="M116" i="72"/>
  <c r="M117" i="72" s="1"/>
  <c r="O117" i="72" s="1"/>
  <c r="P115" i="72"/>
  <c r="Q115" i="72" s="1"/>
  <c r="O115" i="72"/>
  <c r="N115" i="72"/>
  <c r="P114" i="72"/>
  <c r="Q114" i="72" s="1"/>
  <c r="N114" i="72"/>
  <c r="Q113" i="72"/>
  <c r="P113" i="72"/>
  <c r="N113" i="72"/>
  <c r="M113" i="72"/>
  <c r="M114" i="72" s="1"/>
  <c r="O114" i="72" s="1"/>
  <c r="O112" i="72"/>
  <c r="N112" i="72"/>
  <c r="P112" i="72" s="1"/>
  <c r="Q112" i="72" s="1"/>
  <c r="O111" i="72"/>
  <c r="O110" i="72"/>
  <c r="O109" i="72"/>
  <c r="M109" i="72"/>
  <c r="P109" i="72" s="1"/>
  <c r="Q109" i="72" s="1"/>
  <c r="O108" i="72"/>
  <c r="P108" i="72"/>
  <c r="Q108" i="72" s="1"/>
  <c r="P107" i="72"/>
  <c r="Q107" i="72" s="1"/>
  <c r="N107" i="72"/>
  <c r="P106" i="72"/>
  <c r="Q106" i="72" s="1"/>
  <c r="N106" i="72"/>
  <c r="M106" i="72"/>
  <c r="M107" i="72" s="1"/>
  <c r="O107" i="72" s="1"/>
  <c r="O105" i="72"/>
  <c r="N105" i="72"/>
  <c r="P105" i="72" s="1"/>
  <c r="Q105" i="72" s="1"/>
  <c r="O104" i="72"/>
  <c r="N104" i="72"/>
  <c r="O103" i="72"/>
  <c r="N103" i="72"/>
  <c r="O102" i="72"/>
  <c r="N102" i="72"/>
  <c r="P102" i="72" s="1"/>
  <c r="Q102" i="72" s="1"/>
  <c r="M102" i="72"/>
  <c r="M103" i="72" s="1"/>
  <c r="M104" i="72" s="1"/>
  <c r="P104" i="72" s="1"/>
  <c r="Q104" i="72" s="1"/>
  <c r="P101" i="72"/>
  <c r="Q101" i="72" s="1"/>
  <c r="O101" i="72"/>
  <c r="N101" i="72"/>
  <c r="Q100" i="72"/>
  <c r="P100" i="72"/>
  <c r="N100" i="72"/>
  <c r="O99" i="72"/>
  <c r="N99" i="72"/>
  <c r="M99" i="72"/>
  <c r="P99" i="72" s="1"/>
  <c r="Q99" i="72" s="1"/>
  <c r="P98" i="72"/>
  <c r="Q98" i="72" s="1"/>
  <c r="O98" i="72"/>
  <c r="N98" i="72"/>
  <c r="P97" i="72"/>
  <c r="Q97" i="72" s="1"/>
  <c r="N97" i="72"/>
  <c r="O96" i="72"/>
  <c r="N96" i="72"/>
  <c r="M96" i="72"/>
  <c r="M97" i="72" s="1"/>
  <c r="O97" i="72" s="1"/>
  <c r="P95" i="72"/>
  <c r="Q95" i="72" s="1"/>
  <c r="O95" i="72"/>
  <c r="N95" i="72"/>
  <c r="P94" i="72"/>
  <c r="Q94" i="72" s="1"/>
  <c r="N94" i="72"/>
  <c r="M94" i="72"/>
  <c r="O94" i="72" s="1"/>
  <c r="Q93" i="72"/>
  <c r="P93" i="72"/>
  <c r="O93" i="72"/>
  <c r="N93" i="72"/>
  <c r="M93" i="72"/>
  <c r="O92" i="72"/>
  <c r="N92" i="72"/>
  <c r="P92" i="72" s="1"/>
  <c r="Q92" i="72" s="1"/>
  <c r="O91" i="72"/>
  <c r="O90" i="72"/>
  <c r="O89" i="72"/>
  <c r="M89" i="72"/>
  <c r="M90" i="72" s="1"/>
  <c r="M91" i="72" s="1"/>
  <c r="P91" i="72" s="1"/>
  <c r="Q91" i="72" s="1"/>
  <c r="O88" i="72"/>
  <c r="P88" i="72"/>
  <c r="Q88" i="72" s="1"/>
  <c r="P87" i="72"/>
  <c r="Q87" i="72" s="1"/>
  <c r="N87" i="72"/>
  <c r="M87" i="72"/>
  <c r="O87" i="72" s="1"/>
  <c r="P86" i="72"/>
  <c r="Q86" i="72" s="1"/>
  <c r="N86" i="72"/>
  <c r="M86" i="72"/>
  <c r="O86" i="72" s="1"/>
  <c r="O85" i="72"/>
  <c r="N85" i="72"/>
  <c r="P85" i="72" s="1"/>
  <c r="Q85" i="72" s="1"/>
  <c r="O84" i="72"/>
  <c r="N84" i="72"/>
  <c r="O83" i="72"/>
  <c r="N83" i="72"/>
  <c r="O82" i="72"/>
  <c r="N82" i="72"/>
  <c r="M82" i="72"/>
  <c r="M83" i="72" s="1"/>
  <c r="P81" i="72"/>
  <c r="Q81" i="72" s="1"/>
  <c r="O81" i="72"/>
  <c r="N81" i="72"/>
  <c r="P80" i="72"/>
  <c r="Q80" i="72" s="1"/>
  <c r="N80" i="72"/>
  <c r="O79" i="72"/>
  <c r="N79" i="72"/>
  <c r="M79" i="72"/>
  <c r="M80" i="72" s="1"/>
  <c r="O80" i="72" s="1"/>
  <c r="P78" i="72"/>
  <c r="Q78" i="72" s="1"/>
  <c r="O78" i="72"/>
  <c r="N78" i="72"/>
  <c r="P77" i="72"/>
  <c r="Q77" i="72" s="1"/>
  <c r="N77" i="72"/>
  <c r="M77" i="72"/>
  <c r="O77" i="72" s="1"/>
  <c r="P76" i="72"/>
  <c r="Q76" i="72" s="1"/>
  <c r="O76" i="72"/>
  <c r="N76" i="72"/>
  <c r="M76" i="72"/>
  <c r="P75" i="72"/>
  <c r="Q75" i="72" s="1"/>
  <c r="O75" i="72"/>
  <c r="N75" i="72"/>
  <c r="P74" i="72"/>
  <c r="Q74" i="72" s="1"/>
  <c r="N74" i="72"/>
  <c r="P73" i="72"/>
  <c r="Q73" i="72" s="1"/>
  <c r="N73" i="72"/>
  <c r="M73" i="72"/>
  <c r="M74" i="72" s="1"/>
  <c r="O74" i="72" s="1"/>
  <c r="O72" i="72"/>
  <c r="N72" i="72"/>
  <c r="P72" i="72" s="1"/>
  <c r="Q72" i="72" s="1"/>
  <c r="O71" i="72"/>
  <c r="O70" i="72"/>
  <c r="O69" i="72"/>
  <c r="P69" i="72"/>
  <c r="Q69" i="72" s="1"/>
  <c r="M69" i="72"/>
  <c r="M70" i="72" s="1"/>
  <c r="M71" i="72" s="1"/>
  <c r="P68" i="72"/>
  <c r="Q68" i="72" s="1"/>
  <c r="O68" i="72"/>
  <c r="P67" i="72"/>
  <c r="Q67" i="72" s="1"/>
  <c r="N67" i="72"/>
  <c r="M67" i="72"/>
  <c r="O67" i="72" s="1"/>
  <c r="Q66" i="72"/>
  <c r="P66" i="72"/>
  <c r="O66" i="72"/>
  <c r="N66" i="72"/>
  <c r="M66" i="72"/>
  <c r="O65" i="72"/>
  <c r="N65" i="72"/>
  <c r="P65" i="72" s="1"/>
  <c r="Q65" i="72" s="1"/>
  <c r="O64" i="72"/>
  <c r="N64" i="72"/>
  <c r="O63" i="72"/>
  <c r="N63" i="72"/>
  <c r="O62" i="72"/>
  <c r="N62" i="72"/>
  <c r="M62" i="72"/>
  <c r="M63" i="72" s="1"/>
  <c r="Q61" i="72"/>
  <c r="P61" i="72"/>
  <c r="O61" i="72"/>
  <c r="N61" i="72"/>
  <c r="P60" i="72"/>
  <c r="Q60" i="72" s="1"/>
  <c r="N60" i="72"/>
  <c r="O59" i="72"/>
  <c r="N59" i="72"/>
  <c r="M59" i="72"/>
  <c r="M60" i="72" s="1"/>
  <c r="O60" i="72" s="1"/>
  <c r="P58" i="72"/>
  <c r="Q58" i="72" s="1"/>
  <c r="O58" i="72"/>
  <c r="N58" i="72"/>
  <c r="P57" i="72"/>
  <c r="Q57" i="72" s="1"/>
  <c r="N57" i="72"/>
  <c r="O56" i="72"/>
  <c r="N56" i="72"/>
  <c r="M56" i="72"/>
  <c r="M57" i="72" s="1"/>
  <c r="O57" i="72" s="1"/>
  <c r="P55" i="72"/>
  <c r="Q55" i="72" s="1"/>
  <c r="O55" i="72"/>
  <c r="N55" i="72"/>
  <c r="P54" i="72"/>
  <c r="Q54" i="72" s="1"/>
  <c r="O54" i="72"/>
  <c r="N54" i="72"/>
  <c r="M54" i="72"/>
  <c r="P53" i="72"/>
  <c r="Q53" i="72" s="1"/>
  <c r="O53" i="72"/>
  <c r="N53" i="72"/>
  <c r="M53" i="72"/>
  <c r="P52" i="72"/>
  <c r="Q52" i="72" s="1"/>
  <c r="O52" i="72"/>
  <c r="N52" i="72"/>
  <c r="O51" i="72"/>
  <c r="O50" i="72"/>
  <c r="O49" i="72"/>
  <c r="M49" i="72"/>
  <c r="P49" i="72" s="1"/>
  <c r="Q49" i="72" s="1"/>
  <c r="O48" i="72"/>
  <c r="P48" i="72"/>
  <c r="Q47" i="72"/>
  <c r="P47" i="72"/>
  <c r="N47" i="72"/>
  <c r="O46" i="72"/>
  <c r="N46" i="72"/>
  <c r="O45" i="72"/>
  <c r="N45" i="72"/>
  <c r="M45" i="72"/>
  <c r="M46" i="72" s="1"/>
  <c r="O44" i="72"/>
  <c r="N44" i="72"/>
  <c r="P44" i="72" s="1"/>
  <c r="Q44" i="72" s="1"/>
  <c r="P43" i="72"/>
  <c r="Q43" i="72" s="1"/>
  <c r="N43" i="72"/>
  <c r="O42" i="72"/>
  <c r="N42" i="72"/>
  <c r="M42" i="72"/>
  <c r="P41" i="72"/>
  <c r="Q41" i="72" s="1"/>
  <c r="O41" i="72"/>
  <c r="N41" i="72"/>
  <c r="P40" i="72"/>
  <c r="Q40" i="72" s="1"/>
  <c r="N40" i="72"/>
  <c r="O39" i="72"/>
  <c r="N39" i="72"/>
  <c r="M39" i="72"/>
  <c r="M40" i="72" s="1"/>
  <c r="O40" i="72" s="1"/>
  <c r="Q38" i="72"/>
  <c r="P38" i="72"/>
  <c r="O38" i="72"/>
  <c r="N38" i="72"/>
  <c r="O37" i="72"/>
  <c r="O36" i="72"/>
  <c r="O35" i="72"/>
  <c r="O34" i="72"/>
  <c r="M34" i="72"/>
  <c r="M35" i="72" s="1"/>
  <c r="O33" i="72"/>
  <c r="P33" i="72"/>
  <c r="Q33" i="72" s="1"/>
  <c r="Q32" i="72"/>
  <c r="P32" i="72"/>
  <c r="N32" i="72"/>
  <c r="P31" i="72"/>
  <c r="Q31" i="72" s="1"/>
  <c r="O31" i="72"/>
  <c r="N31" i="72"/>
  <c r="M31" i="72"/>
  <c r="M32" i="72" s="1"/>
  <c r="O32" i="72" s="1"/>
  <c r="P30" i="72"/>
  <c r="Q30" i="72" s="1"/>
  <c r="O30" i="72"/>
  <c r="N30" i="72"/>
  <c r="P29" i="72"/>
  <c r="Q29" i="72" s="1"/>
  <c r="N29" i="72"/>
  <c r="O28" i="72"/>
  <c r="N28" i="72"/>
  <c r="M28" i="72"/>
  <c r="P28" i="72" s="1"/>
  <c r="Q28" i="72" s="1"/>
  <c r="Q27" i="72"/>
  <c r="P27" i="72"/>
  <c r="O27" i="72"/>
  <c r="N27" i="72"/>
  <c r="P26" i="72"/>
  <c r="Q26" i="72" s="1"/>
  <c r="N26" i="72"/>
  <c r="P25" i="72"/>
  <c r="Q25" i="72" s="1"/>
  <c r="O25" i="72"/>
  <c r="N25" i="72"/>
  <c r="M25" i="72"/>
  <c r="M26" i="72" s="1"/>
  <c r="O26" i="72" s="1"/>
  <c r="P24" i="72"/>
  <c r="Q24" i="72" s="1"/>
  <c r="O24" i="72"/>
  <c r="N24" i="72"/>
  <c r="P23" i="72"/>
  <c r="Q23" i="72" s="1"/>
  <c r="N23" i="72"/>
  <c r="O22" i="72"/>
  <c r="N22" i="72"/>
  <c r="M22" i="72"/>
  <c r="M23" i="72" s="1"/>
  <c r="O23" i="72" s="1"/>
  <c r="P21" i="72"/>
  <c r="Q21" i="72" s="1"/>
  <c r="O21" i="72"/>
  <c r="N21" i="72"/>
  <c r="P20" i="72"/>
  <c r="Q20" i="72" s="1"/>
  <c r="N20" i="72"/>
  <c r="O19" i="72"/>
  <c r="N19" i="72"/>
  <c r="M19" i="72"/>
  <c r="M20" i="72" s="1"/>
  <c r="O20" i="72" s="1"/>
  <c r="P18" i="72"/>
  <c r="Q18" i="72" s="1"/>
  <c r="O18" i="72"/>
  <c r="N18" i="72"/>
  <c r="O17" i="72"/>
  <c r="O16" i="72"/>
  <c r="O15" i="72"/>
  <c r="O14" i="72"/>
  <c r="M14" i="72"/>
  <c r="M15" i="72" s="1"/>
  <c r="O13" i="72"/>
  <c r="P13" i="72"/>
  <c r="Q13" i="72" s="1"/>
  <c r="P12" i="72"/>
  <c r="Q12" i="72" s="1"/>
  <c r="N12" i="72"/>
  <c r="O11" i="72"/>
  <c r="N11" i="72"/>
  <c r="M11" i="72"/>
  <c r="M12" i="72" s="1"/>
  <c r="O12" i="72" s="1"/>
  <c r="Q10" i="72"/>
  <c r="P10" i="72"/>
  <c r="O10" i="72"/>
  <c r="N10" i="72"/>
  <c r="P9" i="72"/>
  <c r="Q9" i="72" s="1"/>
  <c r="N9" i="72"/>
  <c r="M9" i="72"/>
  <c r="O9" i="72" s="1"/>
  <c r="O8" i="72"/>
  <c r="N8" i="72"/>
  <c r="P8" i="72" s="1"/>
  <c r="Q8" i="72" s="1"/>
  <c r="M8" i="72"/>
  <c r="P7" i="72"/>
  <c r="Q7" i="72" s="1"/>
  <c r="O7" i="72"/>
  <c r="N7" i="72"/>
  <c r="C7" i="72"/>
  <c r="B2" i="72"/>
  <c r="P178" i="71"/>
  <c r="Q178" i="71" s="1"/>
  <c r="N178" i="71"/>
  <c r="P177" i="71"/>
  <c r="Q177" i="71" s="1"/>
  <c r="N177" i="71"/>
  <c r="M177" i="71"/>
  <c r="M178" i="71" s="1"/>
  <c r="O178" i="71" s="1"/>
  <c r="O176" i="71"/>
  <c r="N176" i="71"/>
  <c r="P176" i="71" s="1"/>
  <c r="Q176" i="71" s="1"/>
  <c r="P175" i="71"/>
  <c r="Q175" i="71" s="1"/>
  <c r="N175" i="71"/>
  <c r="O174" i="71"/>
  <c r="N174" i="71"/>
  <c r="M174" i="71"/>
  <c r="M175" i="71" s="1"/>
  <c r="O175" i="71" s="1"/>
  <c r="P173" i="71"/>
  <c r="Q173" i="71" s="1"/>
  <c r="O173" i="71"/>
  <c r="N173" i="71"/>
  <c r="O172" i="71"/>
  <c r="N172" i="71"/>
  <c r="O171" i="71"/>
  <c r="N171" i="71"/>
  <c r="O170" i="71"/>
  <c r="N170" i="71"/>
  <c r="M170" i="71"/>
  <c r="M171" i="71" s="1"/>
  <c r="P169" i="71"/>
  <c r="Q169" i="71" s="1"/>
  <c r="O169" i="71"/>
  <c r="N169" i="71"/>
  <c r="P168" i="71"/>
  <c r="Q168" i="71" s="1"/>
  <c r="N168" i="71"/>
  <c r="O167" i="71"/>
  <c r="N167" i="71"/>
  <c r="M167" i="71"/>
  <c r="M168" i="71" s="1"/>
  <c r="O168" i="71" s="1"/>
  <c r="P166" i="71"/>
  <c r="Q166" i="71" s="1"/>
  <c r="O166" i="71"/>
  <c r="N166" i="71"/>
  <c r="P165" i="71"/>
  <c r="Q165" i="71" s="1"/>
  <c r="N165" i="71"/>
  <c r="P164" i="71"/>
  <c r="Q164" i="71" s="1"/>
  <c r="N164" i="71"/>
  <c r="M164" i="71"/>
  <c r="M165" i="71" s="1"/>
  <c r="O165" i="71" s="1"/>
  <c r="O163" i="71"/>
  <c r="N163" i="71"/>
  <c r="P163" i="71" s="1"/>
  <c r="Q163" i="71" s="1"/>
  <c r="O162" i="71"/>
  <c r="N162" i="71"/>
  <c r="O161" i="71"/>
  <c r="N161" i="71"/>
  <c r="O160" i="71"/>
  <c r="N160" i="71"/>
  <c r="M160" i="71"/>
  <c r="P160" i="71" s="1"/>
  <c r="Q160" i="71" s="1"/>
  <c r="O159" i="71"/>
  <c r="N159" i="71"/>
  <c r="P159" i="71" s="1"/>
  <c r="Q159" i="71" s="1"/>
  <c r="P158" i="71"/>
  <c r="Q158" i="71" s="1"/>
  <c r="N158" i="71"/>
  <c r="O157" i="71"/>
  <c r="N157" i="71"/>
  <c r="M157" i="71"/>
  <c r="M158" i="71" s="1"/>
  <c r="O158" i="71" s="1"/>
  <c r="O156" i="71"/>
  <c r="N156" i="71"/>
  <c r="P156" i="71" s="1"/>
  <c r="Q156" i="71" s="1"/>
  <c r="P155" i="71"/>
  <c r="Q155" i="71" s="1"/>
  <c r="N155" i="71"/>
  <c r="M155" i="71"/>
  <c r="O155" i="71" s="1"/>
  <c r="O154" i="71"/>
  <c r="N154" i="71"/>
  <c r="M154" i="71"/>
  <c r="O153" i="71"/>
  <c r="N153" i="71"/>
  <c r="P153" i="71" s="1"/>
  <c r="Q153" i="71" s="1"/>
  <c r="O152" i="71"/>
  <c r="N152" i="71"/>
  <c r="O151" i="71"/>
  <c r="N151" i="71"/>
  <c r="O150" i="71"/>
  <c r="N150" i="71"/>
  <c r="M150" i="71"/>
  <c r="M151" i="71" s="1"/>
  <c r="O149" i="71"/>
  <c r="N149" i="71"/>
  <c r="P149" i="71" s="1"/>
  <c r="Q149" i="71" s="1"/>
  <c r="P148" i="71"/>
  <c r="Q148" i="71" s="1"/>
  <c r="N148" i="71"/>
  <c r="P147" i="71"/>
  <c r="Q147" i="71" s="1"/>
  <c r="N147" i="71"/>
  <c r="M147" i="71"/>
  <c r="M148" i="71" s="1"/>
  <c r="O148" i="71" s="1"/>
  <c r="O146" i="71"/>
  <c r="N146" i="71"/>
  <c r="P146" i="71" s="1"/>
  <c r="Q146" i="71" s="1"/>
  <c r="O145" i="71"/>
  <c r="N145" i="71"/>
  <c r="O144" i="71"/>
  <c r="N144" i="71"/>
  <c r="O143" i="71"/>
  <c r="N143" i="71"/>
  <c r="M143" i="71"/>
  <c r="M144" i="71" s="1"/>
  <c r="M145" i="71" s="1"/>
  <c r="P145" i="71" s="1"/>
  <c r="Q145" i="71" s="1"/>
  <c r="O142" i="71"/>
  <c r="N142" i="71"/>
  <c r="P142" i="71" s="1"/>
  <c r="Q142" i="71" s="1"/>
  <c r="P141" i="71"/>
  <c r="Q141" i="71" s="1"/>
  <c r="N141" i="71"/>
  <c r="P140" i="71"/>
  <c r="Q140" i="71" s="1"/>
  <c r="O140" i="71"/>
  <c r="N140" i="71"/>
  <c r="M140" i="71"/>
  <c r="M141" i="71" s="1"/>
  <c r="O141" i="71" s="1"/>
  <c r="P139" i="71"/>
  <c r="Q139" i="71" s="1"/>
  <c r="O139" i="71"/>
  <c r="N139" i="71"/>
  <c r="P138" i="71"/>
  <c r="Q138" i="71" s="1"/>
  <c r="N138" i="71"/>
  <c r="P137" i="71"/>
  <c r="Q137" i="71" s="1"/>
  <c r="N137" i="71"/>
  <c r="M137" i="71"/>
  <c r="M138" i="71" s="1"/>
  <c r="O138" i="71" s="1"/>
  <c r="O136" i="71"/>
  <c r="N136" i="71"/>
  <c r="P136" i="71" s="1"/>
  <c r="Q136" i="71" s="1"/>
  <c r="P135" i="71"/>
  <c r="Q135" i="71" s="1"/>
  <c r="N135" i="71"/>
  <c r="P134" i="71"/>
  <c r="Q134" i="71" s="1"/>
  <c r="N134" i="71"/>
  <c r="M134" i="71"/>
  <c r="M135" i="71" s="1"/>
  <c r="O135" i="71" s="1"/>
  <c r="O133" i="71"/>
  <c r="N133" i="71"/>
  <c r="P133" i="71" s="1"/>
  <c r="Q133" i="71" s="1"/>
  <c r="Q132" i="71"/>
  <c r="P132" i="71"/>
  <c r="N132" i="71"/>
  <c r="O131" i="71"/>
  <c r="N131" i="71"/>
  <c r="M131" i="71"/>
  <c r="M132" i="71" s="1"/>
  <c r="O132" i="71" s="1"/>
  <c r="P130" i="71"/>
  <c r="Q130" i="71" s="1"/>
  <c r="O130" i="71"/>
  <c r="N130" i="71"/>
  <c r="O129" i="71"/>
  <c r="N129" i="71"/>
  <c r="O128" i="71"/>
  <c r="N128" i="71"/>
  <c r="O127" i="71"/>
  <c r="N127" i="71"/>
  <c r="M127" i="71"/>
  <c r="M128" i="71" s="1"/>
  <c r="Q126" i="71"/>
  <c r="P126" i="71"/>
  <c r="O126" i="71"/>
  <c r="N126" i="71"/>
  <c r="Q125" i="71"/>
  <c r="P125" i="71"/>
  <c r="N125" i="71"/>
  <c r="O124" i="71"/>
  <c r="N124" i="71"/>
  <c r="P124" i="71" s="1"/>
  <c r="Q124" i="71" s="1"/>
  <c r="M124" i="71"/>
  <c r="M125" i="71" s="1"/>
  <c r="O125" i="71" s="1"/>
  <c r="P123" i="71"/>
  <c r="Q123" i="71" s="1"/>
  <c r="O123" i="71"/>
  <c r="N123" i="71"/>
  <c r="Q122" i="71"/>
  <c r="P122" i="71"/>
  <c r="N122" i="71"/>
  <c r="M122" i="71"/>
  <c r="O122" i="71" s="1"/>
  <c r="P121" i="71"/>
  <c r="Q121" i="71" s="1"/>
  <c r="O121" i="71"/>
  <c r="N121" i="71"/>
  <c r="M121" i="71"/>
  <c r="O120" i="71"/>
  <c r="N120" i="71"/>
  <c r="P120" i="71" s="1"/>
  <c r="Q120" i="71" s="1"/>
  <c r="O119" i="71"/>
  <c r="N119" i="71"/>
  <c r="O118" i="71"/>
  <c r="N118" i="71"/>
  <c r="O117" i="71"/>
  <c r="N117" i="71"/>
  <c r="M117" i="71"/>
  <c r="M118" i="71" s="1"/>
  <c r="O116" i="71"/>
  <c r="N116" i="71"/>
  <c r="P116" i="71" s="1"/>
  <c r="Q116" i="71" s="1"/>
  <c r="P115" i="71"/>
  <c r="Q115" i="71" s="1"/>
  <c r="N115" i="71"/>
  <c r="O114" i="71"/>
  <c r="N114" i="71"/>
  <c r="M114" i="71"/>
  <c r="O113" i="71"/>
  <c r="N113" i="71"/>
  <c r="P113" i="71" s="1"/>
  <c r="Q113" i="71" s="1"/>
  <c r="P112" i="71"/>
  <c r="Q112" i="71" s="1"/>
  <c r="N112" i="71"/>
  <c r="O111" i="71"/>
  <c r="N111" i="71"/>
  <c r="M111" i="71"/>
  <c r="M112" i="71" s="1"/>
  <c r="O112" i="71" s="1"/>
  <c r="O110" i="71"/>
  <c r="N110" i="71"/>
  <c r="P110" i="71" s="1"/>
  <c r="Q110" i="71" s="1"/>
  <c r="O109" i="71"/>
  <c r="N109" i="71"/>
  <c r="O108" i="71"/>
  <c r="N108" i="71"/>
  <c r="O107" i="71"/>
  <c r="N107" i="71"/>
  <c r="M107" i="71"/>
  <c r="M108" i="71" s="1"/>
  <c r="O106" i="71"/>
  <c r="N106" i="71"/>
  <c r="P106" i="71" s="1"/>
  <c r="Q106" i="71" s="1"/>
  <c r="P105" i="71"/>
  <c r="Q105" i="71" s="1"/>
  <c r="N105" i="71"/>
  <c r="P104" i="71"/>
  <c r="Q104" i="71" s="1"/>
  <c r="N104" i="71"/>
  <c r="M104" i="71"/>
  <c r="M105" i="71" s="1"/>
  <c r="O105" i="71" s="1"/>
  <c r="O103" i="71"/>
  <c r="N103" i="71"/>
  <c r="P103" i="71" s="1"/>
  <c r="Q103" i="71" s="1"/>
  <c r="O102" i="71"/>
  <c r="N102" i="71"/>
  <c r="O101" i="71"/>
  <c r="N101" i="71"/>
  <c r="O100" i="71"/>
  <c r="N100" i="71"/>
  <c r="M100" i="71"/>
  <c r="M101" i="71" s="1"/>
  <c r="M102" i="71" s="1"/>
  <c r="P102" i="71" s="1"/>
  <c r="Q102" i="71" s="1"/>
  <c r="O99" i="71"/>
  <c r="N99" i="71"/>
  <c r="P99" i="71" s="1"/>
  <c r="Q99" i="71" s="1"/>
  <c r="P98" i="71"/>
  <c r="Q98" i="71" s="1"/>
  <c r="N98" i="71"/>
  <c r="O97" i="71"/>
  <c r="N97" i="71"/>
  <c r="M97" i="71"/>
  <c r="M98" i="71" s="1"/>
  <c r="O98" i="71" s="1"/>
  <c r="P96" i="71"/>
  <c r="Q96" i="71" s="1"/>
  <c r="O96" i="71"/>
  <c r="N96" i="71"/>
  <c r="P95" i="71"/>
  <c r="Q95" i="71" s="1"/>
  <c r="N95" i="71"/>
  <c r="P94" i="71"/>
  <c r="Q94" i="71" s="1"/>
  <c r="N94" i="71"/>
  <c r="M94" i="71"/>
  <c r="M95" i="71" s="1"/>
  <c r="O95" i="71" s="1"/>
  <c r="P93" i="71"/>
  <c r="Q93" i="71" s="1"/>
  <c r="O93" i="71"/>
  <c r="N93" i="71"/>
  <c r="P92" i="71"/>
  <c r="Q92" i="71" s="1"/>
  <c r="N92" i="71"/>
  <c r="P91" i="71"/>
  <c r="Q91" i="71" s="1"/>
  <c r="N91" i="71"/>
  <c r="M91" i="71"/>
  <c r="M92" i="71" s="1"/>
  <c r="O92" i="71" s="1"/>
  <c r="O90" i="71"/>
  <c r="N90" i="71"/>
  <c r="P90" i="71" s="1"/>
  <c r="Q90" i="71" s="1"/>
  <c r="P89" i="71"/>
  <c r="Q89" i="71" s="1"/>
  <c r="N89" i="71"/>
  <c r="O88" i="71"/>
  <c r="N88" i="71"/>
  <c r="M88" i="71"/>
  <c r="M89" i="71" s="1"/>
  <c r="O89" i="71" s="1"/>
  <c r="P87" i="71"/>
  <c r="Q87" i="71" s="1"/>
  <c r="O87" i="71"/>
  <c r="N87" i="71"/>
  <c r="O86" i="71"/>
  <c r="N86" i="71"/>
  <c r="O85" i="71"/>
  <c r="N85" i="71"/>
  <c r="O84" i="71"/>
  <c r="N84" i="71"/>
  <c r="M84" i="71"/>
  <c r="Q83" i="71"/>
  <c r="P83" i="71"/>
  <c r="O83" i="71"/>
  <c r="N83" i="71"/>
  <c r="P82" i="71"/>
  <c r="Q82" i="71" s="1"/>
  <c r="N82" i="71"/>
  <c r="O81" i="71"/>
  <c r="N81" i="71"/>
  <c r="M81" i="71"/>
  <c r="M82" i="71" s="1"/>
  <c r="O82" i="71" s="1"/>
  <c r="P80" i="71"/>
  <c r="Q80" i="71" s="1"/>
  <c r="O80" i="71"/>
  <c r="N80" i="71"/>
  <c r="Q79" i="71"/>
  <c r="P79" i="71"/>
  <c r="N79" i="71"/>
  <c r="P78" i="71"/>
  <c r="Q78" i="71" s="1"/>
  <c r="O78" i="71"/>
  <c r="N78" i="71"/>
  <c r="M78" i="71"/>
  <c r="M79" i="71" s="1"/>
  <c r="O79" i="71" s="1"/>
  <c r="O77" i="71"/>
  <c r="N77" i="71"/>
  <c r="P77" i="71" s="1"/>
  <c r="Q77" i="71" s="1"/>
  <c r="O76" i="71"/>
  <c r="N76" i="71"/>
  <c r="O75" i="71"/>
  <c r="N75" i="71"/>
  <c r="M75" i="71"/>
  <c r="M76" i="71" s="1"/>
  <c r="P76" i="71" s="1"/>
  <c r="Q76" i="71" s="1"/>
  <c r="O74" i="71"/>
  <c r="N74" i="71"/>
  <c r="P74" i="71" s="1"/>
  <c r="Q74" i="71" s="1"/>
  <c r="M74" i="71"/>
  <c r="O73" i="71"/>
  <c r="N73" i="71"/>
  <c r="P73" i="71" s="1"/>
  <c r="Q73" i="71" s="1"/>
  <c r="P72" i="71"/>
  <c r="Q72" i="71" s="1"/>
  <c r="N72" i="71"/>
  <c r="O71" i="71"/>
  <c r="N71" i="71"/>
  <c r="M71" i="71"/>
  <c r="M72" i="71" s="1"/>
  <c r="O72" i="71" s="1"/>
  <c r="P70" i="71"/>
  <c r="Q70" i="71" s="1"/>
  <c r="O70" i="71"/>
  <c r="N70" i="71"/>
  <c r="P69" i="71"/>
  <c r="Q69" i="71" s="1"/>
  <c r="N69" i="71"/>
  <c r="O68" i="71"/>
  <c r="N68" i="71"/>
  <c r="M68" i="71"/>
  <c r="P68" i="71" s="1"/>
  <c r="Q68" i="71" s="1"/>
  <c r="O67" i="71"/>
  <c r="N67" i="71"/>
  <c r="P67" i="71" s="1"/>
  <c r="Q67" i="71" s="1"/>
  <c r="O66" i="71"/>
  <c r="N66" i="71"/>
  <c r="O65" i="71"/>
  <c r="N65" i="71"/>
  <c r="O64" i="71"/>
  <c r="N64" i="71"/>
  <c r="M64" i="71"/>
  <c r="M65" i="71" s="1"/>
  <c r="O63" i="71"/>
  <c r="N63" i="71"/>
  <c r="P63" i="71" s="1"/>
  <c r="Q63" i="71" s="1"/>
  <c r="P62" i="71"/>
  <c r="Q62" i="71" s="1"/>
  <c r="N62" i="71"/>
  <c r="P61" i="71"/>
  <c r="Q61" i="71" s="1"/>
  <c r="N61" i="71"/>
  <c r="M61" i="71"/>
  <c r="M62" i="71" s="1"/>
  <c r="O62" i="71" s="1"/>
  <c r="O60" i="71"/>
  <c r="N60" i="71"/>
  <c r="P60" i="71" s="1"/>
  <c r="Q60" i="71" s="1"/>
  <c r="O59" i="71"/>
  <c r="N59" i="71"/>
  <c r="O58" i="71"/>
  <c r="N58" i="71"/>
  <c r="O57" i="71"/>
  <c r="N57" i="71"/>
  <c r="M57" i="71"/>
  <c r="M58" i="71" s="1"/>
  <c r="M59" i="71" s="1"/>
  <c r="P59" i="71" s="1"/>
  <c r="Q59" i="71" s="1"/>
  <c r="O56" i="71"/>
  <c r="N56" i="71"/>
  <c r="P56" i="71" s="1"/>
  <c r="Q56" i="71" s="1"/>
  <c r="P55" i="71"/>
  <c r="Q55" i="71" s="1"/>
  <c r="N55" i="71"/>
  <c r="M55" i="71"/>
  <c r="O55" i="71" s="1"/>
  <c r="O54" i="71"/>
  <c r="N54" i="71"/>
  <c r="M54" i="71"/>
  <c r="P54" i="71" s="1"/>
  <c r="Q54" i="71" s="1"/>
  <c r="Q53" i="71"/>
  <c r="P53" i="71"/>
  <c r="O53" i="71"/>
  <c r="N53" i="71"/>
  <c r="P52" i="71"/>
  <c r="Q52" i="71" s="1"/>
  <c r="N52" i="71"/>
  <c r="M52" i="71"/>
  <c r="O52" i="71" s="1"/>
  <c r="P51" i="71"/>
  <c r="Q51" i="71" s="1"/>
  <c r="O51" i="71"/>
  <c r="N51" i="71"/>
  <c r="M51" i="71"/>
  <c r="O50" i="71"/>
  <c r="N50" i="71"/>
  <c r="P50" i="71" s="1"/>
  <c r="Q50" i="71" s="1"/>
  <c r="Q49" i="71"/>
  <c r="P49" i="71"/>
  <c r="N49" i="71"/>
  <c r="P48" i="71"/>
  <c r="Q48" i="71" s="1"/>
  <c r="N48" i="71"/>
  <c r="M48" i="71"/>
  <c r="M49" i="71" s="1"/>
  <c r="O49" i="71" s="1"/>
  <c r="P47" i="71"/>
  <c r="Q47" i="71" s="1"/>
  <c r="O47" i="71"/>
  <c r="N47" i="71"/>
  <c r="P46" i="71"/>
  <c r="Q46" i="71" s="1"/>
  <c r="N46" i="71"/>
  <c r="O45" i="71"/>
  <c r="N45" i="71"/>
  <c r="M45" i="71"/>
  <c r="M46" i="71" s="1"/>
  <c r="O46" i="71" s="1"/>
  <c r="P44" i="71"/>
  <c r="Q44" i="71" s="1"/>
  <c r="O44" i="71"/>
  <c r="N44" i="71"/>
  <c r="O43" i="71"/>
  <c r="N43" i="71"/>
  <c r="O42" i="71"/>
  <c r="N42" i="71"/>
  <c r="O41" i="71"/>
  <c r="N41" i="71"/>
  <c r="M41" i="71"/>
  <c r="P40" i="71"/>
  <c r="Q40" i="71" s="1"/>
  <c r="O40" i="71"/>
  <c r="N40" i="71"/>
  <c r="Q39" i="71"/>
  <c r="P39" i="71"/>
  <c r="N39" i="71"/>
  <c r="M39" i="71"/>
  <c r="O39" i="71" s="1"/>
  <c r="O38" i="71"/>
  <c r="N38" i="71"/>
  <c r="M38" i="71"/>
  <c r="P37" i="71"/>
  <c r="Q37" i="71" s="1"/>
  <c r="O37" i="71"/>
  <c r="N37" i="71"/>
  <c r="P36" i="71"/>
  <c r="Q36" i="71" s="1"/>
  <c r="N36" i="71"/>
  <c r="P35" i="71"/>
  <c r="Q35" i="71" s="1"/>
  <c r="O35" i="71"/>
  <c r="N35" i="71"/>
  <c r="M35" i="71"/>
  <c r="M36" i="71" s="1"/>
  <c r="O36" i="71" s="1"/>
  <c r="O34" i="71"/>
  <c r="N34" i="71"/>
  <c r="P34" i="71" s="1"/>
  <c r="Q34" i="71" s="1"/>
  <c r="O33" i="71"/>
  <c r="N33" i="71"/>
  <c r="O32" i="71"/>
  <c r="N32" i="71"/>
  <c r="O31" i="71"/>
  <c r="N31" i="71"/>
  <c r="M31" i="71"/>
  <c r="M32" i="71" s="1"/>
  <c r="O30" i="71"/>
  <c r="N30" i="71"/>
  <c r="P30" i="71" s="1"/>
  <c r="Q30" i="71" s="1"/>
  <c r="P29" i="71"/>
  <c r="Q29" i="71" s="1"/>
  <c r="O29" i="71"/>
  <c r="N29" i="71"/>
  <c r="M29" i="71"/>
  <c r="O28" i="71"/>
  <c r="N28" i="71"/>
  <c r="M28" i="71"/>
  <c r="O27" i="71"/>
  <c r="N27" i="71"/>
  <c r="P27" i="71" s="1"/>
  <c r="Q27" i="71" s="1"/>
  <c r="P26" i="71"/>
  <c r="Q26" i="71" s="1"/>
  <c r="N26" i="71"/>
  <c r="O25" i="71"/>
  <c r="N25" i="71"/>
  <c r="M25" i="71"/>
  <c r="M26" i="71" s="1"/>
  <c r="O26" i="71" s="1"/>
  <c r="P24" i="71"/>
  <c r="Q24" i="71" s="1"/>
  <c r="O24" i="71"/>
  <c r="N24" i="71"/>
  <c r="O23" i="71"/>
  <c r="N23" i="71"/>
  <c r="O22" i="71"/>
  <c r="N22" i="71"/>
  <c r="O21" i="71"/>
  <c r="N21" i="71"/>
  <c r="M21" i="71"/>
  <c r="M22" i="71" s="1"/>
  <c r="O20" i="71"/>
  <c r="N20" i="71"/>
  <c r="P20" i="71" s="1"/>
  <c r="Q20" i="71" s="1"/>
  <c r="Q19" i="71"/>
  <c r="P19" i="71"/>
  <c r="N19" i="71"/>
  <c r="P18" i="71"/>
  <c r="Q18" i="71" s="1"/>
  <c r="N18" i="71"/>
  <c r="M18" i="71"/>
  <c r="O18" i="71" s="1"/>
  <c r="O17" i="71"/>
  <c r="N17" i="71"/>
  <c r="P17" i="71" s="1"/>
  <c r="Q17" i="71" s="1"/>
  <c r="O16" i="71"/>
  <c r="N16" i="71"/>
  <c r="O15" i="71"/>
  <c r="N15" i="71"/>
  <c r="O14" i="71"/>
  <c r="N14" i="71"/>
  <c r="M14" i="71"/>
  <c r="M15" i="71" s="1"/>
  <c r="M16" i="71" s="1"/>
  <c r="P16" i="71" s="1"/>
  <c r="Q16" i="71" s="1"/>
  <c r="O13" i="71"/>
  <c r="N13" i="71"/>
  <c r="P13" i="71" s="1"/>
  <c r="Q13" i="71" s="1"/>
  <c r="P12" i="71"/>
  <c r="Q12" i="71" s="1"/>
  <c r="N12" i="71"/>
  <c r="M12" i="71"/>
  <c r="O12" i="71" s="1"/>
  <c r="O11" i="71"/>
  <c r="N11" i="71"/>
  <c r="P11" i="71" s="1"/>
  <c r="Q11" i="71" s="1"/>
  <c r="M11" i="71"/>
  <c r="P10" i="71"/>
  <c r="Q10" i="71" s="1"/>
  <c r="O10" i="71"/>
  <c r="N10" i="71"/>
  <c r="P9" i="71"/>
  <c r="Q9" i="71" s="1"/>
  <c r="N9" i="71"/>
  <c r="M9" i="71"/>
  <c r="O9" i="71" s="1"/>
  <c r="Q8" i="71"/>
  <c r="P8" i="71"/>
  <c r="N8" i="71"/>
  <c r="M8" i="71"/>
  <c r="O8" i="71" s="1"/>
  <c r="O7" i="71"/>
  <c r="N7" i="71"/>
  <c r="P7" i="71" s="1"/>
  <c r="C7" i="71"/>
  <c r="B2" i="71"/>
  <c r="P192" i="70"/>
  <c r="Q192" i="70" s="1"/>
  <c r="N192" i="70"/>
  <c r="O191" i="70"/>
  <c r="N191" i="70"/>
  <c r="M191" i="70"/>
  <c r="M192" i="70" s="1"/>
  <c r="O192" i="70" s="1"/>
  <c r="P190" i="70"/>
  <c r="Q190" i="70" s="1"/>
  <c r="O190" i="70"/>
  <c r="N190" i="70"/>
  <c r="P189" i="70"/>
  <c r="Q189" i="70" s="1"/>
  <c r="N189" i="70"/>
  <c r="P188" i="70"/>
  <c r="Q188" i="70" s="1"/>
  <c r="N188" i="70"/>
  <c r="M188" i="70"/>
  <c r="O188" i="70" s="1"/>
  <c r="O187" i="70"/>
  <c r="N187" i="70"/>
  <c r="P187" i="70" s="1"/>
  <c r="Q187" i="70" s="1"/>
  <c r="P186" i="70"/>
  <c r="Q186" i="70" s="1"/>
  <c r="N186" i="70"/>
  <c r="O185" i="70"/>
  <c r="N185" i="70"/>
  <c r="M185" i="70"/>
  <c r="M186" i="70" s="1"/>
  <c r="O186" i="70" s="1"/>
  <c r="P184" i="70"/>
  <c r="Q184" i="70" s="1"/>
  <c r="O184" i="70"/>
  <c r="N184" i="70"/>
  <c r="O183" i="70"/>
  <c r="N183" i="70"/>
  <c r="O182" i="70"/>
  <c r="N182" i="70"/>
  <c r="O181" i="70"/>
  <c r="N181" i="70"/>
  <c r="M181" i="70"/>
  <c r="M182" i="70" s="1"/>
  <c r="M183" i="70" s="1"/>
  <c r="P183" i="70" s="1"/>
  <c r="Q183" i="70" s="1"/>
  <c r="O180" i="70"/>
  <c r="N180" i="70"/>
  <c r="P180" i="70" s="1"/>
  <c r="Q180" i="70" s="1"/>
  <c r="P179" i="70"/>
  <c r="Q179" i="70" s="1"/>
  <c r="N179" i="70"/>
  <c r="O178" i="70"/>
  <c r="N178" i="70"/>
  <c r="M178" i="70"/>
  <c r="O177" i="70"/>
  <c r="N177" i="70"/>
  <c r="P177" i="70" s="1"/>
  <c r="Q177" i="70" s="1"/>
  <c r="P176" i="70"/>
  <c r="Q176" i="70" s="1"/>
  <c r="N176" i="70"/>
  <c r="O175" i="70"/>
  <c r="N175" i="70"/>
  <c r="M175" i="70"/>
  <c r="M176" i="70" s="1"/>
  <c r="O176" i="70" s="1"/>
  <c r="P174" i="70"/>
  <c r="Q174" i="70" s="1"/>
  <c r="O174" i="70"/>
  <c r="N174" i="70"/>
  <c r="P173" i="70"/>
  <c r="Q173" i="70" s="1"/>
  <c r="N173" i="70"/>
  <c r="P172" i="70"/>
  <c r="Q172" i="70" s="1"/>
  <c r="N172" i="70"/>
  <c r="M172" i="70"/>
  <c r="M173" i="70" s="1"/>
  <c r="O173" i="70" s="1"/>
  <c r="O171" i="70"/>
  <c r="N171" i="70"/>
  <c r="P171" i="70" s="1"/>
  <c r="Q171" i="70" s="1"/>
  <c r="Q170" i="70"/>
  <c r="P170" i="70"/>
  <c r="N170" i="70"/>
  <c r="O169" i="70"/>
  <c r="N169" i="70"/>
  <c r="M169" i="70"/>
  <c r="M170" i="70" s="1"/>
  <c r="O170" i="70" s="1"/>
  <c r="P168" i="70"/>
  <c r="Q168" i="70" s="1"/>
  <c r="O168" i="70"/>
  <c r="N168" i="70"/>
  <c r="O167" i="70"/>
  <c r="N167" i="70"/>
  <c r="O166" i="70"/>
  <c r="N166" i="70"/>
  <c r="O165" i="70"/>
  <c r="N165" i="70"/>
  <c r="M165" i="70"/>
  <c r="M166" i="70" s="1"/>
  <c r="O164" i="70"/>
  <c r="N164" i="70"/>
  <c r="P164" i="70" s="1"/>
  <c r="Q164" i="70" s="1"/>
  <c r="P163" i="70"/>
  <c r="Q163" i="70" s="1"/>
  <c r="N163" i="70"/>
  <c r="O162" i="70"/>
  <c r="N162" i="70"/>
  <c r="M162" i="70"/>
  <c r="M163" i="70" s="1"/>
  <c r="O163" i="70" s="1"/>
  <c r="O161" i="70"/>
  <c r="N161" i="70"/>
  <c r="P161" i="70" s="1"/>
  <c r="Q161" i="70" s="1"/>
  <c r="P160" i="70"/>
  <c r="Q160" i="70" s="1"/>
  <c r="N160" i="70"/>
  <c r="O159" i="70"/>
  <c r="N159" i="70"/>
  <c r="M159" i="70"/>
  <c r="M160" i="70" s="1"/>
  <c r="O160" i="70" s="1"/>
  <c r="P158" i="70"/>
  <c r="Q158" i="70" s="1"/>
  <c r="O158" i="70"/>
  <c r="N158" i="70"/>
  <c r="P157" i="70"/>
  <c r="Q157" i="70" s="1"/>
  <c r="N157" i="70"/>
  <c r="P156" i="70"/>
  <c r="Q156" i="70" s="1"/>
  <c r="N156" i="70"/>
  <c r="M156" i="70"/>
  <c r="O156" i="70" s="1"/>
  <c r="P155" i="70"/>
  <c r="Q155" i="70" s="1"/>
  <c r="O155" i="70"/>
  <c r="N155" i="70"/>
  <c r="P154" i="70"/>
  <c r="Q154" i="70" s="1"/>
  <c r="N154" i="70"/>
  <c r="O153" i="70"/>
  <c r="N153" i="70"/>
  <c r="M153" i="70"/>
  <c r="P153" i="70" s="1"/>
  <c r="Q153" i="70" s="1"/>
  <c r="P152" i="70"/>
  <c r="Q152" i="70" s="1"/>
  <c r="O152" i="70"/>
  <c r="N152" i="70"/>
  <c r="O151" i="70"/>
  <c r="N151" i="70"/>
  <c r="O150" i="70"/>
  <c r="N150" i="70"/>
  <c r="O149" i="70"/>
  <c r="N149" i="70"/>
  <c r="M149" i="70"/>
  <c r="M150" i="70" s="1"/>
  <c r="O148" i="70"/>
  <c r="N148" i="70"/>
  <c r="P148" i="70" s="1"/>
  <c r="Q148" i="70" s="1"/>
  <c r="Q147" i="70"/>
  <c r="P147" i="70"/>
  <c r="N147" i="70"/>
  <c r="O146" i="70"/>
  <c r="N146" i="70"/>
  <c r="M146" i="70"/>
  <c r="M147" i="70" s="1"/>
  <c r="O147" i="70" s="1"/>
  <c r="P145" i="70"/>
  <c r="Q145" i="70" s="1"/>
  <c r="O145" i="70"/>
  <c r="N145" i="70"/>
  <c r="P144" i="70"/>
  <c r="Q144" i="70" s="1"/>
  <c r="N144" i="70"/>
  <c r="O143" i="70"/>
  <c r="N143" i="70"/>
  <c r="M143" i="70"/>
  <c r="M144" i="70" s="1"/>
  <c r="O144" i="70" s="1"/>
  <c r="P142" i="70"/>
  <c r="Q142" i="70" s="1"/>
  <c r="O142" i="70"/>
  <c r="N142" i="70"/>
  <c r="P141" i="70"/>
  <c r="Q141" i="70" s="1"/>
  <c r="N141" i="70"/>
  <c r="M141" i="70"/>
  <c r="O141" i="70" s="1"/>
  <c r="Q140" i="70"/>
  <c r="P140" i="70"/>
  <c r="N140" i="70"/>
  <c r="M140" i="70"/>
  <c r="O140" i="70" s="1"/>
  <c r="O139" i="70"/>
  <c r="N139" i="70"/>
  <c r="P139" i="70" s="1"/>
  <c r="Q139" i="70" s="1"/>
  <c r="Q138" i="70"/>
  <c r="P138" i="70"/>
  <c r="N138" i="70"/>
  <c r="O137" i="70"/>
  <c r="N137" i="70"/>
  <c r="M137" i="70"/>
  <c r="P136" i="70"/>
  <c r="Q136" i="70" s="1"/>
  <c r="O136" i="70"/>
  <c r="N136" i="70"/>
  <c r="O135" i="70"/>
  <c r="N135" i="70"/>
  <c r="O134" i="70"/>
  <c r="N134" i="70"/>
  <c r="O133" i="70"/>
  <c r="N133" i="70"/>
  <c r="M133" i="70"/>
  <c r="M134" i="70" s="1"/>
  <c r="O132" i="70"/>
  <c r="N132" i="70"/>
  <c r="P132" i="70" s="1"/>
  <c r="Q132" i="70" s="1"/>
  <c r="P131" i="70"/>
  <c r="Q131" i="70" s="1"/>
  <c r="N131" i="70"/>
  <c r="O130" i="70"/>
  <c r="N130" i="70"/>
  <c r="M130" i="70"/>
  <c r="M131" i="70" s="1"/>
  <c r="O131" i="70" s="1"/>
  <c r="O129" i="70"/>
  <c r="N129" i="70"/>
  <c r="P129" i="70" s="1"/>
  <c r="Q129" i="70" s="1"/>
  <c r="O128" i="70"/>
  <c r="N128" i="70"/>
  <c r="O127" i="70"/>
  <c r="N127" i="70"/>
  <c r="O126" i="70"/>
  <c r="N126" i="70"/>
  <c r="M126" i="70"/>
  <c r="M127" i="70" s="1"/>
  <c r="P125" i="70"/>
  <c r="Q125" i="70" s="1"/>
  <c r="O125" i="70"/>
  <c r="N125" i="70"/>
  <c r="O124" i="70"/>
  <c r="N124" i="70"/>
  <c r="O123" i="70"/>
  <c r="N123" i="70"/>
  <c r="O122" i="70"/>
  <c r="N122" i="70"/>
  <c r="M122" i="70"/>
  <c r="M123" i="70" s="1"/>
  <c r="O121" i="70"/>
  <c r="N121" i="70"/>
  <c r="P121" i="70" s="1"/>
  <c r="Q121" i="70" s="1"/>
  <c r="P120" i="70"/>
  <c r="Q120" i="70" s="1"/>
  <c r="N120" i="70"/>
  <c r="O119" i="70"/>
  <c r="N119" i="70"/>
  <c r="M119" i="70"/>
  <c r="M120" i="70" s="1"/>
  <c r="O120" i="70" s="1"/>
  <c r="P118" i="70"/>
  <c r="Q118" i="70" s="1"/>
  <c r="O118" i="70"/>
  <c r="N118" i="70"/>
  <c r="P117" i="70"/>
  <c r="Q117" i="70" s="1"/>
  <c r="N117" i="70"/>
  <c r="O116" i="70"/>
  <c r="N116" i="70"/>
  <c r="M116" i="70"/>
  <c r="M117" i="70" s="1"/>
  <c r="O117" i="70" s="1"/>
  <c r="P115" i="70"/>
  <c r="Q115" i="70" s="1"/>
  <c r="O115" i="70"/>
  <c r="N115" i="70"/>
  <c r="P114" i="70"/>
  <c r="Q114" i="70" s="1"/>
  <c r="N114" i="70"/>
  <c r="O113" i="70"/>
  <c r="N113" i="70"/>
  <c r="P113" i="70" s="1"/>
  <c r="Q113" i="70" s="1"/>
  <c r="M113" i="70"/>
  <c r="M114" i="70" s="1"/>
  <c r="O114" i="70" s="1"/>
  <c r="P112" i="70"/>
  <c r="Q112" i="70" s="1"/>
  <c r="O112" i="70"/>
  <c r="N112" i="70"/>
  <c r="P111" i="70"/>
  <c r="Q111" i="70" s="1"/>
  <c r="N111" i="70"/>
  <c r="P110" i="70"/>
  <c r="Q110" i="70" s="1"/>
  <c r="N110" i="70"/>
  <c r="M110" i="70"/>
  <c r="M111" i="70" s="1"/>
  <c r="O111" i="70" s="1"/>
  <c r="P109" i="70"/>
  <c r="Q109" i="70" s="1"/>
  <c r="O109" i="70"/>
  <c r="N109" i="70"/>
  <c r="O108" i="70"/>
  <c r="N108" i="70"/>
  <c r="O107" i="70"/>
  <c r="N107" i="70"/>
  <c r="O106" i="70"/>
  <c r="N106" i="70"/>
  <c r="M106" i="70"/>
  <c r="O105" i="70"/>
  <c r="N105" i="70"/>
  <c r="P105" i="70" s="1"/>
  <c r="Q105" i="70" s="1"/>
  <c r="P104" i="70"/>
  <c r="Q104" i="70" s="1"/>
  <c r="N104" i="70"/>
  <c r="P103" i="70"/>
  <c r="Q103" i="70" s="1"/>
  <c r="O103" i="70"/>
  <c r="N103" i="70"/>
  <c r="M103" i="70"/>
  <c r="M104" i="70" s="1"/>
  <c r="O104" i="70" s="1"/>
  <c r="P102" i="70"/>
  <c r="Q102" i="70" s="1"/>
  <c r="O102" i="70"/>
  <c r="N102" i="70"/>
  <c r="P101" i="70"/>
  <c r="Q101" i="70" s="1"/>
  <c r="N101" i="70"/>
  <c r="M101" i="70"/>
  <c r="O101" i="70" s="1"/>
  <c r="P100" i="70"/>
  <c r="Q100" i="70" s="1"/>
  <c r="N100" i="70"/>
  <c r="M100" i="70"/>
  <c r="O100" i="70" s="1"/>
  <c r="O99" i="70"/>
  <c r="N99" i="70"/>
  <c r="P99" i="70" s="1"/>
  <c r="Q99" i="70" s="1"/>
  <c r="P98" i="70"/>
  <c r="Q98" i="70" s="1"/>
  <c r="N98" i="70"/>
  <c r="O97" i="70"/>
  <c r="N97" i="70"/>
  <c r="M97" i="70"/>
  <c r="M98" i="70" s="1"/>
  <c r="O98" i="70" s="1"/>
  <c r="P96" i="70"/>
  <c r="Q96" i="70" s="1"/>
  <c r="O96" i="70"/>
  <c r="N96" i="70"/>
  <c r="P95" i="70"/>
  <c r="Q95" i="70" s="1"/>
  <c r="N95" i="70"/>
  <c r="M95" i="70"/>
  <c r="O95" i="70" s="1"/>
  <c r="P94" i="70"/>
  <c r="Q94" i="70" s="1"/>
  <c r="O94" i="70"/>
  <c r="N94" i="70"/>
  <c r="M94" i="70"/>
  <c r="O93" i="70"/>
  <c r="N93" i="70"/>
  <c r="P93" i="70" s="1"/>
  <c r="Q93" i="70" s="1"/>
  <c r="P92" i="70"/>
  <c r="Q92" i="70" s="1"/>
  <c r="N92" i="70"/>
  <c r="O91" i="70"/>
  <c r="N91" i="70"/>
  <c r="M91" i="70"/>
  <c r="P91" i="70" s="1"/>
  <c r="Q91" i="70" s="1"/>
  <c r="P90" i="70"/>
  <c r="Q90" i="70" s="1"/>
  <c r="O90" i="70"/>
  <c r="N90" i="70"/>
  <c r="O89" i="70"/>
  <c r="N89" i="70"/>
  <c r="O88" i="70"/>
  <c r="N88" i="70"/>
  <c r="O87" i="70"/>
  <c r="N87" i="70"/>
  <c r="M87" i="70"/>
  <c r="M88" i="70" s="1"/>
  <c r="O86" i="70"/>
  <c r="N86" i="70"/>
  <c r="P86" i="70" s="1"/>
  <c r="Q86" i="70" s="1"/>
  <c r="P85" i="70"/>
  <c r="Q85" i="70" s="1"/>
  <c r="N85" i="70"/>
  <c r="O84" i="70"/>
  <c r="N84" i="70"/>
  <c r="M84" i="70"/>
  <c r="M85" i="70" s="1"/>
  <c r="O85" i="70" s="1"/>
  <c r="O83" i="70"/>
  <c r="N83" i="70"/>
  <c r="P83" i="70" s="1"/>
  <c r="Q83" i="70" s="1"/>
  <c r="O82" i="70"/>
  <c r="N82" i="70"/>
  <c r="O81" i="70"/>
  <c r="N81" i="70"/>
  <c r="M81" i="70"/>
  <c r="M82" i="70" s="1"/>
  <c r="P82" i="70" s="1"/>
  <c r="Q82" i="70" s="1"/>
  <c r="P80" i="70"/>
  <c r="Q80" i="70" s="1"/>
  <c r="O80" i="70"/>
  <c r="N80" i="70"/>
  <c r="M80" i="70"/>
  <c r="Q79" i="70"/>
  <c r="P79" i="70"/>
  <c r="O79" i="70"/>
  <c r="N79" i="70"/>
  <c r="O78" i="70"/>
  <c r="N78" i="70"/>
  <c r="O77" i="70"/>
  <c r="N77" i="70"/>
  <c r="O76" i="70"/>
  <c r="N76" i="70"/>
  <c r="M76" i="70"/>
  <c r="M77" i="70" s="1"/>
  <c r="O75" i="70"/>
  <c r="N75" i="70"/>
  <c r="P75" i="70" s="1"/>
  <c r="Q75" i="70" s="1"/>
  <c r="P74" i="70"/>
  <c r="Q74" i="70" s="1"/>
  <c r="N74" i="70"/>
  <c r="O73" i="70"/>
  <c r="N73" i="70"/>
  <c r="M73" i="70"/>
  <c r="M74" i="70" s="1"/>
  <c r="O74" i="70" s="1"/>
  <c r="P72" i="70"/>
  <c r="Q72" i="70" s="1"/>
  <c r="O72" i="70"/>
  <c r="N72" i="70"/>
  <c r="P71" i="70"/>
  <c r="Q71" i="70" s="1"/>
  <c r="N71" i="70"/>
  <c r="O70" i="70"/>
  <c r="N70" i="70"/>
  <c r="M70" i="70"/>
  <c r="M71" i="70" s="1"/>
  <c r="O71" i="70" s="1"/>
  <c r="P69" i="70"/>
  <c r="Q69" i="70" s="1"/>
  <c r="O69" i="70"/>
  <c r="N69" i="70"/>
  <c r="Q68" i="70"/>
  <c r="P68" i="70"/>
  <c r="N68" i="70"/>
  <c r="O67" i="70"/>
  <c r="N67" i="70"/>
  <c r="M67" i="70"/>
  <c r="M68" i="70" s="1"/>
  <c r="O68" i="70" s="1"/>
  <c r="P66" i="70"/>
  <c r="Q66" i="70" s="1"/>
  <c r="O66" i="70"/>
  <c r="N66" i="70"/>
  <c r="P65" i="70"/>
  <c r="Q65" i="70" s="1"/>
  <c r="N65" i="70"/>
  <c r="P64" i="70"/>
  <c r="Q64" i="70" s="1"/>
  <c r="N64" i="70"/>
  <c r="M64" i="70"/>
  <c r="M65" i="70" s="1"/>
  <c r="O65" i="70" s="1"/>
  <c r="O63" i="70"/>
  <c r="N63" i="70"/>
  <c r="P63" i="70" s="1"/>
  <c r="Q63" i="70" s="1"/>
  <c r="O62" i="70"/>
  <c r="N62" i="70"/>
  <c r="O61" i="70"/>
  <c r="N61" i="70"/>
  <c r="O60" i="70"/>
  <c r="N60" i="70"/>
  <c r="M60" i="70"/>
  <c r="P60" i="70" s="1"/>
  <c r="Q60" i="70" s="1"/>
  <c r="O59" i="70"/>
  <c r="N59" i="70"/>
  <c r="P59" i="70" s="1"/>
  <c r="P58" i="70"/>
  <c r="Q58" i="70" s="1"/>
  <c r="N58" i="70"/>
  <c r="O57" i="70"/>
  <c r="N57" i="70"/>
  <c r="P57" i="70" s="1"/>
  <c r="Q57" i="70" s="1"/>
  <c r="M57" i="70"/>
  <c r="M58" i="70" s="1"/>
  <c r="O58" i="70" s="1"/>
  <c r="P56" i="70"/>
  <c r="Q56" i="70" s="1"/>
  <c r="O56" i="70"/>
  <c r="N56" i="70"/>
  <c r="P55" i="70"/>
  <c r="Q55" i="70" s="1"/>
  <c r="N55" i="70"/>
  <c r="P54" i="70"/>
  <c r="Q54" i="70" s="1"/>
  <c r="N54" i="70"/>
  <c r="M54" i="70"/>
  <c r="O54" i="70" s="1"/>
  <c r="P53" i="70"/>
  <c r="Q53" i="70" s="1"/>
  <c r="O53" i="70"/>
  <c r="N53" i="70"/>
  <c r="P52" i="70"/>
  <c r="Q52" i="70" s="1"/>
  <c r="N52" i="70"/>
  <c r="O51" i="70"/>
  <c r="N51" i="70"/>
  <c r="M51" i="70"/>
  <c r="M52" i="70" s="1"/>
  <c r="O52" i="70" s="1"/>
  <c r="P50" i="70"/>
  <c r="Q50" i="70" s="1"/>
  <c r="O50" i="70"/>
  <c r="N50" i="70"/>
  <c r="P49" i="70"/>
  <c r="Q49" i="70" s="1"/>
  <c r="N49" i="70"/>
  <c r="Q48" i="70"/>
  <c r="P48" i="70"/>
  <c r="N48" i="70"/>
  <c r="M48" i="70"/>
  <c r="M49" i="70" s="1"/>
  <c r="O49" i="70" s="1"/>
  <c r="O47" i="70"/>
  <c r="N47" i="70"/>
  <c r="P47" i="70" s="1"/>
  <c r="Q47" i="70" s="1"/>
  <c r="Q46" i="70"/>
  <c r="P46" i="70"/>
  <c r="N46" i="70"/>
  <c r="O45" i="70"/>
  <c r="N45" i="70"/>
  <c r="M45" i="70"/>
  <c r="P45" i="70" s="1"/>
  <c r="Q45" i="70" s="1"/>
  <c r="Q44" i="70"/>
  <c r="P44" i="70"/>
  <c r="O44" i="70"/>
  <c r="N44" i="70"/>
  <c r="O43" i="70"/>
  <c r="N43" i="70"/>
  <c r="O42" i="70"/>
  <c r="N42" i="70"/>
  <c r="O41" i="70"/>
  <c r="N41" i="70"/>
  <c r="M41" i="70"/>
  <c r="M42" i="70" s="1"/>
  <c r="O40" i="70"/>
  <c r="N40" i="70"/>
  <c r="P40" i="70" s="1"/>
  <c r="Q40" i="70" s="1"/>
  <c r="P39" i="70"/>
  <c r="Q39" i="70" s="1"/>
  <c r="N39" i="70"/>
  <c r="O38" i="70"/>
  <c r="N38" i="70"/>
  <c r="M38" i="70"/>
  <c r="M39" i="70" s="1"/>
  <c r="O39" i="70" s="1"/>
  <c r="O37" i="70"/>
  <c r="N37" i="70"/>
  <c r="P37" i="70" s="1"/>
  <c r="Q37" i="70" s="1"/>
  <c r="O36" i="70"/>
  <c r="N36" i="70"/>
  <c r="O35" i="70"/>
  <c r="N35" i="70"/>
  <c r="O34" i="70"/>
  <c r="N34" i="70"/>
  <c r="M34" i="70"/>
  <c r="M35" i="70" s="1"/>
  <c r="Q33" i="70"/>
  <c r="P33" i="70"/>
  <c r="O33" i="70"/>
  <c r="N33" i="70"/>
  <c r="O32" i="70"/>
  <c r="N32" i="70"/>
  <c r="O31" i="70"/>
  <c r="N31" i="70"/>
  <c r="O30" i="70"/>
  <c r="N30" i="70"/>
  <c r="M30" i="70"/>
  <c r="M31" i="70" s="1"/>
  <c r="O29" i="70"/>
  <c r="N29" i="70"/>
  <c r="P29" i="70" s="1"/>
  <c r="Q29" i="70" s="1"/>
  <c r="P28" i="70"/>
  <c r="Q28" i="70" s="1"/>
  <c r="N28" i="70"/>
  <c r="O27" i="70"/>
  <c r="N27" i="70"/>
  <c r="M27" i="70"/>
  <c r="M28" i="70" s="1"/>
  <c r="O28" i="70" s="1"/>
  <c r="P26" i="70"/>
  <c r="Q26" i="70" s="1"/>
  <c r="O26" i="70"/>
  <c r="N26" i="70"/>
  <c r="P25" i="70"/>
  <c r="Q25" i="70" s="1"/>
  <c r="N25" i="70"/>
  <c r="O24" i="70"/>
  <c r="N24" i="70"/>
  <c r="M24" i="70"/>
  <c r="M25" i="70" s="1"/>
  <c r="O25" i="70" s="1"/>
  <c r="P23" i="70"/>
  <c r="Q23" i="70" s="1"/>
  <c r="O23" i="70"/>
  <c r="N23" i="70"/>
  <c r="P22" i="70"/>
  <c r="Q22" i="70" s="1"/>
  <c r="N22" i="70"/>
  <c r="P21" i="70"/>
  <c r="Q21" i="70" s="1"/>
  <c r="O21" i="70"/>
  <c r="N21" i="70"/>
  <c r="M21" i="70"/>
  <c r="M22" i="70" s="1"/>
  <c r="O22" i="70" s="1"/>
  <c r="P20" i="70"/>
  <c r="Q20" i="70" s="1"/>
  <c r="O20" i="70"/>
  <c r="N20" i="70"/>
  <c r="Q19" i="70"/>
  <c r="P19" i="70"/>
  <c r="N19" i="70"/>
  <c r="P18" i="70"/>
  <c r="Q18" i="70" s="1"/>
  <c r="N18" i="70"/>
  <c r="M18" i="70"/>
  <c r="M19" i="70" s="1"/>
  <c r="O19" i="70" s="1"/>
  <c r="O17" i="70"/>
  <c r="N17" i="70"/>
  <c r="P17" i="70" s="1"/>
  <c r="Q17" i="70" s="1"/>
  <c r="O16" i="70"/>
  <c r="N16" i="70"/>
  <c r="O15" i="70"/>
  <c r="N15" i="70"/>
  <c r="O14" i="70"/>
  <c r="N14" i="70"/>
  <c r="M14" i="70"/>
  <c r="P14" i="70" s="1"/>
  <c r="Q14" i="70" s="1"/>
  <c r="O13" i="70"/>
  <c r="N13" i="70"/>
  <c r="P13" i="70" s="1"/>
  <c r="Q13" i="70" s="1"/>
  <c r="P12" i="70"/>
  <c r="Q12" i="70" s="1"/>
  <c r="N12" i="70"/>
  <c r="O11" i="70"/>
  <c r="N11" i="70"/>
  <c r="M11" i="70"/>
  <c r="M12" i="70" s="1"/>
  <c r="O12" i="70" s="1"/>
  <c r="P10" i="70"/>
  <c r="Q10" i="70" s="1"/>
  <c r="O10" i="70"/>
  <c r="N10" i="70"/>
  <c r="P9" i="70"/>
  <c r="Q9" i="70" s="1"/>
  <c r="N9" i="70"/>
  <c r="P8" i="70"/>
  <c r="Q8" i="70" s="1"/>
  <c r="N8" i="70"/>
  <c r="M8" i="70"/>
  <c r="O8" i="70" s="1"/>
  <c r="O7" i="70"/>
  <c r="N7" i="70"/>
  <c r="P7" i="70" s="1"/>
  <c r="Q7" i="70" s="1"/>
  <c r="C7" i="70"/>
  <c r="B2" i="70"/>
  <c r="P236" i="69"/>
  <c r="Q236" i="69" s="1"/>
  <c r="N236" i="69"/>
  <c r="O235" i="69"/>
  <c r="N235" i="69"/>
  <c r="P235" i="69" s="1"/>
  <c r="Q235" i="69" s="1"/>
  <c r="M235" i="69"/>
  <c r="M236" i="69" s="1"/>
  <c r="O236" i="69" s="1"/>
  <c r="P234" i="69"/>
  <c r="Q234" i="69" s="1"/>
  <c r="O234" i="69"/>
  <c r="N234" i="69"/>
  <c r="P233" i="69"/>
  <c r="Q233" i="69" s="1"/>
  <c r="N233" i="69"/>
  <c r="P232" i="69"/>
  <c r="Q232" i="69" s="1"/>
  <c r="N232" i="69"/>
  <c r="M232" i="69"/>
  <c r="M233" i="69" s="1"/>
  <c r="O233" i="69" s="1"/>
  <c r="O231" i="69"/>
  <c r="N231" i="69"/>
  <c r="P231" i="69" s="1"/>
  <c r="Q231" i="69" s="1"/>
  <c r="P230" i="69"/>
  <c r="Q230" i="69" s="1"/>
  <c r="N230" i="69"/>
  <c r="O229" i="69"/>
  <c r="N229" i="69"/>
  <c r="M229" i="69"/>
  <c r="M230" i="69" s="1"/>
  <c r="O230" i="69" s="1"/>
  <c r="P228" i="69"/>
  <c r="Q228" i="69" s="1"/>
  <c r="O228" i="69"/>
  <c r="N228" i="69"/>
  <c r="O227" i="69"/>
  <c r="O226" i="69"/>
  <c r="O225" i="69"/>
  <c r="M225" i="69"/>
  <c r="M226" i="69" s="1"/>
  <c r="O224" i="69"/>
  <c r="P224" i="69"/>
  <c r="Q224" i="69" s="1"/>
  <c r="P223" i="69"/>
  <c r="Q223" i="69" s="1"/>
  <c r="N223" i="69"/>
  <c r="O222" i="69"/>
  <c r="N222" i="69"/>
  <c r="M222" i="69"/>
  <c r="M223" i="69" s="1"/>
  <c r="O223" i="69" s="1"/>
  <c r="O221" i="69"/>
  <c r="N221" i="69"/>
  <c r="P221" i="69" s="1"/>
  <c r="Q221" i="69" s="1"/>
  <c r="O220" i="69"/>
  <c r="N220" i="69"/>
  <c r="O219" i="69"/>
  <c r="N219" i="69"/>
  <c r="M219" i="69"/>
  <c r="P219" i="69" s="1"/>
  <c r="Q219" i="69" s="1"/>
  <c r="O218" i="69"/>
  <c r="N218" i="69"/>
  <c r="M218" i="69"/>
  <c r="P217" i="69"/>
  <c r="Q217" i="69" s="1"/>
  <c r="O217" i="69"/>
  <c r="N217" i="69"/>
  <c r="O216" i="69"/>
  <c r="N216" i="69"/>
  <c r="O215" i="69"/>
  <c r="N215" i="69"/>
  <c r="M215" i="69"/>
  <c r="M216" i="69" s="1"/>
  <c r="P216" i="69" s="1"/>
  <c r="Q216" i="69" s="1"/>
  <c r="O214" i="69"/>
  <c r="N214" i="69"/>
  <c r="M214" i="69"/>
  <c r="P214" i="69" s="1"/>
  <c r="Q214" i="69" s="1"/>
  <c r="O213" i="69"/>
  <c r="N213" i="69"/>
  <c r="P213" i="69" s="1"/>
  <c r="Q213" i="69" s="1"/>
  <c r="P212" i="69"/>
  <c r="Q212" i="69" s="1"/>
  <c r="N212" i="69"/>
  <c r="M212" i="69"/>
  <c r="O212" i="69" s="1"/>
  <c r="O211" i="69"/>
  <c r="N211" i="69"/>
  <c r="P211" i="69" s="1"/>
  <c r="Q211" i="69" s="1"/>
  <c r="M211" i="69"/>
  <c r="Q210" i="69"/>
  <c r="P210" i="69"/>
  <c r="O210" i="69"/>
  <c r="N210" i="69"/>
  <c r="Q209" i="69"/>
  <c r="P209" i="69"/>
  <c r="N209" i="69"/>
  <c r="O208" i="69"/>
  <c r="N208" i="69"/>
  <c r="M208" i="69"/>
  <c r="M209" i="69" s="1"/>
  <c r="O209" i="69" s="1"/>
  <c r="P207" i="69"/>
  <c r="Q207" i="69" s="1"/>
  <c r="O207" i="69"/>
  <c r="N207" i="69"/>
  <c r="P206" i="69"/>
  <c r="Q206" i="69" s="1"/>
  <c r="N206" i="69"/>
  <c r="O205" i="69"/>
  <c r="N205" i="69"/>
  <c r="M205" i="69"/>
  <c r="M206" i="69" s="1"/>
  <c r="O206" i="69" s="1"/>
  <c r="Q204" i="69"/>
  <c r="P204" i="69"/>
  <c r="O204" i="69"/>
  <c r="N204" i="69"/>
  <c r="P203" i="69"/>
  <c r="Q203" i="69" s="1"/>
  <c r="N203" i="69"/>
  <c r="Q202" i="69"/>
  <c r="P202" i="69"/>
  <c r="N202" i="69"/>
  <c r="M202" i="69"/>
  <c r="M203" i="69" s="1"/>
  <c r="O203" i="69" s="1"/>
  <c r="O201" i="69"/>
  <c r="N201" i="69"/>
  <c r="P201" i="69" s="1"/>
  <c r="Q201" i="69" s="1"/>
  <c r="O200" i="69"/>
  <c r="O199" i="69"/>
  <c r="O198" i="69"/>
  <c r="M198" i="69"/>
  <c r="P198" i="69" s="1"/>
  <c r="Q198" i="69" s="1"/>
  <c r="O197" i="69"/>
  <c r="P197" i="69"/>
  <c r="Q197" i="69" s="1"/>
  <c r="P196" i="69"/>
  <c r="Q196" i="69" s="1"/>
  <c r="N196" i="69"/>
  <c r="O195" i="69"/>
  <c r="N195" i="69"/>
  <c r="M195" i="69"/>
  <c r="M196" i="69" s="1"/>
  <c r="O196" i="69" s="1"/>
  <c r="P194" i="69"/>
  <c r="Q194" i="69" s="1"/>
  <c r="O194" i="69"/>
  <c r="N194" i="69"/>
  <c r="Q193" i="69"/>
  <c r="P193" i="69"/>
  <c r="N193" i="69"/>
  <c r="P192" i="69"/>
  <c r="Q192" i="69" s="1"/>
  <c r="N192" i="69"/>
  <c r="M192" i="69"/>
  <c r="M193" i="69" s="1"/>
  <c r="O193" i="69" s="1"/>
  <c r="O191" i="69"/>
  <c r="N191" i="69"/>
  <c r="P191" i="69" s="1"/>
  <c r="Q191" i="69" s="1"/>
  <c r="P190" i="69"/>
  <c r="Q190" i="69" s="1"/>
  <c r="N190" i="69"/>
  <c r="P189" i="69"/>
  <c r="Q189" i="69" s="1"/>
  <c r="O189" i="69"/>
  <c r="N189" i="69"/>
  <c r="M189" i="69"/>
  <c r="M190" i="69" s="1"/>
  <c r="O190" i="69" s="1"/>
  <c r="Q188" i="69"/>
  <c r="P188" i="69"/>
  <c r="O188" i="69"/>
  <c r="N188" i="69"/>
  <c r="P187" i="69"/>
  <c r="Q187" i="69" s="1"/>
  <c r="N187" i="69"/>
  <c r="P186" i="69"/>
  <c r="Q186" i="69" s="1"/>
  <c r="N186" i="69"/>
  <c r="M186" i="69"/>
  <c r="M187" i="69" s="1"/>
  <c r="O187" i="69" s="1"/>
  <c r="O185" i="69"/>
  <c r="N185" i="69"/>
  <c r="P185" i="69" s="1"/>
  <c r="Q185" i="69" s="1"/>
  <c r="P184" i="69"/>
  <c r="Q184" i="69" s="1"/>
  <c r="N184" i="69"/>
  <c r="O183" i="69"/>
  <c r="N183" i="69"/>
  <c r="P183" i="69" s="1"/>
  <c r="Q183" i="69" s="1"/>
  <c r="M183" i="69"/>
  <c r="M184" i="69" s="1"/>
  <c r="O184" i="69" s="1"/>
  <c r="P182" i="69"/>
  <c r="Q182" i="69" s="1"/>
  <c r="O182" i="69"/>
  <c r="N182" i="69"/>
  <c r="O181" i="69"/>
  <c r="O180" i="69"/>
  <c r="O179" i="69"/>
  <c r="P179" i="69"/>
  <c r="Q179" i="69" s="1"/>
  <c r="M179" i="69"/>
  <c r="M180" i="69" s="1"/>
  <c r="O178" i="69"/>
  <c r="P178" i="69"/>
  <c r="Q178" i="69" s="1"/>
  <c r="P177" i="69"/>
  <c r="Q177" i="69" s="1"/>
  <c r="N177" i="69"/>
  <c r="O176" i="69"/>
  <c r="N176" i="69"/>
  <c r="M176" i="69"/>
  <c r="M177" i="69" s="1"/>
  <c r="O177" i="69" s="1"/>
  <c r="O175" i="69"/>
  <c r="N175" i="69"/>
  <c r="P175" i="69" s="1"/>
  <c r="Q175" i="69" s="1"/>
  <c r="O174" i="69"/>
  <c r="N174" i="69"/>
  <c r="O173" i="69"/>
  <c r="N173" i="69"/>
  <c r="M173" i="69"/>
  <c r="P173" i="69" s="1"/>
  <c r="Q173" i="69" s="1"/>
  <c r="O172" i="69"/>
  <c r="N172" i="69"/>
  <c r="M172" i="69"/>
  <c r="Q171" i="69"/>
  <c r="P171" i="69"/>
  <c r="O171" i="69"/>
  <c r="N171" i="69"/>
  <c r="O170" i="69"/>
  <c r="N170" i="69"/>
  <c r="O169" i="69"/>
  <c r="N169" i="69"/>
  <c r="O168" i="69"/>
  <c r="N168" i="69"/>
  <c r="M168" i="69"/>
  <c r="O167" i="69"/>
  <c r="N167" i="69"/>
  <c r="P167" i="69" s="1"/>
  <c r="Q167" i="69" s="1"/>
  <c r="P166" i="69"/>
  <c r="Q166" i="69" s="1"/>
  <c r="N166" i="69"/>
  <c r="O165" i="69"/>
  <c r="N165" i="69"/>
  <c r="M165" i="69"/>
  <c r="M166" i="69" s="1"/>
  <c r="O166" i="69" s="1"/>
  <c r="Q164" i="69"/>
  <c r="P164" i="69"/>
  <c r="O164" i="69"/>
  <c r="N164" i="69"/>
  <c r="Q163" i="69"/>
  <c r="P163" i="69"/>
  <c r="N163" i="69"/>
  <c r="O162" i="69"/>
  <c r="N162" i="69"/>
  <c r="M162" i="69"/>
  <c r="M163" i="69" s="1"/>
  <c r="O163" i="69" s="1"/>
  <c r="P161" i="69"/>
  <c r="Q161" i="69" s="1"/>
  <c r="O161" i="69"/>
  <c r="N161" i="69"/>
  <c r="P160" i="69"/>
  <c r="Q160" i="69" s="1"/>
  <c r="N160" i="69"/>
  <c r="P159" i="69"/>
  <c r="Q159" i="69" s="1"/>
  <c r="O159" i="69"/>
  <c r="N159" i="69"/>
  <c r="M159" i="69"/>
  <c r="M160" i="69" s="1"/>
  <c r="O160" i="69" s="1"/>
  <c r="Q158" i="69"/>
  <c r="P158" i="69"/>
  <c r="O158" i="69"/>
  <c r="N158" i="69"/>
  <c r="P157" i="69"/>
  <c r="Q157" i="69" s="1"/>
  <c r="N157" i="69"/>
  <c r="P156" i="69"/>
  <c r="Q156" i="69" s="1"/>
  <c r="N156" i="69"/>
  <c r="M156" i="69"/>
  <c r="M157" i="69" s="1"/>
  <c r="O157" i="69" s="1"/>
  <c r="O155" i="69"/>
  <c r="N155" i="69"/>
  <c r="P155" i="69" s="1"/>
  <c r="Q155" i="69" s="1"/>
  <c r="O154" i="69"/>
  <c r="O153" i="69"/>
  <c r="M153" i="69"/>
  <c r="M154" i="69" s="1"/>
  <c r="P154" i="69" s="1"/>
  <c r="Q154" i="69" s="1"/>
  <c r="O152" i="69"/>
  <c r="M152" i="69"/>
  <c r="P152" i="69" s="1"/>
  <c r="Q152" i="69" s="1"/>
  <c r="O151" i="69"/>
  <c r="P151" i="69"/>
  <c r="Q151" i="69" s="1"/>
  <c r="P150" i="69"/>
  <c r="Q150" i="69" s="1"/>
  <c r="N150" i="69"/>
  <c r="O149" i="69"/>
  <c r="N149" i="69"/>
  <c r="M149" i="69"/>
  <c r="M150" i="69" s="1"/>
  <c r="O150" i="69" s="1"/>
  <c r="P148" i="69"/>
  <c r="Q148" i="69" s="1"/>
  <c r="O148" i="69"/>
  <c r="N148" i="69"/>
  <c r="P147" i="69"/>
  <c r="Q147" i="69" s="1"/>
  <c r="N147" i="69"/>
  <c r="P146" i="69"/>
  <c r="Q146" i="69" s="1"/>
  <c r="N146" i="69"/>
  <c r="M146" i="69"/>
  <c r="M147" i="69" s="1"/>
  <c r="O147" i="69" s="1"/>
  <c r="O145" i="69"/>
  <c r="N145" i="69"/>
  <c r="P145" i="69" s="1"/>
  <c r="Q145" i="69" s="1"/>
  <c r="P144" i="69"/>
  <c r="Q144" i="69" s="1"/>
  <c r="N144" i="69"/>
  <c r="P143" i="69"/>
  <c r="Q143" i="69" s="1"/>
  <c r="O143" i="69"/>
  <c r="N143" i="69"/>
  <c r="M143" i="69"/>
  <c r="M144" i="69" s="1"/>
  <c r="O144" i="69" s="1"/>
  <c r="Q142" i="69"/>
  <c r="P142" i="69"/>
  <c r="O142" i="69"/>
  <c r="N142" i="69"/>
  <c r="P141" i="69"/>
  <c r="Q141" i="69" s="1"/>
  <c r="N141" i="69"/>
  <c r="P140" i="69"/>
  <c r="Q140" i="69" s="1"/>
  <c r="N140" i="69"/>
  <c r="M140" i="69"/>
  <c r="M141" i="69" s="1"/>
  <c r="O141" i="69" s="1"/>
  <c r="O139" i="69"/>
  <c r="N139" i="69"/>
  <c r="P139" i="69" s="1"/>
  <c r="Q139" i="69" s="1"/>
  <c r="P138" i="69"/>
  <c r="Q138" i="69" s="1"/>
  <c r="N138" i="69"/>
  <c r="O137" i="69"/>
  <c r="N137" i="69"/>
  <c r="M137" i="69"/>
  <c r="M138" i="69" s="1"/>
  <c r="O138" i="69" s="1"/>
  <c r="P136" i="69"/>
  <c r="Q136" i="69" s="1"/>
  <c r="O136" i="69"/>
  <c r="N136" i="69"/>
  <c r="O135" i="69"/>
  <c r="O134" i="69"/>
  <c r="O133" i="69"/>
  <c r="M133" i="69"/>
  <c r="M134" i="69" s="1"/>
  <c r="P132" i="69"/>
  <c r="Q132" i="69" s="1"/>
  <c r="O132" i="69"/>
  <c r="P131" i="69"/>
  <c r="Q131" i="69" s="1"/>
  <c r="N131" i="69"/>
  <c r="O130" i="69"/>
  <c r="N130" i="69"/>
  <c r="M130" i="69"/>
  <c r="M131" i="69" s="1"/>
  <c r="O131" i="69" s="1"/>
  <c r="O129" i="69"/>
  <c r="N129" i="69"/>
  <c r="P129" i="69" s="1"/>
  <c r="Q129" i="69" s="1"/>
  <c r="O128" i="69"/>
  <c r="N128" i="69"/>
  <c r="O127" i="69"/>
  <c r="N127" i="69"/>
  <c r="M127" i="69"/>
  <c r="O126" i="69"/>
  <c r="N126" i="69"/>
  <c r="P126" i="69" s="1"/>
  <c r="Q126" i="69" s="1"/>
  <c r="M126" i="69"/>
  <c r="Q125" i="69"/>
  <c r="P125" i="69"/>
  <c r="O125" i="69"/>
  <c r="N125" i="69"/>
  <c r="O124" i="69"/>
  <c r="N124" i="69"/>
  <c r="O123" i="69"/>
  <c r="N123" i="69"/>
  <c r="M123" i="69"/>
  <c r="M124" i="69" s="1"/>
  <c r="O122" i="69"/>
  <c r="N122" i="69"/>
  <c r="M122" i="69"/>
  <c r="O121" i="69"/>
  <c r="N121" i="69"/>
  <c r="P121" i="69" s="1"/>
  <c r="Q121" i="69" s="1"/>
  <c r="P120" i="69"/>
  <c r="Q120" i="69" s="1"/>
  <c r="N120" i="69"/>
  <c r="M120" i="69"/>
  <c r="O120" i="69" s="1"/>
  <c r="O119" i="69"/>
  <c r="N119" i="69"/>
  <c r="M119" i="69"/>
  <c r="P119" i="69" s="1"/>
  <c r="Q119" i="69" s="1"/>
  <c r="Q118" i="69"/>
  <c r="P118" i="69"/>
  <c r="O118" i="69"/>
  <c r="N118" i="69"/>
  <c r="Q117" i="69"/>
  <c r="P117" i="69"/>
  <c r="N117" i="69"/>
  <c r="O116" i="69"/>
  <c r="N116" i="69"/>
  <c r="M116" i="69"/>
  <c r="M117" i="69" s="1"/>
  <c r="O117" i="69" s="1"/>
  <c r="P115" i="69"/>
  <c r="Q115" i="69" s="1"/>
  <c r="O115" i="69"/>
  <c r="N115" i="69"/>
  <c r="P114" i="69"/>
  <c r="Q114" i="69" s="1"/>
  <c r="N114" i="69"/>
  <c r="O113" i="69"/>
  <c r="N113" i="69"/>
  <c r="P113" i="69" s="1"/>
  <c r="Q113" i="69" s="1"/>
  <c r="M113" i="69"/>
  <c r="M114" i="69" s="1"/>
  <c r="O114" i="69" s="1"/>
  <c r="P112" i="69"/>
  <c r="Q112" i="69" s="1"/>
  <c r="O112" i="69"/>
  <c r="N112" i="69"/>
  <c r="P111" i="69"/>
  <c r="Q111" i="69" s="1"/>
  <c r="N111" i="69"/>
  <c r="P110" i="69"/>
  <c r="Q110" i="69" s="1"/>
  <c r="N110" i="69"/>
  <c r="M110" i="69"/>
  <c r="M111" i="69" s="1"/>
  <c r="O111" i="69" s="1"/>
  <c r="O109" i="69"/>
  <c r="N109" i="69"/>
  <c r="P109" i="69" s="1"/>
  <c r="Q109" i="69" s="1"/>
  <c r="O108" i="69"/>
  <c r="O107" i="69"/>
  <c r="O106" i="69"/>
  <c r="M106" i="69"/>
  <c r="M107" i="69" s="1"/>
  <c r="M108" i="69" s="1"/>
  <c r="O105" i="69"/>
  <c r="P105" i="69"/>
  <c r="Q105" i="69" s="1"/>
  <c r="P104" i="69"/>
  <c r="Q104" i="69" s="1"/>
  <c r="N104" i="69"/>
  <c r="O103" i="69"/>
  <c r="N103" i="69"/>
  <c r="M103" i="69"/>
  <c r="M104" i="69" s="1"/>
  <c r="O104" i="69" s="1"/>
  <c r="P102" i="69"/>
  <c r="Q102" i="69" s="1"/>
  <c r="O102" i="69"/>
  <c r="N102" i="69"/>
  <c r="P101" i="69"/>
  <c r="Q101" i="69" s="1"/>
  <c r="N101" i="69"/>
  <c r="P100" i="69"/>
  <c r="Q100" i="69" s="1"/>
  <c r="N100" i="69"/>
  <c r="M100" i="69"/>
  <c r="M101" i="69" s="1"/>
  <c r="O101" i="69" s="1"/>
  <c r="O99" i="69"/>
  <c r="N99" i="69"/>
  <c r="P99" i="69" s="1"/>
  <c r="Q99" i="69" s="1"/>
  <c r="P98" i="69"/>
  <c r="Q98" i="69" s="1"/>
  <c r="N98" i="69"/>
  <c r="O97" i="69"/>
  <c r="N97" i="69"/>
  <c r="M97" i="69"/>
  <c r="M98" i="69" s="1"/>
  <c r="O98" i="69" s="1"/>
  <c r="P96" i="69"/>
  <c r="Q96" i="69" s="1"/>
  <c r="O96" i="69"/>
  <c r="N96" i="69"/>
  <c r="P95" i="69"/>
  <c r="Q95" i="69" s="1"/>
  <c r="N95" i="69"/>
  <c r="P94" i="69"/>
  <c r="Q94" i="69" s="1"/>
  <c r="N94" i="69"/>
  <c r="M94" i="69"/>
  <c r="M95" i="69" s="1"/>
  <c r="O95" i="69" s="1"/>
  <c r="O93" i="69"/>
  <c r="N93" i="69"/>
  <c r="P93" i="69" s="1"/>
  <c r="Q93" i="69" s="1"/>
  <c r="P92" i="69"/>
  <c r="Q92" i="69" s="1"/>
  <c r="N92" i="69"/>
  <c r="O91" i="69"/>
  <c r="N91" i="69"/>
  <c r="M91" i="69"/>
  <c r="M92" i="69" s="1"/>
  <c r="O92" i="69" s="1"/>
  <c r="P90" i="69"/>
  <c r="Q90" i="69" s="1"/>
  <c r="O90" i="69"/>
  <c r="N90" i="69"/>
  <c r="O89" i="69"/>
  <c r="O88" i="69"/>
  <c r="O87" i="69"/>
  <c r="P87" i="69"/>
  <c r="Q87" i="69" s="1"/>
  <c r="M87" i="69"/>
  <c r="M88" i="69" s="1"/>
  <c r="O86" i="69"/>
  <c r="P86" i="69"/>
  <c r="Q86" i="69" s="1"/>
  <c r="P85" i="69"/>
  <c r="Q85" i="69" s="1"/>
  <c r="N85" i="69"/>
  <c r="O84" i="69"/>
  <c r="N84" i="69"/>
  <c r="M84" i="69"/>
  <c r="M85" i="69" s="1"/>
  <c r="O85" i="69" s="1"/>
  <c r="O83" i="69"/>
  <c r="N83" i="69"/>
  <c r="P83" i="69" s="1"/>
  <c r="Q83" i="69" s="1"/>
  <c r="O82" i="69"/>
  <c r="N82" i="69"/>
  <c r="O81" i="69"/>
  <c r="N81" i="69"/>
  <c r="M81" i="69"/>
  <c r="M82" i="69" s="1"/>
  <c r="P82" i="69" s="1"/>
  <c r="Q82" i="69" s="1"/>
  <c r="O80" i="69"/>
  <c r="N80" i="69"/>
  <c r="M80" i="69"/>
  <c r="P79" i="69"/>
  <c r="Q79" i="69" s="1"/>
  <c r="O79" i="69"/>
  <c r="N79" i="69"/>
  <c r="O78" i="69"/>
  <c r="N78" i="69"/>
  <c r="O77" i="69"/>
  <c r="N77" i="69"/>
  <c r="M77" i="69"/>
  <c r="M78" i="69" s="1"/>
  <c r="O76" i="69"/>
  <c r="N76" i="69"/>
  <c r="M76" i="69"/>
  <c r="O75" i="69"/>
  <c r="N75" i="69"/>
  <c r="P75" i="69" s="1"/>
  <c r="Q75" i="69" s="1"/>
  <c r="P74" i="69"/>
  <c r="Q74" i="69" s="1"/>
  <c r="N74" i="69"/>
  <c r="O73" i="69"/>
  <c r="N73" i="69"/>
  <c r="M73" i="69"/>
  <c r="M74" i="69" s="1"/>
  <c r="O74" i="69" s="1"/>
  <c r="Q72" i="69"/>
  <c r="P72" i="69"/>
  <c r="O72" i="69"/>
  <c r="N72" i="69"/>
  <c r="Q71" i="69"/>
  <c r="P71" i="69"/>
  <c r="N71" i="69"/>
  <c r="O70" i="69"/>
  <c r="N70" i="69"/>
  <c r="M70" i="69"/>
  <c r="M71" i="69" s="1"/>
  <c r="O71" i="69" s="1"/>
  <c r="P69" i="69"/>
  <c r="Q69" i="69" s="1"/>
  <c r="O69" i="69"/>
  <c r="N69" i="69"/>
  <c r="P68" i="69"/>
  <c r="Q68" i="69" s="1"/>
  <c r="N68" i="69"/>
  <c r="P67" i="69"/>
  <c r="Q67" i="69" s="1"/>
  <c r="O67" i="69"/>
  <c r="N67" i="69"/>
  <c r="M67" i="69"/>
  <c r="M68" i="69" s="1"/>
  <c r="O68" i="69" s="1"/>
  <c r="P66" i="69"/>
  <c r="Q66" i="69" s="1"/>
  <c r="O66" i="69"/>
  <c r="N66" i="69"/>
  <c r="P65" i="69"/>
  <c r="Q65" i="69" s="1"/>
  <c r="N65" i="69"/>
  <c r="Q64" i="69"/>
  <c r="P64" i="69"/>
  <c r="N64" i="69"/>
  <c r="M64" i="69"/>
  <c r="M65" i="69" s="1"/>
  <c r="O65" i="69" s="1"/>
  <c r="O63" i="69"/>
  <c r="N63" i="69"/>
  <c r="P63" i="69" s="1"/>
  <c r="Q63" i="69" s="1"/>
  <c r="O62" i="69"/>
  <c r="O61" i="69"/>
  <c r="O60" i="69"/>
  <c r="M60" i="69"/>
  <c r="M61" i="69" s="1"/>
  <c r="M62" i="69" s="1"/>
  <c r="O59" i="69"/>
  <c r="P59" i="69"/>
  <c r="Q59" i="69" s="1"/>
  <c r="P58" i="69"/>
  <c r="Q58" i="69" s="1"/>
  <c r="N58" i="69"/>
  <c r="O57" i="69"/>
  <c r="N57" i="69"/>
  <c r="M57" i="69"/>
  <c r="M58" i="69" s="1"/>
  <c r="O58" i="69" s="1"/>
  <c r="P56" i="69"/>
  <c r="Q56" i="69" s="1"/>
  <c r="O56" i="69"/>
  <c r="N56" i="69"/>
  <c r="C7" i="69"/>
  <c r="B2" i="69"/>
  <c r="P225" i="68"/>
  <c r="Q225" i="68" s="1"/>
  <c r="N225" i="68"/>
  <c r="O224" i="68"/>
  <c r="N224" i="68"/>
  <c r="M224" i="68"/>
  <c r="M225" i="68" s="1"/>
  <c r="O225" i="68" s="1"/>
  <c r="P223" i="68"/>
  <c r="Q223" i="68" s="1"/>
  <c r="O223" i="68"/>
  <c r="N223" i="68"/>
  <c r="P222" i="68"/>
  <c r="Q222" i="68" s="1"/>
  <c r="N222" i="68"/>
  <c r="P221" i="68"/>
  <c r="Q221" i="68" s="1"/>
  <c r="N221" i="68"/>
  <c r="M221" i="68"/>
  <c r="M222" i="68" s="1"/>
  <c r="O222" i="68" s="1"/>
  <c r="O220" i="68"/>
  <c r="N220" i="68"/>
  <c r="P220" i="68" s="1"/>
  <c r="Q220" i="68" s="1"/>
  <c r="P219" i="68"/>
  <c r="Q219" i="68" s="1"/>
  <c r="N219" i="68"/>
  <c r="O218" i="68"/>
  <c r="N218" i="68"/>
  <c r="M218" i="68"/>
  <c r="M219" i="68" s="1"/>
  <c r="O219" i="68" s="1"/>
  <c r="P217" i="68"/>
  <c r="Q217" i="68" s="1"/>
  <c r="O217" i="68"/>
  <c r="N217" i="68"/>
  <c r="O216" i="68"/>
  <c r="N216" i="68"/>
  <c r="O215" i="68"/>
  <c r="N215" i="68"/>
  <c r="O214" i="68"/>
  <c r="N214" i="68"/>
  <c r="M214" i="68"/>
  <c r="M215" i="68" s="1"/>
  <c r="O213" i="68"/>
  <c r="N213" i="68"/>
  <c r="P213" i="68" s="1"/>
  <c r="Q213" i="68" s="1"/>
  <c r="P212" i="68"/>
  <c r="Q212" i="68" s="1"/>
  <c r="N212" i="68"/>
  <c r="O211" i="68"/>
  <c r="N211" i="68"/>
  <c r="M211" i="68"/>
  <c r="M212" i="68" s="1"/>
  <c r="O212" i="68" s="1"/>
  <c r="O210" i="68"/>
  <c r="N210" i="68"/>
  <c r="P210" i="68" s="1"/>
  <c r="Q210" i="68" s="1"/>
  <c r="O209" i="68"/>
  <c r="N209" i="68"/>
  <c r="O208" i="68"/>
  <c r="N208" i="68"/>
  <c r="O207" i="68"/>
  <c r="N207" i="68"/>
  <c r="M207" i="68"/>
  <c r="M208" i="68" s="1"/>
  <c r="P206" i="68"/>
  <c r="Q206" i="68" s="1"/>
  <c r="O206" i="68"/>
  <c r="N206" i="68"/>
  <c r="O205" i="68"/>
  <c r="N205" i="68"/>
  <c r="O204" i="68"/>
  <c r="N204" i="68"/>
  <c r="O203" i="68"/>
  <c r="N203" i="68"/>
  <c r="M203" i="68"/>
  <c r="M204" i="68" s="1"/>
  <c r="M205" i="68" s="1"/>
  <c r="O202" i="68"/>
  <c r="N202" i="68"/>
  <c r="P202" i="68" s="1"/>
  <c r="Q202" i="68" s="1"/>
  <c r="P201" i="68"/>
  <c r="Q201" i="68" s="1"/>
  <c r="N201" i="68"/>
  <c r="M201" i="68"/>
  <c r="O201" i="68" s="1"/>
  <c r="O200" i="68"/>
  <c r="N200" i="68"/>
  <c r="P200" i="68" s="1"/>
  <c r="Q200" i="68" s="1"/>
  <c r="M200" i="68"/>
  <c r="P199" i="68"/>
  <c r="Q199" i="68" s="1"/>
  <c r="O199" i="68"/>
  <c r="N199" i="68"/>
  <c r="P198" i="68"/>
  <c r="Q198" i="68" s="1"/>
  <c r="N198" i="68"/>
  <c r="O197" i="68"/>
  <c r="N197" i="68"/>
  <c r="M197" i="68"/>
  <c r="M198" i="68" s="1"/>
  <c r="O198" i="68" s="1"/>
  <c r="P196" i="68"/>
  <c r="Q196" i="68" s="1"/>
  <c r="O196" i="68"/>
  <c r="N196" i="68"/>
  <c r="P195" i="68"/>
  <c r="Q195" i="68" s="1"/>
  <c r="N195" i="68"/>
  <c r="O194" i="68"/>
  <c r="N194" i="68"/>
  <c r="M194" i="68"/>
  <c r="M195" i="68" s="1"/>
  <c r="O195" i="68" s="1"/>
  <c r="P193" i="68"/>
  <c r="Q193" i="68" s="1"/>
  <c r="O193" i="68"/>
  <c r="N193" i="68"/>
  <c r="P192" i="68"/>
  <c r="Q192" i="68" s="1"/>
  <c r="N192" i="68"/>
  <c r="P191" i="68"/>
  <c r="Q191" i="68" s="1"/>
  <c r="N191" i="68"/>
  <c r="M191" i="68"/>
  <c r="M192" i="68" s="1"/>
  <c r="O192" i="68" s="1"/>
  <c r="O190" i="68"/>
  <c r="N190" i="68"/>
  <c r="P190" i="68" s="1"/>
  <c r="Q190" i="68" s="1"/>
  <c r="O189" i="68"/>
  <c r="N189" i="68"/>
  <c r="O188" i="68"/>
  <c r="N188" i="68"/>
  <c r="O187" i="68"/>
  <c r="N187" i="68"/>
  <c r="M187" i="68"/>
  <c r="M188" i="68" s="1"/>
  <c r="O186" i="68"/>
  <c r="N186" i="68"/>
  <c r="P186" i="68" s="1"/>
  <c r="Q186" i="68" s="1"/>
  <c r="P185" i="68"/>
  <c r="Q185" i="68" s="1"/>
  <c r="N185" i="68"/>
  <c r="O184" i="68"/>
  <c r="N184" i="68"/>
  <c r="M184" i="68"/>
  <c r="M185" i="68" s="1"/>
  <c r="O185" i="68" s="1"/>
  <c r="P183" i="68"/>
  <c r="Q183" i="68" s="1"/>
  <c r="O183" i="68"/>
  <c r="N183" i="68"/>
  <c r="P182" i="68"/>
  <c r="Q182" i="68" s="1"/>
  <c r="N182" i="68"/>
  <c r="P181" i="68"/>
  <c r="Q181" i="68" s="1"/>
  <c r="N181" i="68"/>
  <c r="M181" i="68"/>
  <c r="M182" i="68" s="1"/>
  <c r="O182" i="68" s="1"/>
  <c r="O180" i="68"/>
  <c r="N180" i="68"/>
  <c r="P180" i="68" s="1"/>
  <c r="Q180" i="68" s="1"/>
  <c r="P179" i="68"/>
  <c r="Q179" i="68" s="1"/>
  <c r="N179" i="68"/>
  <c r="O178" i="68"/>
  <c r="N178" i="68"/>
  <c r="M178" i="68"/>
  <c r="M179" i="68" s="1"/>
  <c r="O179" i="68" s="1"/>
  <c r="P177" i="68"/>
  <c r="Q177" i="68" s="1"/>
  <c r="O177" i="68"/>
  <c r="N177" i="68"/>
  <c r="P176" i="68"/>
  <c r="Q176" i="68" s="1"/>
  <c r="N176" i="68"/>
  <c r="P175" i="68"/>
  <c r="Q175" i="68" s="1"/>
  <c r="N175" i="68"/>
  <c r="M175" i="68"/>
  <c r="M176" i="68" s="1"/>
  <c r="O176" i="68" s="1"/>
  <c r="O174" i="68"/>
  <c r="N174" i="68"/>
  <c r="P174" i="68" s="1"/>
  <c r="Q174" i="68" s="1"/>
  <c r="P173" i="68"/>
  <c r="Q173" i="68" s="1"/>
  <c r="N173" i="68"/>
  <c r="O172" i="68"/>
  <c r="N172" i="68"/>
  <c r="M172" i="68"/>
  <c r="M173" i="68" s="1"/>
  <c r="O173" i="68" s="1"/>
  <c r="P171" i="68"/>
  <c r="Q171" i="68" s="1"/>
  <c r="O171" i="68"/>
  <c r="N171" i="68"/>
  <c r="O170" i="68"/>
  <c r="N170" i="68"/>
  <c r="O169" i="68"/>
  <c r="N169" i="68"/>
  <c r="O168" i="68"/>
  <c r="N168" i="68"/>
  <c r="M168" i="68"/>
  <c r="M169" i="68" s="1"/>
  <c r="O167" i="68"/>
  <c r="N167" i="68"/>
  <c r="P167" i="68" s="1"/>
  <c r="Q167" i="68" s="1"/>
  <c r="P166" i="68"/>
  <c r="Q166" i="68" s="1"/>
  <c r="N166" i="68"/>
  <c r="O165" i="68"/>
  <c r="N165" i="68"/>
  <c r="M165" i="68"/>
  <c r="M166" i="68" s="1"/>
  <c r="O166" i="68" s="1"/>
  <c r="O164" i="68"/>
  <c r="N164" i="68"/>
  <c r="P164" i="68" s="1"/>
  <c r="Q164" i="68" s="1"/>
  <c r="O163" i="68"/>
  <c r="N163" i="68"/>
  <c r="O162" i="68"/>
  <c r="N162" i="68"/>
  <c r="O161" i="68"/>
  <c r="N161" i="68"/>
  <c r="M161" i="68"/>
  <c r="M162" i="68" s="1"/>
  <c r="P160" i="68"/>
  <c r="Q160" i="68" s="1"/>
  <c r="O160" i="68"/>
  <c r="N160" i="68"/>
  <c r="O159" i="68"/>
  <c r="N159" i="68"/>
  <c r="O158" i="68"/>
  <c r="N158" i="68"/>
  <c r="O157" i="68"/>
  <c r="N157" i="68"/>
  <c r="M157" i="68"/>
  <c r="M158" i="68" s="1"/>
  <c r="M159" i="68" s="1"/>
  <c r="P159" i="68" s="1"/>
  <c r="Q159" i="68" s="1"/>
  <c r="O156" i="68"/>
  <c r="N156" i="68"/>
  <c r="P156" i="68" s="1"/>
  <c r="Q156" i="68" s="1"/>
  <c r="P155" i="68"/>
  <c r="Q155" i="68" s="1"/>
  <c r="N155" i="68"/>
  <c r="O154" i="68"/>
  <c r="N154" i="68"/>
  <c r="M154" i="68"/>
  <c r="M155" i="68" s="1"/>
  <c r="O155" i="68" s="1"/>
  <c r="P153" i="68"/>
  <c r="Q153" i="68" s="1"/>
  <c r="O153" i="68"/>
  <c r="N153" i="68"/>
  <c r="P152" i="68"/>
  <c r="Q152" i="68" s="1"/>
  <c r="N152" i="68"/>
  <c r="O151" i="68"/>
  <c r="N151" i="68"/>
  <c r="M151" i="68"/>
  <c r="M152" i="68" s="1"/>
  <c r="O152" i="68" s="1"/>
  <c r="Q150" i="68"/>
  <c r="P150" i="68"/>
  <c r="O150" i="68"/>
  <c r="N150" i="68"/>
  <c r="P149" i="68"/>
  <c r="Q149" i="68" s="1"/>
  <c r="N149" i="68"/>
  <c r="O148" i="68"/>
  <c r="N148" i="68"/>
  <c r="M148" i="68"/>
  <c r="M149" i="68" s="1"/>
  <c r="O149" i="68" s="1"/>
  <c r="P147" i="68"/>
  <c r="Q147" i="68" s="1"/>
  <c r="O147" i="68"/>
  <c r="N147" i="68"/>
  <c r="P146" i="68"/>
  <c r="Q146" i="68" s="1"/>
  <c r="N146" i="68"/>
  <c r="P145" i="68"/>
  <c r="Q145" i="68" s="1"/>
  <c r="N145" i="68"/>
  <c r="M145" i="68"/>
  <c r="M146" i="68" s="1"/>
  <c r="O146" i="68" s="1"/>
  <c r="O144" i="68"/>
  <c r="N144" i="68"/>
  <c r="P144" i="68" s="1"/>
  <c r="Q144" i="68" s="1"/>
  <c r="O143" i="68"/>
  <c r="N143" i="68"/>
  <c r="O142" i="68"/>
  <c r="N142" i="68"/>
  <c r="O141" i="68"/>
  <c r="N141" i="68"/>
  <c r="M141" i="68"/>
  <c r="M142" i="68" s="1"/>
  <c r="O140" i="68"/>
  <c r="N140" i="68"/>
  <c r="P140" i="68" s="1"/>
  <c r="Q140" i="68" s="1"/>
  <c r="P139" i="68"/>
  <c r="Q139" i="68" s="1"/>
  <c r="N139" i="68"/>
  <c r="O138" i="68"/>
  <c r="N138" i="68"/>
  <c r="M138" i="68"/>
  <c r="M139" i="68" s="1"/>
  <c r="O139" i="68" s="1"/>
  <c r="P137" i="68"/>
  <c r="Q137" i="68" s="1"/>
  <c r="O137" i="68"/>
  <c r="N137" i="68"/>
  <c r="P136" i="68"/>
  <c r="Q136" i="68" s="1"/>
  <c r="N136" i="68"/>
  <c r="P135" i="68"/>
  <c r="Q135" i="68" s="1"/>
  <c r="N135" i="68"/>
  <c r="M135" i="68"/>
  <c r="M136" i="68" s="1"/>
  <c r="O136" i="68" s="1"/>
  <c r="O134" i="68"/>
  <c r="N134" i="68"/>
  <c r="P134" i="68" s="1"/>
  <c r="Q134" i="68" s="1"/>
  <c r="O133" i="68"/>
  <c r="N133" i="68"/>
  <c r="O132" i="68"/>
  <c r="N132" i="68"/>
  <c r="O131" i="68"/>
  <c r="N131" i="68"/>
  <c r="M131" i="68"/>
  <c r="P130" i="68"/>
  <c r="Q130" i="68" s="1"/>
  <c r="O130" i="68"/>
  <c r="N130" i="68"/>
  <c r="P129" i="68"/>
  <c r="Q129" i="68" s="1"/>
  <c r="N129" i="68"/>
  <c r="O128" i="68"/>
  <c r="N128" i="68"/>
  <c r="M128" i="68"/>
  <c r="M129" i="68" s="1"/>
  <c r="O129" i="68" s="1"/>
  <c r="P127" i="68"/>
  <c r="Q127" i="68" s="1"/>
  <c r="O127" i="68"/>
  <c r="N127" i="68"/>
  <c r="P126" i="68"/>
  <c r="Q126" i="68" s="1"/>
  <c r="N126" i="68"/>
  <c r="P125" i="68"/>
  <c r="Q125" i="68" s="1"/>
  <c r="N125" i="68"/>
  <c r="M125" i="68"/>
  <c r="M126" i="68" s="1"/>
  <c r="O126" i="68" s="1"/>
  <c r="O124" i="68"/>
  <c r="N124" i="68"/>
  <c r="P124" i="68" s="1"/>
  <c r="Q124" i="68" s="1"/>
  <c r="P123" i="68"/>
  <c r="Q123" i="68" s="1"/>
  <c r="N123" i="68"/>
  <c r="O122" i="68"/>
  <c r="N122" i="68"/>
  <c r="M122" i="68"/>
  <c r="M123" i="68" s="1"/>
  <c r="O123" i="68" s="1"/>
  <c r="Q121" i="68"/>
  <c r="P121" i="68"/>
  <c r="O121" i="68"/>
  <c r="N121" i="68"/>
  <c r="O120" i="68"/>
  <c r="N120" i="68"/>
  <c r="O119" i="68"/>
  <c r="N119" i="68"/>
  <c r="O118" i="68"/>
  <c r="N118" i="68"/>
  <c r="M118" i="68"/>
  <c r="M119" i="68" s="1"/>
  <c r="O117" i="68"/>
  <c r="N117" i="68"/>
  <c r="P117" i="68" s="1"/>
  <c r="Q117" i="68" s="1"/>
  <c r="P116" i="68"/>
  <c r="Q116" i="68" s="1"/>
  <c r="N116" i="68"/>
  <c r="O115" i="68"/>
  <c r="N115" i="68"/>
  <c r="M115" i="68"/>
  <c r="M116" i="68" s="1"/>
  <c r="O116" i="68" s="1"/>
  <c r="O114" i="68"/>
  <c r="N114" i="68"/>
  <c r="P114" i="68" s="1"/>
  <c r="Q114" i="68" s="1"/>
  <c r="O113" i="68"/>
  <c r="N113" i="68"/>
  <c r="O112" i="68"/>
  <c r="N112" i="68"/>
  <c r="O111" i="68"/>
  <c r="N111" i="68"/>
  <c r="M111" i="68"/>
  <c r="M112" i="68" s="1"/>
  <c r="M113" i="68" s="1"/>
  <c r="P113" i="68" s="1"/>
  <c r="Q113" i="68" s="1"/>
  <c r="P110" i="68"/>
  <c r="Q110" i="68" s="1"/>
  <c r="O110" i="68"/>
  <c r="N110" i="68"/>
  <c r="O109" i="68"/>
  <c r="N109" i="68"/>
  <c r="O108" i="68"/>
  <c r="N108" i="68"/>
  <c r="O107" i="68"/>
  <c r="N107" i="68"/>
  <c r="M107" i="68"/>
  <c r="M108" i="68" s="1"/>
  <c r="O106" i="68"/>
  <c r="N106" i="68"/>
  <c r="P106" i="68" s="1"/>
  <c r="Q106" i="68" s="1"/>
  <c r="P105" i="68"/>
  <c r="Q105" i="68" s="1"/>
  <c r="N105" i="68"/>
  <c r="O104" i="68"/>
  <c r="N104" i="68"/>
  <c r="M104" i="68"/>
  <c r="M105" i="68" s="1"/>
  <c r="O105" i="68" s="1"/>
  <c r="P103" i="68"/>
  <c r="Q103" i="68" s="1"/>
  <c r="O103" i="68"/>
  <c r="N103" i="68"/>
  <c r="P102" i="68"/>
  <c r="Q102" i="68" s="1"/>
  <c r="N102" i="68"/>
  <c r="M102" i="68"/>
  <c r="O102" i="68" s="1"/>
  <c r="O101" i="68"/>
  <c r="N101" i="68"/>
  <c r="M101" i="68"/>
  <c r="P100" i="68"/>
  <c r="Q100" i="68" s="1"/>
  <c r="O100" i="68"/>
  <c r="N100" i="68"/>
  <c r="P99" i="68"/>
  <c r="Q99" i="68" s="1"/>
  <c r="N99" i="68"/>
  <c r="M99" i="68"/>
  <c r="O99" i="68" s="1"/>
  <c r="O98" i="68"/>
  <c r="N98" i="68"/>
  <c r="P98" i="68" s="1"/>
  <c r="Q98" i="68" s="1"/>
  <c r="M98" i="68"/>
  <c r="P97" i="68"/>
  <c r="Q97" i="68" s="1"/>
  <c r="O97" i="68"/>
  <c r="N97" i="68"/>
  <c r="P96" i="68"/>
  <c r="Q96" i="68" s="1"/>
  <c r="N96" i="68"/>
  <c r="P95" i="68"/>
  <c r="Q95" i="68" s="1"/>
  <c r="N95" i="68"/>
  <c r="M95" i="68"/>
  <c r="M96" i="68" s="1"/>
  <c r="O96" i="68" s="1"/>
  <c r="O94" i="68"/>
  <c r="N94" i="68"/>
  <c r="P94" i="68" s="1"/>
  <c r="Q94" i="68" s="1"/>
  <c r="O93" i="68"/>
  <c r="N93" i="68"/>
  <c r="O92" i="68"/>
  <c r="N92" i="68"/>
  <c r="O91" i="68"/>
  <c r="N91" i="68"/>
  <c r="M91" i="68"/>
  <c r="M92" i="68" s="1"/>
  <c r="M93" i="68" s="1"/>
  <c r="O90" i="68"/>
  <c r="N90" i="68"/>
  <c r="P90" i="68" s="1"/>
  <c r="Q90" i="68" s="1"/>
  <c r="P89" i="68"/>
  <c r="Q89" i="68" s="1"/>
  <c r="N89" i="68"/>
  <c r="O88" i="68"/>
  <c r="N88" i="68"/>
  <c r="M88" i="68"/>
  <c r="M89" i="68" s="1"/>
  <c r="O89" i="68" s="1"/>
  <c r="P87" i="68"/>
  <c r="Q87" i="68" s="1"/>
  <c r="O87" i="68"/>
  <c r="N87" i="68"/>
  <c r="P86" i="68"/>
  <c r="Q86" i="68" s="1"/>
  <c r="N86" i="68"/>
  <c r="P85" i="68"/>
  <c r="Q85" i="68" s="1"/>
  <c r="N85" i="68"/>
  <c r="M85" i="68"/>
  <c r="O85" i="68" s="1"/>
  <c r="O84" i="68"/>
  <c r="N84" i="68"/>
  <c r="P84" i="68" s="1"/>
  <c r="Q84" i="68" s="1"/>
  <c r="P83" i="68"/>
  <c r="Q83" i="68" s="1"/>
  <c r="N83" i="68"/>
  <c r="O82" i="68"/>
  <c r="N82" i="68"/>
  <c r="M82" i="68"/>
  <c r="M83" i="68" s="1"/>
  <c r="O83" i="68" s="1"/>
  <c r="P81" i="68"/>
  <c r="Q81" i="68" s="1"/>
  <c r="O81" i="68"/>
  <c r="N81" i="68"/>
  <c r="P80" i="68"/>
  <c r="Q80" i="68" s="1"/>
  <c r="N80" i="68"/>
  <c r="P79" i="68"/>
  <c r="Q79" i="68" s="1"/>
  <c r="N79" i="68"/>
  <c r="M79" i="68"/>
  <c r="M80" i="68" s="1"/>
  <c r="O80" i="68" s="1"/>
  <c r="O78" i="68"/>
  <c r="N78" i="68"/>
  <c r="P78" i="68" s="1"/>
  <c r="Q78" i="68" s="1"/>
  <c r="P77" i="68"/>
  <c r="Q77" i="68" s="1"/>
  <c r="N77" i="68"/>
  <c r="O76" i="68"/>
  <c r="N76" i="68"/>
  <c r="M76" i="68"/>
  <c r="M77" i="68" s="1"/>
  <c r="O77" i="68" s="1"/>
  <c r="Q75" i="68"/>
  <c r="P75" i="68"/>
  <c r="O75" i="68"/>
  <c r="N75" i="68"/>
  <c r="O74" i="68"/>
  <c r="N74" i="68"/>
  <c r="O73" i="68"/>
  <c r="N73" i="68"/>
  <c r="O72" i="68"/>
  <c r="N72" i="68"/>
  <c r="M72" i="68"/>
  <c r="M73" i="68" s="1"/>
  <c r="O71" i="68"/>
  <c r="N71" i="68"/>
  <c r="P71" i="68" s="1"/>
  <c r="P70" i="68"/>
  <c r="Q70" i="68" s="1"/>
  <c r="N70" i="68"/>
  <c r="O69" i="68"/>
  <c r="N69" i="68"/>
  <c r="M69" i="68"/>
  <c r="M70" i="68" s="1"/>
  <c r="O70" i="68" s="1"/>
  <c r="O68" i="68"/>
  <c r="N68" i="68"/>
  <c r="P68" i="68" s="1"/>
  <c r="Q68" i="68" s="1"/>
  <c r="P67" i="68"/>
  <c r="Q67" i="68" s="1"/>
  <c r="N67" i="68"/>
  <c r="P66" i="68"/>
  <c r="Q66" i="68" s="1"/>
  <c r="N66" i="68"/>
  <c r="M66" i="68"/>
  <c r="M67" i="68" s="1"/>
  <c r="O67" i="68" s="1"/>
  <c r="O65" i="68"/>
  <c r="N65" i="68"/>
  <c r="P65" i="68" s="1"/>
  <c r="Q65" i="68" s="1"/>
  <c r="P64" i="68"/>
  <c r="Q64" i="68" s="1"/>
  <c r="N64" i="68"/>
  <c r="O63" i="68"/>
  <c r="N63" i="68"/>
  <c r="O62" i="68"/>
  <c r="N62" i="68"/>
  <c r="P62" i="68" s="1"/>
  <c r="Q62" i="68" s="1"/>
  <c r="M62" i="68"/>
  <c r="M63" i="68" s="1"/>
  <c r="M64" i="68" s="1"/>
  <c r="O64" i="68" s="1"/>
  <c r="P61" i="68"/>
  <c r="Q61" i="68" s="1"/>
  <c r="O61" i="68"/>
  <c r="N61" i="68"/>
  <c r="O60" i="68"/>
  <c r="N60" i="68"/>
  <c r="O59" i="68"/>
  <c r="N59" i="68"/>
  <c r="O58" i="68"/>
  <c r="N58" i="68"/>
  <c r="M58" i="68"/>
  <c r="M59" i="68" s="1"/>
  <c r="P57" i="68"/>
  <c r="Q57" i="68" s="1"/>
  <c r="O57" i="68"/>
  <c r="N57" i="68"/>
  <c r="P56" i="68"/>
  <c r="Q56" i="68" s="1"/>
  <c r="N56" i="68"/>
  <c r="O55" i="68"/>
  <c r="N55" i="68"/>
  <c r="M55" i="68"/>
  <c r="M56" i="68" s="1"/>
  <c r="O56" i="68" s="1"/>
  <c r="P54" i="68"/>
  <c r="Q54" i="68" s="1"/>
  <c r="O54" i="68"/>
  <c r="N54" i="68"/>
  <c r="P53" i="68"/>
  <c r="Q53" i="68" s="1"/>
  <c r="N53" i="68"/>
  <c r="P52" i="68"/>
  <c r="Q52" i="68" s="1"/>
  <c r="N52" i="68"/>
  <c r="M52" i="68"/>
  <c r="M53" i="68" s="1"/>
  <c r="O53" i="68" s="1"/>
  <c r="O51" i="68"/>
  <c r="N51" i="68"/>
  <c r="P51" i="68" s="1"/>
  <c r="Q51" i="68" s="1"/>
  <c r="P50" i="68"/>
  <c r="Q50" i="68" s="1"/>
  <c r="N50" i="68"/>
  <c r="O49" i="68"/>
  <c r="N49" i="68"/>
  <c r="M49" i="68"/>
  <c r="M50" i="68" s="1"/>
  <c r="O50" i="68" s="1"/>
  <c r="P48" i="68"/>
  <c r="Q48" i="68" s="1"/>
  <c r="O48" i="68"/>
  <c r="N48" i="68"/>
  <c r="P47" i="68"/>
  <c r="Q47" i="68" s="1"/>
  <c r="N47" i="68"/>
  <c r="O46" i="68"/>
  <c r="N46" i="68"/>
  <c r="M46" i="68"/>
  <c r="M47" i="68" s="1"/>
  <c r="O47" i="68" s="1"/>
  <c r="P45" i="68"/>
  <c r="Q45" i="68" s="1"/>
  <c r="O45" i="68"/>
  <c r="N45" i="68"/>
  <c r="P44" i="68"/>
  <c r="Q44" i="68" s="1"/>
  <c r="N44" i="68"/>
  <c r="O43" i="68"/>
  <c r="N43" i="68"/>
  <c r="M43" i="68"/>
  <c r="M44" i="68" s="1"/>
  <c r="O44" i="68" s="1"/>
  <c r="P42" i="68"/>
  <c r="Q42" i="68" s="1"/>
  <c r="O42" i="68"/>
  <c r="N42" i="68"/>
  <c r="P41" i="68"/>
  <c r="Q41" i="68" s="1"/>
  <c r="N41" i="68"/>
  <c r="O40" i="68"/>
  <c r="N40" i="68"/>
  <c r="M40" i="68"/>
  <c r="M41" i="68" s="1"/>
  <c r="O41" i="68" s="1"/>
  <c r="P39" i="68"/>
  <c r="Q39" i="68" s="1"/>
  <c r="O39" i="68"/>
  <c r="N39" i="68"/>
  <c r="O38" i="68"/>
  <c r="N38" i="68"/>
  <c r="O37" i="68"/>
  <c r="N37" i="68"/>
  <c r="O36" i="68"/>
  <c r="N36" i="68"/>
  <c r="O35" i="68"/>
  <c r="N35" i="68"/>
  <c r="P35" i="68" s="1"/>
  <c r="Q35" i="68" s="1"/>
  <c r="M35" i="68"/>
  <c r="M36" i="68" s="1"/>
  <c r="M37" i="68" s="1"/>
  <c r="O34" i="68"/>
  <c r="N34" i="68"/>
  <c r="P34" i="68" s="1"/>
  <c r="Q34" i="68" s="1"/>
  <c r="O33" i="68"/>
  <c r="N33" i="68"/>
  <c r="O32" i="68"/>
  <c r="N32" i="68"/>
  <c r="O31" i="68"/>
  <c r="N31" i="68"/>
  <c r="O30" i="68"/>
  <c r="N30" i="68"/>
  <c r="P30" i="68" s="1"/>
  <c r="Q30" i="68" s="1"/>
  <c r="M30" i="68"/>
  <c r="M31" i="68" s="1"/>
  <c r="M32" i="68" s="1"/>
  <c r="O29" i="68"/>
  <c r="N29" i="68"/>
  <c r="P29" i="68" s="1"/>
  <c r="Q29" i="68" s="1"/>
  <c r="P28" i="68"/>
  <c r="Q28" i="68" s="1"/>
  <c r="N28" i="68"/>
  <c r="O27" i="68"/>
  <c r="N27" i="68"/>
  <c r="M27" i="68"/>
  <c r="M28" i="68" s="1"/>
  <c r="O28" i="68" s="1"/>
  <c r="P26" i="68"/>
  <c r="Q26" i="68" s="1"/>
  <c r="O26" i="68"/>
  <c r="N26" i="68"/>
  <c r="P25" i="68"/>
  <c r="Q25" i="68" s="1"/>
  <c r="N25" i="68"/>
  <c r="O24" i="68"/>
  <c r="N24" i="68"/>
  <c r="M24" i="68"/>
  <c r="M25" i="68" s="1"/>
  <c r="O25" i="68" s="1"/>
  <c r="P23" i="68"/>
  <c r="Q23" i="68" s="1"/>
  <c r="O23" i="68"/>
  <c r="N23" i="68"/>
  <c r="P22" i="68"/>
  <c r="Q22" i="68" s="1"/>
  <c r="N22" i="68"/>
  <c r="O21" i="68"/>
  <c r="N21" i="68"/>
  <c r="M21" i="68"/>
  <c r="M22" i="68" s="1"/>
  <c r="O22" i="68" s="1"/>
  <c r="P20" i="68"/>
  <c r="Q20" i="68" s="1"/>
  <c r="O20" i="68"/>
  <c r="N20" i="68"/>
  <c r="O19" i="68"/>
  <c r="N19" i="68"/>
  <c r="O18" i="68"/>
  <c r="N18" i="68"/>
  <c r="O17" i="68"/>
  <c r="N17" i="68"/>
  <c r="O16" i="68"/>
  <c r="N16" i="68"/>
  <c r="M16" i="68"/>
  <c r="M17" i="68" s="1"/>
  <c r="O15" i="68"/>
  <c r="N15" i="68"/>
  <c r="P15" i="68" s="1"/>
  <c r="Q15" i="68" s="1"/>
  <c r="P14" i="68"/>
  <c r="Q14" i="68" s="1"/>
  <c r="N14" i="68"/>
  <c r="O13" i="68"/>
  <c r="N13" i="68"/>
  <c r="O12" i="68"/>
  <c r="N12" i="68"/>
  <c r="M12" i="68"/>
  <c r="M13" i="68" s="1"/>
  <c r="M14" i="68" s="1"/>
  <c r="O14" i="68" s="1"/>
  <c r="Q11" i="68"/>
  <c r="P11" i="68"/>
  <c r="O11" i="68"/>
  <c r="N11" i="68"/>
  <c r="P10" i="68"/>
  <c r="Q10" i="68" s="1"/>
  <c r="N10" i="68"/>
  <c r="O9" i="68"/>
  <c r="N9" i="68"/>
  <c r="O8" i="68"/>
  <c r="N8" i="68"/>
  <c r="M8" i="68"/>
  <c r="M9" i="68" s="1"/>
  <c r="P7" i="68"/>
  <c r="Q7" i="68" s="1"/>
  <c r="O7" i="68"/>
  <c r="N7" i="68"/>
  <c r="C7" i="68"/>
  <c r="B2" i="68"/>
  <c r="P293" i="66"/>
  <c r="Q293" i="66" s="1"/>
  <c r="N293" i="66"/>
  <c r="P292" i="66"/>
  <c r="Q292" i="66" s="1"/>
  <c r="N292" i="66"/>
  <c r="M292" i="66"/>
  <c r="M293" i="66" s="1"/>
  <c r="O293" i="66" s="1"/>
  <c r="P291" i="66"/>
  <c r="Q291" i="66" s="1"/>
  <c r="O291" i="66"/>
  <c r="N291" i="66"/>
  <c r="P287" i="66"/>
  <c r="Q287" i="66" s="1"/>
  <c r="N287" i="66"/>
  <c r="O286" i="66"/>
  <c r="N286" i="66"/>
  <c r="M286" i="66"/>
  <c r="M287" i="66" s="1"/>
  <c r="O287" i="66" s="1"/>
  <c r="P285" i="66"/>
  <c r="Q285" i="66" s="1"/>
  <c r="O285" i="66"/>
  <c r="N285" i="66"/>
  <c r="P323" i="66"/>
  <c r="Q323" i="66" s="1"/>
  <c r="N323" i="66"/>
  <c r="O322" i="66"/>
  <c r="N322" i="66"/>
  <c r="M322" i="66"/>
  <c r="M323" i="66" s="1"/>
  <c r="O323" i="66" s="1"/>
  <c r="P321" i="66"/>
  <c r="Q321" i="66" s="1"/>
  <c r="O321" i="66"/>
  <c r="N321" i="66"/>
  <c r="P320" i="66"/>
  <c r="Q320" i="66" s="1"/>
  <c r="N320" i="66"/>
  <c r="O319" i="66"/>
  <c r="N319" i="66"/>
  <c r="M319" i="66"/>
  <c r="M320" i="66" s="1"/>
  <c r="O320" i="66" s="1"/>
  <c r="P318" i="66"/>
  <c r="Q318" i="66" s="1"/>
  <c r="O318" i="66"/>
  <c r="N318" i="66"/>
  <c r="P317" i="66"/>
  <c r="Q317" i="66" s="1"/>
  <c r="N317" i="66"/>
  <c r="O316" i="66"/>
  <c r="N316" i="66"/>
  <c r="M316" i="66"/>
  <c r="M317" i="66" s="1"/>
  <c r="O317" i="66" s="1"/>
  <c r="P315" i="66"/>
  <c r="Q315" i="66" s="1"/>
  <c r="O315" i="66"/>
  <c r="N315" i="66"/>
  <c r="P314" i="66"/>
  <c r="Q314" i="66" s="1"/>
  <c r="N314" i="66"/>
  <c r="O313" i="66"/>
  <c r="N313" i="66"/>
  <c r="M313" i="66"/>
  <c r="M314" i="66" s="1"/>
  <c r="O314" i="66" s="1"/>
  <c r="P312" i="66"/>
  <c r="Q312" i="66" s="1"/>
  <c r="O312" i="66"/>
  <c r="N312" i="66"/>
  <c r="P311" i="66"/>
  <c r="Q311" i="66" s="1"/>
  <c r="N311" i="66"/>
  <c r="O310" i="66"/>
  <c r="N310" i="66"/>
  <c r="M310" i="66"/>
  <c r="M311" i="66" s="1"/>
  <c r="O311" i="66" s="1"/>
  <c r="P309" i="66"/>
  <c r="Q309" i="66" s="1"/>
  <c r="O309" i="66"/>
  <c r="N309" i="66"/>
  <c r="P308" i="66"/>
  <c r="Q308" i="66" s="1"/>
  <c r="N308" i="66"/>
  <c r="O307" i="66"/>
  <c r="N307" i="66"/>
  <c r="M307" i="66"/>
  <c r="M308" i="66" s="1"/>
  <c r="O308" i="66" s="1"/>
  <c r="P306" i="66"/>
  <c r="Q306" i="66" s="1"/>
  <c r="O306" i="66"/>
  <c r="N306" i="66"/>
  <c r="P305" i="66"/>
  <c r="Q305" i="66" s="1"/>
  <c r="N305" i="66"/>
  <c r="O304" i="66"/>
  <c r="N304" i="66"/>
  <c r="M304" i="66"/>
  <c r="M305" i="66" s="1"/>
  <c r="O305" i="66" s="1"/>
  <c r="P303" i="66"/>
  <c r="Q303" i="66" s="1"/>
  <c r="O303" i="66"/>
  <c r="N303" i="66"/>
  <c r="P302" i="66"/>
  <c r="Q302" i="66" s="1"/>
  <c r="N302" i="66"/>
  <c r="O301" i="66"/>
  <c r="N301" i="66"/>
  <c r="M301" i="66"/>
  <c r="M302" i="66" s="1"/>
  <c r="O302" i="66" s="1"/>
  <c r="P300" i="66"/>
  <c r="Q300" i="66" s="1"/>
  <c r="O300" i="66"/>
  <c r="N300" i="66"/>
  <c r="P299" i="66"/>
  <c r="Q299" i="66" s="1"/>
  <c r="N299" i="66"/>
  <c r="O298" i="66"/>
  <c r="N298" i="66"/>
  <c r="M298" i="66"/>
  <c r="P297" i="66"/>
  <c r="Q297" i="66" s="1"/>
  <c r="O297" i="66"/>
  <c r="N297" i="66"/>
  <c r="P296" i="66"/>
  <c r="Q296" i="66" s="1"/>
  <c r="N296" i="66"/>
  <c r="P295" i="66"/>
  <c r="Q295" i="66" s="1"/>
  <c r="N295" i="66"/>
  <c r="M295" i="66"/>
  <c r="M296" i="66" s="1"/>
  <c r="O296" i="66" s="1"/>
  <c r="P294" i="66"/>
  <c r="Q294" i="66" s="1"/>
  <c r="O294" i="66"/>
  <c r="N294" i="66"/>
  <c r="P290" i="66"/>
  <c r="Q290" i="66" s="1"/>
  <c r="N290" i="66"/>
  <c r="P289" i="66"/>
  <c r="Q289" i="66" s="1"/>
  <c r="N289" i="66"/>
  <c r="M289" i="66"/>
  <c r="M290" i="66" s="1"/>
  <c r="O290" i="66" s="1"/>
  <c r="P288" i="66"/>
  <c r="Q288" i="66" s="1"/>
  <c r="O288" i="66"/>
  <c r="N288" i="66"/>
  <c r="P284" i="66"/>
  <c r="Q284" i="66" s="1"/>
  <c r="N284" i="66"/>
  <c r="O283" i="66"/>
  <c r="N283" i="66"/>
  <c r="M283" i="66"/>
  <c r="M284" i="66" s="1"/>
  <c r="O284" i="66" s="1"/>
  <c r="P282" i="66"/>
  <c r="Q282" i="66" s="1"/>
  <c r="O282" i="66"/>
  <c r="N282" i="66"/>
  <c r="P281" i="66"/>
  <c r="Q281" i="66" s="1"/>
  <c r="N281" i="66"/>
  <c r="P280" i="66"/>
  <c r="Q280" i="66" s="1"/>
  <c r="N280" i="66"/>
  <c r="M280" i="66"/>
  <c r="O280" i="66" s="1"/>
  <c r="P279" i="66"/>
  <c r="Q279" i="66" s="1"/>
  <c r="O279" i="66"/>
  <c r="N279" i="66"/>
  <c r="P278" i="66"/>
  <c r="Q278" i="66" s="1"/>
  <c r="N278" i="66"/>
  <c r="O277" i="66"/>
  <c r="N277" i="66"/>
  <c r="P276" i="66"/>
  <c r="Q276" i="66" s="1"/>
  <c r="N276" i="66"/>
  <c r="M276" i="66"/>
  <c r="M277" i="66" s="1"/>
  <c r="O275" i="66"/>
  <c r="N275" i="66"/>
  <c r="P275" i="66" s="1"/>
  <c r="Q275" i="66" s="1"/>
  <c r="P274" i="66"/>
  <c r="Q274" i="66" s="1"/>
  <c r="N274" i="66"/>
  <c r="O273" i="66"/>
  <c r="N273" i="66"/>
  <c r="P272" i="66"/>
  <c r="Q272" i="66" s="1"/>
  <c r="N272" i="66"/>
  <c r="M272" i="66"/>
  <c r="O272" i="66" s="1"/>
  <c r="O271" i="66"/>
  <c r="N271" i="66"/>
  <c r="P271" i="66" s="1"/>
  <c r="Q271" i="66" s="1"/>
  <c r="P270" i="66"/>
  <c r="Q270" i="66" s="1"/>
  <c r="N270" i="66"/>
  <c r="O269" i="66"/>
  <c r="N269" i="66"/>
  <c r="P268" i="66"/>
  <c r="Q268" i="66" s="1"/>
  <c r="N268" i="66"/>
  <c r="M268" i="66"/>
  <c r="M269" i="66" s="1"/>
  <c r="M270" i="66" s="1"/>
  <c r="O270" i="66" s="1"/>
  <c r="O267" i="66"/>
  <c r="N267" i="66"/>
  <c r="P267" i="66" s="1"/>
  <c r="Q267" i="66" s="1"/>
  <c r="P266" i="66"/>
  <c r="Q266" i="66" s="1"/>
  <c r="N266" i="66"/>
  <c r="O265" i="66"/>
  <c r="N265" i="66"/>
  <c r="P264" i="66"/>
  <c r="Q264" i="66" s="1"/>
  <c r="N264" i="66"/>
  <c r="M264" i="66"/>
  <c r="M265" i="66" s="1"/>
  <c r="O263" i="66"/>
  <c r="N263" i="66"/>
  <c r="P263" i="66" s="1"/>
  <c r="Q263" i="66" s="1"/>
  <c r="P262" i="66"/>
  <c r="Q262" i="66" s="1"/>
  <c r="N262" i="66"/>
  <c r="O261" i="66"/>
  <c r="N261" i="66"/>
  <c r="P260" i="66"/>
  <c r="Q260" i="66" s="1"/>
  <c r="N260" i="66"/>
  <c r="M260" i="66"/>
  <c r="M261" i="66" s="1"/>
  <c r="O259" i="66"/>
  <c r="N259" i="66"/>
  <c r="P259" i="66" s="1"/>
  <c r="Q259" i="66" s="1"/>
  <c r="P258" i="66"/>
  <c r="Q258" i="66" s="1"/>
  <c r="N258" i="66"/>
  <c r="O257" i="66"/>
  <c r="N257" i="66"/>
  <c r="P256" i="66"/>
  <c r="Q256" i="66" s="1"/>
  <c r="N256" i="66"/>
  <c r="M256" i="66"/>
  <c r="M257" i="66" s="1"/>
  <c r="O255" i="66"/>
  <c r="N255" i="66"/>
  <c r="P255" i="66" s="1"/>
  <c r="Q255" i="66" s="1"/>
  <c r="P254" i="66"/>
  <c r="Q254" i="66" s="1"/>
  <c r="N254" i="66"/>
  <c r="O253" i="66"/>
  <c r="N253" i="66"/>
  <c r="P252" i="66"/>
  <c r="Q252" i="66" s="1"/>
  <c r="N252" i="66"/>
  <c r="M252" i="66"/>
  <c r="O252" i="66" s="1"/>
  <c r="O251" i="66"/>
  <c r="N251" i="66"/>
  <c r="P251" i="66" s="1"/>
  <c r="Q251" i="66" s="1"/>
  <c r="P250" i="66"/>
  <c r="Q250" i="66" s="1"/>
  <c r="N250" i="66"/>
  <c r="O249" i="66"/>
  <c r="N249" i="66"/>
  <c r="P248" i="66"/>
  <c r="Q248" i="66" s="1"/>
  <c r="N248" i="66"/>
  <c r="M248" i="66"/>
  <c r="M249" i="66" s="1"/>
  <c r="O247" i="66"/>
  <c r="N247" i="66"/>
  <c r="P247" i="66" s="1"/>
  <c r="Q247" i="66" s="1"/>
  <c r="P246" i="66"/>
  <c r="Q246" i="66" s="1"/>
  <c r="N246" i="66"/>
  <c r="O245" i="66"/>
  <c r="N245" i="66"/>
  <c r="P244" i="66"/>
  <c r="Q244" i="66" s="1"/>
  <c r="N244" i="66"/>
  <c r="M244" i="66"/>
  <c r="O244" i="66" s="1"/>
  <c r="O243" i="66"/>
  <c r="N243" i="66"/>
  <c r="P243" i="66" s="1"/>
  <c r="Q243" i="66" s="1"/>
  <c r="P236" i="66"/>
  <c r="Q236" i="66" s="1"/>
  <c r="N236" i="66"/>
  <c r="P235" i="66"/>
  <c r="Q235" i="66" s="1"/>
  <c r="N235" i="66"/>
  <c r="M235" i="66"/>
  <c r="M236" i="66" s="1"/>
  <c r="O236" i="66" s="1"/>
  <c r="P234" i="66"/>
  <c r="Q234" i="66" s="1"/>
  <c r="O234" i="66"/>
  <c r="N234" i="66"/>
  <c r="P233" i="66"/>
  <c r="Q233" i="66" s="1"/>
  <c r="N233" i="66"/>
  <c r="P232" i="66"/>
  <c r="Q232" i="66" s="1"/>
  <c r="N232" i="66"/>
  <c r="M232" i="66"/>
  <c r="M233" i="66" s="1"/>
  <c r="O233" i="66" s="1"/>
  <c r="P231" i="66"/>
  <c r="Q231" i="66" s="1"/>
  <c r="O231" i="66"/>
  <c r="N231" i="66"/>
  <c r="P230" i="66"/>
  <c r="Q230" i="66" s="1"/>
  <c r="N230" i="66"/>
  <c r="P229" i="66"/>
  <c r="Q229" i="66" s="1"/>
  <c r="N229" i="66"/>
  <c r="M229" i="66"/>
  <c r="M230" i="66" s="1"/>
  <c r="O230" i="66" s="1"/>
  <c r="P228" i="66"/>
  <c r="Q228" i="66" s="1"/>
  <c r="O228" i="66"/>
  <c r="N228" i="66"/>
  <c r="P227" i="66"/>
  <c r="Q227" i="66" s="1"/>
  <c r="N227" i="66"/>
  <c r="O226" i="66"/>
  <c r="N226" i="66"/>
  <c r="M226" i="66"/>
  <c r="M227" i="66" s="1"/>
  <c r="O227" i="66" s="1"/>
  <c r="P225" i="66"/>
  <c r="Q225" i="66" s="1"/>
  <c r="O225" i="66"/>
  <c r="N225" i="66"/>
  <c r="P224" i="66"/>
  <c r="Q224" i="66" s="1"/>
  <c r="N224" i="66"/>
  <c r="O223" i="66"/>
  <c r="N223" i="66"/>
  <c r="M223" i="66"/>
  <c r="M224" i="66" s="1"/>
  <c r="O224" i="66" s="1"/>
  <c r="P222" i="66"/>
  <c r="Q222" i="66" s="1"/>
  <c r="O222" i="66"/>
  <c r="N222" i="66"/>
  <c r="N221" i="66"/>
  <c r="O220" i="66"/>
  <c r="N220" i="66"/>
  <c r="M220" i="66"/>
  <c r="M221" i="66" s="1"/>
  <c r="O221" i="66" s="1"/>
  <c r="O219" i="66"/>
  <c r="N219" i="66"/>
  <c r="P219" i="66" s="1"/>
  <c r="Q219" i="66" s="1"/>
  <c r="P218" i="66"/>
  <c r="Q218" i="66" s="1"/>
  <c r="N218" i="66"/>
  <c r="O217" i="66"/>
  <c r="N217" i="66"/>
  <c r="M217" i="66"/>
  <c r="M218" i="66" s="1"/>
  <c r="O218" i="66" s="1"/>
  <c r="P216" i="66"/>
  <c r="Q216" i="66" s="1"/>
  <c r="O216" i="66"/>
  <c r="N216" i="66"/>
  <c r="P215" i="66"/>
  <c r="Q215" i="66" s="1"/>
  <c r="N215" i="66"/>
  <c r="O214" i="66"/>
  <c r="N214" i="66"/>
  <c r="M214" i="66"/>
  <c r="M215" i="66" s="1"/>
  <c r="O215" i="66" s="1"/>
  <c r="P213" i="66"/>
  <c r="Q213" i="66" s="1"/>
  <c r="O213" i="66"/>
  <c r="N213" i="66"/>
  <c r="P212" i="66"/>
  <c r="Q212" i="66" s="1"/>
  <c r="N212" i="66"/>
  <c r="O211" i="66"/>
  <c r="N211" i="66"/>
  <c r="M211" i="66"/>
  <c r="M212" i="66" s="1"/>
  <c r="O212" i="66" s="1"/>
  <c r="P210" i="66"/>
  <c r="Q210" i="66" s="1"/>
  <c r="O210" i="66"/>
  <c r="N210" i="66"/>
  <c r="P209" i="66"/>
  <c r="Q209" i="66" s="1"/>
  <c r="N209" i="66"/>
  <c r="O208" i="66"/>
  <c r="N208" i="66"/>
  <c r="M208" i="66"/>
  <c r="M209" i="66" s="1"/>
  <c r="O209" i="66" s="1"/>
  <c r="P207" i="66"/>
  <c r="Q207" i="66" s="1"/>
  <c r="O207" i="66"/>
  <c r="N207" i="66"/>
  <c r="P206" i="66"/>
  <c r="Q206" i="66" s="1"/>
  <c r="N206" i="66"/>
  <c r="O205" i="66"/>
  <c r="N205" i="66"/>
  <c r="M205" i="66"/>
  <c r="M206" i="66" s="1"/>
  <c r="O206" i="66" s="1"/>
  <c r="P204" i="66"/>
  <c r="Q204" i="66" s="1"/>
  <c r="O204" i="66"/>
  <c r="N204" i="66"/>
  <c r="P203" i="66"/>
  <c r="Q203" i="66" s="1"/>
  <c r="N203" i="66"/>
  <c r="P202" i="66"/>
  <c r="Q202" i="66" s="1"/>
  <c r="N202" i="66"/>
  <c r="M202" i="66"/>
  <c r="O202" i="66" s="1"/>
  <c r="O201" i="66"/>
  <c r="N201" i="66"/>
  <c r="P201" i="66" s="1"/>
  <c r="Q201" i="66" s="1"/>
  <c r="P200" i="66"/>
  <c r="Q200" i="66" s="1"/>
  <c r="N200" i="66"/>
  <c r="P199" i="66"/>
  <c r="Q199" i="66" s="1"/>
  <c r="N199" i="66"/>
  <c r="M199" i="66"/>
  <c r="O199" i="66" s="1"/>
  <c r="O198" i="66"/>
  <c r="N198" i="66"/>
  <c r="P198" i="66" s="1"/>
  <c r="Q198" i="66" s="1"/>
  <c r="P197" i="66"/>
  <c r="Q197" i="66" s="1"/>
  <c r="N197" i="66"/>
  <c r="P196" i="66"/>
  <c r="Q196" i="66" s="1"/>
  <c r="N196" i="66"/>
  <c r="M196" i="66"/>
  <c r="M197" i="66" s="1"/>
  <c r="O197" i="66" s="1"/>
  <c r="O195" i="66"/>
  <c r="N195" i="66"/>
  <c r="P195" i="66" s="1"/>
  <c r="Q195" i="66" s="1"/>
  <c r="P194" i="66"/>
  <c r="Q194" i="66" s="1"/>
  <c r="N194" i="66"/>
  <c r="P193" i="66"/>
  <c r="Q193" i="66" s="1"/>
  <c r="N193" i="66"/>
  <c r="M193" i="66"/>
  <c r="M194" i="66" s="1"/>
  <c r="O194" i="66" s="1"/>
  <c r="O192" i="66"/>
  <c r="N192" i="66"/>
  <c r="P192" i="66" s="1"/>
  <c r="Q192" i="66" s="1"/>
  <c r="P191" i="66"/>
  <c r="Q191" i="66" s="1"/>
  <c r="N191" i="66"/>
  <c r="O190" i="66"/>
  <c r="N190" i="66"/>
  <c r="M190" i="66"/>
  <c r="M191" i="66" s="1"/>
  <c r="O191" i="66" s="1"/>
  <c r="P189" i="66"/>
  <c r="Q189" i="66" s="1"/>
  <c r="O189" i="66"/>
  <c r="N189" i="66"/>
  <c r="P188" i="66"/>
  <c r="Q188" i="66" s="1"/>
  <c r="N188" i="66"/>
  <c r="P187" i="66"/>
  <c r="Q187" i="66" s="1"/>
  <c r="N187" i="66"/>
  <c r="M187" i="66"/>
  <c r="M188" i="66" s="1"/>
  <c r="O188" i="66" s="1"/>
  <c r="O186" i="66"/>
  <c r="N186" i="66"/>
  <c r="P186" i="66" s="1"/>
  <c r="Q186" i="66" s="1"/>
  <c r="P185" i="66"/>
  <c r="Q185" i="66" s="1"/>
  <c r="N185" i="66"/>
  <c r="P184" i="66"/>
  <c r="Q184" i="66" s="1"/>
  <c r="N184" i="66"/>
  <c r="M184" i="66"/>
  <c r="O184" i="66" s="1"/>
  <c r="O183" i="66"/>
  <c r="N183" i="66"/>
  <c r="P183" i="66" s="1"/>
  <c r="Q183" i="66" s="1"/>
  <c r="P182" i="66"/>
  <c r="Q182" i="66" s="1"/>
  <c r="N182" i="66"/>
  <c r="P181" i="66"/>
  <c r="Q181" i="66" s="1"/>
  <c r="N181" i="66"/>
  <c r="M181" i="66"/>
  <c r="M182" i="66" s="1"/>
  <c r="O182" i="66" s="1"/>
  <c r="O180" i="66"/>
  <c r="N180" i="66"/>
  <c r="P180" i="66" s="1"/>
  <c r="Q180" i="66" s="1"/>
  <c r="P179" i="66"/>
  <c r="Q179" i="66" s="1"/>
  <c r="N179" i="66"/>
  <c r="O178" i="66"/>
  <c r="N178" i="66"/>
  <c r="M178" i="66"/>
  <c r="M179" i="66" s="1"/>
  <c r="O179" i="66" s="1"/>
  <c r="P177" i="66"/>
  <c r="Q177" i="66" s="1"/>
  <c r="O177" i="66"/>
  <c r="N177" i="66"/>
  <c r="P176" i="66"/>
  <c r="Q176" i="66" s="1"/>
  <c r="N176" i="66"/>
  <c r="O175" i="66"/>
  <c r="N175" i="66"/>
  <c r="M175" i="66"/>
  <c r="P174" i="66"/>
  <c r="Q174" i="66" s="1"/>
  <c r="O174" i="66"/>
  <c r="N174" i="66"/>
  <c r="P173" i="66"/>
  <c r="Q173" i="66" s="1"/>
  <c r="N173" i="66"/>
  <c r="O172" i="66"/>
  <c r="N172" i="66"/>
  <c r="M172" i="66"/>
  <c r="M173" i="66" s="1"/>
  <c r="O173" i="66" s="1"/>
  <c r="P171" i="66"/>
  <c r="Q171" i="66" s="1"/>
  <c r="O171" i="66"/>
  <c r="N171" i="66"/>
  <c r="P170" i="66"/>
  <c r="Q170" i="66" s="1"/>
  <c r="N170" i="66"/>
  <c r="P169" i="66"/>
  <c r="Q169" i="66" s="1"/>
  <c r="N169" i="66"/>
  <c r="M169" i="66"/>
  <c r="M170" i="66" s="1"/>
  <c r="O170" i="66" s="1"/>
  <c r="P168" i="66"/>
  <c r="Q168" i="66" s="1"/>
  <c r="O168" i="66"/>
  <c r="N168" i="66"/>
  <c r="P167" i="66"/>
  <c r="Q167" i="66" s="1"/>
  <c r="N167" i="66"/>
  <c r="P166" i="66"/>
  <c r="Q166" i="66" s="1"/>
  <c r="N166" i="66"/>
  <c r="M166" i="66"/>
  <c r="O166" i="66" s="1"/>
  <c r="O165" i="66"/>
  <c r="N165" i="66"/>
  <c r="P165" i="66" s="1"/>
  <c r="Q165" i="66" s="1"/>
  <c r="P164" i="66"/>
  <c r="Q164" i="66" s="1"/>
  <c r="N164" i="66"/>
  <c r="O163" i="66"/>
  <c r="N163" i="66"/>
  <c r="M163" i="66"/>
  <c r="M164" i="66" s="1"/>
  <c r="O164" i="66" s="1"/>
  <c r="P162" i="66"/>
  <c r="Q162" i="66" s="1"/>
  <c r="O162" i="66"/>
  <c r="N162" i="66"/>
  <c r="P161" i="66"/>
  <c r="Q161" i="66" s="1"/>
  <c r="N161" i="66"/>
  <c r="O160" i="66"/>
  <c r="N160" i="66"/>
  <c r="M160" i="66"/>
  <c r="M161" i="66" s="1"/>
  <c r="O161" i="66" s="1"/>
  <c r="P159" i="66"/>
  <c r="Q159" i="66" s="1"/>
  <c r="O159" i="66"/>
  <c r="N159" i="66"/>
  <c r="P158" i="66"/>
  <c r="Q158" i="66" s="1"/>
  <c r="N158" i="66"/>
  <c r="O157" i="66"/>
  <c r="N157" i="66"/>
  <c r="M157" i="66"/>
  <c r="M158" i="66" s="1"/>
  <c r="O158" i="66" s="1"/>
  <c r="P156" i="66"/>
  <c r="Q156" i="66" s="1"/>
  <c r="O156" i="66"/>
  <c r="N156" i="66"/>
  <c r="P155" i="66"/>
  <c r="Q155" i="66" s="1"/>
  <c r="N155" i="66"/>
  <c r="O154" i="66"/>
  <c r="N154" i="66"/>
  <c r="M154" i="66"/>
  <c r="M155" i="66" s="1"/>
  <c r="O155" i="66" s="1"/>
  <c r="P153" i="66"/>
  <c r="Q153" i="66" s="1"/>
  <c r="O153" i="66"/>
  <c r="N153" i="66"/>
  <c r="O152" i="66"/>
  <c r="N152" i="66"/>
  <c r="O151" i="66"/>
  <c r="N151" i="66"/>
  <c r="O150" i="66"/>
  <c r="N150" i="66"/>
  <c r="O149" i="66"/>
  <c r="N149" i="66"/>
  <c r="M149" i="66"/>
  <c r="M150" i="66" s="1"/>
  <c r="O148" i="66"/>
  <c r="N148" i="66"/>
  <c r="P148" i="66" s="1"/>
  <c r="Q148" i="66" s="1"/>
  <c r="P147" i="66"/>
  <c r="Q147" i="66" s="1"/>
  <c r="N147" i="66"/>
  <c r="P146" i="66"/>
  <c r="Q146" i="66" s="1"/>
  <c r="N146" i="66"/>
  <c r="M146" i="66"/>
  <c r="M147" i="66" s="1"/>
  <c r="O147" i="66" s="1"/>
  <c r="P145" i="66"/>
  <c r="Q145" i="66" s="1"/>
  <c r="O145" i="66"/>
  <c r="N145" i="66"/>
  <c r="P144" i="66"/>
  <c r="Q144" i="66" s="1"/>
  <c r="N144" i="66"/>
  <c r="P143" i="66"/>
  <c r="Q143" i="66" s="1"/>
  <c r="N143" i="66"/>
  <c r="M143" i="66"/>
  <c r="O143" i="66" s="1"/>
  <c r="P142" i="66"/>
  <c r="Q142" i="66" s="1"/>
  <c r="O142" i="66"/>
  <c r="N142" i="66"/>
  <c r="P141" i="66"/>
  <c r="Q141" i="66" s="1"/>
  <c r="N141" i="66"/>
  <c r="O140" i="66"/>
  <c r="N140" i="66"/>
  <c r="M140" i="66"/>
  <c r="M141" i="66" s="1"/>
  <c r="O141" i="66" s="1"/>
  <c r="P139" i="66"/>
  <c r="Q139" i="66" s="1"/>
  <c r="O139" i="66"/>
  <c r="N139" i="66"/>
  <c r="P138" i="66"/>
  <c r="Q138" i="66" s="1"/>
  <c r="N138" i="66"/>
  <c r="O137" i="66"/>
  <c r="N137" i="66"/>
  <c r="M137" i="66"/>
  <c r="M138" i="66" s="1"/>
  <c r="O138" i="66" s="1"/>
  <c r="P136" i="66"/>
  <c r="Q136" i="66" s="1"/>
  <c r="O136" i="66"/>
  <c r="N136" i="66"/>
  <c r="P135" i="66"/>
  <c r="Q135" i="66" s="1"/>
  <c r="N135" i="66"/>
  <c r="P134" i="66"/>
  <c r="Q134" i="66" s="1"/>
  <c r="N134" i="66"/>
  <c r="M134" i="66"/>
  <c r="M135" i="66" s="1"/>
  <c r="O135" i="66" s="1"/>
  <c r="O133" i="66"/>
  <c r="N133" i="66"/>
  <c r="P133" i="66" s="1"/>
  <c r="Q133" i="66" s="1"/>
  <c r="P132" i="66"/>
  <c r="Q132" i="66" s="1"/>
  <c r="N132" i="66"/>
  <c r="P131" i="66"/>
  <c r="Q131" i="66" s="1"/>
  <c r="N131" i="66"/>
  <c r="M131" i="66"/>
  <c r="M132" i="66" s="1"/>
  <c r="O132" i="66" s="1"/>
  <c r="O130" i="66"/>
  <c r="N130" i="66"/>
  <c r="P130" i="66" s="1"/>
  <c r="Q130" i="66" s="1"/>
  <c r="P129" i="66"/>
  <c r="Q129" i="66" s="1"/>
  <c r="N129" i="66"/>
  <c r="P128" i="66"/>
  <c r="Q128" i="66" s="1"/>
  <c r="N128" i="66"/>
  <c r="M128" i="66"/>
  <c r="M129" i="66" s="1"/>
  <c r="O129" i="66" s="1"/>
  <c r="O127" i="66"/>
  <c r="N127" i="66"/>
  <c r="P127" i="66" s="1"/>
  <c r="Q127" i="66" s="1"/>
  <c r="P126" i="66"/>
  <c r="Q126" i="66" s="1"/>
  <c r="N126" i="66"/>
  <c r="P125" i="66"/>
  <c r="Q125" i="66" s="1"/>
  <c r="N125" i="66"/>
  <c r="M125" i="66"/>
  <c r="O125" i="66" s="1"/>
  <c r="O124" i="66"/>
  <c r="N124" i="66"/>
  <c r="P124" i="66" s="1"/>
  <c r="Q124" i="66" s="1"/>
  <c r="P123" i="66"/>
  <c r="Q123" i="66" s="1"/>
  <c r="N123" i="66"/>
  <c r="O122" i="66"/>
  <c r="N122" i="66"/>
  <c r="M122" i="66"/>
  <c r="M123" i="66" s="1"/>
  <c r="O123" i="66" s="1"/>
  <c r="P121" i="66"/>
  <c r="Q121" i="66" s="1"/>
  <c r="O121" i="66"/>
  <c r="N121" i="66"/>
  <c r="P120" i="66"/>
  <c r="Q120" i="66" s="1"/>
  <c r="N120" i="66"/>
  <c r="O119" i="66"/>
  <c r="N119" i="66"/>
  <c r="M119" i="66"/>
  <c r="M120" i="66" s="1"/>
  <c r="O120" i="66" s="1"/>
  <c r="P118" i="66"/>
  <c r="Q118" i="66" s="1"/>
  <c r="O118" i="66"/>
  <c r="N118" i="66"/>
  <c r="P117" i="66"/>
  <c r="Q117" i="66" s="1"/>
  <c r="N117" i="66"/>
  <c r="O116" i="66"/>
  <c r="N116" i="66"/>
  <c r="M116" i="66"/>
  <c r="M117" i="66" s="1"/>
  <c r="O117" i="66" s="1"/>
  <c r="P115" i="66"/>
  <c r="Q115" i="66" s="1"/>
  <c r="O115" i="66"/>
  <c r="N115" i="66"/>
  <c r="P114" i="66"/>
  <c r="Q114" i="66" s="1"/>
  <c r="N114" i="66"/>
  <c r="O113" i="66"/>
  <c r="N113" i="66"/>
  <c r="M113" i="66"/>
  <c r="M114" i="66" s="1"/>
  <c r="O114" i="66" s="1"/>
  <c r="P112" i="66"/>
  <c r="Q112" i="66" s="1"/>
  <c r="O112" i="66"/>
  <c r="N112" i="66"/>
  <c r="P111" i="66"/>
  <c r="Q111" i="66" s="1"/>
  <c r="N111" i="66"/>
  <c r="O110" i="66"/>
  <c r="N110" i="66"/>
  <c r="M110" i="66"/>
  <c r="M111" i="66" s="1"/>
  <c r="O111" i="66" s="1"/>
  <c r="P109" i="66"/>
  <c r="Q109" i="66" s="1"/>
  <c r="O109" i="66"/>
  <c r="N109" i="66"/>
  <c r="P108" i="66"/>
  <c r="Q108" i="66" s="1"/>
  <c r="N108" i="66"/>
  <c r="O107" i="66"/>
  <c r="N107" i="66"/>
  <c r="M107" i="66"/>
  <c r="P106" i="66"/>
  <c r="Q106" i="66" s="1"/>
  <c r="O106" i="66"/>
  <c r="N106" i="66"/>
  <c r="P105" i="66"/>
  <c r="Q105" i="66" s="1"/>
  <c r="N105" i="66"/>
  <c r="O104" i="66"/>
  <c r="N104" i="66"/>
  <c r="M104" i="66"/>
  <c r="M105" i="66" s="1"/>
  <c r="O105" i="66" s="1"/>
  <c r="P103" i="66"/>
  <c r="Q103" i="66" s="1"/>
  <c r="O103" i="66"/>
  <c r="N103" i="66"/>
  <c r="P102" i="66"/>
  <c r="Q102" i="66" s="1"/>
  <c r="N102" i="66"/>
  <c r="O101" i="66"/>
  <c r="N101" i="66"/>
  <c r="M101" i="66"/>
  <c r="M102" i="66" s="1"/>
  <c r="O102" i="66" s="1"/>
  <c r="P100" i="66"/>
  <c r="Q100" i="66" s="1"/>
  <c r="O100" i="66"/>
  <c r="N100" i="66"/>
  <c r="P99" i="66"/>
  <c r="Q99" i="66" s="1"/>
  <c r="N99" i="66"/>
  <c r="O98" i="66"/>
  <c r="N98" i="66"/>
  <c r="M98" i="66"/>
  <c r="P97" i="66"/>
  <c r="Q97" i="66" s="1"/>
  <c r="O97" i="66"/>
  <c r="N97" i="66"/>
  <c r="P96" i="66"/>
  <c r="Q96" i="66" s="1"/>
  <c r="N96" i="66"/>
  <c r="O95" i="66"/>
  <c r="N95" i="66"/>
  <c r="M95" i="66"/>
  <c r="M96" i="66" s="1"/>
  <c r="O96" i="66" s="1"/>
  <c r="P94" i="66"/>
  <c r="Q94" i="66" s="1"/>
  <c r="O94" i="66"/>
  <c r="N94" i="66"/>
  <c r="P93" i="66"/>
  <c r="Q93" i="66" s="1"/>
  <c r="N93" i="66"/>
  <c r="O92" i="66"/>
  <c r="N92" i="66"/>
  <c r="M92" i="66"/>
  <c r="M93" i="66" s="1"/>
  <c r="O93" i="66" s="1"/>
  <c r="P91" i="66"/>
  <c r="Q91" i="66" s="1"/>
  <c r="O91" i="66"/>
  <c r="N91" i="66"/>
  <c r="P90" i="66"/>
  <c r="Q90" i="66" s="1"/>
  <c r="N90" i="66"/>
  <c r="O89" i="66"/>
  <c r="N89" i="66"/>
  <c r="M89" i="66"/>
  <c r="P88" i="66"/>
  <c r="Q88" i="66" s="1"/>
  <c r="O88" i="66"/>
  <c r="N88" i="66"/>
  <c r="P87" i="66"/>
  <c r="Q87" i="66" s="1"/>
  <c r="N87" i="66"/>
  <c r="O86" i="66"/>
  <c r="N86" i="66"/>
  <c r="M86" i="66"/>
  <c r="M87" i="66" s="1"/>
  <c r="O87" i="66" s="1"/>
  <c r="P85" i="66"/>
  <c r="Q85" i="66" s="1"/>
  <c r="O85" i="66"/>
  <c r="N85" i="66"/>
  <c r="P84" i="66"/>
  <c r="Q84" i="66" s="1"/>
  <c r="N84" i="66"/>
  <c r="O83" i="66"/>
  <c r="N83" i="66"/>
  <c r="M83" i="66"/>
  <c r="M84" i="66" s="1"/>
  <c r="O84" i="66" s="1"/>
  <c r="P82" i="66"/>
  <c r="Q82" i="66" s="1"/>
  <c r="O82" i="66"/>
  <c r="N82" i="66"/>
  <c r="P81" i="66"/>
  <c r="Q81" i="66" s="1"/>
  <c r="N81" i="66"/>
  <c r="O80" i="66"/>
  <c r="N80" i="66"/>
  <c r="M80" i="66"/>
  <c r="M81" i="66" s="1"/>
  <c r="O81" i="66" s="1"/>
  <c r="P79" i="66"/>
  <c r="Q79" i="66" s="1"/>
  <c r="O79" i="66"/>
  <c r="N79" i="66"/>
  <c r="P78" i="66"/>
  <c r="Q78" i="66" s="1"/>
  <c r="N78" i="66"/>
  <c r="O77" i="66"/>
  <c r="N77" i="66"/>
  <c r="M77" i="66"/>
  <c r="M78" i="66" s="1"/>
  <c r="O78" i="66" s="1"/>
  <c r="P76" i="66"/>
  <c r="Q76" i="66" s="1"/>
  <c r="O76" i="66"/>
  <c r="N76" i="66"/>
  <c r="P75" i="66"/>
  <c r="Q75" i="66" s="1"/>
  <c r="N75" i="66"/>
  <c r="P74" i="66"/>
  <c r="Q74" i="66" s="1"/>
  <c r="N74" i="66"/>
  <c r="M74" i="66"/>
  <c r="M75" i="66" s="1"/>
  <c r="O75" i="66" s="1"/>
  <c r="O73" i="66"/>
  <c r="N73" i="66"/>
  <c r="P73" i="66" s="1"/>
  <c r="Q73" i="66" s="1"/>
  <c r="P72" i="66"/>
  <c r="Q72" i="66" s="1"/>
  <c r="N72" i="66"/>
  <c r="O71" i="66"/>
  <c r="N71" i="66"/>
  <c r="M71" i="66"/>
  <c r="P70" i="66"/>
  <c r="Q70" i="66" s="1"/>
  <c r="O70" i="66"/>
  <c r="N70" i="66"/>
  <c r="P69" i="66"/>
  <c r="Q69" i="66" s="1"/>
  <c r="N69" i="66"/>
  <c r="O68" i="66"/>
  <c r="N68" i="66"/>
  <c r="M68" i="66"/>
  <c r="M69" i="66" s="1"/>
  <c r="O69" i="66" s="1"/>
  <c r="P67" i="66"/>
  <c r="Q67" i="66" s="1"/>
  <c r="O67" i="66"/>
  <c r="N67" i="66"/>
  <c r="P66" i="66"/>
  <c r="Q66" i="66" s="1"/>
  <c r="N66" i="66"/>
  <c r="O65" i="66"/>
  <c r="N65" i="66"/>
  <c r="M65" i="66"/>
  <c r="M66" i="66" s="1"/>
  <c r="O66" i="66" s="1"/>
  <c r="P64" i="66"/>
  <c r="Q64" i="66" s="1"/>
  <c r="O64" i="66"/>
  <c r="N64" i="66"/>
  <c r="P63" i="66"/>
  <c r="Q63" i="66" s="1"/>
  <c r="N63" i="66"/>
  <c r="O62" i="66"/>
  <c r="N62" i="66"/>
  <c r="M62" i="66"/>
  <c r="P61" i="66"/>
  <c r="Q61" i="66" s="1"/>
  <c r="O61" i="66"/>
  <c r="N61" i="66"/>
  <c r="P60" i="66"/>
  <c r="Q60" i="66" s="1"/>
  <c r="N60" i="66"/>
  <c r="O59" i="66"/>
  <c r="N59" i="66"/>
  <c r="M59" i="66"/>
  <c r="M60" i="66" s="1"/>
  <c r="O60" i="66" s="1"/>
  <c r="P58" i="66"/>
  <c r="Q58" i="66" s="1"/>
  <c r="O58" i="66"/>
  <c r="N58" i="66"/>
  <c r="P57" i="66"/>
  <c r="Q57" i="66" s="1"/>
  <c r="N57" i="66"/>
  <c r="O56" i="66"/>
  <c r="N56" i="66"/>
  <c r="M56" i="66"/>
  <c r="P55" i="66"/>
  <c r="Q55" i="66" s="1"/>
  <c r="O55" i="66"/>
  <c r="N55" i="66"/>
  <c r="P54" i="66"/>
  <c r="Q54" i="66" s="1"/>
  <c r="N54" i="66"/>
  <c r="O53" i="66"/>
  <c r="N53" i="66"/>
  <c r="M53" i="66"/>
  <c r="P52" i="66"/>
  <c r="Q52" i="66" s="1"/>
  <c r="O52" i="66"/>
  <c r="N52" i="66"/>
  <c r="P51" i="66"/>
  <c r="Q51" i="66" s="1"/>
  <c r="N51" i="66"/>
  <c r="O50" i="66"/>
  <c r="N50" i="66"/>
  <c r="M50" i="66"/>
  <c r="M51" i="66" s="1"/>
  <c r="O51" i="66" s="1"/>
  <c r="P49" i="66"/>
  <c r="Q49" i="66" s="1"/>
  <c r="O49" i="66"/>
  <c r="N49" i="66"/>
  <c r="P48" i="66"/>
  <c r="Q48" i="66" s="1"/>
  <c r="N48" i="66"/>
  <c r="O47" i="66"/>
  <c r="N47" i="66"/>
  <c r="M47" i="66"/>
  <c r="M48" i="66" s="1"/>
  <c r="O48" i="66" s="1"/>
  <c r="P46" i="66"/>
  <c r="Q46" i="66" s="1"/>
  <c r="O46" i="66"/>
  <c r="N46" i="66"/>
  <c r="P45" i="66"/>
  <c r="Q45" i="66" s="1"/>
  <c r="N45" i="66"/>
  <c r="O44" i="66"/>
  <c r="N44" i="66"/>
  <c r="M44" i="66"/>
  <c r="M45" i="66" s="1"/>
  <c r="O45" i="66" s="1"/>
  <c r="P43" i="66"/>
  <c r="Q43" i="66" s="1"/>
  <c r="O43" i="66"/>
  <c r="N43" i="66"/>
  <c r="P42" i="66"/>
  <c r="Q42" i="66" s="1"/>
  <c r="N42" i="66"/>
  <c r="O41" i="66"/>
  <c r="N41" i="66"/>
  <c r="M41" i="66"/>
  <c r="M42" i="66" s="1"/>
  <c r="O42" i="66" s="1"/>
  <c r="P40" i="66"/>
  <c r="Q40" i="66" s="1"/>
  <c r="O40" i="66"/>
  <c r="N40" i="66"/>
  <c r="P39" i="66"/>
  <c r="Q39" i="66" s="1"/>
  <c r="N39" i="66"/>
  <c r="O38" i="66"/>
  <c r="N38" i="66"/>
  <c r="M38" i="66"/>
  <c r="M39" i="66" s="1"/>
  <c r="O39" i="66" s="1"/>
  <c r="P37" i="66"/>
  <c r="Q37" i="66" s="1"/>
  <c r="O37" i="66"/>
  <c r="N37" i="66"/>
  <c r="P36" i="66"/>
  <c r="Q36" i="66" s="1"/>
  <c r="N36" i="66"/>
  <c r="O35" i="66"/>
  <c r="N35" i="66"/>
  <c r="M35" i="66"/>
  <c r="P34" i="66"/>
  <c r="Q34" i="66" s="1"/>
  <c r="O34" i="66"/>
  <c r="N34" i="66"/>
  <c r="P33" i="66"/>
  <c r="Q33" i="66" s="1"/>
  <c r="N33" i="66"/>
  <c r="O32" i="66"/>
  <c r="N32" i="66"/>
  <c r="M32" i="66"/>
  <c r="M33" i="66" s="1"/>
  <c r="O33" i="66" s="1"/>
  <c r="P31" i="66"/>
  <c r="Q31" i="66" s="1"/>
  <c r="O31" i="66"/>
  <c r="N31" i="66"/>
  <c r="P30" i="66"/>
  <c r="Q30" i="66" s="1"/>
  <c r="N30" i="66"/>
  <c r="O29" i="66"/>
  <c r="N29" i="66"/>
  <c r="M29" i="66"/>
  <c r="M30" i="66" s="1"/>
  <c r="O30" i="66" s="1"/>
  <c r="P28" i="66"/>
  <c r="Q28" i="66" s="1"/>
  <c r="O28" i="66"/>
  <c r="N28" i="66"/>
  <c r="P27" i="66"/>
  <c r="Q27" i="66" s="1"/>
  <c r="N27" i="66"/>
  <c r="O26" i="66"/>
  <c r="N26" i="66"/>
  <c r="M26" i="66"/>
  <c r="P25" i="66"/>
  <c r="Q25" i="66" s="1"/>
  <c r="O25" i="66"/>
  <c r="N25" i="66"/>
  <c r="P24" i="66"/>
  <c r="Q24" i="66" s="1"/>
  <c r="N24" i="66"/>
  <c r="O23" i="66"/>
  <c r="N23" i="66"/>
  <c r="M23" i="66"/>
  <c r="M24" i="66" s="1"/>
  <c r="O24" i="66" s="1"/>
  <c r="P22" i="66"/>
  <c r="Q22" i="66" s="1"/>
  <c r="O22" i="66"/>
  <c r="N22" i="66"/>
  <c r="P21" i="66"/>
  <c r="Q21" i="66" s="1"/>
  <c r="N21" i="66"/>
  <c r="O20" i="66"/>
  <c r="N20" i="66"/>
  <c r="M20" i="66"/>
  <c r="M21" i="66" s="1"/>
  <c r="O21" i="66" s="1"/>
  <c r="P19" i="66"/>
  <c r="Q19" i="66" s="1"/>
  <c r="O19" i="66"/>
  <c r="N19" i="66"/>
  <c r="P18" i="66"/>
  <c r="Q18" i="66" s="1"/>
  <c r="N18" i="66"/>
  <c r="O17" i="66"/>
  <c r="N17" i="66"/>
  <c r="M17" i="66"/>
  <c r="P16" i="66"/>
  <c r="Q16" i="66" s="1"/>
  <c r="O16" i="66"/>
  <c r="N16" i="66"/>
  <c r="P15" i="66"/>
  <c r="Q15" i="66" s="1"/>
  <c r="N15" i="66"/>
  <c r="O14" i="66"/>
  <c r="N14" i="66"/>
  <c r="M14" i="66"/>
  <c r="M15" i="66" s="1"/>
  <c r="O15" i="66" s="1"/>
  <c r="P13" i="66"/>
  <c r="Q13" i="66" s="1"/>
  <c r="O13" i="66"/>
  <c r="N13" i="66"/>
  <c r="P12" i="66"/>
  <c r="Q12" i="66" s="1"/>
  <c r="N12" i="66"/>
  <c r="P11" i="66"/>
  <c r="Q11" i="66" s="1"/>
  <c r="N11" i="66"/>
  <c r="M11" i="66"/>
  <c r="M12" i="66" s="1"/>
  <c r="O12" i="66" s="1"/>
  <c r="O10" i="66"/>
  <c r="N10" i="66"/>
  <c r="P10" i="66" s="1"/>
  <c r="Q10" i="66" s="1"/>
  <c r="P9" i="66"/>
  <c r="Q9" i="66" s="1"/>
  <c r="N9" i="66"/>
  <c r="O8" i="66"/>
  <c r="N8" i="66"/>
  <c r="M8" i="66"/>
  <c r="M9" i="66" s="1"/>
  <c r="O9" i="66" s="1"/>
  <c r="P7" i="66"/>
  <c r="Q7" i="66" s="1"/>
  <c r="O7" i="66"/>
  <c r="N7" i="66"/>
  <c r="C7" i="66"/>
  <c r="B2" i="66"/>
  <c r="M123" i="72" l="1"/>
  <c r="M124" i="72" s="1"/>
  <c r="P82" i="72"/>
  <c r="Q82" i="72" s="1"/>
  <c r="Q20" i="77"/>
  <c r="D67" i="88"/>
  <c r="D67" i="89"/>
  <c r="D59" i="88"/>
  <c r="D59" i="89"/>
  <c r="D65" i="88"/>
  <c r="D65" i="89"/>
  <c r="D68" i="88"/>
  <c r="D68" i="89"/>
  <c r="D46" i="88"/>
  <c r="D46" i="89"/>
  <c r="D57" i="88"/>
  <c r="D57" i="89"/>
  <c r="D56" i="88"/>
  <c r="D56" i="89"/>
  <c r="D58" i="88"/>
  <c r="D58" i="89"/>
  <c r="D66" i="88"/>
  <c r="D66" i="89"/>
  <c r="D55" i="88"/>
  <c r="D55" i="89"/>
  <c r="M110" i="72"/>
  <c r="M111" i="72" s="1"/>
  <c r="P111" i="72" s="1"/>
  <c r="Q111" i="72" s="1"/>
  <c r="Q48" i="72"/>
  <c r="O3" i="72"/>
  <c r="P143" i="71"/>
  <c r="Q143" i="71" s="1"/>
  <c r="M199" i="69"/>
  <c r="M200" i="69" s="1"/>
  <c r="P200" i="69" s="1"/>
  <c r="Q200" i="69" s="1"/>
  <c r="O3" i="68"/>
  <c r="H29" i="32" s="1"/>
  <c r="Q71" i="68"/>
  <c r="B7" i="72"/>
  <c r="D33" i="32"/>
  <c r="B7" i="71"/>
  <c r="D32" i="32"/>
  <c r="B7" i="70"/>
  <c r="D31" i="32"/>
  <c r="B7" i="69"/>
  <c r="D30" i="32"/>
  <c r="B7" i="68"/>
  <c r="D29" i="32"/>
  <c r="B7" i="66"/>
  <c r="D20" i="32"/>
  <c r="B7" i="78"/>
  <c r="D42" i="32"/>
  <c r="B7" i="77"/>
  <c r="D41" i="32"/>
  <c r="B7" i="76"/>
  <c r="D40" i="32"/>
  <c r="B7" i="73"/>
  <c r="D39" i="32"/>
  <c r="P88" i="68"/>
  <c r="Q88" i="68" s="1"/>
  <c r="P154" i="68"/>
  <c r="Q154" i="68" s="1"/>
  <c r="P205" i="68"/>
  <c r="Q205" i="68" s="1"/>
  <c r="P101" i="68"/>
  <c r="Q101" i="68" s="1"/>
  <c r="P111" i="68"/>
  <c r="Q111" i="68" s="1"/>
  <c r="P28" i="78"/>
  <c r="Q28" i="78" s="1"/>
  <c r="P29" i="78"/>
  <c r="Q29" i="78" s="1"/>
  <c r="P31" i="78"/>
  <c r="Q31" i="78" s="1"/>
  <c r="P32" i="78"/>
  <c r="Q32" i="78" s="1"/>
  <c r="P22" i="78"/>
  <c r="Q22" i="78" s="1"/>
  <c r="P17" i="78"/>
  <c r="Q17" i="78" s="1"/>
  <c r="M18" i="78"/>
  <c r="M19" i="78" s="1"/>
  <c r="M23" i="78"/>
  <c r="O23" i="78" s="1"/>
  <c r="P88" i="69"/>
  <c r="Q88" i="69" s="1"/>
  <c r="M89" i="69"/>
  <c r="P134" i="69"/>
  <c r="Q134" i="69" s="1"/>
  <c r="M135" i="69"/>
  <c r="P135" i="69" s="1"/>
  <c r="Q135" i="69" s="1"/>
  <c r="P122" i="69"/>
  <c r="Q122" i="69" s="1"/>
  <c r="P124" i="69"/>
  <c r="Q124" i="69" s="1"/>
  <c r="P80" i="69"/>
  <c r="Q80" i="69" s="1"/>
  <c r="P172" i="69"/>
  <c r="Q172" i="69" s="1"/>
  <c r="P133" i="69"/>
  <c r="Q133" i="69" s="1"/>
  <c r="P165" i="69"/>
  <c r="Q165" i="69" s="1"/>
  <c r="M174" i="69"/>
  <c r="P174" i="69" s="1"/>
  <c r="Q174" i="69" s="1"/>
  <c r="P73" i="69"/>
  <c r="Q73" i="69" s="1"/>
  <c r="P225" i="69"/>
  <c r="Q225" i="69" s="1"/>
  <c r="P91" i="69"/>
  <c r="Q91" i="69" s="1"/>
  <c r="P127" i="69"/>
  <c r="Q127" i="69" s="1"/>
  <c r="P168" i="69"/>
  <c r="Q168" i="69" s="1"/>
  <c r="P218" i="69"/>
  <c r="Q218" i="69" s="1"/>
  <c r="P76" i="69"/>
  <c r="Q76" i="69" s="1"/>
  <c r="M128" i="69"/>
  <c r="P128" i="69" s="1"/>
  <c r="Q128" i="69" s="1"/>
  <c r="M169" i="69"/>
  <c r="M170" i="69" s="1"/>
  <c r="P170" i="69" s="1"/>
  <c r="Q170" i="69" s="1"/>
  <c r="M220" i="69"/>
  <c r="P220" i="69" s="1"/>
  <c r="Q220" i="69" s="1"/>
  <c r="P137" i="69"/>
  <c r="Q137" i="69" s="1"/>
  <c r="P229" i="69"/>
  <c r="Q229" i="69" s="1"/>
  <c r="P60" i="69"/>
  <c r="Q60" i="69" s="1"/>
  <c r="P62" i="69"/>
  <c r="Q62" i="69" s="1"/>
  <c r="P78" i="69"/>
  <c r="Q78" i="69" s="1"/>
  <c r="P89" i="69"/>
  <c r="Q89" i="69" s="1"/>
  <c r="P106" i="69"/>
  <c r="Q106" i="69" s="1"/>
  <c r="P81" i="69"/>
  <c r="Q81" i="69" s="1"/>
  <c r="P108" i="69"/>
  <c r="Q108" i="69" s="1"/>
  <c r="O18" i="77"/>
  <c r="O15" i="77"/>
  <c r="P21" i="77"/>
  <c r="Q21" i="77" s="1"/>
  <c r="Q7" i="76"/>
  <c r="M47" i="76"/>
  <c r="P47" i="76" s="1"/>
  <c r="Q47" i="76" s="1"/>
  <c r="M48" i="76"/>
  <c r="O48" i="76" s="1"/>
  <c r="P8" i="76"/>
  <c r="Q8" i="76" s="1"/>
  <c r="P37" i="76"/>
  <c r="Q37" i="76" s="1"/>
  <c r="P11" i="76"/>
  <c r="Q11" i="76" s="1"/>
  <c r="P14" i="76"/>
  <c r="Q14" i="76" s="1"/>
  <c r="P31" i="76"/>
  <c r="Q31" i="76" s="1"/>
  <c r="P17" i="76"/>
  <c r="Q17" i="76" s="1"/>
  <c r="O14" i="76"/>
  <c r="P26" i="76"/>
  <c r="Q26" i="76" s="1"/>
  <c r="P20" i="76"/>
  <c r="Q20" i="76" s="1"/>
  <c r="O11" i="76"/>
  <c r="M27" i="76"/>
  <c r="O8" i="76"/>
  <c r="O3" i="76" s="1"/>
  <c r="M20" i="78"/>
  <c r="P20" i="78" s="1"/>
  <c r="Q20" i="78" s="1"/>
  <c r="P19" i="78"/>
  <c r="Q19" i="78" s="1"/>
  <c r="O31" i="78"/>
  <c r="P18" i="78"/>
  <c r="Q18" i="78" s="1"/>
  <c r="P14" i="78"/>
  <c r="Q14" i="78" s="1"/>
  <c r="O28" i="78"/>
  <c r="O3" i="78" s="1"/>
  <c r="P11" i="78"/>
  <c r="Q11" i="78" s="1"/>
  <c r="M24" i="77"/>
  <c r="P24" i="77" s="1"/>
  <c r="Q24" i="77" s="1"/>
  <c r="P23" i="77"/>
  <c r="Q23" i="77" s="1"/>
  <c r="P22" i="77"/>
  <c r="Q22" i="77" s="1"/>
  <c r="P12" i="77"/>
  <c r="Q12" i="77" s="1"/>
  <c r="O37" i="76"/>
  <c r="O34" i="76"/>
  <c r="M10" i="73"/>
  <c r="P10" i="73" s="1"/>
  <c r="Q10" i="73" s="1"/>
  <c r="P9" i="73"/>
  <c r="Q9" i="73" s="1"/>
  <c r="M27" i="73"/>
  <c r="P27" i="73" s="1"/>
  <c r="Q27" i="73" s="1"/>
  <c r="P26" i="73"/>
  <c r="Q26" i="73" s="1"/>
  <c r="P25" i="73"/>
  <c r="Q25" i="73" s="1"/>
  <c r="P15" i="73"/>
  <c r="Q15" i="73" s="1"/>
  <c r="O18" i="73"/>
  <c r="M208" i="72"/>
  <c r="P208" i="72" s="1"/>
  <c r="Q208" i="72" s="1"/>
  <c r="P207" i="72"/>
  <c r="Q207" i="72" s="1"/>
  <c r="P71" i="72"/>
  <c r="Q71" i="72" s="1"/>
  <c r="P124" i="72"/>
  <c r="Q124" i="72" s="1"/>
  <c r="P183" i="72"/>
  <c r="Q183" i="72" s="1"/>
  <c r="P56" i="72"/>
  <c r="Q56" i="72" s="1"/>
  <c r="P153" i="72"/>
  <c r="Q153" i="72" s="1"/>
  <c r="M147" i="72"/>
  <c r="M148" i="72" s="1"/>
  <c r="P148" i="72" s="1"/>
  <c r="Q148" i="72" s="1"/>
  <c r="M50" i="72"/>
  <c r="M51" i="72" s="1"/>
  <c r="P51" i="72" s="1"/>
  <c r="Q51" i="72" s="1"/>
  <c r="P42" i="72"/>
  <c r="Q42" i="72" s="1"/>
  <c r="P206" i="72"/>
  <c r="Q206" i="72" s="1"/>
  <c r="M141" i="72"/>
  <c r="O141" i="72" s="1"/>
  <c r="M43" i="72"/>
  <c r="O43" i="72" s="1"/>
  <c r="P193" i="72"/>
  <c r="Q193" i="72" s="1"/>
  <c r="P34" i="72"/>
  <c r="Q34" i="72" s="1"/>
  <c r="P89" i="72"/>
  <c r="Q89" i="72" s="1"/>
  <c r="P119" i="72"/>
  <c r="Q119" i="72" s="1"/>
  <c r="M194" i="72"/>
  <c r="P59" i="72"/>
  <c r="Q59" i="72" s="1"/>
  <c r="M29" i="72"/>
  <c r="O29" i="72" s="1"/>
  <c r="M187" i="72"/>
  <c r="M188" i="72" s="1"/>
  <c r="P188" i="72" s="1"/>
  <c r="Q188" i="72" s="1"/>
  <c r="P180" i="72"/>
  <c r="Q180" i="72" s="1"/>
  <c r="P22" i="72"/>
  <c r="Q22" i="72" s="1"/>
  <c r="P173" i="72"/>
  <c r="Q173" i="72" s="1"/>
  <c r="M100" i="72"/>
  <c r="O100" i="72" s="1"/>
  <c r="M36" i="72"/>
  <c r="P35" i="72"/>
  <c r="Q35" i="72" s="1"/>
  <c r="M84" i="72"/>
  <c r="P84" i="72" s="1"/>
  <c r="Q84" i="72" s="1"/>
  <c r="P83" i="72"/>
  <c r="Q83" i="72" s="1"/>
  <c r="M47" i="72"/>
  <c r="O47" i="72" s="1"/>
  <c r="P46" i="72"/>
  <c r="Q46" i="72" s="1"/>
  <c r="P15" i="72"/>
  <c r="Q15" i="72" s="1"/>
  <c r="M16" i="72"/>
  <c r="M64" i="72"/>
  <c r="P64" i="72" s="1"/>
  <c r="Q64" i="72" s="1"/>
  <c r="P63" i="72"/>
  <c r="Q63" i="72" s="1"/>
  <c r="M168" i="72"/>
  <c r="P168" i="72" s="1"/>
  <c r="Q168" i="72" s="1"/>
  <c r="P167" i="72"/>
  <c r="Q167" i="72" s="1"/>
  <c r="M135" i="72"/>
  <c r="P135" i="72" s="1"/>
  <c r="Q135" i="72" s="1"/>
  <c r="P134" i="72"/>
  <c r="Q134" i="72" s="1"/>
  <c r="O113" i="72"/>
  <c r="P123" i="72"/>
  <c r="Q123" i="72" s="1"/>
  <c r="P174" i="72"/>
  <c r="Q174" i="72" s="1"/>
  <c r="O210" i="72"/>
  <c r="P11" i="72"/>
  <c r="P62" i="72"/>
  <c r="Q62" i="72" s="1"/>
  <c r="P103" i="72"/>
  <c r="Q103" i="72" s="1"/>
  <c r="P154" i="72"/>
  <c r="Q154" i="72" s="1"/>
  <c r="P200" i="72"/>
  <c r="Q200" i="72" s="1"/>
  <c r="O73" i="72"/>
  <c r="O170" i="72"/>
  <c r="P79" i="72"/>
  <c r="Q79" i="72" s="1"/>
  <c r="P130" i="72"/>
  <c r="Q130" i="72" s="1"/>
  <c r="P39" i="72"/>
  <c r="Q39" i="72" s="1"/>
  <c r="P90" i="72"/>
  <c r="Q90" i="72" s="1"/>
  <c r="O177" i="72"/>
  <c r="P14" i="72"/>
  <c r="Q14" i="72" s="1"/>
  <c r="P19" i="72"/>
  <c r="Q19" i="72" s="1"/>
  <c r="P70" i="72"/>
  <c r="Q70" i="72" s="1"/>
  <c r="O106" i="72"/>
  <c r="P116" i="72"/>
  <c r="Q116" i="72" s="1"/>
  <c r="O157" i="72"/>
  <c r="P203" i="72"/>
  <c r="Q203" i="72" s="1"/>
  <c r="P45" i="72"/>
  <c r="Q45" i="72" s="1"/>
  <c r="P96" i="72"/>
  <c r="Q96" i="72" s="1"/>
  <c r="P170" i="71"/>
  <c r="Q170" i="71" s="1"/>
  <c r="P41" i="71"/>
  <c r="Q41" i="71" s="1"/>
  <c r="P64" i="71"/>
  <c r="Q64" i="71" s="1"/>
  <c r="M42" i="71"/>
  <c r="P88" i="71"/>
  <c r="Q88" i="71" s="1"/>
  <c r="P114" i="71"/>
  <c r="Q114" i="71" s="1"/>
  <c r="P57" i="71"/>
  <c r="Q57" i="71" s="1"/>
  <c r="P97" i="71"/>
  <c r="Q97" i="71" s="1"/>
  <c r="M115" i="71"/>
  <c r="O115" i="71" s="1"/>
  <c r="P28" i="71"/>
  <c r="Q28" i="71" s="1"/>
  <c r="P75" i="71"/>
  <c r="Q75" i="71" s="1"/>
  <c r="M69" i="71"/>
  <c r="O69" i="71" s="1"/>
  <c r="P84" i="71"/>
  <c r="Q84" i="71" s="1"/>
  <c r="P38" i="71"/>
  <c r="Q38" i="71" s="1"/>
  <c r="O134" i="71"/>
  <c r="P167" i="71"/>
  <c r="Q167" i="71" s="1"/>
  <c r="M85" i="71"/>
  <c r="M86" i="71" s="1"/>
  <c r="P86" i="71" s="1"/>
  <c r="Q86" i="71" s="1"/>
  <c r="P100" i="71"/>
  <c r="Q100" i="71" s="1"/>
  <c r="M161" i="71"/>
  <c r="P14" i="71"/>
  <c r="Q14" i="71" s="1"/>
  <c r="P154" i="71"/>
  <c r="Q154" i="71" s="1"/>
  <c r="M109" i="71"/>
  <c r="P109" i="71" s="1"/>
  <c r="Q109" i="71" s="1"/>
  <c r="P108" i="71"/>
  <c r="Q108" i="71" s="1"/>
  <c r="M152" i="71"/>
  <c r="P152" i="71" s="1"/>
  <c r="Q152" i="71" s="1"/>
  <c r="P151" i="71"/>
  <c r="Q151" i="71" s="1"/>
  <c r="M119" i="71"/>
  <c r="P119" i="71" s="1"/>
  <c r="Q119" i="71" s="1"/>
  <c r="P118" i="71"/>
  <c r="Q118" i="71" s="1"/>
  <c r="M23" i="71"/>
  <c r="P23" i="71" s="1"/>
  <c r="Q23" i="71" s="1"/>
  <c r="P22" i="71"/>
  <c r="Q22" i="71" s="1"/>
  <c r="M33" i="71"/>
  <c r="P33" i="71" s="1"/>
  <c r="Q33" i="71" s="1"/>
  <c r="P32" i="71"/>
  <c r="Q32" i="71" s="1"/>
  <c r="M129" i="71"/>
  <c r="P129" i="71" s="1"/>
  <c r="Q129" i="71" s="1"/>
  <c r="P128" i="71"/>
  <c r="Q128" i="71" s="1"/>
  <c r="Q7" i="71"/>
  <c r="M66" i="71"/>
  <c r="P66" i="71" s="1"/>
  <c r="Q66" i="71" s="1"/>
  <c r="P65" i="71"/>
  <c r="Q65" i="71" s="1"/>
  <c r="P171" i="71"/>
  <c r="Q171" i="71" s="1"/>
  <c r="M172" i="71"/>
  <c r="P172" i="71" s="1"/>
  <c r="Q172" i="71" s="1"/>
  <c r="M19" i="71"/>
  <c r="O19" i="71" s="1"/>
  <c r="O177" i="71"/>
  <c r="P85" i="71"/>
  <c r="Q85" i="71" s="1"/>
  <c r="P131" i="71"/>
  <c r="Q131" i="71" s="1"/>
  <c r="P111" i="71"/>
  <c r="Q111" i="71" s="1"/>
  <c r="O147" i="71"/>
  <c r="P157" i="71"/>
  <c r="Q157" i="71" s="1"/>
  <c r="O91" i="71"/>
  <c r="P101" i="71"/>
  <c r="Q101" i="71" s="1"/>
  <c r="O137" i="71"/>
  <c r="P45" i="71"/>
  <c r="Q45" i="71" s="1"/>
  <c r="P81" i="71"/>
  <c r="Q81" i="71" s="1"/>
  <c r="P127" i="71"/>
  <c r="Q127" i="71" s="1"/>
  <c r="P25" i="71"/>
  <c r="Q25" i="71" s="1"/>
  <c r="O61" i="71"/>
  <c r="P71" i="71"/>
  <c r="Q71" i="71" s="1"/>
  <c r="P117" i="71"/>
  <c r="Q117" i="71" s="1"/>
  <c r="P15" i="71"/>
  <c r="Q15" i="71" s="1"/>
  <c r="P107" i="71"/>
  <c r="Q107" i="71" s="1"/>
  <c r="P31" i="71"/>
  <c r="Q31" i="71" s="1"/>
  <c r="O164" i="71"/>
  <c r="P174" i="71"/>
  <c r="Q174" i="71" s="1"/>
  <c r="P21" i="71"/>
  <c r="Q21" i="71" s="1"/>
  <c r="P144" i="71"/>
  <c r="Q144" i="71" s="1"/>
  <c r="O104" i="71"/>
  <c r="O48" i="71"/>
  <c r="P58" i="71"/>
  <c r="Q58" i="71" s="1"/>
  <c r="O94" i="71"/>
  <c r="P150" i="71"/>
  <c r="Q150" i="71" s="1"/>
  <c r="M128" i="70"/>
  <c r="P128" i="70" s="1"/>
  <c r="Q128" i="70" s="1"/>
  <c r="P127" i="70"/>
  <c r="Q127" i="70" s="1"/>
  <c r="M36" i="70"/>
  <c r="P36" i="70" s="1"/>
  <c r="Q36" i="70" s="1"/>
  <c r="P35" i="70"/>
  <c r="Q35" i="70" s="1"/>
  <c r="P178" i="70"/>
  <c r="Q178" i="70" s="1"/>
  <c r="M55" i="70"/>
  <c r="O55" i="70" s="1"/>
  <c r="O110" i="70"/>
  <c r="O48" i="70"/>
  <c r="O172" i="70"/>
  <c r="O64" i="70"/>
  <c r="M157" i="70"/>
  <c r="O157" i="70" s="1"/>
  <c r="P149" i="70"/>
  <c r="Q149" i="70" s="1"/>
  <c r="M9" i="70"/>
  <c r="O9" i="70" s="1"/>
  <c r="P126" i="70"/>
  <c r="Q126" i="70" s="1"/>
  <c r="P30" i="70"/>
  <c r="Q30" i="70" s="1"/>
  <c r="M179" i="70"/>
  <c r="O179" i="70" s="1"/>
  <c r="O18" i="70"/>
  <c r="P181" i="70"/>
  <c r="Q181" i="70" s="1"/>
  <c r="M189" i="70"/>
  <c r="O189" i="70" s="1"/>
  <c r="P137" i="70"/>
  <c r="Q137" i="70" s="1"/>
  <c r="M138" i="70"/>
  <c r="O138" i="70" s="1"/>
  <c r="O3" i="70" s="1"/>
  <c r="H31" i="32" s="1"/>
  <c r="P11" i="70"/>
  <c r="Q11" i="70" s="1"/>
  <c r="P34" i="70"/>
  <c r="Q34" i="70" s="1"/>
  <c r="P81" i="70"/>
  <c r="Q81" i="70" s="1"/>
  <c r="P106" i="70"/>
  <c r="Q106" i="70" s="1"/>
  <c r="P159" i="70"/>
  <c r="Q159" i="70" s="1"/>
  <c r="M92" i="70"/>
  <c r="O92" i="70" s="1"/>
  <c r="M154" i="70"/>
  <c r="O154" i="70" s="1"/>
  <c r="P67" i="70"/>
  <c r="Q67" i="70" s="1"/>
  <c r="P122" i="70"/>
  <c r="Q122" i="70" s="1"/>
  <c r="P146" i="70"/>
  <c r="Q146" i="70" s="1"/>
  <c r="P169" i="70"/>
  <c r="Q169" i="70" s="1"/>
  <c r="P191" i="70"/>
  <c r="Q191" i="70" s="1"/>
  <c r="M46" i="70"/>
  <c r="O46" i="70" s="1"/>
  <c r="P76" i="70"/>
  <c r="Q76" i="70" s="1"/>
  <c r="M124" i="70"/>
  <c r="P124" i="70" s="1"/>
  <c r="Q124" i="70" s="1"/>
  <c r="P123" i="70"/>
  <c r="Q123" i="70" s="1"/>
  <c r="M78" i="70"/>
  <c r="P78" i="70" s="1"/>
  <c r="Q78" i="70" s="1"/>
  <c r="P77" i="70"/>
  <c r="Q77" i="70" s="1"/>
  <c r="M32" i="70"/>
  <c r="P32" i="70" s="1"/>
  <c r="Q32" i="70" s="1"/>
  <c r="P31" i="70"/>
  <c r="Q31" i="70" s="1"/>
  <c r="M135" i="70"/>
  <c r="P135" i="70" s="1"/>
  <c r="Q135" i="70" s="1"/>
  <c r="P134" i="70"/>
  <c r="Q134" i="70" s="1"/>
  <c r="M89" i="70"/>
  <c r="P89" i="70" s="1"/>
  <c r="Q89" i="70" s="1"/>
  <c r="P88" i="70"/>
  <c r="Q88" i="70" s="1"/>
  <c r="M151" i="70"/>
  <c r="P151" i="70" s="1"/>
  <c r="Q151" i="70" s="1"/>
  <c r="P150" i="70"/>
  <c r="Q150" i="70" s="1"/>
  <c r="M43" i="70"/>
  <c r="P43" i="70" s="1"/>
  <c r="Q43" i="70" s="1"/>
  <c r="P42" i="70"/>
  <c r="Q42" i="70" s="1"/>
  <c r="M167" i="70"/>
  <c r="P167" i="70" s="1"/>
  <c r="Q167" i="70" s="1"/>
  <c r="P166" i="70"/>
  <c r="Q166" i="70" s="1"/>
  <c r="Q59" i="70"/>
  <c r="M15" i="70"/>
  <c r="M61" i="70"/>
  <c r="M107" i="70"/>
  <c r="P51" i="70"/>
  <c r="Q51" i="70" s="1"/>
  <c r="P97" i="70"/>
  <c r="Q97" i="70" s="1"/>
  <c r="P143" i="70"/>
  <c r="Q143" i="70" s="1"/>
  <c r="P41" i="70"/>
  <c r="Q41" i="70" s="1"/>
  <c r="P87" i="70"/>
  <c r="Q87" i="70" s="1"/>
  <c r="P133" i="70"/>
  <c r="Q133" i="70" s="1"/>
  <c r="P185" i="70"/>
  <c r="Q185" i="70" s="1"/>
  <c r="P175" i="70"/>
  <c r="Q175" i="70" s="1"/>
  <c r="P27" i="70"/>
  <c r="Q27" i="70" s="1"/>
  <c r="P73" i="70"/>
  <c r="Q73" i="70" s="1"/>
  <c r="P119" i="70"/>
  <c r="Q119" i="70" s="1"/>
  <c r="P165" i="70"/>
  <c r="Q165" i="70" s="1"/>
  <c r="P38" i="70"/>
  <c r="Q38" i="70" s="1"/>
  <c r="P84" i="70"/>
  <c r="Q84" i="70" s="1"/>
  <c r="P130" i="70"/>
  <c r="Q130" i="70" s="1"/>
  <c r="P182" i="70"/>
  <c r="Q182" i="70" s="1"/>
  <c r="P24" i="70"/>
  <c r="Q24" i="70" s="1"/>
  <c r="P70" i="70"/>
  <c r="Q70" i="70" s="1"/>
  <c r="P116" i="70"/>
  <c r="Q116" i="70" s="1"/>
  <c r="P162" i="70"/>
  <c r="Q162" i="70" s="1"/>
  <c r="P180" i="69"/>
  <c r="Q180" i="69" s="1"/>
  <c r="M181" i="69"/>
  <c r="P181" i="69" s="1"/>
  <c r="Q181" i="69" s="1"/>
  <c r="P226" i="69"/>
  <c r="Q226" i="69" s="1"/>
  <c r="M227" i="69"/>
  <c r="P227" i="69" s="1"/>
  <c r="Q227" i="69" s="1"/>
  <c r="O94" i="69"/>
  <c r="O140" i="69"/>
  <c r="O186" i="69"/>
  <c r="O232" i="69"/>
  <c r="P84" i="69"/>
  <c r="Q84" i="69" s="1"/>
  <c r="P130" i="69"/>
  <c r="Q130" i="69" s="1"/>
  <c r="P176" i="69"/>
  <c r="Q176" i="69" s="1"/>
  <c r="P222" i="69"/>
  <c r="Q222" i="69" s="1"/>
  <c r="O64" i="69"/>
  <c r="O110" i="69"/>
  <c r="O156" i="69"/>
  <c r="O202" i="69"/>
  <c r="O100" i="69"/>
  <c r="O146" i="69"/>
  <c r="O192" i="69"/>
  <c r="P70" i="69"/>
  <c r="Q70" i="69" s="1"/>
  <c r="P116" i="69"/>
  <c r="Q116" i="69" s="1"/>
  <c r="P162" i="69"/>
  <c r="Q162" i="69" s="1"/>
  <c r="P208" i="69"/>
  <c r="Q208" i="69" s="1"/>
  <c r="P61" i="69"/>
  <c r="Q61" i="69" s="1"/>
  <c r="P107" i="69"/>
  <c r="Q107" i="69" s="1"/>
  <c r="P153" i="69"/>
  <c r="Q153" i="69" s="1"/>
  <c r="P199" i="69"/>
  <c r="Q199" i="69" s="1"/>
  <c r="P97" i="69"/>
  <c r="Q97" i="69" s="1"/>
  <c r="P77" i="69"/>
  <c r="Q77" i="69" s="1"/>
  <c r="P123" i="69"/>
  <c r="Q123" i="69" s="1"/>
  <c r="P169" i="69"/>
  <c r="Q169" i="69" s="1"/>
  <c r="P215" i="69"/>
  <c r="Q215" i="69" s="1"/>
  <c r="P205" i="69"/>
  <c r="Q205" i="69" s="1"/>
  <c r="P57" i="69"/>
  <c r="Q57" i="69" s="1"/>
  <c r="P103" i="69"/>
  <c r="Q103" i="69" s="1"/>
  <c r="P149" i="69"/>
  <c r="Q149" i="69" s="1"/>
  <c r="P195" i="69"/>
  <c r="Q195" i="69" s="1"/>
  <c r="O125" i="68"/>
  <c r="P93" i="68"/>
  <c r="Q93" i="68" s="1"/>
  <c r="O181" i="68"/>
  <c r="P40" i="68"/>
  <c r="Q40" i="68" s="1"/>
  <c r="O79" i="68"/>
  <c r="P131" i="68"/>
  <c r="Q131" i="68" s="1"/>
  <c r="P178" i="68"/>
  <c r="Q178" i="68" s="1"/>
  <c r="P12" i="68"/>
  <c r="Q12" i="68" s="1"/>
  <c r="O135" i="68"/>
  <c r="P55" i="68"/>
  <c r="Q55" i="68" s="1"/>
  <c r="P211" i="68"/>
  <c r="Q211" i="68" s="1"/>
  <c r="P24" i="68"/>
  <c r="Q24" i="68" s="1"/>
  <c r="P172" i="68"/>
  <c r="Q172" i="68" s="1"/>
  <c r="O221" i="68"/>
  <c r="P203" i="68"/>
  <c r="Q203" i="68" s="1"/>
  <c r="O52" i="68"/>
  <c r="P91" i="68"/>
  <c r="Q91" i="68" s="1"/>
  <c r="P165" i="68"/>
  <c r="Q165" i="68" s="1"/>
  <c r="P224" i="68"/>
  <c r="Q224" i="68" s="1"/>
  <c r="P27" i="68"/>
  <c r="Q27" i="68" s="1"/>
  <c r="O175" i="68"/>
  <c r="P157" i="68"/>
  <c r="Q157" i="68" s="1"/>
  <c r="P218" i="68"/>
  <c r="Q218" i="68" s="1"/>
  <c r="M33" i="68"/>
  <c r="P33" i="68" s="1"/>
  <c r="Q33" i="68" s="1"/>
  <c r="P32" i="68"/>
  <c r="Q32" i="68" s="1"/>
  <c r="M163" i="68"/>
  <c r="P163" i="68" s="1"/>
  <c r="Q163" i="68" s="1"/>
  <c r="P162" i="68"/>
  <c r="Q162" i="68" s="1"/>
  <c r="M189" i="68"/>
  <c r="P189" i="68" s="1"/>
  <c r="Q189" i="68" s="1"/>
  <c r="P188" i="68"/>
  <c r="Q188" i="68" s="1"/>
  <c r="M18" i="68"/>
  <c r="P17" i="68"/>
  <c r="Q17" i="68" s="1"/>
  <c r="M60" i="68"/>
  <c r="P60" i="68" s="1"/>
  <c r="Q60" i="68" s="1"/>
  <c r="P59" i="68"/>
  <c r="Q59" i="68" s="1"/>
  <c r="M10" i="68"/>
  <c r="O10" i="68" s="1"/>
  <c r="P9" i="68"/>
  <c r="Q9" i="68" s="1"/>
  <c r="M216" i="68"/>
  <c r="P216" i="68" s="1"/>
  <c r="Q216" i="68" s="1"/>
  <c r="P215" i="68"/>
  <c r="Q215" i="68" s="1"/>
  <c r="M109" i="68"/>
  <c r="P109" i="68" s="1"/>
  <c r="Q109" i="68" s="1"/>
  <c r="P108" i="68"/>
  <c r="Q108" i="68" s="1"/>
  <c r="M38" i="68"/>
  <c r="P38" i="68" s="1"/>
  <c r="Q38" i="68" s="1"/>
  <c r="P37" i="68"/>
  <c r="Q37" i="68" s="1"/>
  <c r="P142" i="68"/>
  <c r="Q142" i="68" s="1"/>
  <c r="M143" i="68"/>
  <c r="P143" i="68" s="1"/>
  <c r="Q143" i="68" s="1"/>
  <c r="M209" i="68"/>
  <c r="P209" i="68" s="1"/>
  <c r="Q209" i="68" s="1"/>
  <c r="P208" i="68"/>
  <c r="Q208" i="68" s="1"/>
  <c r="M120" i="68"/>
  <c r="P120" i="68" s="1"/>
  <c r="Q120" i="68" s="1"/>
  <c r="P119" i="68"/>
  <c r="Q119" i="68" s="1"/>
  <c r="M170" i="68"/>
  <c r="P170" i="68" s="1"/>
  <c r="Q170" i="68" s="1"/>
  <c r="P169" i="68"/>
  <c r="Q169" i="68" s="1"/>
  <c r="M74" i="68"/>
  <c r="P74" i="68" s="1"/>
  <c r="Q74" i="68" s="1"/>
  <c r="P73" i="68"/>
  <c r="Q73" i="68" s="1"/>
  <c r="M86" i="68"/>
  <c r="O86" i="68" s="1"/>
  <c r="M132" i="68"/>
  <c r="O66" i="68"/>
  <c r="P76" i="68"/>
  <c r="Q76" i="68" s="1"/>
  <c r="P122" i="68"/>
  <c r="Q122" i="68" s="1"/>
  <c r="P168" i="68"/>
  <c r="Q168" i="68" s="1"/>
  <c r="P214" i="68"/>
  <c r="Q214" i="68" s="1"/>
  <c r="P107" i="68"/>
  <c r="Q107" i="68" s="1"/>
  <c r="P112" i="68"/>
  <c r="Q112" i="68" s="1"/>
  <c r="P158" i="68"/>
  <c r="Q158" i="68" s="1"/>
  <c r="P204" i="68"/>
  <c r="Q204" i="68" s="1"/>
  <c r="P148" i="68"/>
  <c r="Q148" i="68" s="1"/>
  <c r="P194" i="68"/>
  <c r="Q194" i="68" s="1"/>
  <c r="P46" i="68"/>
  <c r="Q46" i="68" s="1"/>
  <c r="P92" i="68"/>
  <c r="Q92" i="68" s="1"/>
  <c r="P138" i="68"/>
  <c r="Q138" i="68" s="1"/>
  <c r="P184" i="68"/>
  <c r="Q184" i="68" s="1"/>
  <c r="P31" i="68"/>
  <c r="Q31" i="68" s="1"/>
  <c r="P36" i="68"/>
  <c r="Q36" i="68" s="1"/>
  <c r="P82" i="68"/>
  <c r="Q82" i="68" s="1"/>
  <c r="P128" i="68"/>
  <c r="Q128" i="68" s="1"/>
  <c r="P16" i="68"/>
  <c r="Q16" i="68" s="1"/>
  <c r="P21" i="68"/>
  <c r="Q21" i="68" s="1"/>
  <c r="P72" i="68"/>
  <c r="Q72" i="68" s="1"/>
  <c r="P118" i="68"/>
  <c r="Q118" i="68" s="1"/>
  <c r="P58" i="68"/>
  <c r="Q58" i="68" s="1"/>
  <c r="P63" i="68"/>
  <c r="Q63" i="68" s="1"/>
  <c r="P104" i="68"/>
  <c r="Q104" i="68" s="1"/>
  <c r="O145" i="68"/>
  <c r="O191" i="68"/>
  <c r="P43" i="68"/>
  <c r="Q43" i="68" s="1"/>
  <c r="P8" i="68"/>
  <c r="Q8" i="68" s="1"/>
  <c r="P13" i="68"/>
  <c r="Q13" i="68" s="1"/>
  <c r="P69" i="68"/>
  <c r="Q69" i="68" s="1"/>
  <c r="P115" i="68"/>
  <c r="Q115" i="68" s="1"/>
  <c r="P161" i="68"/>
  <c r="Q161" i="68" s="1"/>
  <c r="P207" i="68"/>
  <c r="Q207" i="68" s="1"/>
  <c r="O95" i="68"/>
  <c r="P151" i="68"/>
  <c r="Q151" i="68" s="1"/>
  <c r="P197" i="68"/>
  <c r="Q197" i="68" s="1"/>
  <c r="P49" i="68"/>
  <c r="Q49" i="68" s="1"/>
  <c r="P141" i="68"/>
  <c r="Q141" i="68" s="1"/>
  <c r="P187" i="68"/>
  <c r="Q187" i="68" s="1"/>
  <c r="O292" i="66"/>
  <c r="P249" i="66"/>
  <c r="Q249" i="66" s="1"/>
  <c r="P286" i="66"/>
  <c r="Q286" i="66" s="1"/>
  <c r="P62" i="66"/>
  <c r="Q62" i="66" s="1"/>
  <c r="P71" i="66"/>
  <c r="Q71" i="66" s="1"/>
  <c r="P47" i="66"/>
  <c r="Q47" i="66" s="1"/>
  <c r="P98" i="66"/>
  <c r="Q98" i="66" s="1"/>
  <c r="P107" i="66"/>
  <c r="Q107" i="66" s="1"/>
  <c r="P211" i="66"/>
  <c r="Q211" i="66" s="1"/>
  <c r="P220" i="66"/>
  <c r="Q220" i="66" s="1"/>
  <c r="M200" i="66"/>
  <c r="O200" i="66" s="1"/>
  <c r="P110" i="66"/>
  <c r="Q110" i="66" s="1"/>
  <c r="P175" i="66"/>
  <c r="Q175" i="66" s="1"/>
  <c r="M167" i="66"/>
  <c r="O167" i="66" s="1"/>
  <c r="M281" i="66"/>
  <c r="O281" i="66" s="1"/>
  <c r="P223" i="66"/>
  <c r="Q223" i="66" s="1"/>
  <c r="O248" i="66"/>
  <c r="P20" i="66"/>
  <c r="Q20" i="66" s="1"/>
  <c r="M72" i="66"/>
  <c r="O72" i="66" s="1"/>
  <c r="M176" i="66"/>
  <c r="O176" i="66" s="1"/>
  <c r="P56" i="66"/>
  <c r="Q56" i="66" s="1"/>
  <c r="P89" i="66"/>
  <c r="Q89" i="66" s="1"/>
  <c r="M185" i="66"/>
  <c r="O185" i="66" s="1"/>
  <c r="M57" i="66"/>
  <c r="O57" i="66" s="1"/>
  <c r="O169" i="66"/>
  <c r="P221" i="66"/>
  <c r="Q221" i="66" s="1"/>
  <c r="O74" i="66"/>
  <c r="M253" i="66"/>
  <c r="M254" i="66" s="1"/>
  <c r="O254" i="66" s="1"/>
  <c r="P83" i="66"/>
  <c r="Q83" i="66" s="1"/>
  <c r="M245" i="66"/>
  <c r="M246" i="66" s="1"/>
  <c r="O246" i="66" s="1"/>
  <c r="M273" i="66"/>
  <c r="P273" i="66" s="1"/>
  <c r="Q273" i="66" s="1"/>
  <c r="O181" i="66"/>
  <c r="P26" i="66"/>
  <c r="Q26" i="66" s="1"/>
  <c r="P35" i="66"/>
  <c r="Q35" i="66" s="1"/>
  <c r="P53" i="66"/>
  <c r="Q53" i="66" s="1"/>
  <c r="P298" i="66"/>
  <c r="Q298" i="66" s="1"/>
  <c r="P38" i="66"/>
  <c r="Q38" i="66" s="1"/>
  <c r="P92" i="66"/>
  <c r="Q92" i="66" s="1"/>
  <c r="O131" i="66"/>
  <c r="P205" i="66"/>
  <c r="Q205" i="66" s="1"/>
  <c r="P319" i="66"/>
  <c r="Q319" i="66" s="1"/>
  <c r="M108" i="66"/>
  <c r="O108" i="66" s="1"/>
  <c r="O146" i="66"/>
  <c r="P304" i="66"/>
  <c r="Q304" i="66" s="1"/>
  <c r="O187" i="66"/>
  <c r="P17" i="66"/>
  <c r="Q17" i="66" s="1"/>
  <c r="M299" i="66"/>
  <c r="O299" i="66" s="1"/>
  <c r="O256" i="66"/>
  <c r="M63" i="66"/>
  <c r="O63" i="66" s="1"/>
  <c r="M18" i="66"/>
  <c r="O18" i="66" s="1"/>
  <c r="M126" i="66"/>
  <c r="O126" i="66" s="1"/>
  <c r="O134" i="66"/>
  <c r="P214" i="66"/>
  <c r="Q214" i="66" s="1"/>
  <c r="M250" i="66"/>
  <c r="O250" i="66" s="1"/>
  <c r="P119" i="66"/>
  <c r="Q119" i="66" s="1"/>
  <c r="P322" i="66"/>
  <c r="Q322" i="66" s="1"/>
  <c r="O128" i="66"/>
  <c r="M99" i="66"/>
  <c r="O99" i="66" s="1"/>
  <c r="M36" i="66"/>
  <c r="O36" i="66" s="1"/>
  <c r="M90" i="66"/>
  <c r="O90" i="66" s="1"/>
  <c r="M203" i="66"/>
  <c r="O203" i="66" s="1"/>
  <c r="O268" i="66"/>
  <c r="P301" i="66"/>
  <c r="Q301" i="66" s="1"/>
  <c r="M54" i="66"/>
  <c r="O54" i="66" s="1"/>
  <c r="M144" i="66"/>
  <c r="O144" i="66" s="1"/>
  <c r="P160" i="66"/>
  <c r="Q160" i="66" s="1"/>
  <c r="O260" i="66"/>
  <c r="O295" i="66"/>
  <c r="M27" i="66"/>
  <c r="O27" i="66" s="1"/>
  <c r="M266" i="66"/>
  <c r="O266" i="66" s="1"/>
  <c r="P265" i="66"/>
  <c r="Q265" i="66" s="1"/>
  <c r="P257" i="66"/>
  <c r="Q257" i="66" s="1"/>
  <c r="M258" i="66"/>
  <c r="O258" i="66" s="1"/>
  <c r="M151" i="66"/>
  <c r="P150" i="66"/>
  <c r="Q150" i="66" s="1"/>
  <c r="M262" i="66"/>
  <c r="O262" i="66" s="1"/>
  <c r="P261" i="66"/>
  <c r="Q261" i="66" s="1"/>
  <c r="M278" i="66"/>
  <c r="O278" i="66" s="1"/>
  <c r="P277" i="66"/>
  <c r="Q277" i="66" s="1"/>
  <c r="P41" i="66"/>
  <c r="Q41" i="66" s="1"/>
  <c r="P77" i="66"/>
  <c r="Q77" i="66" s="1"/>
  <c r="P113" i="66"/>
  <c r="Q113" i="66" s="1"/>
  <c r="P149" i="66"/>
  <c r="Q149" i="66" s="1"/>
  <c r="P154" i="66"/>
  <c r="Q154" i="66" s="1"/>
  <c r="P190" i="66"/>
  <c r="Q190" i="66" s="1"/>
  <c r="P226" i="66"/>
  <c r="Q226" i="66" s="1"/>
  <c r="P217" i="66"/>
  <c r="Q217" i="66" s="1"/>
  <c r="P283" i="66"/>
  <c r="Q283" i="66" s="1"/>
  <c r="O11" i="66"/>
  <c r="O196" i="66"/>
  <c r="O232" i="66"/>
  <c r="P310" i="66"/>
  <c r="Q310" i="66" s="1"/>
  <c r="P32" i="66"/>
  <c r="Q32" i="66" s="1"/>
  <c r="P68" i="66"/>
  <c r="Q68" i="66" s="1"/>
  <c r="P104" i="66"/>
  <c r="Q104" i="66" s="1"/>
  <c r="P140" i="66"/>
  <c r="Q140" i="66" s="1"/>
  <c r="O264" i="66"/>
  <c r="P208" i="66"/>
  <c r="Q208" i="66" s="1"/>
  <c r="P269" i="66"/>
  <c r="Q269" i="66" s="1"/>
  <c r="P316" i="66"/>
  <c r="Q316" i="66" s="1"/>
  <c r="P23" i="66"/>
  <c r="Q23" i="66" s="1"/>
  <c r="P59" i="66"/>
  <c r="Q59" i="66" s="1"/>
  <c r="P95" i="66"/>
  <c r="Q95" i="66" s="1"/>
  <c r="P172" i="66"/>
  <c r="Q172" i="66" s="1"/>
  <c r="O193" i="66"/>
  <c r="O229" i="66"/>
  <c r="P307" i="66"/>
  <c r="Q307" i="66" s="1"/>
  <c r="P8" i="66"/>
  <c r="Q8" i="66" s="1"/>
  <c r="P44" i="66"/>
  <c r="Q44" i="66" s="1"/>
  <c r="P80" i="66"/>
  <c r="Q80" i="66" s="1"/>
  <c r="P116" i="66"/>
  <c r="Q116" i="66" s="1"/>
  <c r="P157" i="66"/>
  <c r="Q157" i="66" s="1"/>
  <c r="O289" i="66"/>
  <c r="O276" i="66"/>
  <c r="P29" i="66"/>
  <c r="Q29" i="66" s="1"/>
  <c r="P65" i="66"/>
  <c r="Q65" i="66" s="1"/>
  <c r="P101" i="66"/>
  <c r="Q101" i="66" s="1"/>
  <c r="P137" i="66"/>
  <c r="Q137" i="66" s="1"/>
  <c r="P178" i="66"/>
  <c r="Q178" i="66" s="1"/>
  <c r="O235" i="66"/>
  <c r="P313" i="66"/>
  <c r="Q313" i="66" s="1"/>
  <c r="P14" i="66"/>
  <c r="Q14" i="66" s="1"/>
  <c r="P50" i="66"/>
  <c r="Q50" i="66" s="1"/>
  <c r="P86" i="66"/>
  <c r="Q86" i="66" s="1"/>
  <c r="P122" i="66"/>
  <c r="Q122" i="66" s="1"/>
  <c r="P163" i="66"/>
  <c r="Q163" i="66" s="1"/>
  <c r="P110" i="72" l="1"/>
  <c r="Q110" i="72" s="1"/>
  <c r="H33" i="32"/>
  <c r="H59" i="89"/>
  <c r="P147" i="72"/>
  <c r="Q147" i="72" s="1"/>
  <c r="Q3" i="78"/>
  <c r="J68" i="89" s="1"/>
  <c r="P3" i="77"/>
  <c r="I67" i="89" s="1"/>
  <c r="Q3" i="77"/>
  <c r="J67" i="89" s="1"/>
  <c r="P50" i="72"/>
  <c r="Q3" i="69"/>
  <c r="P3" i="68"/>
  <c r="I29" i="32" s="1"/>
  <c r="Q3" i="68"/>
  <c r="J29" i="32" s="1"/>
  <c r="O3" i="69"/>
  <c r="H30" i="32" s="1"/>
  <c r="P3" i="69"/>
  <c r="M28" i="76"/>
  <c r="P27" i="76"/>
  <c r="Q27" i="76" s="1"/>
  <c r="P3" i="78"/>
  <c r="M195" i="72"/>
  <c r="P195" i="72" s="1"/>
  <c r="Q195" i="72" s="1"/>
  <c r="P194" i="72"/>
  <c r="Q194" i="72" s="1"/>
  <c r="P187" i="72"/>
  <c r="Q187" i="72" s="1"/>
  <c r="Q11" i="72"/>
  <c r="M17" i="72"/>
  <c r="P17" i="72" s="1"/>
  <c r="Q17" i="72" s="1"/>
  <c r="P16" i="72"/>
  <c r="Q16" i="72" s="1"/>
  <c r="M37" i="72"/>
  <c r="P37" i="72" s="1"/>
  <c r="Q37" i="72" s="1"/>
  <c r="P36" i="72"/>
  <c r="Q36" i="72" s="1"/>
  <c r="M162" i="71"/>
  <c r="P162" i="71" s="1"/>
  <c r="Q162" i="71" s="1"/>
  <c r="P161" i="71"/>
  <c r="Q161" i="71" s="1"/>
  <c r="O3" i="71"/>
  <c r="H32" i="32" s="1"/>
  <c r="M43" i="71"/>
  <c r="P43" i="71" s="1"/>
  <c r="Q43" i="71" s="1"/>
  <c r="P42" i="71"/>
  <c r="Q42" i="71" s="1"/>
  <c r="P3" i="71"/>
  <c r="I32" i="32" s="1"/>
  <c r="Q3" i="71"/>
  <c r="J32" i="32" s="1"/>
  <c r="M62" i="70"/>
  <c r="P62" i="70" s="1"/>
  <c r="Q62" i="70" s="1"/>
  <c r="P61" i="70"/>
  <c r="M16" i="70"/>
  <c r="P16" i="70" s="1"/>
  <c r="Q16" i="70" s="1"/>
  <c r="P15" i="70"/>
  <c r="Q15" i="70" s="1"/>
  <c r="M108" i="70"/>
  <c r="P108" i="70" s="1"/>
  <c r="Q108" i="70" s="1"/>
  <c r="P107" i="70"/>
  <c r="Q107" i="70" s="1"/>
  <c r="M133" i="68"/>
  <c r="P133" i="68" s="1"/>
  <c r="Q133" i="68" s="1"/>
  <c r="P132" i="68"/>
  <c r="Q132" i="68" s="1"/>
  <c r="M19" i="68"/>
  <c r="P19" i="68" s="1"/>
  <c r="Q19" i="68" s="1"/>
  <c r="P18" i="68"/>
  <c r="M274" i="66"/>
  <c r="O274" i="66" s="1"/>
  <c r="P245" i="66"/>
  <c r="Q245" i="66" s="1"/>
  <c r="P253" i="66"/>
  <c r="Q253" i="66" s="1"/>
  <c r="H20" i="32"/>
  <c r="M152" i="66"/>
  <c r="P152" i="66" s="1"/>
  <c r="Q152" i="66" s="1"/>
  <c r="P151" i="66"/>
  <c r="Q151" i="66" s="1"/>
  <c r="I30" i="32" l="1"/>
  <c r="I56" i="89"/>
  <c r="J30" i="32"/>
  <c r="J56" i="89"/>
  <c r="J42" i="32"/>
  <c r="I68" i="89"/>
  <c r="I42" i="32"/>
  <c r="J41" i="32"/>
  <c r="I41" i="32"/>
  <c r="Q50" i="72"/>
  <c r="Q3" i="72" s="1"/>
  <c r="P3" i="72"/>
  <c r="M29" i="76"/>
  <c r="P29" i="76" s="1"/>
  <c r="Q29" i="76" s="1"/>
  <c r="P28" i="76"/>
  <c r="P3" i="76" s="1"/>
  <c r="N3" i="78"/>
  <c r="M3" i="78"/>
  <c r="N3" i="77"/>
  <c r="M3" i="77"/>
  <c r="N3" i="73"/>
  <c r="M3" i="73"/>
  <c r="M4" i="73" s="1"/>
  <c r="N3" i="71"/>
  <c r="G32" i="32" s="1"/>
  <c r="M3" i="71"/>
  <c r="Q61" i="70"/>
  <c r="Q3" i="70" s="1"/>
  <c r="J31" i="32" s="1"/>
  <c r="P3" i="70"/>
  <c r="I31" i="32" s="1"/>
  <c r="N3" i="69"/>
  <c r="M3" i="69"/>
  <c r="F56" i="89" s="1"/>
  <c r="Q18" i="68"/>
  <c r="J20" i="32"/>
  <c r="I20" i="32"/>
  <c r="J33" i="32" l="1"/>
  <c r="J59" i="89"/>
  <c r="I33" i="32"/>
  <c r="I59" i="89"/>
  <c r="G30" i="32"/>
  <c r="G56" i="89"/>
  <c r="M4" i="78"/>
  <c r="F68" i="89"/>
  <c r="F42" i="32"/>
  <c r="G68" i="89"/>
  <c r="G42" i="32"/>
  <c r="M4" i="77"/>
  <c r="F67" i="89"/>
  <c r="F41" i="32"/>
  <c r="G67" i="89"/>
  <c r="G41" i="32"/>
  <c r="M4" i="71"/>
  <c r="K32" i="32" s="1"/>
  <c r="F32" i="32"/>
  <c r="M4" i="69"/>
  <c r="F30" i="32"/>
  <c r="Q28" i="76"/>
  <c r="Q3" i="76" s="1"/>
  <c r="N3" i="72"/>
  <c r="M3" i="72"/>
  <c r="F59" i="89" s="1"/>
  <c r="N3" i="70"/>
  <c r="G31" i="32" s="1"/>
  <c r="M3" i="70"/>
  <c r="F31" i="32" s="1"/>
  <c r="M3" i="68"/>
  <c r="N3" i="68"/>
  <c r="G29" i="32" s="1"/>
  <c r="N3" i="66"/>
  <c r="G20" i="32" s="1"/>
  <c r="M3" i="66"/>
  <c r="G33" i="32" l="1"/>
  <c r="G59" i="89"/>
  <c r="K30" i="32"/>
  <c r="K56" i="89"/>
  <c r="K68" i="89"/>
  <c r="K42" i="32"/>
  <c r="K67" i="89"/>
  <c r="K41" i="32"/>
  <c r="M4" i="72"/>
  <c r="F33" i="32"/>
  <c r="M4" i="70"/>
  <c r="K31" i="32" s="1"/>
  <c r="M4" i="68"/>
  <c r="K29" i="32" s="1"/>
  <c r="F29" i="32"/>
  <c r="M4" i="66"/>
  <c r="K20" i="32" s="1"/>
  <c r="F20" i="32"/>
  <c r="M3" i="76"/>
  <c r="M4" i="76" s="1"/>
  <c r="N3" i="76"/>
  <c r="K33" i="32" l="1"/>
  <c r="K59" i="89"/>
  <c r="P337" i="59"/>
  <c r="Q337" i="59" s="1"/>
  <c r="N337" i="59"/>
  <c r="O336" i="59"/>
  <c r="N336" i="59"/>
  <c r="P336" i="59" s="1"/>
  <c r="Q336" i="59" s="1"/>
  <c r="M336" i="59"/>
  <c r="M337" i="59" s="1"/>
  <c r="O337" i="59" s="1"/>
  <c r="P335" i="59"/>
  <c r="Q335" i="59" s="1"/>
  <c r="O335" i="59"/>
  <c r="N335" i="59"/>
  <c r="P334" i="59"/>
  <c r="Q334" i="59" s="1"/>
  <c r="N334" i="59"/>
  <c r="O333" i="59"/>
  <c r="N333" i="59"/>
  <c r="M333" i="59"/>
  <c r="M334" i="59" s="1"/>
  <c r="O334" i="59" s="1"/>
  <c r="P332" i="59"/>
  <c r="Q332" i="59" s="1"/>
  <c r="O332" i="59"/>
  <c r="N332" i="59"/>
  <c r="P331" i="59"/>
  <c r="Q331" i="59" s="1"/>
  <c r="N331" i="59"/>
  <c r="O330" i="59"/>
  <c r="N330" i="59"/>
  <c r="M330" i="59"/>
  <c r="M331" i="59" s="1"/>
  <c r="O331" i="59" s="1"/>
  <c r="P329" i="59"/>
  <c r="Q329" i="59" s="1"/>
  <c r="O329" i="59"/>
  <c r="N329" i="59"/>
  <c r="P328" i="59"/>
  <c r="Q328" i="59" s="1"/>
  <c r="N328" i="59"/>
  <c r="O327" i="59"/>
  <c r="N327" i="59"/>
  <c r="M327" i="59"/>
  <c r="M328" i="59" s="1"/>
  <c r="O328" i="59" s="1"/>
  <c r="P326" i="59"/>
  <c r="Q326" i="59" s="1"/>
  <c r="O326" i="59"/>
  <c r="N326" i="59"/>
  <c r="P325" i="59"/>
  <c r="Q325" i="59" s="1"/>
  <c r="N325" i="59"/>
  <c r="O324" i="59"/>
  <c r="N324" i="59"/>
  <c r="M324" i="59"/>
  <c r="M325" i="59" s="1"/>
  <c r="O325" i="59" s="1"/>
  <c r="P323" i="59"/>
  <c r="Q323" i="59" s="1"/>
  <c r="O323" i="59"/>
  <c r="N323" i="59"/>
  <c r="P322" i="59"/>
  <c r="Q322" i="59" s="1"/>
  <c r="N322" i="59"/>
  <c r="O321" i="59"/>
  <c r="N321" i="59"/>
  <c r="M321" i="59"/>
  <c r="M322" i="59" s="1"/>
  <c r="O322" i="59" s="1"/>
  <c r="P320" i="59"/>
  <c r="Q320" i="59" s="1"/>
  <c r="O320" i="59"/>
  <c r="N320" i="59"/>
  <c r="P319" i="59"/>
  <c r="Q319" i="59" s="1"/>
  <c r="N319" i="59"/>
  <c r="O318" i="59"/>
  <c r="N318" i="59"/>
  <c r="M318" i="59"/>
  <c r="M319" i="59" s="1"/>
  <c r="O319" i="59" s="1"/>
  <c r="P317" i="59"/>
  <c r="Q317" i="59" s="1"/>
  <c r="O317" i="59"/>
  <c r="N317" i="59"/>
  <c r="P316" i="59"/>
  <c r="Q316" i="59" s="1"/>
  <c r="N316" i="59"/>
  <c r="O315" i="59"/>
  <c r="N315" i="59"/>
  <c r="M315" i="59"/>
  <c r="M316" i="59" s="1"/>
  <c r="O316" i="59" s="1"/>
  <c r="P314" i="59"/>
  <c r="Q314" i="59" s="1"/>
  <c r="O314" i="59"/>
  <c r="N314" i="59"/>
  <c r="P313" i="59"/>
  <c r="Q313" i="59" s="1"/>
  <c r="N313" i="59"/>
  <c r="N312" i="59"/>
  <c r="M312" i="59"/>
  <c r="M313" i="59" s="1"/>
  <c r="O313" i="59" s="1"/>
  <c r="P311" i="59"/>
  <c r="Q311" i="59" s="1"/>
  <c r="O311" i="59"/>
  <c r="N311" i="59"/>
  <c r="P310" i="59"/>
  <c r="Q310" i="59" s="1"/>
  <c r="N310" i="59"/>
  <c r="P309" i="59"/>
  <c r="Q309" i="59" s="1"/>
  <c r="N309" i="59"/>
  <c r="M309" i="59"/>
  <c r="M310" i="59" s="1"/>
  <c r="O310" i="59" s="1"/>
  <c r="P308" i="59"/>
  <c r="Q308" i="59" s="1"/>
  <c r="O308" i="59"/>
  <c r="N308" i="59"/>
  <c r="P307" i="59"/>
  <c r="Q307" i="59" s="1"/>
  <c r="N307" i="59"/>
  <c r="P306" i="59"/>
  <c r="Q306" i="59" s="1"/>
  <c r="N306" i="59"/>
  <c r="M306" i="59"/>
  <c r="M307" i="59" s="1"/>
  <c r="O307" i="59" s="1"/>
  <c r="P305" i="59"/>
  <c r="Q305" i="59" s="1"/>
  <c r="O305" i="59"/>
  <c r="N305" i="59"/>
  <c r="P304" i="59"/>
  <c r="Q304" i="59" s="1"/>
  <c r="N304" i="59"/>
  <c r="O303" i="59"/>
  <c r="N303" i="59"/>
  <c r="M303" i="59"/>
  <c r="M304" i="59" s="1"/>
  <c r="O304" i="59" s="1"/>
  <c r="P302" i="59"/>
  <c r="Q302" i="59" s="1"/>
  <c r="O302" i="59"/>
  <c r="N302" i="59"/>
  <c r="P301" i="59"/>
  <c r="Q301" i="59" s="1"/>
  <c r="N301" i="59"/>
  <c r="P300" i="59"/>
  <c r="Q300" i="59" s="1"/>
  <c r="N300" i="59"/>
  <c r="M300" i="59"/>
  <c r="M301" i="59" s="1"/>
  <c r="O301" i="59" s="1"/>
  <c r="P299" i="59"/>
  <c r="Q299" i="59" s="1"/>
  <c r="O299" i="59"/>
  <c r="N299" i="59"/>
  <c r="P298" i="59"/>
  <c r="Q298" i="59" s="1"/>
  <c r="N298" i="59"/>
  <c r="N297" i="59"/>
  <c r="P296" i="59"/>
  <c r="Q296" i="59" s="1"/>
  <c r="N296" i="59"/>
  <c r="M296" i="59"/>
  <c r="M297" i="59" s="1"/>
  <c r="O295" i="59"/>
  <c r="N295" i="59"/>
  <c r="P295" i="59" s="1"/>
  <c r="Q295" i="59" s="1"/>
  <c r="P294" i="59"/>
  <c r="Q294" i="59" s="1"/>
  <c r="N294" i="59"/>
  <c r="O293" i="59"/>
  <c r="N293" i="59"/>
  <c r="P292" i="59"/>
  <c r="Q292" i="59" s="1"/>
  <c r="N292" i="59"/>
  <c r="M292" i="59"/>
  <c r="M293" i="59" s="1"/>
  <c r="O291" i="59"/>
  <c r="N291" i="59"/>
  <c r="P291" i="59" s="1"/>
  <c r="Q291" i="59" s="1"/>
  <c r="P290" i="59"/>
  <c r="Q290" i="59" s="1"/>
  <c r="N290" i="59"/>
  <c r="O289" i="59"/>
  <c r="N289" i="59"/>
  <c r="P288" i="59"/>
  <c r="Q288" i="59" s="1"/>
  <c r="N288" i="59"/>
  <c r="M288" i="59"/>
  <c r="M289" i="59" s="1"/>
  <c r="O287" i="59"/>
  <c r="N287" i="59"/>
  <c r="P287" i="59" s="1"/>
  <c r="Q287" i="59" s="1"/>
  <c r="P286" i="59"/>
  <c r="Q286" i="59" s="1"/>
  <c r="N286" i="59"/>
  <c r="O285" i="59"/>
  <c r="N285" i="59"/>
  <c r="P284" i="59"/>
  <c r="Q284" i="59" s="1"/>
  <c r="N284" i="59"/>
  <c r="M284" i="59"/>
  <c r="M285" i="59" s="1"/>
  <c r="M286" i="59" s="1"/>
  <c r="O286" i="59" s="1"/>
  <c r="O283" i="59"/>
  <c r="N283" i="59"/>
  <c r="P283" i="59" s="1"/>
  <c r="Q283" i="59" s="1"/>
  <c r="P282" i="59"/>
  <c r="Q282" i="59" s="1"/>
  <c r="N282" i="59"/>
  <c r="O281" i="59"/>
  <c r="N281" i="59"/>
  <c r="P280" i="59"/>
  <c r="Q280" i="59" s="1"/>
  <c r="N280" i="59"/>
  <c r="M280" i="59"/>
  <c r="M281" i="59" s="1"/>
  <c r="O279" i="59"/>
  <c r="N279" i="59"/>
  <c r="P279" i="59" s="1"/>
  <c r="Q279" i="59" s="1"/>
  <c r="P278" i="59"/>
  <c r="Q278" i="59" s="1"/>
  <c r="N278" i="59"/>
  <c r="O277" i="59"/>
  <c r="N277" i="59"/>
  <c r="P276" i="59"/>
  <c r="Q276" i="59" s="1"/>
  <c r="N276" i="59"/>
  <c r="M276" i="59"/>
  <c r="M277" i="59" s="1"/>
  <c r="O275" i="59"/>
  <c r="N275" i="59"/>
  <c r="P275" i="59" s="1"/>
  <c r="Q275" i="59" s="1"/>
  <c r="P274" i="59"/>
  <c r="Q274" i="59" s="1"/>
  <c r="N274" i="59"/>
  <c r="O273" i="59"/>
  <c r="N273" i="59"/>
  <c r="P272" i="59"/>
  <c r="Q272" i="59" s="1"/>
  <c r="N272" i="59"/>
  <c r="M272" i="59"/>
  <c r="M273" i="59" s="1"/>
  <c r="O271" i="59"/>
  <c r="N271" i="59"/>
  <c r="P271" i="59" s="1"/>
  <c r="Q271" i="59" s="1"/>
  <c r="P270" i="59"/>
  <c r="Q270" i="59" s="1"/>
  <c r="N270" i="59"/>
  <c r="O269" i="59"/>
  <c r="N269" i="59"/>
  <c r="P268" i="59"/>
  <c r="Q268" i="59" s="1"/>
  <c r="N268" i="59"/>
  <c r="M268" i="59"/>
  <c r="M269" i="59" s="1"/>
  <c r="O267" i="59"/>
  <c r="N267" i="59"/>
  <c r="P267" i="59" s="1"/>
  <c r="Q267" i="59" s="1"/>
  <c r="P266" i="59"/>
  <c r="Q266" i="59" s="1"/>
  <c r="N266" i="59"/>
  <c r="O265" i="59"/>
  <c r="N265" i="59"/>
  <c r="N264" i="59"/>
  <c r="M264" i="59"/>
  <c r="M265" i="59" s="1"/>
  <c r="O263" i="59"/>
  <c r="N263" i="59"/>
  <c r="P263" i="59" s="1"/>
  <c r="Q263" i="59" s="1"/>
  <c r="P256" i="59"/>
  <c r="Q256" i="59" s="1"/>
  <c r="N256" i="59"/>
  <c r="P255" i="59"/>
  <c r="Q255" i="59" s="1"/>
  <c r="N255" i="59"/>
  <c r="M255" i="59"/>
  <c r="M256" i="59" s="1"/>
  <c r="O256" i="59" s="1"/>
  <c r="P254" i="59"/>
  <c r="Q254" i="59" s="1"/>
  <c r="O254" i="59"/>
  <c r="N254" i="59"/>
  <c r="P253" i="59"/>
  <c r="Q253" i="59" s="1"/>
  <c r="N253" i="59"/>
  <c r="P252" i="59"/>
  <c r="Q252" i="59" s="1"/>
  <c r="N252" i="59"/>
  <c r="M252" i="59"/>
  <c r="M253" i="59" s="1"/>
  <c r="O253" i="59" s="1"/>
  <c r="P251" i="59"/>
  <c r="Q251" i="59" s="1"/>
  <c r="O251" i="59"/>
  <c r="N251" i="59"/>
  <c r="P250" i="59"/>
  <c r="Q250" i="59" s="1"/>
  <c r="N250" i="59"/>
  <c r="N249" i="59"/>
  <c r="M249" i="59"/>
  <c r="M250" i="59" s="1"/>
  <c r="O250" i="59" s="1"/>
  <c r="O248" i="59"/>
  <c r="N248" i="59"/>
  <c r="P248" i="59" s="1"/>
  <c r="Q248" i="59" s="1"/>
  <c r="P247" i="59"/>
  <c r="Q247" i="59" s="1"/>
  <c r="N247" i="59"/>
  <c r="O246" i="59"/>
  <c r="N246" i="59"/>
  <c r="M246" i="59"/>
  <c r="M247" i="59" s="1"/>
  <c r="O247" i="59" s="1"/>
  <c r="P245" i="59"/>
  <c r="Q245" i="59" s="1"/>
  <c r="O245" i="59"/>
  <c r="N245" i="59"/>
  <c r="O244" i="59"/>
  <c r="N244" i="59"/>
  <c r="O243" i="59"/>
  <c r="N243" i="59"/>
  <c r="O242" i="59"/>
  <c r="N242" i="59"/>
  <c r="O241" i="59"/>
  <c r="N241" i="59"/>
  <c r="M241" i="59"/>
  <c r="M242" i="59" s="1"/>
  <c r="O240" i="59"/>
  <c r="N240" i="59"/>
  <c r="P240" i="59" s="1"/>
  <c r="Q240" i="59" s="1"/>
  <c r="P239" i="59"/>
  <c r="Q239" i="59" s="1"/>
  <c r="N239" i="59"/>
  <c r="O238" i="59"/>
  <c r="N238" i="59"/>
  <c r="M238" i="59"/>
  <c r="M239" i="59" s="1"/>
  <c r="O239" i="59" s="1"/>
  <c r="P237" i="59"/>
  <c r="Q237" i="59" s="1"/>
  <c r="O237" i="59"/>
  <c r="N237" i="59"/>
  <c r="O236" i="59"/>
  <c r="N236" i="59"/>
  <c r="O235" i="59"/>
  <c r="N235" i="59"/>
  <c r="O234" i="59"/>
  <c r="N234" i="59"/>
  <c r="O233" i="59"/>
  <c r="N233" i="59"/>
  <c r="M233" i="59"/>
  <c r="M234" i="59" s="1"/>
  <c r="O232" i="59"/>
  <c r="N232" i="59"/>
  <c r="P232" i="59" s="1"/>
  <c r="Q232" i="59" s="1"/>
  <c r="P231" i="59"/>
  <c r="Q231" i="59" s="1"/>
  <c r="N231" i="59"/>
  <c r="O230" i="59"/>
  <c r="N230" i="59"/>
  <c r="O229" i="59"/>
  <c r="N229" i="59"/>
  <c r="M229" i="59"/>
  <c r="M230" i="59" s="1"/>
  <c r="O228" i="59"/>
  <c r="N228" i="59"/>
  <c r="P228" i="59" s="1"/>
  <c r="Q228" i="59" s="1"/>
  <c r="P227" i="59"/>
  <c r="Q227" i="59" s="1"/>
  <c r="N227" i="59"/>
  <c r="O226" i="59"/>
  <c r="N226" i="59"/>
  <c r="M226" i="59"/>
  <c r="M227" i="59" s="1"/>
  <c r="O227" i="59" s="1"/>
  <c r="P225" i="59"/>
  <c r="Q225" i="59" s="1"/>
  <c r="O225" i="59"/>
  <c r="N225" i="59"/>
  <c r="P224" i="59"/>
  <c r="Q224" i="59" s="1"/>
  <c r="N224" i="59"/>
  <c r="O223" i="59"/>
  <c r="N223" i="59"/>
  <c r="M223" i="59"/>
  <c r="M224" i="59" s="1"/>
  <c r="O224" i="59" s="1"/>
  <c r="O222" i="59"/>
  <c r="N222" i="59"/>
  <c r="P222" i="59" s="1"/>
  <c r="Q222" i="59" s="1"/>
  <c r="P221" i="59"/>
  <c r="Q221" i="59" s="1"/>
  <c r="N221" i="59"/>
  <c r="N220" i="59"/>
  <c r="M220" i="59"/>
  <c r="M221" i="59" s="1"/>
  <c r="O221" i="59" s="1"/>
  <c r="O219" i="59"/>
  <c r="N219" i="59"/>
  <c r="P219" i="59" s="1"/>
  <c r="Q219" i="59" s="1"/>
  <c r="P218" i="59"/>
  <c r="Q218" i="59" s="1"/>
  <c r="N218" i="59"/>
  <c r="N217" i="59"/>
  <c r="M217" i="59"/>
  <c r="M218" i="59" s="1"/>
  <c r="O218" i="59" s="1"/>
  <c r="O216" i="59"/>
  <c r="N216" i="59"/>
  <c r="P216" i="59" s="1"/>
  <c r="Q216" i="59" s="1"/>
  <c r="P215" i="59"/>
  <c r="Q215" i="59" s="1"/>
  <c r="N215" i="59"/>
  <c r="O214" i="59"/>
  <c r="N214" i="59"/>
  <c r="M214" i="59"/>
  <c r="M215" i="59" s="1"/>
  <c r="O215" i="59" s="1"/>
  <c r="P213" i="59"/>
  <c r="Q213" i="59" s="1"/>
  <c r="O213" i="59"/>
  <c r="N213" i="59"/>
  <c r="P212" i="59"/>
  <c r="Q212" i="59" s="1"/>
  <c r="N212" i="59"/>
  <c r="P211" i="59"/>
  <c r="Q211" i="59" s="1"/>
  <c r="N211" i="59"/>
  <c r="M211" i="59"/>
  <c r="M212" i="59" s="1"/>
  <c r="O212" i="59" s="1"/>
  <c r="O210" i="59"/>
  <c r="N210" i="59"/>
  <c r="P210" i="59" s="1"/>
  <c r="Q210" i="59" s="1"/>
  <c r="P209" i="59"/>
  <c r="Q209" i="59" s="1"/>
  <c r="N209" i="59"/>
  <c r="N208" i="59"/>
  <c r="M208" i="59"/>
  <c r="M209" i="59" s="1"/>
  <c r="O209" i="59" s="1"/>
  <c r="O207" i="59"/>
  <c r="N207" i="59"/>
  <c r="P207" i="59" s="1"/>
  <c r="Q207" i="59" s="1"/>
  <c r="P206" i="59"/>
  <c r="Q206" i="59" s="1"/>
  <c r="N206" i="59"/>
  <c r="O205" i="59"/>
  <c r="N205" i="59"/>
  <c r="O204" i="59"/>
  <c r="N204" i="59"/>
  <c r="M204" i="59"/>
  <c r="M205" i="59" s="1"/>
  <c r="O203" i="59"/>
  <c r="N203" i="59"/>
  <c r="P203" i="59" s="1"/>
  <c r="Q203" i="59" s="1"/>
  <c r="P202" i="59"/>
  <c r="Q202" i="59" s="1"/>
  <c r="N202" i="59"/>
  <c r="P201" i="59"/>
  <c r="Q201" i="59" s="1"/>
  <c r="N201" i="59"/>
  <c r="M201" i="59"/>
  <c r="M202" i="59" s="1"/>
  <c r="O202" i="59" s="1"/>
  <c r="O200" i="59"/>
  <c r="N200" i="59"/>
  <c r="P200" i="59" s="1"/>
  <c r="Q200" i="59" s="1"/>
  <c r="P199" i="59"/>
  <c r="Q199" i="59" s="1"/>
  <c r="N199" i="59"/>
  <c r="N198" i="59"/>
  <c r="M198" i="59"/>
  <c r="M199" i="59" s="1"/>
  <c r="O199" i="59" s="1"/>
  <c r="O197" i="59"/>
  <c r="N197" i="59"/>
  <c r="P197" i="59" s="1"/>
  <c r="Q197" i="59" s="1"/>
  <c r="P196" i="59"/>
  <c r="Q196" i="59" s="1"/>
  <c r="N196" i="59"/>
  <c r="O195" i="59"/>
  <c r="N195" i="59"/>
  <c r="M195" i="59"/>
  <c r="M196" i="59" s="1"/>
  <c r="O196" i="59" s="1"/>
  <c r="P194" i="59"/>
  <c r="Q194" i="59" s="1"/>
  <c r="O194" i="59"/>
  <c r="N194" i="59"/>
  <c r="O193" i="59"/>
  <c r="N193" i="59"/>
  <c r="O192" i="59"/>
  <c r="N192" i="59"/>
  <c r="O191" i="59"/>
  <c r="N191" i="59"/>
  <c r="O190" i="59"/>
  <c r="N190" i="59"/>
  <c r="M190" i="59"/>
  <c r="M191" i="59" s="1"/>
  <c r="O189" i="59"/>
  <c r="N189" i="59"/>
  <c r="P189" i="59" s="1"/>
  <c r="Q189" i="59" s="1"/>
  <c r="P188" i="59"/>
  <c r="Q188" i="59" s="1"/>
  <c r="N188" i="59"/>
  <c r="P187" i="59"/>
  <c r="Q187" i="59" s="1"/>
  <c r="N187" i="59"/>
  <c r="M187" i="59"/>
  <c r="M188" i="59" s="1"/>
  <c r="O188" i="59" s="1"/>
  <c r="O186" i="59"/>
  <c r="N186" i="59"/>
  <c r="P186" i="59" s="1"/>
  <c r="Q186" i="59" s="1"/>
  <c r="P185" i="59"/>
  <c r="Q185" i="59" s="1"/>
  <c r="N185" i="59"/>
  <c r="N184" i="59"/>
  <c r="M184" i="59"/>
  <c r="M185" i="59" s="1"/>
  <c r="O185" i="59" s="1"/>
  <c r="O183" i="59"/>
  <c r="N183" i="59"/>
  <c r="P183" i="59" s="1"/>
  <c r="Q183" i="59" s="1"/>
  <c r="P182" i="59"/>
  <c r="Q182" i="59" s="1"/>
  <c r="N182" i="59"/>
  <c r="P181" i="59"/>
  <c r="Q181" i="59" s="1"/>
  <c r="N181" i="59"/>
  <c r="M181" i="59"/>
  <c r="M182" i="59" s="1"/>
  <c r="O182" i="59" s="1"/>
  <c r="O180" i="59"/>
  <c r="N180" i="59"/>
  <c r="P180" i="59" s="1"/>
  <c r="Q180" i="59" s="1"/>
  <c r="P179" i="59"/>
  <c r="Q179" i="59" s="1"/>
  <c r="N179" i="59"/>
  <c r="O178" i="59"/>
  <c r="N178" i="59"/>
  <c r="M178" i="59"/>
  <c r="M179" i="59" s="1"/>
  <c r="O179" i="59" s="1"/>
  <c r="P177" i="59"/>
  <c r="Q177" i="59" s="1"/>
  <c r="O177" i="59"/>
  <c r="N177" i="59"/>
  <c r="P176" i="59"/>
  <c r="Q176" i="59" s="1"/>
  <c r="N176" i="59"/>
  <c r="N175" i="59"/>
  <c r="M175" i="59"/>
  <c r="M176" i="59" s="1"/>
  <c r="O176" i="59" s="1"/>
  <c r="P174" i="59"/>
  <c r="Q174" i="59" s="1"/>
  <c r="O174" i="59"/>
  <c r="N174" i="59"/>
  <c r="P173" i="59"/>
  <c r="Q173" i="59" s="1"/>
  <c r="N173" i="59"/>
  <c r="O172" i="59"/>
  <c r="N172" i="59"/>
  <c r="M172" i="59"/>
  <c r="M173" i="59" s="1"/>
  <c r="O173" i="59" s="1"/>
  <c r="P171" i="59"/>
  <c r="Q171" i="59" s="1"/>
  <c r="O171" i="59"/>
  <c r="N171" i="59"/>
  <c r="P170" i="59"/>
  <c r="Q170" i="59" s="1"/>
  <c r="N170" i="59"/>
  <c r="P169" i="59"/>
  <c r="Q169" i="59" s="1"/>
  <c r="N169" i="59"/>
  <c r="M169" i="59"/>
  <c r="M170" i="59" s="1"/>
  <c r="O170" i="59" s="1"/>
  <c r="P168" i="59"/>
  <c r="Q168" i="59" s="1"/>
  <c r="O168" i="59"/>
  <c r="N168" i="59"/>
  <c r="P167" i="59"/>
  <c r="Q167" i="59" s="1"/>
  <c r="N167" i="59"/>
  <c r="P166" i="59"/>
  <c r="Q166" i="59" s="1"/>
  <c r="N166" i="59"/>
  <c r="M166" i="59"/>
  <c r="M167" i="59" s="1"/>
  <c r="O167" i="59" s="1"/>
  <c r="O165" i="59"/>
  <c r="N165" i="59"/>
  <c r="P165" i="59" s="1"/>
  <c r="Q165" i="59" s="1"/>
  <c r="P164" i="59"/>
  <c r="Q164" i="59" s="1"/>
  <c r="N164" i="59"/>
  <c r="O163" i="59"/>
  <c r="N163" i="59"/>
  <c r="M163" i="59"/>
  <c r="M164" i="59" s="1"/>
  <c r="O164" i="59" s="1"/>
  <c r="P162" i="59"/>
  <c r="Q162" i="59" s="1"/>
  <c r="O162" i="59"/>
  <c r="N162" i="59"/>
  <c r="P161" i="59"/>
  <c r="Q161" i="59" s="1"/>
  <c r="N161" i="59"/>
  <c r="O160" i="59"/>
  <c r="N160" i="59"/>
  <c r="M160" i="59"/>
  <c r="M161" i="59" s="1"/>
  <c r="O161" i="59" s="1"/>
  <c r="P159" i="59"/>
  <c r="Q159" i="59" s="1"/>
  <c r="O159" i="59"/>
  <c r="N159" i="59"/>
  <c r="P158" i="59"/>
  <c r="Q158" i="59" s="1"/>
  <c r="N158" i="59"/>
  <c r="O157" i="59"/>
  <c r="N157" i="59"/>
  <c r="M157" i="59"/>
  <c r="M158" i="59" s="1"/>
  <c r="O158" i="59" s="1"/>
  <c r="P156" i="59"/>
  <c r="Q156" i="59" s="1"/>
  <c r="O156" i="59"/>
  <c r="N156" i="59"/>
  <c r="P155" i="59"/>
  <c r="Q155" i="59" s="1"/>
  <c r="N155" i="59"/>
  <c r="O154" i="59"/>
  <c r="N154" i="59"/>
  <c r="M154" i="59"/>
  <c r="M155" i="59" s="1"/>
  <c r="O155" i="59" s="1"/>
  <c r="P153" i="59"/>
  <c r="Q153" i="59" s="1"/>
  <c r="O153" i="59"/>
  <c r="N153" i="59"/>
  <c r="O152" i="59"/>
  <c r="N152" i="59"/>
  <c r="O151" i="59"/>
  <c r="N151" i="59"/>
  <c r="O150" i="59"/>
  <c r="N150" i="59"/>
  <c r="O149" i="59"/>
  <c r="N149" i="59"/>
  <c r="M149" i="59"/>
  <c r="M150" i="59" s="1"/>
  <c r="O148" i="59"/>
  <c r="N148" i="59"/>
  <c r="P148" i="59" s="1"/>
  <c r="Q148" i="59" s="1"/>
  <c r="P147" i="59"/>
  <c r="Q147" i="59" s="1"/>
  <c r="N147" i="59"/>
  <c r="N146" i="59"/>
  <c r="M146" i="59"/>
  <c r="P146" i="59" s="1"/>
  <c r="Q146" i="59" s="1"/>
  <c r="P145" i="59"/>
  <c r="Q145" i="59" s="1"/>
  <c r="O145" i="59"/>
  <c r="N145" i="59"/>
  <c r="P144" i="59"/>
  <c r="Q144" i="59" s="1"/>
  <c r="N144" i="59"/>
  <c r="N143" i="59"/>
  <c r="M143" i="59"/>
  <c r="M144" i="59" s="1"/>
  <c r="O144" i="59" s="1"/>
  <c r="P142" i="59"/>
  <c r="Q142" i="59" s="1"/>
  <c r="O142" i="59"/>
  <c r="N142" i="59"/>
  <c r="P141" i="59"/>
  <c r="Q141" i="59" s="1"/>
  <c r="N141" i="59"/>
  <c r="O140" i="59"/>
  <c r="N140" i="59"/>
  <c r="M140" i="59"/>
  <c r="M141" i="59" s="1"/>
  <c r="O141" i="59" s="1"/>
  <c r="P139" i="59"/>
  <c r="Q139" i="59" s="1"/>
  <c r="O139" i="59"/>
  <c r="N139" i="59"/>
  <c r="P138" i="59"/>
  <c r="Q138" i="59" s="1"/>
  <c r="N138" i="59"/>
  <c r="O137" i="59"/>
  <c r="N137" i="59"/>
  <c r="M137" i="59"/>
  <c r="M138" i="59" s="1"/>
  <c r="O138" i="59" s="1"/>
  <c r="P136" i="59"/>
  <c r="Q136" i="59" s="1"/>
  <c r="O136" i="59"/>
  <c r="N136" i="59"/>
  <c r="P135" i="59"/>
  <c r="Q135" i="59" s="1"/>
  <c r="N135" i="59"/>
  <c r="P134" i="59"/>
  <c r="Q134" i="59" s="1"/>
  <c r="N134" i="59"/>
  <c r="M134" i="59"/>
  <c r="M135" i="59" s="1"/>
  <c r="O135" i="59" s="1"/>
  <c r="O133" i="59"/>
  <c r="N133" i="59"/>
  <c r="P133" i="59" s="1"/>
  <c r="Q133" i="59" s="1"/>
  <c r="P132" i="59"/>
  <c r="Q132" i="59" s="1"/>
  <c r="N132" i="59"/>
  <c r="N131" i="59"/>
  <c r="M131" i="59"/>
  <c r="M132" i="59" s="1"/>
  <c r="O132" i="59" s="1"/>
  <c r="O130" i="59"/>
  <c r="N130" i="59"/>
  <c r="P130" i="59" s="1"/>
  <c r="Q130" i="59" s="1"/>
  <c r="P129" i="59"/>
  <c r="Q129" i="59" s="1"/>
  <c r="N129" i="59"/>
  <c r="N128" i="59"/>
  <c r="M128" i="59"/>
  <c r="M129" i="59" s="1"/>
  <c r="O129" i="59" s="1"/>
  <c r="O127" i="59"/>
  <c r="N127" i="59"/>
  <c r="P127" i="59" s="1"/>
  <c r="Q127" i="59" s="1"/>
  <c r="P126" i="59"/>
  <c r="Q126" i="59" s="1"/>
  <c r="N126" i="59"/>
  <c r="P125" i="59"/>
  <c r="Q125" i="59" s="1"/>
  <c r="N125" i="59"/>
  <c r="M125" i="59"/>
  <c r="M126" i="59" s="1"/>
  <c r="O126" i="59" s="1"/>
  <c r="O124" i="59"/>
  <c r="N124" i="59"/>
  <c r="P124" i="59" s="1"/>
  <c r="Q124" i="59" s="1"/>
  <c r="P123" i="59"/>
  <c r="Q123" i="59" s="1"/>
  <c r="N123" i="59"/>
  <c r="O122" i="59"/>
  <c r="N122" i="59"/>
  <c r="M122" i="59"/>
  <c r="M123" i="59" s="1"/>
  <c r="O123" i="59" s="1"/>
  <c r="P121" i="59"/>
  <c r="Q121" i="59" s="1"/>
  <c r="O121" i="59"/>
  <c r="N121" i="59"/>
  <c r="P120" i="59"/>
  <c r="Q120" i="59" s="1"/>
  <c r="N120" i="59"/>
  <c r="O119" i="59"/>
  <c r="N119" i="59"/>
  <c r="M119" i="59"/>
  <c r="M120" i="59" s="1"/>
  <c r="O120" i="59" s="1"/>
  <c r="P118" i="59"/>
  <c r="Q118" i="59" s="1"/>
  <c r="O118" i="59"/>
  <c r="N118" i="59"/>
  <c r="P117" i="59"/>
  <c r="Q117" i="59" s="1"/>
  <c r="N117" i="59"/>
  <c r="O116" i="59"/>
  <c r="N116" i="59"/>
  <c r="M116" i="59"/>
  <c r="M117" i="59" s="1"/>
  <c r="O117" i="59" s="1"/>
  <c r="P115" i="59"/>
  <c r="Q115" i="59" s="1"/>
  <c r="O115" i="59"/>
  <c r="N115" i="59"/>
  <c r="P114" i="59"/>
  <c r="Q114" i="59" s="1"/>
  <c r="N114" i="59"/>
  <c r="O113" i="59"/>
  <c r="N113" i="59"/>
  <c r="M113" i="59"/>
  <c r="P112" i="59"/>
  <c r="Q112" i="59" s="1"/>
  <c r="O112" i="59"/>
  <c r="N112" i="59"/>
  <c r="P111" i="59"/>
  <c r="Q111" i="59" s="1"/>
  <c r="N111" i="59"/>
  <c r="O110" i="59"/>
  <c r="N110" i="59"/>
  <c r="M110" i="59"/>
  <c r="M111" i="59" s="1"/>
  <c r="O111" i="59" s="1"/>
  <c r="P109" i="59"/>
  <c r="Q109" i="59" s="1"/>
  <c r="O109" i="59"/>
  <c r="N109" i="59"/>
  <c r="P108" i="59"/>
  <c r="Q108" i="59" s="1"/>
  <c r="N108" i="59"/>
  <c r="O107" i="59"/>
  <c r="N107" i="59"/>
  <c r="M107" i="59"/>
  <c r="M108" i="59" s="1"/>
  <c r="O108" i="59" s="1"/>
  <c r="P106" i="59"/>
  <c r="Q106" i="59" s="1"/>
  <c r="O106" i="59"/>
  <c r="N106" i="59"/>
  <c r="P105" i="59"/>
  <c r="Q105" i="59" s="1"/>
  <c r="N105" i="59"/>
  <c r="O104" i="59"/>
  <c r="N104" i="59"/>
  <c r="M104" i="59"/>
  <c r="M105" i="59" s="1"/>
  <c r="O105" i="59" s="1"/>
  <c r="P103" i="59"/>
  <c r="Q103" i="59" s="1"/>
  <c r="O103" i="59"/>
  <c r="N103" i="59"/>
  <c r="P102" i="59"/>
  <c r="Q102" i="59" s="1"/>
  <c r="N102" i="59"/>
  <c r="O101" i="59"/>
  <c r="N101" i="59"/>
  <c r="M101" i="59"/>
  <c r="M102" i="59" s="1"/>
  <c r="O102" i="59" s="1"/>
  <c r="P100" i="59"/>
  <c r="Q100" i="59" s="1"/>
  <c r="O100" i="59"/>
  <c r="N100" i="59"/>
  <c r="P99" i="59"/>
  <c r="Q99" i="59" s="1"/>
  <c r="N99" i="59"/>
  <c r="O98" i="59"/>
  <c r="N98" i="59"/>
  <c r="M98" i="59"/>
  <c r="M99" i="59" s="1"/>
  <c r="O99" i="59" s="1"/>
  <c r="O97" i="59"/>
  <c r="N97" i="59"/>
  <c r="P97" i="59" s="1"/>
  <c r="Q97" i="59" s="1"/>
  <c r="P96" i="59"/>
  <c r="Q96" i="59" s="1"/>
  <c r="N96" i="59"/>
  <c r="O95" i="59"/>
  <c r="N95" i="59"/>
  <c r="M95" i="59"/>
  <c r="P94" i="59"/>
  <c r="Q94" i="59" s="1"/>
  <c r="O94" i="59"/>
  <c r="N94" i="59"/>
  <c r="P93" i="59"/>
  <c r="Q93" i="59" s="1"/>
  <c r="N93" i="59"/>
  <c r="O92" i="59"/>
  <c r="N92" i="59"/>
  <c r="M92" i="59"/>
  <c r="M93" i="59" s="1"/>
  <c r="O93" i="59" s="1"/>
  <c r="P91" i="59"/>
  <c r="Q91" i="59" s="1"/>
  <c r="O91" i="59"/>
  <c r="N91" i="59"/>
  <c r="P90" i="59"/>
  <c r="Q90" i="59" s="1"/>
  <c r="N90" i="59"/>
  <c r="O89" i="59"/>
  <c r="N89" i="59"/>
  <c r="M89" i="59"/>
  <c r="P88" i="59"/>
  <c r="Q88" i="59" s="1"/>
  <c r="O88" i="59"/>
  <c r="N88" i="59"/>
  <c r="P87" i="59"/>
  <c r="Q87" i="59" s="1"/>
  <c r="N87" i="59"/>
  <c r="O86" i="59"/>
  <c r="N86" i="59"/>
  <c r="M86" i="59"/>
  <c r="M87" i="59" s="1"/>
  <c r="O87" i="59" s="1"/>
  <c r="P85" i="59"/>
  <c r="Q85" i="59" s="1"/>
  <c r="O85" i="59"/>
  <c r="N85" i="59"/>
  <c r="P84" i="59"/>
  <c r="Q84" i="59" s="1"/>
  <c r="N84" i="59"/>
  <c r="O83" i="59"/>
  <c r="N83" i="59"/>
  <c r="M83" i="59"/>
  <c r="M84" i="59" s="1"/>
  <c r="O84" i="59" s="1"/>
  <c r="P82" i="59"/>
  <c r="Q82" i="59" s="1"/>
  <c r="O82" i="59"/>
  <c r="N82" i="59"/>
  <c r="P81" i="59"/>
  <c r="Q81" i="59" s="1"/>
  <c r="N81" i="59"/>
  <c r="O80" i="59"/>
  <c r="N80" i="59"/>
  <c r="M80" i="59"/>
  <c r="M81" i="59" s="1"/>
  <c r="O81" i="59" s="1"/>
  <c r="P79" i="59"/>
  <c r="Q79" i="59" s="1"/>
  <c r="O79" i="59"/>
  <c r="N79" i="59"/>
  <c r="P78" i="59"/>
  <c r="Q78" i="59" s="1"/>
  <c r="N78" i="59"/>
  <c r="O77" i="59"/>
  <c r="N77" i="59"/>
  <c r="M77" i="59"/>
  <c r="M78" i="59" s="1"/>
  <c r="O78" i="59" s="1"/>
  <c r="P76" i="59"/>
  <c r="Q76" i="59" s="1"/>
  <c r="O76" i="59"/>
  <c r="N76" i="59"/>
  <c r="P75" i="59"/>
  <c r="Q75" i="59" s="1"/>
  <c r="N75" i="59"/>
  <c r="P74" i="59"/>
  <c r="Q74" i="59" s="1"/>
  <c r="N74" i="59"/>
  <c r="M74" i="59"/>
  <c r="M75" i="59" s="1"/>
  <c r="O75" i="59" s="1"/>
  <c r="O73" i="59"/>
  <c r="N73" i="59"/>
  <c r="P73" i="59" s="1"/>
  <c r="Q73" i="59" s="1"/>
  <c r="P72" i="59"/>
  <c r="Q72" i="59" s="1"/>
  <c r="N72" i="59"/>
  <c r="O71" i="59"/>
  <c r="N71" i="59"/>
  <c r="M71" i="59"/>
  <c r="P70" i="59"/>
  <c r="Q70" i="59" s="1"/>
  <c r="O70" i="59"/>
  <c r="N70" i="59"/>
  <c r="P69" i="59"/>
  <c r="Q69" i="59" s="1"/>
  <c r="N69" i="59"/>
  <c r="O68" i="59"/>
  <c r="N68" i="59"/>
  <c r="M68" i="59"/>
  <c r="M69" i="59" s="1"/>
  <c r="O69" i="59" s="1"/>
  <c r="P67" i="59"/>
  <c r="Q67" i="59" s="1"/>
  <c r="O67" i="59"/>
  <c r="N67" i="59"/>
  <c r="P66" i="59"/>
  <c r="Q66" i="59" s="1"/>
  <c r="N66" i="59"/>
  <c r="O65" i="59"/>
  <c r="N65" i="59"/>
  <c r="M65" i="59"/>
  <c r="M66" i="59" s="1"/>
  <c r="O66" i="59" s="1"/>
  <c r="P64" i="59"/>
  <c r="Q64" i="59" s="1"/>
  <c r="O64" i="59"/>
  <c r="N64" i="59"/>
  <c r="P63" i="59"/>
  <c r="Q63" i="59" s="1"/>
  <c r="N63" i="59"/>
  <c r="O62" i="59"/>
  <c r="N62" i="59"/>
  <c r="M62" i="59"/>
  <c r="M63" i="59" s="1"/>
  <c r="O63" i="59" s="1"/>
  <c r="P61" i="59"/>
  <c r="Q61" i="59" s="1"/>
  <c r="O61" i="59"/>
  <c r="N61" i="59"/>
  <c r="P60" i="59"/>
  <c r="Q60" i="59" s="1"/>
  <c r="N60" i="59"/>
  <c r="O59" i="59"/>
  <c r="N59" i="59"/>
  <c r="M59" i="59"/>
  <c r="M60" i="59" s="1"/>
  <c r="O60" i="59" s="1"/>
  <c r="P58" i="59"/>
  <c r="Q58" i="59" s="1"/>
  <c r="O58" i="59"/>
  <c r="N58" i="59"/>
  <c r="P57" i="59"/>
  <c r="Q57" i="59" s="1"/>
  <c r="N57" i="59"/>
  <c r="O56" i="59"/>
  <c r="N56" i="59"/>
  <c r="M56" i="59"/>
  <c r="M57" i="59" s="1"/>
  <c r="O57" i="59" s="1"/>
  <c r="P55" i="59"/>
  <c r="Q55" i="59" s="1"/>
  <c r="O55" i="59"/>
  <c r="N55" i="59"/>
  <c r="P54" i="59"/>
  <c r="Q54" i="59" s="1"/>
  <c r="N54" i="59"/>
  <c r="O53" i="59"/>
  <c r="N53" i="59"/>
  <c r="M53" i="59"/>
  <c r="M54" i="59" s="1"/>
  <c r="O54" i="59" s="1"/>
  <c r="P52" i="59"/>
  <c r="Q52" i="59" s="1"/>
  <c r="O52" i="59"/>
  <c r="N52" i="59"/>
  <c r="P51" i="59"/>
  <c r="Q51" i="59" s="1"/>
  <c r="N51" i="59"/>
  <c r="O50" i="59"/>
  <c r="N50" i="59"/>
  <c r="M50" i="59"/>
  <c r="M51" i="59" s="1"/>
  <c r="O51" i="59" s="1"/>
  <c r="P49" i="59"/>
  <c r="Q49" i="59" s="1"/>
  <c r="O49" i="59"/>
  <c r="N49" i="59"/>
  <c r="P48" i="59"/>
  <c r="Q48" i="59" s="1"/>
  <c r="N48" i="59"/>
  <c r="O47" i="59"/>
  <c r="N47" i="59"/>
  <c r="M47" i="59"/>
  <c r="M48" i="59" s="1"/>
  <c r="O48" i="59" s="1"/>
  <c r="P46" i="59"/>
  <c r="Q46" i="59" s="1"/>
  <c r="O46" i="59"/>
  <c r="N46" i="59"/>
  <c r="P45" i="59"/>
  <c r="Q45" i="59" s="1"/>
  <c r="N45" i="59"/>
  <c r="O44" i="59"/>
  <c r="N44" i="59"/>
  <c r="M44" i="59"/>
  <c r="M45" i="59" s="1"/>
  <c r="O45" i="59" s="1"/>
  <c r="P43" i="59"/>
  <c r="Q43" i="59" s="1"/>
  <c r="O43" i="59"/>
  <c r="N43" i="59"/>
  <c r="P42" i="59"/>
  <c r="Q42" i="59" s="1"/>
  <c r="N42" i="59"/>
  <c r="O41" i="59"/>
  <c r="N41" i="59"/>
  <c r="M41" i="59"/>
  <c r="M42" i="59" s="1"/>
  <c r="O42" i="59" s="1"/>
  <c r="P40" i="59"/>
  <c r="Q40" i="59" s="1"/>
  <c r="O40" i="59"/>
  <c r="N40" i="59"/>
  <c r="P39" i="59"/>
  <c r="Q39" i="59" s="1"/>
  <c r="N39" i="59"/>
  <c r="O38" i="59"/>
  <c r="N38" i="59"/>
  <c r="M38" i="59"/>
  <c r="M39" i="59" s="1"/>
  <c r="O39" i="59" s="1"/>
  <c r="P37" i="59"/>
  <c r="Q37" i="59" s="1"/>
  <c r="O37" i="59"/>
  <c r="N37" i="59"/>
  <c r="P36" i="59"/>
  <c r="Q36" i="59" s="1"/>
  <c r="N36" i="59"/>
  <c r="O35" i="59"/>
  <c r="N35" i="59"/>
  <c r="M35" i="59"/>
  <c r="M36" i="59" s="1"/>
  <c r="O36" i="59" s="1"/>
  <c r="P34" i="59"/>
  <c r="Q34" i="59" s="1"/>
  <c r="O34" i="59"/>
  <c r="N34" i="59"/>
  <c r="P33" i="59"/>
  <c r="Q33" i="59" s="1"/>
  <c r="N33" i="59"/>
  <c r="O32" i="59"/>
  <c r="N32" i="59"/>
  <c r="M32" i="59"/>
  <c r="M33" i="59" s="1"/>
  <c r="O33" i="59" s="1"/>
  <c r="P31" i="59"/>
  <c r="Q31" i="59" s="1"/>
  <c r="O31" i="59"/>
  <c r="N31" i="59"/>
  <c r="P30" i="59"/>
  <c r="Q30" i="59" s="1"/>
  <c r="N30" i="59"/>
  <c r="O29" i="59"/>
  <c r="N29" i="59"/>
  <c r="M29" i="59"/>
  <c r="M30" i="59" s="1"/>
  <c r="O30" i="59" s="1"/>
  <c r="P28" i="59"/>
  <c r="Q28" i="59" s="1"/>
  <c r="O28" i="59"/>
  <c r="N28" i="59"/>
  <c r="P27" i="59"/>
  <c r="Q27" i="59" s="1"/>
  <c r="N27" i="59"/>
  <c r="O26" i="59"/>
  <c r="N26" i="59"/>
  <c r="M26" i="59"/>
  <c r="M27" i="59" s="1"/>
  <c r="O27" i="59" s="1"/>
  <c r="P25" i="59"/>
  <c r="Q25" i="59" s="1"/>
  <c r="O25" i="59"/>
  <c r="N25" i="59"/>
  <c r="P24" i="59"/>
  <c r="Q24" i="59" s="1"/>
  <c r="N24" i="59"/>
  <c r="O23" i="59"/>
  <c r="N23" i="59"/>
  <c r="M23" i="59"/>
  <c r="M24" i="59" s="1"/>
  <c r="O24" i="59" s="1"/>
  <c r="P22" i="59"/>
  <c r="Q22" i="59" s="1"/>
  <c r="O22" i="59"/>
  <c r="N22" i="59"/>
  <c r="P21" i="59"/>
  <c r="Q21" i="59" s="1"/>
  <c r="N21" i="59"/>
  <c r="O20" i="59"/>
  <c r="N20" i="59"/>
  <c r="M20" i="59"/>
  <c r="M21" i="59" s="1"/>
  <c r="O21" i="59" s="1"/>
  <c r="P19" i="59"/>
  <c r="Q19" i="59" s="1"/>
  <c r="O19" i="59"/>
  <c r="N19" i="59"/>
  <c r="P18" i="59"/>
  <c r="Q18" i="59" s="1"/>
  <c r="N18" i="59"/>
  <c r="O17" i="59"/>
  <c r="N17" i="59"/>
  <c r="M17" i="59"/>
  <c r="M18" i="59" s="1"/>
  <c r="O18" i="59" s="1"/>
  <c r="P16" i="59"/>
  <c r="Q16" i="59" s="1"/>
  <c r="O16" i="59"/>
  <c r="N16" i="59"/>
  <c r="M14" i="59"/>
  <c r="M15" i="59" s="1"/>
  <c r="M11" i="59"/>
  <c r="M12" i="59" s="1"/>
  <c r="O12" i="59" s="1"/>
  <c r="P9" i="59"/>
  <c r="Q9" i="59" s="1"/>
  <c r="N9" i="59"/>
  <c r="O8" i="59"/>
  <c r="N8" i="59"/>
  <c r="M8" i="59"/>
  <c r="M9" i="59" s="1"/>
  <c r="O9" i="59" s="1"/>
  <c r="P7" i="59"/>
  <c r="O7" i="59"/>
  <c r="N7" i="59"/>
  <c r="O193" i="62"/>
  <c r="N193" i="62"/>
  <c r="O192" i="62"/>
  <c r="N192" i="62"/>
  <c r="M192" i="62"/>
  <c r="M193" i="62" s="1"/>
  <c r="P193" i="62" s="1"/>
  <c r="Q193" i="62" s="1"/>
  <c r="O191" i="62"/>
  <c r="N191" i="62"/>
  <c r="P191" i="62" s="1"/>
  <c r="Q191" i="62" s="1"/>
  <c r="P178" i="62"/>
  <c r="Q178" i="62" s="1"/>
  <c r="N178" i="62"/>
  <c r="P177" i="62"/>
  <c r="Q177" i="62" s="1"/>
  <c r="N177" i="62"/>
  <c r="M177" i="62"/>
  <c r="M178" i="62" s="1"/>
  <c r="O178" i="62" s="1"/>
  <c r="O176" i="62"/>
  <c r="N176" i="62"/>
  <c r="P176" i="62" s="1"/>
  <c r="Q176" i="62" s="1"/>
  <c r="P175" i="62"/>
  <c r="Q175" i="62" s="1"/>
  <c r="N175" i="62"/>
  <c r="O174" i="62"/>
  <c r="N174" i="62"/>
  <c r="M174" i="62"/>
  <c r="M175" i="62" s="1"/>
  <c r="O175" i="62" s="1"/>
  <c r="P173" i="62"/>
  <c r="Q173" i="62" s="1"/>
  <c r="O173" i="62"/>
  <c r="N173" i="62"/>
  <c r="O172" i="62"/>
  <c r="N172" i="62"/>
  <c r="O171" i="62"/>
  <c r="N171" i="62"/>
  <c r="O170" i="62"/>
  <c r="N170" i="62"/>
  <c r="M170" i="62"/>
  <c r="M171" i="62" s="1"/>
  <c r="M172" i="62" s="1"/>
  <c r="P172" i="62" s="1"/>
  <c r="Q172" i="62" s="1"/>
  <c r="P169" i="62"/>
  <c r="Q169" i="62" s="1"/>
  <c r="O169" i="62"/>
  <c r="N169" i="62"/>
  <c r="P168" i="62"/>
  <c r="Q168" i="62" s="1"/>
  <c r="N168" i="62"/>
  <c r="O167" i="62"/>
  <c r="N167" i="62"/>
  <c r="M167" i="62"/>
  <c r="M168" i="62" s="1"/>
  <c r="O168" i="62" s="1"/>
  <c r="P166" i="62"/>
  <c r="Q166" i="62" s="1"/>
  <c r="O166" i="62"/>
  <c r="N166" i="62"/>
  <c r="P165" i="62"/>
  <c r="Q165" i="62" s="1"/>
  <c r="N165" i="62"/>
  <c r="P164" i="62"/>
  <c r="Q164" i="62" s="1"/>
  <c r="N164" i="62"/>
  <c r="M164" i="62"/>
  <c r="M165" i="62" s="1"/>
  <c r="O165" i="62" s="1"/>
  <c r="O163" i="62"/>
  <c r="N163" i="62"/>
  <c r="P163" i="62" s="1"/>
  <c r="Q163" i="62" s="1"/>
  <c r="O162" i="62"/>
  <c r="N162" i="62"/>
  <c r="O161" i="62"/>
  <c r="N161" i="62"/>
  <c r="O160" i="62"/>
  <c r="N160" i="62"/>
  <c r="M160" i="62"/>
  <c r="M161" i="62" s="1"/>
  <c r="O159" i="62"/>
  <c r="N159" i="62"/>
  <c r="P159" i="62" s="1"/>
  <c r="Q159" i="62" s="1"/>
  <c r="P158" i="62"/>
  <c r="Q158" i="62" s="1"/>
  <c r="N158" i="62"/>
  <c r="O157" i="62"/>
  <c r="N157" i="62"/>
  <c r="M157" i="62"/>
  <c r="M158" i="62" s="1"/>
  <c r="O158" i="62" s="1"/>
  <c r="O156" i="62"/>
  <c r="N156" i="62"/>
  <c r="P156" i="62" s="1"/>
  <c r="Q156" i="62" s="1"/>
  <c r="P155" i="62"/>
  <c r="Q155" i="62" s="1"/>
  <c r="N155" i="62"/>
  <c r="O154" i="62"/>
  <c r="N154" i="62"/>
  <c r="M154" i="62"/>
  <c r="M155" i="62" s="1"/>
  <c r="O155" i="62" s="1"/>
  <c r="O153" i="62"/>
  <c r="N153" i="62"/>
  <c r="P153" i="62" s="1"/>
  <c r="Q153" i="62" s="1"/>
  <c r="O152" i="62"/>
  <c r="N152" i="62"/>
  <c r="O151" i="62"/>
  <c r="N151" i="62"/>
  <c r="O150" i="62"/>
  <c r="N150" i="62"/>
  <c r="M150" i="62"/>
  <c r="M151" i="62" s="1"/>
  <c r="O149" i="62"/>
  <c r="N149" i="62"/>
  <c r="P149" i="62" s="1"/>
  <c r="Q149" i="62" s="1"/>
  <c r="P148" i="62"/>
  <c r="Q148" i="62" s="1"/>
  <c r="N148" i="62"/>
  <c r="P147" i="62"/>
  <c r="Q147" i="62" s="1"/>
  <c r="N147" i="62"/>
  <c r="M147" i="62"/>
  <c r="O147" i="62" s="1"/>
  <c r="O146" i="62"/>
  <c r="N146" i="62"/>
  <c r="P146" i="62" s="1"/>
  <c r="Q146" i="62" s="1"/>
  <c r="O145" i="62"/>
  <c r="N145" i="62"/>
  <c r="O144" i="62"/>
  <c r="N144" i="62"/>
  <c r="O143" i="62"/>
  <c r="N143" i="62"/>
  <c r="M143" i="62"/>
  <c r="M144" i="62" s="1"/>
  <c r="O142" i="62"/>
  <c r="N142" i="62"/>
  <c r="P142" i="62" s="1"/>
  <c r="Q142" i="62" s="1"/>
  <c r="P141" i="62"/>
  <c r="Q141" i="62" s="1"/>
  <c r="N141" i="62"/>
  <c r="O140" i="62"/>
  <c r="N140" i="62"/>
  <c r="M140" i="62"/>
  <c r="M141" i="62" s="1"/>
  <c r="O141" i="62" s="1"/>
  <c r="P139" i="62"/>
  <c r="Q139" i="62" s="1"/>
  <c r="O139" i="62"/>
  <c r="N139" i="62"/>
  <c r="P138" i="62"/>
  <c r="Q138" i="62" s="1"/>
  <c r="N138" i="62"/>
  <c r="P137" i="62"/>
  <c r="Q137" i="62" s="1"/>
  <c r="N137" i="62"/>
  <c r="M137" i="62"/>
  <c r="M138" i="62" s="1"/>
  <c r="O138" i="62" s="1"/>
  <c r="O136" i="62"/>
  <c r="N136" i="62"/>
  <c r="P136" i="62" s="1"/>
  <c r="Q136" i="62" s="1"/>
  <c r="P135" i="62"/>
  <c r="Q135" i="62" s="1"/>
  <c r="N135" i="62"/>
  <c r="P134" i="62"/>
  <c r="Q134" i="62" s="1"/>
  <c r="N134" i="62"/>
  <c r="M134" i="62"/>
  <c r="M135" i="62" s="1"/>
  <c r="O135" i="62" s="1"/>
  <c r="O133" i="62"/>
  <c r="N133" i="62"/>
  <c r="P133" i="62" s="1"/>
  <c r="Q133" i="62" s="1"/>
  <c r="P132" i="62"/>
  <c r="Q132" i="62" s="1"/>
  <c r="N132" i="62"/>
  <c r="O131" i="62"/>
  <c r="N131" i="62"/>
  <c r="M131" i="62"/>
  <c r="M132" i="62" s="1"/>
  <c r="O132" i="62" s="1"/>
  <c r="P130" i="62"/>
  <c r="Q130" i="62" s="1"/>
  <c r="O130" i="62"/>
  <c r="N130" i="62"/>
  <c r="O129" i="62"/>
  <c r="N129" i="62"/>
  <c r="O128" i="62"/>
  <c r="N128" i="62"/>
  <c r="O127" i="62"/>
  <c r="N127" i="62"/>
  <c r="M127" i="62"/>
  <c r="P126" i="62"/>
  <c r="Q126" i="62" s="1"/>
  <c r="O126" i="62"/>
  <c r="N126" i="62"/>
  <c r="P125" i="62"/>
  <c r="Q125" i="62" s="1"/>
  <c r="N125" i="62"/>
  <c r="O124" i="62"/>
  <c r="N124" i="62"/>
  <c r="M124" i="62"/>
  <c r="M125" i="62" s="1"/>
  <c r="O125" i="62" s="1"/>
  <c r="P123" i="62"/>
  <c r="Q123" i="62" s="1"/>
  <c r="O123" i="62"/>
  <c r="N123" i="62"/>
  <c r="P122" i="62"/>
  <c r="Q122" i="62" s="1"/>
  <c r="N122" i="62"/>
  <c r="P121" i="62"/>
  <c r="Q121" i="62" s="1"/>
  <c r="N121" i="62"/>
  <c r="M121" i="62"/>
  <c r="M122" i="62" s="1"/>
  <c r="O122" i="62" s="1"/>
  <c r="O120" i="62"/>
  <c r="N120" i="62"/>
  <c r="P120" i="62" s="1"/>
  <c r="Q120" i="62" s="1"/>
  <c r="O119" i="62"/>
  <c r="N119" i="62"/>
  <c r="O118" i="62"/>
  <c r="N118" i="62"/>
  <c r="O117" i="62"/>
  <c r="N117" i="62"/>
  <c r="M117" i="62"/>
  <c r="M118" i="62" s="1"/>
  <c r="O116" i="62"/>
  <c r="N116" i="62"/>
  <c r="P116" i="62" s="1"/>
  <c r="Q116" i="62" s="1"/>
  <c r="P115" i="62"/>
  <c r="Q115" i="62" s="1"/>
  <c r="N115" i="62"/>
  <c r="O114" i="62"/>
  <c r="N114" i="62"/>
  <c r="M114" i="62"/>
  <c r="M115" i="62" s="1"/>
  <c r="O115" i="62" s="1"/>
  <c r="O113" i="62"/>
  <c r="N113" i="62"/>
  <c r="P113" i="62" s="1"/>
  <c r="Q113" i="62" s="1"/>
  <c r="P112" i="62"/>
  <c r="Q112" i="62" s="1"/>
  <c r="N112" i="62"/>
  <c r="O111" i="62"/>
  <c r="N111" i="62"/>
  <c r="M111" i="62"/>
  <c r="M112" i="62" s="1"/>
  <c r="O112" i="62" s="1"/>
  <c r="O110" i="62"/>
  <c r="N110" i="62"/>
  <c r="P110" i="62" s="1"/>
  <c r="Q110" i="62" s="1"/>
  <c r="O109" i="62"/>
  <c r="N109" i="62"/>
  <c r="O108" i="62"/>
  <c r="N108" i="62"/>
  <c r="O107" i="62"/>
  <c r="N107" i="62"/>
  <c r="M107" i="62"/>
  <c r="M108" i="62" s="1"/>
  <c r="O106" i="62"/>
  <c r="N106" i="62"/>
  <c r="P106" i="62" s="1"/>
  <c r="Q106" i="62" s="1"/>
  <c r="P105" i="62"/>
  <c r="Q105" i="62" s="1"/>
  <c r="N105" i="62"/>
  <c r="P104" i="62"/>
  <c r="Q104" i="62" s="1"/>
  <c r="N104" i="62"/>
  <c r="M104" i="62"/>
  <c r="M105" i="62" s="1"/>
  <c r="O105" i="62" s="1"/>
  <c r="O103" i="62"/>
  <c r="N103" i="62"/>
  <c r="P103" i="62" s="1"/>
  <c r="Q103" i="62" s="1"/>
  <c r="O102" i="62"/>
  <c r="N102" i="62"/>
  <c r="O101" i="62"/>
  <c r="N101" i="62"/>
  <c r="O100" i="62"/>
  <c r="N100" i="62"/>
  <c r="M100" i="62"/>
  <c r="O99" i="62"/>
  <c r="N99" i="62"/>
  <c r="P99" i="62" s="1"/>
  <c r="Q99" i="62" s="1"/>
  <c r="P98" i="62"/>
  <c r="Q98" i="62" s="1"/>
  <c r="N98" i="62"/>
  <c r="O97" i="62"/>
  <c r="N97" i="62"/>
  <c r="M97" i="62"/>
  <c r="M98" i="62" s="1"/>
  <c r="O98" i="62" s="1"/>
  <c r="P96" i="62"/>
  <c r="Q96" i="62" s="1"/>
  <c r="O96" i="62"/>
  <c r="N96" i="62"/>
  <c r="P95" i="62"/>
  <c r="Q95" i="62" s="1"/>
  <c r="N95" i="62"/>
  <c r="P94" i="62"/>
  <c r="Q94" i="62" s="1"/>
  <c r="N94" i="62"/>
  <c r="M94" i="62"/>
  <c r="M95" i="62" s="1"/>
  <c r="O95" i="62" s="1"/>
  <c r="O93" i="62"/>
  <c r="N93" i="62"/>
  <c r="P93" i="62" s="1"/>
  <c r="Q93" i="62" s="1"/>
  <c r="P52" i="62"/>
  <c r="Q52" i="62" s="1"/>
  <c r="N52" i="62"/>
  <c r="P51" i="62"/>
  <c r="Q51" i="62" s="1"/>
  <c r="N51" i="62"/>
  <c r="M51" i="62"/>
  <c r="M52" i="62" s="1"/>
  <c r="O52" i="62" s="1"/>
  <c r="O50" i="62"/>
  <c r="N50" i="62"/>
  <c r="P50" i="62" s="1"/>
  <c r="Q50" i="62" s="1"/>
  <c r="P92" i="62"/>
  <c r="Q92" i="62" s="1"/>
  <c r="N92" i="62"/>
  <c r="P91" i="62"/>
  <c r="Q91" i="62" s="1"/>
  <c r="N91" i="62"/>
  <c r="M91" i="62"/>
  <c r="M92" i="62" s="1"/>
  <c r="O92" i="62" s="1"/>
  <c r="O90" i="62"/>
  <c r="N90" i="62"/>
  <c r="P90" i="62" s="1"/>
  <c r="Q90" i="62" s="1"/>
  <c r="P89" i="62"/>
  <c r="Q89" i="62" s="1"/>
  <c r="N89" i="62"/>
  <c r="O88" i="62"/>
  <c r="N88" i="62"/>
  <c r="M88" i="62"/>
  <c r="M89" i="62" s="1"/>
  <c r="O89" i="62" s="1"/>
  <c r="P87" i="62"/>
  <c r="Q87" i="62" s="1"/>
  <c r="O87" i="62"/>
  <c r="N87" i="62"/>
  <c r="O86" i="62"/>
  <c r="N86" i="62"/>
  <c r="O85" i="62"/>
  <c r="N85" i="62"/>
  <c r="O84" i="62"/>
  <c r="N84" i="62"/>
  <c r="M84" i="62"/>
  <c r="M85" i="62" s="1"/>
  <c r="P83" i="62"/>
  <c r="Q83" i="62" s="1"/>
  <c r="O83" i="62"/>
  <c r="N83" i="62"/>
  <c r="P82" i="62"/>
  <c r="Q82" i="62" s="1"/>
  <c r="N82" i="62"/>
  <c r="O81" i="62"/>
  <c r="N81" i="62"/>
  <c r="M81" i="62"/>
  <c r="M82" i="62" s="1"/>
  <c r="O82" i="62" s="1"/>
  <c r="P80" i="62"/>
  <c r="Q80" i="62" s="1"/>
  <c r="O80" i="62"/>
  <c r="N80" i="62"/>
  <c r="P79" i="62"/>
  <c r="Q79" i="62" s="1"/>
  <c r="N79" i="62"/>
  <c r="P78" i="62"/>
  <c r="Q78" i="62" s="1"/>
  <c r="N78" i="62"/>
  <c r="M78" i="62"/>
  <c r="M79" i="62" s="1"/>
  <c r="O79" i="62" s="1"/>
  <c r="O77" i="62"/>
  <c r="N77" i="62"/>
  <c r="P77" i="62" s="1"/>
  <c r="Q77" i="62" s="1"/>
  <c r="O76" i="62"/>
  <c r="N76" i="62"/>
  <c r="O75" i="62"/>
  <c r="N75" i="62"/>
  <c r="O74" i="62"/>
  <c r="N74" i="62"/>
  <c r="M74" i="62"/>
  <c r="M75" i="62" s="1"/>
  <c r="O73" i="62"/>
  <c r="N73" i="62"/>
  <c r="P73" i="62" s="1"/>
  <c r="Q73" i="62" s="1"/>
  <c r="P72" i="62"/>
  <c r="Q72" i="62" s="1"/>
  <c r="N72" i="62"/>
  <c r="O71" i="62"/>
  <c r="N71" i="62"/>
  <c r="M71" i="62"/>
  <c r="M72" i="62" s="1"/>
  <c r="O72" i="62" s="1"/>
  <c r="O70" i="62"/>
  <c r="N70" i="62"/>
  <c r="P70" i="62" s="1"/>
  <c r="Q70" i="62" s="1"/>
  <c r="P69" i="62"/>
  <c r="Q69" i="62" s="1"/>
  <c r="N69" i="62"/>
  <c r="O68" i="62"/>
  <c r="N68" i="62"/>
  <c r="M68" i="62"/>
  <c r="M69" i="62" s="1"/>
  <c r="O69" i="62" s="1"/>
  <c r="O67" i="62"/>
  <c r="N67" i="62"/>
  <c r="P67" i="62" s="1"/>
  <c r="Q67" i="62" s="1"/>
  <c r="O66" i="62"/>
  <c r="N66" i="62"/>
  <c r="O65" i="62"/>
  <c r="N65" i="62"/>
  <c r="O64" i="62"/>
  <c r="N64" i="62"/>
  <c r="M64" i="62"/>
  <c r="M65" i="62" s="1"/>
  <c r="O63" i="62"/>
  <c r="N63" i="62"/>
  <c r="P63" i="62" s="1"/>
  <c r="Q63" i="62" s="1"/>
  <c r="P62" i="62"/>
  <c r="Q62" i="62" s="1"/>
  <c r="N62" i="62"/>
  <c r="P61" i="62"/>
  <c r="Q61" i="62" s="1"/>
  <c r="N61" i="62"/>
  <c r="M61" i="62"/>
  <c r="M62" i="62" s="1"/>
  <c r="O62" i="62" s="1"/>
  <c r="O60" i="62"/>
  <c r="N60" i="62"/>
  <c r="P60" i="62" s="1"/>
  <c r="Q60" i="62" s="1"/>
  <c r="O59" i="62"/>
  <c r="N59" i="62"/>
  <c r="O58" i="62"/>
  <c r="N58" i="62"/>
  <c r="O57" i="62"/>
  <c r="N57" i="62"/>
  <c r="M57" i="62"/>
  <c r="M58" i="62" s="1"/>
  <c r="O56" i="62"/>
  <c r="N56" i="62"/>
  <c r="P56" i="62" s="1"/>
  <c r="Q56" i="62" s="1"/>
  <c r="P55" i="62"/>
  <c r="Q55" i="62" s="1"/>
  <c r="N55" i="62"/>
  <c r="O54" i="62"/>
  <c r="N54" i="62"/>
  <c r="M54" i="62"/>
  <c r="M55" i="62" s="1"/>
  <c r="O55" i="62" s="1"/>
  <c r="P53" i="62"/>
  <c r="Q53" i="62" s="1"/>
  <c r="O53" i="62"/>
  <c r="N53" i="62"/>
  <c r="M28" i="62"/>
  <c r="M29" i="62" s="1"/>
  <c r="O29" i="62" s="1"/>
  <c r="M11" i="62"/>
  <c r="M12" i="62" s="1"/>
  <c r="O12" i="62" s="1"/>
  <c r="P49" i="62"/>
  <c r="Q49" i="62" s="1"/>
  <c r="N49" i="62"/>
  <c r="P48" i="62"/>
  <c r="Q48" i="62" s="1"/>
  <c r="N48" i="62"/>
  <c r="M48" i="62"/>
  <c r="M49" i="62" s="1"/>
  <c r="O49" i="62" s="1"/>
  <c r="O47" i="62"/>
  <c r="N47" i="62"/>
  <c r="P47" i="62" s="1"/>
  <c r="Q47" i="62" s="1"/>
  <c r="P46" i="62"/>
  <c r="Q46" i="62" s="1"/>
  <c r="N46" i="62"/>
  <c r="O45" i="62"/>
  <c r="N45" i="62"/>
  <c r="M45" i="62"/>
  <c r="M46" i="62" s="1"/>
  <c r="O46" i="62" s="1"/>
  <c r="P44" i="62"/>
  <c r="Q44" i="62" s="1"/>
  <c r="O44" i="62"/>
  <c r="N44" i="62"/>
  <c r="O43" i="62"/>
  <c r="N43" i="62"/>
  <c r="O42" i="62"/>
  <c r="N42" i="62"/>
  <c r="O41" i="62"/>
  <c r="N41" i="62"/>
  <c r="M41" i="62"/>
  <c r="M42" i="62" s="1"/>
  <c r="P40" i="62"/>
  <c r="Q40" i="62" s="1"/>
  <c r="O40" i="62"/>
  <c r="N40" i="62"/>
  <c r="O23" i="62"/>
  <c r="N23" i="62"/>
  <c r="O22" i="62"/>
  <c r="N22" i="62"/>
  <c r="O21" i="62"/>
  <c r="N21" i="62"/>
  <c r="M21" i="62"/>
  <c r="M22" i="62" s="1"/>
  <c r="O20" i="62"/>
  <c r="N20" i="62"/>
  <c r="P20" i="62" s="1"/>
  <c r="Q20" i="62" s="1"/>
  <c r="O198" i="61"/>
  <c r="N198" i="61"/>
  <c r="O197" i="61"/>
  <c r="N197" i="61"/>
  <c r="M197" i="61"/>
  <c r="M198" i="61" s="1"/>
  <c r="O196" i="61"/>
  <c r="N196" i="61"/>
  <c r="P196" i="61" s="1"/>
  <c r="Q196" i="61" s="1"/>
  <c r="P195" i="61"/>
  <c r="Q195" i="61" s="1"/>
  <c r="N195" i="61"/>
  <c r="O194" i="61"/>
  <c r="N194" i="61"/>
  <c r="M194" i="61"/>
  <c r="M195" i="61" s="1"/>
  <c r="O195" i="61" s="1"/>
  <c r="P193" i="61"/>
  <c r="Q193" i="61" s="1"/>
  <c r="O193" i="61"/>
  <c r="N193" i="61"/>
  <c r="P192" i="61"/>
  <c r="Q192" i="61" s="1"/>
  <c r="N192" i="61"/>
  <c r="P191" i="61"/>
  <c r="Q191" i="61" s="1"/>
  <c r="N191" i="61"/>
  <c r="M191" i="61"/>
  <c r="M192" i="61" s="1"/>
  <c r="O192" i="61" s="1"/>
  <c r="O190" i="61"/>
  <c r="N190" i="61"/>
  <c r="P190" i="61" s="1"/>
  <c r="Q190" i="61" s="1"/>
  <c r="P189" i="61"/>
  <c r="Q189" i="61" s="1"/>
  <c r="N189" i="61"/>
  <c r="O188" i="61"/>
  <c r="N188" i="61"/>
  <c r="M188" i="61"/>
  <c r="M189" i="61" s="1"/>
  <c r="O189" i="61" s="1"/>
  <c r="P187" i="61"/>
  <c r="Q187" i="61" s="1"/>
  <c r="O187" i="61"/>
  <c r="N187" i="61"/>
  <c r="O186" i="61"/>
  <c r="N186" i="61"/>
  <c r="O185" i="61"/>
  <c r="N185" i="61"/>
  <c r="O184" i="61"/>
  <c r="N184" i="61"/>
  <c r="M184" i="61"/>
  <c r="M185" i="61" s="1"/>
  <c r="O183" i="61"/>
  <c r="N183" i="61"/>
  <c r="P183" i="61" s="1"/>
  <c r="Q183" i="61" s="1"/>
  <c r="P182" i="61"/>
  <c r="Q182" i="61" s="1"/>
  <c r="N182" i="61"/>
  <c r="O181" i="61"/>
  <c r="N181" i="61"/>
  <c r="M181" i="61"/>
  <c r="M182" i="61" s="1"/>
  <c r="O182" i="61" s="1"/>
  <c r="O180" i="61"/>
  <c r="N180" i="61"/>
  <c r="P180" i="61" s="1"/>
  <c r="Q180" i="61" s="1"/>
  <c r="P179" i="61"/>
  <c r="Q179" i="61" s="1"/>
  <c r="N179" i="61"/>
  <c r="O178" i="61"/>
  <c r="N178" i="61"/>
  <c r="M178" i="61"/>
  <c r="M179" i="61" s="1"/>
  <c r="O179" i="61" s="1"/>
  <c r="P177" i="61"/>
  <c r="Q177" i="61" s="1"/>
  <c r="O177" i="61"/>
  <c r="N177" i="61"/>
  <c r="P176" i="61"/>
  <c r="Q176" i="61" s="1"/>
  <c r="N176" i="61"/>
  <c r="P175" i="61"/>
  <c r="Q175" i="61" s="1"/>
  <c r="N175" i="61"/>
  <c r="M175" i="61"/>
  <c r="M176" i="61" s="1"/>
  <c r="O176" i="61" s="1"/>
  <c r="O174" i="61"/>
  <c r="N174" i="61"/>
  <c r="P174" i="61" s="1"/>
  <c r="Q174" i="61" s="1"/>
  <c r="P173" i="61"/>
  <c r="Q173" i="61" s="1"/>
  <c r="N173" i="61"/>
  <c r="O172" i="61"/>
  <c r="N172" i="61"/>
  <c r="P172" i="61" s="1"/>
  <c r="Q172" i="61" s="1"/>
  <c r="M172" i="61"/>
  <c r="M173" i="61" s="1"/>
  <c r="O173" i="61" s="1"/>
  <c r="P171" i="61"/>
  <c r="Q171" i="61" s="1"/>
  <c r="O171" i="61"/>
  <c r="N171" i="61"/>
  <c r="O170" i="61"/>
  <c r="N170" i="61"/>
  <c r="O169" i="61"/>
  <c r="N169" i="61"/>
  <c r="O168" i="61"/>
  <c r="N168" i="61"/>
  <c r="M168" i="61"/>
  <c r="M169" i="61" s="1"/>
  <c r="M170" i="61" s="1"/>
  <c r="O167" i="61"/>
  <c r="N167" i="61"/>
  <c r="P167" i="61" s="1"/>
  <c r="Q167" i="61" s="1"/>
  <c r="P166" i="61"/>
  <c r="Q166" i="61" s="1"/>
  <c r="N166" i="61"/>
  <c r="O165" i="61"/>
  <c r="N165" i="61"/>
  <c r="M165" i="61"/>
  <c r="M166" i="61" s="1"/>
  <c r="O166" i="61" s="1"/>
  <c r="O164" i="61"/>
  <c r="N164" i="61"/>
  <c r="P164" i="61" s="1"/>
  <c r="Q164" i="61" s="1"/>
  <c r="P163" i="61"/>
  <c r="Q163" i="61" s="1"/>
  <c r="N163" i="61"/>
  <c r="O162" i="61"/>
  <c r="N162" i="61"/>
  <c r="M162" i="61"/>
  <c r="M163" i="61" s="1"/>
  <c r="O163" i="61" s="1"/>
  <c r="P161" i="61"/>
  <c r="Q161" i="61" s="1"/>
  <c r="O161" i="61"/>
  <c r="N161" i="61"/>
  <c r="P160" i="61"/>
  <c r="Q160" i="61" s="1"/>
  <c r="N160" i="61"/>
  <c r="P159" i="61"/>
  <c r="Q159" i="61" s="1"/>
  <c r="N159" i="61"/>
  <c r="M159" i="61"/>
  <c r="M160" i="61" s="1"/>
  <c r="O160" i="61" s="1"/>
  <c r="O158" i="61"/>
  <c r="N158" i="61"/>
  <c r="P158" i="61" s="1"/>
  <c r="Q158" i="61" s="1"/>
  <c r="P157" i="61"/>
  <c r="Q157" i="61" s="1"/>
  <c r="N157" i="61"/>
  <c r="O156" i="61"/>
  <c r="N156" i="61"/>
  <c r="M156" i="61"/>
  <c r="M157" i="61" s="1"/>
  <c r="O157" i="61" s="1"/>
  <c r="P155" i="61"/>
  <c r="Q155" i="61" s="1"/>
  <c r="O155" i="61"/>
  <c r="N155" i="61"/>
  <c r="O154" i="61"/>
  <c r="N154" i="61"/>
  <c r="O153" i="61"/>
  <c r="N153" i="61"/>
  <c r="O152" i="61"/>
  <c r="N152" i="61"/>
  <c r="M152" i="61"/>
  <c r="M153" i="61" s="1"/>
  <c r="O151" i="61"/>
  <c r="N151" i="61"/>
  <c r="P151" i="61" s="1"/>
  <c r="Q151" i="61" s="1"/>
  <c r="P150" i="61"/>
  <c r="Q150" i="61" s="1"/>
  <c r="N150" i="61"/>
  <c r="O149" i="61"/>
  <c r="N149" i="61"/>
  <c r="M149" i="61"/>
  <c r="M150" i="61" s="1"/>
  <c r="O150" i="61" s="1"/>
  <c r="O148" i="61"/>
  <c r="N148" i="61"/>
  <c r="P148" i="61" s="1"/>
  <c r="Q148" i="61" s="1"/>
  <c r="C7" i="61"/>
  <c r="P52" i="61"/>
  <c r="Q52" i="61" s="1"/>
  <c r="N52" i="61"/>
  <c r="O51" i="61"/>
  <c r="N51" i="61"/>
  <c r="M51" i="61"/>
  <c r="M52" i="61" s="1"/>
  <c r="O52" i="61" s="1"/>
  <c r="P50" i="61"/>
  <c r="Q50" i="61" s="1"/>
  <c r="O50" i="61"/>
  <c r="N50" i="61"/>
  <c r="P49" i="61"/>
  <c r="Q49" i="61" s="1"/>
  <c r="N49" i="61"/>
  <c r="P48" i="61"/>
  <c r="Q48" i="61" s="1"/>
  <c r="N48" i="61"/>
  <c r="M48" i="61"/>
  <c r="M49" i="61" s="1"/>
  <c r="O49" i="61" s="1"/>
  <c r="O47" i="61"/>
  <c r="N47" i="61"/>
  <c r="P47" i="61" s="1"/>
  <c r="Q47" i="61" s="1"/>
  <c r="P46" i="61"/>
  <c r="Q46" i="61" s="1"/>
  <c r="N46" i="61"/>
  <c r="O45" i="61"/>
  <c r="N45" i="61"/>
  <c r="M45" i="61"/>
  <c r="M46" i="61" s="1"/>
  <c r="O46" i="61" s="1"/>
  <c r="P44" i="61"/>
  <c r="Q44" i="61" s="1"/>
  <c r="O44" i="61"/>
  <c r="N44" i="61"/>
  <c r="O43" i="61"/>
  <c r="N43" i="61"/>
  <c r="O42" i="61"/>
  <c r="N42" i="61"/>
  <c r="O41" i="61"/>
  <c r="N41" i="61"/>
  <c r="P41" i="61" s="1"/>
  <c r="Q41" i="61" s="1"/>
  <c r="M41" i="61"/>
  <c r="M42" i="61" s="1"/>
  <c r="O40" i="61"/>
  <c r="N40" i="61"/>
  <c r="P40" i="61" s="1"/>
  <c r="Q40" i="61" s="1"/>
  <c r="P39" i="61"/>
  <c r="Q39" i="61" s="1"/>
  <c r="N39" i="61"/>
  <c r="O38" i="61"/>
  <c r="N38" i="61"/>
  <c r="M38" i="61"/>
  <c r="M39" i="61" s="1"/>
  <c r="O39" i="61" s="1"/>
  <c r="O37" i="61"/>
  <c r="N37" i="61"/>
  <c r="P37" i="61" s="1"/>
  <c r="Q37" i="61" s="1"/>
  <c r="O36" i="61"/>
  <c r="N36" i="61"/>
  <c r="O35" i="61"/>
  <c r="N35" i="61"/>
  <c r="O34" i="61"/>
  <c r="N34" i="61"/>
  <c r="M34" i="61"/>
  <c r="M35" i="61" s="1"/>
  <c r="P33" i="61"/>
  <c r="Q33" i="61" s="1"/>
  <c r="O33" i="61"/>
  <c r="N33" i="61"/>
  <c r="O32" i="61"/>
  <c r="N32" i="61"/>
  <c r="O31" i="61"/>
  <c r="N31" i="61"/>
  <c r="O30" i="61"/>
  <c r="N30" i="61"/>
  <c r="M30" i="61"/>
  <c r="M31" i="61" s="1"/>
  <c r="O29" i="61"/>
  <c r="N29" i="61"/>
  <c r="P29" i="61" s="1"/>
  <c r="Q29" i="61" s="1"/>
  <c r="P28" i="61"/>
  <c r="Q28" i="61" s="1"/>
  <c r="N28" i="61"/>
  <c r="O27" i="61"/>
  <c r="N27" i="61"/>
  <c r="M27" i="61"/>
  <c r="M28" i="61" s="1"/>
  <c r="O28" i="61" s="1"/>
  <c r="P26" i="61"/>
  <c r="Q26" i="61" s="1"/>
  <c r="O26" i="61"/>
  <c r="N26" i="61"/>
  <c r="P25" i="61"/>
  <c r="Q25" i="61" s="1"/>
  <c r="N25" i="61"/>
  <c r="O24" i="61"/>
  <c r="N24" i="61"/>
  <c r="M24" i="61"/>
  <c r="M25" i="61" s="1"/>
  <c r="O25" i="61" s="1"/>
  <c r="P23" i="61"/>
  <c r="Q23" i="61" s="1"/>
  <c r="O23" i="61"/>
  <c r="N23" i="61"/>
  <c r="P22" i="61"/>
  <c r="Q22" i="61" s="1"/>
  <c r="N22" i="61"/>
  <c r="O21" i="61"/>
  <c r="N21" i="61"/>
  <c r="M21" i="61"/>
  <c r="M22" i="61" s="1"/>
  <c r="O22" i="61" s="1"/>
  <c r="P20" i="61"/>
  <c r="Q20" i="61" s="1"/>
  <c r="O20" i="61"/>
  <c r="N20" i="61"/>
  <c r="P19" i="61"/>
  <c r="Q19" i="61" s="1"/>
  <c r="N19" i="61"/>
  <c r="P18" i="61"/>
  <c r="Q18" i="61" s="1"/>
  <c r="N18" i="61"/>
  <c r="M18" i="61"/>
  <c r="M19" i="61" s="1"/>
  <c r="O19" i="61" s="1"/>
  <c r="O17" i="61"/>
  <c r="N17" i="61"/>
  <c r="P17" i="61" s="1"/>
  <c r="Q17" i="61" s="1"/>
  <c r="O16" i="61"/>
  <c r="N16" i="61"/>
  <c r="O15" i="61"/>
  <c r="N15" i="61"/>
  <c r="O14" i="61"/>
  <c r="N14" i="61"/>
  <c r="M14" i="61"/>
  <c r="M15" i="61" s="1"/>
  <c r="O13" i="61"/>
  <c r="N13" i="61"/>
  <c r="P13" i="61" s="1"/>
  <c r="Q13" i="61" s="1"/>
  <c r="P12" i="61"/>
  <c r="Q12" i="61" s="1"/>
  <c r="N12" i="61"/>
  <c r="O11" i="61"/>
  <c r="N11" i="61"/>
  <c r="M11" i="61"/>
  <c r="M12" i="61" s="1"/>
  <c r="O12" i="61" s="1"/>
  <c r="P10" i="61"/>
  <c r="Q10" i="61" s="1"/>
  <c r="O10" i="61"/>
  <c r="N10" i="61"/>
  <c r="P9" i="61"/>
  <c r="Q9" i="61" s="1"/>
  <c r="N9" i="61"/>
  <c r="P8" i="61"/>
  <c r="Q8" i="61" s="1"/>
  <c r="N8" i="61"/>
  <c r="M8" i="61"/>
  <c r="M9" i="61" s="1"/>
  <c r="O9" i="61" s="1"/>
  <c r="O7" i="61"/>
  <c r="N7" i="61"/>
  <c r="P7" i="61" s="1"/>
  <c r="Q7" i="61" s="1"/>
  <c r="P147" i="61"/>
  <c r="Q147" i="61" s="1"/>
  <c r="N147" i="61"/>
  <c r="O146" i="61"/>
  <c r="N146" i="61"/>
  <c r="M146" i="61"/>
  <c r="M147" i="61" s="1"/>
  <c r="O147" i="61" s="1"/>
  <c r="P145" i="61"/>
  <c r="Q145" i="61" s="1"/>
  <c r="O145" i="61"/>
  <c r="N145" i="61"/>
  <c r="P144" i="61"/>
  <c r="Q144" i="61" s="1"/>
  <c r="N144" i="61"/>
  <c r="P143" i="61"/>
  <c r="Q143" i="61" s="1"/>
  <c r="N143" i="61"/>
  <c r="M143" i="61"/>
  <c r="M144" i="61" s="1"/>
  <c r="O144" i="61" s="1"/>
  <c r="O142" i="61"/>
  <c r="N142" i="61"/>
  <c r="P142" i="61" s="1"/>
  <c r="Q142" i="61" s="1"/>
  <c r="P141" i="61"/>
  <c r="Q141" i="61" s="1"/>
  <c r="N141" i="61"/>
  <c r="O140" i="61"/>
  <c r="N140" i="61"/>
  <c r="M140" i="61"/>
  <c r="M141" i="61" s="1"/>
  <c r="O141" i="61" s="1"/>
  <c r="P139" i="61"/>
  <c r="Q139" i="61" s="1"/>
  <c r="O139" i="61"/>
  <c r="N139" i="61"/>
  <c r="O138" i="61"/>
  <c r="N138" i="61"/>
  <c r="O137" i="61"/>
  <c r="N137" i="61"/>
  <c r="O136" i="61"/>
  <c r="N136" i="61"/>
  <c r="M136" i="61"/>
  <c r="M137" i="61" s="1"/>
  <c r="P137" i="61" s="1"/>
  <c r="Q137" i="61" s="1"/>
  <c r="O135" i="61"/>
  <c r="N135" i="61"/>
  <c r="P135" i="61" s="1"/>
  <c r="Q135" i="61" s="1"/>
  <c r="P134" i="61"/>
  <c r="Q134" i="61" s="1"/>
  <c r="N134" i="61"/>
  <c r="O133" i="61"/>
  <c r="N133" i="61"/>
  <c r="M133" i="61"/>
  <c r="M134" i="61" s="1"/>
  <c r="O134" i="61" s="1"/>
  <c r="O132" i="61"/>
  <c r="N132" i="61"/>
  <c r="P132" i="61" s="1"/>
  <c r="Q132" i="61" s="1"/>
  <c r="O131" i="61"/>
  <c r="N131" i="61"/>
  <c r="O130" i="61"/>
  <c r="N130" i="61"/>
  <c r="O129" i="61"/>
  <c r="N129" i="61"/>
  <c r="M129" i="61"/>
  <c r="M130" i="61" s="1"/>
  <c r="P128" i="61"/>
  <c r="Q128" i="61" s="1"/>
  <c r="O128" i="61"/>
  <c r="N128" i="61"/>
  <c r="O127" i="61"/>
  <c r="N127" i="61"/>
  <c r="O126" i="61"/>
  <c r="N126" i="61"/>
  <c r="O125" i="61"/>
  <c r="N125" i="61"/>
  <c r="M125" i="61"/>
  <c r="M126" i="61" s="1"/>
  <c r="O124" i="61"/>
  <c r="N124" i="61"/>
  <c r="P124" i="61" s="1"/>
  <c r="Q124" i="61" s="1"/>
  <c r="P123" i="61"/>
  <c r="Q123" i="61" s="1"/>
  <c r="N123" i="61"/>
  <c r="O122" i="61"/>
  <c r="N122" i="61"/>
  <c r="M122" i="61"/>
  <c r="M123" i="61" s="1"/>
  <c r="O123" i="61" s="1"/>
  <c r="P121" i="61"/>
  <c r="Q121" i="61" s="1"/>
  <c r="O121" i="61"/>
  <c r="N121" i="61"/>
  <c r="P120" i="61"/>
  <c r="Q120" i="61" s="1"/>
  <c r="N120" i="61"/>
  <c r="O119" i="61"/>
  <c r="N119" i="61"/>
  <c r="M119" i="61"/>
  <c r="M120" i="61" s="1"/>
  <c r="O120" i="61" s="1"/>
  <c r="P118" i="61"/>
  <c r="Q118" i="61" s="1"/>
  <c r="O118" i="61"/>
  <c r="N118" i="61"/>
  <c r="P117" i="61"/>
  <c r="Q117" i="61" s="1"/>
  <c r="N117" i="61"/>
  <c r="O116" i="61"/>
  <c r="N116" i="61"/>
  <c r="M116" i="61"/>
  <c r="M117" i="61" s="1"/>
  <c r="O117" i="61" s="1"/>
  <c r="P115" i="61"/>
  <c r="Q115" i="61" s="1"/>
  <c r="O115" i="61"/>
  <c r="N115" i="61"/>
  <c r="P114" i="61"/>
  <c r="Q114" i="61" s="1"/>
  <c r="N114" i="61"/>
  <c r="P113" i="61"/>
  <c r="Q113" i="61" s="1"/>
  <c r="N113" i="61"/>
  <c r="M113" i="61"/>
  <c r="O113" i="61" s="1"/>
  <c r="O112" i="61"/>
  <c r="N112" i="61"/>
  <c r="P112" i="61" s="1"/>
  <c r="Q112" i="61" s="1"/>
  <c r="O111" i="61"/>
  <c r="N111" i="61"/>
  <c r="O110" i="61"/>
  <c r="N110" i="61"/>
  <c r="O109" i="61"/>
  <c r="N109" i="61"/>
  <c r="M109" i="61"/>
  <c r="M110" i="61" s="1"/>
  <c r="O108" i="61"/>
  <c r="N108" i="61"/>
  <c r="P108" i="61" s="1"/>
  <c r="Q108" i="61" s="1"/>
  <c r="P107" i="61"/>
  <c r="Q107" i="61" s="1"/>
  <c r="N107" i="61"/>
  <c r="O106" i="61"/>
  <c r="N106" i="61"/>
  <c r="M106" i="61"/>
  <c r="M107" i="61" s="1"/>
  <c r="O107" i="61" s="1"/>
  <c r="P105" i="61"/>
  <c r="Q105" i="61" s="1"/>
  <c r="O105" i="61"/>
  <c r="N105" i="61"/>
  <c r="P104" i="61"/>
  <c r="Q104" i="61" s="1"/>
  <c r="N104" i="61"/>
  <c r="P103" i="61"/>
  <c r="Q103" i="61" s="1"/>
  <c r="N103" i="61"/>
  <c r="M103" i="61"/>
  <c r="M104" i="61" s="1"/>
  <c r="O104" i="61" s="1"/>
  <c r="O102" i="61"/>
  <c r="N102" i="61"/>
  <c r="P102" i="61" s="1"/>
  <c r="Q102" i="61" s="1"/>
  <c r="N211" i="63"/>
  <c r="P211" i="63"/>
  <c r="Q211" i="63" s="1"/>
  <c r="N224" i="63"/>
  <c r="P224" i="63" s="1"/>
  <c r="Q224" i="63" s="1"/>
  <c r="O224" i="63"/>
  <c r="N225" i="63"/>
  <c r="O225" i="63"/>
  <c r="N226" i="63"/>
  <c r="O226" i="63"/>
  <c r="M225" i="63"/>
  <c r="M226" i="63" s="1"/>
  <c r="P210" i="63"/>
  <c r="Q210" i="63" s="1"/>
  <c r="O210" i="63"/>
  <c r="N210" i="63"/>
  <c r="M210" i="63"/>
  <c r="M211" i="63" s="1"/>
  <c r="O211" i="63" s="1"/>
  <c r="O209" i="63"/>
  <c r="N209" i="63"/>
  <c r="P209" i="63" s="1"/>
  <c r="Q209" i="63" s="1"/>
  <c r="O208" i="63"/>
  <c r="N208" i="63"/>
  <c r="O207" i="63"/>
  <c r="N207" i="63"/>
  <c r="O206" i="63"/>
  <c r="N206" i="63"/>
  <c r="M206" i="63"/>
  <c r="M207" i="63" s="1"/>
  <c r="P205" i="63"/>
  <c r="Q205" i="63" s="1"/>
  <c r="O205" i="63"/>
  <c r="N205" i="63"/>
  <c r="P204" i="63"/>
  <c r="Q204" i="63" s="1"/>
  <c r="N204" i="63"/>
  <c r="O203" i="63"/>
  <c r="N203" i="63"/>
  <c r="M203" i="63"/>
  <c r="M204" i="63" s="1"/>
  <c r="O204" i="63" s="1"/>
  <c r="P202" i="63"/>
  <c r="Q202" i="63" s="1"/>
  <c r="O202" i="63"/>
  <c r="N202" i="63"/>
  <c r="P201" i="63"/>
  <c r="Q201" i="63" s="1"/>
  <c r="N201" i="63"/>
  <c r="O200" i="63"/>
  <c r="N200" i="63"/>
  <c r="M200" i="63"/>
  <c r="M201" i="63" s="1"/>
  <c r="O201" i="63" s="1"/>
  <c r="P199" i="63"/>
  <c r="Q199" i="63" s="1"/>
  <c r="O199" i="63"/>
  <c r="N199" i="63"/>
  <c r="P198" i="63"/>
  <c r="Q198" i="63" s="1"/>
  <c r="N198" i="63"/>
  <c r="P197" i="63"/>
  <c r="Q197" i="63" s="1"/>
  <c r="N197" i="63"/>
  <c r="M197" i="63"/>
  <c r="M198" i="63" s="1"/>
  <c r="O198" i="63" s="1"/>
  <c r="O196" i="63"/>
  <c r="N196" i="63"/>
  <c r="P196" i="63" s="1"/>
  <c r="Q196" i="63" s="1"/>
  <c r="O195" i="63"/>
  <c r="O194" i="63"/>
  <c r="O193" i="63"/>
  <c r="M193" i="63"/>
  <c r="M194" i="63" s="1"/>
  <c r="O192" i="63"/>
  <c r="P192" i="63"/>
  <c r="Q192" i="63" s="1"/>
  <c r="P191" i="63"/>
  <c r="Q191" i="63" s="1"/>
  <c r="N191" i="63"/>
  <c r="P190" i="63"/>
  <c r="Q190" i="63" s="1"/>
  <c r="N190" i="63"/>
  <c r="M190" i="63"/>
  <c r="M191" i="63" s="1"/>
  <c r="O191" i="63" s="1"/>
  <c r="O189" i="63"/>
  <c r="N189" i="63"/>
  <c r="P189" i="63" s="1"/>
  <c r="Q189" i="63" s="1"/>
  <c r="O188" i="63"/>
  <c r="N188" i="63"/>
  <c r="O187" i="63"/>
  <c r="N187" i="63"/>
  <c r="O186" i="63"/>
  <c r="N186" i="63"/>
  <c r="M186" i="63"/>
  <c r="M187" i="63" s="1"/>
  <c r="M188" i="63" s="1"/>
  <c r="P185" i="63"/>
  <c r="Q185" i="63" s="1"/>
  <c r="O185" i="63"/>
  <c r="N185" i="63"/>
  <c r="P184" i="63"/>
  <c r="Q184" i="63" s="1"/>
  <c r="N184" i="63"/>
  <c r="O183" i="63"/>
  <c r="N183" i="63"/>
  <c r="M183" i="63"/>
  <c r="M184" i="63" s="1"/>
  <c r="O184" i="63" s="1"/>
  <c r="P182" i="63"/>
  <c r="Q182" i="63" s="1"/>
  <c r="O182" i="63"/>
  <c r="N182" i="63"/>
  <c r="P181" i="63"/>
  <c r="Q181" i="63" s="1"/>
  <c r="N181" i="63"/>
  <c r="O180" i="63"/>
  <c r="N180" i="63"/>
  <c r="M180" i="63"/>
  <c r="M181" i="63" s="1"/>
  <c r="O181" i="63" s="1"/>
  <c r="P179" i="63"/>
  <c r="Q179" i="63" s="1"/>
  <c r="O179" i="63"/>
  <c r="N179" i="63"/>
  <c r="P178" i="63"/>
  <c r="Q178" i="63" s="1"/>
  <c r="N178" i="63"/>
  <c r="P177" i="63"/>
  <c r="Q177" i="63" s="1"/>
  <c r="N177" i="63"/>
  <c r="M177" i="63"/>
  <c r="O177" i="63" s="1"/>
  <c r="O176" i="63"/>
  <c r="N176" i="63"/>
  <c r="P176" i="63" s="1"/>
  <c r="Q176" i="63" s="1"/>
  <c r="O175" i="63"/>
  <c r="O174" i="63"/>
  <c r="O173" i="63"/>
  <c r="M173" i="63"/>
  <c r="M174" i="63" s="1"/>
  <c r="O172" i="63"/>
  <c r="P172" i="63"/>
  <c r="Q172" i="63" s="1"/>
  <c r="P171" i="63"/>
  <c r="Q171" i="63" s="1"/>
  <c r="N171" i="63"/>
  <c r="P170" i="63"/>
  <c r="Q170" i="63" s="1"/>
  <c r="N170" i="63"/>
  <c r="M170" i="63"/>
  <c r="M171" i="63" s="1"/>
  <c r="O171" i="63" s="1"/>
  <c r="O169" i="63"/>
  <c r="N169" i="63"/>
  <c r="P169" i="63" s="1"/>
  <c r="Q169" i="63" s="1"/>
  <c r="O168" i="63"/>
  <c r="N168" i="63"/>
  <c r="O167" i="63"/>
  <c r="N167" i="63"/>
  <c r="O166" i="63"/>
  <c r="N166" i="63"/>
  <c r="M166" i="63"/>
  <c r="M167" i="63" s="1"/>
  <c r="M168" i="63" s="1"/>
  <c r="P165" i="63"/>
  <c r="Q165" i="63" s="1"/>
  <c r="O165" i="63"/>
  <c r="N165" i="63"/>
  <c r="P164" i="63"/>
  <c r="Q164" i="63" s="1"/>
  <c r="N164" i="63"/>
  <c r="O163" i="63"/>
  <c r="N163" i="63"/>
  <c r="M163" i="63"/>
  <c r="M164" i="63" s="1"/>
  <c r="O164" i="63" s="1"/>
  <c r="P162" i="63"/>
  <c r="Q162" i="63" s="1"/>
  <c r="O162" i="63"/>
  <c r="N162" i="63"/>
  <c r="P161" i="63"/>
  <c r="Q161" i="63" s="1"/>
  <c r="N161" i="63"/>
  <c r="O160" i="63"/>
  <c r="N160" i="63"/>
  <c r="M160" i="63"/>
  <c r="P159" i="63"/>
  <c r="Q159" i="63" s="1"/>
  <c r="O159" i="63"/>
  <c r="N159" i="63"/>
  <c r="P158" i="63"/>
  <c r="Q158" i="63" s="1"/>
  <c r="N158" i="63"/>
  <c r="P157" i="63"/>
  <c r="Q157" i="63" s="1"/>
  <c r="N157" i="63"/>
  <c r="M157" i="63"/>
  <c r="M158" i="63" s="1"/>
  <c r="O158" i="63" s="1"/>
  <c r="O156" i="63"/>
  <c r="N156" i="63"/>
  <c r="P156" i="63" s="1"/>
  <c r="Q156" i="63" s="1"/>
  <c r="O155" i="63"/>
  <c r="O154" i="63"/>
  <c r="O153" i="63"/>
  <c r="M153" i="63"/>
  <c r="M154" i="63" s="1"/>
  <c r="O152" i="63"/>
  <c r="P152" i="63"/>
  <c r="Q152" i="63" s="1"/>
  <c r="P131" i="63"/>
  <c r="Q131" i="63" s="1"/>
  <c r="N131" i="63"/>
  <c r="O130" i="63"/>
  <c r="N130" i="63"/>
  <c r="O129" i="63"/>
  <c r="N129" i="63"/>
  <c r="M129" i="63"/>
  <c r="M130" i="63" s="1"/>
  <c r="O128" i="63"/>
  <c r="N128" i="63"/>
  <c r="P128" i="63" s="1"/>
  <c r="Q128" i="63" s="1"/>
  <c r="P132" i="63"/>
  <c r="Q132" i="63" s="1"/>
  <c r="O132" i="63"/>
  <c r="M133" i="63"/>
  <c r="O133" i="63"/>
  <c r="O134" i="63"/>
  <c r="O135" i="63"/>
  <c r="P151" i="63"/>
  <c r="Q151" i="63" s="1"/>
  <c r="N151" i="63"/>
  <c r="P150" i="63"/>
  <c r="Q150" i="63" s="1"/>
  <c r="N150" i="63"/>
  <c r="M150" i="63"/>
  <c r="O150" i="63" s="1"/>
  <c r="O149" i="63"/>
  <c r="N149" i="63"/>
  <c r="P149" i="63" s="1"/>
  <c r="Q149" i="63" s="1"/>
  <c r="O148" i="63"/>
  <c r="N148" i="63"/>
  <c r="O147" i="63"/>
  <c r="N147" i="63"/>
  <c r="O146" i="63"/>
  <c r="N146" i="63"/>
  <c r="M146" i="63"/>
  <c r="P145" i="63"/>
  <c r="Q145" i="63" s="1"/>
  <c r="O145" i="63"/>
  <c r="N145" i="63"/>
  <c r="P144" i="63"/>
  <c r="Q144" i="63" s="1"/>
  <c r="N144" i="63"/>
  <c r="O143" i="63"/>
  <c r="N143" i="63"/>
  <c r="M143" i="63"/>
  <c r="M144" i="63" s="1"/>
  <c r="O144" i="63" s="1"/>
  <c r="P142" i="63"/>
  <c r="Q142" i="63" s="1"/>
  <c r="O142" i="63"/>
  <c r="N142" i="63"/>
  <c r="P141" i="63"/>
  <c r="Q141" i="63" s="1"/>
  <c r="N141" i="63"/>
  <c r="O140" i="63"/>
  <c r="N140" i="63"/>
  <c r="M140" i="63"/>
  <c r="M141" i="63" s="1"/>
  <c r="O141" i="63" s="1"/>
  <c r="P139" i="63"/>
  <c r="Q139" i="63" s="1"/>
  <c r="O139" i="63"/>
  <c r="N139" i="63"/>
  <c r="P138" i="63"/>
  <c r="Q138" i="63" s="1"/>
  <c r="N138" i="63"/>
  <c r="P137" i="63"/>
  <c r="Q137" i="63" s="1"/>
  <c r="N137" i="63"/>
  <c r="M137" i="63"/>
  <c r="M138" i="63" s="1"/>
  <c r="O138" i="63" s="1"/>
  <c r="O136" i="63"/>
  <c r="N136" i="63"/>
  <c r="P136" i="63" s="1"/>
  <c r="Q136" i="63" s="1"/>
  <c r="P127" i="63"/>
  <c r="Q127" i="63" s="1"/>
  <c r="N127" i="63"/>
  <c r="P126" i="63"/>
  <c r="Q126" i="63" s="1"/>
  <c r="N126" i="63"/>
  <c r="M126" i="63"/>
  <c r="M127" i="63" s="1"/>
  <c r="O127" i="63" s="1"/>
  <c r="O125" i="63"/>
  <c r="N125" i="63"/>
  <c r="P125" i="63" s="1"/>
  <c r="Q125" i="63" s="1"/>
  <c r="O124" i="63"/>
  <c r="N124" i="63"/>
  <c r="O123" i="63"/>
  <c r="N123" i="63"/>
  <c r="O122" i="63"/>
  <c r="N122" i="63"/>
  <c r="M122" i="63"/>
  <c r="M123" i="63" s="1"/>
  <c r="M124" i="63" s="1"/>
  <c r="P121" i="63"/>
  <c r="Q121" i="63" s="1"/>
  <c r="O121" i="63"/>
  <c r="N121" i="63"/>
  <c r="P120" i="63"/>
  <c r="Q120" i="63" s="1"/>
  <c r="N120" i="63"/>
  <c r="O119" i="63"/>
  <c r="N119" i="63"/>
  <c r="M119" i="63"/>
  <c r="M120" i="63" s="1"/>
  <c r="O120" i="63" s="1"/>
  <c r="P118" i="63"/>
  <c r="Q118" i="63" s="1"/>
  <c r="O118" i="63"/>
  <c r="N118" i="63"/>
  <c r="P117" i="63"/>
  <c r="Q117" i="63" s="1"/>
  <c r="N117" i="63"/>
  <c r="O116" i="63"/>
  <c r="N116" i="63"/>
  <c r="M116" i="63"/>
  <c r="M117" i="63" s="1"/>
  <c r="O117" i="63" s="1"/>
  <c r="P115" i="63"/>
  <c r="Q115" i="63" s="1"/>
  <c r="O115" i="63"/>
  <c r="N115" i="63"/>
  <c r="P114" i="63"/>
  <c r="Q114" i="63" s="1"/>
  <c r="N114" i="63"/>
  <c r="P113" i="63"/>
  <c r="Q113" i="63" s="1"/>
  <c r="N113" i="63"/>
  <c r="M113" i="63"/>
  <c r="M114" i="63" s="1"/>
  <c r="O114" i="63" s="1"/>
  <c r="O112" i="63"/>
  <c r="N112" i="63"/>
  <c r="P112" i="63" s="1"/>
  <c r="Q112" i="63" s="1"/>
  <c r="O111" i="63"/>
  <c r="O110" i="63"/>
  <c r="O109" i="63"/>
  <c r="M109" i="63"/>
  <c r="M110" i="63" s="1"/>
  <c r="O108" i="63"/>
  <c r="P108" i="63"/>
  <c r="Q108" i="63" s="1"/>
  <c r="P107" i="63"/>
  <c r="Q107" i="63" s="1"/>
  <c r="N107" i="63"/>
  <c r="P106" i="63"/>
  <c r="Q106" i="63" s="1"/>
  <c r="N106" i="63"/>
  <c r="M106" i="63"/>
  <c r="M107" i="63" s="1"/>
  <c r="O107" i="63" s="1"/>
  <c r="O105" i="63"/>
  <c r="N105" i="63"/>
  <c r="P105" i="63" s="1"/>
  <c r="Q105" i="63" s="1"/>
  <c r="O104" i="63"/>
  <c r="N104" i="63"/>
  <c r="O103" i="63"/>
  <c r="N103" i="63"/>
  <c r="O102" i="63"/>
  <c r="N102" i="63"/>
  <c r="M102" i="63"/>
  <c r="M103" i="63" s="1"/>
  <c r="M104" i="63" s="1"/>
  <c r="P101" i="63"/>
  <c r="Q101" i="63" s="1"/>
  <c r="O101" i="63"/>
  <c r="N101" i="63"/>
  <c r="P100" i="63"/>
  <c r="Q100" i="63" s="1"/>
  <c r="N100" i="63"/>
  <c r="O99" i="63"/>
  <c r="N99" i="63"/>
  <c r="M99" i="63"/>
  <c r="M100" i="63" s="1"/>
  <c r="O100" i="63" s="1"/>
  <c r="P98" i="63"/>
  <c r="Q98" i="63" s="1"/>
  <c r="O98" i="63"/>
  <c r="N98" i="63"/>
  <c r="P97" i="63"/>
  <c r="Q97" i="63" s="1"/>
  <c r="N97" i="63"/>
  <c r="O96" i="63"/>
  <c r="N96" i="63"/>
  <c r="M96" i="63"/>
  <c r="M97" i="63" s="1"/>
  <c r="O97" i="63" s="1"/>
  <c r="P95" i="63"/>
  <c r="Q95" i="63" s="1"/>
  <c r="O95" i="63"/>
  <c r="N95" i="63"/>
  <c r="P94" i="63"/>
  <c r="Q94" i="63" s="1"/>
  <c r="N94" i="63"/>
  <c r="P93" i="63"/>
  <c r="Q93" i="63" s="1"/>
  <c r="N93" i="63"/>
  <c r="M93" i="63"/>
  <c r="M94" i="63" s="1"/>
  <c r="O94" i="63" s="1"/>
  <c r="O92" i="63"/>
  <c r="N92" i="63"/>
  <c r="P92" i="63" s="1"/>
  <c r="Q92" i="63" s="1"/>
  <c r="O91" i="63"/>
  <c r="O90" i="63"/>
  <c r="O89" i="63"/>
  <c r="O88" i="63"/>
  <c r="P88" i="63"/>
  <c r="C7" i="63"/>
  <c r="N7" i="63"/>
  <c r="O7" i="63"/>
  <c r="P7" i="63"/>
  <c r="Q7" i="63" s="1"/>
  <c r="M8" i="63"/>
  <c r="N8" i="63"/>
  <c r="O8" i="63"/>
  <c r="N9" i="63"/>
  <c r="P9" i="63"/>
  <c r="Q9" i="63" s="1"/>
  <c r="N10" i="63"/>
  <c r="O10" i="63"/>
  <c r="P10" i="63"/>
  <c r="Q10" i="63" s="1"/>
  <c r="M11" i="63"/>
  <c r="M12" i="63" s="1"/>
  <c r="O12" i="63" s="1"/>
  <c r="N11" i="63"/>
  <c r="O11" i="63"/>
  <c r="N12" i="63"/>
  <c r="P12" i="63"/>
  <c r="Q12" i="63" s="1"/>
  <c r="P13" i="63"/>
  <c r="Q13" i="63" s="1"/>
  <c r="O13" i="63"/>
  <c r="M14" i="63"/>
  <c r="O14" i="63"/>
  <c r="O15" i="63"/>
  <c r="O16" i="63"/>
  <c r="O17" i="63"/>
  <c r="N18" i="63"/>
  <c r="O18" i="63"/>
  <c r="P18" i="63"/>
  <c r="Q18" i="63" s="1"/>
  <c r="M19" i="63"/>
  <c r="N19" i="63"/>
  <c r="O19" i="63"/>
  <c r="N20" i="63"/>
  <c r="P20" i="63"/>
  <c r="Q20" i="63" s="1"/>
  <c r="N21" i="63"/>
  <c r="O21" i="63"/>
  <c r="P21" i="63"/>
  <c r="Q21" i="63" s="1"/>
  <c r="M22" i="63"/>
  <c r="M23" i="63" s="1"/>
  <c r="O23" i="63" s="1"/>
  <c r="N22" i="63"/>
  <c r="O22" i="63"/>
  <c r="N23" i="63"/>
  <c r="P23" i="63"/>
  <c r="Q23" i="63" s="1"/>
  <c r="N24" i="63"/>
  <c r="O24" i="63"/>
  <c r="P24" i="63"/>
  <c r="Q24" i="63" s="1"/>
  <c r="M25" i="63"/>
  <c r="M26" i="63" s="1"/>
  <c r="O26" i="63" s="1"/>
  <c r="N25" i="63"/>
  <c r="O25" i="63"/>
  <c r="N26" i="63"/>
  <c r="P26" i="63"/>
  <c r="Q26" i="63" s="1"/>
  <c r="N27" i="63"/>
  <c r="O27" i="63"/>
  <c r="P27" i="63"/>
  <c r="Q27" i="63" s="1"/>
  <c r="M28" i="63"/>
  <c r="N28" i="63"/>
  <c r="O28" i="63"/>
  <c r="N29" i="63"/>
  <c r="P29" i="63"/>
  <c r="Q29" i="63" s="1"/>
  <c r="N30" i="63"/>
  <c r="O30" i="63"/>
  <c r="P30" i="63"/>
  <c r="Q30" i="63" s="1"/>
  <c r="M31" i="63"/>
  <c r="N31" i="63"/>
  <c r="O31" i="63"/>
  <c r="N32" i="63"/>
  <c r="P32" i="63"/>
  <c r="Q32" i="63" s="1"/>
  <c r="P33" i="63"/>
  <c r="Q33" i="63" s="1"/>
  <c r="O33" i="63"/>
  <c r="M34" i="63"/>
  <c r="O34" i="63"/>
  <c r="O35" i="63"/>
  <c r="O36" i="63"/>
  <c r="O37" i="63"/>
  <c r="N38" i="63"/>
  <c r="O38" i="63"/>
  <c r="P38" i="63"/>
  <c r="Q38" i="63" s="1"/>
  <c r="M39" i="63"/>
  <c r="N39" i="63"/>
  <c r="O39" i="63"/>
  <c r="N40" i="63"/>
  <c r="P40" i="63"/>
  <c r="Q40" i="63" s="1"/>
  <c r="N41" i="63"/>
  <c r="O41" i="63"/>
  <c r="P41" i="63"/>
  <c r="Q41" i="63" s="1"/>
  <c r="M42" i="63"/>
  <c r="P42" i="63" s="1"/>
  <c r="Q42" i="63" s="1"/>
  <c r="N42" i="63"/>
  <c r="O42" i="63"/>
  <c r="N43" i="63"/>
  <c r="P43" i="63"/>
  <c r="Q43" i="63" s="1"/>
  <c r="N44" i="63"/>
  <c r="P44" i="63" s="1"/>
  <c r="Q44" i="63" s="1"/>
  <c r="O44" i="63"/>
  <c r="M45" i="63"/>
  <c r="M46" i="63" s="1"/>
  <c r="M47" i="63" s="1"/>
  <c r="O47" i="63" s="1"/>
  <c r="N45" i="63"/>
  <c r="O45" i="63"/>
  <c r="N46" i="63"/>
  <c r="O46" i="63"/>
  <c r="N47" i="63"/>
  <c r="P47" i="63"/>
  <c r="Q47" i="63" s="1"/>
  <c r="P48" i="63"/>
  <c r="Q48" i="63" s="1"/>
  <c r="O48" i="63"/>
  <c r="M49" i="63"/>
  <c r="O49" i="63"/>
  <c r="O50" i="63"/>
  <c r="O51" i="63"/>
  <c r="N52" i="63"/>
  <c r="P52" i="63" s="1"/>
  <c r="Q52" i="63" s="1"/>
  <c r="O52" i="63"/>
  <c r="M53" i="63"/>
  <c r="O53" i="63" s="1"/>
  <c r="N53" i="63"/>
  <c r="P53" i="63"/>
  <c r="Q53" i="63" s="1"/>
  <c r="N54" i="63"/>
  <c r="P54" i="63"/>
  <c r="Q54" i="63" s="1"/>
  <c r="N55" i="63"/>
  <c r="O55" i="63"/>
  <c r="P55" i="63"/>
  <c r="Q55" i="63" s="1"/>
  <c r="M56" i="63"/>
  <c r="M57" i="63" s="1"/>
  <c r="O57" i="63" s="1"/>
  <c r="N56" i="63"/>
  <c r="O56" i="63"/>
  <c r="N57" i="63"/>
  <c r="P57" i="63"/>
  <c r="Q57" i="63" s="1"/>
  <c r="N58" i="63"/>
  <c r="O58" i="63"/>
  <c r="P58" i="63"/>
  <c r="Q58" i="63" s="1"/>
  <c r="M59" i="63"/>
  <c r="N59" i="63"/>
  <c r="O59" i="63"/>
  <c r="N60" i="63"/>
  <c r="P60" i="63"/>
  <c r="Q60" i="63" s="1"/>
  <c r="N61" i="63"/>
  <c r="O61" i="63"/>
  <c r="P61" i="63"/>
  <c r="Q61" i="63" s="1"/>
  <c r="M62" i="63"/>
  <c r="M63" i="63" s="1"/>
  <c r="N62" i="63"/>
  <c r="O62" i="63"/>
  <c r="N63" i="63"/>
  <c r="O63" i="63"/>
  <c r="N64" i="63"/>
  <c r="O64" i="63"/>
  <c r="N65" i="63"/>
  <c r="P65" i="63" s="1"/>
  <c r="Q65" i="63" s="1"/>
  <c r="O65" i="63"/>
  <c r="M66" i="63"/>
  <c r="O66" i="63" s="1"/>
  <c r="N66" i="63"/>
  <c r="P66" i="63"/>
  <c r="Q66" i="63" s="1"/>
  <c r="N67" i="63"/>
  <c r="P67" i="63"/>
  <c r="Q67" i="63" s="1"/>
  <c r="P68" i="63"/>
  <c r="Q68" i="63" s="1"/>
  <c r="O68" i="63"/>
  <c r="M69" i="63"/>
  <c r="M70" i="63" s="1"/>
  <c r="O69" i="63"/>
  <c r="O70" i="63"/>
  <c r="O71" i="63"/>
  <c r="N72" i="63"/>
  <c r="P72" i="63" s="1"/>
  <c r="Q72" i="63" s="1"/>
  <c r="O72" i="63"/>
  <c r="M73" i="63"/>
  <c r="O73" i="63" s="1"/>
  <c r="N73" i="63"/>
  <c r="P73" i="63"/>
  <c r="Q73" i="63" s="1"/>
  <c r="N74" i="63"/>
  <c r="P74" i="63"/>
  <c r="Q74" i="63" s="1"/>
  <c r="N75" i="63"/>
  <c r="O75" i="63"/>
  <c r="P75" i="63"/>
  <c r="Q75" i="63" s="1"/>
  <c r="M76" i="63"/>
  <c r="M77" i="63" s="1"/>
  <c r="O77" i="63" s="1"/>
  <c r="N76" i="63"/>
  <c r="O76" i="63"/>
  <c r="N77" i="63"/>
  <c r="P77" i="63"/>
  <c r="Q77" i="63" s="1"/>
  <c r="N78" i="63"/>
  <c r="O78" i="63"/>
  <c r="P78" i="63"/>
  <c r="Q78" i="63" s="1"/>
  <c r="M79" i="63"/>
  <c r="N79" i="63"/>
  <c r="O79" i="63"/>
  <c r="N80" i="63"/>
  <c r="P80" i="63"/>
  <c r="Q80" i="63" s="1"/>
  <c r="N81" i="63"/>
  <c r="O81" i="63"/>
  <c r="P81" i="63"/>
  <c r="Q81" i="63" s="1"/>
  <c r="M82" i="63"/>
  <c r="M83" i="63" s="1"/>
  <c r="N82" i="63"/>
  <c r="O82" i="63"/>
  <c r="N83" i="63"/>
  <c r="O83" i="63"/>
  <c r="N84" i="63"/>
  <c r="O84" i="63"/>
  <c r="N85" i="63"/>
  <c r="P85" i="63" s="1"/>
  <c r="Q85" i="63" s="1"/>
  <c r="O85" i="63"/>
  <c r="M86" i="63"/>
  <c r="M87" i="63" s="1"/>
  <c r="O87" i="63" s="1"/>
  <c r="N86" i="63"/>
  <c r="P86" i="63"/>
  <c r="Q86" i="63" s="1"/>
  <c r="N87" i="63"/>
  <c r="P87" i="63"/>
  <c r="Q87" i="63" s="1"/>
  <c r="B2" i="63"/>
  <c r="P39" i="62"/>
  <c r="Q39" i="62" s="1"/>
  <c r="N39" i="62"/>
  <c r="N38" i="62"/>
  <c r="M38" i="62"/>
  <c r="M39" i="62" s="1"/>
  <c r="O39" i="62" s="1"/>
  <c r="O37" i="62"/>
  <c r="N37" i="62"/>
  <c r="P37" i="62" s="1"/>
  <c r="Q37" i="62" s="1"/>
  <c r="P36" i="62"/>
  <c r="Q36" i="62" s="1"/>
  <c r="N36" i="62"/>
  <c r="N35" i="62"/>
  <c r="M35" i="62"/>
  <c r="M36" i="62" s="1"/>
  <c r="O36" i="62" s="1"/>
  <c r="O34" i="62"/>
  <c r="N34" i="62"/>
  <c r="P34" i="62" s="1"/>
  <c r="Q34" i="62" s="1"/>
  <c r="O33" i="62"/>
  <c r="N33" i="62"/>
  <c r="O32" i="62"/>
  <c r="N32" i="62"/>
  <c r="O31" i="62"/>
  <c r="N31" i="62"/>
  <c r="M31" i="62"/>
  <c r="M32" i="62" s="1"/>
  <c r="O30" i="62"/>
  <c r="N30" i="62"/>
  <c r="P30" i="62" s="1"/>
  <c r="Q30" i="62" s="1"/>
  <c r="P29" i="62"/>
  <c r="Q29" i="62" s="1"/>
  <c r="N29" i="62"/>
  <c r="O28" i="62"/>
  <c r="N28" i="62"/>
  <c r="O27" i="62"/>
  <c r="N27" i="62"/>
  <c r="P27" i="62" s="1"/>
  <c r="Q27" i="62" s="1"/>
  <c r="P26" i="62"/>
  <c r="Q26" i="62" s="1"/>
  <c r="N26" i="62"/>
  <c r="O25" i="62"/>
  <c r="N25" i="62"/>
  <c r="M25" i="62"/>
  <c r="M26" i="62" s="1"/>
  <c r="O26" i="62" s="1"/>
  <c r="O24" i="62"/>
  <c r="N24" i="62"/>
  <c r="P24" i="62" s="1"/>
  <c r="Q24" i="62" s="1"/>
  <c r="P19" i="62"/>
  <c r="Q19" i="62" s="1"/>
  <c r="N19" i="62"/>
  <c r="P18" i="62"/>
  <c r="Q18" i="62" s="1"/>
  <c r="N18" i="62"/>
  <c r="M18" i="62"/>
  <c r="M19" i="62" s="1"/>
  <c r="O19" i="62" s="1"/>
  <c r="O17" i="62"/>
  <c r="N17" i="62"/>
  <c r="P17" i="62" s="1"/>
  <c r="Q17" i="62" s="1"/>
  <c r="O16" i="62"/>
  <c r="N16" i="62"/>
  <c r="O15" i="62"/>
  <c r="N15" i="62"/>
  <c r="O14" i="62"/>
  <c r="N14" i="62"/>
  <c r="M14" i="62"/>
  <c r="M15" i="62" s="1"/>
  <c r="O13" i="62"/>
  <c r="N13" i="62"/>
  <c r="P13" i="62" s="1"/>
  <c r="Q13" i="62" s="1"/>
  <c r="P12" i="62"/>
  <c r="Q12" i="62" s="1"/>
  <c r="N12" i="62"/>
  <c r="O11" i="62"/>
  <c r="N11" i="62"/>
  <c r="P10" i="62"/>
  <c r="Q10" i="62" s="1"/>
  <c r="O10" i="62"/>
  <c r="N10" i="62"/>
  <c r="P9" i="62"/>
  <c r="Q9" i="62" s="1"/>
  <c r="N9" i="62"/>
  <c r="P8" i="62"/>
  <c r="Q8" i="62" s="1"/>
  <c r="N8" i="62"/>
  <c r="M8" i="62"/>
  <c r="M9" i="62" s="1"/>
  <c r="O9" i="62" s="1"/>
  <c r="O7" i="62"/>
  <c r="N7" i="62"/>
  <c r="P7" i="62" s="1"/>
  <c r="C7" i="62"/>
  <c r="B2" i="62"/>
  <c r="D43" i="89" s="1"/>
  <c r="P101" i="61"/>
  <c r="Q101" i="61" s="1"/>
  <c r="N101" i="61"/>
  <c r="O100" i="61"/>
  <c r="N100" i="61"/>
  <c r="M100" i="61"/>
  <c r="M101" i="61" s="1"/>
  <c r="O101" i="61" s="1"/>
  <c r="P99" i="61"/>
  <c r="Q99" i="61" s="1"/>
  <c r="O99" i="61"/>
  <c r="N99" i="61"/>
  <c r="P98" i="61"/>
  <c r="Q98" i="61" s="1"/>
  <c r="N98" i="61"/>
  <c r="P97" i="61"/>
  <c r="Q97" i="61" s="1"/>
  <c r="N97" i="61"/>
  <c r="M97" i="61"/>
  <c r="M98" i="61" s="1"/>
  <c r="O98" i="61" s="1"/>
  <c r="O96" i="61"/>
  <c r="N96" i="61"/>
  <c r="P96" i="61" s="1"/>
  <c r="Q96" i="61" s="1"/>
  <c r="P95" i="61"/>
  <c r="Q95" i="61" s="1"/>
  <c r="N95" i="61"/>
  <c r="O94" i="61"/>
  <c r="N94" i="61"/>
  <c r="M94" i="61"/>
  <c r="M95" i="61" s="1"/>
  <c r="O95" i="61" s="1"/>
  <c r="P93" i="61"/>
  <c r="Q93" i="61" s="1"/>
  <c r="O93" i="61"/>
  <c r="N93" i="61"/>
  <c r="O92" i="61"/>
  <c r="N92" i="61"/>
  <c r="O91" i="61"/>
  <c r="N91" i="61"/>
  <c r="O90" i="61"/>
  <c r="N90" i="61"/>
  <c r="M90" i="61"/>
  <c r="M91" i="61" s="1"/>
  <c r="O89" i="61"/>
  <c r="N89" i="61"/>
  <c r="P89" i="61" s="1"/>
  <c r="Q89" i="61" s="1"/>
  <c r="P88" i="61"/>
  <c r="Q88" i="61" s="1"/>
  <c r="N88" i="61"/>
  <c r="O87" i="61"/>
  <c r="N87" i="61"/>
  <c r="M87" i="61"/>
  <c r="M88" i="61" s="1"/>
  <c r="O88" i="61" s="1"/>
  <c r="O86" i="61"/>
  <c r="N86" i="61"/>
  <c r="P86" i="61" s="1"/>
  <c r="Q86" i="61" s="1"/>
  <c r="O85" i="61"/>
  <c r="N85" i="61"/>
  <c r="O84" i="61"/>
  <c r="N84" i="61"/>
  <c r="O83" i="61"/>
  <c r="N83" i="61"/>
  <c r="M83" i="61"/>
  <c r="M84" i="61" s="1"/>
  <c r="M85" i="61" s="1"/>
  <c r="P82" i="61"/>
  <c r="Q82" i="61" s="1"/>
  <c r="O82" i="61"/>
  <c r="N82" i="61"/>
  <c r="O81" i="61"/>
  <c r="N81" i="61"/>
  <c r="O80" i="61"/>
  <c r="N80" i="61"/>
  <c r="O79" i="61"/>
  <c r="N79" i="61"/>
  <c r="M79" i="61"/>
  <c r="M80" i="61" s="1"/>
  <c r="O78" i="61"/>
  <c r="N78" i="61"/>
  <c r="P78" i="61" s="1"/>
  <c r="Q78" i="61" s="1"/>
  <c r="P77" i="61"/>
  <c r="Q77" i="61" s="1"/>
  <c r="N77" i="61"/>
  <c r="O76" i="61"/>
  <c r="N76" i="61"/>
  <c r="P76" i="61" s="1"/>
  <c r="Q76" i="61" s="1"/>
  <c r="M76" i="61"/>
  <c r="M77" i="61" s="1"/>
  <c r="O77" i="61" s="1"/>
  <c r="P75" i="61"/>
  <c r="Q75" i="61" s="1"/>
  <c r="O75" i="61"/>
  <c r="N75" i="61"/>
  <c r="P74" i="61"/>
  <c r="Q74" i="61" s="1"/>
  <c r="N74" i="61"/>
  <c r="O73" i="61"/>
  <c r="N73" i="61"/>
  <c r="P73" i="61" s="1"/>
  <c r="Q73" i="61" s="1"/>
  <c r="M73" i="61"/>
  <c r="M74" i="61" s="1"/>
  <c r="O74" i="61" s="1"/>
  <c r="P72" i="61"/>
  <c r="Q72" i="61" s="1"/>
  <c r="O72" i="61"/>
  <c r="N72" i="61"/>
  <c r="P71" i="61"/>
  <c r="Q71" i="61" s="1"/>
  <c r="N71" i="61"/>
  <c r="O70" i="61"/>
  <c r="N70" i="61"/>
  <c r="M70" i="61"/>
  <c r="M71" i="61" s="1"/>
  <c r="O71" i="61" s="1"/>
  <c r="P69" i="61"/>
  <c r="Q69" i="61" s="1"/>
  <c r="O69" i="61"/>
  <c r="N69" i="61"/>
  <c r="P68" i="61"/>
  <c r="Q68" i="61" s="1"/>
  <c r="N68" i="61"/>
  <c r="P67" i="61"/>
  <c r="Q67" i="61" s="1"/>
  <c r="N67" i="61"/>
  <c r="M67" i="61"/>
  <c r="M68" i="61" s="1"/>
  <c r="O68" i="61" s="1"/>
  <c r="O66" i="61"/>
  <c r="N66" i="61"/>
  <c r="P66" i="61" s="1"/>
  <c r="Q66" i="61" s="1"/>
  <c r="O65" i="61"/>
  <c r="N65" i="61"/>
  <c r="O64" i="61"/>
  <c r="N64" i="61"/>
  <c r="O63" i="61"/>
  <c r="N63" i="61"/>
  <c r="M63" i="61"/>
  <c r="M64" i="61" s="1"/>
  <c r="O62" i="61"/>
  <c r="N62" i="61"/>
  <c r="P62" i="61" s="1"/>
  <c r="P61" i="61"/>
  <c r="Q61" i="61" s="1"/>
  <c r="N61" i="61"/>
  <c r="O60" i="61"/>
  <c r="N60" i="61"/>
  <c r="P60" i="61" s="1"/>
  <c r="Q60" i="61" s="1"/>
  <c r="M60" i="61"/>
  <c r="M61" i="61" s="1"/>
  <c r="O61" i="61" s="1"/>
  <c r="P59" i="61"/>
  <c r="Q59" i="61" s="1"/>
  <c r="O59" i="61"/>
  <c r="N59" i="61"/>
  <c r="P58" i="61"/>
  <c r="Q58" i="61" s="1"/>
  <c r="N58" i="61"/>
  <c r="P57" i="61"/>
  <c r="Q57" i="61" s="1"/>
  <c r="N57" i="61"/>
  <c r="M57" i="61"/>
  <c r="M58" i="61" s="1"/>
  <c r="O58" i="61" s="1"/>
  <c r="O56" i="61"/>
  <c r="N56" i="61"/>
  <c r="P56" i="61" s="1"/>
  <c r="B2" i="61"/>
  <c r="D42" i="89" s="1"/>
  <c r="P236" i="60"/>
  <c r="Q236" i="60" s="1"/>
  <c r="N236" i="60"/>
  <c r="O235" i="60"/>
  <c r="N235" i="60"/>
  <c r="M235" i="60"/>
  <c r="P235" i="60" s="1"/>
  <c r="Q235" i="60" s="1"/>
  <c r="P234" i="60"/>
  <c r="Q234" i="60" s="1"/>
  <c r="O234" i="60"/>
  <c r="N234" i="60"/>
  <c r="P233" i="60"/>
  <c r="Q233" i="60" s="1"/>
  <c r="N233" i="60"/>
  <c r="P232" i="60"/>
  <c r="Q232" i="60" s="1"/>
  <c r="N232" i="60"/>
  <c r="M232" i="60"/>
  <c r="M233" i="60" s="1"/>
  <c r="O233" i="60" s="1"/>
  <c r="O231" i="60"/>
  <c r="N231" i="60"/>
  <c r="P231" i="60" s="1"/>
  <c r="Q231" i="60" s="1"/>
  <c r="P230" i="60"/>
  <c r="Q230" i="60" s="1"/>
  <c r="N230" i="60"/>
  <c r="O229" i="60"/>
  <c r="N229" i="60"/>
  <c r="M229" i="60"/>
  <c r="M230" i="60" s="1"/>
  <c r="O230" i="60" s="1"/>
  <c r="P228" i="60"/>
  <c r="Q228" i="60" s="1"/>
  <c r="O228" i="60"/>
  <c r="N228" i="60"/>
  <c r="O227" i="60"/>
  <c r="O226" i="60"/>
  <c r="O225" i="60"/>
  <c r="M225" i="60"/>
  <c r="M226" i="60" s="1"/>
  <c r="O224" i="60"/>
  <c r="P224" i="60"/>
  <c r="Q224" i="60" s="1"/>
  <c r="P223" i="60"/>
  <c r="Q223" i="60" s="1"/>
  <c r="N223" i="60"/>
  <c r="O222" i="60"/>
  <c r="N222" i="60"/>
  <c r="M222" i="60"/>
  <c r="M223" i="60" s="1"/>
  <c r="O223" i="60" s="1"/>
  <c r="O221" i="60"/>
  <c r="N221" i="60"/>
  <c r="P221" i="60" s="1"/>
  <c r="Q221" i="60" s="1"/>
  <c r="O220" i="60"/>
  <c r="N220" i="60"/>
  <c r="O219" i="60"/>
  <c r="N219" i="60"/>
  <c r="O218" i="60"/>
  <c r="N218" i="60"/>
  <c r="M218" i="60"/>
  <c r="M219" i="60" s="1"/>
  <c r="P217" i="60"/>
  <c r="Q217" i="60" s="1"/>
  <c r="O217" i="60"/>
  <c r="N217" i="60"/>
  <c r="O216" i="60"/>
  <c r="N216" i="60"/>
  <c r="O215" i="60"/>
  <c r="N215" i="60"/>
  <c r="O214" i="60"/>
  <c r="N214" i="60"/>
  <c r="M214" i="60"/>
  <c r="M215" i="60" s="1"/>
  <c r="O213" i="60"/>
  <c r="N213" i="60"/>
  <c r="P213" i="60" s="1"/>
  <c r="Q213" i="60" s="1"/>
  <c r="P212" i="60"/>
  <c r="Q212" i="60" s="1"/>
  <c r="N212" i="60"/>
  <c r="M212" i="60"/>
  <c r="O212" i="60" s="1"/>
  <c r="O211" i="60"/>
  <c r="N211" i="60"/>
  <c r="M211" i="60"/>
  <c r="P210" i="60"/>
  <c r="Q210" i="60" s="1"/>
  <c r="O210" i="60"/>
  <c r="N210" i="60"/>
  <c r="P209" i="60"/>
  <c r="Q209" i="60" s="1"/>
  <c r="N209" i="60"/>
  <c r="O208" i="60"/>
  <c r="N208" i="60"/>
  <c r="M208" i="60"/>
  <c r="M209" i="60" s="1"/>
  <c r="O209" i="60" s="1"/>
  <c r="P207" i="60"/>
  <c r="Q207" i="60" s="1"/>
  <c r="O207" i="60"/>
  <c r="N207" i="60"/>
  <c r="P206" i="60"/>
  <c r="Q206" i="60" s="1"/>
  <c r="N206" i="60"/>
  <c r="O205" i="60"/>
  <c r="N205" i="60"/>
  <c r="M205" i="60"/>
  <c r="M206" i="60" s="1"/>
  <c r="O206" i="60" s="1"/>
  <c r="P204" i="60"/>
  <c r="Q204" i="60" s="1"/>
  <c r="O204" i="60"/>
  <c r="N204" i="60"/>
  <c r="P203" i="60"/>
  <c r="Q203" i="60" s="1"/>
  <c r="N203" i="60"/>
  <c r="P202" i="60"/>
  <c r="Q202" i="60" s="1"/>
  <c r="N202" i="60"/>
  <c r="M202" i="60"/>
  <c r="M203" i="60" s="1"/>
  <c r="O203" i="60" s="1"/>
  <c r="O201" i="60"/>
  <c r="N201" i="60"/>
  <c r="P201" i="60" s="1"/>
  <c r="Q201" i="60" s="1"/>
  <c r="O200" i="60"/>
  <c r="O199" i="60"/>
  <c r="O198" i="60"/>
  <c r="M198" i="60"/>
  <c r="M199" i="60" s="1"/>
  <c r="O197" i="60"/>
  <c r="P197" i="60"/>
  <c r="Q197" i="60" s="1"/>
  <c r="P196" i="60"/>
  <c r="Q196" i="60" s="1"/>
  <c r="N196" i="60"/>
  <c r="O195" i="60"/>
  <c r="N195" i="60"/>
  <c r="M195" i="60"/>
  <c r="M196" i="60" s="1"/>
  <c r="O196" i="60" s="1"/>
  <c r="Q194" i="60"/>
  <c r="P194" i="60"/>
  <c r="O194" i="60"/>
  <c r="N194" i="60"/>
  <c r="Q193" i="60"/>
  <c r="P193" i="60"/>
  <c r="N193" i="60"/>
  <c r="P192" i="60"/>
  <c r="Q192" i="60" s="1"/>
  <c r="N192" i="60"/>
  <c r="M192" i="60"/>
  <c r="M193" i="60" s="1"/>
  <c r="O193" i="60" s="1"/>
  <c r="O191" i="60"/>
  <c r="N191" i="60"/>
  <c r="P191" i="60" s="1"/>
  <c r="Q191" i="60" s="1"/>
  <c r="P190" i="60"/>
  <c r="Q190" i="60" s="1"/>
  <c r="N190" i="60"/>
  <c r="O189" i="60"/>
  <c r="N189" i="60"/>
  <c r="M189" i="60"/>
  <c r="M190" i="60" s="1"/>
  <c r="O190" i="60" s="1"/>
  <c r="P188" i="60"/>
  <c r="Q188" i="60" s="1"/>
  <c r="O188" i="60"/>
  <c r="N188" i="60"/>
  <c r="P187" i="60"/>
  <c r="Q187" i="60" s="1"/>
  <c r="N187" i="60"/>
  <c r="P186" i="60"/>
  <c r="Q186" i="60" s="1"/>
  <c r="N186" i="60"/>
  <c r="M186" i="60"/>
  <c r="O186" i="60" s="1"/>
  <c r="O185" i="60"/>
  <c r="N185" i="60"/>
  <c r="P185" i="60" s="1"/>
  <c r="Q185" i="60" s="1"/>
  <c r="P184" i="60"/>
  <c r="Q184" i="60" s="1"/>
  <c r="N184" i="60"/>
  <c r="O183" i="60"/>
  <c r="N183" i="60"/>
  <c r="M183" i="60"/>
  <c r="M184" i="60" s="1"/>
  <c r="O184" i="60" s="1"/>
  <c r="P182" i="60"/>
  <c r="Q182" i="60" s="1"/>
  <c r="O182" i="60"/>
  <c r="N182" i="60"/>
  <c r="O181" i="60"/>
  <c r="O180" i="60"/>
  <c r="O179" i="60"/>
  <c r="M179" i="60"/>
  <c r="M180" i="60" s="1"/>
  <c r="O178" i="60"/>
  <c r="P178" i="60"/>
  <c r="Q178" i="60" s="1"/>
  <c r="P177" i="60"/>
  <c r="Q177" i="60" s="1"/>
  <c r="N177" i="60"/>
  <c r="O176" i="60"/>
  <c r="N176" i="60"/>
  <c r="M176" i="60"/>
  <c r="M177" i="60" s="1"/>
  <c r="O177" i="60" s="1"/>
  <c r="O175" i="60"/>
  <c r="N175" i="60"/>
  <c r="P175" i="60" s="1"/>
  <c r="Q175" i="60" s="1"/>
  <c r="O174" i="60"/>
  <c r="N174" i="60"/>
  <c r="O173" i="60"/>
  <c r="N173" i="60"/>
  <c r="O172" i="60"/>
  <c r="N172" i="60"/>
  <c r="M172" i="60"/>
  <c r="M173" i="60" s="1"/>
  <c r="P171" i="60"/>
  <c r="Q171" i="60" s="1"/>
  <c r="O171" i="60"/>
  <c r="N171" i="60"/>
  <c r="O170" i="60"/>
  <c r="N170" i="60"/>
  <c r="O169" i="60"/>
  <c r="N169" i="60"/>
  <c r="O168" i="60"/>
  <c r="N168" i="60"/>
  <c r="M168" i="60"/>
  <c r="M169" i="60" s="1"/>
  <c r="O167" i="60"/>
  <c r="N167" i="60"/>
  <c r="P167" i="60" s="1"/>
  <c r="Q167" i="60" s="1"/>
  <c r="Q166" i="60"/>
  <c r="P166" i="60"/>
  <c r="N166" i="60"/>
  <c r="O165" i="60"/>
  <c r="N165" i="60"/>
  <c r="M165" i="60"/>
  <c r="M166" i="60" s="1"/>
  <c r="O166" i="60" s="1"/>
  <c r="P164" i="60"/>
  <c r="Q164" i="60" s="1"/>
  <c r="O164" i="60"/>
  <c r="N164" i="60"/>
  <c r="P163" i="60"/>
  <c r="Q163" i="60" s="1"/>
  <c r="N163" i="60"/>
  <c r="O162" i="60"/>
  <c r="N162" i="60"/>
  <c r="M162" i="60"/>
  <c r="M163" i="60" s="1"/>
  <c r="O163" i="60" s="1"/>
  <c r="P161" i="60"/>
  <c r="Q161" i="60" s="1"/>
  <c r="O161" i="60"/>
  <c r="N161" i="60"/>
  <c r="P160" i="60"/>
  <c r="Q160" i="60" s="1"/>
  <c r="N160" i="60"/>
  <c r="O159" i="60"/>
  <c r="N159" i="60"/>
  <c r="M159" i="60"/>
  <c r="M160" i="60" s="1"/>
  <c r="O160" i="60" s="1"/>
  <c r="P158" i="60"/>
  <c r="Q158" i="60" s="1"/>
  <c r="O158" i="60"/>
  <c r="N158" i="60"/>
  <c r="P157" i="60"/>
  <c r="Q157" i="60" s="1"/>
  <c r="N157" i="60"/>
  <c r="P156" i="60"/>
  <c r="Q156" i="60" s="1"/>
  <c r="N156" i="60"/>
  <c r="M156" i="60"/>
  <c r="M157" i="60" s="1"/>
  <c r="O157" i="60" s="1"/>
  <c r="O155" i="60"/>
  <c r="N155" i="60"/>
  <c r="P155" i="60" s="1"/>
  <c r="Q155" i="60" s="1"/>
  <c r="O154" i="60"/>
  <c r="O153" i="60"/>
  <c r="O152" i="60"/>
  <c r="M152" i="60"/>
  <c r="M153" i="60" s="1"/>
  <c r="O151" i="60"/>
  <c r="P151" i="60"/>
  <c r="Q151" i="60" s="1"/>
  <c r="P150" i="60"/>
  <c r="Q150" i="60" s="1"/>
  <c r="N150" i="60"/>
  <c r="O149" i="60"/>
  <c r="N149" i="60"/>
  <c r="P149" i="60" s="1"/>
  <c r="Q149" i="60" s="1"/>
  <c r="M149" i="60"/>
  <c r="M150" i="60" s="1"/>
  <c r="O150" i="60" s="1"/>
  <c r="P148" i="60"/>
  <c r="Q148" i="60" s="1"/>
  <c r="O148" i="60"/>
  <c r="N148" i="60"/>
  <c r="P147" i="60"/>
  <c r="Q147" i="60" s="1"/>
  <c r="N147" i="60"/>
  <c r="P146" i="60"/>
  <c r="Q146" i="60" s="1"/>
  <c r="N146" i="60"/>
  <c r="M146" i="60"/>
  <c r="M147" i="60" s="1"/>
  <c r="O147" i="60" s="1"/>
  <c r="O145" i="60"/>
  <c r="N145" i="60"/>
  <c r="P145" i="60" s="1"/>
  <c r="P144" i="60"/>
  <c r="Q144" i="60" s="1"/>
  <c r="N144" i="60"/>
  <c r="O143" i="60"/>
  <c r="N143" i="60"/>
  <c r="M143" i="60"/>
  <c r="M144" i="60" s="1"/>
  <c r="O144" i="60" s="1"/>
  <c r="P142" i="60"/>
  <c r="Q142" i="60" s="1"/>
  <c r="O142" i="60"/>
  <c r="N142" i="60"/>
  <c r="P141" i="60"/>
  <c r="Q141" i="60" s="1"/>
  <c r="N141" i="60"/>
  <c r="P140" i="60"/>
  <c r="Q140" i="60" s="1"/>
  <c r="N140" i="60"/>
  <c r="M140" i="60"/>
  <c r="M141" i="60" s="1"/>
  <c r="O141" i="60" s="1"/>
  <c r="O139" i="60"/>
  <c r="N139" i="60"/>
  <c r="P139" i="60" s="1"/>
  <c r="Q139" i="60" s="1"/>
  <c r="P138" i="60"/>
  <c r="Q138" i="60" s="1"/>
  <c r="N138" i="60"/>
  <c r="O137" i="60"/>
  <c r="N137" i="60"/>
  <c r="M137" i="60"/>
  <c r="M138" i="60" s="1"/>
  <c r="O138" i="60" s="1"/>
  <c r="P136" i="60"/>
  <c r="Q136" i="60" s="1"/>
  <c r="O136" i="60"/>
  <c r="N136" i="60"/>
  <c r="O135" i="60"/>
  <c r="O134" i="60"/>
  <c r="O133" i="60"/>
  <c r="M133" i="60"/>
  <c r="M134" i="60" s="1"/>
  <c r="O132" i="60"/>
  <c r="P132" i="60"/>
  <c r="Q132" i="60" s="1"/>
  <c r="P131" i="60"/>
  <c r="Q131" i="60" s="1"/>
  <c r="N131" i="60"/>
  <c r="O130" i="60"/>
  <c r="N130" i="60"/>
  <c r="M130" i="60"/>
  <c r="M131" i="60" s="1"/>
  <c r="O131" i="60" s="1"/>
  <c r="O129" i="60"/>
  <c r="N129" i="60"/>
  <c r="P129" i="60" s="1"/>
  <c r="Q129" i="60" s="1"/>
  <c r="O128" i="60"/>
  <c r="N128" i="60"/>
  <c r="O127" i="60"/>
  <c r="N127" i="60"/>
  <c r="O126" i="60"/>
  <c r="N126" i="60"/>
  <c r="M126" i="60"/>
  <c r="M127" i="60" s="1"/>
  <c r="P125" i="60"/>
  <c r="Q125" i="60" s="1"/>
  <c r="O125" i="60"/>
  <c r="N125" i="60"/>
  <c r="O124" i="60"/>
  <c r="N124" i="60"/>
  <c r="O123" i="60"/>
  <c r="N123" i="60"/>
  <c r="O122" i="60"/>
  <c r="N122" i="60"/>
  <c r="P122" i="60" s="1"/>
  <c r="Q122" i="60" s="1"/>
  <c r="M122" i="60"/>
  <c r="M123" i="60" s="1"/>
  <c r="M124" i="60" s="1"/>
  <c r="O121" i="60"/>
  <c r="N121" i="60"/>
  <c r="P121" i="60" s="1"/>
  <c r="Q121" i="60" s="1"/>
  <c r="P120" i="60"/>
  <c r="Q120" i="60" s="1"/>
  <c r="N120" i="60"/>
  <c r="O119" i="60"/>
  <c r="N119" i="60"/>
  <c r="M119" i="60"/>
  <c r="M120" i="60" s="1"/>
  <c r="O120" i="60" s="1"/>
  <c r="P118" i="60"/>
  <c r="Q118" i="60" s="1"/>
  <c r="O118" i="60"/>
  <c r="N118" i="60"/>
  <c r="P117" i="60"/>
  <c r="Q117" i="60" s="1"/>
  <c r="N117" i="60"/>
  <c r="O116" i="60"/>
  <c r="N116" i="60"/>
  <c r="M116" i="60"/>
  <c r="M117" i="60" s="1"/>
  <c r="O117" i="60" s="1"/>
  <c r="P115" i="60"/>
  <c r="Q115" i="60" s="1"/>
  <c r="O115" i="60"/>
  <c r="N115" i="60"/>
  <c r="P114" i="60"/>
  <c r="Q114" i="60" s="1"/>
  <c r="N114" i="60"/>
  <c r="O113" i="60"/>
  <c r="N113" i="60"/>
  <c r="M113" i="60"/>
  <c r="P112" i="60"/>
  <c r="Q112" i="60" s="1"/>
  <c r="O112" i="60"/>
  <c r="N112" i="60"/>
  <c r="P111" i="60"/>
  <c r="Q111" i="60" s="1"/>
  <c r="N111" i="60"/>
  <c r="P110" i="60"/>
  <c r="Q110" i="60" s="1"/>
  <c r="N110" i="60"/>
  <c r="M110" i="60"/>
  <c r="M111" i="60" s="1"/>
  <c r="O111" i="60" s="1"/>
  <c r="O109" i="60"/>
  <c r="N109" i="60"/>
  <c r="P109" i="60" s="1"/>
  <c r="Q109" i="60" s="1"/>
  <c r="O108" i="60"/>
  <c r="O107" i="60"/>
  <c r="O106" i="60"/>
  <c r="M106" i="60"/>
  <c r="O105" i="60"/>
  <c r="P105" i="60"/>
  <c r="Q105" i="60" s="1"/>
  <c r="P104" i="60"/>
  <c r="Q104" i="60" s="1"/>
  <c r="N104" i="60"/>
  <c r="O103" i="60"/>
  <c r="N103" i="60"/>
  <c r="M103" i="60"/>
  <c r="M104" i="60" s="1"/>
  <c r="O104" i="60" s="1"/>
  <c r="P102" i="60"/>
  <c r="Q102" i="60" s="1"/>
  <c r="O102" i="60"/>
  <c r="N102" i="60"/>
  <c r="P101" i="60"/>
  <c r="Q101" i="60" s="1"/>
  <c r="N101" i="60"/>
  <c r="P100" i="60"/>
  <c r="Q100" i="60" s="1"/>
  <c r="N100" i="60"/>
  <c r="M100" i="60"/>
  <c r="M101" i="60" s="1"/>
  <c r="O101" i="60" s="1"/>
  <c r="O99" i="60"/>
  <c r="N99" i="60"/>
  <c r="P99" i="60" s="1"/>
  <c r="Q99" i="60" s="1"/>
  <c r="P98" i="60"/>
  <c r="Q98" i="60" s="1"/>
  <c r="N98" i="60"/>
  <c r="O97" i="60"/>
  <c r="N97" i="60"/>
  <c r="M97" i="60"/>
  <c r="M98" i="60" s="1"/>
  <c r="O98" i="60" s="1"/>
  <c r="P96" i="60"/>
  <c r="Q96" i="60" s="1"/>
  <c r="O96" i="60"/>
  <c r="N96" i="60"/>
  <c r="P95" i="60"/>
  <c r="Q95" i="60" s="1"/>
  <c r="N95" i="60"/>
  <c r="P94" i="60"/>
  <c r="Q94" i="60" s="1"/>
  <c r="N94" i="60"/>
  <c r="M94" i="60"/>
  <c r="M95" i="60" s="1"/>
  <c r="O95" i="60" s="1"/>
  <c r="O93" i="60"/>
  <c r="N93" i="60"/>
  <c r="P93" i="60" s="1"/>
  <c r="Q93" i="60" s="1"/>
  <c r="P92" i="60"/>
  <c r="Q92" i="60" s="1"/>
  <c r="N92" i="60"/>
  <c r="O91" i="60"/>
  <c r="N91" i="60"/>
  <c r="M91" i="60"/>
  <c r="M92" i="60" s="1"/>
  <c r="O92" i="60" s="1"/>
  <c r="P90" i="60"/>
  <c r="Q90" i="60" s="1"/>
  <c r="O90" i="60"/>
  <c r="N90" i="60"/>
  <c r="O89" i="60"/>
  <c r="O88" i="60"/>
  <c r="O87" i="60"/>
  <c r="M87" i="60"/>
  <c r="M88" i="60" s="1"/>
  <c r="M89" i="60" s="1"/>
  <c r="O86" i="60"/>
  <c r="P86" i="60"/>
  <c r="Q86" i="60" s="1"/>
  <c r="P85" i="60"/>
  <c r="Q85" i="60" s="1"/>
  <c r="N85" i="60"/>
  <c r="O84" i="60"/>
  <c r="N84" i="60"/>
  <c r="M84" i="60"/>
  <c r="M85" i="60" s="1"/>
  <c r="O85" i="60" s="1"/>
  <c r="O83" i="60"/>
  <c r="N83" i="60"/>
  <c r="P83" i="60" s="1"/>
  <c r="Q83" i="60" s="1"/>
  <c r="O82" i="60"/>
  <c r="N82" i="60"/>
  <c r="O81" i="60"/>
  <c r="N81" i="60"/>
  <c r="O80" i="60"/>
  <c r="N80" i="60"/>
  <c r="M80" i="60"/>
  <c r="M81" i="60" s="1"/>
  <c r="M82" i="60" s="1"/>
  <c r="P79" i="60"/>
  <c r="Q79" i="60" s="1"/>
  <c r="O79" i="60"/>
  <c r="N79" i="60"/>
  <c r="O78" i="60"/>
  <c r="N78" i="60"/>
  <c r="O77" i="60"/>
  <c r="N77" i="60"/>
  <c r="O76" i="60"/>
  <c r="N76" i="60"/>
  <c r="M76" i="60"/>
  <c r="M77" i="60" s="1"/>
  <c r="O75" i="60"/>
  <c r="N75" i="60"/>
  <c r="P75" i="60" s="1"/>
  <c r="Q75" i="60" s="1"/>
  <c r="P74" i="60"/>
  <c r="Q74" i="60" s="1"/>
  <c r="N74" i="60"/>
  <c r="O73" i="60"/>
  <c r="N73" i="60"/>
  <c r="M73" i="60"/>
  <c r="M74" i="60" s="1"/>
  <c r="O74" i="60" s="1"/>
  <c r="P72" i="60"/>
  <c r="Q72" i="60" s="1"/>
  <c r="O72" i="60"/>
  <c r="N72" i="60"/>
  <c r="P71" i="60"/>
  <c r="Q71" i="60" s="1"/>
  <c r="N71" i="60"/>
  <c r="O70" i="60"/>
  <c r="N70" i="60"/>
  <c r="M70" i="60"/>
  <c r="M71" i="60" s="1"/>
  <c r="O71" i="60" s="1"/>
  <c r="P69" i="60"/>
  <c r="Q69" i="60" s="1"/>
  <c r="O69" i="60"/>
  <c r="N69" i="60"/>
  <c r="P68" i="60"/>
  <c r="Q68" i="60" s="1"/>
  <c r="N68" i="60"/>
  <c r="O67" i="60"/>
  <c r="N67" i="60"/>
  <c r="M67" i="60"/>
  <c r="P66" i="60"/>
  <c r="Q66" i="60" s="1"/>
  <c r="O66" i="60"/>
  <c r="N66" i="60"/>
  <c r="P65" i="60"/>
  <c r="Q65" i="60" s="1"/>
  <c r="N65" i="60"/>
  <c r="P64" i="60"/>
  <c r="Q64" i="60" s="1"/>
  <c r="N64" i="60"/>
  <c r="M64" i="60"/>
  <c r="M65" i="60" s="1"/>
  <c r="O65" i="60" s="1"/>
  <c r="O63" i="60"/>
  <c r="N63" i="60"/>
  <c r="P63" i="60" s="1"/>
  <c r="Q63" i="60" s="1"/>
  <c r="O62" i="60"/>
  <c r="O61" i="60"/>
  <c r="O60" i="60"/>
  <c r="M60" i="60"/>
  <c r="M61" i="60" s="1"/>
  <c r="M62" i="60" s="1"/>
  <c r="O59" i="60"/>
  <c r="P59" i="60"/>
  <c r="Q59" i="60" s="1"/>
  <c r="P58" i="60"/>
  <c r="Q58" i="60" s="1"/>
  <c r="N58" i="60"/>
  <c r="O57" i="60"/>
  <c r="N57" i="60"/>
  <c r="M57" i="60"/>
  <c r="M58" i="60" s="1"/>
  <c r="O58" i="60" s="1"/>
  <c r="P56" i="60"/>
  <c r="O56" i="60"/>
  <c r="N56" i="60"/>
  <c r="C7" i="60"/>
  <c r="B2" i="60"/>
  <c r="O237" i="58"/>
  <c r="N237" i="58"/>
  <c r="P237" i="58" s="1"/>
  <c r="Q237" i="58" s="1"/>
  <c r="P236" i="58"/>
  <c r="Q236" i="58" s="1"/>
  <c r="O236" i="58"/>
  <c r="N236" i="58"/>
  <c r="O235" i="58"/>
  <c r="N235" i="58"/>
  <c r="P235" i="58" s="1"/>
  <c r="Q235" i="58" s="1"/>
  <c r="M104" i="58"/>
  <c r="N9" i="58"/>
  <c r="O9" i="58"/>
  <c r="N10" i="58"/>
  <c r="P10" i="58"/>
  <c r="Q10" i="58" s="1"/>
  <c r="N11" i="58"/>
  <c r="O11" i="58"/>
  <c r="P11" i="58"/>
  <c r="Q11" i="58" s="1"/>
  <c r="N12" i="58"/>
  <c r="O12" i="58"/>
  <c r="N13" i="58"/>
  <c r="O13" i="58"/>
  <c r="N14" i="58"/>
  <c r="P14" i="58"/>
  <c r="Q14" i="58" s="1"/>
  <c r="N15" i="58"/>
  <c r="P15" i="58" s="1"/>
  <c r="Q15" i="58" s="1"/>
  <c r="O15" i="58"/>
  <c r="N16" i="58"/>
  <c r="O16" i="58"/>
  <c r="N17" i="58"/>
  <c r="O17" i="58"/>
  <c r="N18" i="58"/>
  <c r="O18" i="58"/>
  <c r="N19" i="58"/>
  <c r="O19" i="58"/>
  <c r="N20" i="58"/>
  <c r="O20" i="58"/>
  <c r="P20" i="58"/>
  <c r="Q20" i="58" s="1"/>
  <c r="N21" i="58"/>
  <c r="O21" i="58"/>
  <c r="N22" i="58"/>
  <c r="P22" i="58"/>
  <c r="Q22" i="58" s="1"/>
  <c r="N23" i="58"/>
  <c r="O23" i="58"/>
  <c r="P23" i="58"/>
  <c r="Q23" i="58" s="1"/>
  <c r="N24" i="58"/>
  <c r="O24" i="58"/>
  <c r="N25" i="58"/>
  <c r="P25" i="58"/>
  <c r="Q25" i="58" s="1"/>
  <c r="N26" i="58"/>
  <c r="O26" i="58"/>
  <c r="P26" i="58"/>
  <c r="Q26" i="58" s="1"/>
  <c r="N27" i="58"/>
  <c r="O27" i="58"/>
  <c r="N28" i="58"/>
  <c r="P28" i="58"/>
  <c r="Q28" i="58" s="1"/>
  <c r="N29" i="58"/>
  <c r="P29" i="58" s="1"/>
  <c r="Q29" i="58" s="1"/>
  <c r="O29" i="58"/>
  <c r="N30" i="58"/>
  <c r="O30" i="58"/>
  <c r="N31" i="58"/>
  <c r="O31" i="58"/>
  <c r="N32" i="58"/>
  <c r="O32" i="58"/>
  <c r="N33" i="58"/>
  <c r="O33" i="58"/>
  <c r="N34" i="58"/>
  <c r="P34" i="58" s="1"/>
  <c r="Q34" i="58" s="1"/>
  <c r="O34" i="58"/>
  <c r="N35" i="58"/>
  <c r="O35" i="58"/>
  <c r="N36" i="58"/>
  <c r="O36" i="58"/>
  <c r="N37" i="58"/>
  <c r="O37" i="58"/>
  <c r="N38" i="58"/>
  <c r="O38" i="58"/>
  <c r="N39" i="58"/>
  <c r="O39" i="58"/>
  <c r="P39" i="58"/>
  <c r="Q39" i="58" s="1"/>
  <c r="N40" i="58"/>
  <c r="O40" i="58"/>
  <c r="N41" i="58"/>
  <c r="P41" i="58"/>
  <c r="Q41" i="58" s="1"/>
  <c r="N42" i="58"/>
  <c r="O42" i="58"/>
  <c r="P42" i="58"/>
  <c r="Q42" i="58" s="1"/>
  <c r="N43" i="58"/>
  <c r="O43" i="58"/>
  <c r="N44" i="58"/>
  <c r="P44" i="58"/>
  <c r="Q44" i="58" s="1"/>
  <c r="N45" i="58"/>
  <c r="O45" i="58"/>
  <c r="P45" i="58"/>
  <c r="Q45" i="58" s="1"/>
  <c r="N46" i="58"/>
  <c r="O46" i="58"/>
  <c r="N47" i="58"/>
  <c r="P47" i="58"/>
  <c r="Q47" i="58" s="1"/>
  <c r="N48" i="58"/>
  <c r="O48" i="58"/>
  <c r="P48" i="58"/>
  <c r="Q48" i="58" s="1"/>
  <c r="N49" i="58"/>
  <c r="O49" i="58"/>
  <c r="N50" i="58"/>
  <c r="P50" i="58"/>
  <c r="Q50" i="58" s="1"/>
  <c r="N51" i="58"/>
  <c r="P51" i="58" s="1"/>
  <c r="Q51" i="58" s="1"/>
  <c r="O51" i="58"/>
  <c r="N52" i="58"/>
  <c r="P52" i="58"/>
  <c r="Q52" i="58" s="1"/>
  <c r="N53" i="58"/>
  <c r="P53" i="58"/>
  <c r="Q53" i="58" s="1"/>
  <c r="N54" i="58"/>
  <c r="O54" i="58"/>
  <c r="P54" i="58"/>
  <c r="Q54" i="58" s="1"/>
  <c r="N55" i="58"/>
  <c r="O55" i="58"/>
  <c r="N56" i="58"/>
  <c r="P56" i="58"/>
  <c r="Q56" i="58" s="1"/>
  <c r="N57" i="58"/>
  <c r="P57" i="58" s="1"/>
  <c r="Q57" i="58" s="1"/>
  <c r="O57" i="58"/>
  <c r="N58" i="58"/>
  <c r="O58" i="58"/>
  <c r="N59" i="58"/>
  <c r="O59" i="58"/>
  <c r="N60" i="58"/>
  <c r="O60" i="58"/>
  <c r="N61" i="58"/>
  <c r="O61" i="58"/>
  <c r="P61" i="58"/>
  <c r="Q61" i="58" s="1"/>
  <c r="N62" i="58"/>
  <c r="O62" i="58"/>
  <c r="N63" i="58"/>
  <c r="O63" i="58"/>
  <c r="N64" i="58"/>
  <c r="P64" i="58"/>
  <c r="Q64" i="58" s="1"/>
  <c r="N65" i="58"/>
  <c r="P65" i="58" s="1"/>
  <c r="Q65" i="58" s="1"/>
  <c r="O65" i="58"/>
  <c r="N66" i="58"/>
  <c r="P66" i="58"/>
  <c r="Q66" i="58" s="1"/>
  <c r="N67" i="58"/>
  <c r="P67" i="58"/>
  <c r="Q67" i="58" s="1"/>
  <c r="N68" i="58"/>
  <c r="P68" i="58" s="1"/>
  <c r="Q68" i="58" s="1"/>
  <c r="O68" i="58"/>
  <c r="N69" i="58"/>
  <c r="O69" i="58"/>
  <c r="N70" i="58"/>
  <c r="P70" i="58"/>
  <c r="Q70" i="58" s="1"/>
  <c r="N71" i="58"/>
  <c r="P71" i="58" s="1"/>
  <c r="O71" i="58"/>
  <c r="N72" i="58"/>
  <c r="O72" i="58"/>
  <c r="N73" i="58"/>
  <c r="O73" i="58"/>
  <c r="N74" i="58"/>
  <c r="O74" i="58"/>
  <c r="N75" i="58"/>
  <c r="O75" i="58"/>
  <c r="P75" i="58"/>
  <c r="Q75" i="58" s="1"/>
  <c r="N76" i="58"/>
  <c r="O76" i="58"/>
  <c r="N77" i="58"/>
  <c r="P77" i="58"/>
  <c r="Q77" i="58" s="1"/>
  <c r="N78" i="58"/>
  <c r="P78" i="58" s="1"/>
  <c r="Q78" i="58" s="1"/>
  <c r="O78" i="58"/>
  <c r="N79" i="58"/>
  <c r="P79" i="58"/>
  <c r="Q79" i="58" s="1"/>
  <c r="N80" i="58"/>
  <c r="P80" i="58"/>
  <c r="Q80" i="58" s="1"/>
  <c r="N81" i="58"/>
  <c r="O81" i="58"/>
  <c r="P81" i="58"/>
  <c r="Q81" i="58" s="1"/>
  <c r="N82" i="58"/>
  <c r="O82" i="58"/>
  <c r="N83" i="58"/>
  <c r="P83" i="58"/>
  <c r="Q83" i="58" s="1"/>
  <c r="N84" i="58"/>
  <c r="P84" i="58" s="1"/>
  <c r="Q84" i="58" s="1"/>
  <c r="O84" i="58"/>
  <c r="N85" i="58"/>
  <c r="P85" i="58"/>
  <c r="Q85" i="58" s="1"/>
  <c r="N86" i="58"/>
  <c r="P86" i="58"/>
  <c r="Q86" i="58" s="1"/>
  <c r="N87" i="58"/>
  <c r="O87" i="58"/>
  <c r="P87" i="58"/>
  <c r="Q87" i="58" s="1"/>
  <c r="N88" i="58"/>
  <c r="O88" i="58"/>
  <c r="N89" i="58"/>
  <c r="P89" i="58"/>
  <c r="Q89" i="58" s="1"/>
  <c r="N90" i="58"/>
  <c r="P90" i="58" s="1"/>
  <c r="Q90" i="58" s="1"/>
  <c r="O90" i="58"/>
  <c r="N91" i="58"/>
  <c r="O91" i="58"/>
  <c r="N92" i="58"/>
  <c r="O92" i="58"/>
  <c r="N93" i="58"/>
  <c r="O93" i="58"/>
  <c r="N94" i="58"/>
  <c r="P94" i="58" s="1"/>
  <c r="Q94" i="58" s="1"/>
  <c r="O94" i="58"/>
  <c r="N95" i="58"/>
  <c r="P95" i="58"/>
  <c r="Q95" i="58" s="1"/>
  <c r="N96" i="58"/>
  <c r="P96" i="58"/>
  <c r="Q96" i="58" s="1"/>
  <c r="N97" i="58"/>
  <c r="O97" i="58"/>
  <c r="P97" i="58"/>
  <c r="Q97" i="58" s="1"/>
  <c r="N98" i="58"/>
  <c r="O98" i="58"/>
  <c r="N99" i="58"/>
  <c r="P99" i="58"/>
  <c r="Q99" i="58" s="1"/>
  <c r="N100" i="58"/>
  <c r="O100" i="58"/>
  <c r="P100" i="58"/>
  <c r="Q100" i="58" s="1"/>
  <c r="N101" i="58"/>
  <c r="O101" i="58"/>
  <c r="N102" i="58"/>
  <c r="P102" i="58"/>
  <c r="Q102" i="58" s="1"/>
  <c r="N103" i="58"/>
  <c r="O103" i="58"/>
  <c r="P103" i="58"/>
  <c r="Q103" i="58" s="1"/>
  <c r="N104" i="58"/>
  <c r="O104" i="58"/>
  <c r="N105" i="58"/>
  <c r="P105" i="58"/>
  <c r="Q105" i="58" s="1"/>
  <c r="N106" i="58"/>
  <c r="P106" i="58" s="1"/>
  <c r="Q106" i="58" s="1"/>
  <c r="O106" i="58"/>
  <c r="N107" i="58"/>
  <c r="O107" i="58"/>
  <c r="N108" i="58"/>
  <c r="O108" i="58"/>
  <c r="N109" i="58"/>
  <c r="O109" i="58"/>
  <c r="N110" i="58"/>
  <c r="O110" i="58"/>
  <c r="P110" i="58"/>
  <c r="Q110" i="58" s="1"/>
  <c r="N111" i="58"/>
  <c r="O111" i="58"/>
  <c r="N112" i="58"/>
  <c r="O112" i="58"/>
  <c r="N113" i="58"/>
  <c r="O113" i="58"/>
  <c r="N114" i="58"/>
  <c r="P114" i="58" s="1"/>
  <c r="Q114" i="58" s="1"/>
  <c r="O114" i="58"/>
  <c r="N115" i="58"/>
  <c r="O115" i="58"/>
  <c r="N116" i="58"/>
  <c r="P116" i="58"/>
  <c r="Q116" i="58" s="1"/>
  <c r="N117" i="58"/>
  <c r="P117" i="58" s="1"/>
  <c r="Q117" i="58" s="1"/>
  <c r="O117" i="58"/>
  <c r="N118" i="58"/>
  <c r="O118" i="58"/>
  <c r="N119" i="58"/>
  <c r="O119" i="58"/>
  <c r="N120" i="58"/>
  <c r="O120" i="58"/>
  <c r="N121" i="58"/>
  <c r="O121" i="58"/>
  <c r="P121" i="58"/>
  <c r="Q121" i="58" s="1"/>
  <c r="N122" i="58"/>
  <c r="O122" i="58"/>
  <c r="N123" i="58"/>
  <c r="P123" i="58"/>
  <c r="Q123" i="58" s="1"/>
  <c r="N124" i="58"/>
  <c r="P124" i="58" s="1"/>
  <c r="Q124" i="58" s="1"/>
  <c r="O124" i="58"/>
  <c r="N125" i="58"/>
  <c r="P125" i="58"/>
  <c r="Q125" i="58" s="1"/>
  <c r="N126" i="58"/>
  <c r="P126" i="58"/>
  <c r="Q126" i="58" s="1"/>
  <c r="N127" i="58"/>
  <c r="O127" i="58"/>
  <c r="P127" i="58"/>
  <c r="Q127" i="58" s="1"/>
  <c r="N128" i="58"/>
  <c r="O128" i="58"/>
  <c r="N129" i="58"/>
  <c r="P129" i="58"/>
  <c r="Q129" i="58" s="1"/>
  <c r="N130" i="58"/>
  <c r="O130" i="58"/>
  <c r="P130" i="58"/>
  <c r="Q130" i="58" s="1"/>
  <c r="N131" i="58"/>
  <c r="O131" i="58"/>
  <c r="N132" i="58"/>
  <c r="O132" i="58"/>
  <c r="N133" i="58"/>
  <c r="O133" i="58"/>
  <c r="N134" i="58"/>
  <c r="P134" i="58" s="1"/>
  <c r="Q134" i="58" s="1"/>
  <c r="O134" i="58"/>
  <c r="N135" i="58"/>
  <c r="P135" i="58"/>
  <c r="Q135" i="58" s="1"/>
  <c r="N136" i="58"/>
  <c r="P136" i="58"/>
  <c r="Q136" i="58" s="1"/>
  <c r="N137" i="58"/>
  <c r="O137" i="58"/>
  <c r="P137" i="58"/>
  <c r="Q137" i="58" s="1"/>
  <c r="N138" i="58"/>
  <c r="O138" i="58"/>
  <c r="N139" i="58"/>
  <c r="P139" i="58"/>
  <c r="Q139" i="58" s="1"/>
  <c r="N140" i="58"/>
  <c r="P140" i="58" s="1"/>
  <c r="Q140" i="58" s="1"/>
  <c r="O140" i="58"/>
  <c r="N141" i="58"/>
  <c r="O141" i="58"/>
  <c r="N142" i="58"/>
  <c r="O142" i="58"/>
  <c r="N143" i="58"/>
  <c r="O143" i="58"/>
  <c r="N144" i="58"/>
  <c r="P144" i="58" s="1"/>
  <c r="Q144" i="58" s="1"/>
  <c r="O144" i="58"/>
  <c r="N145" i="58"/>
  <c r="P145" i="58"/>
  <c r="Q145" i="58" s="1"/>
  <c r="N146" i="58"/>
  <c r="P146" i="58"/>
  <c r="Q146" i="58" s="1"/>
  <c r="N147" i="58"/>
  <c r="O147" i="58"/>
  <c r="P147" i="58"/>
  <c r="Q147" i="58" s="1"/>
  <c r="N148" i="58"/>
  <c r="O148" i="58"/>
  <c r="N149" i="58"/>
  <c r="P149" i="58"/>
  <c r="Q149" i="58" s="1"/>
  <c r="N150" i="58"/>
  <c r="O150" i="58"/>
  <c r="P150" i="58"/>
  <c r="Q150" i="58" s="1"/>
  <c r="N151" i="58"/>
  <c r="O151" i="58"/>
  <c r="N152" i="58"/>
  <c r="P152" i="58"/>
  <c r="Q152" i="58" s="1"/>
  <c r="N153" i="58"/>
  <c r="O153" i="58"/>
  <c r="P153" i="58"/>
  <c r="Q153" i="58" s="1"/>
  <c r="N154" i="58"/>
  <c r="O154" i="58"/>
  <c r="N155" i="58"/>
  <c r="P155" i="58"/>
  <c r="Q155" i="58" s="1"/>
  <c r="N156" i="58"/>
  <c r="P156" i="58" s="1"/>
  <c r="Q156" i="58" s="1"/>
  <c r="O156" i="58"/>
  <c r="N157" i="58"/>
  <c r="O157" i="58"/>
  <c r="N158" i="58"/>
  <c r="O158" i="58"/>
  <c r="N159" i="58"/>
  <c r="O159" i="58"/>
  <c r="N160" i="58"/>
  <c r="O160" i="58"/>
  <c r="P160" i="58"/>
  <c r="Q160" i="58" s="1"/>
  <c r="N161" i="58"/>
  <c r="O161" i="58"/>
  <c r="N162" i="58"/>
  <c r="O162" i="58"/>
  <c r="N163" i="58"/>
  <c r="O163" i="58"/>
  <c r="N164" i="58"/>
  <c r="O164" i="58"/>
  <c r="P164" i="58"/>
  <c r="Q164" i="58" s="1"/>
  <c r="N165" i="58"/>
  <c r="O165" i="58"/>
  <c r="N166" i="58"/>
  <c r="P166" i="58"/>
  <c r="Q166" i="58" s="1"/>
  <c r="N167" i="58"/>
  <c r="P167" i="58" s="1"/>
  <c r="Q167" i="58" s="1"/>
  <c r="O167" i="58"/>
  <c r="N168" i="58"/>
  <c r="O168" i="58"/>
  <c r="N169" i="58"/>
  <c r="O169" i="58"/>
  <c r="N170" i="58"/>
  <c r="O170" i="58"/>
  <c r="N171" i="58"/>
  <c r="O171" i="58"/>
  <c r="P171" i="58"/>
  <c r="Q171" i="58" s="1"/>
  <c r="N172" i="58"/>
  <c r="O172" i="58"/>
  <c r="N173" i="58"/>
  <c r="P173" i="58"/>
  <c r="Q173" i="58" s="1"/>
  <c r="N174" i="58"/>
  <c r="O174" i="58"/>
  <c r="P174" i="58"/>
  <c r="Q174" i="58" s="1"/>
  <c r="N175" i="58"/>
  <c r="P175" i="58"/>
  <c r="Q175" i="58" s="1"/>
  <c r="N176" i="58"/>
  <c r="P176" i="58"/>
  <c r="Q176" i="58" s="1"/>
  <c r="N177" i="58"/>
  <c r="O177" i="58"/>
  <c r="P177" i="58"/>
  <c r="Q177" i="58" s="1"/>
  <c r="N178" i="58"/>
  <c r="O178" i="58"/>
  <c r="N179" i="58"/>
  <c r="P179" i="58"/>
  <c r="Q179" i="58" s="1"/>
  <c r="N180" i="58"/>
  <c r="P180" i="58" s="1"/>
  <c r="Q180" i="58" s="1"/>
  <c r="O180" i="58"/>
  <c r="N181" i="58"/>
  <c r="P181" i="58"/>
  <c r="Q181" i="58" s="1"/>
  <c r="N182" i="58"/>
  <c r="P182" i="58"/>
  <c r="Q182" i="58" s="1"/>
  <c r="N183" i="58"/>
  <c r="O183" i="58"/>
  <c r="P183" i="58"/>
  <c r="Q183" i="58" s="1"/>
  <c r="N184" i="58"/>
  <c r="O184" i="58"/>
  <c r="N185" i="58"/>
  <c r="P185" i="58"/>
  <c r="Q185" i="58" s="1"/>
  <c r="N186" i="58"/>
  <c r="P186" i="58" s="1"/>
  <c r="Q186" i="58" s="1"/>
  <c r="O186" i="58"/>
  <c r="N187" i="58"/>
  <c r="O187" i="58"/>
  <c r="N188" i="58"/>
  <c r="O188" i="58"/>
  <c r="N189" i="58"/>
  <c r="O189" i="58"/>
  <c r="N190" i="58"/>
  <c r="P190" i="58" s="1"/>
  <c r="Q190" i="58" s="1"/>
  <c r="O190" i="58"/>
  <c r="N191" i="58"/>
  <c r="P191" i="58"/>
  <c r="Q191" i="58" s="1"/>
  <c r="N192" i="58"/>
  <c r="P192" i="58"/>
  <c r="Q192" i="58" s="1"/>
  <c r="N193" i="58"/>
  <c r="O193" i="58"/>
  <c r="P193" i="58"/>
  <c r="Q193" i="58" s="1"/>
  <c r="N194" i="58"/>
  <c r="O194" i="58"/>
  <c r="N195" i="58"/>
  <c r="P195" i="58"/>
  <c r="Q195" i="58" s="1"/>
  <c r="N196" i="58"/>
  <c r="O196" i="58"/>
  <c r="P196" i="58"/>
  <c r="Q196" i="58" s="1"/>
  <c r="N197" i="58"/>
  <c r="O197" i="58"/>
  <c r="N198" i="58"/>
  <c r="P198" i="58"/>
  <c r="Q198" i="58" s="1"/>
  <c r="N199" i="58"/>
  <c r="O199" i="58"/>
  <c r="P199" i="58"/>
  <c r="Q199" i="58" s="1"/>
  <c r="N200" i="58"/>
  <c r="O200" i="58"/>
  <c r="N201" i="58"/>
  <c r="P201" i="58"/>
  <c r="Q201" i="58" s="1"/>
  <c r="N202" i="58"/>
  <c r="P202" i="58" s="1"/>
  <c r="Q202" i="58" s="1"/>
  <c r="O202" i="58"/>
  <c r="N203" i="58"/>
  <c r="O203" i="58"/>
  <c r="N204" i="58"/>
  <c r="O204" i="58"/>
  <c r="N205" i="58"/>
  <c r="O205" i="58"/>
  <c r="N206" i="58"/>
  <c r="O206" i="58"/>
  <c r="P206" i="58"/>
  <c r="Q206" i="58" s="1"/>
  <c r="N207" i="58"/>
  <c r="O207" i="58"/>
  <c r="N208" i="58"/>
  <c r="O208" i="58"/>
  <c r="N209" i="58"/>
  <c r="O209" i="58"/>
  <c r="N210" i="58"/>
  <c r="P210" i="58" s="1"/>
  <c r="Q210" i="58" s="1"/>
  <c r="O210" i="58"/>
  <c r="N211" i="58"/>
  <c r="O211" i="58"/>
  <c r="N212" i="58"/>
  <c r="P212" i="58"/>
  <c r="Q212" i="58" s="1"/>
  <c r="N213" i="58"/>
  <c r="P213" i="58" s="1"/>
  <c r="Q213" i="58" s="1"/>
  <c r="O213" i="58"/>
  <c r="N214" i="58"/>
  <c r="O214" i="58"/>
  <c r="N215" i="58"/>
  <c r="O215" i="58"/>
  <c r="N216" i="58"/>
  <c r="O216" i="58"/>
  <c r="N217" i="58"/>
  <c r="O217" i="58"/>
  <c r="P217" i="58"/>
  <c r="Q217" i="58" s="1"/>
  <c r="N218" i="58"/>
  <c r="O218" i="58"/>
  <c r="N219" i="58"/>
  <c r="P219" i="58"/>
  <c r="Q219" i="58" s="1"/>
  <c r="N220" i="58"/>
  <c r="P220" i="58" s="1"/>
  <c r="Q220" i="58" s="1"/>
  <c r="O220" i="58"/>
  <c r="N221" i="58"/>
  <c r="P221" i="58"/>
  <c r="Q221" i="58" s="1"/>
  <c r="N222" i="58"/>
  <c r="P222" i="58"/>
  <c r="Q222" i="58" s="1"/>
  <c r="N223" i="58"/>
  <c r="O223" i="58"/>
  <c r="P223" i="58"/>
  <c r="Q223" i="58" s="1"/>
  <c r="N224" i="58"/>
  <c r="O224" i="58"/>
  <c r="N225" i="58"/>
  <c r="P225" i="58"/>
  <c r="Q225" i="58" s="1"/>
  <c r="M12" i="58"/>
  <c r="M13" i="58" s="1"/>
  <c r="M14" i="58" s="1"/>
  <c r="O14" i="58" s="1"/>
  <c r="M8" i="58"/>
  <c r="M9" i="58" s="1"/>
  <c r="M10" i="58" s="1"/>
  <c r="O10" i="58" s="1"/>
  <c r="M91" i="58"/>
  <c r="M92" i="58" s="1"/>
  <c r="M93" i="58" s="1"/>
  <c r="M224" i="58"/>
  <c r="M225" i="58" s="1"/>
  <c r="O225" i="58" s="1"/>
  <c r="M221" i="58"/>
  <c r="M222" i="58" s="1"/>
  <c r="O222" i="58" s="1"/>
  <c r="M218" i="58"/>
  <c r="M219" i="58" s="1"/>
  <c r="O219" i="58" s="1"/>
  <c r="M214" i="58"/>
  <c r="M215" i="58" s="1"/>
  <c r="M211" i="58"/>
  <c r="M212" i="58" s="1"/>
  <c r="O212" i="58" s="1"/>
  <c r="M207" i="58"/>
  <c r="M208" i="58" s="1"/>
  <c r="M203" i="58"/>
  <c r="M204" i="58" s="1"/>
  <c r="M200" i="58"/>
  <c r="M201" i="58" s="1"/>
  <c r="O201" i="58" s="1"/>
  <c r="M197" i="58"/>
  <c r="M198" i="58" s="1"/>
  <c r="O198" i="58" s="1"/>
  <c r="M194" i="58"/>
  <c r="M195" i="58" s="1"/>
  <c r="O195" i="58" s="1"/>
  <c r="M191" i="58"/>
  <c r="M192" i="58" s="1"/>
  <c r="O192" i="58" s="1"/>
  <c r="M187" i="58"/>
  <c r="M188" i="58" s="1"/>
  <c r="M184" i="58"/>
  <c r="M181" i="58"/>
  <c r="M182" i="58" s="1"/>
  <c r="O182" i="58" s="1"/>
  <c r="M178" i="58"/>
  <c r="M179" i="58" s="1"/>
  <c r="O179" i="58" s="1"/>
  <c r="M175" i="58"/>
  <c r="M176" i="58" s="1"/>
  <c r="O176" i="58" s="1"/>
  <c r="M172" i="58"/>
  <c r="M173" i="58" s="1"/>
  <c r="O173" i="58" s="1"/>
  <c r="M168" i="58"/>
  <c r="M169" i="58" s="1"/>
  <c r="P169" i="58" s="1"/>
  <c r="Q169" i="58" s="1"/>
  <c r="M165" i="58"/>
  <c r="M166" i="58" s="1"/>
  <c r="O166" i="58" s="1"/>
  <c r="M161" i="58"/>
  <c r="M162" i="58" s="1"/>
  <c r="M157" i="58"/>
  <c r="M158" i="58" s="1"/>
  <c r="M154" i="58"/>
  <c r="M155" i="58" s="1"/>
  <c r="O155" i="58" s="1"/>
  <c r="M151" i="58"/>
  <c r="M152" i="58" s="1"/>
  <c r="O152" i="58" s="1"/>
  <c r="M148" i="58"/>
  <c r="M149" i="58" s="1"/>
  <c r="O149" i="58" s="1"/>
  <c r="M145" i="58"/>
  <c r="M146" i="58" s="1"/>
  <c r="O146" i="58" s="1"/>
  <c r="M141" i="58"/>
  <c r="M142" i="58" s="1"/>
  <c r="P142" i="58" s="1"/>
  <c r="Q142" i="58" s="1"/>
  <c r="M138" i="58"/>
  <c r="M139" i="58" s="1"/>
  <c r="O139" i="58" s="1"/>
  <c r="M135" i="58"/>
  <c r="M136" i="58" s="1"/>
  <c r="O136" i="58" s="1"/>
  <c r="M131" i="58"/>
  <c r="M132" i="58" s="1"/>
  <c r="M128" i="58"/>
  <c r="M129" i="58" s="1"/>
  <c r="O129" i="58" s="1"/>
  <c r="M125" i="58"/>
  <c r="M126" i="58" s="1"/>
  <c r="O126" i="58" s="1"/>
  <c r="M122" i="58"/>
  <c r="M123" i="58" s="1"/>
  <c r="O123" i="58" s="1"/>
  <c r="M118" i="58"/>
  <c r="M119" i="58" s="1"/>
  <c r="M115" i="58"/>
  <c r="M111" i="58"/>
  <c r="M112" i="58" s="1"/>
  <c r="M107" i="58"/>
  <c r="M108" i="58" s="1"/>
  <c r="P108" i="58" s="1"/>
  <c r="Q108" i="58" s="1"/>
  <c r="M105" i="58"/>
  <c r="O105" i="58" s="1"/>
  <c r="M101" i="58"/>
  <c r="M102" i="58" s="1"/>
  <c r="O102" i="58" s="1"/>
  <c r="M98" i="58"/>
  <c r="M99" i="58" s="1"/>
  <c r="O99" i="58" s="1"/>
  <c r="M95" i="58"/>
  <c r="M96" i="58" s="1"/>
  <c r="O96" i="58" s="1"/>
  <c r="M88" i="58"/>
  <c r="M89" i="58" s="1"/>
  <c r="O89" i="58" s="1"/>
  <c r="M85" i="58"/>
  <c r="M86" i="58" s="1"/>
  <c r="O86" i="58" s="1"/>
  <c r="M82" i="58"/>
  <c r="M83" i="58" s="1"/>
  <c r="O83" i="58" s="1"/>
  <c r="M79" i="58"/>
  <c r="M80" i="58" s="1"/>
  <c r="O80" i="58" s="1"/>
  <c r="M76" i="58"/>
  <c r="M77" i="58" s="1"/>
  <c r="O77" i="58" s="1"/>
  <c r="M72" i="58"/>
  <c r="M73" i="58" s="1"/>
  <c r="M69" i="58"/>
  <c r="M70" i="58" s="1"/>
  <c r="O70" i="58" s="1"/>
  <c r="M66" i="58"/>
  <c r="M67" i="58" s="1"/>
  <c r="O67" i="58" s="1"/>
  <c r="M62" i="58"/>
  <c r="M63" i="58" s="1"/>
  <c r="M58" i="58"/>
  <c r="M59" i="58" s="1"/>
  <c r="M55" i="58"/>
  <c r="M56" i="58" s="1"/>
  <c r="O56" i="58" s="1"/>
  <c r="M52" i="58"/>
  <c r="O52" i="58" s="1"/>
  <c r="M35" i="58"/>
  <c r="M36" i="58" s="1"/>
  <c r="M37" i="58" s="1"/>
  <c r="M38" i="58" s="1"/>
  <c r="M30" i="58"/>
  <c r="M31" i="58" s="1"/>
  <c r="M32" i="58" s="1"/>
  <c r="M33" i="58" s="1"/>
  <c r="M16" i="58"/>
  <c r="M17" i="58" s="1"/>
  <c r="M18" i="58" s="1"/>
  <c r="M19" i="58" s="1"/>
  <c r="M49" i="58"/>
  <c r="M50" i="58" s="1"/>
  <c r="O50" i="58" s="1"/>
  <c r="M46" i="58"/>
  <c r="M47" i="58" s="1"/>
  <c r="O47" i="58" s="1"/>
  <c r="M43" i="58"/>
  <c r="M40" i="58"/>
  <c r="M41" i="58" s="1"/>
  <c r="O41" i="58" s="1"/>
  <c r="O8" i="58"/>
  <c r="N8" i="58"/>
  <c r="P7" i="58"/>
  <c r="Q7" i="58" s="1"/>
  <c r="O7" i="58"/>
  <c r="N7" i="58"/>
  <c r="P15" i="59"/>
  <c r="Q15" i="59" s="1"/>
  <c r="N15" i="59"/>
  <c r="O14" i="59"/>
  <c r="N14" i="59"/>
  <c r="O15" i="59"/>
  <c r="P13" i="59"/>
  <c r="Q13" i="59" s="1"/>
  <c r="O13" i="59"/>
  <c r="N13" i="59"/>
  <c r="P12" i="59"/>
  <c r="Q12" i="59" s="1"/>
  <c r="N12" i="59"/>
  <c r="N11" i="59"/>
  <c r="O10" i="59"/>
  <c r="N10" i="59"/>
  <c r="P10" i="59" s="1"/>
  <c r="C7" i="59"/>
  <c r="B2" i="59"/>
  <c r="D31" i="89" s="1"/>
  <c r="M27" i="58"/>
  <c r="M28" i="58" s="1"/>
  <c r="O28" i="58" s="1"/>
  <c r="M24" i="58"/>
  <c r="M25" i="58" s="1"/>
  <c r="O25" i="58" s="1"/>
  <c r="M21" i="58"/>
  <c r="M22" i="58" s="1"/>
  <c r="O22" i="58" s="1"/>
  <c r="C7" i="58"/>
  <c r="B2" i="58"/>
  <c r="P33" i="57"/>
  <c r="Q33" i="57" s="1"/>
  <c r="N33" i="57"/>
  <c r="O32" i="57"/>
  <c r="N32" i="57"/>
  <c r="O31" i="57"/>
  <c r="N31" i="57"/>
  <c r="M31" i="57"/>
  <c r="M32" i="57" s="1"/>
  <c r="P30" i="57"/>
  <c r="Q30" i="57" s="1"/>
  <c r="O30" i="57"/>
  <c r="N30" i="57"/>
  <c r="Q29" i="57"/>
  <c r="P29" i="57"/>
  <c r="N29" i="57"/>
  <c r="M29" i="57"/>
  <c r="O29" i="57" s="1"/>
  <c r="O28" i="57"/>
  <c r="N28" i="57"/>
  <c r="M28" i="57"/>
  <c r="P28" i="57" s="1"/>
  <c r="Q28" i="57" s="1"/>
  <c r="P27" i="57"/>
  <c r="Q27" i="57" s="1"/>
  <c r="O27" i="57"/>
  <c r="N27" i="57"/>
  <c r="O26" i="57"/>
  <c r="N26" i="57"/>
  <c r="O25" i="57"/>
  <c r="N25" i="57"/>
  <c r="P25" i="57" s="1"/>
  <c r="Q25" i="57" s="1"/>
  <c r="M25" i="57"/>
  <c r="M26" i="57" s="1"/>
  <c r="P26" i="57" s="1"/>
  <c r="Q26" i="57" s="1"/>
  <c r="O24" i="57"/>
  <c r="N24" i="57"/>
  <c r="P24" i="57" s="1"/>
  <c r="Q24" i="57" s="1"/>
  <c r="O23" i="57"/>
  <c r="N23" i="57"/>
  <c r="O22" i="57"/>
  <c r="N22" i="57"/>
  <c r="M22" i="57"/>
  <c r="M23" i="57" s="1"/>
  <c r="P23" i="57" s="1"/>
  <c r="Q23" i="57" s="1"/>
  <c r="O21" i="57"/>
  <c r="N21" i="57"/>
  <c r="P21" i="57" s="1"/>
  <c r="Q21" i="57" s="1"/>
  <c r="P20" i="57"/>
  <c r="Q20" i="57" s="1"/>
  <c r="N20" i="57"/>
  <c r="O19" i="57"/>
  <c r="N19" i="57"/>
  <c r="M19" i="57"/>
  <c r="M20" i="57" s="1"/>
  <c r="O20" i="57" s="1"/>
  <c r="Q18" i="57"/>
  <c r="P18" i="57"/>
  <c r="O18" i="57"/>
  <c r="N18" i="57"/>
  <c r="P17" i="57"/>
  <c r="Q17" i="57" s="1"/>
  <c r="N17" i="57"/>
  <c r="O16" i="57"/>
  <c r="N16" i="57"/>
  <c r="M16" i="57"/>
  <c r="M17" i="57" s="1"/>
  <c r="O17" i="57" s="1"/>
  <c r="P15" i="57"/>
  <c r="Q15" i="57" s="1"/>
  <c r="O15" i="57"/>
  <c r="N15" i="57"/>
  <c r="Q14" i="57"/>
  <c r="P14" i="57"/>
  <c r="N14" i="57"/>
  <c r="M14" i="57"/>
  <c r="O14" i="57" s="1"/>
  <c r="P13" i="57"/>
  <c r="Q13" i="57" s="1"/>
  <c r="N13" i="57"/>
  <c r="M13" i="57"/>
  <c r="O13" i="57" s="1"/>
  <c r="P12" i="57"/>
  <c r="Q12" i="57" s="1"/>
  <c r="O12" i="57"/>
  <c r="N12" i="57"/>
  <c r="P11" i="57"/>
  <c r="Q11" i="57" s="1"/>
  <c r="N11" i="57"/>
  <c r="P10" i="57"/>
  <c r="Q10" i="57" s="1"/>
  <c r="N10" i="57"/>
  <c r="M10" i="57"/>
  <c r="M11" i="57" s="1"/>
  <c r="O11" i="57" s="1"/>
  <c r="Q9" i="57"/>
  <c r="P9" i="57"/>
  <c r="O9" i="57"/>
  <c r="N9" i="57"/>
  <c r="P8" i="57"/>
  <c r="O8" i="57"/>
  <c r="N8" i="57"/>
  <c r="M8" i="57"/>
  <c r="Q7" i="57"/>
  <c r="P7" i="57"/>
  <c r="O7" i="57"/>
  <c r="N7" i="57"/>
  <c r="C7" i="57"/>
  <c r="B2" i="57"/>
  <c r="D54" i="89" s="1"/>
  <c r="P130" i="56"/>
  <c r="Q130" i="56" s="1"/>
  <c r="N130" i="56"/>
  <c r="O129" i="56"/>
  <c r="N129" i="56"/>
  <c r="O128" i="56"/>
  <c r="N128" i="56"/>
  <c r="M128" i="56"/>
  <c r="M129" i="56" s="1"/>
  <c r="P127" i="56"/>
  <c r="Q127" i="56" s="1"/>
  <c r="O127" i="56"/>
  <c r="N127" i="56"/>
  <c r="Q126" i="56"/>
  <c r="P126" i="56"/>
  <c r="N126" i="56"/>
  <c r="M126" i="56"/>
  <c r="O126" i="56" s="1"/>
  <c r="O125" i="56"/>
  <c r="N125" i="56"/>
  <c r="M125" i="56"/>
  <c r="P124" i="56"/>
  <c r="Q124" i="56" s="1"/>
  <c r="O124" i="56"/>
  <c r="N124" i="56"/>
  <c r="O123" i="56"/>
  <c r="N123" i="56"/>
  <c r="O122" i="56"/>
  <c r="N122" i="56"/>
  <c r="M122" i="56"/>
  <c r="M123" i="56" s="1"/>
  <c r="P123" i="56" s="1"/>
  <c r="Q123" i="56" s="1"/>
  <c r="P121" i="56"/>
  <c r="Q121" i="56" s="1"/>
  <c r="O121" i="56"/>
  <c r="N121" i="56"/>
  <c r="O120" i="56"/>
  <c r="N120" i="56"/>
  <c r="O119" i="56"/>
  <c r="N119" i="56"/>
  <c r="M119" i="56"/>
  <c r="M120" i="56" s="1"/>
  <c r="P120" i="56" s="1"/>
  <c r="Q120" i="56" s="1"/>
  <c r="O118" i="56"/>
  <c r="N118" i="56"/>
  <c r="P118" i="56" s="1"/>
  <c r="Q118" i="56" s="1"/>
  <c r="P117" i="56"/>
  <c r="Q117" i="56" s="1"/>
  <c r="N117" i="56"/>
  <c r="O116" i="56"/>
  <c r="N116" i="56"/>
  <c r="M116" i="56"/>
  <c r="M117" i="56" s="1"/>
  <c r="O117" i="56" s="1"/>
  <c r="O115" i="56"/>
  <c r="N115" i="56"/>
  <c r="P115" i="56" s="1"/>
  <c r="Q115" i="56" s="1"/>
  <c r="P114" i="56"/>
  <c r="Q114" i="56" s="1"/>
  <c r="N114" i="56"/>
  <c r="O113" i="56"/>
  <c r="N113" i="56"/>
  <c r="P113" i="56" s="1"/>
  <c r="Q113" i="56" s="1"/>
  <c r="M113" i="56"/>
  <c r="M114" i="56" s="1"/>
  <c r="O114" i="56" s="1"/>
  <c r="P112" i="56"/>
  <c r="Q112" i="56" s="1"/>
  <c r="O112" i="56"/>
  <c r="N112" i="56"/>
  <c r="P111" i="56"/>
  <c r="Q111" i="56" s="1"/>
  <c r="N111" i="56"/>
  <c r="M111" i="56"/>
  <c r="O111" i="56" s="1"/>
  <c r="O110" i="56"/>
  <c r="N110" i="56"/>
  <c r="P110" i="56" s="1"/>
  <c r="Q110" i="56" s="1"/>
  <c r="M110" i="56"/>
  <c r="P109" i="56"/>
  <c r="Q109" i="56" s="1"/>
  <c r="O109" i="56"/>
  <c r="N109" i="56"/>
  <c r="Q108" i="56"/>
  <c r="P108" i="56"/>
  <c r="N108" i="56"/>
  <c r="M108" i="56"/>
  <c r="O108" i="56" s="1"/>
  <c r="O107" i="56"/>
  <c r="N107" i="56"/>
  <c r="M107" i="56"/>
  <c r="P106" i="56"/>
  <c r="Q106" i="56" s="1"/>
  <c r="O106" i="56"/>
  <c r="N106" i="56"/>
  <c r="P105" i="56"/>
  <c r="Q105" i="56" s="1"/>
  <c r="N105" i="56"/>
  <c r="O104" i="56"/>
  <c r="N104" i="56"/>
  <c r="M104" i="56"/>
  <c r="M105" i="56" s="1"/>
  <c r="O105" i="56" s="1"/>
  <c r="O103" i="56"/>
  <c r="N103" i="56"/>
  <c r="P103" i="56" s="1"/>
  <c r="Q103" i="56" s="1"/>
  <c r="P102" i="56"/>
  <c r="Q102" i="56" s="1"/>
  <c r="N102" i="56"/>
  <c r="M102" i="56"/>
  <c r="O102" i="56" s="1"/>
  <c r="O101" i="56"/>
  <c r="N101" i="56"/>
  <c r="M101" i="56"/>
  <c r="P101" i="56" s="1"/>
  <c r="Q101" i="56" s="1"/>
  <c r="P100" i="56"/>
  <c r="Q100" i="56" s="1"/>
  <c r="O100" i="56"/>
  <c r="N100" i="56"/>
  <c r="M100" i="56"/>
  <c r="P99" i="56"/>
  <c r="Q99" i="56" s="1"/>
  <c r="O99" i="56"/>
  <c r="N99" i="56"/>
  <c r="Q98" i="56"/>
  <c r="P98" i="56"/>
  <c r="N98" i="56"/>
  <c r="O97" i="56"/>
  <c r="N97" i="56"/>
  <c r="M97" i="56"/>
  <c r="M98" i="56" s="1"/>
  <c r="O98" i="56" s="1"/>
  <c r="P96" i="56"/>
  <c r="Q96" i="56" s="1"/>
  <c r="O96" i="56"/>
  <c r="N96" i="56"/>
  <c r="O95" i="56"/>
  <c r="N95" i="56"/>
  <c r="O94" i="56"/>
  <c r="N94" i="56"/>
  <c r="P94" i="56" s="1"/>
  <c r="Q94" i="56" s="1"/>
  <c r="M94" i="56"/>
  <c r="M95" i="56" s="1"/>
  <c r="P93" i="56"/>
  <c r="Q93" i="56" s="1"/>
  <c r="O93" i="56"/>
  <c r="N93" i="56"/>
  <c r="O92" i="56"/>
  <c r="N92" i="56"/>
  <c r="O91" i="56"/>
  <c r="N91" i="56"/>
  <c r="M91" i="56"/>
  <c r="M92" i="56" s="1"/>
  <c r="P92" i="56" s="1"/>
  <c r="Q92" i="56" s="1"/>
  <c r="O90" i="56"/>
  <c r="N90" i="56"/>
  <c r="P90" i="56" s="1"/>
  <c r="Q90" i="56" s="1"/>
  <c r="P89" i="56"/>
  <c r="Q89" i="56" s="1"/>
  <c r="N89" i="56"/>
  <c r="O88" i="56"/>
  <c r="N88" i="56"/>
  <c r="M88" i="56"/>
  <c r="M89" i="56" s="1"/>
  <c r="O89" i="56" s="1"/>
  <c r="P87" i="56"/>
  <c r="Q87" i="56" s="1"/>
  <c r="O87" i="56"/>
  <c r="N87" i="56"/>
  <c r="P86" i="56"/>
  <c r="Q86" i="56" s="1"/>
  <c r="N86" i="56"/>
  <c r="O85" i="56"/>
  <c r="N85" i="56"/>
  <c r="M85" i="56"/>
  <c r="M86" i="56" s="1"/>
  <c r="O86" i="56" s="1"/>
  <c r="O84" i="56"/>
  <c r="N84" i="56"/>
  <c r="P84" i="56" s="1"/>
  <c r="Q84" i="56" s="1"/>
  <c r="Q83" i="56"/>
  <c r="P83" i="56"/>
  <c r="N83" i="56"/>
  <c r="M83" i="56"/>
  <c r="O83" i="56" s="1"/>
  <c r="O82" i="56"/>
  <c r="N82" i="56"/>
  <c r="M82" i="56"/>
  <c r="P82" i="56" s="1"/>
  <c r="Q82" i="56" s="1"/>
  <c r="P81" i="56"/>
  <c r="Q81" i="56" s="1"/>
  <c r="O81" i="56"/>
  <c r="N81" i="56"/>
  <c r="P80" i="56"/>
  <c r="Q80" i="56" s="1"/>
  <c r="N80" i="56"/>
  <c r="O79" i="56"/>
  <c r="N79" i="56"/>
  <c r="M79" i="56"/>
  <c r="P79" i="56" s="1"/>
  <c r="Q79" i="56" s="1"/>
  <c r="P78" i="56"/>
  <c r="Q78" i="56" s="1"/>
  <c r="O78" i="56"/>
  <c r="N78" i="56"/>
  <c r="Q77" i="56"/>
  <c r="P77" i="56"/>
  <c r="N77" i="56"/>
  <c r="O76" i="56"/>
  <c r="N76" i="56"/>
  <c r="O75" i="56"/>
  <c r="N75" i="56"/>
  <c r="P75" i="56" s="1"/>
  <c r="Q75" i="56" s="1"/>
  <c r="M75" i="56"/>
  <c r="M76" i="56" s="1"/>
  <c r="M77" i="56" s="1"/>
  <c r="O77" i="56" s="1"/>
  <c r="O74" i="56"/>
  <c r="N74" i="56"/>
  <c r="P74" i="56" s="1"/>
  <c r="Q74" i="56" s="1"/>
  <c r="P73" i="56"/>
  <c r="Q73" i="56" s="1"/>
  <c r="N73" i="56"/>
  <c r="M73" i="56"/>
  <c r="O73" i="56" s="1"/>
  <c r="O72" i="56"/>
  <c r="N72" i="56"/>
  <c r="P72" i="56" s="1"/>
  <c r="Q72" i="56" s="1"/>
  <c r="M72" i="56"/>
  <c r="O71" i="56"/>
  <c r="N71" i="56"/>
  <c r="P71" i="56" s="1"/>
  <c r="Q71" i="56" s="1"/>
  <c r="P70" i="56"/>
  <c r="Q70" i="56" s="1"/>
  <c r="N70" i="56"/>
  <c r="O69" i="56"/>
  <c r="N69" i="56"/>
  <c r="O68" i="56"/>
  <c r="N68" i="56"/>
  <c r="M68" i="56"/>
  <c r="M69" i="56" s="1"/>
  <c r="O67" i="56"/>
  <c r="N67" i="56"/>
  <c r="P67" i="56" s="1"/>
  <c r="Q67" i="56" s="1"/>
  <c r="P66" i="56"/>
  <c r="Q66" i="56" s="1"/>
  <c r="N66" i="56"/>
  <c r="O65" i="56"/>
  <c r="N65" i="56"/>
  <c r="M65" i="56"/>
  <c r="M66" i="56" s="1"/>
  <c r="O66" i="56" s="1"/>
  <c r="P64" i="56"/>
  <c r="Q64" i="56" s="1"/>
  <c r="O64" i="56"/>
  <c r="N64" i="56"/>
  <c r="P63" i="56"/>
  <c r="Q63" i="56" s="1"/>
  <c r="N63" i="56"/>
  <c r="O62" i="56"/>
  <c r="N62" i="56"/>
  <c r="M62" i="56"/>
  <c r="M63" i="56" s="1"/>
  <c r="O63" i="56" s="1"/>
  <c r="P61" i="56"/>
  <c r="Q61" i="56" s="1"/>
  <c r="O61" i="56"/>
  <c r="N61" i="56"/>
  <c r="P60" i="56"/>
  <c r="Q60" i="56" s="1"/>
  <c r="N60" i="56"/>
  <c r="O59" i="56"/>
  <c r="N59" i="56"/>
  <c r="M59" i="56"/>
  <c r="O58" i="56"/>
  <c r="N58" i="56"/>
  <c r="P58" i="56" s="1"/>
  <c r="Q58" i="56" s="1"/>
  <c r="P57" i="56"/>
  <c r="Q57" i="56" s="1"/>
  <c r="N57" i="56"/>
  <c r="O56" i="56"/>
  <c r="N56" i="56"/>
  <c r="M56" i="56"/>
  <c r="M57" i="56" s="1"/>
  <c r="O57" i="56" s="1"/>
  <c r="O55" i="56"/>
  <c r="N55" i="56"/>
  <c r="P55" i="56" s="1"/>
  <c r="Q55" i="56" s="1"/>
  <c r="P54" i="56"/>
  <c r="Q54" i="56" s="1"/>
  <c r="N54" i="56"/>
  <c r="O53" i="56"/>
  <c r="N53" i="56"/>
  <c r="P53" i="56" s="1"/>
  <c r="Q53" i="56" s="1"/>
  <c r="M53" i="56"/>
  <c r="M54" i="56" s="1"/>
  <c r="O54" i="56" s="1"/>
  <c r="Q52" i="56"/>
  <c r="P52" i="56"/>
  <c r="O52" i="56"/>
  <c r="N52" i="56"/>
  <c r="P51" i="56"/>
  <c r="Q51" i="56" s="1"/>
  <c r="N51" i="56"/>
  <c r="O50" i="56"/>
  <c r="N50" i="56"/>
  <c r="M50" i="56"/>
  <c r="M51" i="56" s="1"/>
  <c r="O51" i="56" s="1"/>
  <c r="O49" i="56"/>
  <c r="N49" i="56"/>
  <c r="P49" i="56" s="1"/>
  <c r="Q49" i="56" s="1"/>
  <c r="O48" i="56"/>
  <c r="N48" i="56"/>
  <c r="O47" i="56"/>
  <c r="N47" i="56"/>
  <c r="O46" i="56"/>
  <c r="N46" i="56"/>
  <c r="O45" i="56"/>
  <c r="N45" i="56"/>
  <c r="M45" i="56"/>
  <c r="M46" i="56" s="1"/>
  <c r="O44" i="56"/>
  <c r="N44" i="56"/>
  <c r="P44" i="56" s="1"/>
  <c r="Q44" i="56" s="1"/>
  <c r="P43" i="56"/>
  <c r="Q43" i="56" s="1"/>
  <c r="N43" i="56"/>
  <c r="M43" i="56"/>
  <c r="O43" i="56" s="1"/>
  <c r="O42" i="56"/>
  <c r="N42" i="56"/>
  <c r="M42" i="56"/>
  <c r="P42" i="56" s="1"/>
  <c r="Q42" i="56" s="1"/>
  <c r="P41" i="56"/>
  <c r="Q41" i="56" s="1"/>
  <c r="O41" i="56"/>
  <c r="N41" i="56"/>
  <c r="P40" i="56"/>
  <c r="Q40" i="56" s="1"/>
  <c r="N40" i="56"/>
  <c r="O39" i="56"/>
  <c r="N39" i="56"/>
  <c r="M39" i="56"/>
  <c r="M40" i="56" s="1"/>
  <c r="O40" i="56" s="1"/>
  <c r="P38" i="56"/>
  <c r="Q38" i="56" s="1"/>
  <c r="O38" i="56"/>
  <c r="N38" i="56"/>
  <c r="P37" i="56"/>
  <c r="Q37" i="56" s="1"/>
  <c r="N37" i="56"/>
  <c r="M37" i="56"/>
  <c r="O37" i="56" s="1"/>
  <c r="O36" i="56"/>
  <c r="N36" i="56"/>
  <c r="M36" i="56"/>
  <c r="P35" i="56"/>
  <c r="Q35" i="56" s="1"/>
  <c r="O35" i="56"/>
  <c r="N35" i="56"/>
  <c r="P34" i="56"/>
  <c r="Q34" i="56" s="1"/>
  <c r="N34" i="56"/>
  <c r="O33" i="56"/>
  <c r="N33" i="56"/>
  <c r="M33" i="56"/>
  <c r="Q32" i="56"/>
  <c r="P32" i="56"/>
  <c r="O32" i="56"/>
  <c r="N32" i="56"/>
  <c r="P31" i="56"/>
  <c r="Q31" i="56" s="1"/>
  <c r="N31" i="56"/>
  <c r="O30" i="56"/>
  <c r="N30" i="56"/>
  <c r="M30" i="56"/>
  <c r="M31" i="56" s="1"/>
  <c r="O31" i="56" s="1"/>
  <c r="P29" i="56"/>
  <c r="Q29" i="56" s="1"/>
  <c r="O29" i="56"/>
  <c r="N29" i="56"/>
  <c r="P28" i="56"/>
  <c r="Q28" i="56" s="1"/>
  <c r="N28" i="56"/>
  <c r="O27" i="56"/>
  <c r="N27" i="56"/>
  <c r="M27" i="56"/>
  <c r="M28" i="56" s="1"/>
  <c r="O28" i="56" s="1"/>
  <c r="P26" i="56"/>
  <c r="O26" i="56"/>
  <c r="N26" i="56"/>
  <c r="P25" i="56"/>
  <c r="Q25" i="56" s="1"/>
  <c r="N25" i="56"/>
  <c r="P24" i="56"/>
  <c r="Q24" i="56" s="1"/>
  <c r="O24" i="56"/>
  <c r="N24" i="56"/>
  <c r="M24" i="56"/>
  <c r="M25" i="56" s="1"/>
  <c r="O25" i="56" s="1"/>
  <c r="P23" i="56"/>
  <c r="Q23" i="56" s="1"/>
  <c r="O23" i="56"/>
  <c r="N23" i="56"/>
  <c r="M23" i="56"/>
  <c r="P22" i="56"/>
  <c r="Q22" i="56" s="1"/>
  <c r="O22" i="56"/>
  <c r="N22" i="56"/>
  <c r="P21" i="56"/>
  <c r="Q21" i="56" s="1"/>
  <c r="N21" i="56"/>
  <c r="O20" i="56"/>
  <c r="N20" i="56"/>
  <c r="M20" i="56"/>
  <c r="M21" i="56" s="1"/>
  <c r="O21" i="56" s="1"/>
  <c r="P19" i="56"/>
  <c r="Q19" i="56" s="1"/>
  <c r="O19" i="56"/>
  <c r="N19" i="56"/>
  <c r="O18" i="56"/>
  <c r="N18" i="56"/>
  <c r="O17" i="56"/>
  <c r="N17" i="56"/>
  <c r="M17" i="56"/>
  <c r="M18" i="56" s="1"/>
  <c r="O16" i="56"/>
  <c r="N16" i="56"/>
  <c r="P16" i="56" s="1"/>
  <c r="Q16" i="56" s="1"/>
  <c r="O15" i="56"/>
  <c r="N15" i="56"/>
  <c r="O14" i="56"/>
  <c r="N14" i="56"/>
  <c r="M14" i="56"/>
  <c r="M15" i="56" s="1"/>
  <c r="P15" i="56" s="1"/>
  <c r="Q15" i="56" s="1"/>
  <c r="O13" i="56"/>
  <c r="N13" i="56"/>
  <c r="P13" i="56" s="1"/>
  <c r="Q13" i="56" s="1"/>
  <c r="P12" i="56"/>
  <c r="Q12" i="56" s="1"/>
  <c r="N12" i="56"/>
  <c r="P11" i="56"/>
  <c r="Q11" i="56" s="1"/>
  <c r="N11" i="56"/>
  <c r="M11" i="56"/>
  <c r="M12" i="56" s="1"/>
  <c r="O12" i="56" s="1"/>
  <c r="O10" i="56"/>
  <c r="N10" i="56"/>
  <c r="P10" i="56" s="1"/>
  <c r="Q10" i="56" s="1"/>
  <c r="P9" i="56"/>
  <c r="Q9" i="56" s="1"/>
  <c r="N9" i="56"/>
  <c r="P8" i="56"/>
  <c r="Q8" i="56" s="1"/>
  <c r="N8" i="56"/>
  <c r="M8" i="56"/>
  <c r="O8" i="56" s="1"/>
  <c r="O7" i="56"/>
  <c r="N7" i="56"/>
  <c r="P7" i="56" s="1"/>
  <c r="Q7" i="56" s="1"/>
  <c r="C7" i="56"/>
  <c r="B2" i="56"/>
  <c r="C7" i="55"/>
  <c r="P25" i="55"/>
  <c r="Q25" i="55" s="1"/>
  <c r="N25" i="55"/>
  <c r="O24" i="55"/>
  <c r="N24" i="55"/>
  <c r="O23" i="55"/>
  <c r="N23" i="55"/>
  <c r="M23" i="55"/>
  <c r="M24" i="55" s="1"/>
  <c r="P22" i="55"/>
  <c r="Q22" i="55" s="1"/>
  <c r="O22" i="55"/>
  <c r="N22" i="55"/>
  <c r="P21" i="55"/>
  <c r="Q21" i="55" s="1"/>
  <c r="N21" i="55"/>
  <c r="O20" i="55"/>
  <c r="N20" i="55"/>
  <c r="P20" i="55" s="1"/>
  <c r="Q20" i="55" s="1"/>
  <c r="M20" i="55"/>
  <c r="M21" i="55" s="1"/>
  <c r="O21" i="55" s="1"/>
  <c r="P19" i="55"/>
  <c r="Q19" i="55" s="1"/>
  <c r="O19" i="55"/>
  <c r="N19" i="55"/>
  <c r="O18" i="55"/>
  <c r="N18" i="55"/>
  <c r="O17" i="55"/>
  <c r="N17" i="55"/>
  <c r="M17" i="55"/>
  <c r="M18" i="55" s="1"/>
  <c r="O16" i="55"/>
  <c r="N16" i="55"/>
  <c r="P16" i="55" s="1"/>
  <c r="Q16" i="55" s="1"/>
  <c r="O15" i="55"/>
  <c r="N15" i="55"/>
  <c r="M15" i="55"/>
  <c r="O14" i="55"/>
  <c r="N14" i="55"/>
  <c r="P14" i="55" s="1"/>
  <c r="Q14" i="55" s="1"/>
  <c r="M14" i="55"/>
  <c r="O13" i="55"/>
  <c r="N13" i="55"/>
  <c r="P13" i="55" s="1"/>
  <c r="Q13" i="55" s="1"/>
  <c r="P12" i="55"/>
  <c r="Q12" i="55" s="1"/>
  <c r="N12" i="55"/>
  <c r="P11" i="55"/>
  <c r="Q11" i="55" s="1"/>
  <c r="N11" i="55"/>
  <c r="M11" i="55"/>
  <c r="O11" i="55" s="1"/>
  <c r="O10" i="55"/>
  <c r="N10" i="55"/>
  <c r="P10" i="55" s="1"/>
  <c r="Q10" i="55" s="1"/>
  <c r="P9" i="55"/>
  <c r="Q9" i="55" s="1"/>
  <c r="N9" i="55"/>
  <c r="P8" i="55"/>
  <c r="Q8" i="55" s="1"/>
  <c r="N8" i="55"/>
  <c r="M8" i="55"/>
  <c r="O8" i="55" s="1"/>
  <c r="O7" i="55"/>
  <c r="N7" i="55"/>
  <c r="P7" i="55" s="1"/>
  <c r="Q7" i="55" s="1"/>
  <c r="M104" i="55"/>
  <c r="M105" i="55" s="1"/>
  <c r="O105" i="55" s="1"/>
  <c r="P130" i="55"/>
  <c r="Q130" i="55" s="1"/>
  <c r="N130" i="55"/>
  <c r="O129" i="55"/>
  <c r="N129" i="55"/>
  <c r="O128" i="55"/>
  <c r="N128" i="55"/>
  <c r="M128" i="55"/>
  <c r="M129" i="55" s="1"/>
  <c r="M130" i="55" s="1"/>
  <c r="O130" i="55" s="1"/>
  <c r="P127" i="55"/>
  <c r="Q127" i="55" s="1"/>
  <c r="O127" i="55"/>
  <c r="N127" i="55"/>
  <c r="P126" i="55"/>
  <c r="Q126" i="55" s="1"/>
  <c r="N126" i="55"/>
  <c r="O125" i="55"/>
  <c r="N125" i="55"/>
  <c r="M125" i="55"/>
  <c r="M126" i="55" s="1"/>
  <c r="O126" i="55" s="1"/>
  <c r="P124" i="55"/>
  <c r="Q124" i="55" s="1"/>
  <c r="O124" i="55"/>
  <c r="N124" i="55"/>
  <c r="O123" i="55"/>
  <c r="N123" i="55"/>
  <c r="O122" i="55"/>
  <c r="N122" i="55"/>
  <c r="P122" i="55" s="1"/>
  <c r="Q122" i="55" s="1"/>
  <c r="M122" i="55"/>
  <c r="M123" i="55" s="1"/>
  <c r="O121" i="55"/>
  <c r="N121" i="55"/>
  <c r="P121" i="55" s="1"/>
  <c r="Q121" i="55" s="1"/>
  <c r="O120" i="55"/>
  <c r="N120" i="55"/>
  <c r="P120" i="55" s="1"/>
  <c r="Q120" i="55" s="1"/>
  <c r="O119" i="55"/>
  <c r="N119" i="55"/>
  <c r="P119" i="55" s="1"/>
  <c r="Q119" i="55" s="1"/>
  <c r="M119" i="55"/>
  <c r="M120" i="55" s="1"/>
  <c r="O118" i="55"/>
  <c r="N118" i="55"/>
  <c r="P118" i="55" s="1"/>
  <c r="Q118" i="55" s="1"/>
  <c r="P117" i="55"/>
  <c r="Q117" i="55" s="1"/>
  <c r="N117" i="55"/>
  <c r="O116" i="55"/>
  <c r="N116" i="55"/>
  <c r="P116" i="55" s="1"/>
  <c r="Q116" i="55" s="1"/>
  <c r="M116" i="55"/>
  <c r="M117" i="55" s="1"/>
  <c r="O117" i="55" s="1"/>
  <c r="O115" i="55"/>
  <c r="N115" i="55"/>
  <c r="P115" i="55" s="1"/>
  <c r="Q115" i="55" s="1"/>
  <c r="P114" i="55"/>
  <c r="Q114" i="55" s="1"/>
  <c r="N114" i="55"/>
  <c r="O113" i="55"/>
  <c r="N113" i="55"/>
  <c r="P113" i="55" s="1"/>
  <c r="Q113" i="55" s="1"/>
  <c r="M113" i="55"/>
  <c r="M114" i="55" s="1"/>
  <c r="O114" i="55" s="1"/>
  <c r="O112" i="55"/>
  <c r="N112" i="55"/>
  <c r="P112" i="55" s="1"/>
  <c r="Q112" i="55" s="1"/>
  <c r="P111" i="55"/>
  <c r="Q111" i="55" s="1"/>
  <c r="N111" i="55"/>
  <c r="O110" i="55"/>
  <c r="N110" i="55"/>
  <c r="M110" i="55"/>
  <c r="M111" i="55" s="1"/>
  <c r="O111" i="55" s="1"/>
  <c r="P109" i="55"/>
  <c r="Q109" i="55" s="1"/>
  <c r="O109" i="55"/>
  <c r="N109" i="55"/>
  <c r="P108" i="55"/>
  <c r="Q108" i="55" s="1"/>
  <c r="N108" i="55"/>
  <c r="O107" i="55"/>
  <c r="N107" i="55"/>
  <c r="M107" i="55"/>
  <c r="M108" i="55" s="1"/>
  <c r="O108" i="55" s="1"/>
  <c r="P106" i="55"/>
  <c r="Q106" i="55" s="1"/>
  <c r="O106" i="55"/>
  <c r="N106" i="55"/>
  <c r="P105" i="55"/>
  <c r="Q105" i="55" s="1"/>
  <c r="N105" i="55"/>
  <c r="O104" i="55"/>
  <c r="N104" i="55"/>
  <c r="O103" i="55"/>
  <c r="N103" i="55"/>
  <c r="P103" i="55" s="1"/>
  <c r="Q103" i="55" s="1"/>
  <c r="P102" i="55"/>
  <c r="Q102" i="55" s="1"/>
  <c r="N102" i="55"/>
  <c r="O101" i="55"/>
  <c r="N101" i="55"/>
  <c r="O100" i="55"/>
  <c r="N100" i="55"/>
  <c r="M100" i="55"/>
  <c r="M101" i="55" s="1"/>
  <c r="P99" i="55"/>
  <c r="Q99" i="55" s="1"/>
  <c r="O99" i="55"/>
  <c r="N99" i="55"/>
  <c r="P98" i="55"/>
  <c r="Q98" i="55" s="1"/>
  <c r="O98" i="55"/>
  <c r="N98" i="55"/>
  <c r="O97" i="55"/>
  <c r="N97" i="55"/>
  <c r="P97" i="55" s="1"/>
  <c r="Q97" i="55" s="1"/>
  <c r="M97" i="55"/>
  <c r="M98" i="55" s="1"/>
  <c r="P96" i="55"/>
  <c r="Q96" i="55" s="1"/>
  <c r="O96" i="55"/>
  <c r="N96" i="55"/>
  <c r="O95" i="55"/>
  <c r="N95" i="55"/>
  <c r="O94" i="55"/>
  <c r="N94" i="55"/>
  <c r="M94" i="55"/>
  <c r="M95" i="55" s="1"/>
  <c r="O93" i="55"/>
  <c r="N93" i="55"/>
  <c r="P93" i="55" s="1"/>
  <c r="Q93" i="55" s="1"/>
  <c r="O92" i="55"/>
  <c r="N92" i="55"/>
  <c r="O91" i="55"/>
  <c r="N91" i="55"/>
  <c r="M91" i="55"/>
  <c r="M92" i="55" s="1"/>
  <c r="O90" i="55"/>
  <c r="N90" i="55"/>
  <c r="P90" i="55" s="1"/>
  <c r="Q90" i="55" s="1"/>
  <c r="P89" i="55"/>
  <c r="Q89" i="55" s="1"/>
  <c r="N89" i="55"/>
  <c r="O88" i="55"/>
  <c r="N88" i="55"/>
  <c r="P88" i="55" s="1"/>
  <c r="Q88" i="55" s="1"/>
  <c r="M88" i="55"/>
  <c r="M89" i="55" s="1"/>
  <c r="O89" i="55" s="1"/>
  <c r="O87" i="55"/>
  <c r="N87" i="55"/>
  <c r="P87" i="55" s="1"/>
  <c r="Q87" i="55" s="1"/>
  <c r="P86" i="55"/>
  <c r="Q86" i="55" s="1"/>
  <c r="N86" i="55"/>
  <c r="O85" i="55"/>
  <c r="N85" i="55"/>
  <c r="M85" i="55"/>
  <c r="M86" i="55" s="1"/>
  <c r="O86" i="55" s="1"/>
  <c r="O84" i="55"/>
  <c r="N84" i="55"/>
  <c r="P84" i="55" s="1"/>
  <c r="Q84" i="55" s="1"/>
  <c r="P83" i="55"/>
  <c r="Q83" i="55" s="1"/>
  <c r="N83" i="55"/>
  <c r="O82" i="55"/>
  <c r="N82" i="55"/>
  <c r="M82" i="55"/>
  <c r="M83" i="55" s="1"/>
  <c r="O83" i="55" s="1"/>
  <c r="P81" i="55"/>
  <c r="Q81" i="55" s="1"/>
  <c r="O81" i="55"/>
  <c r="N81" i="55"/>
  <c r="P80" i="55"/>
  <c r="Q80" i="55" s="1"/>
  <c r="O80" i="55"/>
  <c r="N80" i="55"/>
  <c r="O79" i="55"/>
  <c r="N79" i="55"/>
  <c r="P79" i="55" s="1"/>
  <c r="Q79" i="55" s="1"/>
  <c r="M79" i="55"/>
  <c r="M80" i="55" s="1"/>
  <c r="P78" i="55"/>
  <c r="Q78" i="55" s="1"/>
  <c r="O78" i="55"/>
  <c r="N78" i="55"/>
  <c r="P77" i="55"/>
  <c r="Q77" i="55" s="1"/>
  <c r="N77" i="55"/>
  <c r="O76" i="55"/>
  <c r="N76" i="55"/>
  <c r="O75" i="55"/>
  <c r="N75" i="55"/>
  <c r="M75" i="55"/>
  <c r="M76" i="55" s="1"/>
  <c r="M77" i="55" s="1"/>
  <c r="O77" i="55" s="1"/>
  <c r="O74" i="55"/>
  <c r="N74" i="55"/>
  <c r="P74" i="55" s="1"/>
  <c r="Q74" i="55" s="1"/>
  <c r="P73" i="55"/>
  <c r="Q73" i="55" s="1"/>
  <c r="N73" i="55"/>
  <c r="P72" i="55"/>
  <c r="Q72" i="55" s="1"/>
  <c r="O72" i="55"/>
  <c r="N72" i="55"/>
  <c r="M72" i="55"/>
  <c r="M73" i="55" s="1"/>
  <c r="O73" i="55" s="1"/>
  <c r="O71" i="55"/>
  <c r="N71" i="55"/>
  <c r="P71" i="55" s="1"/>
  <c r="Q71" i="55" s="1"/>
  <c r="P70" i="55"/>
  <c r="Q70" i="55" s="1"/>
  <c r="N70" i="55"/>
  <c r="N69" i="55"/>
  <c r="O68" i="55"/>
  <c r="N68" i="55"/>
  <c r="M68" i="55"/>
  <c r="M69" i="55" s="1"/>
  <c r="O67" i="55"/>
  <c r="N67" i="55"/>
  <c r="P67" i="55" s="1"/>
  <c r="Q67" i="55" s="1"/>
  <c r="P66" i="55"/>
  <c r="Q66" i="55" s="1"/>
  <c r="N66" i="55"/>
  <c r="O65" i="55"/>
  <c r="N65" i="55"/>
  <c r="M65" i="55"/>
  <c r="M66" i="55" s="1"/>
  <c r="O66" i="55" s="1"/>
  <c r="P64" i="55"/>
  <c r="Q64" i="55" s="1"/>
  <c r="O64" i="55"/>
  <c r="N64" i="55"/>
  <c r="P63" i="55"/>
  <c r="Q63" i="55" s="1"/>
  <c r="O63" i="55"/>
  <c r="N63" i="55"/>
  <c r="O62" i="55"/>
  <c r="N62" i="55"/>
  <c r="M62" i="55"/>
  <c r="M63" i="55" s="1"/>
  <c r="P61" i="55"/>
  <c r="Q61" i="55" s="1"/>
  <c r="O61" i="55"/>
  <c r="N61" i="55"/>
  <c r="N60" i="55"/>
  <c r="O59" i="55"/>
  <c r="N59" i="55"/>
  <c r="M59" i="55"/>
  <c r="M60" i="55" s="1"/>
  <c r="P60" i="55" s="1"/>
  <c r="Q60" i="55" s="1"/>
  <c r="O58" i="55"/>
  <c r="N58" i="55"/>
  <c r="P58" i="55" s="1"/>
  <c r="Q58" i="55" s="1"/>
  <c r="P57" i="55"/>
  <c r="Q57" i="55" s="1"/>
  <c r="N57" i="55"/>
  <c r="O56" i="55"/>
  <c r="N56" i="55"/>
  <c r="P56" i="55" s="1"/>
  <c r="Q56" i="55" s="1"/>
  <c r="M56" i="55"/>
  <c r="M57" i="55" s="1"/>
  <c r="O57" i="55" s="1"/>
  <c r="O55" i="55"/>
  <c r="N55" i="55"/>
  <c r="P55" i="55" s="1"/>
  <c r="Q55" i="55" s="1"/>
  <c r="P54" i="55"/>
  <c r="Q54" i="55" s="1"/>
  <c r="O54" i="55"/>
  <c r="N54" i="55"/>
  <c r="O53" i="55"/>
  <c r="N53" i="55"/>
  <c r="M53" i="55"/>
  <c r="M54" i="55" s="1"/>
  <c r="O52" i="55"/>
  <c r="N52" i="55"/>
  <c r="P52" i="55" s="1"/>
  <c r="Q52" i="55" s="1"/>
  <c r="P51" i="55"/>
  <c r="Q51" i="55" s="1"/>
  <c r="N51" i="55"/>
  <c r="O50" i="55"/>
  <c r="N50" i="55"/>
  <c r="M50" i="55"/>
  <c r="M51" i="55" s="1"/>
  <c r="O51" i="55" s="1"/>
  <c r="O49" i="55"/>
  <c r="N49" i="55"/>
  <c r="P49" i="55" s="1"/>
  <c r="Q49" i="55" s="1"/>
  <c r="O48" i="55"/>
  <c r="N48" i="55"/>
  <c r="O47" i="55"/>
  <c r="N47" i="55"/>
  <c r="O46" i="55"/>
  <c r="N46" i="55"/>
  <c r="O45" i="55"/>
  <c r="N45" i="55"/>
  <c r="M45" i="55"/>
  <c r="M46" i="55" s="1"/>
  <c r="O44" i="55"/>
  <c r="N44" i="55"/>
  <c r="P44" i="55" s="1"/>
  <c r="Q44" i="55" s="1"/>
  <c r="M27" i="55"/>
  <c r="M28" i="55" s="1"/>
  <c r="O28" i="55" s="1"/>
  <c r="N43" i="55"/>
  <c r="O42" i="55"/>
  <c r="N42" i="55"/>
  <c r="M42" i="55"/>
  <c r="M43" i="55" s="1"/>
  <c r="O43" i="55" s="1"/>
  <c r="O41" i="55"/>
  <c r="N41" i="55"/>
  <c r="P41" i="55" s="1"/>
  <c r="Q41" i="55" s="1"/>
  <c r="N40" i="55"/>
  <c r="O39" i="55"/>
  <c r="N39" i="55"/>
  <c r="M39" i="55"/>
  <c r="M40" i="55" s="1"/>
  <c r="O40" i="55" s="1"/>
  <c r="O38" i="55"/>
  <c r="N38" i="55"/>
  <c r="P38" i="55" s="1"/>
  <c r="Q38" i="55" s="1"/>
  <c r="N37" i="55"/>
  <c r="O36" i="55"/>
  <c r="N36" i="55"/>
  <c r="M36" i="55"/>
  <c r="O35" i="55"/>
  <c r="N35" i="55"/>
  <c r="P35" i="55" s="1"/>
  <c r="Q35" i="55" s="1"/>
  <c r="N34" i="55"/>
  <c r="O33" i="55"/>
  <c r="N33" i="55"/>
  <c r="M33" i="55"/>
  <c r="O32" i="55"/>
  <c r="N32" i="55"/>
  <c r="P32" i="55" s="1"/>
  <c r="Q32" i="55" s="1"/>
  <c r="P31" i="55"/>
  <c r="Q31" i="55" s="1"/>
  <c r="N31" i="55"/>
  <c r="O30" i="55"/>
  <c r="N30" i="55"/>
  <c r="M30" i="55"/>
  <c r="M31" i="55" s="1"/>
  <c r="O31" i="55" s="1"/>
  <c r="P29" i="55"/>
  <c r="Q29" i="55" s="1"/>
  <c r="O29" i="55"/>
  <c r="N29" i="55"/>
  <c r="P28" i="55"/>
  <c r="Q28" i="55" s="1"/>
  <c r="N28" i="55"/>
  <c r="P27" i="55"/>
  <c r="Q27" i="55" s="1"/>
  <c r="O27" i="55"/>
  <c r="N27" i="55"/>
  <c r="P26" i="55"/>
  <c r="O26" i="55"/>
  <c r="N26" i="55"/>
  <c r="B2" i="55"/>
  <c r="D38" i="89" s="1"/>
  <c r="P9" i="52"/>
  <c r="Q9" i="52" s="1"/>
  <c r="N9" i="52"/>
  <c r="O8" i="52"/>
  <c r="N8" i="52"/>
  <c r="M8" i="52"/>
  <c r="M9" i="52" s="1"/>
  <c r="O9" i="52" s="1"/>
  <c r="P7" i="52"/>
  <c r="Q7" i="52" s="1"/>
  <c r="O7" i="52"/>
  <c r="N7" i="52"/>
  <c r="P24" i="50"/>
  <c r="Q24" i="50" s="1"/>
  <c r="N24" i="50"/>
  <c r="O23" i="50"/>
  <c r="N23" i="50"/>
  <c r="P23" i="50" s="1"/>
  <c r="Q23" i="50" s="1"/>
  <c r="M23" i="50"/>
  <c r="M24" i="50" s="1"/>
  <c r="O24" i="50" s="1"/>
  <c r="Q22" i="50"/>
  <c r="P22" i="50"/>
  <c r="O22" i="50"/>
  <c r="N22" i="50"/>
  <c r="P33" i="53"/>
  <c r="Q33" i="53" s="1"/>
  <c r="N33" i="53"/>
  <c r="O32" i="53"/>
  <c r="N32" i="53"/>
  <c r="O31" i="53"/>
  <c r="N31" i="53"/>
  <c r="M31" i="53"/>
  <c r="M32" i="53" s="1"/>
  <c r="P30" i="53"/>
  <c r="Q30" i="53" s="1"/>
  <c r="O30" i="53"/>
  <c r="N30" i="53"/>
  <c r="P29" i="53"/>
  <c r="Q29" i="53" s="1"/>
  <c r="N29" i="53"/>
  <c r="O28" i="53"/>
  <c r="N28" i="53"/>
  <c r="M28" i="53"/>
  <c r="M29" i="53" s="1"/>
  <c r="O29" i="53" s="1"/>
  <c r="P27" i="53"/>
  <c r="Q27" i="53" s="1"/>
  <c r="O27" i="53"/>
  <c r="N27" i="53"/>
  <c r="O26" i="53"/>
  <c r="N26" i="53"/>
  <c r="O25" i="53"/>
  <c r="N25" i="53"/>
  <c r="M25" i="53"/>
  <c r="M26" i="53" s="1"/>
  <c r="P26" i="53" s="1"/>
  <c r="Q26" i="53" s="1"/>
  <c r="O24" i="53"/>
  <c r="N24" i="53"/>
  <c r="P24" i="53" s="1"/>
  <c r="Q24" i="53" s="1"/>
  <c r="O23" i="53"/>
  <c r="N23" i="53"/>
  <c r="O22" i="53"/>
  <c r="N22" i="53"/>
  <c r="M22" i="53"/>
  <c r="O21" i="53"/>
  <c r="N21" i="53"/>
  <c r="P21" i="53" s="1"/>
  <c r="Q21" i="53" s="1"/>
  <c r="P20" i="53"/>
  <c r="Q20" i="53" s="1"/>
  <c r="N20" i="53"/>
  <c r="O19" i="53"/>
  <c r="N19" i="53"/>
  <c r="M19" i="53"/>
  <c r="M20" i="53" s="1"/>
  <c r="O20" i="53" s="1"/>
  <c r="P18" i="53"/>
  <c r="Q18" i="53" s="1"/>
  <c r="O18" i="53"/>
  <c r="N18" i="53"/>
  <c r="P17" i="53"/>
  <c r="Q17" i="53" s="1"/>
  <c r="N17" i="53"/>
  <c r="O16" i="53"/>
  <c r="N16" i="53"/>
  <c r="M16" i="53"/>
  <c r="M17" i="53" s="1"/>
  <c r="O17" i="53" s="1"/>
  <c r="P15" i="53"/>
  <c r="Q15" i="53" s="1"/>
  <c r="O15" i="53"/>
  <c r="N15" i="53"/>
  <c r="P14" i="53"/>
  <c r="Q14" i="53" s="1"/>
  <c r="N14" i="53"/>
  <c r="P13" i="53"/>
  <c r="Q13" i="53" s="1"/>
  <c r="N13" i="53"/>
  <c r="M13" i="53"/>
  <c r="O13" i="53" s="1"/>
  <c r="O12" i="53"/>
  <c r="N12" i="53"/>
  <c r="P12" i="53" s="1"/>
  <c r="Q12" i="53" s="1"/>
  <c r="P11" i="53"/>
  <c r="Q11" i="53" s="1"/>
  <c r="N11" i="53"/>
  <c r="P10" i="53"/>
  <c r="Q10" i="53" s="1"/>
  <c r="N10" i="53"/>
  <c r="M10" i="53"/>
  <c r="M11" i="53" s="1"/>
  <c r="O11" i="53" s="1"/>
  <c r="P9" i="53"/>
  <c r="Q9" i="53" s="1"/>
  <c r="O9" i="53"/>
  <c r="N9" i="53"/>
  <c r="O8" i="53"/>
  <c r="N8" i="53"/>
  <c r="M8" i="53"/>
  <c r="P7" i="53"/>
  <c r="Q7" i="53" s="1"/>
  <c r="O7" i="53"/>
  <c r="N7" i="53"/>
  <c r="C7" i="53"/>
  <c r="B2" i="53"/>
  <c r="P60" i="52"/>
  <c r="Q60" i="52" s="1"/>
  <c r="N60" i="52"/>
  <c r="O59" i="52"/>
  <c r="N59" i="52"/>
  <c r="M59" i="52"/>
  <c r="M60" i="52" s="1"/>
  <c r="O60" i="52" s="1"/>
  <c r="P58" i="52"/>
  <c r="Q58" i="52" s="1"/>
  <c r="O58" i="52"/>
  <c r="N58" i="52"/>
  <c r="O57" i="52"/>
  <c r="N57" i="52"/>
  <c r="O56" i="52"/>
  <c r="N56" i="52"/>
  <c r="M56" i="52"/>
  <c r="M57" i="52" s="1"/>
  <c r="O55" i="52"/>
  <c r="N55" i="52"/>
  <c r="P55" i="52" s="1"/>
  <c r="Q55" i="52" s="1"/>
  <c r="O54" i="52"/>
  <c r="N54" i="52"/>
  <c r="O53" i="52"/>
  <c r="N53" i="52"/>
  <c r="M53" i="52"/>
  <c r="M54" i="52" s="1"/>
  <c r="P54" i="52" s="1"/>
  <c r="Q54" i="52" s="1"/>
  <c r="O52" i="52"/>
  <c r="N52" i="52"/>
  <c r="P52" i="52" s="1"/>
  <c r="Q52" i="52" s="1"/>
  <c r="P51" i="52"/>
  <c r="Q51" i="52" s="1"/>
  <c r="N51" i="52"/>
  <c r="P50" i="52"/>
  <c r="Q50" i="52" s="1"/>
  <c r="N50" i="52"/>
  <c r="P49" i="52"/>
  <c r="Q49" i="52" s="1"/>
  <c r="N49" i="52"/>
  <c r="M49" i="52"/>
  <c r="M50" i="52" s="1"/>
  <c r="P48" i="52"/>
  <c r="Q48" i="52" s="1"/>
  <c r="O48" i="52"/>
  <c r="N48" i="52"/>
  <c r="P47" i="52"/>
  <c r="Q47" i="52" s="1"/>
  <c r="N47" i="52"/>
  <c r="P46" i="52"/>
  <c r="Q46" i="52" s="1"/>
  <c r="N46" i="52"/>
  <c r="P45" i="52"/>
  <c r="Q45" i="52" s="1"/>
  <c r="N45" i="52"/>
  <c r="M45" i="52"/>
  <c r="M46" i="52" s="1"/>
  <c r="P44" i="52"/>
  <c r="Q44" i="52" s="1"/>
  <c r="O44" i="52"/>
  <c r="N44" i="52"/>
  <c r="P43" i="52"/>
  <c r="Q43" i="52" s="1"/>
  <c r="N43" i="52"/>
  <c r="P42" i="52"/>
  <c r="Q42" i="52" s="1"/>
  <c r="N42" i="52"/>
  <c r="M42" i="52"/>
  <c r="M43" i="52" s="1"/>
  <c r="O43" i="52" s="1"/>
  <c r="P41" i="52"/>
  <c r="Q41" i="52" s="1"/>
  <c r="O41" i="52"/>
  <c r="N41" i="52"/>
  <c r="O40" i="52"/>
  <c r="N40" i="52"/>
  <c r="O39" i="52"/>
  <c r="N39" i="52"/>
  <c r="O38" i="52"/>
  <c r="N38" i="52"/>
  <c r="O37" i="52"/>
  <c r="N37" i="52"/>
  <c r="M37" i="52"/>
  <c r="M38" i="52" s="1"/>
  <c r="O36" i="52"/>
  <c r="N36" i="52"/>
  <c r="P36" i="52" s="1"/>
  <c r="Q36" i="52" s="1"/>
  <c r="O35" i="52"/>
  <c r="N35" i="52"/>
  <c r="O34" i="52"/>
  <c r="N34" i="52"/>
  <c r="M34" i="52"/>
  <c r="M35" i="52" s="1"/>
  <c r="P35" i="52" s="1"/>
  <c r="Q35" i="52" s="1"/>
  <c r="P33" i="52"/>
  <c r="Q33" i="52" s="1"/>
  <c r="O33" i="52"/>
  <c r="N33" i="52"/>
  <c r="O32" i="52"/>
  <c r="N32" i="52"/>
  <c r="O31" i="52"/>
  <c r="N31" i="52"/>
  <c r="M31" i="52"/>
  <c r="M32" i="52" s="1"/>
  <c r="O30" i="52"/>
  <c r="N30" i="52"/>
  <c r="P30" i="52" s="1"/>
  <c r="Q30" i="52" s="1"/>
  <c r="O29" i="52"/>
  <c r="N29" i="52"/>
  <c r="O28" i="52"/>
  <c r="N28" i="52"/>
  <c r="O27" i="52"/>
  <c r="N27" i="52"/>
  <c r="M27" i="52"/>
  <c r="M28" i="52" s="1"/>
  <c r="O26" i="52"/>
  <c r="N26" i="52"/>
  <c r="P26" i="52" s="1"/>
  <c r="Q26" i="52" s="1"/>
  <c r="O25" i="52"/>
  <c r="N25" i="52"/>
  <c r="O24" i="52"/>
  <c r="N24" i="52"/>
  <c r="O23" i="52"/>
  <c r="N23" i="52"/>
  <c r="M23" i="52"/>
  <c r="M24" i="52" s="1"/>
  <c r="M25" i="52" s="1"/>
  <c r="P25" i="52" s="1"/>
  <c r="Q25" i="52" s="1"/>
  <c r="O22" i="52"/>
  <c r="N22" i="52"/>
  <c r="P22" i="52" s="1"/>
  <c r="Q22" i="52" s="1"/>
  <c r="O21" i="52"/>
  <c r="N21" i="52"/>
  <c r="O20" i="52"/>
  <c r="N20" i="52"/>
  <c r="M20" i="52"/>
  <c r="O19" i="52"/>
  <c r="N19" i="52"/>
  <c r="P19" i="52" s="1"/>
  <c r="Q19" i="52" s="1"/>
  <c r="O18" i="52"/>
  <c r="N18" i="52"/>
  <c r="O17" i="52"/>
  <c r="N17" i="52"/>
  <c r="M17" i="52"/>
  <c r="M18" i="52" s="1"/>
  <c r="O16" i="52"/>
  <c r="N16" i="52"/>
  <c r="P16" i="52" s="1"/>
  <c r="Q16" i="52" s="1"/>
  <c r="O15" i="52"/>
  <c r="N15" i="52"/>
  <c r="O14" i="52"/>
  <c r="N14" i="52"/>
  <c r="M14" i="52"/>
  <c r="M15" i="52" s="1"/>
  <c r="O13" i="52"/>
  <c r="N13" i="52"/>
  <c r="P13" i="52" s="1"/>
  <c r="Q13" i="52" s="1"/>
  <c r="O12" i="52"/>
  <c r="N12" i="52"/>
  <c r="O11" i="52"/>
  <c r="N11" i="52"/>
  <c r="M11" i="52"/>
  <c r="M12" i="52" s="1"/>
  <c r="O10" i="52"/>
  <c r="N10" i="52"/>
  <c r="P10" i="52" s="1"/>
  <c r="Q10" i="52" s="1"/>
  <c r="C7" i="52"/>
  <c r="B2" i="52"/>
  <c r="B2" i="50"/>
  <c r="D37" i="89" s="1"/>
  <c r="B2" i="49"/>
  <c r="B2" i="48"/>
  <c r="B2" i="47"/>
  <c r="D36" i="89" s="1"/>
  <c r="B2" i="46"/>
  <c r="D35" i="89" s="1"/>
  <c r="B2" i="45"/>
  <c r="B2" i="42"/>
  <c r="B2" i="41"/>
  <c r="B2" i="40"/>
  <c r="D33" i="89" s="1"/>
  <c r="B2" i="38"/>
  <c r="B2" i="36"/>
  <c r="D32" i="89" s="1"/>
  <c r="M38" i="50"/>
  <c r="M39" i="50" s="1"/>
  <c r="M40" i="50" s="1"/>
  <c r="N9" i="50"/>
  <c r="P9" i="50"/>
  <c r="Q9" i="50" s="1"/>
  <c r="N10" i="50"/>
  <c r="O10" i="50"/>
  <c r="P10" i="50"/>
  <c r="Q10" i="50" s="1"/>
  <c r="N11" i="50"/>
  <c r="O11" i="50"/>
  <c r="N12" i="50"/>
  <c r="P12" i="50"/>
  <c r="Q12" i="50" s="1"/>
  <c r="N13" i="50"/>
  <c r="O13" i="50"/>
  <c r="P13" i="50"/>
  <c r="Q13" i="50" s="1"/>
  <c r="N14" i="50"/>
  <c r="O14" i="50"/>
  <c r="N15" i="50"/>
  <c r="O15" i="50"/>
  <c r="N16" i="50"/>
  <c r="P16" i="50"/>
  <c r="Q16" i="50" s="1"/>
  <c r="N17" i="50"/>
  <c r="P17" i="50" s="1"/>
  <c r="Q17" i="50" s="1"/>
  <c r="O17" i="50"/>
  <c r="N18" i="50"/>
  <c r="P18" i="50"/>
  <c r="Q18" i="50" s="1"/>
  <c r="N19" i="50"/>
  <c r="P19" i="50"/>
  <c r="Q19" i="50" s="1"/>
  <c r="N20" i="50"/>
  <c r="O20" i="50"/>
  <c r="P20" i="50"/>
  <c r="Q20" i="50" s="1"/>
  <c r="N21" i="50"/>
  <c r="O21" i="50"/>
  <c r="N25" i="50"/>
  <c r="P25" i="50" s="1"/>
  <c r="Q25" i="50" s="1"/>
  <c r="O25" i="50"/>
  <c r="N26" i="50"/>
  <c r="O26" i="50"/>
  <c r="N27" i="50"/>
  <c r="O27" i="50"/>
  <c r="N28" i="50"/>
  <c r="P28" i="50" s="1"/>
  <c r="Q28" i="50" s="1"/>
  <c r="O28" i="50"/>
  <c r="N29" i="50"/>
  <c r="O29" i="50"/>
  <c r="N30" i="50"/>
  <c r="O30" i="50"/>
  <c r="N31" i="50"/>
  <c r="P31" i="50" s="1"/>
  <c r="Q31" i="50" s="1"/>
  <c r="O31" i="50"/>
  <c r="N32" i="50"/>
  <c r="O32" i="50"/>
  <c r="N33" i="50"/>
  <c r="O33" i="50"/>
  <c r="N34" i="50"/>
  <c r="P34" i="50" s="1"/>
  <c r="Q34" i="50" s="1"/>
  <c r="O34" i="50"/>
  <c r="N35" i="50"/>
  <c r="O35" i="50"/>
  <c r="N36" i="50"/>
  <c r="O36" i="50"/>
  <c r="N37" i="50"/>
  <c r="P37" i="50" s="1"/>
  <c r="Q37" i="50" s="1"/>
  <c r="O37" i="50"/>
  <c r="N38" i="50"/>
  <c r="O38" i="50"/>
  <c r="N39" i="50"/>
  <c r="O39" i="50"/>
  <c r="N40" i="50"/>
  <c r="O40" i="50"/>
  <c r="N41" i="50"/>
  <c r="P41" i="50" s="1"/>
  <c r="Q41" i="50" s="1"/>
  <c r="O41" i="50"/>
  <c r="N42" i="50"/>
  <c r="O42" i="50"/>
  <c r="N43" i="50"/>
  <c r="O43" i="50"/>
  <c r="N44" i="50"/>
  <c r="O44" i="50"/>
  <c r="N45" i="50"/>
  <c r="P45" i="50" s="1"/>
  <c r="Q45" i="50" s="1"/>
  <c r="O45" i="50"/>
  <c r="N46" i="50"/>
  <c r="O46" i="50"/>
  <c r="N47" i="50"/>
  <c r="O47" i="50"/>
  <c r="N48" i="50"/>
  <c r="P48" i="50" s="1"/>
  <c r="Q48" i="50" s="1"/>
  <c r="O48" i="50"/>
  <c r="N49" i="50"/>
  <c r="O49" i="50"/>
  <c r="N50" i="50"/>
  <c r="O50" i="50"/>
  <c r="N51" i="50"/>
  <c r="P51" i="50" s="1"/>
  <c r="Q51" i="50" s="1"/>
  <c r="O51" i="50"/>
  <c r="N52" i="50"/>
  <c r="O52" i="50"/>
  <c r="N53" i="50"/>
  <c r="O53" i="50"/>
  <c r="N54" i="50"/>
  <c r="O54" i="50"/>
  <c r="N55" i="50"/>
  <c r="O55" i="50"/>
  <c r="N56" i="50"/>
  <c r="O56" i="50"/>
  <c r="P56" i="50"/>
  <c r="Q56" i="50" s="1"/>
  <c r="N57" i="50"/>
  <c r="P57" i="50"/>
  <c r="Q57" i="50" s="1"/>
  <c r="N58" i="50"/>
  <c r="P58" i="50"/>
  <c r="Q58" i="50" s="1"/>
  <c r="N59" i="50"/>
  <c r="O59" i="50"/>
  <c r="P59" i="50"/>
  <c r="Q59" i="50" s="1"/>
  <c r="N60" i="50"/>
  <c r="P60" i="50"/>
  <c r="Q60" i="50" s="1"/>
  <c r="N61" i="50"/>
  <c r="P61" i="50"/>
  <c r="Q61" i="50" s="1"/>
  <c r="N62" i="50"/>
  <c r="P62" i="50"/>
  <c r="Q62" i="50" s="1"/>
  <c r="N63" i="50"/>
  <c r="O63" i="50"/>
  <c r="P63" i="50"/>
  <c r="Q63" i="50" s="1"/>
  <c r="N64" i="50"/>
  <c r="P64" i="50"/>
  <c r="Q64" i="50" s="1"/>
  <c r="N65" i="50"/>
  <c r="P65" i="50"/>
  <c r="Q65" i="50" s="1"/>
  <c r="N66" i="50"/>
  <c r="P66" i="50"/>
  <c r="Q66" i="50" s="1"/>
  <c r="N67" i="50"/>
  <c r="P67" i="50" s="1"/>
  <c r="Q67" i="50" s="1"/>
  <c r="O67" i="50"/>
  <c r="N68" i="50"/>
  <c r="O68" i="50"/>
  <c r="N69" i="50"/>
  <c r="O69" i="50"/>
  <c r="N70" i="50"/>
  <c r="P70" i="50" s="1"/>
  <c r="Q70" i="50" s="1"/>
  <c r="O70" i="50"/>
  <c r="N71" i="50"/>
  <c r="O71" i="50"/>
  <c r="N72" i="50"/>
  <c r="O72" i="50"/>
  <c r="N73" i="50"/>
  <c r="O73" i="50"/>
  <c r="P73" i="50"/>
  <c r="Q73" i="50" s="1"/>
  <c r="N74" i="50"/>
  <c r="O74" i="50"/>
  <c r="N75" i="50"/>
  <c r="P75" i="50"/>
  <c r="Q75" i="50" s="1"/>
  <c r="N76" i="50"/>
  <c r="O76" i="50"/>
  <c r="P76" i="50"/>
  <c r="Q76" i="50" s="1"/>
  <c r="N77" i="50"/>
  <c r="O77" i="50"/>
  <c r="N78" i="50"/>
  <c r="P78" i="50"/>
  <c r="Q78" i="50" s="1"/>
  <c r="P8" i="50"/>
  <c r="Q8" i="50" s="1"/>
  <c r="N8" i="50"/>
  <c r="O7" i="50"/>
  <c r="N7" i="50"/>
  <c r="P7" i="50" s="1"/>
  <c r="M74" i="50"/>
  <c r="M75" i="50" s="1"/>
  <c r="O75" i="50" s="1"/>
  <c r="M64" i="50"/>
  <c r="O64" i="50" s="1"/>
  <c r="M60" i="50"/>
  <c r="M61" i="50" s="1"/>
  <c r="M62" i="50" s="1"/>
  <c r="O62" i="50" s="1"/>
  <c r="M42" i="50"/>
  <c r="M43" i="50" s="1"/>
  <c r="M44" i="50" s="1"/>
  <c r="M21" i="50"/>
  <c r="M68" i="50"/>
  <c r="M69" i="50" s="1"/>
  <c r="M57" i="50"/>
  <c r="M58" i="50" s="1"/>
  <c r="O58" i="50" s="1"/>
  <c r="M49" i="50"/>
  <c r="M50" i="50" s="1"/>
  <c r="M46" i="50"/>
  <c r="M47" i="50" s="1"/>
  <c r="M35" i="50"/>
  <c r="M36" i="50" s="1"/>
  <c r="M32" i="50"/>
  <c r="M33" i="50" s="1"/>
  <c r="M29" i="50"/>
  <c r="M30" i="50" s="1"/>
  <c r="M26" i="50"/>
  <c r="M27" i="50" s="1"/>
  <c r="M18" i="50"/>
  <c r="M19" i="50" s="1"/>
  <c r="O19" i="50" s="1"/>
  <c r="M14" i="50"/>
  <c r="M15" i="50" s="1"/>
  <c r="M16" i="50" s="1"/>
  <c r="O16" i="50" s="1"/>
  <c r="M77" i="50"/>
  <c r="M78" i="50" s="1"/>
  <c r="O78" i="50" s="1"/>
  <c r="M71" i="50"/>
  <c r="M72" i="50" s="1"/>
  <c r="P72" i="50" s="1"/>
  <c r="Q72" i="50" s="1"/>
  <c r="M11" i="50"/>
  <c r="M12" i="50" s="1"/>
  <c r="O12" i="50" s="1"/>
  <c r="M8" i="50"/>
  <c r="M9" i="50" s="1"/>
  <c r="O9" i="50" s="1"/>
  <c r="M52" i="50"/>
  <c r="M53" i="50" s="1"/>
  <c r="M54" i="50" s="1"/>
  <c r="C7" i="50"/>
  <c r="Q3" i="49"/>
  <c r="P3" i="49"/>
  <c r="O3" i="49"/>
  <c r="P354" i="49"/>
  <c r="Q354" i="49" s="1"/>
  <c r="N354" i="49"/>
  <c r="M354" i="49"/>
  <c r="O354" i="49" s="1"/>
  <c r="O353" i="49"/>
  <c r="N353" i="49"/>
  <c r="P353" i="49" s="1"/>
  <c r="Q353" i="49" s="1"/>
  <c r="M353" i="49"/>
  <c r="Q352" i="49"/>
  <c r="P352" i="49"/>
  <c r="O352" i="49"/>
  <c r="N352" i="49"/>
  <c r="P351" i="49"/>
  <c r="Q351" i="49" s="1"/>
  <c r="N351" i="49"/>
  <c r="O350" i="49"/>
  <c r="N350" i="49"/>
  <c r="M350" i="49"/>
  <c r="M351" i="49" s="1"/>
  <c r="O351" i="49" s="1"/>
  <c r="P349" i="49"/>
  <c r="Q349" i="49" s="1"/>
  <c r="O349" i="49"/>
  <c r="N349" i="49"/>
  <c r="O348" i="49"/>
  <c r="N348" i="49"/>
  <c r="M348" i="49"/>
  <c r="P348" i="49" s="1"/>
  <c r="Q348" i="49" s="1"/>
  <c r="P347" i="49"/>
  <c r="Q347" i="49" s="1"/>
  <c r="O347" i="49"/>
  <c r="N347" i="49"/>
  <c r="M347" i="49"/>
  <c r="O346" i="49"/>
  <c r="N346" i="49"/>
  <c r="P346" i="49" s="1"/>
  <c r="Q346" i="49" s="1"/>
  <c r="O345" i="49"/>
  <c r="N345" i="49"/>
  <c r="O344" i="49"/>
  <c r="N344" i="49"/>
  <c r="M344" i="49"/>
  <c r="P344" i="49" s="1"/>
  <c r="Q344" i="49" s="1"/>
  <c r="O343" i="49"/>
  <c r="N343" i="49"/>
  <c r="P343" i="49" s="1"/>
  <c r="Q343" i="49" s="1"/>
  <c r="Q3" i="48"/>
  <c r="P3" i="48"/>
  <c r="O3" i="48"/>
  <c r="P362" i="48"/>
  <c r="Q362" i="48" s="1"/>
  <c r="N362" i="48"/>
  <c r="O361" i="48"/>
  <c r="N361" i="48"/>
  <c r="M361" i="48"/>
  <c r="M362" i="48" s="1"/>
  <c r="O362" i="48" s="1"/>
  <c r="P360" i="48"/>
  <c r="Q360" i="48" s="1"/>
  <c r="O360" i="48"/>
  <c r="N360" i="48"/>
  <c r="P359" i="48"/>
  <c r="Q359" i="48" s="1"/>
  <c r="N359" i="48"/>
  <c r="O358" i="48"/>
  <c r="N358" i="48"/>
  <c r="M358" i="48"/>
  <c r="M359" i="48" s="1"/>
  <c r="O359" i="48" s="1"/>
  <c r="P357" i="48"/>
  <c r="Q357" i="48" s="1"/>
  <c r="O357" i="48"/>
  <c r="N357" i="48"/>
  <c r="O356" i="48"/>
  <c r="N356" i="48"/>
  <c r="O355" i="48"/>
  <c r="N355" i="48"/>
  <c r="M355" i="48"/>
  <c r="M356" i="48" s="1"/>
  <c r="P356" i="48" s="1"/>
  <c r="Q356" i="48" s="1"/>
  <c r="P354" i="48"/>
  <c r="Q354" i="48" s="1"/>
  <c r="O354" i="48"/>
  <c r="N354" i="48"/>
  <c r="O353" i="48"/>
  <c r="N353" i="48"/>
  <c r="M353" i="48"/>
  <c r="P353" i="48" s="1"/>
  <c r="Q353" i="48" s="1"/>
  <c r="O352" i="48"/>
  <c r="N352" i="48"/>
  <c r="M352" i="48"/>
  <c r="P352" i="48" s="1"/>
  <c r="Q352" i="48" s="1"/>
  <c r="O351" i="48"/>
  <c r="N351" i="48"/>
  <c r="P351" i="48" s="1"/>
  <c r="Q351" i="48" s="1"/>
  <c r="P350" i="48"/>
  <c r="Q350" i="48" s="1"/>
  <c r="N350" i="48"/>
  <c r="P349" i="48"/>
  <c r="Q349" i="48" s="1"/>
  <c r="O349" i="48"/>
  <c r="N349" i="48"/>
  <c r="M349" i="48"/>
  <c r="M350" i="48" s="1"/>
  <c r="O350" i="48" s="1"/>
  <c r="Q348" i="48"/>
  <c r="P348" i="48"/>
  <c r="O348" i="48"/>
  <c r="N348" i="48"/>
  <c r="O347" i="48"/>
  <c r="N347" i="48"/>
  <c r="O346" i="48"/>
  <c r="N346" i="48"/>
  <c r="O345" i="48"/>
  <c r="N345" i="48"/>
  <c r="P344" i="48"/>
  <c r="Q344" i="48" s="1"/>
  <c r="O344" i="48"/>
  <c r="N344" i="48"/>
  <c r="M344" i="48"/>
  <c r="M345" i="48" s="1"/>
  <c r="O343" i="48"/>
  <c r="N343" i="48"/>
  <c r="P343" i="48" s="1"/>
  <c r="Q343" i="48" s="1"/>
  <c r="P354" i="47"/>
  <c r="Q354" i="47" s="1"/>
  <c r="N354" i="47"/>
  <c r="O353" i="47"/>
  <c r="N353" i="47"/>
  <c r="M353" i="47"/>
  <c r="M354" i="47" s="1"/>
  <c r="O354" i="47" s="1"/>
  <c r="P352" i="47"/>
  <c r="Q352" i="47" s="1"/>
  <c r="O352" i="47"/>
  <c r="N352" i="47"/>
  <c r="P351" i="47"/>
  <c r="Q351" i="47" s="1"/>
  <c r="N351" i="47"/>
  <c r="O350" i="47"/>
  <c r="N350" i="47"/>
  <c r="M350" i="47"/>
  <c r="M351" i="47" s="1"/>
  <c r="O351" i="47" s="1"/>
  <c r="P349" i="47"/>
  <c r="Q349" i="47" s="1"/>
  <c r="O349" i="47"/>
  <c r="N349" i="47"/>
  <c r="O348" i="47"/>
  <c r="N348" i="47"/>
  <c r="O347" i="47"/>
  <c r="N347" i="47"/>
  <c r="M347" i="47"/>
  <c r="M348" i="47" s="1"/>
  <c r="O346" i="47"/>
  <c r="N346" i="47"/>
  <c r="P346" i="47" s="1"/>
  <c r="Q346" i="47" s="1"/>
  <c r="O345" i="47"/>
  <c r="N345" i="47"/>
  <c r="M345" i="47"/>
  <c r="O344" i="47"/>
  <c r="N344" i="47"/>
  <c r="M344" i="47"/>
  <c r="P344" i="47" s="1"/>
  <c r="Q344" i="47" s="1"/>
  <c r="O343" i="47"/>
  <c r="N343" i="47"/>
  <c r="P343" i="47" s="1"/>
  <c r="Q343" i="47" s="1"/>
  <c r="O3" i="46"/>
  <c r="P362" i="46"/>
  <c r="Q362" i="46" s="1"/>
  <c r="N362" i="46"/>
  <c r="M362" i="46"/>
  <c r="O362" i="46" s="1"/>
  <c r="P361" i="46"/>
  <c r="Q361" i="46" s="1"/>
  <c r="O361" i="46"/>
  <c r="N361" i="46"/>
  <c r="M361" i="46"/>
  <c r="P360" i="46"/>
  <c r="Q360" i="46" s="1"/>
  <c r="O360" i="46"/>
  <c r="N360" i="46"/>
  <c r="Q359" i="46"/>
  <c r="P359" i="46"/>
  <c r="N359" i="46"/>
  <c r="P358" i="46"/>
  <c r="Q358" i="46" s="1"/>
  <c r="O358" i="46"/>
  <c r="N358" i="46"/>
  <c r="M358" i="46"/>
  <c r="M359" i="46" s="1"/>
  <c r="O359" i="46" s="1"/>
  <c r="P357" i="46"/>
  <c r="Q357" i="46" s="1"/>
  <c r="O357" i="46"/>
  <c r="N357" i="46"/>
  <c r="N356" i="46"/>
  <c r="P356" i="46" s="1"/>
  <c r="Q356" i="46" s="1"/>
  <c r="P355" i="46"/>
  <c r="Q355" i="46" s="1"/>
  <c r="O355" i="46"/>
  <c r="N355" i="46"/>
  <c r="M355" i="46"/>
  <c r="M356" i="46" s="1"/>
  <c r="O356" i="46" s="1"/>
  <c r="P354" i="46"/>
  <c r="Q354" i="46" s="1"/>
  <c r="O354" i="46"/>
  <c r="N354" i="46"/>
  <c r="N353" i="46"/>
  <c r="P353" i="46" s="1"/>
  <c r="Q353" i="46" s="1"/>
  <c r="M353" i="46"/>
  <c r="O353" i="46" s="1"/>
  <c r="P352" i="46"/>
  <c r="Q352" i="46" s="1"/>
  <c r="O352" i="46"/>
  <c r="N352" i="46"/>
  <c r="M352" i="46"/>
  <c r="P351" i="46"/>
  <c r="Q351" i="46" s="1"/>
  <c r="O351" i="46"/>
  <c r="N351" i="46"/>
  <c r="Q350" i="46"/>
  <c r="P350" i="46"/>
  <c r="O350" i="46"/>
  <c r="N350" i="46"/>
  <c r="M350" i="46"/>
  <c r="P349" i="46"/>
  <c r="Q349" i="46" s="1"/>
  <c r="O349" i="46"/>
  <c r="N349" i="46"/>
  <c r="M349" i="46"/>
  <c r="Q348" i="46"/>
  <c r="P348" i="46"/>
  <c r="O348" i="46"/>
  <c r="N348" i="46"/>
  <c r="O347" i="46"/>
  <c r="N347" i="46"/>
  <c r="O346" i="46"/>
  <c r="N346" i="46"/>
  <c r="O345" i="46"/>
  <c r="N345" i="46"/>
  <c r="M345" i="46"/>
  <c r="M346" i="46" s="1"/>
  <c r="P344" i="46"/>
  <c r="Q344" i="46" s="1"/>
  <c r="O344" i="46"/>
  <c r="N344" i="46"/>
  <c r="M344" i="46"/>
  <c r="P343" i="46"/>
  <c r="Q343" i="46" s="1"/>
  <c r="O343" i="46"/>
  <c r="N343" i="46"/>
  <c r="Q342" i="49"/>
  <c r="P342" i="49"/>
  <c r="N342" i="49"/>
  <c r="O341" i="49"/>
  <c r="N341" i="49"/>
  <c r="M341" i="49"/>
  <c r="M342" i="49" s="1"/>
  <c r="O342" i="49" s="1"/>
  <c r="Q340" i="49"/>
  <c r="P340" i="49"/>
  <c r="O340" i="49"/>
  <c r="N340" i="49"/>
  <c r="Q339" i="49"/>
  <c r="P339" i="49"/>
  <c r="N339" i="49"/>
  <c r="M339" i="49"/>
  <c r="O339" i="49" s="1"/>
  <c r="Q338" i="49"/>
  <c r="P338" i="49"/>
  <c r="O338" i="49"/>
  <c r="N338" i="49"/>
  <c r="M338" i="49"/>
  <c r="Q337" i="49"/>
  <c r="P337" i="49"/>
  <c r="O337" i="49"/>
  <c r="N337" i="49"/>
  <c r="P336" i="49"/>
  <c r="Q336" i="49" s="1"/>
  <c r="N336" i="49"/>
  <c r="M336" i="49"/>
  <c r="O336" i="49" s="1"/>
  <c r="P335" i="49"/>
  <c r="Q335" i="49" s="1"/>
  <c r="O335" i="49"/>
  <c r="N335" i="49"/>
  <c r="M335" i="49"/>
  <c r="Q334" i="49"/>
  <c r="P334" i="49"/>
  <c r="O334" i="49"/>
  <c r="N334" i="49"/>
  <c r="Q333" i="49"/>
  <c r="P333" i="49"/>
  <c r="O333" i="49"/>
  <c r="N333" i="49"/>
  <c r="O332" i="49"/>
  <c r="N332" i="49"/>
  <c r="O331" i="49"/>
  <c r="N331" i="49"/>
  <c r="M331" i="49"/>
  <c r="M332" i="49" s="1"/>
  <c r="P332" i="49" s="1"/>
  <c r="Q332" i="49" s="1"/>
  <c r="Q330" i="49"/>
  <c r="P330" i="49"/>
  <c r="O330" i="49"/>
  <c r="N330" i="49"/>
  <c r="Q329" i="49"/>
  <c r="P329" i="49"/>
  <c r="N329" i="49"/>
  <c r="Q328" i="49"/>
  <c r="P328" i="49"/>
  <c r="O328" i="49"/>
  <c r="N328" i="49"/>
  <c r="M328" i="49"/>
  <c r="M329" i="49" s="1"/>
  <c r="O329" i="49" s="1"/>
  <c r="Q327" i="49"/>
  <c r="P327" i="49"/>
  <c r="O327" i="49"/>
  <c r="N327" i="49"/>
  <c r="O326" i="49"/>
  <c r="N326" i="49"/>
  <c r="O325" i="49"/>
  <c r="N325" i="49"/>
  <c r="P325" i="49" s="1"/>
  <c r="Q325" i="49" s="1"/>
  <c r="M325" i="49"/>
  <c r="M326" i="49" s="1"/>
  <c r="P326" i="49" s="1"/>
  <c r="Q326" i="49" s="1"/>
  <c r="O324" i="49"/>
  <c r="N324" i="49"/>
  <c r="P324" i="49" s="1"/>
  <c r="Q324" i="49" s="1"/>
  <c r="P323" i="49"/>
  <c r="Q323" i="49" s="1"/>
  <c r="O323" i="49"/>
  <c r="N323" i="49"/>
  <c r="M323" i="49"/>
  <c r="Q322" i="49"/>
  <c r="P322" i="49"/>
  <c r="O322" i="49"/>
  <c r="N322" i="49"/>
  <c r="M322" i="49"/>
  <c r="Q321" i="49"/>
  <c r="P321" i="49"/>
  <c r="O321" i="49"/>
  <c r="N321" i="49"/>
  <c r="O320" i="49"/>
  <c r="N320" i="49"/>
  <c r="M320" i="49"/>
  <c r="P320" i="49" s="1"/>
  <c r="Q320" i="49" s="1"/>
  <c r="P319" i="49"/>
  <c r="Q319" i="49" s="1"/>
  <c r="O319" i="49"/>
  <c r="N319" i="49"/>
  <c r="M319" i="49"/>
  <c r="P318" i="49"/>
  <c r="Q318" i="49" s="1"/>
  <c r="O318" i="49"/>
  <c r="N318" i="49"/>
  <c r="Q317" i="49"/>
  <c r="P317" i="49"/>
  <c r="O317" i="49"/>
  <c r="N317" i="49"/>
  <c r="M317" i="49"/>
  <c r="P316" i="49"/>
  <c r="Q316" i="49" s="1"/>
  <c r="O316" i="49"/>
  <c r="N316" i="49"/>
  <c r="M316" i="49"/>
  <c r="P315" i="49"/>
  <c r="Q315" i="49" s="1"/>
  <c r="O315" i="49"/>
  <c r="N315" i="49"/>
  <c r="Q314" i="49"/>
  <c r="P314" i="49"/>
  <c r="O314" i="49"/>
  <c r="N314" i="49"/>
  <c r="M314" i="49"/>
  <c r="O313" i="49"/>
  <c r="N313" i="49"/>
  <c r="M313" i="49"/>
  <c r="P313" i="49" s="1"/>
  <c r="Q313" i="49" s="1"/>
  <c r="Q312" i="49"/>
  <c r="P312" i="49"/>
  <c r="O312" i="49"/>
  <c r="N312" i="49"/>
  <c r="O311" i="49"/>
  <c r="N311" i="49"/>
  <c r="O310" i="49"/>
  <c r="N310" i="49"/>
  <c r="M310" i="49"/>
  <c r="M311" i="49" s="1"/>
  <c r="P311" i="49" s="1"/>
  <c r="Q311" i="49" s="1"/>
  <c r="Q309" i="49"/>
  <c r="P309" i="49"/>
  <c r="O309" i="49"/>
  <c r="N309" i="49"/>
  <c r="Q308" i="49"/>
  <c r="P308" i="49"/>
  <c r="O308" i="49"/>
  <c r="N308" i="49"/>
  <c r="M308" i="49"/>
  <c r="Q307" i="49"/>
  <c r="P307" i="49"/>
  <c r="O307" i="49"/>
  <c r="N307" i="49"/>
  <c r="M307" i="49"/>
  <c r="Q306" i="49"/>
  <c r="P306" i="49"/>
  <c r="O306" i="49"/>
  <c r="N306" i="49"/>
  <c r="P305" i="49"/>
  <c r="Q305" i="49" s="1"/>
  <c r="N305" i="49"/>
  <c r="M305" i="49"/>
  <c r="O305" i="49" s="1"/>
  <c r="P304" i="49"/>
  <c r="Q304" i="49" s="1"/>
  <c r="O304" i="49"/>
  <c r="N304" i="49"/>
  <c r="M304" i="49"/>
  <c r="Q303" i="49"/>
  <c r="P303" i="49"/>
  <c r="O303" i="49"/>
  <c r="N303" i="49"/>
  <c r="Q302" i="49"/>
  <c r="P302" i="49"/>
  <c r="O302" i="49"/>
  <c r="N302" i="49"/>
  <c r="M302" i="49"/>
  <c r="O301" i="49"/>
  <c r="N301" i="49"/>
  <c r="P301" i="49" s="1"/>
  <c r="Q301" i="49" s="1"/>
  <c r="M301" i="49"/>
  <c r="P300" i="49"/>
  <c r="Q300" i="49" s="1"/>
  <c r="O300" i="49"/>
  <c r="N300" i="49"/>
  <c r="Q299" i="49"/>
  <c r="P299" i="49"/>
  <c r="O299" i="49"/>
  <c r="N299" i="49"/>
  <c r="M299" i="49"/>
  <c r="P298" i="49"/>
  <c r="Q298" i="49" s="1"/>
  <c r="O298" i="49"/>
  <c r="N298" i="49"/>
  <c r="M298" i="49"/>
  <c r="Q297" i="49"/>
  <c r="P297" i="49"/>
  <c r="O297" i="49"/>
  <c r="N297" i="49"/>
  <c r="Q296" i="49"/>
  <c r="P296" i="49"/>
  <c r="N296" i="49"/>
  <c r="O295" i="49"/>
  <c r="N295" i="49"/>
  <c r="M295" i="49"/>
  <c r="M296" i="49" s="1"/>
  <c r="O296" i="49" s="1"/>
  <c r="Q294" i="49"/>
  <c r="P294" i="49"/>
  <c r="O294" i="49"/>
  <c r="N294" i="49"/>
  <c r="Q293" i="49"/>
  <c r="P293" i="49"/>
  <c r="O293" i="49"/>
  <c r="N293" i="49"/>
  <c r="P292" i="49"/>
  <c r="Q292" i="49" s="1"/>
  <c r="O292" i="49"/>
  <c r="N292" i="49"/>
  <c r="M292" i="49"/>
  <c r="Q291" i="49"/>
  <c r="P291" i="49"/>
  <c r="O291" i="49"/>
  <c r="N291" i="49"/>
  <c r="M291" i="49"/>
  <c r="O290" i="49"/>
  <c r="N290" i="49"/>
  <c r="P290" i="49" s="1"/>
  <c r="Q290" i="49" s="1"/>
  <c r="P289" i="49"/>
  <c r="Q289" i="49" s="1"/>
  <c r="N289" i="49"/>
  <c r="M289" i="49"/>
  <c r="O289" i="49" s="1"/>
  <c r="P288" i="49"/>
  <c r="Q288" i="49" s="1"/>
  <c r="O288" i="49"/>
  <c r="N288" i="49"/>
  <c r="M288" i="49"/>
  <c r="P287" i="49"/>
  <c r="Q287" i="49" s="1"/>
  <c r="O287" i="49"/>
  <c r="N287" i="49"/>
  <c r="Q286" i="49"/>
  <c r="P286" i="49"/>
  <c r="O286" i="49"/>
  <c r="N286" i="49"/>
  <c r="M286" i="49"/>
  <c r="P285" i="49"/>
  <c r="Q285" i="49" s="1"/>
  <c r="O285" i="49"/>
  <c r="N285" i="49"/>
  <c r="M285" i="49"/>
  <c r="P284" i="49"/>
  <c r="Q284" i="49" s="1"/>
  <c r="O284" i="49"/>
  <c r="N284" i="49"/>
  <c r="Q283" i="49"/>
  <c r="P283" i="49"/>
  <c r="O283" i="49"/>
  <c r="N283" i="49"/>
  <c r="M283" i="49"/>
  <c r="O282" i="49"/>
  <c r="N282" i="49"/>
  <c r="M282" i="49"/>
  <c r="P282" i="49" s="1"/>
  <c r="Q282" i="49" s="1"/>
  <c r="Q281" i="49"/>
  <c r="P281" i="49"/>
  <c r="O281" i="49"/>
  <c r="N281" i="49"/>
  <c r="O280" i="49"/>
  <c r="N280" i="49"/>
  <c r="O279" i="49"/>
  <c r="N279" i="49"/>
  <c r="M279" i="49"/>
  <c r="M280" i="49" s="1"/>
  <c r="P280" i="49" s="1"/>
  <c r="Q280" i="49" s="1"/>
  <c r="Q278" i="49"/>
  <c r="P278" i="49"/>
  <c r="O278" i="49"/>
  <c r="N278" i="49"/>
  <c r="P277" i="49"/>
  <c r="Q277" i="49" s="1"/>
  <c r="O277" i="49"/>
  <c r="N277" i="49"/>
  <c r="M277" i="49"/>
  <c r="Q276" i="49"/>
  <c r="P276" i="49"/>
  <c r="O276" i="49"/>
  <c r="N276" i="49"/>
  <c r="M276" i="49"/>
  <c r="Q275" i="49"/>
  <c r="P275" i="49"/>
  <c r="O275" i="49"/>
  <c r="N275" i="49"/>
  <c r="P274" i="49"/>
  <c r="Q274" i="49" s="1"/>
  <c r="N274" i="49"/>
  <c r="M274" i="49"/>
  <c r="O274" i="49" s="1"/>
  <c r="P273" i="49"/>
  <c r="Q273" i="49" s="1"/>
  <c r="O273" i="49"/>
  <c r="N273" i="49"/>
  <c r="M273" i="49"/>
  <c r="P272" i="49"/>
  <c r="Q272" i="49" s="1"/>
  <c r="O272" i="49"/>
  <c r="N272" i="49"/>
  <c r="Q271" i="49"/>
  <c r="P271" i="49"/>
  <c r="O271" i="49"/>
  <c r="N271" i="49"/>
  <c r="M271" i="49"/>
  <c r="O270" i="49"/>
  <c r="N270" i="49"/>
  <c r="P270" i="49" s="1"/>
  <c r="Q270" i="49" s="1"/>
  <c r="M270" i="49"/>
  <c r="O269" i="49"/>
  <c r="N269" i="49"/>
  <c r="P269" i="49" s="1"/>
  <c r="Q269" i="49" s="1"/>
  <c r="Q268" i="49"/>
  <c r="P268" i="49"/>
  <c r="O268" i="49"/>
  <c r="N268" i="49"/>
  <c r="M268" i="49"/>
  <c r="P267" i="49"/>
  <c r="Q267" i="49" s="1"/>
  <c r="O267" i="49"/>
  <c r="N267" i="49"/>
  <c r="M267" i="49"/>
  <c r="Q266" i="49"/>
  <c r="P266" i="49"/>
  <c r="O266" i="49"/>
  <c r="N266" i="49"/>
  <c r="Q265" i="49"/>
  <c r="P265" i="49"/>
  <c r="N265" i="49"/>
  <c r="O264" i="49"/>
  <c r="N264" i="49"/>
  <c r="M264" i="49"/>
  <c r="M265" i="49" s="1"/>
  <c r="O265" i="49" s="1"/>
  <c r="Q263" i="49"/>
  <c r="P263" i="49"/>
  <c r="O263" i="49"/>
  <c r="N263" i="49"/>
  <c r="Q262" i="49"/>
  <c r="P262" i="49"/>
  <c r="N262" i="49"/>
  <c r="Q261" i="49"/>
  <c r="P261" i="49"/>
  <c r="O261" i="49"/>
  <c r="N261" i="49"/>
  <c r="M261" i="49"/>
  <c r="M262" i="49" s="1"/>
  <c r="O262" i="49" s="1"/>
  <c r="Q260" i="49"/>
  <c r="P260" i="49"/>
  <c r="O260" i="49"/>
  <c r="N260" i="49"/>
  <c r="Q259" i="49"/>
  <c r="P259" i="49"/>
  <c r="N259" i="49"/>
  <c r="Q258" i="49"/>
  <c r="P258" i="49"/>
  <c r="O258" i="49"/>
  <c r="N258" i="49"/>
  <c r="M258" i="49"/>
  <c r="M259" i="49" s="1"/>
  <c r="O259" i="49" s="1"/>
  <c r="O257" i="49"/>
  <c r="N257" i="49"/>
  <c r="P257" i="49" s="1"/>
  <c r="Q257" i="49" s="1"/>
  <c r="P256" i="49"/>
  <c r="Q256" i="49" s="1"/>
  <c r="O256" i="49"/>
  <c r="N256" i="49"/>
  <c r="M256" i="49"/>
  <c r="Q255" i="49"/>
  <c r="P255" i="49"/>
  <c r="O255" i="49"/>
  <c r="N255" i="49"/>
  <c r="M255" i="49"/>
  <c r="O254" i="49"/>
  <c r="N254" i="49"/>
  <c r="P254" i="49" s="1"/>
  <c r="Q254" i="49" s="1"/>
  <c r="P253" i="49"/>
  <c r="Q253" i="49" s="1"/>
  <c r="O253" i="49"/>
  <c r="N253" i="49"/>
  <c r="O252" i="49"/>
  <c r="N252" i="49"/>
  <c r="M252" i="49"/>
  <c r="P252" i="49" s="1"/>
  <c r="Q252" i="49" s="1"/>
  <c r="O251" i="49"/>
  <c r="N251" i="49"/>
  <c r="M251" i="49"/>
  <c r="P251" i="49" s="1"/>
  <c r="Q251" i="49" s="1"/>
  <c r="Q250" i="49"/>
  <c r="P250" i="49"/>
  <c r="O250" i="49"/>
  <c r="N250" i="49"/>
  <c r="P249" i="49"/>
  <c r="Q249" i="49" s="1"/>
  <c r="N249" i="49"/>
  <c r="O248" i="49"/>
  <c r="N248" i="49"/>
  <c r="M248" i="49"/>
  <c r="M249" i="49" s="1"/>
  <c r="O249" i="49" s="1"/>
  <c r="Q247" i="49"/>
  <c r="P247" i="49"/>
  <c r="O247" i="49"/>
  <c r="N247" i="49"/>
  <c r="P246" i="49"/>
  <c r="Q246" i="49" s="1"/>
  <c r="O246" i="49"/>
  <c r="N246" i="49"/>
  <c r="M246" i="49"/>
  <c r="P245" i="49"/>
  <c r="Q245" i="49" s="1"/>
  <c r="O245" i="49"/>
  <c r="N245" i="49"/>
  <c r="M245" i="49"/>
  <c r="P244" i="49"/>
  <c r="Q244" i="49" s="1"/>
  <c r="O244" i="49"/>
  <c r="N244" i="49"/>
  <c r="P243" i="49"/>
  <c r="Q243" i="49" s="1"/>
  <c r="N243" i="49"/>
  <c r="M243" i="49"/>
  <c r="O243" i="49" s="1"/>
  <c r="P242" i="49"/>
  <c r="Q242" i="49" s="1"/>
  <c r="O242" i="49"/>
  <c r="N242" i="49"/>
  <c r="M242" i="49"/>
  <c r="P241" i="49"/>
  <c r="Q241" i="49" s="1"/>
  <c r="O241" i="49"/>
  <c r="N241" i="49"/>
  <c r="Q240" i="49"/>
  <c r="P240" i="49"/>
  <c r="O240" i="49"/>
  <c r="N240" i="49"/>
  <c r="M240" i="49"/>
  <c r="O239" i="49"/>
  <c r="N239" i="49"/>
  <c r="P239" i="49" s="1"/>
  <c r="Q239" i="49" s="1"/>
  <c r="M239" i="49"/>
  <c r="O238" i="49"/>
  <c r="N238" i="49"/>
  <c r="P238" i="49" s="1"/>
  <c r="Q238" i="49" s="1"/>
  <c r="Q237" i="49"/>
  <c r="P237" i="49"/>
  <c r="O237" i="49"/>
  <c r="N237" i="49"/>
  <c r="M237" i="49"/>
  <c r="O236" i="49"/>
  <c r="N236" i="49"/>
  <c r="M236" i="49"/>
  <c r="P236" i="49" s="1"/>
  <c r="Q236" i="49" s="1"/>
  <c r="Q235" i="49"/>
  <c r="P235" i="49"/>
  <c r="O235" i="49"/>
  <c r="N235" i="49"/>
  <c r="Q234" i="49"/>
  <c r="P234" i="49"/>
  <c r="N234" i="49"/>
  <c r="O233" i="49"/>
  <c r="N233" i="49"/>
  <c r="M233" i="49"/>
  <c r="M234" i="49" s="1"/>
  <c r="O234" i="49" s="1"/>
  <c r="Q232" i="49"/>
  <c r="P232" i="49"/>
  <c r="O232" i="49"/>
  <c r="N232" i="49"/>
  <c r="O231" i="49"/>
  <c r="N231" i="49"/>
  <c r="Q230" i="49"/>
  <c r="P230" i="49"/>
  <c r="O230" i="49"/>
  <c r="N230" i="49"/>
  <c r="M230" i="49"/>
  <c r="M231" i="49" s="1"/>
  <c r="P231" i="49" s="1"/>
  <c r="Q231" i="49" s="1"/>
  <c r="O229" i="49"/>
  <c r="N229" i="49"/>
  <c r="P229" i="49" s="1"/>
  <c r="Q229" i="49" s="1"/>
  <c r="O228" i="49"/>
  <c r="N228" i="49"/>
  <c r="O227" i="49"/>
  <c r="N227" i="49"/>
  <c r="P227" i="49" s="1"/>
  <c r="Q227" i="49" s="1"/>
  <c r="M227" i="49"/>
  <c r="M228" i="49" s="1"/>
  <c r="P228" i="49" s="1"/>
  <c r="Q228" i="49" s="1"/>
  <c r="O226" i="49"/>
  <c r="N226" i="49"/>
  <c r="P226" i="49" s="1"/>
  <c r="Q226" i="49" s="1"/>
  <c r="P225" i="49"/>
  <c r="Q225" i="49" s="1"/>
  <c r="O225" i="49"/>
  <c r="N225" i="49"/>
  <c r="M225" i="49"/>
  <c r="Q224" i="49"/>
  <c r="P224" i="49"/>
  <c r="O224" i="49"/>
  <c r="N224" i="49"/>
  <c r="M224" i="49"/>
  <c r="Q223" i="49"/>
  <c r="P223" i="49"/>
  <c r="O223" i="49"/>
  <c r="N223" i="49"/>
  <c r="P222" i="49"/>
  <c r="Q222" i="49" s="1"/>
  <c r="N222" i="49"/>
  <c r="M222" i="49"/>
  <c r="O222" i="49" s="1"/>
  <c r="O221" i="49"/>
  <c r="N221" i="49"/>
  <c r="M221" i="49"/>
  <c r="P221" i="49" s="1"/>
  <c r="Q221" i="49" s="1"/>
  <c r="P220" i="49"/>
  <c r="Q220" i="49" s="1"/>
  <c r="O220" i="49"/>
  <c r="N220" i="49"/>
  <c r="Q219" i="49"/>
  <c r="P219" i="49"/>
  <c r="O219" i="49"/>
  <c r="N219" i="49"/>
  <c r="M219" i="49"/>
  <c r="P218" i="49"/>
  <c r="Q218" i="49" s="1"/>
  <c r="N218" i="49"/>
  <c r="M218" i="49"/>
  <c r="O218" i="49" s="1"/>
  <c r="P217" i="49"/>
  <c r="Q217" i="49" s="1"/>
  <c r="O217" i="49"/>
  <c r="N217" i="49"/>
  <c r="Q216" i="49"/>
  <c r="P216" i="49"/>
  <c r="O216" i="49"/>
  <c r="N216" i="49"/>
  <c r="M216" i="49"/>
  <c r="O215" i="49"/>
  <c r="N215" i="49"/>
  <c r="M215" i="49"/>
  <c r="P215" i="49" s="1"/>
  <c r="Q215" i="49" s="1"/>
  <c r="Q214" i="49"/>
  <c r="P214" i="49"/>
  <c r="O214" i="49"/>
  <c r="N214" i="49"/>
  <c r="P213" i="49"/>
  <c r="Q213" i="49" s="1"/>
  <c r="O213" i="49"/>
  <c r="N213" i="49"/>
  <c r="O212" i="49"/>
  <c r="N212" i="49"/>
  <c r="M212" i="49"/>
  <c r="P212" i="49" s="1"/>
  <c r="Q212" i="49" s="1"/>
  <c r="P211" i="49"/>
  <c r="Q211" i="49" s="1"/>
  <c r="O211" i="49"/>
  <c r="N211" i="49"/>
  <c r="M211" i="49"/>
  <c r="P210" i="49"/>
  <c r="Q210" i="49" s="1"/>
  <c r="O210" i="49"/>
  <c r="N210" i="49"/>
  <c r="Q209" i="49"/>
  <c r="P209" i="49"/>
  <c r="O209" i="49"/>
  <c r="N209" i="49"/>
  <c r="M209" i="49"/>
  <c r="O208" i="49"/>
  <c r="N208" i="49"/>
  <c r="P208" i="49" s="1"/>
  <c r="Q208" i="49" s="1"/>
  <c r="M208" i="49"/>
  <c r="P207" i="49"/>
  <c r="Q207" i="49" s="1"/>
  <c r="O207" i="49"/>
  <c r="N207" i="49"/>
  <c r="Q206" i="49"/>
  <c r="P206" i="49"/>
  <c r="O206" i="49"/>
  <c r="N206" i="49"/>
  <c r="M206" i="49"/>
  <c r="O205" i="49"/>
  <c r="N205" i="49"/>
  <c r="M205" i="49"/>
  <c r="P205" i="49" s="1"/>
  <c r="Q205" i="49" s="1"/>
  <c r="O204" i="49"/>
  <c r="N204" i="49"/>
  <c r="P204" i="49" s="1"/>
  <c r="Q204" i="49" s="1"/>
  <c r="Q203" i="49"/>
  <c r="P203" i="49"/>
  <c r="N203" i="49"/>
  <c r="O202" i="49"/>
  <c r="N202" i="49"/>
  <c r="M202" i="49"/>
  <c r="M203" i="49" s="1"/>
  <c r="O203" i="49" s="1"/>
  <c r="Q201" i="49"/>
  <c r="P201" i="49"/>
  <c r="O201" i="49"/>
  <c r="N201" i="49"/>
  <c r="O200" i="49"/>
  <c r="N200" i="49"/>
  <c r="Q199" i="49"/>
  <c r="P199" i="49"/>
  <c r="O199" i="49"/>
  <c r="N199" i="49"/>
  <c r="M199" i="49"/>
  <c r="M200" i="49" s="1"/>
  <c r="P200" i="49" s="1"/>
  <c r="Q200" i="49" s="1"/>
  <c r="O198" i="49"/>
  <c r="N198" i="49"/>
  <c r="P198" i="49" s="1"/>
  <c r="Q198" i="49" s="1"/>
  <c r="O197" i="49"/>
  <c r="N197" i="49"/>
  <c r="O196" i="49"/>
  <c r="N196" i="49"/>
  <c r="P196" i="49" s="1"/>
  <c r="Q196" i="49" s="1"/>
  <c r="M196" i="49"/>
  <c r="M197" i="49" s="1"/>
  <c r="P197" i="49" s="1"/>
  <c r="Q197" i="49" s="1"/>
  <c r="O195" i="49"/>
  <c r="N195" i="49"/>
  <c r="P195" i="49" s="1"/>
  <c r="Q195" i="49" s="1"/>
  <c r="P194" i="49"/>
  <c r="Q194" i="49" s="1"/>
  <c r="O194" i="49"/>
  <c r="N194" i="49"/>
  <c r="M194" i="49"/>
  <c r="Q193" i="49"/>
  <c r="P193" i="49"/>
  <c r="O193" i="49"/>
  <c r="N193" i="49"/>
  <c r="M193" i="49"/>
  <c r="Q192" i="49"/>
  <c r="P192" i="49"/>
  <c r="O192" i="49"/>
  <c r="N192" i="49"/>
  <c r="O191" i="49"/>
  <c r="N191" i="49"/>
  <c r="M191" i="49"/>
  <c r="P191" i="49" s="1"/>
  <c r="Q191" i="49" s="1"/>
  <c r="O190" i="49"/>
  <c r="N190" i="49"/>
  <c r="M190" i="49"/>
  <c r="P190" i="49" s="1"/>
  <c r="Q190" i="49" s="1"/>
  <c r="P189" i="49"/>
  <c r="Q189" i="49" s="1"/>
  <c r="O189" i="49"/>
  <c r="N189" i="49"/>
  <c r="Q188" i="49"/>
  <c r="P188" i="49"/>
  <c r="O188" i="49"/>
  <c r="N188" i="49"/>
  <c r="M188" i="49"/>
  <c r="P187" i="49"/>
  <c r="Q187" i="49" s="1"/>
  <c r="O187" i="49"/>
  <c r="N187" i="49"/>
  <c r="M187" i="49"/>
  <c r="P186" i="49"/>
  <c r="Q186" i="49" s="1"/>
  <c r="O186" i="49"/>
  <c r="N186" i="49"/>
  <c r="Q185" i="49"/>
  <c r="P185" i="49"/>
  <c r="O185" i="49"/>
  <c r="N185" i="49"/>
  <c r="M185" i="49"/>
  <c r="O184" i="49"/>
  <c r="N184" i="49"/>
  <c r="M184" i="49"/>
  <c r="P184" i="49" s="1"/>
  <c r="Q184" i="49" s="1"/>
  <c r="P183" i="49"/>
  <c r="Q183" i="49" s="1"/>
  <c r="O183" i="49"/>
  <c r="N183" i="49"/>
  <c r="P182" i="49"/>
  <c r="Q182" i="49" s="1"/>
  <c r="N182" i="49"/>
  <c r="O181" i="49"/>
  <c r="N181" i="49"/>
  <c r="M181" i="49"/>
  <c r="M182" i="49" s="1"/>
  <c r="O182" i="49" s="1"/>
  <c r="Q180" i="49"/>
  <c r="P180" i="49"/>
  <c r="O180" i="49"/>
  <c r="N180" i="49"/>
  <c r="O179" i="49"/>
  <c r="N179" i="49"/>
  <c r="O178" i="49"/>
  <c r="N178" i="49"/>
  <c r="O177" i="49"/>
  <c r="N177" i="49"/>
  <c r="O176" i="49"/>
  <c r="N176" i="49"/>
  <c r="M176" i="49"/>
  <c r="M177" i="49" s="1"/>
  <c r="Q175" i="49"/>
  <c r="P175" i="49"/>
  <c r="O175" i="49"/>
  <c r="N175" i="49"/>
  <c r="P174" i="49"/>
  <c r="Q174" i="49" s="1"/>
  <c r="N174" i="49"/>
  <c r="M174" i="49"/>
  <c r="O174" i="49" s="1"/>
  <c r="P173" i="49"/>
  <c r="Q173" i="49" s="1"/>
  <c r="O173" i="49"/>
  <c r="N173" i="49"/>
  <c r="M173" i="49"/>
  <c r="P172" i="49"/>
  <c r="Q172" i="49" s="1"/>
  <c r="O172" i="49"/>
  <c r="N172" i="49"/>
  <c r="P171" i="49"/>
  <c r="Q171" i="49" s="1"/>
  <c r="N171" i="49"/>
  <c r="M171" i="49"/>
  <c r="O171" i="49" s="1"/>
  <c r="P170" i="49"/>
  <c r="Q170" i="49" s="1"/>
  <c r="O170" i="49"/>
  <c r="N170" i="49"/>
  <c r="M170" i="49"/>
  <c r="P169" i="49"/>
  <c r="Q169" i="49" s="1"/>
  <c r="O169" i="49"/>
  <c r="N169" i="49"/>
  <c r="Q168" i="49"/>
  <c r="P168" i="49"/>
  <c r="O168" i="49"/>
  <c r="N168" i="49"/>
  <c r="M168" i="49"/>
  <c r="O167" i="49"/>
  <c r="N167" i="49"/>
  <c r="P167" i="49" s="1"/>
  <c r="Q167" i="49" s="1"/>
  <c r="M167" i="49"/>
  <c r="O166" i="49"/>
  <c r="N166" i="49"/>
  <c r="P166" i="49" s="1"/>
  <c r="Q166" i="49" s="1"/>
  <c r="Q165" i="49"/>
  <c r="P165" i="49"/>
  <c r="O165" i="49"/>
  <c r="N165" i="49"/>
  <c r="O164" i="49"/>
  <c r="N164" i="49"/>
  <c r="Q163" i="49"/>
  <c r="P163" i="49"/>
  <c r="O163" i="49"/>
  <c r="N163" i="49"/>
  <c r="M163" i="49"/>
  <c r="M164" i="49" s="1"/>
  <c r="P164" i="49" s="1"/>
  <c r="Q164" i="49" s="1"/>
  <c r="O162" i="49"/>
  <c r="N162" i="49"/>
  <c r="P162" i="49" s="1"/>
  <c r="Q162" i="49" s="1"/>
  <c r="Q161" i="49"/>
  <c r="P161" i="49"/>
  <c r="N161" i="49"/>
  <c r="O160" i="49"/>
  <c r="N160" i="49"/>
  <c r="P160" i="49" s="1"/>
  <c r="Q160" i="49" s="1"/>
  <c r="M160" i="49"/>
  <c r="M161" i="49" s="1"/>
  <c r="O161" i="49" s="1"/>
  <c r="Q159" i="49"/>
  <c r="P159" i="49"/>
  <c r="O159" i="49"/>
  <c r="N159" i="49"/>
  <c r="P158" i="49"/>
  <c r="Q158" i="49" s="1"/>
  <c r="O158" i="49"/>
  <c r="N158" i="49"/>
  <c r="M158" i="49"/>
  <c r="Q157" i="49"/>
  <c r="P157" i="49"/>
  <c r="O157" i="49"/>
  <c r="N157" i="49"/>
  <c r="M157" i="49"/>
  <c r="O156" i="49"/>
  <c r="N156" i="49"/>
  <c r="P156" i="49" s="1"/>
  <c r="Q156" i="49" s="1"/>
  <c r="P155" i="49"/>
  <c r="Q155" i="49" s="1"/>
  <c r="N155" i="49"/>
  <c r="M155" i="49"/>
  <c r="O155" i="49" s="1"/>
  <c r="O154" i="49"/>
  <c r="N154" i="49"/>
  <c r="M154" i="49"/>
  <c r="P154" i="49" s="1"/>
  <c r="Q154" i="49" s="1"/>
  <c r="P153" i="49"/>
  <c r="Q153" i="49" s="1"/>
  <c r="O153" i="49"/>
  <c r="N153" i="49"/>
  <c r="Q152" i="49"/>
  <c r="P152" i="49"/>
  <c r="O152" i="49"/>
  <c r="N152" i="49"/>
  <c r="M152" i="49"/>
  <c r="P151" i="49"/>
  <c r="Q151" i="49" s="1"/>
  <c r="O151" i="49"/>
  <c r="N151" i="49"/>
  <c r="M151" i="49"/>
  <c r="P150" i="49"/>
  <c r="Q150" i="49" s="1"/>
  <c r="O150" i="49"/>
  <c r="N150" i="49"/>
  <c r="O149" i="49"/>
  <c r="N149" i="49"/>
  <c r="M149" i="49"/>
  <c r="P149" i="49" s="1"/>
  <c r="Q149" i="49" s="1"/>
  <c r="O148" i="49"/>
  <c r="N148" i="49"/>
  <c r="M148" i="49"/>
  <c r="P148" i="49" s="1"/>
  <c r="Q148" i="49" s="1"/>
  <c r="P147" i="49"/>
  <c r="Q147" i="49" s="1"/>
  <c r="O147" i="49"/>
  <c r="N147" i="49"/>
  <c r="P146" i="49"/>
  <c r="Q146" i="49" s="1"/>
  <c r="N146" i="49"/>
  <c r="O145" i="49"/>
  <c r="N145" i="49"/>
  <c r="M145" i="49"/>
  <c r="M146" i="49" s="1"/>
  <c r="O146" i="49" s="1"/>
  <c r="Q144" i="49"/>
  <c r="P144" i="49"/>
  <c r="O144" i="49"/>
  <c r="N144" i="49"/>
  <c r="P143" i="49"/>
  <c r="Q143" i="49" s="1"/>
  <c r="O143" i="49"/>
  <c r="N143" i="49"/>
  <c r="M143" i="49"/>
  <c r="P142" i="49"/>
  <c r="Q142" i="49" s="1"/>
  <c r="O142" i="49"/>
  <c r="N142" i="49"/>
  <c r="M142" i="49"/>
  <c r="P141" i="49"/>
  <c r="Q141" i="49" s="1"/>
  <c r="O141" i="49"/>
  <c r="N141" i="49"/>
  <c r="O140" i="49"/>
  <c r="N140" i="49"/>
  <c r="M140" i="49"/>
  <c r="P140" i="49" s="1"/>
  <c r="Q140" i="49" s="1"/>
  <c r="P139" i="49"/>
  <c r="Q139" i="49" s="1"/>
  <c r="O139" i="49"/>
  <c r="N139" i="49"/>
  <c r="M139" i="49"/>
  <c r="P138" i="49"/>
  <c r="Q138" i="49" s="1"/>
  <c r="O138" i="49"/>
  <c r="N138" i="49"/>
  <c r="Q137" i="49"/>
  <c r="P137" i="49"/>
  <c r="O137" i="49"/>
  <c r="N137" i="49"/>
  <c r="M137" i="49"/>
  <c r="O136" i="49"/>
  <c r="N136" i="49"/>
  <c r="P136" i="49" s="1"/>
  <c r="Q136" i="49" s="1"/>
  <c r="M136" i="49"/>
  <c r="P135" i="49"/>
  <c r="Q135" i="49" s="1"/>
  <c r="O135" i="49"/>
  <c r="N135" i="49"/>
  <c r="Q134" i="49"/>
  <c r="P134" i="49"/>
  <c r="N134" i="49"/>
  <c r="O133" i="49"/>
  <c r="N133" i="49"/>
  <c r="M133" i="49"/>
  <c r="M134" i="49" s="1"/>
  <c r="O134" i="49" s="1"/>
  <c r="Q132" i="49"/>
  <c r="P132" i="49"/>
  <c r="O132" i="49"/>
  <c r="N132" i="49"/>
  <c r="Q131" i="49"/>
  <c r="P131" i="49"/>
  <c r="N131" i="49"/>
  <c r="Q130" i="49"/>
  <c r="P130" i="49"/>
  <c r="N130" i="49"/>
  <c r="M130" i="49"/>
  <c r="M131" i="49" s="1"/>
  <c r="O131" i="49" s="1"/>
  <c r="Q129" i="49"/>
  <c r="P129" i="49"/>
  <c r="O129" i="49"/>
  <c r="N129" i="49"/>
  <c r="Q128" i="49"/>
  <c r="P128" i="49"/>
  <c r="N128" i="49"/>
  <c r="Q127" i="49"/>
  <c r="P127" i="49"/>
  <c r="O127" i="49"/>
  <c r="N127" i="49"/>
  <c r="M127" i="49"/>
  <c r="M128" i="49" s="1"/>
  <c r="O128" i="49" s="1"/>
  <c r="O126" i="49"/>
  <c r="N126" i="49"/>
  <c r="P126" i="49" s="1"/>
  <c r="Q126" i="49" s="1"/>
  <c r="Q125" i="49"/>
  <c r="P125" i="49"/>
  <c r="O125" i="49"/>
  <c r="N125" i="49"/>
  <c r="O124" i="49"/>
  <c r="N124" i="49"/>
  <c r="M124" i="49"/>
  <c r="P124" i="49" s="1"/>
  <c r="Q124" i="49" s="1"/>
  <c r="O123" i="49"/>
  <c r="N123" i="49"/>
  <c r="M123" i="49"/>
  <c r="P123" i="49" s="1"/>
  <c r="Q123" i="49" s="1"/>
  <c r="P122" i="49"/>
  <c r="Q122" i="49" s="1"/>
  <c r="O122" i="49"/>
  <c r="N122" i="49"/>
  <c r="P121" i="49"/>
  <c r="Q121" i="49" s="1"/>
  <c r="O121" i="49"/>
  <c r="N121" i="49"/>
  <c r="M121" i="49"/>
  <c r="P120" i="49"/>
  <c r="Q120" i="49" s="1"/>
  <c r="O120" i="49"/>
  <c r="N120" i="49"/>
  <c r="M120" i="49"/>
  <c r="P119" i="49"/>
  <c r="Q119" i="49" s="1"/>
  <c r="O119" i="49"/>
  <c r="N119" i="49"/>
  <c r="Q118" i="49"/>
  <c r="P118" i="49"/>
  <c r="O118" i="49"/>
  <c r="N118" i="49"/>
  <c r="M118" i="49"/>
  <c r="O117" i="49"/>
  <c r="N117" i="49"/>
  <c r="M117" i="49"/>
  <c r="P117" i="49" s="1"/>
  <c r="Q117" i="49" s="1"/>
  <c r="P116" i="49"/>
  <c r="Q116" i="49" s="1"/>
  <c r="O116" i="49"/>
  <c r="N116" i="49"/>
  <c r="P115" i="49"/>
  <c r="Q115" i="49" s="1"/>
  <c r="N115" i="49"/>
  <c r="O114" i="49"/>
  <c r="N114" i="49"/>
  <c r="M114" i="49"/>
  <c r="M115" i="49" s="1"/>
  <c r="O115" i="49" s="1"/>
  <c r="Q113" i="49"/>
  <c r="P113" i="49"/>
  <c r="O113" i="49"/>
  <c r="N113" i="49"/>
  <c r="P112" i="49"/>
  <c r="Q112" i="49" s="1"/>
  <c r="O112" i="49"/>
  <c r="N112" i="49"/>
  <c r="M112" i="49"/>
  <c r="P111" i="49"/>
  <c r="Q111" i="49" s="1"/>
  <c r="O111" i="49"/>
  <c r="N111" i="49"/>
  <c r="M111" i="49"/>
  <c r="P110" i="49"/>
  <c r="Q110" i="49" s="1"/>
  <c r="O110" i="49"/>
  <c r="N110" i="49"/>
  <c r="O109" i="49"/>
  <c r="N109" i="49"/>
  <c r="M109" i="49"/>
  <c r="P109" i="49" s="1"/>
  <c r="Q109" i="49" s="1"/>
  <c r="P108" i="49"/>
  <c r="Q108" i="49" s="1"/>
  <c r="O108" i="49"/>
  <c r="N108" i="49"/>
  <c r="M108" i="49"/>
  <c r="P107" i="49"/>
  <c r="Q107" i="49" s="1"/>
  <c r="O107" i="49"/>
  <c r="N107" i="49"/>
  <c r="Q106" i="49"/>
  <c r="P106" i="49"/>
  <c r="O106" i="49"/>
  <c r="N106" i="49"/>
  <c r="M106" i="49"/>
  <c r="O105" i="49"/>
  <c r="N105" i="49"/>
  <c r="P105" i="49" s="1"/>
  <c r="Q105" i="49" s="1"/>
  <c r="M105" i="49"/>
  <c r="P104" i="49"/>
  <c r="Q104" i="49" s="1"/>
  <c r="O104" i="49"/>
  <c r="N104" i="49"/>
  <c r="O103" i="49"/>
  <c r="N103" i="49"/>
  <c r="O102" i="49"/>
  <c r="N102" i="49"/>
  <c r="M102" i="49"/>
  <c r="M103" i="49" s="1"/>
  <c r="P103" i="49" s="1"/>
  <c r="Q103" i="49" s="1"/>
  <c r="O101" i="49"/>
  <c r="N101" i="49"/>
  <c r="P101" i="49" s="1"/>
  <c r="Q101" i="49" s="1"/>
  <c r="O100" i="49"/>
  <c r="N100" i="49"/>
  <c r="O99" i="49"/>
  <c r="N99" i="49"/>
  <c r="M99" i="49"/>
  <c r="M100" i="49" s="1"/>
  <c r="P100" i="49" s="1"/>
  <c r="Q100" i="49" s="1"/>
  <c r="Q98" i="49"/>
  <c r="P98" i="49"/>
  <c r="O98" i="49"/>
  <c r="N98" i="49"/>
  <c r="Q97" i="49"/>
  <c r="P97" i="49"/>
  <c r="N97" i="49"/>
  <c r="Q96" i="49"/>
  <c r="P96" i="49"/>
  <c r="O96" i="49"/>
  <c r="N96" i="49"/>
  <c r="M96" i="49"/>
  <c r="M97" i="49" s="1"/>
  <c r="O97" i="49" s="1"/>
  <c r="Q95" i="49"/>
  <c r="P95" i="49"/>
  <c r="O95" i="49"/>
  <c r="N95" i="49"/>
  <c r="Q94" i="49"/>
  <c r="P94" i="49"/>
  <c r="N94" i="49"/>
  <c r="O93" i="49"/>
  <c r="N93" i="49"/>
  <c r="P93" i="49" s="1"/>
  <c r="Q93" i="49" s="1"/>
  <c r="M93" i="49"/>
  <c r="M94" i="49" s="1"/>
  <c r="O94" i="49" s="1"/>
  <c r="Q92" i="49"/>
  <c r="P92" i="49"/>
  <c r="O92" i="49"/>
  <c r="N92" i="49"/>
  <c r="P91" i="49"/>
  <c r="Q91" i="49" s="1"/>
  <c r="O91" i="49"/>
  <c r="N91" i="49"/>
  <c r="M91" i="49"/>
  <c r="Q90" i="49"/>
  <c r="P90" i="49"/>
  <c r="N90" i="49"/>
  <c r="M90" i="49"/>
  <c r="O90" i="49" s="1"/>
  <c r="Q89" i="49"/>
  <c r="P89" i="49"/>
  <c r="O89" i="49"/>
  <c r="N89" i="49"/>
  <c r="P88" i="49"/>
  <c r="Q88" i="49" s="1"/>
  <c r="N88" i="49"/>
  <c r="M88" i="49"/>
  <c r="O88" i="49" s="1"/>
  <c r="O87" i="49"/>
  <c r="N87" i="49"/>
  <c r="M87" i="49"/>
  <c r="P87" i="49" s="1"/>
  <c r="Q87" i="49" s="1"/>
  <c r="P86" i="49"/>
  <c r="Q86" i="49" s="1"/>
  <c r="O86" i="49"/>
  <c r="N86" i="49"/>
  <c r="P85" i="49"/>
  <c r="Q85" i="49" s="1"/>
  <c r="O85" i="49"/>
  <c r="N85" i="49"/>
  <c r="O84" i="49"/>
  <c r="N84" i="49"/>
  <c r="O83" i="49"/>
  <c r="N83" i="49"/>
  <c r="M83" i="49"/>
  <c r="M84" i="49" s="1"/>
  <c r="P84" i="49" s="1"/>
  <c r="Q84" i="49" s="1"/>
  <c r="Q82" i="49"/>
  <c r="P82" i="49"/>
  <c r="O82" i="49"/>
  <c r="N82" i="49"/>
  <c r="P81" i="49"/>
  <c r="Q81" i="49" s="1"/>
  <c r="N81" i="49"/>
  <c r="M81" i="49"/>
  <c r="O81" i="49" s="1"/>
  <c r="P80" i="49"/>
  <c r="Q80" i="49" s="1"/>
  <c r="O80" i="49"/>
  <c r="N80" i="49"/>
  <c r="M80" i="49"/>
  <c r="P79" i="49"/>
  <c r="Q79" i="49" s="1"/>
  <c r="O79" i="49"/>
  <c r="N79" i="49"/>
  <c r="O78" i="49"/>
  <c r="N78" i="49"/>
  <c r="M78" i="49"/>
  <c r="P78" i="49" s="1"/>
  <c r="Q78" i="49" s="1"/>
  <c r="P77" i="49"/>
  <c r="Q77" i="49" s="1"/>
  <c r="O77" i="49"/>
  <c r="N77" i="49"/>
  <c r="M77" i="49"/>
  <c r="P76" i="49"/>
  <c r="Q76" i="49" s="1"/>
  <c r="O76" i="49"/>
  <c r="N76" i="49"/>
  <c r="Q75" i="49"/>
  <c r="P75" i="49"/>
  <c r="O75" i="49"/>
  <c r="N75" i="49"/>
  <c r="M75" i="49"/>
  <c r="O74" i="49"/>
  <c r="N74" i="49"/>
  <c r="P74" i="49" s="1"/>
  <c r="Q74" i="49" s="1"/>
  <c r="M74" i="49"/>
  <c r="P73" i="49"/>
  <c r="Q73" i="49" s="1"/>
  <c r="O73" i="49"/>
  <c r="N73" i="49"/>
  <c r="O72" i="49"/>
  <c r="N72" i="49"/>
  <c r="O71" i="49"/>
  <c r="N71" i="49"/>
  <c r="M71" i="49"/>
  <c r="M72" i="49" s="1"/>
  <c r="P72" i="49" s="1"/>
  <c r="Q72" i="49" s="1"/>
  <c r="O70" i="49"/>
  <c r="N70" i="49"/>
  <c r="P70" i="49" s="1"/>
  <c r="Q70" i="49" s="1"/>
  <c r="O69" i="49"/>
  <c r="N69" i="49"/>
  <c r="O68" i="49"/>
  <c r="N68" i="49"/>
  <c r="M68" i="49"/>
  <c r="M69" i="49" s="1"/>
  <c r="P69" i="49" s="1"/>
  <c r="Q69" i="49" s="1"/>
  <c r="Q67" i="49"/>
  <c r="P67" i="49"/>
  <c r="O67" i="49"/>
  <c r="N67" i="49"/>
  <c r="Q66" i="49"/>
  <c r="P66" i="49"/>
  <c r="N66" i="49"/>
  <c r="Q65" i="49"/>
  <c r="P65" i="49"/>
  <c r="O65" i="49"/>
  <c r="N65" i="49"/>
  <c r="M65" i="49"/>
  <c r="M66" i="49" s="1"/>
  <c r="O66" i="49" s="1"/>
  <c r="Q64" i="49"/>
  <c r="P64" i="49"/>
  <c r="O64" i="49"/>
  <c r="N64" i="49"/>
  <c r="O63" i="49"/>
  <c r="N63" i="49"/>
  <c r="O62" i="49"/>
  <c r="N62" i="49"/>
  <c r="P62" i="49" s="1"/>
  <c r="Q62" i="49" s="1"/>
  <c r="M62" i="49"/>
  <c r="M63" i="49" s="1"/>
  <c r="P63" i="49" s="1"/>
  <c r="Q63" i="49" s="1"/>
  <c r="O61" i="49"/>
  <c r="N61" i="49"/>
  <c r="P61" i="49" s="1"/>
  <c r="Q61" i="49" s="1"/>
  <c r="P60" i="49"/>
  <c r="Q60" i="49" s="1"/>
  <c r="O60" i="49"/>
  <c r="N60" i="49"/>
  <c r="M60" i="49"/>
  <c r="Q59" i="49"/>
  <c r="P59" i="49"/>
  <c r="O59" i="49"/>
  <c r="N59" i="49"/>
  <c r="M59" i="49"/>
  <c r="Q58" i="49"/>
  <c r="P58" i="49"/>
  <c r="O58" i="49"/>
  <c r="N58" i="49"/>
  <c r="P57" i="49"/>
  <c r="Q57" i="49" s="1"/>
  <c r="N57" i="49"/>
  <c r="M57" i="49"/>
  <c r="O57" i="49" s="1"/>
  <c r="O56" i="49"/>
  <c r="N56" i="49"/>
  <c r="M56" i="49"/>
  <c r="P56" i="49" s="1"/>
  <c r="Q56" i="49" s="1"/>
  <c r="P55" i="49"/>
  <c r="Q55" i="49" s="1"/>
  <c r="O55" i="49"/>
  <c r="N55" i="49"/>
  <c r="P54" i="49"/>
  <c r="Q54" i="49" s="1"/>
  <c r="O54" i="49"/>
  <c r="N54" i="49"/>
  <c r="M54" i="49"/>
  <c r="P53" i="49"/>
  <c r="Q53" i="49" s="1"/>
  <c r="O53" i="49"/>
  <c r="N53" i="49"/>
  <c r="M53" i="49"/>
  <c r="P52" i="49"/>
  <c r="Q52" i="49" s="1"/>
  <c r="O52" i="49"/>
  <c r="N52" i="49"/>
  <c r="Q51" i="49"/>
  <c r="P51" i="49"/>
  <c r="O51" i="49"/>
  <c r="N51" i="49"/>
  <c r="M51" i="49"/>
  <c r="Q50" i="49"/>
  <c r="P50" i="49"/>
  <c r="O50" i="49"/>
  <c r="N50" i="49"/>
  <c r="M50" i="49"/>
  <c r="P49" i="49"/>
  <c r="Q49" i="49" s="1"/>
  <c r="O49" i="49"/>
  <c r="N49" i="49"/>
  <c r="P48" i="49"/>
  <c r="Q48" i="49" s="1"/>
  <c r="N48" i="49"/>
  <c r="O47" i="49"/>
  <c r="N47" i="49"/>
  <c r="M47" i="49"/>
  <c r="M48" i="49" s="1"/>
  <c r="O48" i="49" s="1"/>
  <c r="Q46" i="49"/>
  <c r="P46" i="49"/>
  <c r="O46" i="49"/>
  <c r="N46" i="49"/>
  <c r="P45" i="49"/>
  <c r="Q45" i="49" s="1"/>
  <c r="O45" i="49"/>
  <c r="N45" i="49"/>
  <c r="O44" i="49"/>
  <c r="N44" i="49"/>
  <c r="P44" i="49" s="1"/>
  <c r="Q44" i="49" s="1"/>
  <c r="M44" i="49"/>
  <c r="O43" i="49"/>
  <c r="N43" i="49"/>
  <c r="M43" i="49"/>
  <c r="P43" i="49" s="1"/>
  <c r="Q43" i="49" s="1"/>
  <c r="O42" i="49"/>
  <c r="N42" i="49"/>
  <c r="P42" i="49" s="1"/>
  <c r="Q42" i="49" s="1"/>
  <c r="Q41" i="49"/>
  <c r="P41" i="49"/>
  <c r="N41" i="49"/>
  <c r="O40" i="49"/>
  <c r="N40" i="49"/>
  <c r="M40" i="49"/>
  <c r="M41" i="49" s="1"/>
  <c r="O41" i="49" s="1"/>
  <c r="Q39" i="49"/>
  <c r="P39" i="49"/>
  <c r="O39" i="49"/>
  <c r="N39" i="49"/>
  <c r="O38" i="49"/>
  <c r="N38" i="49"/>
  <c r="O37" i="49"/>
  <c r="N37" i="49"/>
  <c r="M37" i="49"/>
  <c r="M38" i="49" s="1"/>
  <c r="P38" i="49" s="1"/>
  <c r="Q38" i="49" s="1"/>
  <c r="Q36" i="49"/>
  <c r="P36" i="49"/>
  <c r="O36" i="49"/>
  <c r="N36" i="49"/>
  <c r="Q35" i="49"/>
  <c r="P35" i="49"/>
  <c r="N35" i="49"/>
  <c r="Q34" i="49"/>
  <c r="P34" i="49"/>
  <c r="O34" i="49"/>
  <c r="N34" i="49"/>
  <c r="M34" i="49"/>
  <c r="M35" i="49" s="1"/>
  <c r="O35" i="49" s="1"/>
  <c r="Q33" i="49"/>
  <c r="P33" i="49"/>
  <c r="O33" i="49"/>
  <c r="N33" i="49"/>
  <c r="O32" i="49"/>
  <c r="N32" i="49"/>
  <c r="O31" i="49"/>
  <c r="N31" i="49"/>
  <c r="P31" i="49" s="1"/>
  <c r="Q31" i="49" s="1"/>
  <c r="M31" i="49"/>
  <c r="M32" i="49" s="1"/>
  <c r="P32" i="49" s="1"/>
  <c r="Q32" i="49" s="1"/>
  <c r="O30" i="49"/>
  <c r="N30" i="49"/>
  <c r="P30" i="49" s="1"/>
  <c r="Q30" i="49" s="1"/>
  <c r="P29" i="49"/>
  <c r="Q29" i="49" s="1"/>
  <c r="O29" i="49"/>
  <c r="N29" i="49"/>
  <c r="M29" i="49"/>
  <c r="Q28" i="49"/>
  <c r="P28" i="49"/>
  <c r="O28" i="49"/>
  <c r="N28" i="49"/>
  <c r="M28" i="49"/>
  <c r="Q27" i="49"/>
  <c r="P27" i="49"/>
  <c r="O27" i="49"/>
  <c r="N27" i="49"/>
  <c r="P26" i="49"/>
  <c r="Q26" i="49" s="1"/>
  <c r="N26" i="49"/>
  <c r="M26" i="49"/>
  <c r="O26" i="49" s="1"/>
  <c r="O25" i="49"/>
  <c r="N25" i="49"/>
  <c r="M25" i="49"/>
  <c r="P25" i="49" s="1"/>
  <c r="Q25" i="49" s="1"/>
  <c r="P24" i="49"/>
  <c r="Q24" i="49" s="1"/>
  <c r="O24" i="49"/>
  <c r="N24" i="49"/>
  <c r="O23" i="49"/>
  <c r="N23" i="49"/>
  <c r="P22" i="49"/>
  <c r="Q22" i="49" s="1"/>
  <c r="O22" i="49"/>
  <c r="N22" i="49"/>
  <c r="M22" i="49"/>
  <c r="M23" i="49" s="1"/>
  <c r="P23" i="49" s="1"/>
  <c r="Q23" i="49" s="1"/>
  <c r="P21" i="49"/>
  <c r="Q21" i="49" s="1"/>
  <c r="O21" i="49"/>
  <c r="N21" i="49"/>
  <c r="Q20" i="49"/>
  <c r="P20" i="49"/>
  <c r="O20" i="49"/>
  <c r="N20" i="49"/>
  <c r="M20" i="49"/>
  <c r="O19" i="49"/>
  <c r="N19" i="49"/>
  <c r="M19" i="49"/>
  <c r="P19" i="49" s="1"/>
  <c r="Q19" i="49" s="1"/>
  <c r="P18" i="49"/>
  <c r="Q18" i="49" s="1"/>
  <c r="O18" i="49"/>
  <c r="N18" i="49"/>
  <c r="P17" i="49"/>
  <c r="Q17" i="49" s="1"/>
  <c r="N17" i="49"/>
  <c r="O16" i="49"/>
  <c r="N16" i="49"/>
  <c r="M16" i="49"/>
  <c r="M17" i="49" s="1"/>
  <c r="O17" i="49" s="1"/>
  <c r="Q15" i="49"/>
  <c r="P15" i="49"/>
  <c r="O15" i="49"/>
  <c r="N15" i="49"/>
  <c r="P14" i="49"/>
  <c r="Q14" i="49" s="1"/>
  <c r="N14" i="49"/>
  <c r="M14" i="49"/>
  <c r="O14" i="49" s="1"/>
  <c r="P13" i="49"/>
  <c r="Q13" i="49" s="1"/>
  <c r="O13" i="49"/>
  <c r="N13" i="49"/>
  <c r="M13" i="49"/>
  <c r="P12" i="49"/>
  <c r="Q12" i="49" s="1"/>
  <c r="O12" i="49"/>
  <c r="N12" i="49"/>
  <c r="O11" i="49"/>
  <c r="N11" i="49"/>
  <c r="O10" i="49"/>
  <c r="N10" i="49"/>
  <c r="P9" i="49"/>
  <c r="Q9" i="49" s="1"/>
  <c r="O9" i="49"/>
  <c r="N9" i="49"/>
  <c r="M9" i="49"/>
  <c r="M10" i="49" s="1"/>
  <c r="P8" i="49"/>
  <c r="Q8" i="49" s="1"/>
  <c r="O8" i="49"/>
  <c r="N8" i="49"/>
  <c r="M8" i="49"/>
  <c r="P7" i="49"/>
  <c r="Q7" i="49" s="1"/>
  <c r="O7" i="49"/>
  <c r="N7" i="49"/>
  <c r="C7" i="49"/>
  <c r="Q342" i="48"/>
  <c r="P342" i="48"/>
  <c r="N342" i="48"/>
  <c r="P341" i="48"/>
  <c r="Q341" i="48" s="1"/>
  <c r="O341" i="48"/>
  <c r="N341" i="48"/>
  <c r="M341" i="48"/>
  <c r="M342" i="48" s="1"/>
  <c r="O342" i="48" s="1"/>
  <c r="P340" i="48"/>
  <c r="Q340" i="48" s="1"/>
  <c r="O340" i="48"/>
  <c r="N340" i="48"/>
  <c r="Q339" i="48"/>
  <c r="P339" i="48"/>
  <c r="O339" i="48"/>
  <c r="N339" i="48"/>
  <c r="M339" i="48"/>
  <c r="Q338" i="48"/>
  <c r="P338" i="48"/>
  <c r="O338" i="48"/>
  <c r="N338" i="48"/>
  <c r="M338" i="48"/>
  <c r="Q337" i="48"/>
  <c r="P337" i="48"/>
  <c r="O337" i="48"/>
  <c r="N337" i="48"/>
  <c r="P336" i="48"/>
  <c r="Q336" i="48" s="1"/>
  <c r="N336" i="48"/>
  <c r="O335" i="48"/>
  <c r="N335" i="48"/>
  <c r="M335" i="48"/>
  <c r="M336" i="48" s="1"/>
  <c r="O336" i="48" s="1"/>
  <c r="P334" i="48"/>
  <c r="Q334" i="48" s="1"/>
  <c r="O334" i="48"/>
  <c r="N334" i="48"/>
  <c r="Q333" i="48"/>
  <c r="P333" i="48"/>
  <c r="O333" i="48"/>
  <c r="N333" i="48"/>
  <c r="O332" i="48"/>
  <c r="N332" i="48"/>
  <c r="O331" i="48"/>
  <c r="N331" i="48"/>
  <c r="M331" i="48"/>
  <c r="O330" i="48"/>
  <c r="N330" i="48"/>
  <c r="P330" i="48" s="1"/>
  <c r="Q330" i="48" s="1"/>
  <c r="P329" i="48"/>
  <c r="Q329" i="48" s="1"/>
  <c r="N329" i="48"/>
  <c r="M329" i="48"/>
  <c r="O329" i="48" s="1"/>
  <c r="P328" i="48"/>
  <c r="Q328" i="48" s="1"/>
  <c r="O328" i="48"/>
  <c r="N328" i="48"/>
  <c r="M328" i="48"/>
  <c r="Q327" i="48"/>
  <c r="P327" i="48"/>
  <c r="O327" i="48"/>
  <c r="N327" i="48"/>
  <c r="O326" i="48"/>
  <c r="N326" i="48"/>
  <c r="P325" i="48"/>
  <c r="Q325" i="48" s="1"/>
  <c r="O325" i="48"/>
  <c r="N325" i="48"/>
  <c r="M325" i="48"/>
  <c r="M326" i="48" s="1"/>
  <c r="P326" i="48" s="1"/>
  <c r="Q326" i="48" s="1"/>
  <c r="O324" i="48"/>
  <c r="N324" i="48"/>
  <c r="P324" i="48" s="1"/>
  <c r="Q324" i="48" s="1"/>
  <c r="Q323" i="48"/>
  <c r="P323" i="48"/>
  <c r="O323" i="48"/>
  <c r="N323" i="48"/>
  <c r="M323" i="48"/>
  <c r="P322" i="48"/>
  <c r="Q322" i="48" s="1"/>
  <c r="O322" i="48"/>
  <c r="N322" i="48"/>
  <c r="M322" i="48"/>
  <c r="Q321" i="48"/>
  <c r="P321" i="48"/>
  <c r="O321" i="48"/>
  <c r="N321" i="48"/>
  <c r="O320" i="48"/>
  <c r="N320" i="48"/>
  <c r="M320" i="48"/>
  <c r="P320" i="48" s="1"/>
  <c r="Q320" i="48" s="1"/>
  <c r="Q319" i="48"/>
  <c r="P319" i="48"/>
  <c r="O319" i="48"/>
  <c r="N319" i="48"/>
  <c r="M319" i="48"/>
  <c r="P318" i="48"/>
  <c r="Q318" i="48" s="1"/>
  <c r="O318" i="48"/>
  <c r="N318" i="48"/>
  <c r="O317" i="48"/>
  <c r="N317" i="48"/>
  <c r="O316" i="48"/>
  <c r="N316" i="48"/>
  <c r="M316" i="48"/>
  <c r="M317" i="48" s="1"/>
  <c r="P317" i="48" s="1"/>
  <c r="Q317" i="48" s="1"/>
  <c r="P315" i="48"/>
  <c r="Q315" i="48" s="1"/>
  <c r="O315" i="48"/>
  <c r="N315" i="48"/>
  <c r="P314" i="48"/>
  <c r="Q314" i="48" s="1"/>
  <c r="O314" i="48"/>
  <c r="N314" i="48"/>
  <c r="M314" i="48"/>
  <c r="P313" i="48"/>
  <c r="Q313" i="48" s="1"/>
  <c r="O313" i="48"/>
  <c r="N313" i="48"/>
  <c r="M313" i="48"/>
  <c r="Q312" i="48"/>
  <c r="P312" i="48"/>
  <c r="O312" i="48"/>
  <c r="N312" i="48"/>
  <c r="O311" i="48"/>
  <c r="N311" i="48"/>
  <c r="O310" i="48"/>
  <c r="N310" i="48"/>
  <c r="M310" i="48"/>
  <c r="P309" i="48"/>
  <c r="Q309" i="48" s="1"/>
  <c r="O309" i="48"/>
  <c r="N309" i="48"/>
  <c r="P308" i="48"/>
  <c r="Q308" i="48" s="1"/>
  <c r="O308" i="48"/>
  <c r="N308" i="48"/>
  <c r="M308" i="48"/>
  <c r="Q307" i="48"/>
  <c r="P307" i="48"/>
  <c r="O307" i="48"/>
  <c r="N307" i="48"/>
  <c r="M307" i="48"/>
  <c r="Q306" i="48"/>
  <c r="P306" i="48"/>
  <c r="O306" i="48"/>
  <c r="N306" i="48"/>
  <c r="P305" i="48"/>
  <c r="Q305" i="48" s="1"/>
  <c r="N305" i="48"/>
  <c r="O304" i="48"/>
  <c r="N304" i="48"/>
  <c r="M304" i="48"/>
  <c r="M305" i="48" s="1"/>
  <c r="O305" i="48" s="1"/>
  <c r="P303" i="48"/>
  <c r="Q303" i="48" s="1"/>
  <c r="O303" i="48"/>
  <c r="N303" i="48"/>
  <c r="Q302" i="48"/>
  <c r="P302" i="48"/>
  <c r="O302" i="48"/>
  <c r="N302" i="48"/>
  <c r="M302" i="48"/>
  <c r="Q301" i="48"/>
  <c r="P301" i="48"/>
  <c r="O301" i="48"/>
  <c r="N301" i="48"/>
  <c r="M301" i="48"/>
  <c r="P300" i="48"/>
  <c r="Q300" i="48" s="1"/>
  <c r="O300" i="48"/>
  <c r="N300" i="48"/>
  <c r="Q299" i="48"/>
  <c r="P299" i="48"/>
  <c r="N299" i="48"/>
  <c r="P298" i="48"/>
  <c r="Q298" i="48" s="1"/>
  <c r="O298" i="48"/>
  <c r="N298" i="48"/>
  <c r="M298" i="48"/>
  <c r="M299" i="48" s="1"/>
  <c r="O299" i="48" s="1"/>
  <c r="Q297" i="48"/>
  <c r="P297" i="48"/>
  <c r="O297" i="48"/>
  <c r="N297" i="48"/>
  <c r="Q296" i="48"/>
  <c r="P296" i="48"/>
  <c r="N296" i="48"/>
  <c r="O295" i="48"/>
  <c r="N295" i="48"/>
  <c r="M295" i="48"/>
  <c r="P294" i="48"/>
  <c r="Q294" i="48" s="1"/>
  <c r="O294" i="48"/>
  <c r="N294" i="48"/>
  <c r="Q293" i="48"/>
  <c r="P293" i="48"/>
  <c r="O293" i="48"/>
  <c r="N293" i="48"/>
  <c r="P292" i="48"/>
  <c r="Q292" i="48" s="1"/>
  <c r="O292" i="48"/>
  <c r="N292" i="48"/>
  <c r="M292" i="48"/>
  <c r="Q291" i="48"/>
  <c r="P291" i="48"/>
  <c r="O291" i="48"/>
  <c r="N291" i="48"/>
  <c r="M291" i="48"/>
  <c r="O290" i="48"/>
  <c r="N290" i="48"/>
  <c r="P290" i="48" s="1"/>
  <c r="Q290" i="48" s="1"/>
  <c r="P289" i="48"/>
  <c r="Q289" i="48" s="1"/>
  <c r="N289" i="48"/>
  <c r="P288" i="48"/>
  <c r="Q288" i="48" s="1"/>
  <c r="O288" i="48"/>
  <c r="N288" i="48"/>
  <c r="M288" i="48"/>
  <c r="M289" i="48" s="1"/>
  <c r="O289" i="48" s="1"/>
  <c r="P287" i="48"/>
  <c r="Q287" i="48" s="1"/>
  <c r="O287" i="48"/>
  <c r="N287" i="48"/>
  <c r="O286" i="48"/>
  <c r="N286" i="48"/>
  <c r="O285" i="48"/>
  <c r="N285" i="48"/>
  <c r="M285" i="48"/>
  <c r="M286" i="48" s="1"/>
  <c r="P286" i="48" s="1"/>
  <c r="Q286" i="48" s="1"/>
  <c r="P284" i="48"/>
  <c r="Q284" i="48" s="1"/>
  <c r="O284" i="48"/>
  <c r="N284" i="48"/>
  <c r="P283" i="48"/>
  <c r="Q283" i="48" s="1"/>
  <c r="N283" i="48"/>
  <c r="M283" i="48"/>
  <c r="O283" i="48" s="1"/>
  <c r="O282" i="48"/>
  <c r="N282" i="48"/>
  <c r="P282" i="48" s="1"/>
  <c r="Q282" i="48" s="1"/>
  <c r="M282" i="48"/>
  <c r="Q281" i="48"/>
  <c r="P281" i="48"/>
  <c r="O281" i="48"/>
  <c r="N281" i="48"/>
  <c r="O280" i="48"/>
  <c r="N280" i="48"/>
  <c r="O279" i="48"/>
  <c r="N279" i="48"/>
  <c r="M279" i="48"/>
  <c r="O278" i="48"/>
  <c r="N278" i="48"/>
  <c r="P278" i="48" s="1"/>
  <c r="Q278" i="48" s="1"/>
  <c r="O277" i="48"/>
  <c r="N277" i="48"/>
  <c r="M277" i="48"/>
  <c r="P277" i="48" s="1"/>
  <c r="Q277" i="48" s="1"/>
  <c r="Q276" i="48"/>
  <c r="P276" i="48"/>
  <c r="O276" i="48"/>
  <c r="N276" i="48"/>
  <c r="M276" i="48"/>
  <c r="Q275" i="48"/>
  <c r="P275" i="48"/>
  <c r="O275" i="48"/>
  <c r="N275" i="48"/>
  <c r="P274" i="48"/>
  <c r="Q274" i="48" s="1"/>
  <c r="N274" i="48"/>
  <c r="P273" i="48"/>
  <c r="Q273" i="48" s="1"/>
  <c r="O273" i="48"/>
  <c r="N273" i="48"/>
  <c r="M273" i="48"/>
  <c r="M274" i="48" s="1"/>
  <c r="O274" i="48" s="1"/>
  <c r="Q272" i="48"/>
  <c r="P272" i="48"/>
  <c r="O272" i="48"/>
  <c r="N272" i="48"/>
  <c r="Q271" i="48"/>
  <c r="P271" i="48"/>
  <c r="O271" i="48"/>
  <c r="N271" i="48"/>
  <c r="M271" i="48"/>
  <c r="Q270" i="48"/>
  <c r="P270" i="48"/>
  <c r="O270" i="48"/>
  <c r="N270" i="48"/>
  <c r="M270" i="48"/>
  <c r="O269" i="48"/>
  <c r="N269" i="48"/>
  <c r="P269" i="48" s="1"/>
  <c r="Q269" i="48" s="1"/>
  <c r="O268" i="48"/>
  <c r="N268" i="48"/>
  <c r="M268" i="48"/>
  <c r="P268" i="48" s="1"/>
  <c r="Q268" i="48" s="1"/>
  <c r="O267" i="48"/>
  <c r="N267" i="48"/>
  <c r="P267" i="48" s="1"/>
  <c r="Q267" i="48" s="1"/>
  <c r="M267" i="48"/>
  <c r="Q266" i="48"/>
  <c r="P266" i="48"/>
  <c r="O266" i="48"/>
  <c r="N266" i="48"/>
  <c r="Q265" i="48"/>
  <c r="P265" i="48"/>
  <c r="N265" i="48"/>
  <c r="O264" i="48"/>
  <c r="N264" i="48"/>
  <c r="M264" i="48"/>
  <c r="P263" i="48"/>
  <c r="Q263" i="48" s="1"/>
  <c r="O263" i="48"/>
  <c r="N263" i="48"/>
  <c r="P262" i="48"/>
  <c r="Q262" i="48" s="1"/>
  <c r="N262" i="48"/>
  <c r="M262" i="48"/>
  <c r="O262" i="48" s="1"/>
  <c r="P261" i="48"/>
  <c r="Q261" i="48" s="1"/>
  <c r="O261" i="48"/>
  <c r="N261" i="48"/>
  <c r="M261" i="48"/>
  <c r="Q260" i="48"/>
  <c r="P260" i="48"/>
  <c r="O260" i="48"/>
  <c r="N260" i="48"/>
  <c r="Q259" i="48"/>
  <c r="P259" i="48"/>
  <c r="N259" i="48"/>
  <c r="Q258" i="48"/>
  <c r="P258" i="48"/>
  <c r="O258" i="48"/>
  <c r="N258" i="48"/>
  <c r="M258" i="48"/>
  <c r="M259" i="48" s="1"/>
  <c r="O259" i="48" s="1"/>
  <c r="O257" i="48"/>
  <c r="N257" i="48"/>
  <c r="P257" i="48" s="1"/>
  <c r="Q257" i="48" s="1"/>
  <c r="P256" i="48"/>
  <c r="Q256" i="48" s="1"/>
  <c r="O256" i="48"/>
  <c r="N256" i="48"/>
  <c r="M256" i="48"/>
  <c r="Q255" i="48"/>
  <c r="P255" i="48"/>
  <c r="O255" i="48"/>
  <c r="N255" i="48"/>
  <c r="M255" i="48"/>
  <c r="O254" i="48"/>
  <c r="N254" i="48"/>
  <c r="P254" i="48" s="1"/>
  <c r="Q254" i="48" s="1"/>
  <c r="P253" i="48"/>
  <c r="Q253" i="48" s="1"/>
  <c r="O253" i="48"/>
  <c r="N253" i="48"/>
  <c r="O252" i="48"/>
  <c r="N252" i="48"/>
  <c r="M252" i="48"/>
  <c r="P252" i="48" s="1"/>
  <c r="Q252" i="48" s="1"/>
  <c r="O251" i="48"/>
  <c r="N251" i="48"/>
  <c r="P251" i="48" s="1"/>
  <c r="Q251" i="48" s="1"/>
  <c r="M251" i="48"/>
  <c r="Q250" i="48"/>
  <c r="P250" i="48"/>
  <c r="O250" i="48"/>
  <c r="N250" i="48"/>
  <c r="Q249" i="48"/>
  <c r="P249" i="48"/>
  <c r="N249" i="48"/>
  <c r="O248" i="48"/>
  <c r="N248" i="48"/>
  <c r="M248" i="48"/>
  <c r="P247" i="48"/>
  <c r="Q247" i="48" s="1"/>
  <c r="O247" i="48"/>
  <c r="N247" i="48"/>
  <c r="O246" i="48"/>
  <c r="N246" i="48"/>
  <c r="M246" i="48"/>
  <c r="P246" i="48" s="1"/>
  <c r="Q246" i="48" s="1"/>
  <c r="Q245" i="48"/>
  <c r="P245" i="48"/>
  <c r="O245" i="48"/>
  <c r="N245" i="48"/>
  <c r="M245" i="48"/>
  <c r="Q244" i="48"/>
  <c r="P244" i="48"/>
  <c r="O244" i="48"/>
  <c r="N244" i="48"/>
  <c r="P243" i="48"/>
  <c r="Q243" i="48" s="1"/>
  <c r="N243" i="48"/>
  <c r="M243" i="48"/>
  <c r="O243" i="48" s="1"/>
  <c r="O242" i="48"/>
  <c r="N242" i="48"/>
  <c r="M242" i="48"/>
  <c r="P242" i="48" s="1"/>
  <c r="Q242" i="48" s="1"/>
  <c r="Q241" i="48"/>
  <c r="P241" i="48"/>
  <c r="O241" i="48"/>
  <c r="N241" i="48"/>
  <c r="Q240" i="48"/>
  <c r="P240" i="48"/>
  <c r="O240" i="48"/>
  <c r="N240" i="48"/>
  <c r="M240" i="48"/>
  <c r="Q239" i="48"/>
  <c r="P239" i="48"/>
  <c r="O239" i="48"/>
  <c r="N239" i="48"/>
  <c r="M239" i="48"/>
  <c r="O238" i="48"/>
  <c r="N238" i="48"/>
  <c r="P238" i="48" s="1"/>
  <c r="Q238" i="48" s="1"/>
  <c r="O237" i="48"/>
  <c r="N237" i="48"/>
  <c r="O236" i="48"/>
  <c r="N236" i="48"/>
  <c r="P236" i="48" s="1"/>
  <c r="Q236" i="48" s="1"/>
  <c r="M236" i="48"/>
  <c r="M237" i="48" s="1"/>
  <c r="P237" i="48" s="1"/>
  <c r="Q237" i="48" s="1"/>
  <c r="Q235" i="48"/>
  <c r="P235" i="48"/>
  <c r="O235" i="48"/>
  <c r="N235" i="48"/>
  <c r="Q234" i="48"/>
  <c r="P234" i="48"/>
  <c r="N234" i="48"/>
  <c r="O233" i="48"/>
  <c r="N233" i="48"/>
  <c r="M233" i="48"/>
  <c r="P232" i="48"/>
  <c r="Q232" i="48" s="1"/>
  <c r="O232" i="48"/>
  <c r="N232" i="48"/>
  <c r="P231" i="48"/>
  <c r="Q231" i="48" s="1"/>
  <c r="O231" i="48"/>
  <c r="N231" i="48"/>
  <c r="M231" i="48"/>
  <c r="Q230" i="48"/>
  <c r="P230" i="48"/>
  <c r="O230" i="48"/>
  <c r="N230" i="48"/>
  <c r="M230" i="48"/>
  <c r="Q229" i="48"/>
  <c r="P229" i="48"/>
  <c r="O229" i="48"/>
  <c r="N229" i="48"/>
  <c r="O228" i="48"/>
  <c r="N228" i="48"/>
  <c r="O227" i="48"/>
  <c r="N227" i="48"/>
  <c r="M227" i="48"/>
  <c r="M228" i="48" s="1"/>
  <c r="P228" i="48" s="1"/>
  <c r="Q228" i="48" s="1"/>
  <c r="Q226" i="48"/>
  <c r="P226" i="48"/>
  <c r="O226" i="48"/>
  <c r="N226" i="48"/>
  <c r="Q225" i="48"/>
  <c r="P225" i="48"/>
  <c r="O225" i="48"/>
  <c r="N225" i="48"/>
  <c r="M225" i="48"/>
  <c r="Q224" i="48"/>
  <c r="P224" i="48"/>
  <c r="O224" i="48"/>
  <c r="N224" i="48"/>
  <c r="M224" i="48"/>
  <c r="Q223" i="48"/>
  <c r="P223" i="48"/>
  <c r="O223" i="48"/>
  <c r="N223" i="48"/>
  <c r="P222" i="48"/>
  <c r="Q222" i="48" s="1"/>
  <c r="N222" i="48"/>
  <c r="P221" i="48"/>
  <c r="Q221" i="48" s="1"/>
  <c r="O221" i="48"/>
  <c r="N221" i="48"/>
  <c r="M221" i="48"/>
  <c r="M222" i="48" s="1"/>
  <c r="O222" i="48" s="1"/>
  <c r="P220" i="48"/>
  <c r="Q220" i="48" s="1"/>
  <c r="O220" i="48"/>
  <c r="N220" i="48"/>
  <c r="Q219" i="48"/>
  <c r="P219" i="48"/>
  <c r="N219" i="48"/>
  <c r="Q218" i="48"/>
  <c r="P218" i="48"/>
  <c r="N218" i="48"/>
  <c r="M218" i="48"/>
  <c r="M219" i="48" s="1"/>
  <c r="O219" i="48" s="1"/>
  <c r="O217" i="48"/>
  <c r="N217" i="48"/>
  <c r="P217" i="48" s="1"/>
  <c r="Q217" i="48" s="1"/>
  <c r="P216" i="48"/>
  <c r="Q216" i="48" s="1"/>
  <c r="N216" i="48"/>
  <c r="M216" i="48"/>
  <c r="O216" i="48" s="1"/>
  <c r="P215" i="48"/>
  <c r="Q215" i="48" s="1"/>
  <c r="O215" i="48"/>
  <c r="N215" i="48"/>
  <c r="M215" i="48"/>
  <c r="Q214" i="48"/>
  <c r="P214" i="48"/>
  <c r="O214" i="48"/>
  <c r="N214" i="48"/>
  <c r="Q213" i="48"/>
  <c r="P213" i="48"/>
  <c r="O213" i="48"/>
  <c r="N213" i="48"/>
  <c r="O212" i="48"/>
  <c r="N212" i="48"/>
  <c r="P211" i="48"/>
  <c r="Q211" i="48" s="1"/>
  <c r="O211" i="48"/>
  <c r="N211" i="48"/>
  <c r="M211" i="48"/>
  <c r="M212" i="48" s="1"/>
  <c r="P212" i="48" s="1"/>
  <c r="Q212" i="48" s="1"/>
  <c r="P210" i="48"/>
  <c r="Q210" i="48" s="1"/>
  <c r="O210" i="48"/>
  <c r="N210" i="48"/>
  <c r="Q209" i="48"/>
  <c r="P209" i="48"/>
  <c r="O209" i="48"/>
  <c r="N209" i="48"/>
  <c r="M209" i="48"/>
  <c r="Q208" i="48"/>
  <c r="P208" i="48"/>
  <c r="O208" i="48"/>
  <c r="N208" i="48"/>
  <c r="M208" i="48"/>
  <c r="P207" i="48"/>
  <c r="Q207" i="48" s="1"/>
  <c r="O207" i="48"/>
  <c r="N207" i="48"/>
  <c r="O206" i="48"/>
  <c r="N206" i="48"/>
  <c r="M206" i="48"/>
  <c r="P206" i="48" s="1"/>
  <c r="Q206" i="48" s="1"/>
  <c r="P205" i="48"/>
  <c r="Q205" i="48" s="1"/>
  <c r="O205" i="48"/>
  <c r="N205" i="48"/>
  <c r="M205" i="48"/>
  <c r="Q204" i="48"/>
  <c r="P204" i="48"/>
  <c r="O204" i="48"/>
  <c r="N204" i="48"/>
  <c r="Q203" i="48"/>
  <c r="P203" i="48"/>
  <c r="N203" i="48"/>
  <c r="O202" i="48"/>
  <c r="N202" i="48"/>
  <c r="M202" i="48"/>
  <c r="Q201" i="48"/>
  <c r="P201" i="48"/>
  <c r="O201" i="48"/>
  <c r="N201" i="48"/>
  <c r="O200" i="48"/>
  <c r="N200" i="48"/>
  <c r="M200" i="48"/>
  <c r="P200" i="48" s="1"/>
  <c r="Q200" i="48" s="1"/>
  <c r="P199" i="48"/>
  <c r="Q199" i="48" s="1"/>
  <c r="O199" i="48"/>
  <c r="N199" i="48"/>
  <c r="M199" i="48"/>
  <c r="Q198" i="48"/>
  <c r="P198" i="48"/>
  <c r="O198" i="48"/>
  <c r="N198" i="48"/>
  <c r="O197" i="48"/>
  <c r="N197" i="48"/>
  <c r="Q196" i="48"/>
  <c r="P196" i="48"/>
  <c r="O196" i="48"/>
  <c r="N196" i="48"/>
  <c r="M196" i="48"/>
  <c r="M197" i="48" s="1"/>
  <c r="P197" i="48" s="1"/>
  <c r="Q197" i="48" s="1"/>
  <c r="P195" i="48"/>
  <c r="Q195" i="48" s="1"/>
  <c r="O195" i="48"/>
  <c r="N195" i="48"/>
  <c r="Q194" i="48"/>
  <c r="P194" i="48"/>
  <c r="O194" i="48"/>
  <c r="N194" i="48"/>
  <c r="M194" i="48"/>
  <c r="P193" i="48"/>
  <c r="Q193" i="48" s="1"/>
  <c r="O193" i="48"/>
  <c r="N193" i="48"/>
  <c r="M193" i="48"/>
  <c r="Q192" i="48"/>
  <c r="P192" i="48"/>
  <c r="O192" i="48"/>
  <c r="N192" i="48"/>
  <c r="O191" i="48"/>
  <c r="N191" i="48"/>
  <c r="P191" i="48" s="1"/>
  <c r="Q191" i="48" s="1"/>
  <c r="M191" i="48"/>
  <c r="O190" i="48"/>
  <c r="N190" i="48"/>
  <c r="M190" i="48"/>
  <c r="P190" i="48" s="1"/>
  <c r="Q190" i="48" s="1"/>
  <c r="Q189" i="48"/>
  <c r="P189" i="48"/>
  <c r="O189" i="48"/>
  <c r="N189" i="48"/>
  <c r="O188" i="48"/>
  <c r="N188" i="48"/>
  <c r="O187" i="48"/>
  <c r="N187" i="48"/>
  <c r="M187" i="48"/>
  <c r="M188" i="48" s="1"/>
  <c r="P188" i="48" s="1"/>
  <c r="Q188" i="48" s="1"/>
  <c r="P186" i="48"/>
  <c r="Q186" i="48" s="1"/>
  <c r="O186" i="48"/>
  <c r="N186" i="48"/>
  <c r="P185" i="48"/>
  <c r="Q185" i="48" s="1"/>
  <c r="N185" i="48"/>
  <c r="Q184" i="48"/>
  <c r="P184" i="48"/>
  <c r="O184" i="48"/>
  <c r="N184" i="48"/>
  <c r="M184" i="48"/>
  <c r="M185" i="48" s="1"/>
  <c r="O185" i="48" s="1"/>
  <c r="Q183" i="48"/>
  <c r="P183" i="48"/>
  <c r="O183" i="48"/>
  <c r="N183" i="48"/>
  <c r="Q182" i="48"/>
  <c r="P182" i="48"/>
  <c r="N182" i="48"/>
  <c r="O181" i="48"/>
  <c r="N181" i="48"/>
  <c r="M181" i="48"/>
  <c r="P180" i="48"/>
  <c r="Q180" i="48" s="1"/>
  <c r="O180" i="48"/>
  <c r="N180" i="48"/>
  <c r="O179" i="48"/>
  <c r="N179" i="48"/>
  <c r="O178" i="48"/>
  <c r="N178" i="48"/>
  <c r="O177" i="48"/>
  <c r="N177" i="48"/>
  <c r="O176" i="48"/>
  <c r="N176" i="48"/>
  <c r="M176" i="48"/>
  <c r="O175" i="48"/>
  <c r="N175" i="48"/>
  <c r="P175" i="48" s="1"/>
  <c r="Q175" i="48" s="1"/>
  <c r="P174" i="48"/>
  <c r="Q174" i="48" s="1"/>
  <c r="O174" i="48"/>
  <c r="N174" i="48"/>
  <c r="M174" i="48"/>
  <c r="Q173" i="48"/>
  <c r="P173" i="48"/>
  <c r="O173" i="48"/>
  <c r="N173" i="48"/>
  <c r="M173" i="48"/>
  <c r="Q172" i="48"/>
  <c r="P172" i="48"/>
  <c r="O172" i="48"/>
  <c r="N172" i="48"/>
  <c r="P171" i="48"/>
  <c r="Q171" i="48" s="1"/>
  <c r="N171" i="48"/>
  <c r="M171" i="48"/>
  <c r="O171" i="48" s="1"/>
  <c r="P170" i="48"/>
  <c r="Q170" i="48" s="1"/>
  <c r="O170" i="48"/>
  <c r="N170" i="48"/>
  <c r="M170" i="48"/>
  <c r="P169" i="48"/>
  <c r="Q169" i="48" s="1"/>
  <c r="O169" i="48"/>
  <c r="N169" i="48"/>
  <c r="Q168" i="48"/>
  <c r="P168" i="48"/>
  <c r="O168" i="48"/>
  <c r="N168" i="48"/>
  <c r="M168" i="48"/>
  <c r="Q167" i="48"/>
  <c r="P167" i="48"/>
  <c r="O167" i="48"/>
  <c r="N167" i="48"/>
  <c r="M167" i="48"/>
  <c r="O166" i="48"/>
  <c r="N166" i="48"/>
  <c r="P166" i="48" s="1"/>
  <c r="Q166" i="48" s="1"/>
  <c r="Q165" i="48"/>
  <c r="P165" i="48"/>
  <c r="O165" i="48"/>
  <c r="N165" i="48"/>
  <c r="P164" i="48"/>
  <c r="Q164" i="48" s="1"/>
  <c r="O164" i="48"/>
  <c r="N164" i="48"/>
  <c r="M164" i="48"/>
  <c r="Q163" i="48"/>
  <c r="P163" i="48"/>
  <c r="O163" i="48"/>
  <c r="N163" i="48"/>
  <c r="M163" i="48"/>
  <c r="Q162" i="48"/>
  <c r="P162" i="48"/>
  <c r="O162" i="48"/>
  <c r="N162" i="48"/>
  <c r="Q161" i="48"/>
  <c r="P161" i="48"/>
  <c r="N161" i="48"/>
  <c r="P160" i="48"/>
  <c r="Q160" i="48" s="1"/>
  <c r="O160" i="48"/>
  <c r="N160" i="48"/>
  <c r="M160" i="48"/>
  <c r="M161" i="48" s="1"/>
  <c r="O161" i="48" s="1"/>
  <c r="Q159" i="48"/>
  <c r="P159" i="48"/>
  <c r="O159" i="48"/>
  <c r="N159" i="48"/>
  <c r="O158" i="48"/>
  <c r="N158" i="48"/>
  <c r="P158" i="48" s="1"/>
  <c r="Q158" i="48" s="1"/>
  <c r="M158" i="48"/>
  <c r="P157" i="48"/>
  <c r="Q157" i="48" s="1"/>
  <c r="O157" i="48"/>
  <c r="N157" i="48"/>
  <c r="M157" i="48"/>
  <c r="O156" i="48"/>
  <c r="N156" i="48"/>
  <c r="P156" i="48" s="1"/>
  <c r="Q156" i="48" s="1"/>
  <c r="P155" i="48"/>
  <c r="Q155" i="48" s="1"/>
  <c r="O155" i="48"/>
  <c r="N155" i="48"/>
  <c r="M155" i="48"/>
  <c r="P154" i="48"/>
  <c r="Q154" i="48" s="1"/>
  <c r="O154" i="48"/>
  <c r="N154" i="48"/>
  <c r="M154" i="48"/>
  <c r="Q153" i="48"/>
  <c r="P153" i="48"/>
  <c r="O153" i="48"/>
  <c r="N153" i="48"/>
  <c r="O152" i="48"/>
  <c r="N152" i="48"/>
  <c r="O151" i="48"/>
  <c r="N151" i="48"/>
  <c r="M151" i="48"/>
  <c r="M152" i="48" s="1"/>
  <c r="P152" i="48" s="1"/>
  <c r="Q152" i="48" s="1"/>
  <c r="P150" i="48"/>
  <c r="Q150" i="48" s="1"/>
  <c r="O150" i="48"/>
  <c r="N150" i="48"/>
  <c r="O149" i="48"/>
  <c r="N149" i="48"/>
  <c r="M149" i="48"/>
  <c r="P149" i="48" s="1"/>
  <c r="Q149" i="48" s="1"/>
  <c r="O148" i="48"/>
  <c r="N148" i="48"/>
  <c r="P148" i="48" s="1"/>
  <c r="Q148" i="48" s="1"/>
  <c r="M148" i="48"/>
  <c r="Q147" i="48"/>
  <c r="P147" i="48"/>
  <c r="O147" i="48"/>
  <c r="N147" i="48"/>
  <c r="Q146" i="48"/>
  <c r="P146" i="48"/>
  <c r="N146" i="48"/>
  <c r="O145" i="48"/>
  <c r="N145" i="48"/>
  <c r="M145" i="48"/>
  <c r="P144" i="48"/>
  <c r="Q144" i="48" s="1"/>
  <c r="O144" i="48"/>
  <c r="N144" i="48"/>
  <c r="O143" i="48"/>
  <c r="N143" i="48"/>
  <c r="M143" i="48"/>
  <c r="P143" i="48" s="1"/>
  <c r="Q143" i="48" s="1"/>
  <c r="Q142" i="48"/>
  <c r="P142" i="48"/>
  <c r="O142" i="48"/>
  <c r="N142" i="48"/>
  <c r="M142" i="48"/>
  <c r="Q141" i="48"/>
  <c r="P141" i="48"/>
  <c r="O141" i="48"/>
  <c r="N141" i="48"/>
  <c r="O140" i="48"/>
  <c r="N140" i="48"/>
  <c r="O139" i="48"/>
  <c r="N139" i="48"/>
  <c r="M139" i="48"/>
  <c r="M140" i="48" s="1"/>
  <c r="P140" i="48" s="1"/>
  <c r="Q140" i="48" s="1"/>
  <c r="O138" i="48"/>
  <c r="N138" i="48"/>
  <c r="P138" i="48" s="1"/>
  <c r="Q138" i="48" s="1"/>
  <c r="P137" i="48"/>
  <c r="Q137" i="48" s="1"/>
  <c r="O137" i="48"/>
  <c r="N137" i="48"/>
  <c r="M137" i="48"/>
  <c r="Q136" i="48"/>
  <c r="P136" i="48"/>
  <c r="O136" i="48"/>
  <c r="N136" i="48"/>
  <c r="M136" i="48"/>
  <c r="P135" i="48"/>
  <c r="Q135" i="48" s="1"/>
  <c r="O135" i="48"/>
  <c r="N135" i="48"/>
  <c r="Q134" i="48"/>
  <c r="P134" i="48"/>
  <c r="N134" i="48"/>
  <c r="M134" i="48"/>
  <c r="O134" i="48" s="1"/>
  <c r="P133" i="48"/>
  <c r="Q133" i="48" s="1"/>
  <c r="O133" i="48"/>
  <c r="N133" i="48"/>
  <c r="M133" i="48"/>
  <c r="Q132" i="48"/>
  <c r="P132" i="48"/>
  <c r="O132" i="48"/>
  <c r="N132" i="48"/>
  <c r="Q131" i="48"/>
  <c r="P131" i="48"/>
  <c r="N131" i="48"/>
  <c r="Q130" i="48"/>
  <c r="P130" i="48"/>
  <c r="N130" i="48"/>
  <c r="M130" i="48"/>
  <c r="O129" i="48"/>
  <c r="N129" i="48"/>
  <c r="P129" i="48" s="1"/>
  <c r="Q129" i="48" s="1"/>
  <c r="P128" i="48"/>
  <c r="Q128" i="48" s="1"/>
  <c r="N128" i="48"/>
  <c r="M128" i="48"/>
  <c r="O128" i="48" s="1"/>
  <c r="Q127" i="48"/>
  <c r="P127" i="48"/>
  <c r="O127" i="48"/>
  <c r="N127" i="48"/>
  <c r="M127" i="48"/>
  <c r="Q126" i="48"/>
  <c r="P126" i="48"/>
  <c r="O126" i="48"/>
  <c r="N126" i="48"/>
  <c r="Q125" i="48"/>
  <c r="P125" i="48"/>
  <c r="O125" i="48"/>
  <c r="N125" i="48"/>
  <c r="P124" i="48"/>
  <c r="Q124" i="48" s="1"/>
  <c r="O124" i="48"/>
  <c r="N124" i="48"/>
  <c r="M124" i="48"/>
  <c r="P123" i="48"/>
  <c r="Q123" i="48" s="1"/>
  <c r="O123" i="48"/>
  <c r="N123" i="48"/>
  <c r="M123" i="48"/>
  <c r="O122" i="48"/>
  <c r="N122" i="48"/>
  <c r="P122" i="48" s="1"/>
  <c r="Q122" i="48" s="1"/>
  <c r="Q121" i="48"/>
  <c r="P121" i="48"/>
  <c r="N121" i="48"/>
  <c r="O120" i="48"/>
  <c r="N120" i="48"/>
  <c r="M120" i="48"/>
  <c r="M121" i="48" s="1"/>
  <c r="O121" i="48" s="1"/>
  <c r="P119" i="48"/>
  <c r="Q119" i="48" s="1"/>
  <c r="O119" i="48"/>
  <c r="N119" i="48"/>
  <c r="Q118" i="48"/>
  <c r="P118" i="48"/>
  <c r="O118" i="48"/>
  <c r="N118" i="48"/>
  <c r="M118" i="48"/>
  <c r="P117" i="48"/>
  <c r="Q117" i="48" s="1"/>
  <c r="O117" i="48"/>
  <c r="N117" i="48"/>
  <c r="M117" i="48"/>
  <c r="Q116" i="48"/>
  <c r="P116" i="48"/>
  <c r="O116" i="48"/>
  <c r="N116" i="48"/>
  <c r="P115" i="48"/>
  <c r="Q115" i="48" s="1"/>
  <c r="N115" i="48"/>
  <c r="O114" i="48"/>
  <c r="N114" i="48"/>
  <c r="M114" i="48"/>
  <c r="P113" i="48"/>
  <c r="Q113" i="48" s="1"/>
  <c r="O113" i="48"/>
  <c r="N113" i="48"/>
  <c r="P112" i="48"/>
  <c r="Q112" i="48" s="1"/>
  <c r="O112" i="48"/>
  <c r="N112" i="48"/>
  <c r="M112" i="48"/>
  <c r="Q111" i="48"/>
  <c r="P111" i="48"/>
  <c r="O111" i="48"/>
  <c r="N111" i="48"/>
  <c r="M111" i="48"/>
  <c r="P110" i="48"/>
  <c r="Q110" i="48" s="1"/>
  <c r="O110" i="48"/>
  <c r="N110" i="48"/>
  <c r="O109" i="48"/>
  <c r="N109" i="48"/>
  <c r="M109" i="48"/>
  <c r="O108" i="48"/>
  <c r="N108" i="48"/>
  <c r="M108" i="48"/>
  <c r="P108" i="48" s="1"/>
  <c r="Q108" i="48" s="1"/>
  <c r="Q107" i="48"/>
  <c r="P107" i="48"/>
  <c r="O107" i="48"/>
  <c r="N107" i="48"/>
  <c r="Q106" i="48"/>
  <c r="P106" i="48"/>
  <c r="O106" i="48"/>
  <c r="N106" i="48"/>
  <c r="M106" i="48"/>
  <c r="Q105" i="48"/>
  <c r="P105" i="48"/>
  <c r="O105" i="48"/>
  <c r="N105" i="48"/>
  <c r="M105" i="48"/>
  <c r="P104" i="48"/>
  <c r="Q104" i="48" s="1"/>
  <c r="O104" i="48"/>
  <c r="N104" i="48"/>
  <c r="O103" i="48"/>
  <c r="N103" i="48"/>
  <c r="O102" i="48"/>
  <c r="N102" i="48"/>
  <c r="M102" i="48"/>
  <c r="M103" i="48" s="1"/>
  <c r="P103" i="48" s="1"/>
  <c r="Q103" i="48" s="1"/>
  <c r="P101" i="48"/>
  <c r="Q101" i="48" s="1"/>
  <c r="O101" i="48"/>
  <c r="N101" i="48"/>
  <c r="O100" i="48"/>
  <c r="N100" i="48"/>
  <c r="O99" i="48"/>
  <c r="N99" i="48"/>
  <c r="M99" i="48"/>
  <c r="O98" i="48"/>
  <c r="N98" i="48"/>
  <c r="P98" i="48" s="1"/>
  <c r="Q98" i="48" s="1"/>
  <c r="P97" i="48"/>
  <c r="Q97" i="48" s="1"/>
  <c r="O97" i="48"/>
  <c r="N97" i="48"/>
  <c r="M97" i="48"/>
  <c r="O96" i="48"/>
  <c r="N96" i="48"/>
  <c r="P96" i="48" s="1"/>
  <c r="Q96" i="48" s="1"/>
  <c r="M96" i="48"/>
  <c r="Q95" i="48"/>
  <c r="P95" i="48"/>
  <c r="O95" i="48"/>
  <c r="N95" i="48"/>
  <c r="Q94" i="48"/>
  <c r="P94" i="48"/>
  <c r="N94" i="48"/>
  <c r="P93" i="48"/>
  <c r="Q93" i="48" s="1"/>
  <c r="O93" i="48"/>
  <c r="N93" i="48"/>
  <c r="M93" i="48"/>
  <c r="M94" i="48" s="1"/>
  <c r="O94" i="48" s="1"/>
  <c r="P92" i="48"/>
  <c r="Q92" i="48" s="1"/>
  <c r="O92" i="48"/>
  <c r="N92" i="48"/>
  <c r="Q91" i="48"/>
  <c r="P91" i="48"/>
  <c r="O91" i="48"/>
  <c r="N91" i="48"/>
  <c r="M91" i="48"/>
  <c r="Q90" i="48"/>
  <c r="P90" i="48"/>
  <c r="O90" i="48"/>
  <c r="N90" i="48"/>
  <c r="M90" i="48"/>
  <c r="O89" i="48"/>
  <c r="N89" i="48"/>
  <c r="P89" i="48" s="1"/>
  <c r="Q89" i="48" s="1"/>
  <c r="P88" i="48"/>
  <c r="Q88" i="48" s="1"/>
  <c r="N88" i="48"/>
  <c r="M88" i="48"/>
  <c r="O88" i="48" s="1"/>
  <c r="P87" i="48"/>
  <c r="Q87" i="48" s="1"/>
  <c r="O87" i="48"/>
  <c r="N87" i="48"/>
  <c r="M87" i="48"/>
  <c r="O86" i="48"/>
  <c r="N86" i="48"/>
  <c r="P86" i="48" s="1"/>
  <c r="Q86" i="48" s="1"/>
  <c r="Q85" i="48"/>
  <c r="P85" i="48"/>
  <c r="O85" i="48"/>
  <c r="N85" i="48"/>
  <c r="O84" i="48"/>
  <c r="N84" i="48"/>
  <c r="O83" i="48"/>
  <c r="N83" i="48"/>
  <c r="M83" i="48"/>
  <c r="Q82" i="48"/>
  <c r="P82" i="48"/>
  <c r="O82" i="48"/>
  <c r="N82" i="48"/>
  <c r="Q81" i="48"/>
  <c r="P81" i="48"/>
  <c r="O81" i="48"/>
  <c r="N81" i="48"/>
  <c r="M81" i="48"/>
  <c r="Q80" i="48"/>
  <c r="P80" i="48"/>
  <c r="O80" i="48"/>
  <c r="N80" i="48"/>
  <c r="M80" i="48"/>
  <c r="P79" i="48"/>
  <c r="Q79" i="48" s="1"/>
  <c r="O79" i="48"/>
  <c r="N79" i="48"/>
  <c r="O78" i="48"/>
  <c r="N78" i="48"/>
  <c r="O77" i="48"/>
  <c r="N77" i="48"/>
  <c r="M77" i="48"/>
  <c r="M78" i="48" s="1"/>
  <c r="P78" i="48" s="1"/>
  <c r="Q78" i="48" s="1"/>
  <c r="Q76" i="48"/>
  <c r="P76" i="48"/>
  <c r="O76" i="48"/>
  <c r="N76" i="48"/>
  <c r="P75" i="48"/>
  <c r="Q75" i="48" s="1"/>
  <c r="O75" i="48"/>
  <c r="N75" i="48"/>
  <c r="M75" i="48"/>
  <c r="Q74" i="48"/>
  <c r="P74" i="48"/>
  <c r="O74" i="48"/>
  <c r="N74" i="48"/>
  <c r="M74" i="48"/>
  <c r="P73" i="48"/>
  <c r="Q73" i="48" s="1"/>
  <c r="O73" i="48"/>
  <c r="N73" i="48"/>
  <c r="O72" i="48"/>
  <c r="N72" i="48"/>
  <c r="M72" i="48"/>
  <c r="P72" i="48" s="1"/>
  <c r="Q72" i="48" s="1"/>
  <c r="P71" i="48"/>
  <c r="Q71" i="48" s="1"/>
  <c r="O71" i="48"/>
  <c r="N71" i="48"/>
  <c r="M71" i="48"/>
  <c r="Q70" i="48"/>
  <c r="P70" i="48"/>
  <c r="O70" i="48"/>
  <c r="N70" i="48"/>
  <c r="O69" i="48"/>
  <c r="N69" i="48"/>
  <c r="O68" i="48"/>
  <c r="N68" i="48"/>
  <c r="M68" i="48"/>
  <c r="Q67" i="48"/>
  <c r="P67" i="48"/>
  <c r="O67" i="48"/>
  <c r="N67" i="48"/>
  <c r="Q66" i="48"/>
  <c r="P66" i="48"/>
  <c r="N66" i="48"/>
  <c r="M66" i="48"/>
  <c r="O66" i="48" s="1"/>
  <c r="O65" i="48"/>
  <c r="N65" i="48"/>
  <c r="P65" i="48" s="1"/>
  <c r="Q65" i="48" s="1"/>
  <c r="M65" i="48"/>
  <c r="Q64" i="48"/>
  <c r="P64" i="48"/>
  <c r="O64" i="48"/>
  <c r="N64" i="48"/>
  <c r="O63" i="48"/>
  <c r="N63" i="48"/>
  <c r="P62" i="48"/>
  <c r="Q62" i="48" s="1"/>
  <c r="O62" i="48"/>
  <c r="N62" i="48"/>
  <c r="M62" i="48"/>
  <c r="M63" i="48" s="1"/>
  <c r="P63" i="48" s="1"/>
  <c r="Q63" i="48" s="1"/>
  <c r="P61" i="48"/>
  <c r="Q61" i="48" s="1"/>
  <c r="O61" i="48"/>
  <c r="N61" i="48"/>
  <c r="P60" i="48"/>
  <c r="Q60" i="48" s="1"/>
  <c r="O60" i="48"/>
  <c r="N60" i="48"/>
  <c r="M60" i="48"/>
  <c r="Q59" i="48"/>
  <c r="P59" i="48"/>
  <c r="O59" i="48"/>
  <c r="N59" i="48"/>
  <c r="M59" i="48"/>
  <c r="O58" i="48"/>
  <c r="N58" i="48"/>
  <c r="P58" i="48" s="1"/>
  <c r="Q58" i="48" s="1"/>
  <c r="Q57" i="48"/>
  <c r="P57" i="48"/>
  <c r="N57" i="48"/>
  <c r="M57" i="48"/>
  <c r="O57" i="48" s="1"/>
  <c r="P56" i="48"/>
  <c r="Q56" i="48" s="1"/>
  <c r="O56" i="48"/>
  <c r="N56" i="48"/>
  <c r="M56" i="48"/>
  <c r="Q55" i="48"/>
  <c r="P55" i="48"/>
  <c r="O55" i="48"/>
  <c r="N55" i="48"/>
  <c r="Q54" i="48"/>
  <c r="P54" i="48"/>
  <c r="N54" i="48"/>
  <c r="O53" i="48"/>
  <c r="N53" i="48"/>
  <c r="M53" i="48"/>
  <c r="M54" i="48" s="1"/>
  <c r="O54" i="48" s="1"/>
  <c r="P52" i="48"/>
  <c r="Q52" i="48" s="1"/>
  <c r="O52" i="48"/>
  <c r="N52" i="48"/>
  <c r="Q51" i="48"/>
  <c r="P51" i="48"/>
  <c r="N51" i="48"/>
  <c r="M51" i="48"/>
  <c r="O51" i="48" s="1"/>
  <c r="P50" i="48"/>
  <c r="Q50" i="48" s="1"/>
  <c r="O50" i="48"/>
  <c r="N50" i="48"/>
  <c r="M50" i="48"/>
  <c r="Q49" i="48"/>
  <c r="P49" i="48"/>
  <c r="O49" i="48"/>
  <c r="N49" i="48"/>
  <c r="P48" i="48"/>
  <c r="Q48" i="48" s="1"/>
  <c r="N48" i="48"/>
  <c r="O47" i="48"/>
  <c r="N47" i="48"/>
  <c r="M47" i="48"/>
  <c r="M48" i="48" s="1"/>
  <c r="O48" i="48" s="1"/>
  <c r="P46" i="48"/>
  <c r="Q46" i="48" s="1"/>
  <c r="O46" i="48"/>
  <c r="N46" i="48"/>
  <c r="Q45" i="48"/>
  <c r="P45" i="48"/>
  <c r="O45" i="48"/>
  <c r="N45" i="48"/>
  <c r="Q44" i="48"/>
  <c r="P44" i="48"/>
  <c r="O44" i="48"/>
  <c r="N44" i="48"/>
  <c r="M44" i="48"/>
  <c r="Q43" i="48"/>
  <c r="P43" i="48"/>
  <c r="O43" i="48"/>
  <c r="N43" i="48"/>
  <c r="M43" i="48"/>
  <c r="O42" i="48"/>
  <c r="N42" i="48"/>
  <c r="P42" i="48" s="1"/>
  <c r="Q42" i="48" s="1"/>
  <c r="P41" i="48"/>
  <c r="Q41" i="48" s="1"/>
  <c r="N41" i="48"/>
  <c r="O40" i="48"/>
  <c r="N40" i="48"/>
  <c r="P40" i="48" s="1"/>
  <c r="Q40" i="48" s="1"/>
  <c r="M40" i="48"/>
  <c r="M41" i="48" s="1"/>
  <c r="O41" i="48" s="1"/>
  <c r="Q39" i="48"/>
  <c r="P39" i="48"/>
  <c r="O39" i="48"/>
  <c r="N39" i="48"/>
  <c r="O38" i="48"/>
  <c r="N38" i="48"/>
  <c r="O37" i="48"/>
  <c r="N37" i="48"/>
  <c r="M37" i="48"/>
  <c r="O36" i="48"/>
  <c r="N36" i="48"/>
  <c r="P36" i="48" s="1"/>
  <c r="Q36" i="48" s="1"/>
  <c r="Q35" i="48"/>
  <c r="P35" i="48"/>
  <c r="O35" i="48"/>
  <c r="N35" i="48"/>
  <c r="M35" i="48"/>
  <c r="O34" i="48"/>
  <c r="N34" i="48"/>
  <c r="P34" i="48" s="1"/>
  <c r="Q34" i="48" s="1"/>
  <c r="M34" i="48"/>
  <c r="Q33" i="48"/>
  <c r="P33" i="48"/>
  <c r="O33" i="48"/>
  <c r="N33" i="48"/>
  <c r="O32" i="48"/>
  <c r="N32" i="48"/>
  <c r="M32" i="48"/>
  <c r="P32" i="48" s="1"/>
  <c r="Q32" i="48" s="1"/>
  <c r="O31" i="48"/>
  <c r="N31" i="48"/>
  <c r="M31" i="48"/>
  <c r="P31" i="48" s="1"/>
  <c r="Q31" i="48" s="1"/>
  <c r="Q30" i="48"/>
  <c r="P30" i="48"/>
  <c r="O30" i="48"/>
  <c r="N30" i="48"/>
  <c r="P29" i="48"/>
  <c r="Q29" i="48" s="1"/>
  <c r="O29" i="48"/>
  <c r="N29" i="48"/>
  <c r="M29" i="48"/>
  <c r="Q28" i="48"/>
  <c r="P28" i="48"/>
  <c r="O28" i="48"/>
  <c r="N28" i="48"/>
  <c r="M28" i="48"/>
  <c r="O27" i="48"/>
  <c r="N27" i="48"/>
  <c r="P27" i="48" s="1"/>
  <c r="Q27" i="48" s="1"/>
  <c r="P26" i="48"/>
  <c r="Q26" i="48" s="1"/>
  <c r="N26" i="48"/>
  <c r="O25" i="48"/>
  <c r="N25" i="48"/>
  <c r="M25" i="48"/>
  <c r="M26" i="48" s="1"/>
  <c r="O26" i="48" s="1"/>
  <c r="Q24" i="48"/>
  <c r="P24" i="48"/>
  <c r="O24" i="48"/>
  <c r="N24" i="48"/>
  <c r="Q23" i="48"/>
  <c r="O23" i="48"/>
  <c r="N23" i="48"/>
  <c r="O22" i="48"/>
  <c r="N22" i="48"/>
  <c r="M22" i="48"/>
  <c r="M23" i="48" s="1"/>
  <c r="P23" i="48" s="1"/>
  <c r="O21" i="48"/>
  <c r="N21" i="48"/>
  <c r="P21" i="48" s="1"/>
  <c r="Q21" i="48" s="1"/>
  <c r="O20" i="48"/>
  <c r="N20" i="48"/>
  <c r="O19" i="48"/>
  <c r="N19" i="48"/>
  <c r="M19" i="48"/>
  <c r="M20" i="48" s="1"/>
  <c r="P20" i="48" s="1"/>
  <c r="Q20" i="48" s="1"/>
  <c r="Q18" i="48"/>
  <c r="P18" i="48"/>
  <c r="O18" i="48"/>
  <c r="N18" i="48"/>
  <c r="P17" i="48"/>
  <c r="Q17" i="48" s="1"/>
  <c r="N17" i="48"/>
  <c r="O16" i="48"/>
  <c r="N16" i="48"/>
  <c r="M16" i="48"/>
  <c r="M17" i="48" s="1"/>
  <c r="O17" i="48" s="1"/>
  <c r="P15" i="48"/>
  <c r="Q15" i="48" s="1"/>
  <c r="O15" i="48"/>
  <c r="N15" i="48"/>
  <c r="P14" i="48"/>
  <c r="Q14" i="48" s="1"/>
  <c r="O14" i="48"/>
  <c r="N14" i="48"/>
  <c r="M14" i="48"/>
  <c r="Q13" i="48"/>
  <c r="P13" i="48"/>
  <c r="O13" i="48"/>
  <c r="N13" i="48"/>
  <c r="M13" i="48"/>
  <c r="P12" i="48"/>
  <c r="Q12" i="48" s="1"/>
  <c r="O12" i="48"/>
  <c r="N12" i="48"/>
  <c r="O11" i="48"/>
  <c r="N11" i="48"/>
  <c r="O10" i="48"/>
  <c r="N10" i="48"/>
  <c r="O9" i="48"/>
  <c r="N9" i="48"/>
  <c r="M9" i="48"/>
  <c r="M10" i="48" s="1"/>
  <c r="Q8" i="48"/>
  <c r="P8" i="48"/>
  <c r="O8" i="48"/>
  <c r="N8" i="48"/>
  <c r="M8" i="48"/>
  <c r="P7" i="48"/>
  <c r="Q7" i="48" s="1"/>
  <c r="O7" i="48"/>
  <c r="N7" i="48"/>
  <c r="C7" i="48"/>
  <c r="P342" i="47"/>
  <c r="Q342" i="47" s="1"/>
  <c r="N342" i="47"/>
  <c r="O341" i="47"/>
  <c r="N341" i="47"/>
  <c r="M341" i="47"/>
  <c r="M342" i="47" s="1"/>
  <c r="O342" i="47" s="1"/>
  <c r="P340" i="47"/>
  <c r="Q340" i="47" s="1"/>
  <c r="O340" i="47"/>
  <c r="N340" i="47"/>
  <c r="P339" i="47"/>
  <c r="Q339" i="47" s="1"/>
  <c r="N339" i="47"/>
  <c r="P338" i="47"/>
  <c r="Q338" i="47" s="1"/>
  <c r="N338" i="47"/>
  <c r="M338" i="47"/>
  <c r="M339" i="47" s="1"/>
  <c r="O339" i="47" s="1"/>
  <c r="O337" i="47"/>
  <c r="N337" i="47"/>
  <c r="P337" i="47" s="1"/>
  <c r="Q337" i="47" s="1"/>
  <c r="P336" i="47"/>
  <c r="Q336" i="47" s="1"/>
  <c r="N336" i="47"/>
  <c r="O335" i="47"/>
  <c r="N335" i="47"/>
  <c r="O336" i="47"/>
  <c r="O334" i="47"/>
  <c r="N334" i="47"/>
  <c r="P334" i="47" s="1"/>
  <c r="Q334" i="47" s="1"/>
  <c r="P333" i="47"/>
  <c r="Q333" i="47" s="1"/>
  <c r="O333" i="47"/>
  <c r="O3" i="47" s="1"/>
  <c r="H10" i="32" s="1"/>
  <c r="N333" i="47"/>
  <c r="O332" i="47"/>
  <c r="N332" i="47"/>
  <c r="M332" i="47"/>
  <c r="O331" i="47"/>
  <c r="N331" i="47"/>
  <c r="M331" i="47"/>
  <c r="O330" i="47"/>
  <c r="N330" i="47"/>
  <c r="P330" i="47" s="1"/>
  <c r="Q330" i="47" s="1"/>
  <c r="P329" i="47"/>
  <c r="Q329" i="47" s="1"/>
  <c r="N329" i="47"/>
  <c r="O328" i="47"/>
  <c r="N328" i="47"/>
  <c r="M328" i="47"/>
  <c r="M329" i="47" s="1"/>
  <c r="O329" i="47" s="1"/>
  <c r="P327" i="47"/>
  <c r="Q327" i="47" s="1"/>
  <c r="O327" i="47"/>
  <c r="N327" i="47"/>
  <c r="O326" i="47"/>
  <c r="N326" i="47"/>
  <c r="M326" i="47"/>
  <c r="P326" i="47" s="1"/>
  <c r="Q326" i="47" s="1"/>
  <c r="O325" i="47"/>
  <c r="N325" i="47"/>
  <c r="P325" i="47" s="1"/>
  <c r="Q325" i="47" s="1"/>
  <c r="M325" i="47"/>
  <c r="O324" i="47"/>
  <c r="N324" i="47"/>
  <c r="P324" i="47" s="1"/>
  <c r="Q324" i="47" s="1"/>
  <c r="P323" i="47"/>
  <c r="Q323" i="47" s="1"/>
  <c r="N323" i="47"/>
  <c r="O322" i="47"/>
  <c r="N322" i="47"/>
  <c r="M322" i="47"/>
  <c r="M323" i="47" s="1"/>
  <c r="O323" i="47" s="1"/>
  <c r="P321" i="47"/>
  <c r="Q321" i="47" s="1"/>
  <c r="O321" i="47"/>
  <c r="N321" i="47"/>
  <c r="O320" i="47"/>
  <c r="N320" i="47"/>
  <c r="O319" i="47"/>
  <c r="N319" i="47"/>
  <c r="M319" i="47"/>
  <c r="M320" i="47" s="1"/>
  <c r="P320" i="47" s="1"/>
  <c r="Q320" i="47" s="1"/>
  <c r="P318" i="47"/>
  <c r="Q318" i="47" s="1"/>
  <c r="O318" i="47"/>
  <c r="N318" i="47"/>
  <c r="O317" i="47"/>
  <c r="N317" i="47"/>
  <c r="O316" i="47"/>
  <c r="N316" i="47"/>
  <c r="M316" i="47"/>
  <c r="M317" i="47" s="1"/>
  <c r="P317" i="47" s="1"/>
  <c r="Q317" i="47" s="1"/>
  <c r="O315" i="47"/>
  <c r="N315" i="47"/>
  <c r="P315" i="47" s="1"/>
  <c r="Q315" i="47" s="1"/>
  <c r="Q314" i="47"/>
  <c r="P314" i="47"/>
  <c r="N314" i="47"/>
  <c r="O313" i="47"/>
  <c r="N313" i="47"/>
  <c r="M313" i="47"/>
  <c r="M314" i="47" s="1"/>
  <c r="O314" i="47" s="1"/>
  <c r="P312" i="47"/>
  <c r="Q312" i="47" s="1"/>
  <c r="O312" i="47"/>
  <c r="N312" i="47"/>
  <c r="O311" i="47"/>
  <c r="N311" i="47"/>
  <c r="O310" i="47"/>
  <c r="N310" i="47"/>
  <c r="M310" i="47"/>
  <c r="M311" i="47" s="1"/>
  <c r="O309" i="47"/>
  <c r="N309" i="47"/>
  <c r="P309" i="47" s="1"/>
  <c r="Q309" i="47" s="1"/>
  <c r="O308" i="47"/>
  <c r="N308" i="47"/>
  <c r="O307" i="47"/>
  <c r="N307" i="47"/>
  <c r="M307" i="47"/>
  <c r="M308" i="47" s="1"/>
  <c r="P308" i="47" s="1"/>
  <c r="Q308" i="47" s="1"/>
  <c r="O306" i="47"/>
  <c r="N306" i="47"/>
  <c r="P306" i="47" s="1"/>
  <c r="Q306" i="47" s="1"/>
  <c r="P305" i="47"/>
  <c r="Q305" i="47" s="1"/>
  <c r="N305" i="47"/>
  <c r="O304" i="47"/>
  <c r="N304" i="47"/>
  <c r="M304" i="47"/>
  <c r="M305" i="47" s="1"/>
  <c r="O305" i="47" s="1"/>
  <c r="P303" i="47"/>
  <c r="Q303" i="47" s="1"/>
  <c r="O303" i="47"/>
  <c r="N303" i="47"/>
  <c r="P302" i="47"/>
  <c r="Q302" i="47" s="1"/>
  <c r="N302" i="47"/>
  <c r="O301" i="47"/>
  <c r="N301" i="47"/>
  <c r="M301" i="47"/>
  <c r="P301" i="47" s="1"/>
  <c r="Q301" i="47" s="1"/>
  <c r="P300" i="47"/>
  <c r="Q300" i="47" s="1"/>
  <c r="O300" i="47"/>
  <c r="N300" i="47"/>
  <c r="P299" i="47"/>
  <c r="Q299" i="47" s="1"/>
  <c r="N299" i="47"/>
  <c r="P298" i="47"/>
  <c r="Q298" i="47" s="1"/>
  <c r="N298" i="47"/>
  <c r="M298" i="47"/>
  <c r="O298" i="47" s="1"/>
  <c r="O297" i="47"/>
  <c r="N297" i="47"/>
  <c r="P297" i="47" s="1"/>
  <c r="Q297" i="47" s="1"/>
  <c r="P296" i="47"/>
  <c r="Q296" i="47" s="1"/>
  <c r="N296" i="47"/>
  <c r="O295" i="47"/>
  <c r="N295" i="47"/>
  <c r="M295" i="47"/>
  <c r="O294" i="47"/>
  <c r="N294" i="47"/>
  <c r="P294" i="47" s="1"/>
  <c r="Q294" i="47" s="1"/>
  <c r="P293" i="47"/>
  <c r="Q293" i="47" s="1"/>
  <c r="O293" i="47"/>
  <c r="N293" i="47"/>
  <c r="O292" i="47"/>
  <c r="N292" i="47"/>
  <c r="M292" i="47"/>
  <c r="P292" i="47" s="1"/>
  <c r="Q292" i="47" s="1"/>
  <c r="O291" i="47"/>
  <c r="N291" i="47"/>
  <c r="P291" i="47" s="1"/>
  <c r="Q291" i="47" s="1"/>
  <c r="M291" i="47"/>
  <c r="O290" i="47"/>
  <c r="N290" i="47"/>
  <c r="P290" i="47" s="1"/>
  <c r="Q290" i="47" s="1"/>
  <c r="P289" i="47"/>
  <c r="Q289" i="47" s="1"/>
  <c r="N289" i="47"/>
  <c r="O288" i="47"/>
  <c r="N288" i="47"/>
  <c r="P288" i="47" s="1"/>
  <c r="Q288" i="47" s="1"/>
  <c r="M288" i="47"/>
  <c r="M289" i="47" s="1"/>
  <c r="O289" i="47" s="1"/>
  <c r="P287" i="47"/>
  <c r="Q287" i="47" s="1"/>
  <c r="O287" i="47"/>
  <c r="N287" i="47"/>
  <c r="O286" i="47"/>
  <c r="N286" i="47"/>
  <c r="O285" i="47"/>
  <c r="N285" i="47"/>
  <c r="M285" i="47"/>
  <c r="M286" i="47" s="1"/>
  <c r="P284" i="47"/>
  <c r="Q284" i="47" s="1"/>
  <c r="O284" i="47"/>
  <c r="N284" i="47"/>
  <c r="P283" i="47"/>
  <c r="Q283" i="47" s="1"/>
  <c r="N283" i="47"/>
  <c r="O282" i="47"/>
  <c r="N282" i="47"/>
  <c r="M282" i="47"/>
  <c r="M283" i="47" s="1"/>
  <c r="O283" i="47" s="1"/>
  <c r="P281" i="47"/>
  <c r="Q281" i="47" s="1"/>
  <c r="O281" i="47"/>
  <c r="N281" i="47"/>
  <c r="O280" i="47"/>
  <c r="N280" i="47"/>
  <c r="O279" i="47"/>
  <c r="N279" i="47"/>
  <c r="M279" i="47"/>
  <c r="M280" i="47" s="1"/>
  <c r="O278" i="47"/>
  <c r="N278" i="47"/>
  <c r="P278" i="47" s="1"/>
  <c r="Q278" i="47" s="1"/>
  <c r="O277" i="47"/>
  <c r="N277" i="47"/>
  <c r="O276" i="47"/>
  <c r="N276" i="47"/>
  <c r="M276" i="47"/>
  <c r="M277" i="47" s="1"/>
  <c r="P277" i="47" s="1"/>
  <c r="Q277" i="47" s="1"/>
  <c r="O275" i="47"/>
  <c r="N275" i="47"/>
  <c r="P275" i="47" s="1"/>
  <c r="Q275" i="47" s="1"/>
  <c r="P274" i="47"/>
  <c r="Q274" i="47" s="1"/>
  <c r="N274" i="47"/>
  <c r="O273" i="47"/>
  <c r="N273" i="47"/>
  <c r="M273" i="47"/>
  <c r="M274" i="47" s="1"/>
  <c r="O274" i="47" s="1"/>
  <c r="P272" i="47"/>
  <c r="Q272" i="47" s="1"/>
  <c r="O272" i="47"/>
  <c r="N272" i="47"/>
  <c r="O271" i="47"/>
  <c r="N271" i="47"/>
  <c r="O270" i="47"/>
  <c r="N270" i="47"/>
  <c r="M270" i="47"/>
  <c r="P270" i="47" s="1"/>
  <c r="Q270" i="47" s="1"/>
  <c r="O269" i="47"/>
  <c r="N269" i="47"/>
  <c r="P269" i="47" s="1"/>
  <c r="Q269" i="47" s="1"/>
  <c r="O268" i="47"/>
  <c r="N268" i="47"/>
  <c r="O267" i="47"/>
  <c r="N267" i="47"/>
  <c r="M267" i="47"/>
  <c r="O266" i="47"/>
  <c r="N266" i="47"/>
  <c r="P266" i="47" s="1"/>
  <c r="Q266" i="47" s="1"/>
  <c r="P265" i="47"/>
  <c r="Q265" i="47" s="1"/>
  <c r="N265" i="47"/>
  <c r="O264" i="47"/>
  <c r="N264" i="47"/>
  <c r="M264" i="47"/>
  <c r="M265" i="47" s="1"/>
  <c r="O265" i="47" s="1"/>
  <c r="Q263" i="47"/>
  <c r="P263" i="47"/>
  <c r="O263" i="47"/>
  <c r="N263" i="47"/>
  <c r="Q262" i="47"/>
  <c r="P262" i="47"/>
  <c r="N262" i="47"/>
  <c r="O261" i="47"/>
  <c r="N261" i="47"/>
  <c r="M261" i="47"/>
  <c r="M262" i="47" s="1"/>
  <c r="O262" i="47" s="1"/>
  <c r="P260" i="47"/>
  <c r="Q260" i="47" s="1"/>
  <c r="O260" i="47"/>
  <c r="N260" i="47"/>
  <c r="P259" i="47"/>
  <c r="Q259" i="47" s="1"/>
  <c r="N259" i="47"/>
  <c r="P258" i="47"/>
  <c r="Q258" i="47" s="1"/>
  <c r="O258" i="47"/>
  <c r="N258" i="47"/>
  <c r="M258" i="47"/>
  <c r="M259" i="47" s="1"/>
  <c r="O259" i="47" s="1"/>
  <c r="O257" i="47"/>
  <c r="N257" i="47"/>
  <c r="P257" i="47" s="1"/>
  <c r="Q257" i="47" s="1"/>
  <c r="P256" i="47"/>
  <c r="Q256" i="47" s="1"/>
  <c r="N256" i="47"/>
  <c r="P255" i="47"/>
  <c r="Q255" i="47" s="1"/>
  <c r="O255" i="47"/>
  <c r="N255" i="47"/>
  <c r="M255" i="47"/>
  <c r="M256" i="47" s="1"/>
  <c r="O256" i="47" s="1"/>
  <c r="O254" i="47"/>
  <c r="N254" i="47"/>
  <c r="P254" i="47" s="1"/>
  <c r="Q254" i="47" s="1"/>
  <c r="P253" i="47"/>
  <c r="Q253" i="47" s="1"/>
  <c r="O253" i="47"/>
  <c r="N253" i="47"/>
  <c r="O252" i="47"/>
  <c r="N252" i="47"/>
  <c r="M252" i="47"/>
  <c r="P252" i="47" s="1"/>
  <c r="Q252" i="47" s="1"/>
  <c r="O251" i="47"/>
  <c r="N251" i="47"/>
  <c r="M251" i="47"/>
  <c r="O250" i="47"/>
  <c r="N250" i="47"/>
  <c r="P250" i="47" s="1"/>
  <c r="Q250" i="47" s="1"/>
  <c r="P249" i="47"/>
  <c r="Q249" i="47" s="1"/>
  <c r="N249" i="47"/>
  <c r="O248" i="47"/>
  <c r="N248" i="47"/>
  <c r="M248" i="47"/>
  <c r="M249" i="47" s="1"/>
  <c r="O249" i="47" s="1"/>
  <c r="P247" i="47"/>
  <c r="Q247" i="47" s="1"/>
  <c r="O247" i="47"/>
  <c r="N247" i="47"/>
  <c r="O246" i="47"/>
  <c r="N246" i="47"/>
  <c r="O245" i="47"/>
  <c r="N245" i="47"/>
  <c r="M245" i="47"/>
  <c r="M246" i="47" s="1"/>
  <c r="O244" i="47"/>
  <c r="N244" i="47"/>
  <c r="P244" i="47" s="1"/>
  <c r="Q244" i="47" s="1"/>
  <c r="P243" i="47"/>
  <c r="Q243" i="47" s="1"/>
  <c r="N243" i="47"/>
  <c r="O242" i="47"/>
  <c r="N242" i="47"/>
  <c r="M242" i="47"/>
  <c r="M243" i="47" s="1"/>
  <c r="O243" i="47" s="1"/>
  <c r="P241" i="47"/>
  <c r="Q241" i="47" s="1"/>
  <c r="O241" i="47"/>
  <c r="N241" i="47"/>
  <c r="O240" i="47"/>
  <c r="N240" i="47"/>
  <c r="O239" i="47"/>
  <c r="N239" i="47"/>
  <c r="M239" i="47"/>
  <c r="P239" i="47" s="1"/>
  <c r="Q239" i="47" s="1"/>
  <c r="O238" i="47"/>
  <c r="N238" i="47"/>
  <c r="P238" i="47" s="1"/>
  <c r="Q238" i="47" s="1"/>
  <c r="O237" i="47"/>
  <c r="N237" i="47"/>
  <c r="O236" i="47"/>
  <c r="N236" i="47"/>
  <c r="M236" i="47"/>
  <c r="O235" i="47"/>
  <c r="N235" i="47"/>
  <c r="P235" i="47" s="1"/>
  <c r="Q235" i="47" s="1"/>
  <c r="P234" i="47"/>
  <c r="Q234" i="47" s="1"/>
  <c r="N234" i="47"/>
  <c r="O233" i="47"/>
  <c r="N233" i="47"/>
  <c r="M233" i="47"/>
  <c r="P233" i="47" s="1"/>
  <c r="Q233" i="47" s="1"/>
  <c r="P232" i="47"/>
  <c r="Q232" i="47" s="1"/>
  <c r="O232" i="47"/>
  <c r="N232" i="47"/>
  <c r="O231" i="47"/>
  <c r="N231" i="47"/>
  <c r="O230" i="47"/>
  <c r="N230" i="47"/>
  <c r="M230" i="47"/>
  <c r="M231" i="47" s="1"/>
  <c r="O229" i="47"/>
  <c r="N229" i="47"/>
  <c r="P229" i="47" s="1"/>
  <c r="Q229" i="47" s="1"/>
  <c r="O228" i="47"/>
  <c r="N228" i="47"/>
  <c r="O227" i="47"/>
  <c r="N227" i="47"/>
  <c r="M227" i="47"/>
  <c r="M228" i="47" s="1"/>
  <c r="P228" i="47" s="1"/>
  <c r="Q228" i="47" s="1"/>
  <c r="O226" i="47"/>
  <c r="N226" i="47"/>
  <c r="P226" i="47" s="1"/>
  <c r="Q226" i="47" s="1"/>
  <c r="P225" i="47"/>
  <c r="Q225" i="47" s="1"/>
  <c r="N225" i="47"/>
  <c r="M225" i="47"/>
  <c r="O225" i="47" s="1"/>
  <c r="O224" i="47"/>
  <c r="N224" i="47"/>
  <c r="P224" i="47" s="1"/>
  <c r="Q224" i="47" s="1"/>
  <c r="M224" i="47"/>
  <c r="P223" i="47"/>
  <c r="Q223" i="47" s="1"/>
  <c r="O223" i="47"/>
  <c r="N223" i="47"/>
  <c r="P222" i="47"/>
  <c r="Q222" i="47" s="1"/>
  <c r="N222" i="47"/>
  <c r="O221" i="47"/>
  <c r="N221" i="47"/>
  <c r="M221" i="47"/>
  <c r="M222" i="47" s="1"/>
  <c r="O222" i="47" s="1"/>
  <c r="P220" i="47"/>
  <c r="Q220" i="47" s="1"/>
  <c r="O220" i="47"/>
  <c r="N220" i="47"/>
  <c r="P219" i="47"/>
  <c r="Q219" i="47" s="1"/>
  <c r="N219" i="47"/>
  <c r="P218" i="47"/>
  <c r="Q218" i="47" s="1"/>
  <c r="N218" i="47"/>
  <c r="M218" i="47"/>
  <c r="M219" i="47" s="1"/>
  <c r="O219" i="47" s="1"/>
  <c r="P217" i="47"/>
  <c r="Q217" i="47" s="1"/>
  <c r="O217" i="47"/>
  <c r="N217" i="47"/>
  <c r="Q216" i="47"/>
  <c r="P216" i="47"/>
  <c r="N216" i="47"/>
  <c r="O215" i="47"/>
  <c r="N215" i="47"/>
  <c r="M215" i="47"/>
  <c r="P215" i="47" s="1"/>
  <c r="Q215" i="47" s="1"/>
  <c r="P214" i="47"/>
  <c r="Q214" i="47" s="1"/>
  <c r="O214" i="47"/>
  <c r="N214" i="47"/>
  <c r="P213" i="47"/>
  <c r="Q213" i="47" s="1"/>
  <c r="O213" i="47"/>
  <c r="N213" i="47"/>
  <c r="O212" i="47"/>
  <c r="N212" i="47"/>
  <c r="O211" i="47"/>
  <c r="N211" i="47"/>
  <c r="M211" i="47"/>
  <c r="M212" i="47" s="1"/>
  <c r="P212" i="47" s="1"/>
  <c r="Q212" i="47" s="1"/>
  <c r="O210" i="47"/>
  <c r="N210" i="47"/>
  <c r="P210" i="47" s="1"/>
  <c r="Q210" i="47" s="1"/>
  <c r="P209" i="47"/>
  <c r="Q209" i="47" s="1"/>
  <c r="N209" i="47"/>
  <c r="O208" i="47"/>
  <c r="N208" i="47"/>
  <c r="M208" i="47"/>
  <c r="P207" i="47"/>
  <c r="Q207" i="47" s="1"/>
  <c r="O207" i="47"/>
  <c r="N207" i="47"/>
  <c r="O206" i="47"/>
  <c r="N206" i="47"/>
  <c r="O205" i="47"/>
  <c r="N205" i="47"/>
  <c r="M205" i="47"/>
  <c r="P205" i="47" s="1"/>
  <c r="Q205" i="47" s="1"/>
  <c r="O204" i="47"/>
  <c r="N204" i="47"/>
  <c r="P204" i="47" s="1"/>
  <c r="Q204" i="47" s="1"/>
  <c r="P203" i="47"/>
  <c r="Q203" i="47" s="1"/>
  <c r="N203" i="47"/>
  <c r="M203" i="47"/>
  <c r="O203" i="47" s="1"/>
  <c r="O202" i="47"/>
  <c r="N202" i="47"/>
  <c r="M202" i="47"/>
  <c r="P201" i="47"/>
  <c r="Q201" i="47" s="1"/>
  <c r="O201" i="47"/>
  <c r="N201" i="47"/>
  <c r="O200" i="47"/>
  <c r="N200" i="47"/>
  <c r="O199" i="47"/>
  <c r="N199" i="47"/>
  <c r="M199" i="47"/>
  <c r="M200" i="47" s="1"/>
  <c r="O198" i="47"/>
  <c r="N198" i="47"/>
  <c r="P198" i="47" s="1"/>
  <c r="Q198" i="47" s="1"/>
  <c r="O197" i="47"/>
  <c r="N197" i="47"/>
  <c r="P196" i="47"/>
  <c r="Q196" i="47" s="1"/>
  <c r="O196" i="47"/>
  <c r="N196" i="47"/>
  <c r="M196" i="47"/>
  <c r="M197" i="47" s="1"/>
  <c r="P197" i="47" s="1"/>
  <c r="Q197" i="47" s="1"/>
  <c r="O195" i="47"/>
  <c r="N195" i="47"/>
  <c r="P195" i="47" s="1"/>
  <c r="Q195" i="47" s="1"/>
  <c r="P194" i="47"/>
  <c r="Q194" i="47" s="1"/>
  <c r="N194" i="47"/>
  <c r="O193" i="47"/>
  <c r="N193" i="47"/>
  <c r="M193" i="47"/>
  <c r="M194" i="47" s="1"/>
  <c r="O194" i="47" s="1"/>
  <c r="P192" i="47"/>
  <c r="Q192" i="47" s="1"/>
  <c r="O192" i="47"/>
  <c r="N192" i="47"/>
  <c r="O191" i="47"/>
  <c r="N191" i="47"/>
  <c r="O190" i="47"/>
  <c r="N190" i="47"/>
  <c r="M190" i="47"/>
  <c r="M191" i="47" s="1"/>
  <c r="P191" i="47" s="1"/>
  <c r="Q191" i="47" s="1"/>
  <c r="O189" i="47"/>
  <c r="N189" i="47"/>
  <c r="P189" i="47" s="1"/>
  <c r="Q189" i="47" s="1"/>
  <c r="O188" i="47"/>
  <c r="N188" i="47"/>
  <c r="O187" i="47"/>
  <c r="N187" i="47"/>
  <c r="M187" i="47"/>
  <c r="M188" i="47" s="1"/>
  <c r="P186" i="47"/>
  <c r="Q186" i="47" s="1"/>
  <c r="O186" i="47"/>
  <c r="N186" i="47"/>
  <c r="Q185" i="47"/>
  <c r="P185" i="47"/>
  <c r="N185" i="47"/>
  <c r="O184" i="47"/>
  <c r="N184" i="47"/>
  <c r="M184" i="47"/>
  <c r="P183" i="47"/>
  <c r="Q183" i="47" s="1"/>
  <c r="O183" i="47"/>
  <c r="N183" i="47"/>
  <c r="Q182" i="47"/>
  <c r="P182" i="47"/>
  <c r="N182" i="47"/>
  <c r="O181" i="47"/>
  <c r="N181" i="47"/>
  <c r="M181" i="47"/>
  <c r="M182" i="47" s="1"/>
  <c r="O182" i="47" s="1"/>
  <c r="P180" i="47"/>
  <c r="Q180" i="47" s="1"/>
  <c r="O180" i="47"/>
  <c r="N180" i="47"/>
  <c r="O179" i="47"/>
  <c r="N179" i="47"/>
  <c r="O178" i="47"/>
  <c r="N178" i="47"/>
  <c r="O177" i="47"/>
  <c r="N177" i="47"/>
  <c r="P176" i="47"/>
  <c r="Q176" i="47" s="1"/>
  <c r="O176" i="47"/>
  <c r="N176" i="47"/>
  <c r="M176" i="47"/>
  <c r="M177" i="47" s="1"/>
  <c r="O175" i="47"/>
  <c r="N175" i="47"/>
  <c r="P175" i="47" s="1"/>
  <c r="Q175" i="47" s="1"/>
  <c r="P174" i="47"/>
  <c r="Q174" i="47" s="1"/>
  <c r="N174" i="47"/>
  <c r="O173" i="47"/>
  <c r="N173" i="47"/>
  <c r="M173" i="47"/>
  <c r="M174" i="47" s="1"/>
  <c r="O174" i="47" s="1"/>
  <c r="P172" i="47"/>
  <c r="Q172" i="47" s="1"/>
  <c r="O172" i="47"/>
  <c r="N172" i="47"/>
  <c r="P171" i="47"/>
  <c r="Q171" i="47" s="1"/>
  <c r="N171" i="47"/>
  <c r="P170" i="47"/>
  <c r="Q170" i="47" s="1"/>
  <c r="N170" i="47"/>
  <c r="M170" i="47"/>
  <c r="O170" i="47" s="1"/>
  <c r="O169" i="47"/>
  <c r="N169" i="47"/>
  <c r="P169" i="47" s="1"/>
  <c r="Q169" i="47" s="1"/>
  <c r="P168" i="47"/>
  <c r="Q168" i="47" s="1"/>
  <c r="N168" i="47"/>
  <c r="O167" i="47"/>
  <c r="N167" i="47"/>
  <c r="M167" i="47"/>
  <c r="M168" i="47" s="1"/>
  <c r="O168" i="47" s="1"/>
  <c r="O166" i="47"/>
  <c r="N166" i="47"/>
  <c r="P166" i="47" s="1"/>
  <c r="Q166" i="47" s="1"/>
  <c r="P165" i="47"/>
  <c r="Q165" i="47" s="1"/>
  <c r="O165" i="47"/>
  <c r="N165" i="47"/>
  <c r="O164" i="47"/>
  <c r="N164" i="47"/>
  <c r="O163" i="47"/>
  <c r="N163" i="47"/>
  <c r="M163" i="47"/>
  <c r="M164" i="47" s="1"/>
  <c r="O162" i="47"/>
  <c r="N162" i="47"/>
  <c r="P162" i="47" s="1"/>
  <c r="Q162" i="47" s="1"/>
  <c r="P161" i="47"/>
  <c r="Q161" i="47" s="1"/>
  <c r="N161" i="47"/>
  <c r="M161" i="47"/>
  <c r="O161" i="47" s="1"/>
  <c r="P160" i="47"/>
  <c r="Q160" i="47" s="1"/>
  <c r="O160" i="47"/>
  <c r="N160" i="47"/>
  <c r="M160" i="47"/>
  <c r="P159" i="47"/>
  <c r="Q159" i="47" s="1"/>
  <c r="O159" i="47"/>
  <c r="N159" i="47"/>
  <c r="O158" i="47"/>
  <c r="N158" i="47"/>
  <c r="M158" i="47"/>
  <c r="P158" i="47" s="1"/>
  <c r="Q158" i="47" s="1"/>
  <c r="P157" i="47"/>
  <c r="Q157" i="47" s="1"/>
  <c r="O157" i="47"/>
  <c r="N157" i="47"/>
  <c r="M157" i="47"/>
  <c r="O156" i="47"/>
  <c r="N156" i="47"/>
  <c r="P156" i="47" s="1"/>
  <c r="Q156" i="47" s="1"/>
  <c r="P155" i="47"/>
  <c r="Q155" i="47" s="1"/>
  <c r="N155" i="47"/>
  <c r="O154" i="47"/>
  <c r="N154" i="47"/>
  <c r="M154" i="47"/>
  <c r="M155" i="47" s="1"/>
  <c r="O155" i="47" s="1"/>
  <c r="P153" i="47"/>
  <c r="Q153" i="47" s="1"/>
  <c r="O153" i="47"/>
  <c r="N153" i="47"/>
  <c r="O152" i="47"/>
  <c r="N152" i="47"/>
  <c r="O151" i="47"/>
  <c r="N151" i="47"/>
  <c r="M151" i="47"/>
  <c r="M152" i="47" s="1"/>
  <c r="P152" i="47" s="1"/>
  <c r="Q152" i="47" s="1"/>
  <c r="O150" i="47"/>
  <c r="N150" i="47"/>
  <c r="P150" i="47" s="1"/>
  <c r="Q150" i="47" s="1"/>
  <c r="O149" i="47"/>
  <c r="N149" i="47"/>
  <c r="M149" i="47"/>
  <c r="O148" i="47"/>
  <c r="N148" i="47"/>
  <c r="M148" i="47"/>
  <c r="O147" i="47"/>
  <c r="N147" i="47"/>
  <c r="P147" i="47" s="1"/>
  <c r="Q147" i="47" s="1"/>
  <c r="P146" i="47"/>
  <c r="Q146" i="47" s="1"/>
  <c r="N146" i="47"/>
  <c r="O145" i="47"/>
  <c r="N145" i="47"/>
  <c r="M145" i="47"/>
  <c r="M146" i="47" s="1"/>
  <c r="O146" i="47" s="1"/>
  <c r="P144" i="47"/>
  <c r="Q144" i="47" s="1"/>
  <c r="O144" i="47"/>
  <c r="N144" i="47"/>
  <c r="O143" i="47"/>
  <c r="N143" i="47"/>
  <c r="O142" i="47"/>
  <c r="N142" i="47"/>
  <c r="M142" i="47"/>
  <c r="M143" i="47" s="1"/>
  <c r="P143" i="47" s="1"/>
  <c r="Q143" i="47" s="1"/>
  <c r="O141" i="47"/>
  <c r="N141" i="47"/>
  <c r="P141" i="47" s="1"/>
  <c r="Q141" i="47" s="1"/>
  <c r="O140" i="47"/>
  <c r="N140" i="47"/>
  <c r="O139" i="47"/>
  <c r="N139" i="47"/>
  <c r="M139" i="47"/>
  <c r="O138" i="47"/>
  <c r="N138" i="47"/>
  <c r="P138" i="47" s="1"/>
  <c r="Q138" i="47" s="1"/>
  <c r="P137" i="47"/>
  <c r="Q137" i="47" s="1"/>
  <c r="N137" i="47"/>
  <c r="O136" i="47"/>
  <c r="N136" i="47"/>
  <c r="M136" i="47"/>
  <c r="P136" i="47" s="1"/>
  <c r="Q136" i="47" s="1"/>
  <c r="P135" i="47"/>
  <c r="Q135" i="47" s="1"/>
  <c r="O135" i="47"/>
  <c r="N135" i="47"/>
  <c r="P134" i="47"/>
  <c r="Q134" i="47" s="1"/>
  <c r="N134" i="47"/>
  <c r="O133" i="47"/>
  <c r="N133" i="47"/>
  <c r="M133" i="47"/>
  <c r="M134" i="47" s="1"/>
  <c r="O134" i="47" s="1"/>
  <c r="P132" i="47"/>
  <c r="Q132" i="47" s="1"/>
  <c r="O132" i="47"/>
  <c r="N132" i="47"/>
  <c r="P131" i="47"/>
  <c r="Q131" i="47" s="1"/>
  <c r="N131" i="47"/>
  <c r="M131" i="47"/>
  <c r="O131" i="47" s="1"/>
  <c r="P130" i="47"/>
  <c r="Q130" i="47" s="1"/>
  <c r="O130" i="47"/>
  <c r="N130" i="47"/>
  <c r="M130" i="47"/>
  <c r="P129" i="47"/>
  <c r="Q129" i="47" s="1"/>
  <c r="O129" i="47"/>
  <c r="N129" i="47"/>
  <c r="P128" i="47"/>
  <c r="Q128" i="47" s="1"/>
  <c r="N128" i="47"/>
  <c r="O127" i="47"/>
  <c r="N127" i="47"/>
  <c r="M127" i="47"/>
  <c r="M128" i="47" s="1"/>
  <c r="O128" i="47" s="1"/>
  <c r="O126" i="47"/>
  <c r="N126" i="47"/>
  <c r="P126" i="47" s="1"/>
  <c r="Q126" i="47" s="1"/>
  <c r="P125" i="47"/>
  <c r="Q125" i="47" s="1"/>
  <c r="O125" i="47"/>
  <c r="N125" i="47"/>
  <c r="O124" i="47"/>
  <c r="N124" i="47"/>
  <c r="O123" i="47"/>
  <c r="N123" i="47"/>
  <c r="M123" i="47"/>
  <c r="M124" i="47" s="1"/>
  <c r="P124" i="47" s="1"/>
  <c r="Q124" i="47" s="1"/>
  <c r="O122" i="47"/>
  <c r="N122" i="47"/>
  <c r="P122" i="47" s="1"/>
  <c r="Q122" i="47" s="1"/>
  <c r="P121" i="47"/>
  <c r="Q121" i="47" s="1"/>
  <c r="N121" i="47"/>
  <c r="O120" i="47"/>
  <c r="N120" i="47"/>
  <c r="M120" i="47"/>
  <c r="M121" i="47" s="1"/>
  <c r="O121" i="47" s="1"/>
  <c r="P119" i="47"/>
  <c r="Q119" i="47" s="1"/>
  <c r="O119" i="47"/>
  <c r="N119" i="47"/>
  <c r="O118" i="47"/>
  <c r="N118" i="47"/>
  <c r="O117" i="47"/>
  <c r="N117" i="47"/>
  <c r="M117" i="47"/>
  <c r="P117" i="47" s="1"/>
  <c r="Q117" i="47" s="1"/>
  <c r="O116" i="47"/>
  <c r="N116" i="47"/>
  <c r="P116" i="47" s="1"/>
  <c r="Q116" i="47" s="1"/>
  <c r="P115" i="47"/>
  <c r="Q115" i="47" s="1"/>
  <c r="N115" i="47"/>
  <c r="O114" i="47"/>
  <c r="N114" i="47"/>
  <c r="M114" i="47"/>
  <c r="P114" i="47" s="1"/>
  <c r="Q114" i="47" s="1"/>
  <c r="P113" i="47"/>
  <c r="Q113" i="47" s="1"/>
  <c r="O113" i="47"/>
  <c r="N113" i="47"/>
  <c r="O112" i="47"/>
  <c r="N112" i="47"/>
  <c r="O111" i="47"/>
  <c r="N111" i="47"/>
  <c r="M111" i="47"/>
  <c r="M112" i="47" s="1"/>
  <c r="O110" i="47"/>
  <c r="N110" i="47"/>
  <c r="P110" i="47" s="1"/>
  <c r="Q110" i="47" s="1"/>
  <c r="O109" i="47"/>
  <c r="N109" i="47"/>
  <c r="O108" i="47"/>
  <c r="N108" i="47"/>
  <c r="M108" i="47"/>
  <c r="O107" i="47"/>
  <c r="N107" i="47"/>
  <c r="P107" i="47" s="1"/>
  <c r="Q107" i="47" s="1"/>
  <c r="P106" i="47"/>
  <c r="Q106" i="47" s="1"/>
  <c r="N106" i="47"/>
  <c r="O105" i="47"/>
  <c r="N105" i="47"/>
  <c r="M105" i="47"/>
  <c r="M106" i="47" s="1"/>
  <c r="O106" i="47" s="1"/>
  <c r="P104" i="47"/>
  <c r="Q104" i="47" s="1"/>
  <c r="O104" i="47"/>
  <c r="N104" i="47"/>
  <c r="O103" i="47"/>
  <c r="N103" i="47"/>
  <c r="O102" i="47"/>
  <c r="N102" i="47"/>
  <c r="M102" i="47"/>
  <c r="O101" i="47"/>
  <c r="N101" i="47"/>
  <c r="P101" i="47" s="1"/>
  <c r="Q101" i="47" s="1"/>
  <c r="O100" i="47"/>
  <c r="N100" i="47"/>
  <c r="O99" i="47"/>
  <c r="N99" i="47"/>
  <c r="M99" i="47"/>
  <c r="M100" i="47" s="1"/>
  <c r="P100" i="47" s="1"/>
  <c r="Q100" i="47" s="1"/>
  <c r="O98" i="47"/>
  <c r="N98" i="47"/>
  <c r="P98" i="47" s="1"/>
  <c r="Q98" i="47" s="1"/>
  <c r="P97" i="47"/>
  <c r="Q97" i="47" s="1"/>
  <c r="N97" i="47"/>
  <c r="O96" i="47"/>
  <c r="N96" i="47"/>
  <c r="M96" i="47"/>
  <c r="M97" i="47" s="1"/>
  <c r="O97" i="47" s="1"/>
  <c r="P95" i="47"/>
  <c r="Q95" i="47" s="1"/>
  <c r="O95" i="47"/>
  <c r="N95" i="47"/>
  <c r="P94" i="47"/>
  <c r="Q94" i="47" s="1"/>
  <c r="N94" i="47"/>
  <c r="O93" i="47"/>
  <c r="N93" i="47"/>
  <c r="M93" i="47"/>
  <c r="M94" i="47" s="1"/>
  <c r="O94" i="47" s="1"/>
  <c r="P92" i="47"/>
  <c r="Q92" i="47" s="1"/>
  <c r="O92" i="47"/>
  <c r="N92" i="47"/>
  <c r="P91" i="47"/>
  <c r="Q91" i="47" s="1"/>
  <c r="N91" i="47"/>
  <c r="P90" i="47"/>
  <c r="Q90" i="47" s="1"/>
  <c r="N90" i="47"/>
  <c r="M90" i="47"/>
  <c r="M91" i="47" s="1"/>
  <c r="O91" i="47" s="1"/>
  <c r="O89" i="47"/>
  <c r="N89" i="47"/>
  <c r="P89" i="47" s="1"/>
  <c r="Q89" i="47" s="1"/>
  <c r="P88" i="47"/>
  <c r="Q88" i="47" s="1"/>
  <c r="N88" i="47"/>
  <c r="O87" i="47"/>
  <c r="N87" i="47"/>
  <c r="M87" i="47"/>
  <c r="M88" i="47" s="1"/>
  <c r="O88" i="47" s="1"/>
  <c r="O86" i="47"/>
  <c r="N86" i="47"/>
  <c r="P86" i="47" s="1"/>
  <c r="Q86" i="47" s="1"/>
  <c r="P85" i="47"/>
  <c r="Q85" i="47" s="1"/>
  <c r="O85" i="47"/>
  <c r="N85" i="47"/>
  <c r="O84" i="47"/>
  <c r="N84" i="47"/>
  <c r="O83" i="47"/>
  <c r="N83" i="47"/>
  <c r="M83" i="47"/>
  <c r="M84" i="47" s="1"/>
  <c r="O82" i="47"/>
  <c r="N82" i="47"/>
  <c r="P82" i="47" s="1"/>
  <c r="Q82" i="47" s="1"/>
  <c r="P81" i="47"/>
  <c r="Q81" i="47" s="1"/>
  <c r="N81" i="47"/>
  <c r="O80" i="47"/>
  <c r="N80" i="47"/>
  <c r="M80" i="47"/>
  <c r="M81" i="47" s="1"/>
  <c r="O81" i="47" s="1"/>
  <c r="P79" i="47"/>
  <c r="Q79" i="47" s="1"/>
  <c r="O79" i="47"/>
  <c r="N79" i="47"/>
  <c r="O78" i="47"/>
  <c r="N78" i="47"/>
  <c r="O77" i="47"/>
  <c r="N77" i="47"/>
  <c r="P77" i="47" s="1"/>
  <c r="Q77" i="47" s="1"/>
  <c r="M77" i="47"/>
  <c r="M78" i="47" s="1"/>
  <c r="P78" i="47" s="1"/>
  <c r="Q78" i="47" s="1"/>
  <c r="O76" i="47"/>
  <c r="N76" i="47"/>
  <c r="P76" i="47" s="1"/>
  <c r="Q76" i="47" s="1"/>
  <c r="P75" i="47"/>
  <c r="Q75" i="47" s="1"/>
  <c r="N75" i="47"/>
  <c r="O74" i="47"/>
  <c r="N74" i="47"/>
  <c r="M74" i="47"/>
  <c r="P74" i="47" s="1"/>
  <c r="Q74" i="47" s="1"/>
  <c r="P73" i="47"/>
  <c r="Q73" i="47" s="1"/>
  <c r="O73" i="47"/>
  <c r="N73" i="47"/>
  <c r="O72" i="47"/>
  <c r="N72" i="47"/>
  <c r="O71" i="47"/>
  <c r="N71" i="47"/>
  <c r="M71" i="47"/>
  <c r="P71" i="47" s="1"/>
  <c r="Q71" i="47" s="1"/>
  <c r="O70" i="47"/>
  <c r="N70" i="47"/>
  <c r="P70" i="47" s="1"/>
  <c r="Q70" i="47" s="1"/>
  <c r="O69" i="47"/>
  <c r="N69" i="47"/>
  <c r="M69" i="47"/>
  <c r="P69" i="47" s="1"/>
  <c r="Q69" i="47" s="1"/>
  <c r="O68" i="47"/>
  <c r="N68" i="47"/>
  <c r="M68" i="47"/>
  <c r="O67" i="47"/>
  <c r="N67" i="47"/>
  <c r="P67" i="47" s="1"/>
  <c r="Q67" i="47" s="1"/>
  <c r="P66" i="47"/>
  <c r="Q66" i="47" s="1"/>
  <c r="N66" i="47"/>
  <c r="O65" i="47"/>
  <c r="N65" i="47"/>
  <c r="M65" i="47"/>
  <c r="M66" i="47" s="1"/>
  <c r="O66" i="47" s="1"/>
  <c r="P64" i="47"/>
  <c r="Q64" i="47" s="1"/>
  <c r="O64" i="47"/>
  <c r="N64" i="47"/>
  <c r="O63" i="47"/>
  <c r="N63" i="47"/>
  <c r="O62" i="47"/>
  <c r="N62" i="47"/>
  <c r="M62" i="47"/>
  <c r="M63" i="47" s="1"/>
  <c r="P63" i="47" s="1"/>
  <c r="Q63" i="47" s="1"/>
  <c r="O61" i="47"/>
  <c r="N61" i="47"/>
  <c r="P61" i="47" s="1"/>
  <c r="Q61" i="47" s="1"/>
  <c r="O60" i="47"/>
  <c r="N60" i="47"/>
  <c r="O59" i="47"/>
  <c r="N59" i="47"/>
  <c r="P59" i="47" s="1"/>
  <c r="Q59" i="47" s="1"/>
  <c r="M59" i="47"/>
  <c r="M60" i="47" s="1"/>
  <c r="O58" i="47"/>
  <c r="N58" i="47"/>
  <c r="P58" i="47" s="1"/>
  <c r="Q58" i="47" s="1"/>
  <c r="Q57" i="47"/>
  <c r="P57" i="47"/>
  <c r="N57" i="47"/>
  <c r="O56" i="47"/>
  <c r="N56" i="47"/>
  <c r="M56" i="47"/>
  <c r="M57" i="47" s="1"/>
  <c r="O57" i="47" s="1"/>
  <c r="P55" i="47"/>
  <c r="Q55" i="47" s="1"/>
  <c r="O55" i="47"/>
  <c r="N55" i="47"/>
  <c r="P54" i="47"/>
  <c r="Q54" i="47" s="1"/>
  <c r="N54" i="47"/>
  <c r="O53" i="47"/>
  <c r="N53" i="47"/>
  <c r="M53" i="47"/>
  <c r="M54" i="47" s="1"/>
  <c r="O54" i="47" s="1"/>
  <c r="P52" i="47"/>
  <c r="Q52" i="47" s="1"/>
  <c r="O52" i="47"/>
  <c r="N52" i="47"/>
  <c r="P51" i="47"/>
  <c r="Q51" i="47" s="1"/>
  <c r="N51" i="47"/>
  <c r="P50" i="47"/>
  <c r="Q50" i="47" s="1"/>
  <c r="N50" i="47"/>
  <c r="M50" i="47"/>
  <c r="M51" i="47" s="1"/>
  <c r="O51" i="47" s="1"/>
  <c r="O49" i="47"/>
  <c r="N49" i="47"/>
  <c r="P49" i="47" s="1"/>
  <c r="Q49" i="47" s="1"/>
  <c r="P48" i="47"/>
  <c r="Q48" i="47" s="1"/>
  <c r="N48" i="47"/>
  <c r="O47" i="47"/>
  <c r="N47" i="47"/>
  <c r="M47" i="47"/>
  <c r="M48" i="47" s="1"/>
  <c r="O48" i="47" s="1"/>
  <c r="O46" i="47"/>
  <c r="N46" i="47"/>
  <c r="P46" i="47" s="1"/>
  <c r="Q46" i="47" s="1"/>
  <c r="P45" i="47"/>
  <c r="Q45" i="47" s="1"/>
  <c r="O45" i="47"/>
  <c r="N45" i="47"/>
  <c r="O44" i="47"/>
  <c r="N44" i="47"/>
  <c r="O43" i="47"/>
  <c r="N43" i="47"/>
  <c r="M43" i="47"/>
  <c r="P43" i="47" s="1"/>
  <c r="Q43" i="47" s="1"/>
  <c r="O42" i="47"/>
  <c r="N42" i="47"/>
  <c r="P42" i="47" s="1"/>
  <c r="Q42" i="47" s="1"/>
  <c r="P41" i="47"/>
  <c r="Q41" i="47" s="1"/>
  <c r="N41" i="47"/>
  <c r="O40" i="47"/>
  <c r="N40" i="47"/>
  <c r="M40" i="47"/>
  <c r="M41" i="47" s="1"/>
  <c r="O41" i="47" s="1"/>
  <c r="P39" i="47"/>
  <c r="Q39" i="47" s="1"/>
  <c r="O39" i="47"/>
  <c r="N39" i="47"/>
  <c r="O38" i="47"/>
  <c r="N38" i="47"/>
  <c r="O37" i="47"/>
  <c r="N37" i="47"/>
  <c r="M37" i="47"/>
  <c r="M38" i="47" s="1"/>
  <c r="P38" i="47" s="1"/>
  <c r="Q38" i="47" s="1"/>
  <c r="O36" i="47"/>
  <c r="N36" i="47"/>
  <c r="P36" i="47" s="1"/>
  <c r="Q36" i="47" s="1"/>
  <c r="P35" i="47"/>
  <c r="Q35" i="47" s="1"/>
  <c r="N35" i="47"/>
  <c r="O34" i="47"/>
  <c r="N34" i="47"/>
  <c r="M34" i="47"/>
  <c r="M35" i="47" s="1"/>
  <c r="O35" i="47" s="1"/>
  <c r="P33" i="47"/>
  <c r="Q33" i="47" s="1"/>
  <c r="O33" i="47"/>
  <c r="N33" i="47"/>
  <c r="O32" i="47"/>
  <c r="N32" i="47"/>
  <c r="O31" i="47"/>
  <c r="N31" i="47"/>
  <c r="M31" i="47"/>
  <c r="M32" i="47" s="1"/>
  <c r="P32" i="47" s="1"/>
  <c r="Q32" i="47" s="1"/>
  <c r="O30" i="47"/>
  <c r="N30" i="47"/>
  <c r="P30" i="47" s="1"/>
  <c r="Q30" i="47" s="1"/>
  <c r="O29" i="47"/>
  <c r="N29" i="47"/>
  <c r="O28" i="47"/>
  <c r="N28" i="47"/>
  <c r="M28" i="47"/>
  <c r="M29" i="47" s="1"/>
  <c r="O27" i="47"/>
  <c r="N27" i="47"/>
  <c r="P27" i="47" s="1"/>
  <c r="Q27" i="47" s="1"/>
  <c r="P26" i="47"/>
  <c r="Q26" i="47" s="1"/>
  <c r="N26" i="47"/>
  <c r="O25" i="47"/>
  <c r="N25" i="47"/>
  <c r="M25" i="47"/>
  <c r="M26" i="47" s="1"/>
  <c r="O26" i="47" s="1"/>
  <c r="P24" i="47"/>
  <c r="Q24" i="47" s="1"/>
  <c r="O24" i="47"/>
  <c r="N24" i="47"/>
  <c r="O23" i="47"/>
  <c r="N23" i="47"/>
  <c r="O22" i="47"/>
  <c r="N22" i="47"/>
  <c r="M22" i="47"/>
  <c r="M23" i="47" s="1"/>
  <c r="O21" i="47"/>
  <c r="N21" i="47"/>
  <c r="P21" i="47" s="1"/>
  <c r="Q21" i="47" s="1"/>
  <c r="O20" i="47"/>
  <c r="N20" i="47"/>
  <c r="O19" i="47"/>
  <c r="N19" i="47"/>
  <c r="M19" i="47"/>
  <c r="P19" i="47" s="1"/>
  <c r="Q19" i="47" s="1"/>
  <c r="O18" i="47"/>
  <c r="N18" i="47"/>
  <c r="P18" i="47" s="1"/>
  <c r="Q18" i="47" s="1"/>
  <c r="P17" i="47"/>
  <c r="Q17" i="47" s="1"/>
  <c r="N17" i="47"/>
  <c r="M17" i="47"/>
  <c r="O17" i="47" s="1"/>
  <c r="O16" i="47"/>
  <c r="N16" i="47"/>
  <c r="M16" i="47"/>
  <c r="P15" i="47"/>
  <c r="Q15" i="47" s="1"/>
  <c r="O15" i="47"/>
  <c r="N15" i="47"/>
  <c r="P14" i="47"/>
  <c r="Q14" i="47" s="1"/>
  <c r="N14" i="47"/>
  <c r="O13" i="47"/>
  <c r="N13" i="47"/>
  <c r="M13" i="47"/>
  <c r="M14" i="47" s="1"/>
  <c r="O14" i="47" s="1"/>
  <c r="P12" i="47"/>
  <c r="Q12" i="47" s="1"/>
  <c r="O12" i="47"/>
  <c r="N12" i="47"/>
  <c r="O11" i="47"/>
  <c r="N11" i="47"/>
  <c r="O10" i="47"/>
  <c r="N10" i="47"/>
  <c r="O9" i="47"/>
  <c r="N9" i="47"/>
  <c r="O8" i="47"/>
  <c r="N8" i="47"/>
  <c r="M8" i="47"/>
  <c r="M9" i="47" s="1"/>
  <c r="O7" i="47"/>
  <c r="N7" i="47"/>
  <c r="P7" i="47" s="1"/>
  <c r="C7" i="47"/>
  <c r="P342" i="46"/>
  <c r="Q342" i="46" s="1"/>
  <c r="N342" i="46"/>
  <c r="O341" i="46"/>
  <c r="N341" i="46"/>
  <c r="P341" i="46" s="1"/>
  <c r="Q341" i="46" s="1"/>
  <c r="M341" i="46"/>
  <c r="M342" i="46" s="1"/>
  <c r="O342" i="46" s="1"/>
  <c r="P340" i="46"/>
  <c r="Q340" i="46" s="1"/>
  <c r="O340" i="46"/>
  <c r="N340" i="46"/>
  <c r="P339" i="46"/>
  <c r="Q339" i="46" s="1"/>
  <c r="N339" i="46"/>
  <c r="P338" i="46"/>
  <c r="Q338" i="46" s="1"/>
  <c r="N338" i="46"/>
  <c r="M338" i="46"/>
  <c r="M339" i="46" s="1"/>
  <c r="O339" i="46" s="1"/>
  <c r="O337" i="46"/>
  <c r="N337" i="46"/>
  <c r="P337" i="46" s="1"/>
  <c r="Q337" i="46" s="1"/>
  <c r="P336" i="46"/>
  <c r="Q336" i="46" s="1"/>
  <c r="N336" i="46"/>
  <c r="O335" i="46"/>
  <c r="N335" i="46"/>
  <c r="M335" i="46"/>
  <c r="M336" i="46" s="1"/>
  <c r="O336" i="46" s="1"/>
  <c r="P334" i="46"/>
  <c r="Q334" i="46" s="1"/>
  <c r="O334" i="46"/>
  <c r="N334" i="46"/>
  <c r="P333" i="46"/>
  <c r="Q333" i="46" s="1"/>
  <c r="O333" i="46"/>
  <c r="N333" i="46"/>
  <c r="O332" i="46"/>
  <c r="N332" i="46"/>
  <c r="O331" i="46"/>
  <c r="N331" i="46"/>
  <c r="M331" i="46"/>
  <c r="M332" i="46" s="1"/>
  <c r="P332" i="46" s="1"/>
  <c r="Q332" i="46" s="1"/>
  <c r="O330" i="46"/>
  <c r="N330" i="46"/>
  <c r="P330" i="46" s="1"/>
  <c r="Q330" i="46" s="1"/>
  <c r="P329" i="46"/>
  <c r="Q329" i="46" s="1"/>
  <c r="N329" i="46"/>
  <c r="O328" i="46"/>
  <c r="N328" i="46"/>
  <c r="M328" i="46"/>
  <c r="M329" i="46" s="1"/>
  <c r="O329" i="46" s="1"/>
  <c r="P327" i="46"/>
  <c r="Q327" i="46" s="1"/>
  <c r="O327" i="46"/>
  <c r="N327" i="46"/>
  <c r="O326" i="46"/>
  <c r="N326" i="46"/>
  <c r="O325" i="46"/>
  <c r="N325" i="46"/>
  <c r="M325" i="46"/>
  <c r="M326" i="46" s="1"/>
  <c r="P326" i="46" s="1"/>
  <c r="Q326" i="46" s="1"/>
  <c r="O324" i="46"/>
  <c r="N324" i="46"/>
  <c r="P324" i="46" s="1"/>
  <c r="Q324" i="46" s="1"/>
  <c r="P323" i="46"/>
  <c r="Q323" i="46" s="1"/>
  <c r="N323" i="46"/>
  <c r="M323" i="46"/>
  <c r="O323" i="46" s="1"/>
  <c r="Q322" i="46"/>
  <c r="P322" i="46"/>
  <c r="O322" i="46"/>
  <c r="N322" i="46"/>
  <c r="M322" i="46"/>
  <c r="P321" i="46"/>
  <c r="Q321" i="46" s="1"/>
  <c r="O321" i="46"/>
  <c r="N321" i="46"/>
  <c r="O320" i="46"/>
  <c r="N320" i="46"/>
  <c r="O319" i="46"/>
  <c r="N319" i="46"/>
  <c r="M319" i="46"/>
  <c r="M320" i="46" s="1"/>
  <c r="P320" i="46" s="1"/>
  <c r="Q320" i="46" s="1"/>
  <c r="O318" i="46"/>
  <c r="N318" i="46"/>
  <c r="P318" i="46" s="1"/>
  <c r="Q318" i="46" s="1"/>
  <c r="O317" i="46"/>
  <c r="N317" i="46"/>
  <c r="O316" i="46"/>
  <c r="N316" i="46"/>
  <c r="M316" i="46"/>
  <c r="M317" i="46" s="1"/>
  <c r="P317" i="46" s="1"/>
  <c r="Q317" i="46" s="1"/>
  <c r="P315" i="46"/>
  <c r="Q315" i="46" s="1"/>
  <c r="O315" i="46"/>
  <c r="N315" i="46"/>
  <c r="P314" i="46"/>
  <c r="Q314" i="46" s="1"/>
  <c r="N314" i="46"/>
  <c r="O313" i="46"/>
  <c r="N313" i="46"/>
  <c r="M313" i="46"/>
  <c r="M314" i="46" s="1"/>
  <c r="O314" i="46" s="1"/>
  <c r="P312" i="46"/>
  <c r="Q312" i="46" s="1"/>
  <c r="O312" i="46"/>
  <c r="N312" i="46"/>
  <c r="O311" i="46"/>
  <c r="N311" i="46"/>
  <c r="M311" i="46"/>
  <c r="P311" i="46" s="1"/>
  <c r="Q311" i="46" s="1"/>
  <c r="O310" i="46"/>
  <c r="N310" i="46"/>
  <c r="M310" i="46"/>
  <c r="P310" i="46" s="1"/>
  <c r="Q310" i="46" s="1"/>
  <c r="O309" i="46"/>
  <c r="N309" i="46"/>
  <c r="P309" i="46" s="1"/>
  <c r="Q309" i="46" s="1"/>
  <c r="O308" i="46"/>
  <c r="N308" i="46"/>
  <c r="O307" i="46"/>
  <c r="N307" i="46"/>
  <c r="M307" i="46"/>
  <c r="M308" i="46" s="1"/>
  <c r="P308" i="46" s="1"/>
  <c r="Q308" i="46" s="1"/>
  <c r="O306" i="46"/>
  <c r="N306" i="46"/>
  <c r="P306" i="46" s="1"/>
  <c r="Q306" i="46" s="1"/>
  <c r="Q305" i="46"/>
  <c r="P305" i="46"/>
  <c r="N305" i="46"/>
  <c r="O304" i="46"/>
  <c r="N304" i="46"/>
  <c r="M304" i="46"/>
  <c r="M305" i="46" s="1"/>
  <c r="O305" i="46" s="1"/>
  <c r="P303" i="46"/>
  <c r="Q303" i="46" s="1"/>
  <c r="O303" i="46"/>
  <c r="N303" i="46"/>
  <c r="P302" i="46"/>
  <c r="Q302" i="46" s="1"/>
  <c r="N302" i="46"/>
  <c r="O301" i="46"/>
  <c r="N301" i="46"/>
  <c r="P301" i="46" s="1"/>
  <c r="Q301" i="46" s="1"/>
  <c r="M301" i="46"/>
  <c r="M302" i="46" s="1"/>
  <c r="O302" i="46" s="1"/>
  <c r="Q300" i="46"/>
  <c r="P300" i="46"/>
  <c r="O300" i="46"/>
  <c r="N300" i="46"/>
  <c r="P299" i="46"/>
  <c r="Q299" i="46" s="1"/>
  <c r="N299" i="46"/>
  <c r="Q298" i="46"/>
  <c r="P298" i="46"/>
  <c r="N298" i="46"/>
  <c r="M298" i="46"/>
  <c r="M299" i="46" s="1"/>
  <c r="O299" i="46" s="1"/>
  <c r="O297" i="46"/>
  <c r="N297" i="46"/>
  <c r="P297" i="46" s="1"/>
  <c r="Q297" i="46" s="1"/>
  <c r="P296" i="46"/>
  <c r="Q296" i="46" s="1"/>
  <c r="N296" i="46"/>
  <c r="M296" i="46"/>
  <c r="O296" i="46" s="1"/>
  <c r="P295" i="46"/>
  <c r="Q295" i="46" s="1"/>
  <c r="O295" i="46"/>
  <c r="N295" i="46"/>
  <c r="M295" i="46"/>
  <c r="P294" i="46"/>
  <c r="Q294" i="46" s="1"/>
  <c r="O294" i="46"/>
  <c r="N294" i="46"/>
  <c r="Q293" i="46"/>
  <c r="P293" i="46"/>
  <c r="O293" i="46"/>
  <c r="N293" i="46"/>
  <c r="O292" i="46"/>
  <c r="N292" i="46"/>
  <c r="O291" i="46"/>
  <c r="N291" i="46"/>
  <c r="M291" i="46"/>
  <c r="M292" i="46" s="1"/>
  <c r="P292" i="46" s="1"/>
  <c r="Q292" i="46" s="1"/>
  <c r="O290" i="46"/>
  <c r="N290" i="46"/>
  <c r="P290" i="46" s="1"/>
  <c r="Q290" i="46" s="1"/>
  <c r="P289" i="46"/>
  <c r="Q289" i="46" s="1"/>
  <c r="N289" i="46"/>
  <c r="O288" i="46"/>
  <c r="N288" i="46"/>
  <c r="M288" i="46"/>
  <c r="M289" i="46" s="1"/>
  <c r="O289" i="46" s="1"/>
  <c r="P287" i="46"/>
  <c r="Q287" i="46" s="1"/>
  <c r="O287" i="46"/>
  <c r="N287" i="46"/>
  <c r="O286" i="46"/>
  <c r="N286" i="46"/>
  <c r="P286" i="46" s="1"/>
  <c r="Q286" i="46" s="1"/>
  <c r="M286" i="46"/>
  <c r="P285" i="46"/>
  <c r="Q285" i="46" s="1"/>
  <c r="O285" i="46"/>
  <c r="N285" i="46"/>
  <c r="M285" i="46"/>
  <c r="O284" i="46"/>
  <c r="N284" i="46"/>
  <c r="P284" i="46" s="1"/>
  <c r="Q284" i="46" s="1"/>
  <c r="P283" i="46"/>
  <c r="Q283" i="46" s="1"/>
  <c r="N283" i="46"/>
  <c r="O282" i="46"/>
  <c r="N282" i="46"/>
  <c r="M282" i="46"/>
  <c r="M283" i="46" s="1"/>
  <c r="O283" i="46" s="1"/>
  <c r="P281" i="46"/>
  <c r="Q281" i="46" s="1"/>
  <c r="O281" i="46"/>
  <c r="N281" i="46"/>
  <c r="O280" i="46"/>
  <c r="N280" i="46"/>
  <c r="M280" i="46"/>
  <c r="P280" i="46" s="1"/>
  <c r="Q280" i="46" s="1"/>
  <c r="O279" i="46"/>
  <c r="N279" i="46"/>
  <c r="M279" i="46"/>
  <c r="P279" i="46" s="1"/>
  <c r="Q279" i="46" s="1"/>
  <c r="O278" i="46"/>
  <c r="N278" i="46"/>
  <c r="P278" i="46" s="1"/>
  <c r="Q278" i="46" s="1"/>
  <c r="O277" i="46"/>
  <c r="N277" i="46"/>
  <c r="O276" i="46"/>
  <c r="N276" i="46"/>
  <c r="M276" i="46"/>
  <c r="M277" i="46" s="1"/>
  <c r="P277" i="46" s="1"/>
  <c r="Q277" i="46" s="1"/>
  <c r="Q275" i="46"/>
  <c r="P275" i="46"/>
  <c r="O275" i="46"/>
  <c r="N275" i="46"/>
  <c r="Q274" i="46"/>
  <c r="P274" i="46"/>
  <c r="N274" i="46"/>
  <c r="O273" i="46"/>
  <c r="N273" i="46"/>
  <c r="M273" i="46"/>
  <c r="M274" i="46" s="1"/>
  <c r="O274" i="46" s="1"/>
  <c r="P272" i="46"/>
  <c r="Q272" i="46" s="1"/>
  <c r="O272" i="46"/>
  <c r="N272" i="46"/>
  <c r="O271" i="46"/>
  <c r="N271" i="46"/>
  <c r="P271" i="46" s="1"/>
  <c r="Q271" i="46" s="1"/>
  <c r="M271" i="46"/>
  <c r="O270" i="46"/>
  <c r="N270" i="46"/>
  <c r="P270" i="46" s="1"/>
  <c r="Q270" i="46" s="1"/>
  <c r="M270" i="46"/>
  <c r="O269" i="46"/>
  <c r="N269" i="46"/>
  <c r="P269" i="46" s="1"/>
  <c r="Q269" i="46" s="1"/>
  <c r="O268" i="46"/>
  <c r="N268" i="46"/>
  <c r="O267" i="46"/>
  <c r="N267" i="46"/>
  <c r="M267" i="46"/>
  <c r="M268" i="46" s="1"/>
  <c r="P268" i="46" s="1"/>
  <c r="Q268" i="46" s="1"/>
  <c r="O266" i="46"/>
  <c r="N266" i="46"/>
  <c r="P266" i="46" s="1"/>
  <c r="Q266" i="46" s="1"/>
  <c r="P265" i="46"/>
  <c r="Q265" i="46" s="1"/>
  <c r="N265" i="46"/>
  <c r="M265" i="46"/>
  <c r="O265" i="46" s="1"/>
  <c r="P264" i="46"/>
  <c r="Q264" i="46" s="1"/>
  <c r="O264" i="46"/>
  <c r="N264" i="46"/>
  <c r="M264" i="46"/>
  <c r="P263" i="46"/>
  <c r="Q263" i="46" s="1"/>
  <c r="O263" i="46"/>
  <c r="N263" i="46"/>
  <c r="P262" i="46"/>
  <c r="Q262" i="46" s="1"/>
  <c r="N262" i="46"/>
  <c r="O261" i="46"/>
  <c r="N261" i="46"/>
  <c r="M261" i="46"/>
  <c r="M262" i="46" s="1"/>
  <c r="O262" i="46" s="1"/>
  <c r="P260" i="46"/>
  <c r="Q260" i="46" s="1"/>
  <c r="O260" i="46"/>
  <c r="N260" i="46"/>
  <c r="Q259" i="46"/>
  <c r="P259" i="46"/>
  <c r="N259" i="46"/>
  <c r="M259" i="46"/>
  <c r="O259" i="46" s="1"/>
  <c r="P258" i="46"/>
  <c r="Q258" i="46" s="1"/>
  <c r="O258" i="46"/>
  <c r="N258" i="46"/>
  <c r="M258" i="46"/>
  <c r="P257" i="46"/>
  <c r="Q257" i="46" s="1"/>
  <c r="O257" i="46"/>
  <c r="N257" i="46"/>
  <c r="P256" i="46"/>
  <c r="Q256" i="46" s="1"/>
  <c r="N256" i="46"/>
  <c r="P255" i="46"/>
  <c r="Q255" i="46" s="1"/>
  <c r="O255" i="46"/>
  <c r="N255" i="46"/>
  <c r="M255" i="46"/>
  <c r="M256" i="46" s="1"/>
  <c r="O256" i="46" s="1"/>
  <c r="O254" i="46"/>
  <c r="N254" i="46"/>
  <c r="P254" i="46" s="1"/>
  <c r="Q254" i="46" s="1"/>
  <c r="Q253" i="46"/>
  <c r="P253" i="46"/>
  <c r="O253" i="46"/>
  <c r="N253" i="46"/>
  <c r="O252" i="46"/>
  <c r="N252" i="46"/>
  <c r="M252" i="46"/>
  <c r="P252" i="46" s="1"/>
  <c r="Q252" i="46" s="1"/>
  <c r="O251" i="46"/>
  <c r="N251" i="46"/>
  <c r="M251" i="46"/>
  <c r="P251" i="46" s="1"/>
  <c r="Q251" i="46" s="1"/>
  <c r="O250" i="46"/>
  <c r="N250" i="46"/>
  <c r="P250" i="46" s="1"/>
  <c r="Q250" i="46" s="1"/>
  <c r="P249" i="46"/>
  <c r="Q249" i="46" s="1"/>
  <c r="N249" i="46"/>
  <c r="O248" i="46"/>
  <c r="N248" i="46"/>
  <c r="P248" i="46" s="1"/>
  <c r="Q248" i="46" s="1"/>
  <c r="M248" i="46"/>
  <c r="M249" i="46" s="1"/>
  <c r="O249" i="46" s="1"/>
  <c r="P247" i="46"/>
  <c r="Q247" i="46" s="1"/>
  <c r="O247" i="46"/>
  <c r="N247" i="46"/>
  <c r="O246" i="46"/>
  <c r="N246" i="46"/>
  <c r="O245" i="46"/>
  <c r="N245" i="46"/>
  <c r="M245" i="46"/>
  <c r="M246" i="46" s="1"/>
  <c r="P246" i="46" s="1"/>
  <c r="Q246" i="46" s="1"/>
  <c r="P244" i="46"/>
  <c r="Q244" i="46" s="1"/>
  <c r="O244" i="46"/>
  <c r="N244" i="46"/>
  <c r="P243" i="46"/>
  <c r="Q243" i="46" s="1"/>
  <c r="N243" i="46"/>
  <c r="M243" i="46"/>
  <c r="O243" i="46" s="1"/>
  <c r="O242" i="46"/>
  <c r="N242" i="46"/>
  <c r="M242" i="46"/>
  <c r="P242" i="46" s="1"/>
  <c r="Q242" i="46" s="1"/>
  <c r="Q241" i="46"/>
  <c r="P241" i="46"/>
  <c r="O241" i="46"/>
  <c r="N241" i="46"/>
  <c r="P240" i="46"/>
  <c r="Q240" i="46" s="1"/>
  <c r="O240" i="46"/>
  <c r="N240" i="46"/>
  <c r="M240" i="46"/>
  <c r="O239" i="46"/>
  <c r="N239" i="46"/>
  <c r="M239" i="46"/>
  <c r="P239" i="46" s="1"/>
  <c r="Q239" i="46" s="1"/>
  <c r="O238" i="46"/>
  <c r="N238" i="46"/>
  <c r="P238" i="46" s="1"/>
  <c r="Q238" i="46" s="1"/>
  <c r="O237" i="46"/>
  <c r="N237" i="46"/>
  <c r="P236" i="46"/>
  <c r="Q236" i="46" s="1"/>
  <c r="O236" i="46"/>
  <c r="N236" i="46"/>
  <c r="M236" i="46"/>
  <c r="M237" i="46" s="1"/>
  <c r="P237" i="46" s="1"/>
  <c r="Q237" i="46" s="1"/>
  <c r="P235" i="46"/>
  <c r="Q235" i="46" s="1"/>
  <c r="O235" i="46"/>
  <c r="N235" i="46"/>
  <c r="P234" i="46"/>
  <c r="Q234" i="46" s="1"/>
  <c r="N234" i="46"/>
  <c r="M234" i="46"/>
  <c r="O234" i="46" s="1"/>
  <c r="O233" i="46"/>
  <c r="N233" i="46"/>
  <c r="M233" i="46"/>
  <c r="P233" i="46" s="1"/>
  <c r="Q233" i="46" s="1"/>
  <c r="Q232" i="46"/>
  <c r="P232" i="46"/>
  <c r="O232" i="46"/>
  <c r="N232" i="46"/>
  <c r="O231" i="46"/>
  <c r="N231" i="46"/>
  <c r="O230" i="46"/>
  <c r="N230" i="46"/>
  <c r="M230" i="46"/>
  <c r="M231" i="46" s="1"/>
  <c r="P231" i="46" s="1"/>
  <c r="Q231" i="46" s="1"/>
  <c r="P229" i="46"/>
  <c r="Q229" i="46" s="1"/>
  <c r="O229" i="46"/>
  <c r="N229" i="46"/>
  <c r="O228" i="46"/>
  <c r="N228" i="46"/>
  <c r="M228" i="46"/>
  <c r="P228" i="46" s="1"/>
  <c r="Q228" i="46" s="1"/>
  <c r="P227" i="46"/>
  <c r="Q227" i="46" s="1"/>
  <c r="O227" i="46"/>
  <c r="N227" i="46"/>
  <c r="M227" i="46"/>
  <c r="P226" i="46"/>
  <c r="Q226" i="46" s="1"/>
  <c r="O226" i="46"/>
  <c r="N226" i="46"/>
  <c r="P225" i="46"/>
  <c r="Q225" i="46" s="1"/>
  <c r="N225" i="46"/>
  <c r="P224" i="46"/>
  <c r="Q224" i="46" s="1"/>
  <c r="O224" i="46"/>
  <c r="N224" i="46"/>
  <c r="M224" i="46"/>
  <c r="M225" i="46" s="1"/>
  <c r="O225" i="46" s="1"/>
  <c r="Q223" i="46"/>
  <c r="P223" i="46"/>
  <c r="O223" i="46"/>
  <c r="N223" i="46"/>
  <c r="P222" i="46"/>
  <c r="Q222" i="46" s="1"/>
  <c r="N222" i="46"/>
  <c r="M222" i="46"/>
  <c r="O222" i="46" s="1"/>
  <c r="O221" i="46"/>
  <c r="N221" i="46"/>
  <c r="P221" i="46" s="1"/>
  <c r="Q221" i="46" s="1"/>
  <c r="M221" i="46"/>
  <c r="Q220" i="46"/>
  <c r="P220" i="46"/>
  <c r="O220" i="46"/>
  <c r="N220" i="46"/>
  <c r="P219" i="46"/>
  <c r="Q219" i="46" s="1"/>
  <c r="N219" i="46"/>
  <c r="M219" i="46"/>
  <c r="O219" i="46" s="1"/>
  <c r="Q218" i="46"/>
  <c r="P218" i="46"/>
  <c r="O218" i="46"/>
  <c r="N218" i="46"/>
  <c r="M218" i="46"/>
  <c r="O217" i="46"/>
  <c r="N217" i="46"/>
  <c r="P217" i="46" s="1"/>
  <c r="Q217" i="46" s="1"/>
  <c r="P216" i="46"/>
  <c r="Q216" i="46" s="1"/>
  <c r="N216" i="46"/>
  <c r="P215" i="46"/>
  <c r="Q215" i="46" s="1"/>
  <c r="O215" i="46"/>
  <c r="N215" i="46"/>
  <c r="M215" i="46"/>
  <c r="M216" i="46" s="1"/>
  <c r="O216" i="46" s="1"/>
  <c r="O214" i="46"/>
  <c r="N214" i="46"/>
  <c r="P214" i="46" s="1"/>
  <c r="Q214" i="46" s="1"/>
  <c r="P213" i="46"/>
  <c r="Q213" i="46" s="1"/>
  <c r="O213" i="46"/>
  <c r="N213" i="46"/>
  <c r="O212" i="46"/>
  <c r="N212" i="46"/>
  <c r="O211" i="46"/>
  <c r="N211" i="46"/>
  <c r="M211" i="46"/>
  <c r="M212" i="46" s="1"/>
  <c r="P212" i="46" s="1"/>
  <c r="Q212" i="46" s="1"/>
  <c r="O210" i="46"/>
  <c r="N210" i="46"/>
  <c r="P210" i="46" s="1"/>
  <c r="Q210" i="46" s="1"/>
  <c r="Q209" i="46"/>
  <c r="P209" i="46"/>
  <c r="N209" i="46"/>
  <c r="O208" i="46"/>
  <c r="N208" i="46"/>
  <c r="M208" i="46"/>
  <c r="M209" i="46" s="1"/>
  <c r="O209" i="46" s="1"/>
  <c r="P207" i="46"/>
  <c r="Q207" i="46" s="1"/>
  <c r="O207" i="46"/>
  <c r="N207" i="46"/>
  <c r="P206" i="46"/>
  <c r="Q206" i="46" s="1"/>
  <c r="O206" i="46"/>
  <c r="N206" i="46"/>
  <c r="M206" i="46"/>
  <c r="O205" i="46"/>
  <c r="N205" i="46"/>
  <c r="P205" i="46" s="1"/>
  <c r="Q205" i="46" s="1"/>
  <c r="M205" i="46"/>
  <c r="O204" i="46"/>
  <c r="N204" i="46"/>
  <c r="P204" i="46" s="1"/>
  <c r="Q204" i="46" s="1"/>
  <c r="P203" i="46"/>
  <c r="Q203" i="46" s="1"/>
  <c r="O203" i="46"/>
  <c r="N203" i="46"/>
  <c r="M203" i="46"/>
  <c r="Q202" i="46"/>
  <c r="P202" i="46"/>
  <c r="O202" i="46"/>
  <c r="N202" i="46"/>
  <c r="M202" i="46"/>
  <c r="P201" i="46"/>
  <c r="Q201" i="46" s="1"/>
  <c r="O201" i="46"/>
  <c r="N201" i="46"/>
  <c r="O200" i="46"/>
  <c r="N200" i="46"/>
  <c r="O199" i="46"/>
  <c r="N199" i="46"/>
  <c r="M199" i="46"/>
  <c r="M200" i="46" s="1"/>
  <c r="P200" i="46" s="1"/>
  <c r="Q200" i="46" s="1"/>
  <c r="P198" i="46"/>
  <c r="Q198" i="46" s="1"/>
  <c r="O198" i="46"/>
  <c r="N198" i="46"/>
  <c r="O197" i="46"/>
  <c r="N197" i="46"/>
  <c r="O196" i="46"/>
  <c r="N196" i="46"/>
  <c r="M196" i="46"/>
  <c r="M197" i="46" s="1"/>
  <c r="P197" i="46" s="1"/>
  <c r="Q197" i="46" s="1"/>
  <c r="P195" i="46"/>
  <c r="Q195" i="46" s="1"/>
  <c r="O195" i="46"/>
  <c r="N195" i="46"/>
  <c r="Q194" i="46"/>
  <c r="P194" i="46"/>
  <c r="N194" i="46"/>
  <c r="O193" i="46"/>
  <c r="N193" i="46"/>
  <c r="M193" i="46"/>
  <c r="M194" i="46" s="1"/>
  <c r="O194" i="46" s="1"/>
  <c r="P192" i="46"/>
  <c r="Q192" i="46" s="1"/>
  <c r="O192" i="46"/>
  <c r="N192" i="46"/>
  <c r="O191" i="46"/>
  <c r="N191" i="46"/>
  <c r="M191" i="46"/>
  <c r="P191" i="46" s="1"/>
  <c r="Q191" i="46" s="1"/>
  <c r="O190" i="46"/>
  <c r="N190" i="46"/>
  <c r="P190" i="46" s="1"/>
  <c r="Q190" i="46" s="1"/>
  <c r="M190" i="46"/>
  <c r="O189" i="46"/>
  <c r="N189" i="46"/>
  <c r="P189" i="46" s="1"/>
  <c r="Q189" i="46" s="1"/>
  <c r="O188" i="46"/>
  <c r="N188" i="46"/>
  <c r="M188" i="46"/>
  <c r="P188" i="46" s="1"/>
  <c r="Q188" i="46" s="1"/>
  <c r="O187" i="46"/>
  <c r="N187" i="46"/>
  <c r="M187" i="46"/>
  <c r="P187" i="46" s="1"/>
  <c r="Q187" i="46" s="1"/>
  <c r="O186" i="46"/>
  <c r="N186" i="46"/>
  <c r="P186" i="46" s="1"/>
  <c r="Q186" i="46" s="1"/>
  <c r="Q185" i="46"/>
  <c r="P185" i="46"/>
  <c r="N185" i="46"/>
  <c r="P184" i="46"/>
  <c r="Q184" i="46" s="1"/>
  <c r="O184" i="46"/>
  <c r="N184" i="46"/>
  <c r="M184" i="46"/>
  <c r="M185" i="46" s="1"/>
  <c r="O185" i="46" s="1"/>
  <c r="P183" i="46"/>
  <c r="Q183" i="46" s="1"/>
  <c r="O183" i="46"/>
  <c r="N183" i="46"/>
  <c r="P182" i="46"/>
  <c r="Q182" i="46" s="1"/>
  <c r="N182" i="46"/>
  <c r="M182" i="46"/>
  <c r="O182" i="46" s="1"/>
  <c r="P181" i="46"/>
  <c r="Q181" i="46" s="1"/>
  <c r="O181" i="46"/>
  <c r="N181" i="46"/>
  <c r="M181" i="46"/>
  <c r="P180" i="46"/>
  <c r="Q180" i="46" s="1"/>
  <c r="O180" i="46"/>
  <c r="N180" i="46"/>
  <c r="O179" i="46"/>
  <c r="N179" i="46"/>
  <c r="O178" i="46"/>
  <c r="N178" i="46"/>
  <c r="M178" i="46"/>
  <c r="M179" i="46" s="1"/>
  <c r="P179" i="46" s="1"/>
  <c r="Q179" i="46" s="1"/>
  <c r="O177" i="46"/>
  <c r="N177" i="46"/>
  <c r="M177" i="46"/>
  <c r="P177" i="46" s="1"/>
  <c r="Q177" i="46" s="1"/>
  <c r="P176" i="46"/>
  <c r="Q176" i="46" s="1"/>
  <c r="O176" i="46"/>
  <c r="N176" i="46"/>
  <c r="M176" i="46"/>
  <c r="O175" i="46"/>
  <c r="N175" i="46"/>
  <c r="P175" i="46" s="1"/>
  <c r="Q175" i="46" s="1"/>
  <c r="P174" i="46"/>
  <c r="Q174" i="46" s="1"/>
  <c r="N174" i="46"/>
  <c r="P173" i="46"/>
  <c r="Q173" i="46" s="1"/>
  <c r="O173" i="46"/>
  <c r="N173" i="46"/>
  <c r="M173" i="46"/>
  <c r="M174" i="46" s="1"/>
  <c r="O174" i="46" s="1"/>
  <c r="P172" i="46"/>
  <c r="Q172" i="46" s="1"/>
  <c r="O172" i="46"/>
  <c r="N172" i="46"/>
  <c r="P171" i="46"/>
  <c r="Q171" i="46" s="1"/>
  <c r="N171" i="46"/>
  <c r="P170" i="46"/>
  <c r="Q170" i="46" s="1"/>
  <c r="N170" i="46"/>
  <c r="M170" i="46"/>
  <c r="M171" i="46" s="1"/>
  <c r="O171" i="46" s="1"/>
  <c r="O169" i="46"/>
  <c r="N169" i="46"/>
  <c r="P169" i="46" s="1"/>
  <c r="Q169" i="46" s="1"/>
  <c r="P168" i="46"/>
  <c r="Q168" i="46" s="1"/>
  <c r="N168" i="46"/>
  <c r="O167" i="46"/>
  <c r="N167" i="46"/>
  <c r="M167" i="46"/>
  <c r="M168" i="46" s="1"/>
  <c r="O168" i="46" s="1"/>
  <c r="O166" i="46"/>
  <c r="N166" i="46"/>
  <c r="P166" i="46" s="1"/>
  <c r="Q166" i="46" s="1"/>
  <c r="P165" i="46"/>
  <c r="Q165" i="46" s="1"/>
  <c r="O165" i="46"/>
  <c r="N165" i="46"/>
  <c r="O164" i="46"/>
  <c r="N164" i="46"/>
  <c r="O163" i="46"/>
  <c r="N163" i="46"/>
  <c r="M163" i="46"/>
  <c r="M164" i="46" s="1"/>
  <c r="P164" i="46" s="1"/>
  <c r="Q164" i="46" s="1"/>
  <c r="P162" i="46"/>
  <c r="Q162" i="46" s="1"/>
  <c r="O162" i="46"/>
  <c r="N162" i="46"/>
  <c r="P161" i="46"/>
  <c r="Q161" i="46" s="1"/>
  <c r="N161" i="46"/>
  <c r="O160" i="46"/>
  <c r="N160" i="46"/>
  <c r="M160" i="46"/>
  <c r="M161" i="46" s="1"/>
  <c r="O161" i="46" s="1"/>
  <c r="P159" i="46"/>
  <c r="Q159" i="46" s="1"/>
  <c r="O159" i="46"/>
  <c r="N159" i="46"/>
  <c r="O158" i="46"/>
  <c r="N158" i="46"/>
  <c r="M158" i="46"/>
  <c r="P158" i="46" s="1"/>
  <c r="Q158" i="46" s="1"/>
  <c r="O157" i="46"/>
  <c r="N157" i="46"/>
  <c r="M157" i="46"/>
  <c r="P157" i="46" s="1"/>
  <c r="Q157" i="46" s="1"/>
  <c r="O156" i="46"/>
  <c r="N156" i="46"/>
  <c r="P156" i="46" s="1"/>
  <c r="Q156" i="46" s="1"/>
  <c r="P155" i="46"/>
  <c r="Q155" i="46" s="1"/>
  <c r="N155" i="46"/>
  <c r="M155" i="46"/>
  <c r="O155" i="46" s="1"/>
  <c r="P154" i="46"/>
  <c r="Q154" i="46" s="1"/>
  <c r="O154" i="46"/>
  <c r="N154" i="46"/>
  <c r="M154" i="46"/>
  <c r="Q153" i="46"/>
  <c r="P153" i="46"/>
  <c r="O153" i="46"/>
  <c r="N153" i="46"/>
  <c r="O152" i="46"/>
  <c r="N152" i="46"/>
  <c r="O151" i="46"/>
  <c r="N151" i="46"/>
  <c r="M151" i="46"/>
  <c r="M152" i="46" s="1"/>
  <c r="P152" i="46" s="1"/>
  <c r="Q152" i="46" s="1"/>
  <c r="O150" i="46"/>
  <c r="N150" i="46"/>
  <c r="P150" i="46" s="1"/>
  <c r="Q150" i="46" s="1"/>
  <c r="O149" i="46"/>
  <c r="N149" i="46"/>
  <c r="P148" i="46"/>
  <c r="Q148" i="46" s="1"/>
  <c r="O148" i="46"/>
  <c r="N148" i="46"/>
  <c r="M148" i="46"/>
  <c r="M149" i="46" s="1"/>
  <c r="P149" i="46" s="1"/>
  <c r="Q149" i="46" s="1"/>
  <c r="O147" i="46"/>
  <c r="N147" i="46"/>
  <c r="P147" i="46" s="1"/>
  <c r="Q147" i="46" s="1"/>
  <c r="Q146" i="46"/>
  <c r="P146" i="46"/>
  <c r="N146" i="46"/>
  <c r="O145" i="46"/>
  <c r="N145" i="46"/>
  <c r="M145" i="46"/>
  <c r="M146" i="46" s="1"/>
  <c r="O146" i="46" s="1"/>
  <c r="Q144" i="46"/>
  <c r="P144" i="46"/>
  <c r="O144" i="46"/>
  <c r="N144" i="46"/>
  <c r="O143" i="46"/>
  <c r="N143" i="46"/>
  <c r="P142" i="46"/>
  <c r="Q142" i="46" s="1"/>
  <c r="O142" i="46"/>
  <c r="N142" i="46"/>
  <c r="M142" i="46"/>
  <c r="M143" i="46" s="1"/>
  <c r="P143" i="46" s="1"/>
  <c r="Q143" i="46" s="1"/>
  <c r="O141" i="46"/>
  <c r="N141" i="46"/>
  <c r="P141" i="46" s="1"/>
  <c r="Q141" i="46" s="1"/>
  <c r="O140" i="46"/>
  <c r="N140" i="46"/>
  <c r="O139" i="46"/>
  <c r="N139" i="46"/>
  <c r="M139" i="46"/>
  <c r="M140" i="46" s="1"/>
  <c r="P140" i="46" s="1"/>
  <c r="Q140" i="46" s="1"/>
  <c r="O138" i="46"/>
  <c r="N138" i="46"/>
  <c r="P138" i="46" s="1"/>
  <c r="Q138" i="46" s="1"/>
  <c r="P137" i="46"/>
  <c r="Q137" i="46" s="1"/>
  <c r="N137" i="46"/>
  <c r="O136" i="46"/>
  <c r="N136" i="46"/>
  <c r="M136" i="46"/>
  <c r="M137" i="46" s="1"/>
  <c r="O137" i="46" s="1"/>
  <c r="P135" i="46"/>
  <c r="Q135" i="46" s="1"/>
  <c r="O135" i="46"/>
  <c r="N135" i="46"/>
  <c r="Q134" i="46"/>
  <c r="P134" i="46"/>
  <c r="N134" i="46"/>
  <c r="P133" i="46"/>
  <c r="Q133" i="46" s="1"/>
  <c r="O133" i="46"/>
  <c r="N133" i="46"/>
  <c r="M133" i="46"/>
  <c r="M134" i="46" s="1"/>
  <c r="O134" i="46" s="1"/>
  <c r="Q132" i="46"/>
  <c r="P132" i="46"/>
  <c r="O132" i="46"/>
  <c r="N132" i="46"/>
  <c r="Q131" i="46"/>
  <c r="P131" i="46"/>
  <c r="O131" i="46"/>
  <c r="N131" i="46"/>
  <c r="M131" i="46"/>
  <c r="Q130" i="46"/>
  <c r="P130" i="46"/>
  <c r="N130" i="46"/>
  <c r="M130" i="46"/>
  <c r="O130" i="46" s="1"/>
  <c r="O129" i="46"/>
  <c r="N129" i="46"/>
  <c r="P129" i="46" s="1"/>
  <c r="Q129" i="46" s="1"/>
  <c r="P128" i="46"/>
  <c r="Q128" i="46" s="1"/>
  <c r="N128" i="46"/>
  <c r="P127" i="46"/>
  <c r="Q127" i="46" s="1"/>
  <c r="O127" i="46"/>
  <c r="N127" i="46"/>
  <c r="M127" i="46"/>
  <c r="M128" i="46" s="1"/>
  <c r="O128" i="46" s="1"/>
  <c r="Q126" i="46"/>
  <c r="P126" i="46"/>
  <c r="O126" i="46"/>
  <c r="N126" i="46"/>
  <c r="P125" i="46"/>
  <c r="Q125" i="46" s="1"/>
  <c r="O125" i="46"/>
  <c r="N125" i="46"/>
  <c r="O124" i="46"/>
  <c r="N124" i="46"/>
  <c r="M124" i="46"/>
  <c r="P124" i="46" s="1"/>
  <c r="Q124" i="46" s="1"/>
  <c r="O123" i="46"/>
  <c r="N123" i="46"/>
  <c r="M123" i="46"/>
  <c r="P123" i="46" s="1"/>
  <c r="Q123" i="46" s="1"/>
  <c r="P122" i="46"/>
  <c r="Q122" i="46" s="1"/>
  <c r="O122" i="46"/>
  <c r="N122" i="46"/>
  <c r="P121" i="46"/>
  <c r="Q121" i="46" s="1"/>
  <c r="O121" i="46"/>
  <c r="N121" i="46"/>
  <c r="M121" i="46"/>
  <c r="Q120" i="46"/>
  <c r="P120" i="46"/>
  <c r="O120" i="46"/>
  <c r="N120" i="46"/>
  <c r="M120" i="46"/>
  <c r="P119" i="46"/>
  <c r="Q119" i="46" s="1"/>
  <c r="O119" i="46"/>
  <c r="N119" i="46"/>
  <c r="Q118" i="46"/>
  <c r="P118" i="46"/>
  <c r="O118" i="46"/>
  <c r="N118" i="46"/>
  <c r="M118" i="46"/>
  <c r="O117" i="46"/>
  <c r="N117" i="46"/>
  <c r="P117" i="46" s="1"/>
  <c r="Q117" i="46" s="1"/>
  <c r="M117" i="46"/>
  <c r="P116" i="46"/>
  <c r="Q116" i="46" s="1"/>
  <c r="O116" i="46"/>
  <c r="N116" i="46"/>
  <c r="Q115" i="46"/>
  <c r="P115" i="46"/>
  <c r="O115" i="46"/>
  <c r="N115" i="46"/>
  <c r="M115" i="46"/>
  <c r="O114" i="46"/>
  <c r="N114" i="46"/>
  <c r="P114" i="46" s="1"/>
  <c r="Q114" i="46" s="1"/>
  <c r="M114" i="46"/>
  <c r="Q113" i="46"/>
  <c r="P113" i="46"/>
  <c r="O113" i="46"/>
  <c r="N113" i="46"/>
  <c r="O112" i="46"/>
  <c r="N112" i="46"/>
  <c r="M112" i="46"/>
  <c r="P112" i="46" s="1"/>
  <c r="Q112" i="46" s="1"/>
  <c r="O111" i="46"/>
  <c r="N111" i="46"/>
  <c r="M111" i="46"/>
  <c r="P111" i="46" s="1"/>
  <c r="Q111" i="46" s="1"/>
  <c r="O110" i="46"/>
  <c r="N110" i="46"/>
  <c r="P110" i="46" s="1"/>
  <c r="Q110" i="46" s="1"/>
  <c r="O109" i="46"/>
  <c r="N109" i="46"/>
  <c r="M109" i="46"/>
  <c r="P109" i="46" s="1"/>
  <c r="Q109" i="46" s="1"/>
  <c r="P108" i="46"/>
  <c r="Q108" i="46" s="1"/>
  <c r="O108" i="46"/>
  <c r="N108" i="46"/>
  <c r="M108" i="46"/>
  <c r="O107" i="46"/>
  <c r="N107" i="46"/>
  <c r="P107" i="46" s="1"/>
  <c r="Q107" i="46" s="1"/>
  <c r="Q106" i="46"/>
  <c r="P106" i="46"/>
  <c r="N106" i="46"/>
  <c r="M106" i="46"/>
  <c r="O106" i="46" s="1"/>
  <c r="O105" i="46"/>
  <c r="N105" i="46"/>
  <c r="M105" i="46"/>
  <c r="P105" i="46" s="1"/>
  <c r="Q105" i="46" s="1"/>
  <c r="Q104" i="46"/>
  <c r="P104" i="46"/>
  <c r="O104" i="46"/>
  <c r="N104" i="46"/>
  <c r="O103" i="46"/>
  <c r="N103" i="46"/>
  <c r="P102" i="46"/>
  <c r="Q102" i="46" s="1"/>
  <c r="O102" i="46"/>
  <c r="N102" i="46"/>
  <c r="M102" i="46"/>
  <c r="M103" i="46" s="1"/>
  <c r="P103" i="46" s="1"/>
  <c r="Q103" i="46" s="1"/>
  <c r="O101" i="46"/>
  <c r="N101" i="46"/>
  <c r="P101" i="46" s="1"/>
  <c r="Q101" i="46" s="1"/>
  <c r="Q100" i="46"/>
  <c r="P100" i="46"/>
  <c r="O100" i="46"/>
  <c r="N100" i="46"/>
  <c r="M100" i="46"/>
  <c r="O99" i="46"/>
  <c r="N99" i="46"/>
  <c r="M99" i="46"/>
  <c r="P99" i="46" s="1"/>
  <c r="Q99" i="46" s="1"/>
  <c r="O98" i="46"/>
  <c r="N98" i="46"/>
  <c r="P98" i="46" s="1"/>
  <c r="Q98" i="46" s="1"/>
  <c r="P97" i="46"/>
  <c r="Q97" i="46" s="1"/>
  <c r="N97" i="46"/>
  <c r="P96" i="46"/>
  <c r="Q96" i="46" s="1"/>
  <c r="O96" i="46"/>
  <c r="N96" i="46"/>
  <c r="M96" i="46"/>
  <c r="M97" i="46" s="1"/>
  <c r="O97" i="46" s="1"/>
  <c r="Q95" i="46"/>
  <c r="P95" i="46"/>
  <c r="O95" i="46"/>
  <c r="N95" i="46"/>
  <c r="P94" i="46"/>
  <c r="Q94" i="46" s="1"/>
  <c r="N94" i="46"/>
  <c r="O93" i="46"/>
  <c r="N93" i="46"/>
  <c r="M93" i="46"/>
  <c r="M94" i="46" s="1"/>
  <c r="O94" i="46" s="1"/>
  <c r="P92" i="46"/>
  <c r="Q92" i="46" s="1"/>
  <c r="O92" i="46"/>
  <c r="N92" i="46"/>
  <c r="P91" i="46"/>
  <c r="Q91" i="46" s="1"/>
  <c r="N91" i="46"/>
  <c r="P90" i="46"/>
  <c r="Q90" i="46" s="1"/>
  <c r="N90" i="46"/>
  <c r="M90" i="46"/>
  <c r="O90" i="46" s="1"/>
  <c r="O89" i="46"/>
  <c r="N89" i="46"/>
  <c r="P89" i="46" s="1"/>
  <c r="Q89" i="46" s="1"/>
  <c r="P88" i="46"/>
  <c r="Q88" i="46" s="1"/>
  <c r="N88" i="46"/>
  <c r="P87" i="46"/>
  <c r="Q87" i="46" s="1"/>
  <c r="O87" i="46"/>
  <c r="N87" i="46"/>
  <c r="M87" i="46"/>
  <c r="M88" i="46" s="1"/>
  <c r="O88" i="46" s="1"/>
  <c r="O86" i="46"/>
  <c r="N86" i="46"/>
  <c r="P86" i="46" s="1"/>
  <c r="Q86" i="46" s="1"/>
  <c r="Q85" i="46"/>
  <c r="P85" i="46"/>
  <c r="O85" i="46"/>
  <c r="N85" i="46"/>
  <c r="O84" i="46"/>
  <c r="N84" i="46"/>
  <c r="O83" i="46"/>
  <c r="N83" i="46"/>
  <c r="M83" i="46"/>
  <c r="P83" i="46" s="1"/>
  <c r="Q83" i="46" s="1"/>
  <c r="O82" i="46"/>
  <c r="N82" i="46"/>
  <c r="P82" i="46" s="1"/>
  <c r="Q82" i="46" s="1"/>
  <c r="P81" i="46"/>
  <c r="Q81" i="46" s="1"/>
  <c r="N81" i="46"/>
  <c r="P80" i="46"/>
  <c r="Q80" i="46" s="1"/>
  <c r="O80" i="46"/>
  <c r="N80" i="46"/>
  <c r="M80" i="46"/>
  <c r="M81" i="46" s="1"/>
  <c r="O81" i="46" s="1"/>
  <c r="Q79" i="46"/>
  <c r="P79" i="46"/>
  <c r="O79" i="46"/>
  <c r="N79" i="46"/>
  <c r="O78" i="46"/>
  <c r="N78" i="46"/>
  <c r="O77" i="46"/>
  <c r="N77" i="46"/>
  <c r="M77" i="46"/>
  <c r="M78" i="46" s="1"/>
  <c r="P78" i="46" s="1"/>
  <c r="Q78" i="46" s="1"/>
  <c r="O76" i="46"/>
  <c r="N76" i="46"/>
  <c r="P76" i="46" s="1"/>
  <c r="Q76" i="46" s="1"/>
  <c r="P75" i="46"/>
  <c r="Q75" i="46" s="1"/>
  <c r="N75" i="46"/>
  <c r="O74" i="46"/>
  <c r="N74" i="46"/>
  <c r="M74" i="46"/>
  <c r="M75" i="46" s="1"/>
  <c r="O75" i="46" s="1"/>
  <c r="P73" i="46"/>
  <c r="Q73" i="46" s="1"/>
  <c r="O73" i="46"/>
  <c r="N73" i="46"/>
  <c r="O72" i="46"/>
  <c r="N72" i="46"/>
  <c r="O71" i="46"/>
  <c r="N71" i="46"/>
  <c r="M71" i="46"/>
  <c r="P71" i="46" s="1"/>
  <c r="Q71" i="46" s="1"/>
  <c r="P70" i="46"/>
  <c r="Q70" i="46" s="1"/>
  <c r="O70" i="46"/>
  <c r="N70" i="46"/>
  <c r="O69" i="46"/>
  <c r="N69" i="46"/>
  <c r="O68" i="46"/>
  <c r="N68" i="46"/>
  <c r="M68" i="46"/>
  <c r="M69" i="46" s="1"/>
  <c r="P69" i="46" s="1"/>
  <c r="Q69" i="46" s="1"/>
  <c r="Q67" i="46"/>
  <c r="P67" i="46"/>
  <c r="O67" i="46"/>
  <c r="N67" i="46"/>
  <c r="P66" i="46"/>
  <c r="Q66" i="46" s="1"/>
  <c r="N66" i="46"/>
  <c r="O65" i="46"/>
  <c r="N65" i="46"/>
  <c r="M65" i="46"/>
  <c r="P65" i="46" s="1"/>
  <c r="Q65" i="46" s="1"/>
  <c r="P64" i="46"/>
  <c r="Q64" i="46" s="1"/>
  <c r="O64" i="46"/>
  <c r="N64" i="46"/>
  <c r="O63" i="46"/>
  <c r="N63" i="46"/>
  <c r="O62" i="46"/>
  <c r="N62" i="46"/>
  <c r="M62" i="46"/>
  <c r="M63" i="46" s="1"/>
  <c r="P63" i="46" s="1"/>
  <c r="Q63" i="46" s="1"/>
  <c r="P61" i="46"/>
  <c r="Q61" i="46" s="1"/>
  <c r="O61" i="46"/>
  <c r="N61" i="46"/>
  <c r="O60" i="46"/>
  <c r="N60" i="46"/>
  <c r="O59" i="46"/>
  <c r="N59" i="46"/>
  <c r="M59" i="46"/>
  <c r="M60" i="46" s="1"/>
  <c r="P60" i="46" s="1"/>
  <c r="Q60" i="46" s="1"/>
  <c r="O58" i="46"/>
  <c r="N58" i="46"/>
  <c r="P58" i="46" s="1"/>
  <c r="Q58" i="46" s="1"/>
  <c r="P57" i="46"/>
  <c r="Q57" i="46" s="1"/>
  <c r="N57" i="46"/>
  <c r="O56" i="46"/>
  <c r="N56" i="46"/>
  <c r="M56" i="46"/>
  <c r="M57" i="46" s="1"/>
  <c r="O57" i="46" s="1"/>
  <c r="Q55" i="46"/>
  <c r="P55" i="46"/>
  <c r="O55" i="46"/>
  <c r="N55" i="46"/>
  <c r="N15" i="46"/>
  <c r="O15" i="46"/>
  <c r="P15" i="46"/>
  <c r="Q15" i="46" s="1"/>
  <c r="M16" i="46"/>
  <c r="M17" i="46" s="1"/>
  <c r="O17" i="46" s="1"/>
  <c r="N16" i="46"/>
  <c r="O16" i="46"/>
  <c r="N17" i="46"/>
  <c r="P17" i="46"/>
  <c r="Q17" i="46" s="1"/>
  <c r="N46" i="46"/>
  <c r="P46" i="46" s="1"/>
  <c r="Q46" i="46" s="1"/>
  <c r="O46" i="46"/>
  <c r="P54" i="46"/>
  <c r="Q54" i="46" s="1"/>
  <c r="N54" i="46"/>
  <c r="O53" i="46"/>
  <c r="N53" i="46"/>
  <c r="M53" i="46"/>
  <c r="M54" i="46" s="1"/>
  <c r="O54" i="46" s="1"/>
  <c r="P52" i="46"/>
  <c r="Q52" i="46" s="1"/>
  <c r="O52" i="46"/>
  <c r="N52" i="46"/>
  <c r="P51" i="46"/>
  <c r="Q51" i="46" s="1"/>
  <c r="N51" i="46"/>
  <c r="N50" i="46"/>
  <c r="M50" i="46"/>
  <c r="M51" i="46" s="1"/>
  <c r="O51" i="46" s="1"/>
  <c r="O49" i="46"/>
  <c r="N49" i="46"/>
  <c r="P49" i="46" s="1"/>
  <c r="Q49" i="46" s="1"/>
  <c r="P48" i="46"/>
  <c r="Q48" i="46" s="1"/>
  <c r="N48" i="46"/>
  <c r="O47" i="46"/>
  <c r="N47" i="46"/>
  <c r="M47" i="46"/>
  <c r="M48" i="46" s="1"/>
  <c r="O48" i="46" s="1"/>
  <c r="P45" i="46"/>
  <c r="Q45" i="46" s="1"/>
  <c r="O45" i="46"/>
  <c r="N45" i="46"/>
  <c r="N44" i="46"/>
  <c r="O43" i="46"/>
  <c r="N43" i="46"/>
  <c r="M43" i="46"/>
  <c r="O42" i="46"/>
  <c r="N42" i="46"/>
  <c r="P42" i="46" s="1"/>
  <c r="Q42" i="46" s="1"/>
  <c r="P41" i="46"/>
  <c r="Q41" i="46" s="1"/>
  <c r="N41" i="46"/>
  <c r="O40" i="46"/>
  <c r="N40" i="46"/>
  <c r="M40" i="46"/>
  <c r="P39" i="46"/>
  <c r="Q39" i="46" s="1"/>
  <c r="O39" i="46"/>
  <c r="N39" i="46"/>
  <c r="O38" i="46"/>
  <c r="N38" i="46"/>
  <c r="O37" i="46"/>
  <c r="N37" i="46"/>
  <c r="M37" i="46"/>
  <c r="O36" i="46"/>
  <c r="N36" i="46"/>
  <c r="P36" i="46" s="1"/>
  <c r="Q36" i="46" s="1"/>
  <c r="P35" i="46"/>
  <c r="Q35" i="46" s="1"/>
  <c r="N35" i="46"/>
  <c r="O34" i="46"/>
  <c r="N34" i="46"/>
  <c r="M34" i="46"/>
  <c r="M35" i="46" s="1"/>
  <c r="O35" i="46" s="1"/>
  <c r="P33" i="46"/>
  <c r="Q33" i="46" s="1"/>
  <c r="O33" i="46"/>
  <c r="N33" i="46"/>
  <c r="N32" i="46"/>
  <c r="O31" i="46"/>
  <c r="N31" i="46"/>
  <c r="M31" i="46"/>
  <c r="M32" i="46" s="1"/>
  <c r="O32" i="46" s="1"/>
  <c r="O30" i="46"/>
  <c r="N30" i="46"/>
  <c r="P30" i="46" s="1"/>
  <c r="Q30" i="46" s="1"/>
  <c r="N29" i="46"/>
  <c r="O28" i="46"/>
  <c r="N28" i="46"/>
  <c r="M28" i="46"/>
  <c r="M29" i="46" s="1"/>
  <c r="O29" i="46" s="1"/>
  <c r="O27" i="46"/>
  <c r="N27" i="46"/>
  <c r="P27" i="46" s="1"/>
  <c r="Q27" i="46" s="1"/>
  <c r="P26" i="46"/>
  <c r="Q26" i="46" s="1"/>
  <c r="N26" i="46"/>
  <c r="O25" i="46"/>
  <c r="N25" i="46"/>
  <c r="M25" i="46"/>
  <c r="M26" i="46" s="1"/>
  <c r="O26" i="46" s="1"/>
  <c r="P24" i="46"/>
  <c r="Q24" i="46" s="1"/>
  <c r="O24" i="46"/>
  <c r="N24" i="46"/>
  <c r="N23" i="46"/>
  <c r="O22" i="46"/>
  <c r="N22" i="46"/>
  <c r="M22" i="46"/>
  <c r="M23" i="46" s="1"/>
  <c r="O23" i="46" s="1"/>
  <c r="O21" i="46"/>
  <c r="N21" i="46"/>
  <c r="P21" i="46" s="1"/>
  <c r="Q21" i="46" s="1"/>
  <c r="N20" i="46"/>
  <c r="O19" i="46"/>
  <c r="N19" i="46"/>
  <c r="M19" i="46"/>
  <c r="M20" i="46" s="1"/>
  <c r="O20" i="46" s="1"/>
  <c r="O18" i="46"/>
  <c r="N18" i="46"/>
  <c r="P18" i="46" s="1"/>
  <c r="Q18" i="46" s="1"/>
  <c r="P14" i="46"/>
  <c r="Q14" i="46" s="1"/>
  <c r="N14" i="46"/>
  <c r="O13" i="46"/>
  <c r="N13" i="46"/>
  <c r="M13" i="46"/>
  <c r="M14" i="46" s="1"/>
  <c r="O14" i="46" s="1"/>
  <c r="P12" i="46"/>
  <c r="Q12" i="46" s="1"/>
  <c r="O12" i="46"/>
  <c r="N12" i="46"/>
  <c r="O11" i="46"/>
  <c r="N11" i="46"/>
  <c r="O10" i="46"/>
  <c r="N10" i="46"/>
  <c r="O9" i="46"/>
  <c r="N9" i="46"/>
  <c r="O8" i="46"/>
  <c r="N8" i="46"/>
  <c r="M8" i="46"/>
  <c r="M9" i="46" s="1"/>
  <c r="O7" i="46"/>
  <c r="N7" i="46"/>
  <c r="P7" i="46" s="1"/>
  <c r="Q7" i="46" s="1"/>
  <c r="C7" i="46"/>
  <c r="P9" i="45"/>
  <c r="Q9" i="45" s="1"/>
  <c r="N9" i="45"/>
  <c r="O8" i="45"/>
  <c r="N8" i="45"/>
  <c r="M8" i="45"/>
  <c r="M9" i="45" s="1"/>
  <c r="O9" i="45" s="1"/>
  <c r="O7" i="45"/>
  <c r="N7" i="45"/>
  <c r="P7" i="45" s="1"/>
  <c r="Q7" i="45" s="1"/>
  <c r="P20" i="41"/>
  <c r="Q20" i="41" s="1"/>
  <c r="N20" i="41"/>
  <c r="P19" i="41"/>
  <c r="Q19" i="41" s="1"/>
  <c r="O19" i="41"/>
  <c r="N19" i="41"/>
  <c r="M19" i="41"/>
  <c r="M20" i="41" s="1"/>
  <c r="O20" i="41" s="1"/>
  <c r="O18" i="41"/>
  <c r="N18" i="41"/>
  <c r="P18" i="41" s="1"/>
  <c r="Q18" i="41" s="1"/>
  <c r="Q17" i="41"/>
  <c r="P17" i="41"/>
  <c r="N17" i="41"/>
  <c r="O16" i="41"/>
  <c r="N16" i="41"/>
  <c r="M16" i="41"/>
  <c r="M17" i="41" s="1"/>
  <c r="O17" i="41" s="1"/>
  <c r="P15" i="41"/>
  <c r="Q15" i="41" s="1"/>
  <c r="O15" i="41"/>
  <c r="N15" i="41"/>
  <c r="P14" i="41"/>
  <c r="Q14" i="41" s="1"/>
  <c r="N14" i="41"/>
  <c r="P13" i="41"/>
  <c r="Q13" i="41" s="1"/>
  <c r="O13" i="41"/>
  <c r="N13" i="41"/>
  <c r="M13" i="41"/>
  <c r="M14" i="41" s="1"/>
  <c r="O14" i="41" s="1"/>
  <c r="O3" i="41" s="1"/>
  <c r="Q12" i="41"/>
  <c r="P12" i="41"/>
  <c r="O12" i="41"/>
  <c r="N12" i="41"/>
  <c r="O11" i="41"/>
  <c r="N11" i="41"/>
  <c r="O10" i="41"/>
  <c r="N10" i="41"/>
  <c r="O9" i="41"/>
  <c r="N9" i="41"/>
  <c r="M9" i="41"/>
  <c r="M10" i="41" s="1"/>
  <c r="P8" i="41"/>
  <c r="Q8" i="41" s="1"/>
  <c r="O8" i="41"/>
  <c r="N8" i="41"/>
  <c r="M8" i="41"/>
  <c r="O7" i="41"/>
  <c r="N7" i="41"/>
  <c r="P7" i="41" s="1"/>
  <c r="C7" i="41"/>
  <c r="O11" i="40"/>
  <c r="N11" i="40"/>
  <c r="O10" i="40"/>
  <c r="N10" i="40"/>
  <c r="O9" i="40"/>
  <c r="N9" i="40"/>
  <c r="O8" i="40"/>
  <c r="N8" i="40"/>
  <c r="M8" i="40"/>
  <c r="P8" i="40" s="1"/>
  <c r="Q8" i="40" s="1"/>
  <c r="O7" i="40"/>
  <c r="N7" i="40"/>
  <c r="P7" i="40" s="1"/>
  <c r="Q7" i="40" s="1"/>
  <c r="P20" i="40"/>
  <c r="Q20" i="40" s="1"/>
  <c r="N20" i="40"/>
  <c r="P19" i="40"/>
  <c r="Q19" i="40" s="1"/>
  <c r="N19" i="40"/>
  <c r="M19" i="40"/>
  <c r="M20" i="40" s="1"/>
  <c r="O20" i="40" s="1"/>
  <c r="O18" i="40"/>
  <c r="N18" i="40"/>
  <c r="P18" i="40" s="1"/>
  <c r="Q18" i="40" s="1"/>
  <c r="P17" i="40"/>
  <c r="Q17" i="40" s="1"/>
  <c r="N17" i="40"/>
  <c r="O16" i="40"/>
  <c r="N16" i="40"/>
  <c r="M16" i="40"/>
  <c r="M17" i="40" s="1"/>
  <c r="O17" i="40" s="1"/>
  <c r="P15" i="40"/>
  <c r="Q15" i="40" s="1"/>
  <c r="O15" i="40"/>
  <c r="N15" i="40"/>
  <c r="P14" i="40"/>
  <c r="Q14" i="40" s="1"/>
  <c r="N14" i="40"/>
  <c r="O13" i="40"/>
  <c r="N13" i="40"/>
  <c r="M13" i="40"/>
  <c r="M14" i="40" s="1"/>
  <c r="O14" i="40" s="1"/>
  <c r="P12" i="40"/>
  <c r="Q12" i="40" s="1"/>
  <c r="O12" i="40"/>
  <c r="N12" i="40"/>
  <c r="C7" i="40"/>
  <c r="P22" i="38"/>
  <c r="Q22" i="38" s="1"/>
  <c r="N22" i="38"/>
  <c r="P21" i="38"/>
  <c r="Q21" i="38" s="1"/>
  <c r="N21" i="38"/>
  <c r="M21" i="38"/>
  <c r="M22" i="38" s="1"/>
  <c r="O22" i="38" s="1"/>
  <c r="O20" i="38"/>
  <c r="N20" i="38"/>
  <c r="P20" i="38" s="1"/>
  <c r="Q20" i="38" s="1"/>
  <c r="P19" i="38"/>
  <c r="Q19" i="38" s="1"/>
  <c r="N19" i="38"/>
  <c r="P18" i="38"/>
  <c r="Q18" i="38" s="1"/>
  <c r="N18" i="38"/>
  <c r="M18" i="38"/>
  <c r="O18" i="38" s="1"/>
  <c r="O17" i="38"/>
  <c r="N17" i="38"/>
  <c r="P17" i="38" s="1"/>
  <c r="Q17" i="38" s="1"/>
  <c r="P16" i="38"/>
  <c r="Q16" i="38" s="1"/>
  <c r="N16" i="38"/>
  <c r="O15" i="38"/>
  <c r="N15" i="38"/>
  <c r="P15" i="38" s="1"/>
  <c r="Q15" i="38" s="1"/>
  <c r="M15" i="38"/>
  <c r="M16" i="38" s="1"/>
  <c r="O16" i="38" s="1"/>
  <c r="P14" i="38"/>
  <c r="Q14" i="38" s="1"/>
  <c r="O14" i="38"/>
  <c r="N14" i="38"/>
  <c r="P13" i="38"/>
  <c r="Q13" i="38" s="1"/>
  <c r="N13" i="38"/>
  <c r="O12" i="38"/>
  <c r="N12" i="38"/>
  <c r="M12" i="38"/>
  <c r="M13" i="38" s="1"/>
  <c r="O13" i="38" s="1"/>
  <c r="P11" i="38"/>
  <c r="Q11" i="38" s="1"/>
  <c r="O11" i="38"/>
  <c r="N11" i="38"/>
  <c r="O10" i="38"/>
  <c r="N10" i="38"/>
  <c r="O9" i="38"/>
  <c r="N9" i="38"/>
  <c r="O8" i="38"/>
  <c r="N8" i="38"/>
  <c r="M8" i="38"/>
  <c r="P8" i="38" s="1"/>
  <c r="Q8" i="38" s="1"/>
  <c r="J8" i="38"/>
  <c r="J9" i="38" s="1"/>
  <c r="J10" i="38" s="1"/>
  <c r="O7" i="38"/>
  <c r="N7" i="38"/>
  <c r="P7" i="38" s="1"/>
  <c r="C7" i="38"/>
  <c r="O27" i="36"/>
  <c r="O25" i="36"/>
  <c r="N23" i="36"/>
  <c r="P23" i="36" s="1"/>
  <c r="Q23" i="36" s="1"/>
  <c r="O23" i="36"/>
  <c r="M24" i="36"/>
  <c r="N24" i="36"/>
  <c r="O24" i="36"/>
  <c r="N25" i="36"/>
  <c r="N26" i="36"/>
  <c r="O26" i="36"/>
  <c r="N27" i="36"/>
  <c r="N20" i="36"/>
  <c r="N21" i="36"/>
  <c r="N22" i="36"/>
  <c r="N28" i="36"/>
  <c r="N29" i="36"/>
  <c r="N30" i="36"/>
  <c r="N31" i="36"/>
  <c r="N32" i="36"/>
  <c r="N33" i="36"/>
  <c r="N34" i="36"/>
  <c r="N35" i="36"/>
  <c r="N36" i="36"/>
  <c r="N37" i="36"/>
  <c r="P37" i="36" s="1"/>
  <c r="Q37" i="36" s="1"/>
  <c r="N38" i="36"/>
  <c r="N39" i="36"/>
  <c r="N12" i="36"/>
  <c r="N13" i="36"/>
  <c r="N14" i="36"/>
  <c r="N15" i="36"/>
  <c r="N16" i="36"/>
  <c r="N17" i="36"/>
  <c r="N18" i="36"/>
  <c r="N19" i="36"/>
  <c r="N9" i="36"/>
  <c r="N10" i="36"/>
  <c r="N11" i="36"/>
  <c r="N8" i="36"/>
  <c r="N7" i="36"/>
  <c r="P7" i="36"/>
  <c r="J8" i="36"/>
  <c r="J9" i="36" s="1"/>
  <c r="J10" i="36" s="1"/>
  <c r="P16" i="36"/>
  <c r="Q16" i="36" s="1"/>
  <c r="M15" i="36"/>
  <c r="M16" i="36" s="1"/>
  <c r="O16" i="36" s="1"/>
  <c r="P14" i="36"/>
  <c r="Q14" i="36" s="1"/>
  <c r="O14" i="36"/>
  <c r="C7" i="36"/>
  <c r="P39" i="36"/>
  <c r="Q39" i="36" s="1"/>
  <c r="M38" i="36"/>
  <c r="M39" i="36" s="1"/>
  <c r="O39" i="36" s="1"/>
  <c r="O37" i="36"/>
  <c r="P36" i="36"/>
  <c r="Q36" i="36" s="1"/>
  <c r="P35" i="36"/>
  <c r="Q35" i="36" s="1"/>
  <c r="M35" i="36"/>
  <c r="M36" i="36" s="1"/>
  <c r="O36" i="36" s="1"/>
  <c r="O34" i="36"/>
  <c r="P33" i="36"/>
  <c r="Q33" i="36" s="1"/>
  <c r="M32" i="36"/>
  <c r="M33" i="36" s="1"/>
  <c r="O33" i="36" s="1"/>
  <c r="O31" i="36"/>
  <c r="P30" i="36"/>
  <c r="Q30" i="36" s="1"/>
  <c r="M29" i="36"/>
  <c r="M30" i="36" s="1"/>
  <c r="O30" i="36" s="1"/>
  <c r="P28" i="36"/>
  <c r="Q28" i="36" s="1"/>
  <c r="O28" i="36"/>
  <c r="P22" i="36"/>
  <c r="Q22" i="36" s="1"/>
  <c r="P21" i="36"/>
  <c r="Q21" i="36" s="1"/>
  <c r="M21" i="36"/>
  <c r="M22" i="36" s="1"/>
  <c r="O22" i="36" s="1"/>
  <c r="O20" i="36"/>
  <c r="P19" i="36"/>
  <c r="Q19" i="36" s="1"/>
  <c r="M18" i="36"/>
  <c r="M19" i="36" s="1"/>
  <c r="O19" i="36" s="1"/>
  <c r="O18" i="36"/>
  <c r="O17" i="36"/>
  <c r="P13" i="36"/>
  <c r="Q13" i="36" s="1"/>
  <c r="M12" i="36"/>
  <c r="O12" i="36" s="1"/>
  <c r="P11" i="36"/>
  <c r="Q11" i="36" s="1"/>
  <c r="O11" i="36"/>
  <c r="O10" i="36"/>
  <c r="O9" i="36"/>
  <c r="O8" i="36"/>
  <c r="M8" i="36"/>
  <c r="O7" i="36"/>
  <c r="D53" i="88" l="1"/>
  <c r="D53" i="89"/>
  <c r="D44" i="88"/>
  <c r="D44" i="89"/>
  <c r="D47" i="88"/>
  <c r="D47" i="89"/>
  <c r="D48" i="88"/>
  <c r="D48" i="89"/>
  <c r="D40" i="88"/>
  <c r="D40" i="89"/>
  <c r="D34" i="88"/>
  <c r="D34" i="89"/>
  <c r="D49" i="88"/>
  <c r="D49" i="89"/>
  <c r="D50" i="88"/>
  <c r="D50" i="89"/>
  <c r="D51" i="88"/>
  <c r="D51" i="89"/>
  <c r="D52" i="88"/>
  <c r="D52" i="89"/>
  <c r="D39" i="88"/>
  <c r="D39" i="89"/>
  <c r="D41" i="88"/>
  <c r="D41" i="89"/>
  <c r="D28" i="32"/>
  <c r="D54" i="88"/>
  <c r="D6" i="32"/>
  <c r="D32" i="88"/>
  <c r="D7" i="32"/>
  <c r="D33" i="88"/>
  <c r="D17" i="32"/>
  <c r="D43" i="88"/>
  <c r="D9" i="32"/>
  <c r="D35" i="88"/>
  <c r="D10" i="32"/>
  <c r="D36" i="88"/>
  <c r="D12" i="32"/>
  <c r="D38" i="88"/>
  <c r="D5" i="32"/>
  <c r="D31" i="88"/>
  <c r="D11" i="32"/>
  <c r="D37" i="88"/>
  <c r="D16" i="32"/>
  <c r="D42" i="88"/>
  <c r="O3" i="62"/>
  <c r="H17" i="32" s="1"/>
  <c r="O3" i="61"/>
  <c r="H16" i="32" s="1"/>
  <c r="Q62" i="61"/>
  <c r="O3" i="58"/>
  <c r="H14" i="32" s="1"/>
  <c r="Q71" i="58"/>
  <c r="O3" i="63"/>
  <c r="Q88" i="63"/>
  <c r="P36" i="56"/>
  <c r="Q36" i="56" s="1"/>
  <c r="P116" i="56"/>
  <c r="Q116" i="56" s="1"/>
  <c r="P125" i="56"/>
  <c r="Q125" i="56" s="1"/>
  <c r="P95" i="56"/>
  <c r="Q95" i="56" s="1"/>
  <c r="P14" i="56"/>
  <c r="Q14" i="56" s="1"/>
  <c r="P62" i="56"/>
  <c r="Q62" i="56" s="1"/>
  <c r="M80" i="56"/>
  <c r="O80" i="56" s="1"/>
  <c r="P119" i="56"/>
  <c r="Q119" i="56" s="1"/>
  <c r="M9" i="56"/>
  <c r="O9" i="56" s="1"/>
  <c r="P88" i="56"/>
  <c r="Q88" i="56" s="1"/>
  <c r="P18" i="56"/>
  <c r="Q18" i="56" s="1"/>
  <c r="P33" i="56"/>
  <c r="Q33" i="56" s="1"/>
  <c r="O11" i="56"/>
  <c r="P59" i="56"/>
  <c r="Q59" i="56" s="1"/>
  <c r="M34" i="56"/>
  <c r="O34" i="56" s="1"/>
  <c r="O3" i="56" s="1"/>
  <c r="H27" i="32" s="1"/>
  <c r="M60" i="56"/>
  <c r="O60" i="56" s="1"/>
  <c r="P107" i="56"/>
  <c r="Q107" i="56" s="1"/>
  <c r="Q26" i="56"/>
  <c r="P20" i="56"/>
  <c r="Q20" i="56" s="1"/>
  <c r="Q7" i="59"/>
  <c r="P312" i="59"/>
  <c r="Q312" i="59" s="1"/>
  <c r="O146" i="59"/>
  <c r="B7" i="57"/>
  <c r="B7" i="56"/>
  <c r="D27" i="32"/>
  <c r="B7" i="52"/>
  <c r="D26" i="32"/>
  <c r="B7" i="49"/>
  <c r="D25" i="32"/>
  <c r="B7" i="48"/>
  <c r="D24" i="32"/>
  <c r="B7" i="45"/>
  <c r="D23" i="32"/>
  <c r="B7" i="41"/>
  <c r="D22" i="32"/>
  <c r="B7" i="38"/>
  <c r="D21" i="32"/>
  <c r="B7" i="63"/>
  <c r="D18" i="32"/>
  <c r="B7" i="62"/>
  <c r="B7" i="60"/>
  <c r="D15" i="32"/>
  <c r="D14" i="32"/>
  <c r="B7" i="58"/>
  <c r="B7" i="53"/>
  <c r="D13" i="32"/>
  <c r="B7" i="55"/>
  <c r="B7" i="50"/>
  <c r="B7" i="47"/>
  <c r="B7" i="46"/>
  <c r="B7" i="42"/>
  <c r="D8" i="32"/>
  <c r="B7" i="40"/>
  <c r="B7" i="36"/>
  <c r="B7" i="59"/>
  <c r="P73" i="58"/>
  <c r="Q73" i="58" s="1"/>
  <c r="P224" i="58"/>
  <c r="Q224" i="58" s="1"/>
  <c r="P188" i="58"/>
  <c r="Q188" i="58" s="1"/>
  <c r="P115" i="58"/>
  <c r="Q115" i="58" s="1"/>
  <c r="P158" i="58"/>
  <c r="Q158" i="58" s="1"/>
  <c r="P82" i="55"/>
  <c r="Q82" i="55" s="1"/>
  <c r="P123" i="55"/>
  <c r="Q123" i="55" s="1"/>
  <c r="P68" i="55"/>
  <c r="Q68" i="55" s="1"/>
  <c r="P125" i="55"/>
  <c r="Q125" i="55" s="1"/>
  <c r="P69" i="55"/>
  <c r="Q69" i="55" s="1"/>
  <c r="P107" i="55"/>
  <c r="Q107" i="55" s="1"/>
  <c r="O60" i="55"/>
  <c r="P53" i="55"/>
  <c r="Q53" i="55" s="1"/>
  <c r="P62" i="55"/>
  <c r="Q62" i="55" s="1"/>
  <c r="P95" i="55"/>
  <c r="Q95" i="55" s="1"/>
  <c r="P15" i="55"/>
  <c r="Q15" i="55" s="1"/>
  <c r="P45" i="55"/>
  <c r="Q45" i="55" s="1"/>
  <c r="P65" i="55"/>
  <c r="Q65" i="55" s="1"/>
  <c r="M9" i="55"/>
  <c r="O9" i="55" s="1"/>
  <c r="P75" i="55"/>
  <c r="Q75" i="55" s="1"/>
  <c r="P91" i="55"/>
  <c r="Q91" i="55" s="1"/>
  <c r="P76" i="55"/>
  <c r="Q76" i="55" s="1"/>
  <c r="P92" i="55"/>
  <c r="Q92" i="55" s="1"/>
  <c r="P110" i="55"/>
  <c r="Q110" i="55" s="1"/>
  <c r="P50" i="55"/>
  <c r="Q50" i="55" s="1"/>
  <c r="P59" i="55"/>
  <c r="Q59" i="55" s="1"/>
  <c r="M12" i="55"/>
  <c r="O12" i="55" s="1"/>
  <c r="P85" i="55"/>
  <c r="Q85" i="55" s="1"/>
  <c r="P94" i="55"/>
  <c r="Q94" i="55" s="1"/>
  <c r="P128" i="55"/>
  <c r="Q128" i="55" s="1"/>
  <c r="P104" i="55"/>
  <c r="Q104" i="55" s="1"/>
  <c r="P129" i="55"/>
  <c r="Q129" i="55" s="1"/>
  <c r="P17" i="55"/>
  <c r="Q17" i="55" s="1"/>
  <c r="P18" i="55"/>
  <c r="Q18" i="55" s="1"/>
  <c r="O197" i="63"/>
  <c r="P226" i="63"/>
  <c r="Q226" i="63" s="1"/>
  <c r="P129" i="63"/>
  <c r="Q129" i="63" s="1"/>
  <c r="P104" i="63"/>
  <c r="Q104" i="63" s="1"/>
  <c r="P124" i="63"/>
  <c r="Q124" i="63" s="1"/>
  <c r="P140" i="63"/>
  <c r="Q140" i="63" s="1"/>
  <c r="M151" i="63"/>
  <c r="O151" i="63" s="1"/>
  <c r="P34" i="63"/>
  <c r="Q34" i="63" s="1"/>
  <c r="O126" i="63"/>
  <c r="P168" i="63"/>
  <c r="Q168" i="63" s="1"/>
  <c r="P188" i="63"/>
  <c r="Q188" i="63" s="1"/>
  <c r="P146" i="63"/>
  <c r="Q146" i="63" s="1"/>
  <c r="P102" i="63"/>
  <c r="Q102" i="63" s="1"/>
  <c r="Q56" i="60"/>
  <c r="P106" i="60"/>
  <c r="Q106" i="60" s="1"/>
  <c r="M107" i="60"/>
  <c r="M108" i="60" s="1"/>
  <c r="P108" i="60" s="1"/>
  <c r="Q108" i="60" s="1"/>
  <c r="P211" i="60"/>
  <c r="Q211" i="60" s="1"/>
  <c r="P113" i="60"/>
  <c r="Q113" i="60" s="1"/>
  <c r="M114" i="61"/>
  <c r="O114" i="61" s="1"/>
  <c r="P51" i="61"/>
  <c r="Q51" i="61" s="1"/>
  <c r="P184" i="61"/>
  <c r="Q184" i="61" s="1"/>
  <c r="P168" i="61"/>
  <c r="Q168" i="61" s="1"/>
  <c r="P198" i="61"/>
  <c r="Q198" i="61" s="1"/>
  <c r="P153" i="61"/>
  <c r="Q153" i="61" s="1"/>
  <c r="P152" i="61"/>
  <c r="Q152" i="61" s="1"/>
  <c r="P226" i="60"/>
  <c r="Q226" i="60" s="1"/>
  <c r="M227" i="60"/>
  <c r="P227" i="60" s="1"/>
  <c r="Q227" i="60" s="1"/>
  <c r="O110" i="60"/>
  <c r="P103" i="60"/>
  <c r="Q103" i="60" s="1"/>
  <c r="P126" i="60"/>
  <c r="Q126" i="60" s="1"/>
  <c r="P119" i="60"/>
  <c r="Q119" i="60" s="1"/>
  <c r="P137" i="60"/>
  <c r="Q137" i="60" s="1"/>
  <c r="P189" i="60"/>
  <c r="Q189" i="60" s="1"/>
  <c r="P198" i="60"/>
  <c r="Q198" i="60" s="1"/>
  <c r="M114" i="60"/>
  <c r="O114" i="60" s="1"/>
  <c r="P208" i="60"/>
  <c r="Q208" i="60" s="1"/>
  <c r="P225" i="60"/>
  <c r="Q225" i="60" s="1"/>
  <c r="O192" i="60"/>
  <c r="P107" i="60"/>
  <c r="Q107" i="60" s="1"/>
  <c r="P165" i="60"/>
  <c r="Q165" i="60" s="1"/>
  <c r="P124" i="60"/>
  <c r="Q124" i="60" s="1"/>
  <c r="M236" i="60"/>
  <c r="O236" i="60" s="1"/>
  <c r="P67" i="60"/>
  <c r="Q67" i="60" s="1"/>
  <c r="P184" i="58"/>
  <c r="Q184" i="58" s="1"/>
  <c r="P162" i="58"/>
  <c r="Q162" i="58" s="1"/>
  <c r="P151" i="58"/>
  <c r="Q151" i="58" s="1"/>
  <c r="P43" i="58"/>
  <c r="Q43" i="58" s="1"/>
  <c r="P211" i="58"/>
  <c r="Q211" i="58" s="1"/>
  <c r="P178" i="58"/>
  <c r="Q178" i="58" s="1"/>
  <c r="P208" i="58"/>
  <c r="Q208" i="58" s="1"/>
  <c r="P215" i="58"/>
  <c r="Q215" i="58" s="1"/>
  <c r="P197" i="58"/>
  <c r="Q197" i="58" s="1"/>
  <c r="P72" i="58"/>
  <c r="Q72" i="58" s="1"/>
  <c r="P101" i="58"/>
  <c r="Q101" i="58" s="1"/>
  <c r="P204" i="58"/>
  <c r="Q204" i="58" s="1"/>
  <c r="P203" i="58"/>
  <c r="Q203" i="58" s="1"/>
  <c r="P218" i="58"/>
  <c r="Q218" i="58" s="1"/>
  <c r="O175" i="58"/>
  <c r="P111" i="58"/>
  <c r="Q111" i="58" s="1"/>
  <c r="P104" i="58"/>
  <c r="Q104" i="58" s="1"/>
  <c r="P93" i="58"/>
  <c r="Q93" i="58" s="1"/>
  <c r="P200" i="58"/>
  <c r="Q200" i="58" s="1"/>
  <c r="O191" i="58"/>
  <c r="P157" i="58"/>
  <c r="Q157" i="58" s="1"/>
  <c r="P141" i="58"/>
  <c r="Q141" i="58" s="1"/>
  <c r="P165" i="58"/>
  <c r="Q165" i="58" s="1"/>
  <c r="O79" i="58"/>
  <c r="O181" i="58"/>
  <c r="P148" i="58"/>
  <c r="Q148" i="58" s="1"/>
  <c r="P38" i="58"/>
  <c r="Q38" i="58" s="1"/>
  <c r="P207" i="58"/>
  <c r="Q207" i="58" s="1"/>
  <c r="P172" i="58"/>
  <c r="Q172" i="58" s="1"/>
  <c r="P138" i="58"/>
  <c r="Q138" i="58" s="1"/>
  <c r="P46" i="58"/>
  <c r="Q46" i="58" s="1"/>
  <c r="P76" i="58"/>
  <c r="Q76" i="58" s="1"/>
  <c r="M44" i="58"/>
  <c r="O44" i="58" s="1"/>
  <c r="P112" i="58"/>
  <c r="Q112" i="58" s="1"/>
  <c r="M185" i="58"/>
  <c r="O185" i="58" s="1"/>
  <c r="P187" i="58"/>
  <c r="Q187" i="58" s="1"/>
  <c r="P154" i="58"/>
  <c r="Q154" i="58" s="1"/>
  <c r="P214" i="58"/>
  <c r="Q214" i="58" s="1"/>
  <c r="P30" i="58"/>
  <c r="Q30" i="58" s="1"/>
  <c r="P161" i="58"/>
  <c r="Q161" i="58" s="1"/>
  <c r="O145" i="58"/>
  <c r="O221" i="58"/>
  <c r="O135" i="58"/>
  <c r="P194" i="58"/>
  <c r="Q194" i="58" s="1"/>
  <c r="P63" i="58"/>
  <c r="Q63" i="58" s="1"/>
  <c r="P168" i="58"/>
  <c r="Q168" i="58" s="1"/>
  <c r="P62" i="58"/>
  <c r="Q62" i="58" s="1"/>
  <c r="Q10" i="59"/>
  <c r="P178" i="59"/>
  <c r="Q178" i="59" s="1"/>
  <c r="O284" i="59"/>
  <c r="O143" i="59"/>
  <c r="P297" i="59"/>
  <c r="Q297" i="59" s="1"/>
  <c r="O309" i="59"/>
  <c r="P116" i="59"/>
  <c r="Q116" i="59" s="1"/>
  <c r="P303" i="59"/>
  <c r="Q303" i="59" s="1"/>
  <c r="P226" i="59"/>
  <c r="Q226" i="59" s="1"/>
  <c r="P157" i="59"/>
  <c r="Q157" i="59" s="1"/>
  <c r="O264" i="59"/>
  <c r="P175" i="59"/>
  <c r="Q175" i="59" s="1"/>
  <c r="P77" i="59"/>
  <c r="Q77" i="59" s="1"/>
  <c r="P113" i="59"/>
  <c r="Q113" i="59" s="1"/>
  <c r="P241" i="59"/>
  <c r="Q241" i="59" s="1"/>
  <c r="P333" i="59"/>
  <c r="Q333" i="59" s="1"/>
  <c r="P330" i="59"/>
  <c r="Q330" i="59" s="1"/>
  <c r="P324" i="59"/>
  <c r="Q324" i="59" s="1"/>
  <c r="P321" i="59"/>
  <c r="Q321" i="59" s="1"/>
  <c r="P327" i="59"/>
  <c r="Q327" i="59" s="1"/>
  <c r="P98" i="59"/>
  <c r="Q98" i="59" s="1"/>
  <c r="O296" i="59"/>
  <c r="P137" i="59"/>
  <c r="Q137" i="59" s="1"/>
  <c r="M147" i="59"/>
  <c r="O147" i="59" s="1"/>
  <c r="P315" i="59"/>
  <c r="Q315" i="59" s="1"/>
  <c r="O11" i="59"/>
  <c r="P214" i="59"/>
  <c r="Q214" i="59" s="1"/>
  <c r="P119" i="59"/>
  <c r="Q119" i="59" s="1"/>
  <c r="O249" i="59"/>
  <c r="P195" i="59"/>
  <c r="Q195" i="59" s="1"/>
  <c r="O272" i="59"/>
  <c r="O292" i="59"/>
  <c r="P246" i="59"/>
  <c r="Q246" i="59" s="1"/>
  <c r="P318" i="59"/>
  <c r="Q318" i="59" s="1"/>
  <c r="P160" i="59"/>
  <c r="Q160" i="59" s="1"/>
  <c r="O187" i="59"/>
  <c r="O312" i="59"/>
  <c r="O306" i="59"/>
  <c r="O300" i="59"/>
  <c r="M298" i="59"/>
  <c r="O298" i="59" s="1"/>
  <c r="O297" i="59"/>
  <c r="P289" i="59"/>
  <c r="Q289" i="59" s="1"/>
  <c r="M290" i="59"/>
  <c r="O290" i="59" s="1"/>
  <c r="M282" i="59"/>
  <c r="O282" i="59" s="1"/>
  <c r="P281" i="59"/>
  <c r="Q281" i="59" s="1"/>
  <c r="M294" i="59"/>
  <c r="O294" i="59" s="1"/>
  <c r="P293" i="59"/>
  <c r="Q293" i="59" s="1"/>
  <c r="O280" i="59"/>
  <c r="P285" i="59"/>
  <c r="Q285" i="59" s="1"/>
  <c r="O288" i="59"/>
  <c r="P273" i="59"/>
  <c r="Q273" i="59" s="1"/>
  <c r="M274" i="59"/>
  <c r="O274" i="59" s="1"/>
  <c r="M278" i="59"/>
  <c r="O278" i="59" s="1"/>
  <c r="P277" i="59"/>
  <c r="Q277" i="59" s="1"/>
  <c r="O276" i="59"/>
  <c r="M270" i="59"/>
  <c r="O270" i="59" s="1"/>
  <c r="P269" i="59"/>
  <c r="Q269" i="59" s="1"/>
  <c r="O268" i="59"/>
  <c r="M266" i="59"/>
  <c r="O266" i="59" s="1"/>
  <c r="P265" i="59"/>
  <c r="Q265" i="59" s="1"/>
  <c r="P264" i="59"/>
  <c r="Q264" i="59" s="1"/>
  <c r="O252" i="59"/>
  <c r="O255" i="59"/>
  <c r="P249" i="59"/>
  <c r="Q249" i="59" s="1"/>
  <c r="M114" i="59"/>
  <c r="O114" i="59" s="1"/>
  <c r="P122" i="59"/>
  <c r="Q122" i="59" s="1"/>
  <c r="O166" i="59"/>
  <c r="O181" i="59"/>
  <c r="P220" i="59"/>
  <c r="Q220" i="59" s="1"/>
  <c r="P107" i="59"/>
  <c r="Q107" i="59" s="1"/>
  <c r="O201" i="59"/>
  <c r="O134" i="59"/>
  <c r="O211" i="59"/>
  <c r="O169" i="59"/>
  <c r="P223" i="59"/>
  <c r="Q223" i="59" s="1"/>
  <c r="O198" i="59"/>
  <c r="P217" i="59"/>
  <c r="Q217" i="59" s="1"/>
  <c r="O184" i="59"/>
  <c r="P154" i="59"/>
  <c r="Q154" i="59" s="1"/>
  <c r="O208" i="59"/>
  <c r="P35" i="59"/>
  <c r="Q35" i="59" s="1"/>
  <c r="P163" i="59"/>
  <c r="Q163" i="59" s="1"/>
  <c r="P172" i="59"/>
  <c r="Q172" i="59" s="1"/>
  <c r="P242" i="59"/>
  <c r="Q242" i="59" s="1"/>
  <c r="M243" i="59"/>
  <c r="P234" i="59"/>
  <c r="Q234" i="59" s="1"/>
  <c r="M235" i="59"/>
  <c r="P233" i="59"/>
  <c r="Q233" i="59" s="1"/>
  <c r="P238" i="59"/>
  <c r="Q238" i="59" s="1"/>
  <c r="M231" i="59"/>
  <c r="O231" i="59" s="1"/>
  <c r="P230" i="59"/>
  <c r="Q230" i="59" s="1"/>
  <c r="P229" i="59"/>
  <c r="Q229" i="59" s="1"/>
  <c r="O220" i="59"/>
  <c r="O217" i="59"/>
  <c r="P208" i="59"/>
  <c r="Q208" i="59" s="1"/>
  <c r="M206" i="59"/>
  <c r="O206" i="59" s="1"/>
  <c r="P205" i="59"/>
  <c r="Q205" i="59" s="1"/>
  <c r="P204" i="59"/>
  <c r="Q204" i="59" s="1"/>
  <c r="P198" i="59"/>
  <c r="Q198" i="59" s="1"/>
  <c r="M192" i="59"/>
  <c r="P191" i="59"/>
  <c r="Q191" i="59" s="1"/>
  <c r="P190" i="59"/>
  <c r="Q190" i="59" s="1"/>
  <c r="P184" i="59"/>
  <c r="Q184" i="59" s="1"/>
  <c r="O175" i="59"/>
  <c r="M151" i="59"/>
  <c r="P150" i="59"/>
  <c r="Q150" i="59" s="1"/>
  <c r="P149" i="59"/>
  <c r="Q149" i="59" s="1"/>
  <c r="P143" i="59"/>
  <c r="Q143" i="59" s="1"/>
  <c r="P140" i="59"/>
  <c r="Q140" i="59" s="1"/>
  <c r="O131" i="59"/>
  <c r="P50" i="59"/>
  <c r="Q50" i="59" s="1"/>
  <c r="P59" i="59"/>
  <c r="Q59" i="59" s="1"/>
  <c r="P95" i="59"/>
  <c r="Q95" i="59" s="1"/>
  <c r="P101" i="59"/>
  <c r="Q101" i="59" s="1"/>
  <c r="O125" i="59"/>
  <c r="M96" i="59"/>
  <c r="O96" i="59" s="1"/>
  <c r="P71" i="59"/>
  <c r="Q71" i="59" s="1"/>
  <c r="P89" i="59"/>
  <c r="Q89" i="59" s="1"/>
  <c r="M90" i="59"/>
  <c r="O90" i="59" s="1"/>
  <c r="O128" i="59"/>
  <c r="O74" i="59"/>
  <c r="P83" i="59"/>
  <c r="Q83" i="59" s="1"/>
  <c r="P131" i="59"/>
  <c r="Q131" i="59" s="1"/>
  <c r="P128" i="59"/>
  <c r="Q128" i="59" s="1"/>
  <c r="P110" i="59"/>
  <c r="Q110" i="59" s="1"/>
  <c r="P104" i="59"/>
  <c r="Q104" i="59" s="1"/>
  <c r="P92" i="59"/>
  <c r="Q92" i="59" s="1"/>
  <c r="P86" i="59"/>
  <c r="Q86" i="59" s="1"/>
  <c r="M72" i="59"/>
  <c r="O72" i="59" s="1"/>
  <c r="P80" i="59"/>
  <c r="Q80" i="59" s="1"/>
  <c r="P65" i="59"/>
  <c r="Q65" i="59" s="1"/>
  <c r="P62" i="59"/>
  <c r="Q62" i="59" s="1"/>
  <c r="P32" i="59"/>
  <c r="Q32" i="59" s="1"/>
  <c r="P68" i="59"/>
  <c r="Q68" i="59" s="1"/>
  <c r="P56" i="59"/>
  <c r="Q56" i="59" s="1"/>
  <c r="P53" i="59"/>
  <c r="Q53" i="59" s="1"/>
  <c r="P41" i="59"/>
  <c r="Q41" i="59" s="1"/>
  <c r="P47" i="59"/>
  <c r="Q47" i="59" s="1"/>
  <c r="P38" i="59"/>
  <c r="Q38" i="59" s="1"/>
  <c r="P44" i="59"/>
  <c r="Q44" i="59" s="1"/>
  <c r="P23" i="59"/>
  <c r="Q23" i="59" s="1"/>
  <c r="P29" i="59"/>
  <c r="Q29" i="59" s="1"/>
  <c r="P26" i="59"/>
  <c r="Q26" i="59" s="1"/>
  <c r="P20" i="59"/>
  <c r="Q20" i="59" s="1"/>
  <c r="P17" i="59"/>
  <c r="Q17" i="59" s="1"/>
  <c r="P8" i="59"/>
  <c r="Q8" i="59" s="1"/>
  <c r="P192" i="62"/>
  <c r="Q192" i="62" s="1"/>
  <c r="O177" i="62"/>
  <c r="P100" i="62"/>
  <c r="Q100" i="62" s="1"/>
  <c r="O18" i="62"/>
  <c r="O51" i="62"/>
  <c r="P57" i="62"/>
  <c r="Q57" i="62" s="1"/>
  <c r="P117" i="62"/>
  <c r="Q117" i="62" s="1"/>
  <c r="P170" i="62"/>
  <c r="Q170" i="62" s="1"/>
  <c r="P54" i="62"/>
  <c r="Q54" i="62" s="1"/>
  <c r="P38" i="62"/>
  <c r="Q38" i="62" s="1"/>
  <c r="O91" i="62"/>
  <c r="O164" i="62"/>
  <c r="M101" i="62"/>
  <c r="M102" i="62" s="1"/>
  <c r="P102" i="62" s="1"/>
  <c r="Q102" i="62" s="1"/>
  <c r="O48" i="62"/>
  <c r="P150" i="62"/>
  <c r="Q150" i="62" s="1"/>
  <c r="M59" i="62"/>
  <c r="P59" i="62" s="1"/>
  <c r="Q59" i="62" s="1"/>
  <c r="P58" i="62"/>
  <c r="Q58" i="62" s="1"/>
  <c r="P127" i="62"/>
  <c r="Q127" i="62" s="1"/>
  <c r="M128" i="62"/>
  <c r="M129" i="62" s="1"/>
  <c r="P129" i="62" s="1"/>
  <c r="Q129" i="62" s="1"/>
  <c r="O137" i="62"/>
  <c r="O35" i="62"/>
  <c r="O61" i="62"/>
  <c r="M148" i="62"/>
  <c r="O148" i="62" s="1"/>
  <c r="P81" i="62"/>
  <c r="Q81" i="62" s="1"/>
  <c r="P124" i="62"/>
  <c r="Q124" i="62" s="1"/>
  <c r="P64" i="62"/>
  <c r="Q64" i="62" s="1"/>
  <c r="P107" i="62"/>
  <c r="Q107" i="62" s="1"/>
  <c r="M152" i="62"/>
  <c r="P152" i="62" s="1"/>
  <c r="Q152" i="62" s="1"/>
  <c r="P151" i="62"/>
  <c r="Q151" i="62" s="1"/>
  <c r="M162" i="62"/>
  <c r="P162" i="62" s="1"/>
  <c r="Q162" i="62" s="1"/>
  <c r="P161" i="62"/>
  <c r="Q161" i="62" s="1"/>
  <c r="M145" i="62"/>
  <c r="P145" i="62" s="1"/>
  <c r="Q145" i="62" s="1"/>
  <c r="P144" i="62"/>
  <c r="Q144" i="62" s="1"/>
  <c r="P143" i="62"/>
  <c r="Q143" i="62" s="1"/>
  <c r="P174" i="62"/>
  <c r="Q174" i="62" s="1"/>
  <c r="P154" i="62"/>
  <c r="Q154" i="62" s="1"/>
  <c r="P160" i="62"/>
  <c r="Q160" i="62" s="1"/>
  <c r="P140" i="62"/>
  <c r="Q140" i="62" s="1"/>
  <c r="P171" i="62"/>
  <c r="Q171" i="62" s="1"/>
  <c r="P167" i="62"/>
  <c r="Q167" i="62" s="1"/>
  <c r="P157" i="62"/>
  <c r="Q157" i="62" s="1"/>
  <c r="M109" i="62"/>
  <c r="P109" i="62" s="1"/>
  <c r="Q109" i="62" s="1"/>
  <c r="P108" i="62"/>
  <c r="Q108" i="62" s="1"/>
  <c r="M119" i="62"/>
  <c r="P119" i="62" s="1"/>
  <c r="Q119" i="62" s="1"/>
  <c r="P118" i="62"/>
  <c r="Q118" i="62" s="1"/>
  <c r="O121" i="62"/>
  <c r="P131" i="62"/>
  <c r="Q131" i="62" s="1"/>
  <c r="P111" i="62"/>
  <c r="Q111" i="62" s="1"/>
  <c r="P101" i="62"/>
  <c r="Q101" i="62" s="1"/>
  <c r="P97" i="62"/>
  <c r="Q97" i="62" s="1"/>
  <c r="O134" i="62"/>
  <c r="O104" i="62"/>
  <c r="P114" i="62"/>
  <c r="Q114" i="62" s="1"/>
  <c r="O94" i="62"/>
  <c r="M66" i="62"/>
  <c r="P66" i="62" s="1"/>
  <c r="Q66" i="62" s="1"/>
  <c r="P65" i="62"/>
  <c r="Q65" i="62" s="1"/>
  <c r="M76" i="62"/>
  <c r="P76" i="62" s="1"/>
  <c r="Q76" i="62" s="1"/>
  <c r="P75" i="62"/>
  <c r="Q75" i="62" s="1"/>
  <c r="M86" i="62"/>
  <c r="P86" i="62" s="1"/>
  <c r="Q86" i="62" s="1"/>
  <c r="P85" i="62"/>
  <c r="Q85" i="62" s="1"/>
  <c r="O78" i="62"/>
  <c r="P88" i="62"/>
  <c r="Q88" i="62" s="1"/>
  <c r="P68" i="62"/>
  <c r="Q68" i="62" s="1"/>
  <c r="P84" i="62"/>
  <c r="Q84" i="62" s="1"/>
  <c r="P74" i="62"/>
  <c r="Q74" i="62" s="1"/>
  <c r="P71" i="62"/>
  <c r="Q71" i="62" s="1"/>
  <c r="P45" i="62"/>
  <c r="Q45" i="62" s="1"/>
  <c r="M43" i="62"/>
  <c r="P43" i="62" s="1"/>
  <c r="Q43" i="62" s="1"/>
  <c r="P42" i="62"/>
  <c r="Q42" i="62" s="1"/>
  <c r="P41" i="62"/>
  <c r="P35" i="62"/>
  <c r="Q35" i="62" s="1"/>
  <c r="P31" i="62"/>
  <c r="Q31" i="62" s="1"/>
  <c r="M23" i="62"/>
  <c r="P23" i="62" s="1"/>
  <c r="Q23" i="62" s="1"/>
  <c r="P22" i="62"/>
  <c r="Q22" i="62" s="1"/>
  <c r="P21" i="62"/>
  <c r="Q21" i="62" s="1"/>
  <c r="P197" i="61"/>
  <c r="Q197" i="61" s="1"/>
  <c r="O18" i="61"/>
  <c r="P162" i="61"/>
  <c r="Q162" i="61" s="1"/>
  <c r="P133" i="61"/>
  <c r="Q133" i="61" s="1"/>
  <c r="P165" i="61"/>
  <c r="Q165" i="61" s="1"/>
  <c r="P136" i="61"/>
  <c r="Q136" i="61" s="1"/>
  <c r="P146" i="61"/>
  <c r="Q146" i="61" s="1"/>
  <c r="O67" i="61"/>
  <c r="O8" i="61"/>
  <c r="P122" i="61"/>
  <c r="Q122" i="61" s="1"/>
  <c r="P27" i="61"/>
  <c r="Q27" i="61" s="1"/>
  <c r="P70" i="61"/>
  <c r="Q70" i="61" s="1"/>
  <c r="P194" i="61"/>
  <c r="Q194" i="61" s="1"/>
  <c r="P116" i="61"/>
  <c r="Q116" i="61" s="1"/>
  <c r="P181" i="61"/>
  <c r="Q181" i="61" s="1"/>
  <c r="P185" i="61"/>
  <c r="Q185" i="61" s="1"/>
  <c r="M186" i="61"/>
  <c r="P186" i="61" s="1"/>
  <c r="Q186" i="61" s="1"/>
  <c r="O191" i="61"/>
  <c r="P149" i="61"/>
  <c r="Q149" i="61" s="1"/>
  <c r="P188" i="61"/>
  <c r="Q188" i="61" s="1"/>
  <c r="P83" i="61"/>
  <c r="Q83" i="61" s="1"/>
  <c r="P169" i="61"/>
  <c r="Q169" i="61" s="1"/>
  <c r="P170" i="61"/>
  <c r="Q170" i="61" s="1"/>
  <c r="O175" i="61"/>
  <c r="P178" i="61"/>
  <c r="Q178" i="61" s="1"/>
  <c r="M154" i="61"/>
  <c r="P154" i="61" s="1"/>
  <c r="Q154" i="61" s="1"/>
  <c r="O159" i="61"/>
  <c r="P156" i="61"/>
  <c r="Q156" i="61" s="1"/>
  <c r="B7" i="61"/>
  <c r="M36" i="61"/>
  <c r="P36" i="61" s="1"/>
  <c r="Q36" i="61" s="1"/>
  <c r="P35" i="61"/>
  <c r="Q35" i="61" s="1"/>
  <c r="M32" i="61"/>
  <c r="P32" i="61" s="1"/>
  <c r="Q32" i="61" s="1"/>
  <c r="P31" i="61"/>
  <c r="Q31" i="61" s="1"/>
  <c r="M16" i="61"/>
  <c r="P16" i="61" s="1"/>
  <c r="Q16" i="61" s="1"/>
  <c r="P15" i="61"/>
  <c r="Q15" i="61" s="1"/>
  <c r="P42" i="61"/>
  <c r="Q42" i="61" s="1"/>
  <c r="M43" i="61"/>
  <c r="P43" i="61" s="1"/>
  <c r="Q43" i="61" s="1"/>
  <c r="O48" i="61"/>
  <c r="P38" i="61"/>
  <c r="Q38" i="61" s="1"/>
  <c r="P34" i="61"/>
  <c r="Q34" i="61" s="1"/>
  <c r="P24" i="61"/>
  <c r="Q24" i="61" s="1"/>
  <c r="P14" i="61"/>
  <c r="Q14" i="61" s="1"/>
  <c r="P45" i="61"/>
  <c r="Q45" i="61" s="1"/>
  <c r="P30" i="61"/>
  <c r="Q30" i="61" s="1"/>
  <c r="P21" i="61"/>
  <c r="Q21" i="61" s="1"/>
  <c r="P11" i="61"/>
  <c r="Q11" i="61" s="1"/>
  <c r="M111" i="61"/>
  <c r="P111" i="61" s="1"/>
  <c r="Q111" i="61" s="1"/>
  <c r="P110" i="61"/>
  <c r="Q110" i="61" s="1"/>
  <c r="M127" i="61"/>
  <c r="P127" i="61" s="1"/>
  <c r="Q127" i="61" s="1"/>
  <c r="P126" i="61"/>
  <c r="Q126" i="61" s="1"/>
  <c r="M131" i="61"/>
  <c r="P131" i="61" s="1"/>
  <c r="Q131" i="61" s="1"/>
  <c r="P130" i="61"/>
  <c r="Q130" i="61" s="1"/>
  <c r="M138" i="61"/>
  <c r="P138" i="61" s="1"/>
  <c r="Q138" i="61" s="1"/>
  <c r="O143" i="61"/>
  <c r="P85" i="61"/>
  <c r="Q85" i="61" s="1"/>
  <c r="O103" i="61"/>
  <c r="P129" i="61"/>
  <c r="Q129" i="61" s="1"/>
  <c r="P119" i="61"/>
  <c r="Q119" i="61" s="1"/>
  <c r="P109" i="61"/>
  <c r="Q109" i="61" s="1"/>
  <c r="P140" i="61"/>
  <c r="Q140" i="61" s="1"/>
  <c r="P125" i="61"/>
  <c r="Q125" i="61" s="1"/>
  <c r="P90" i="61"/>
  <c r="Q90" i="61" s="1"/>
  <c r="P91" i="61"/>
  <c r="Q91" i="61" s="1"/>
  <c r="P106" i="61"/>
  <c r="Q106" i="61" s="1"/>
  <c r="P203" i="63"/>
  <c r="Q203" i="63" s="1"/>
  <c r="P225" i="63"/>
  <c r="Q225" i="63" s="1"/>
  <c r="P186" i="63"/>
  <c r="Q186" i="63" s="1"/>
  <c r="O170" i="63"/>
  <c r="M208" i="63"/>
  <c r="P208" i="63" s="1"/>
  <c r="Q208" i="63" s="1"/>
  <c r="P207" i="63"/>
  <c r="Q207" i="63" s="1"/>
  <c r="P99" i="63"/>
  <c r="Q99" i="63" s="1"/>
  <c r="P206" i="63"/>
  <c r="Q206" i="63" s="1"/>
  <c r="O190" i="63"/>
  <c r="P122" i="63"/>
  <c r="Q122" i="63" s="1"/>
  <c r="M147" i="63"/>
  <c r="M148" i="63" s="1"/>
  <c r="P148" i="63" s="1"/>
  <c r="Q148" i="63" s="1"/>
  <c r="P166" i="63"/>
  <c r="Q166" i="63" s="1"/>
  <c r="P96" i="63"/>
  <c r="Q96" i="63" s="1"/>
  <c r="M35" i="63"/>
  <c r="M36" i="63" s="1"/>
  <c r="O106" i="63"/>
  <c r="P160" i="63"/>
  <c r="Q160" i="63" s="1"/>
  <c r="M178" i="63"/>
  <c r="O178" i="63" s="1"/>
  <c r="M161" i="63"/>
  <c r="O161" i="63" s="1"/>
  <c r="M195" i="63"/>
  <c r="P195" i="63" s="1"/>
  <c r="Q195" i="63" s="1"/>
  <c r="P194" i="63"/>
  <c r="Q194" i="63" s="1"/>
  <c r="P193" i="63"/>
  <c r="Q193" i="63" s="1"/>
  <c r="P200" i="63"/>
  <c r="Q200" i="63" s="1"/>
  <c r="M175" i="63"/>
  <c r="P175" i="63" s="1"/>
  <c r="Q175" i="63" s="1"/>
  <c r="P174" i="63"/>
  <c r="Q174" i="63" s="1"/>
  <c r="P187" i="63"/>
  <c r="Q187" i="63" s="1"/>
  <c r="P183" i="63"/>
  <c r="Q183" i="63" s="1"/>
  <c r="P173" i="63"/>
  <c r="Q173" i="63" s="1"/>
  <c r="P180" i="63"/>
  <c r="Q180" i="63" s="1"/>
  <c r="M155" i="63"/>
  <c r="P155" i="63" s="1"/>
  <c r="Q155" i="63" s="1"/>
  <c r="P154" i="63"/>
  <c r="Q154" i="63" s="1"/>
  <c r="O157" i="63"/>
  <c r="P167" i="63"/>
  <c r="Q167" i="63" s="1"/>
  <c r="P163" i="63"/>
  <c r="Q163" i="63" s="1"/>
  <c r="P153" i="63"/>
  <c r="Q153" i="63" s="1"/>
  <c r="M131" i="63"/>
  <c r="O131" i="63" s="1"/>
  <c r="P130" i="63"/>
  <c r="Q130" i="63" s="1"/>
  <c r="P133" i="63"/>
  <c r="Q133" i="63" s="1"/>
  <c r="P79" i="63"/>
  <c r="Q79" i="63" s="1"/>
  <c r="P116" i="63"/>
  <c r="Q116" i="63" s="1"/>
  <c r="M134" i="63"/>
  <c r="O137" i="63"/>
  <c r="P143" i="63"/>
  <c r="Q143" i="63" s="1"/>
  <c r="M111" i="63"/>
  <c r="P111" i="63" s="1"/>
  <c r="Q111" i="63" s="1"/>
  <c r="P110" i="63"/>
  <c r="Q110" i="63" s="1"/>
  <c r="O113" i="63"/>
  <c r="P123" i="63"/>
  <c r="Q123" i="63" s="1"/>
  <c r="P119" i="63"/>
  <c r="Q119" i="63" s="1"/>
  <c r="P109" i="63"/>
  <c r="Q109" i="63" s="1"/>
  <c r="M91" i="63"/>
  <c r="P91" i="63" s="1"/>
  <c r="Q91" i="63" s="1"/>
  <c r="P90" i="63"/>
  <c r="Q90" i="63" s="1"/>
  <c r="O93" i="63"/>
  <c r="P103" i="63"/>
  <c r="Q103" i="63" s="1"/>
  <c r="P89" i="63"/>
  <c r="Q89" i="63" s="1"/>
  <c r="P69" i="63"/>
  <c r="Q69" i="63" s="1"/>
  <c r="P31" i="63"/>
  <c r="Q31" i="63" s="1"/>
  <c r="P39" i="63"/>
  <c r="Q39" i="63" s="1"/>
  <c r="P11" i="63"/>
  <c r="Q11" i="63" s="1"/>
  <c r="P28" i="63"/>
  <c r="Q28" i="63" s="1"/>
  <c r="P19" i="63"/>
  <c r="Q19" i="63" s="1"/>
  <c r="P83" i="63"/>
  <c r="Q83" i="63" s="1"/>
  <c r="P45" i="63"/>
  <c r="Q45" i="63" s="1"/>
  <c r="P35" i="63"/>
  <c r="Q35" i="63" s="1"/>
  <c r="P62" i="63"/>
  <c r="Q62" i="63" s="1"/>
  <c r="P14" i="63"/>
  <c r="Q14" i="63" s="1"/>
  <c r="M20" i="63"/>
  <c r="O20" i="63" s="1"/>
  <c r="O86" i="63"/>
  <c r="M40" i="63"/>
  <c r="O40" i="63" s="1"/>
  <c r="P22" i="63"/>
  <c r="Q22" i="63" s="1"/>
  <c r="P46" i="63"/>
  <c r="Q46" i="63" s="1"/>
  <c r="P76" i="63"/>
  <c r="Q76" i="63" s="1"/>
  <c r="M32" i="63"/>
  <c r="O32" i="63" s="1"/>
  <c r="P25" i="63"/>
  <c r="Q25" i="63" s="1"/>
  <c r="P82" i="63"/>
  <c r="Q82" i="63" s="1"/>
  <c r="P59" i="63"/>
  <c r="Q59" i="63" s="1"/>
  <c r="M74" i="63"/>
  <c r="O74" i="63" s="1"/>
  <c r="P8" i="63"/>
  <c r="Q8" i="63" s="1"/>
  <c r="M15" i="63"/>
  <c r="P15" i="63" s="1"/>
  <c r="Q15" i="63" s="1"/>
  <c r="M80" i="63"/>
  <c r="O80" i="63" s="1"/>
  <c r="P49" i="63"/>
  <c r="Q49" i="63" s="1"/>
  <c r="M29" i="63"/>
  <c r="O29" i="63" s="1"/>
  <c r="P56" i="63"/>
  <c r="Q56" i="63" s="1"/>
  <c r="P63" i="63"/>
  <c r="Q63" i="63" s="1"/>
  <c r="M64" i="63"/>
  <c r="P64" i="63" s="1"/>
  <c r="Q64" i="63" s="1"/>
  <c r="P70" i="63"/>
  <c r="Q70" i="63" s="1"/>
  <c r="M71" i="63"/>
  <c r="P71" i="63" s="1"/>
  <c r="Q71" i="63" s="1"/>
  <c r="M67" i="63"/>
  <c r="O67" i="63" s="1"/>
  <c r="M50" i="63"/>
  <c r="M60" i="63"/>
  <c r="O60" i="63" s="1"/>
  <c r="M9" i="63"/>
  <c r="O9" i="63" s="1"/>
  <c r="M54" i="63"/>
  <c r="O54" i="63" s="1"/>
  <c r="M84" i="63"/>
  <c r="P84" i="63" s="1"/>
  <c r="Q84" i="63" s="1"/>
  <c r="M43" i="63"/>
  <c r="O43" i="63" s="1"/>
  <c r="P32" i="62"/>
  <c r="Q32" i="62" s="1"/>
  <c r="M33" i="62"/>
  <c r="P33" i="62" s="1"/>
  <c r="Q33" i="62" s="1"/>
  <c r="M16" i="62"/>
  <c r="P16" i="62" s="1"/>
  <c r="Q16" i="62" s="1"/>
  <c r="P15" i="62"/>
  <c r="Q15" i="62" s="1"/>
  <c r="Q7" i="62"/>
  <c r="O38" i="62"/>
  <c r="P28" i="62"/>
  <c r="Q28" i="62" s="1"/>
  <c r="O8" i="62"/>
  <c r="P14" i="62"/>
  <c r="Q14" i="62" s="1"/>
  <c r="P25" i="62"/>
  <c r="Q25" i="62" s="1"/>
  <c r="P11" i="62"/>
  <c r="Q11" i="62" s="1"/>
  <c r="M65" i="61"/>
  <c r="P65" i="61" s="1"/>
  <c r="Q65" i="61" s="1"/>
  <c r="P64" i="61"/>
  <c r="Q64" i="61" s="1"/>
  <c r="Q56" i="61"/>
  <c r="M81" i="61"/>
  <c r="P81" i="61" s="1"/>
  <c r="Q81" i="61" s="1"/>
  <c r="P80" i="61"/>
  <c r="Q80" i="61" s="1"/>
  <c r="M92" i="61"/>
  <c r="P92" i="61" s="1"/>
  <c r="Q92" i="61" s="1"/>
  <c r="O97" i="61"/>
  <c r="P87" i="61"/>
  <c r="Q87" i="61" s="1"/>
  <c r="O57" i="61"/>
  <c r="P63" i="61"/>
  <c r="Q63" i="61" s="1"/>
  <c r="P94" i="61"/>
  <c r="Q94" i="61" s="1"/>
  <c r="P79" i="61"/>
  <c r="Q79" i="61" s="1"/>
  <c r="P84" i="61"/>
  <c r="Q84" i="61" s="1"/>
  <c r="P100" i="61"/>
  <c r="Q100" i="61" s="1"/>
  <c r="M216" i="60"/>
  <c r="P216" i="60" s="1"/>
  <c r="Q216" i="60" s="1"/>
  <c r="P215" i="60"/>
  <c r="Q215" i="60" s="1"/>
  <c r="M200" i="60"/>
  <c r="P200" i="60" s="1"/>
  <c r="Q200" i="60" s="1"/>
  <c r="P199" i="60"/>
  <c r="Q199" i="60" s="1"/>
  <c r="M220" i="60"/>
  <c r="P220" i="60" s="1"/>
  <c r="Q220" i="60" s="1"/>
  <c r="P219" i="60"/>
  <c r="Q219" i="60" s="1"/>
  <c r="O232" i="60"/>
  <c r="P222" i="60"/>
  <c r="Q222" i="60" s="1"/>
  <c r="O202" i="60"/>
  <c r="P218" i="60"/>
  <c r="Q218" i="60" s="1"/>
  <c r="P229" i="60"/>
  <c r="Q229" i="60" s="1"/>
  <c r="P214" i="60"/>
  <c r="Q214" i="60" s="1"/>
  <c r="P205" i="60"/>
  <c r="Q205" i="60" s="1"/>
  <c r="P195" i="60"/>
  <c r="Q195" i="60" s="1"/>
  <c r="M174" i="60"/>
  <c r="P174" i="60" s="1"/>
  <c r="Q174" i="60" s="1"/>
  <c r="P173" i="60"/>
  <c r="Q173" i="60" s="1"/>
  <c r="M154" i="60"/>
  <c r="P154" i="60" s="1"/>
  <c r="Q154" i="60" s="1"/>
  <c r="P153" i="60"/>
  <c r="Q153" i="60" s="1"/>
  <c r="M170" i="60"/>
  <c r="P170" i="60" s="1"/>
  <c r="Q170" i="60" s="1"/>
  <c r="P169" i="60"/>
  <c r="Q169" i="60" s="1"/>
  <c r="P180" i="60"/>
  <c r="Q180" i="60" s="1"/>
  <c r="M181" i="60"/>
  <c r="P181" i="60" s="1"/>
  <c r="Q181" i="60" s="1"/>
  <c r="Q145" i="60"/>
  <c r="P176" i="60"/>
  <c r="Q176" i="60" s="1"/>
  <c r="O156" i="60"/>
  <c r="M187" i="60"/>
  <c r="O187" i="60" s="1"/>
  <c r="O146" i="60"/>
  <c r="P172" i="60"/>
  <c r="Q172" i="60" s="1"/>
  <c r="P162" i="60"/>
  <c r="Q162" i="60" s="1"/>
  <c r="P152" i="60"/>
  <c r="Q152" i="60" s="1"/>
  <c r="P183" i="60"/>
  <c r="Q183" i="60" s="1"/>
  <c r="P168" i="60"/>
  <c r="Q168" i="60" s="1"/>
  <c r="P179" i="60"/>
  <c r="Q179" i="60" s="1"/>
  <c r="P159" i="60"/>
  <c r="Q159" i="60" s="1"/>
  <c r="P134" i="60"/>
  <c r="Q134" i="60" s="1"/>
  <c r="M135" i="60"/>
  <c r="P135" i="60" s="1"/>
  <c r="Q135" i="60" s="1"/>
  <c r="M128" i="60"/>
  <c r="P128" i="60" s="1"/>
  <c r="Q128" i="60" s="1"/>
  <c r="P127" i="60"/>
  <c r="Q127" i="60" s="1"/>
  <c r="O140" i="60"/>
  <c r="P130" i="60"/>
  <c r="Q130" i="60" s="1"/>
  <c r="O100" i="60"/>
  <c r="P116" i="60"/>
  <c r="Q116" i="60" s="1"/>
  <c r="P143" i="60"/>
  <c r="Q143" i="60" s="1"/>
  <c r="P133" i="60"/>
  <c r="Q133" i="60" s="1"/>
  <c r="P123" i="60"/>
  <c r="Q123" i="60" s="1"/>
  <c r="P97" i="60"/>
  <c r="Q97" i="60" s="1"/>
  <c r="P82" i="60"/>
  <c r="Q82" i="60" s="1"/>
  <c r="P80" i="60"/>
  <c r="Q80" i="60" s="1"/>
  <c r="P62" i="60"/>
  <c r="Q62" i="60" s="1"/>
  <c r="P89" i="60"/>
  <c r="Q89" i="60" s="1"/>
  <c r="P73" i="60"/>
  <c r="Q73" i="60" s="1"/>
  <c r="M68" i="60"/>
  <c r="O68" i="60" s="1"/>
  <c r="P91" i="60"/>
  <c r="Q91" i="60" s="1"/>
  <c r="P60" i="60"/>
  <c r="Q60" i="60" s="1"/>
  <c r="O94" i="60"/>
  <c r="P70" i="60"/>
  <c r="Q70" i="60" s="1"/>
  <c r="P87" i="60"/>
  <c r="Q87" i="60" s="1"/>
  <c r="M78" i="60"/>
  <c r="P78" i="60" s="1"/>
  <c r="Q78" i="60" s="1"/>
  <c r="P77" i="60"/>
  <c r="Q77" i="60" s="1"/>
  <c r="P76" i="60"/>
  <c r="Q76" i="60" s="1"/>
  <c r="P81" i="60"/>
  <c r="Q81" i="60" s="1"/>
  <c r="P61" i="60"/>
  <c r="Q61" i="60" s="1"/>
  <c r="P57" i="60"/>
  <c r="Q57" i="60" s="1"/>
  <c r="P88" i="60"/>
  <c r="Q88" i="60" s="1"/>
  <c r="P84" i="60"/>
  <c r="Q84" i="60" s="1"/>
  <c r="O64" i="60"/>
  <c r="M116" i="58"/>
  <c r="O116" i="58" s="1"/>
  <c r="P119" i="58"/>
  <c r="Q119" i="58" s="1"/>
  <c r="O95" i="58"/>
  <c r="P37" i="58"/>
  <c r="Q37" i="58" s="1"/>
  <c r="P118" i="58"/>
  <c r="Q118" i="58" s="1"/>
  <c r="P27" i="58"/>
  <c r="Q27" i="58" s="1"/>
  <c r="P19" i="58"/>
  <c r="Q19" i="58" s="1"/>
  <c r="M53" i="58"/>
  <c r="O53" i="58" s="1"/>
  <c r="P18" i="58"/>
  <c r="Q18" i="58" s="1"/>
  <c r="P36" i="58"/>
  <c r="Q36" i="58" s="1"/>
  <c r="P9" i="58"/>
  <c r="Q9" i="58" s="1"/>
  <c r="O85" i="58"/>
  <c r="P69" i="58"/>
  <c r="Q69" i="58" s="1"/>
  <c r="O125" i="58"/>
  <c r="P17" i="58"/>
  <c r="Q17" i="58" s="1"/>
  <c r="P35" i="58"/>
  <c r="Q35" i="58" s="1"/>
  <c r="P16" i="58"/>
  <c r="Q16" i="58" s="1"/>
  <c r="P132" i="58"/>
  <c r="Q132" i="58" s="1"/>
  <c r="P92" i="58"/>
  <c r="Q92" i="58" s="1"/>
  <c r="P59" i="58"/>
  <c r="Q59" i="58" s="1"/>
  <c r="P58" i="58"/>
  <c r="Q58" i="58" s="1"/>
  <c r="P131" i="58"/>
  <c r="Q131" i="58" s="1"/>
  <c r="P91" i="58"/>
  <c r="Q91" i="58" s="1"/>
  <c r="P107" i="58"/>
  <c r="Q107" i="58" s="1"/>
  <c r="P49" i="58"/>
  <c r="Q49" i="58" s="1"/>
  <c r="P24" i="58"/>
  <c r="Q24" i="58" s="1"/>
  <c r="P82" i="58"/>
  <c r="Q82" i="58" s="1"/>
  <c r="P33" i="58"/>
  <c r="Q33" i="58" s="1"/>
  <c r="P98" i="58"/>
  <c r="Q98" i="58" s="1"/>
  <c r="P8" i="58"/>
  <c r="Q8" i="58" s="1"/>
  <c r="P122" i="58"/>
  <c r="Q122" i="58" s="1"/>
  <c r="P32" i="58"/>
  <c r="Q32" i="58" s="1"/>
  <c r="O66" i="58"/>
  <c r="P31" i="58"/>
  <c r="Q31" i="58" s="1"/>
  <c r="P13" i="58"/>
  <c r="Q13" i="58" s="1"/>
  <c r="P128" i="58"/>
  <c r="Q128" i="58" s="1"/>
  <c r="P40" i="58"/>
  <c r="Q40" i="58" s="1"/>
  <c r="P21" i="58"/>
  <c r="Q21" i="58" s="1"/>
  <c r="P12" i="58"/>
  <c r="Q12" i="58" s="1"/>
  <c r="P88" i="58"/>
  <c r="Q88" i="58" s="1"/>
  <c r="P55" i="58"/>
  <c r="Q55" i="58" s="1"/>
  <c r="M216" i="58"/>
  <c r="P216" i="58" s="1"/>
  <c r="Q216" i="58" s="1"/>
  <c r="M209" i="58"/>
  <c r="P209" i="58" s="1"/>
  <c r="Q209" i="58" s="1"/>
  <c r="M189" i="58"/>
  <c r="P189" i="58" s="1"/>
  <c r="Q189" i="58" s="1"/>
  <c r="M205" i="58"/>
  <c r="P205" i="58" s="1"/>
  <c r="Q205" i="58" s="1"/>
  <c r="M170" i="58"/>
  <c r="P170" i="58" s="1"/>
  <c r="Q170" i="58" s="1"/>
  <c r="M159" i="58"/>
  <c r="P159" i="58" s="1"/>
  <c r="Q159" i="58" s="1"/>
  <c r="M143" i="58"/>
  <c r="P143" i="58" s="1"/>
  <c r="Q143" i="58" s="1"/>
  <c r="M163" i="58"/>
  <c r="P163" i="58" s="1"/>
  <c r="Q163" i="58" s="1"/>
  <c r="M133" i="58"/>
  <c r="P133" i="58" s="1"/>
  <c r="Q133" i="58" s="1"/>
  <c r="M120" i="58"/>
  <c r="P120" i="58" s="1"/>
  <c r="Q120" i="58" s="1"/>
  <c r="M113" i="58"/>
  <c r="P113" i="58" s="1"/>
  <c r="Q113" i="58" s="1"/>
  <c r="M109" i="58"/>
  <c r="P109" i="58" s="1"/>
  <c r="Q109" i="58" s="1"/>
  <c r="M74" i="58"/>
  <c r="P74" i="58" s="1"/>
  <c r="Q74" i="58" s="1"/>
  <c r="M64" i="58"/>
  <c r="O64" i="58" s="1"/>
  <c r="M60" i="58"/>
  <c r="P60" i="58" s="1"/>
  <c r="Q60" i="58" s="1"/>
  <c r="P14" i="59"/>
  <c r="Q14" i="59" s="1"/>
  <c r="P11" i="59"/>
  <c r="Q11" i="59" s="1"/>
  <c r="M33" i="57"/>
  <c r="O33" i="57" s="1"/>
  <c r="P32" i="57"/>
  <c r="Q32" i="57" s="1"/>
  <c r="Q8" i="57"/>
  <c r="P19" i="57"/>
  <c r="Q19" i="57" s="1"/>
  <c r="O10" i="57"/>
  <c r="O3" i="57" s="1"/>
  <c r="P31" i="57"/>
  <c r="Q31" i="57" s="1"/>
  <c r="P16" i="57"/>
  <c r="Q16" i="57" s="1"/>
  <c r="Q3" i="57" s="1"/>
  <c r="P22" i="57"/>
  <c r="Q22" i="57" s="1"/>
  <c r="P16" i="53"/>
  <c r="Q16" i="53" s="1"/>
  <c r="P8" i="53"/>
  <c r="Q8" i="53" s="1"/>
  <c r="O10" i="53"/>
  <c r="P28" i="53"/>
  <c r="Q28" i="53" s="1"/>
  <c r="M14" i="53"/>
  <c r="O14" i="53" s="1"/>
  <c r="P22" i="53"/>
  <c r="Q22" i="53" s="1"/>
  <c r="M23" i="53"/>
  <c r="P23" i="53" s="1"/>
  <c r="Q23" i="53" s="1"/>
  <c r="P69" i="56"/>
  <c r="Q69" i="56" s="1"/>
  <c r="M70" i="56"/>
  <c r="O70" i="56" s="1"/>
  <c r="M47" i="56"/>
  <c r="P46" i="56"/>
  <c r="Q46" i="56" s="1"/>
  <c r="M130" i="56"/>
  <c r="O130" i="56" s="1"/>
  <c r="P129" i="56"/>
  <c r="Q129" i="56" s="1"/>
  <c r="P39" i="56"/>
  <c r="Q39" i="56" s="1"/>
  <c r="P85" i="56"/>
  <c r="Q85" i="56" s="1"/>
  <c r="P65" i="56"/>
  <c r="Q65" i="56" s="1"/>
  <c r="P45" i="56"/>
  <c r="Q45" i="56" s="1"/>
  <c r="P50" i="56"/>
  <c r="Q50" i="56" s="1"/>
  <c r="P91" i="56"/>
  <c r="Q91" i="56" s="1"/>
  <c r="P122" i="56"/>
  <c r="Q122" i="56" s="1"/>
  <c r="P30" i="56"/>
  <c r="Q30" i="56" s="1"/>
  <c r="P76" i="56"/>
  <c r="Q76" i="56" s="1"/>
  <c r="P56" i="56"/>
  <c r="Q56" i="56" s="1"/>
  <c r="P97" i="56"/>
  <c r="Q97" i="56" s="1"/>
  <c r="P128" i="56"/>
  <c r="Q128" i="56" s="1"/>
  <c r="P27" i="56"/>
  <c r="P68" i="56"/>
  <c r="Q68" i="56" s="1"/>
  <c r="P17" i="56"/>
  <c r="Q17" i="56" s="1"/>
  <c r="P104" i="56"/>
  <c r="Q104" i="56" s="1"/>
  <c r="P36" i="55"/>
  <c r="Q36" i="55" s="1"/>
  <c r="P33" i="55"/>
  <c r="Q33" i="55" s="1"/>
  <c r="M25" i="55"/>
  <c r="O25" i="55" s="1"/>
  <c r="P24" i="55"/>
  <c r="Q24" i="55" s="1"/>
  <c r="P23" i="55"/>
  <c r="Q23" i="55" s="1"/>
  <c r="M102" i="55"/>
  <c r="O102" i="55" s="1"/>
  <c r="P101" i="55"/>
  <c r="Q101" i="55" s="1"/>
  <c r="P100" i="55"/>
  <c r="Q100" i="55" s="1"/>
  <c r="M70" i="55"/>
  <c r="O70" i="55" s="1"/>
  <c r="O69" i="55"/>
  <c r="M47" i="55"/>
  <c r="P46" i="55"/>
  <c r="Q46" i="55" s="1"/>
  <c r="P43" i="55"/>
  <c r="Q43" i="55" s="1"/>
  <c r="P40" i="55"/>
  <c r="Q40" i="55" s="1"/>
  <c r="M34" i="55"/>
  <c r="M37" i="55"/>
  <c r="Q26" i="55"/>
  <c r="P42" i="55"/>
  <c r="Q42" i="55" s="1"/>
  <c r="P30" i="55"/>
  <c r="Q30" i="55" s="1"/>
  <c r="P39" i="55"/>
  <c r="Q39" i="55" s="1"/>
  <c r="P18" i="52"/>
  <c r="Q18" i="52" s="1"/>
  <c r="O45" i="52"/>
  <c r="P56" i="52"/>
  <c r="Q56" i="52" s="1"/>
  <c r="P32" i="52"/>
  <c r="Q32" i="52" s="1"/>
  <c r="P59" i="52"/>
  <c r="Q59" i="52" s="1"/>
  <c r="P23" i="52"/>
  <c r="Q23" i="52" s="1"/>
  <c r="P57" i="52"/>
  <c r="Q57" i="52" s="1"/>
  <c r="P20" i="52"/>
  <c r="Q20" i="52" s="1"/>
  <c r="P8" i="52"/>
  <c r="Q8" i="52" s="1"/>
  <c r="P50" i="50"/>
  <c r="Q50" i="50" s="1"/>
  <c r="P17" i="52"/>
  <c r="Q17" i="52" s="1"/>
  <c r="P53" i="52"/>
  <c r="Q53" i="52" s="1"/>
  <c r="P12" i="52"/>
  <c r="Q12" i="52" s="1"/>
  <c r="P11" i="52"/>
  <c r="Q11" i="52" s="1"/>
  <c r="P34" i="52"/>
  <c r="Q34" i="52" s="1"/>
  <c r="M21" i="52"/>
  <c r="P21" i="52" s="1"/>
  <c r="Q21" i="52" s="1"/>
  <c r="P14" i="52"/>
  <c r="Q14" i="52" s="1"/>
  <c r="P15" i="52"/>
  <c r="Q15" i="52" s="1"/>
  <c r="P26" i="50"/>
  <c r="Q26" i="50" s="1"/>
  <c r="P49" i="50"/>
  <c r="Q49" i="50" s="1"/>
  <c r="P36" i="50"/>
  <c r="Q36" i="50" s="1"/>
  <c r="P54" i="50"/>
  <c r="Q54" i="50" s="1"/>
  <c r="P32" i="50"/>
  <c r="Q32" i="50" s="1"/>
  <c r="P69" i="50"/>
  <c r="Q69" i="50" s="1"/>
  <c r="P47" i="50"/>
  <c r="Q47" i="50" s="1"/>
  <c r="P68" i="50"/>
  <c r="Q68" i="50" s="1"/>
  <c r="P30" i="50"/>
  <c r="Q30" i="50" s="1"/>
  <c r="M33" i="53"/>
  <c r="O33" i="53" s="1"/>
  <c r="O3" i="53" s="1"/>
  <c r="P32" i="53"/>
  <c r="Q32" i="53" s="1"/>
  <c r="P19" i="53"/>
  <c r="Q19" i="53" s="1"/>
  <c r="P25" i="53"/>
  <c r="Q25" i="53" s="1"/>
  <c r="P31" i="53"/>
  <c r="Q31" i="53" s="1"/>
  <c r="M51" i="52"/>
  <c r="O51" i="52" s="1"/>
  <c r="O50" i="52"/>
  <c r="M29" i="52"/>
  <c r="P29" i="52" s="1"/>
  <c r="Q29" i="52" s="1"/>
  <c r="P28" i="52"/>
  <c r="Q28" i="52" s="1"/>
  <c r="M47" i="52"/>
  <c r="O47" i="52" s="1"/>
  <c r="O46" i="52"/>
  <c r="M39" i="52"/>
  <c r="P38" i="52"/>
  <c r="Q38" i="52" s="1"/>
  <c r="O49" i="52"/>
  <c r="P24" i="52"/>
  <c r="Q24" i="52" s="1"/>
  <c r="P31" i="52"/>
  <c r="Q31" i="52" s="1"/>
  <c r="O42" i="52"/>
  <c r="P37" i="52"/>
  <c r="Q37" i="52" s="1"/>
  <c r="P27" i="52"/>
  <c r="Q27" i="52" s="1"/>
  <c r="P27" i="50"/>
  <c r="Q27" i="50" s="1"/>
  <c r="P46" i="50"/>
  <c r="Q46" i="50" s="1"/>
  <c r="P35" i="50"/>
  <c r="Q35" i="50" s="1"/>
  <c r="P33" i="50"/>
  <c r="Q33" i="50" s="1"/>
  <c r="P74" i="50"/>
  <c r="Q74" i="50" s="1"/>
  <c r="P44" i="50"/>
  <c r="Q44" i="50" s="1"/>
  <c r="P15" i="50"/>
  <c r="Q15" i="50" s="1"/>
  <c r="O8" i="50"/>
  <c r="P14" i="50"/>
  <c r="Q14" i="50" s="1"/>
  <c r="Q7" i="50"/>
  <c r="O61" i="50"/>
  <c r="P53" i="50"/>
  <c r="Q53" i="50" s="1"/>
  <c r="P77" i="50"/>
  <c r="Q77" i="50" s="1"/>
  <c r="O60" i="50"/>
  <c r="P52" i="50"/>
  <c r="Q52" i="50" s="1"/>
  <c r="P21" i="50"/>
  <c r="Q21" i="50" s="1"/>
  <c r="P11" i="50"/>
  <c r="Q11" i="50" s="1"/>
  <c r="O57" i="50"/>
  <c r="P39" i="50"/>
  <c r="Q39" i="50" s="1"/>
  <c r="P29" i="50"/>
  <c r="Q29" i="50" s="1"/>
  <c r="O18" i="50"/>
  <c r="M65" i="50"/>
  <c r="P71" i="50"/>
  <c r="Q71" i="50" s="1"/>
  <c r="P43" i="50"/>
  <c r="Q43" i="50" s="1"/>
  <c r="P42" i="50"/>
  <c r="Q42" i="50" s="1"/>
  <c r="P40" i="50"/>
  <c r="Q40" i="50" s="1"/>
  <c r="P38" i="50"/>
  <c r="Q38" i="50" s="1"/>
  <c r="M55" i="50"/>
  <c r="P55" i="50" s="1"/>
  <c r="Q55" i="50" s="1"/>
  <c r="M345" i="49"/>
  <c r="P345" i="49" s="1"/>
  <c r="Q345" i="49" s="1"/>
  <c r="P350" i="49"/>
  <c r="Q350" i="49" s="1"/>
  <c r="M346" i="48"/>
  <c r="P345" i="48"/>
  <c r="Q345" i="48" s="1"/>
  <c r="P358" i="48"/>
  <c r="Q358" i="48" s="1"/>
  <c r="P355" i="48"/>
  <c r="Q355" i="48" s="1"/>
  <c r="P361" i="48"/>
  <c r="Q361" i="48" s="1"/>
  <c r="P62" i="47"/>
  <c r="Q62" i="47" s="1"/>
  <c r="O90" i="47"/>
  <c r="P184" i="47"/>
  <c r="Q184" i="47" s="1"/>
  <c r="P29" i="47"/>
  <c r="Q29" i="47" s="1"/>
  <c r="P236" i="47"/>
  <c r="Q236" i="47" s="1"/>
  <c r="P108" i="47"/>
  <c r="Q108" i="47" s="1"/>
  <c r="M185" i="47"/>
  <c r="O185" i="47" s="1"/>
  <c r="P202" i="47"/>
  <c r="Q202" i="47" s="1"/>
  <c r="M299" i="47"/>
  <c r="O299" i="47" s="1"/>
  <c r="P347" i="47"/>
  <c r="Q347" i="47" s="1"/>
  <c r="M20" i="47"/>
  <c r="P20" i="47" s="1"/>
  <c r="Q20" i="47" s="1"/>
  <c r="P56" i="47"/>
  <c r="Q56" i="47" s="1"/>
  <c r="P84" i="47"/>
  <c r="Q84" i="47" s="1"/>
  <c r="M118" i="47"/>
  <c r="P118" i="47" s="1"/>
  <c r="Q118" i="47" s="1"/>
  <c r="P102" i="47"/>
  <c r="Q102" i="47" s="1"/>
  <c r="P310" i="47"/>
  <c r="Q310" i="47" s="1"/>
  <c r="P319" i="47"/>
  <c r="Q319" i="47" s="1"/>
  <c r="O50" i="47"/>
  <c r="P112" i="47"/>
  <c r="Q112" i="47" s="1"/>
  <c r="P154" i="47"/>
  <c r="Q154" i="47" s="1"/>
  <c r="P188" i="47"/>
  <c r="Q188" i="47" s="1"/>
  <c r="M103" i="47"/>
  <c r="P103" i="47" s="1"/>
  <c r="Q103" i="47" s="1"/>
  <c r="M171" i="47"/>
  <c r="O171" i="47" s="1"/>
  <c r="P221" i="47"/>
  <c r="Q221" i="47" s="1"/>
  <c r="M137" i="47"/>
  <c r="O137" i="47" s="1"/>
  <c r="P286" i="47"/>
  <c r="Q286" i="47" s="1"/>
  <c r="P68" i="47"/>
  <c r="Q68" i="47" s="1"/>
  <c r="P267" i="47"/>
  <c r="Q267" i="47" s="1"/>
  <c r="P331" i="47"/>
  <c r="Q331" i="47" s="1"/>
  <c r="P16" i="47"/>
  <c r="Q16" i="47" s="1"/>
  <c r="M216" i="47"/>
  <c r="O216" i="47" s="1"/>
  <c r="P295" i="47"/>
  <c r="Q295" i="47" s="1"/>
  <c r="P139" i="47"/>
  <c r="Q139" i="47" s="1"/>
  <c r="P208" i="47"/>
  <c r="Q208" i="47" s="1"/>
  <c r="P332" i="47"/>
  <c r="Q332" i="47" s="1"/>
  <c r="P345" i="47"/>
  <c r="Q345" i="47" s="1"/>
  <c r="M115" i="47"/>
  <c r="O115" i="47" s="1"/>
  <c r="P190" i="47"/>
  <c r="Q190" i="47" s="1"/>
  <c r="M234" i="47"/>
  <c r="O234" i="47" s="1"/>
  <c r="P31" i="47"/>
  <c r="Q31" i="47" s="1"/>
  <c r="P47" i="47"/>
  <c r="Q47" i="47" s="1"/>
  <c r="P99" i="47"/>
  <c r="Q99" i="47" s="1"/>
  <c r="P200" i="47"/>
  <c r="Q200" i="47" s="1"/>
  <c r="P231" i="47"/>
  <c r="Q231" i="47" s="1"/>
  <c r="P40" i="47"/>
  <c r="Q40" i="47" s="1"/>
  <c r="P145" i="47"/>
  <c r="Q145" i="47" s="1"/>
  <c r="P279" i="47"/>
  <c r="Q279" i="47" s="1"/>
  <c r="P25" i="47"/>
  <c r="Q25" i="47" s="1"/>
  <c r="P123" i="47"/>
  <c r="Q123" i="47" s="1"/>
  <c r="M209" i="47"/>
  <c r="O209" i="47" s="1"/>
  <c r="M240" i="47"/>
  <c r="P240" i="47" s="1"/>
  <c r="Q240" i="47" s="1"/>
  <c r="M296" i="47"/>
  <c r="O296" i="47" s="1"/>
  <c r="M109" i="47"/>
  <c r="P109" i="47" s="1"/>
  <c r="Q109" i="47" s="1"/>
  <c r="P248" i="47"/>
  <c r="Q248" i="47" s="1"/>
  <c r="M72" i="47"/>
  <c r="P72" i="47" s="1"/>
  <c r="Q72" i="47" s="1"/>
  <c r="P93" i="47"/>
  <c r="Q93" i="47" s="1"/>
  <c r="M140" i="47"/>
  <c r="P140" i="47" s="1"/>
  <c r="Q140" i="47" s="1"/>
  <c r="P148" i="47"/>
  <c r="Q148" i="47" s="1"/>
  <c r="P193" i="47"/>
  <c r="Q193" i="47" s="1"/>
  <c r="P264" i="47"/>
  <c r="Q264" i="47" s="1"/>
  <c r="P87" i="47"/>
  <c r="Q87" i="47" s="1"/>
  <c r="P164" i="47"/>
  <c r="Q164" i="47" s="1"/>
  <c r="P322" i="47"/>
  <c r="Q322" i="47" s="1"/>
  <c r="P133" i="47"/>
  <c r="Q133" i="47" s="1"/>
  <c r="P149" i="47"/>
  <c r="Q149" i="47" s="1"/>
  <c r="P211" i="47"/>
  <c r="Q211" i="47" s="1"/>
  <c r="P251" i="47"/>
  <c r="Q251" i="47" s="1"/>
  <c r="P28" i="47"/>
  <c r="Q28" i="47" s="1"/>
  <c r="P37" i="47"/>
  <c r="Q37" i="47" s="1"/>
  <c r="M75" i="47"/>
  <c r="O75" i="47" s="1"/>
  <c r="P181" i="47"/>
  <c r="Q181" i="47" s="1"/>
  <c r="P227" i="47"/>
  <c r="Q227" i="47" s="1"/>
  <c r="P341" i="47"/>
  <c r="Q341" i="47" s="1"/>
  <c r="P23" i="47"/>
  <c r="Q23" i="47" s="1"/>
  <c r="P105" i="47"/>
  <c r="Q105" i="47" s="1"/>
  <c r="P246" i="47"/>
  <c r="Q246" i="47" s="1"/>
  <c r="M268" i="47"/>
  <c r="P268" i="47" s="1"/>
  <c r="Q268" i="47" s="1"/>
  <c r="P311" i="47"/>
  <c r="Q311" i="47" s="1"/>
  <c r="P60" i="47"/>
  <c r="Q60" i="47" s="1"/>
  <c r="P353" i="47"/>
  <c r="Q353" i="47" s="1"/>
  <c r="P83" i="47"/>
  <c r="Q83" i="47" s="1"/>
  <c r="M206" i="47"/>
  <c r="P206" i="47" s="1"/>
  <c r="Q206" i="47" s="1"/>
  <c r="M237" i="47"/>
  <c r="P237" i="47" s="1"/>
  <c r="Q237" i="47" s="1"/>
  <c r="P167" i="47"/>
  <c r="Q167" i="47" s="1"/>
  <c r="P280" i="47"/>
  <c r="Q280" i="47" s="1"/>
  <c r="P348" i="47"/>
  <c r="Q348" i="47" s="1"/>
  <c r="P350" i="47"/>
  <c r="Q350" i="47" s="1"/>
  <c r="P345" i="46"/>
  <c r="M347" i="46"/>
  <c r="P347" i="46" s="1"/>
  <c r="Q347" i="46" s="1"/>
  <c r="P346" i="46"/>
  <c r="Q346" i="46" s="1"/>
  <c r="M11" i="49"/>
  <c r="P11" i="49" s="1"/>
  <c r="Q11" i="49" s="1"/>
  <c r="P10" i="49"/>
  <c r="P177" i="49"/>
  <c r="Q177" i="49" s="1"/>
  <c r="M178" i="49"/>
  <c r="P40" i="49"/>
  <c r="Q40" i="49" s="1"/>
  <c r="P71" i="49"/>
  <c r="Q71" i="49" s="1"/>
  <c r="P102" i="49"/>
  <c r="Q102" i="49" s="1"/>
  <c r="P133" i="49"/>
  <c r="Q133" i="49" s="1"/>
  <c r="P16" i="49"/>
  <c r="Q16" i="49" s="1"/>
  <c r="P47" i="49"/>
  <c r="Q47" i="49" s="1"/>
  <c r="P83" i="49"/>
  <c r="Q83" i="49" s="1"/>
  <c r="P114" i="49"/>
  <c r="Q114" i="49" s="1"/>
  <c r="P145" i="49"/>
  <c r="Q145" i="49" s="1"/>
  <c r="P176" i="49"/>
  <c r="Q176" i="49" s="1"/>
  <c r="P181" i="49"/>
  <c r="Q181" i="49" s="1"/>
  <c r="P248" i="49"/>
  <c r="Q248" i="49" s="1"/>
  <c r="P279" i="49"/>
  <c r="Q279" i="49" s="1"/>
  <c r="P310" i="49"/>
  <c r="Q310" i="49" s="1"/>
  <c r="P341" i="49"/>
  <c r="Q341" i="49" s="1"/>
  <c r="O130" i="49"/>
  <c r="P37" i="49"/>
  <c r="Q37" i="49" s="1"/>
  <c r="P68" i="49"/>
  <c r="Q68" i="49" s="1"/>
  <c r="P99" i="49"/>
  <c r="Q99" i="49" s="1"/>
  <c r="P202" i="49"/>
  <c r="Q202" i="49" s="1"/>
  <c r="P233" i="49"/>
  <c r="Q233" i="49" s="1"/>
  <c r="P264" i="49"/>
  <c r="Q264" i="49" s="1"/>
  <c r="P295" i="49"/>
  <c r="Q295" i="49" s="1"/>
  <c r="P331" i="49"/>
  <c r="Q331" i="49" s="1"/>
  <c r="M11" i="48"/>
  <c r="P11" i="48" s="1"/>
  <c r="Q11" i="48" s="1"/>
  <c r="P10" i="48"/>
  <c r="Q10" i="48" s="1"/>
  <c r="M146" i="48"/>
  <c r="O146" i="48" s="1"/>
  <c r="P145" i="48"/>
  <c r="Q145" i="48" s="1"/>
  <c r="P9" i="48"/>
  <c r="P139" i="48"/>
  <c r="Q139" i="48" s="1"/>
  <c r="M296" i="48"/>
  <c r="O296" i="48" s="1"/>
  <c r="P295" i="48"/>
  <c r="Q295" i="48" s="1"/>
  <c r="M332" i="48"/>
  <c r="P332" i="48" s="1"/>
  <c r="Q332" i="48" s="1"/>
  <c r="P331" i="48"/>
  <c r="Q331" i="48" s="1"/>
  <c r="M100" i="48"/>
  <c r="P100" i="48" s="1"/>
  <c r="Q100" i="48" s="1"/>
  <c r="P99" i="48"/>
  <c r="Q99" i="48" s="1"/>
  <c r="P176" i="48"/>
  <c r="Q176" i="48" s="1"/>
  <c r="M177" i="48"/>
  <c r="P16" i="48"/>
  <c r="Q16" i="48" s="1"/>
  <c r="P248" i="48"/>
  <c r="Q248" i="48" s="1"/>
  <c r="M249" i="48"/>
  <c r="O249" i="48" s="1"/>
  <c r="M131" i="48"/>
  <c r="O131" i="48" s="1"/>
  <c r="O130" i="48"/>
  <c r="M203" i="48"/>
  <c r="O203" i="48" s="1"/>
  <c r="P202" i="48"/>
  <c r="Q202" i="48" s="1"/>
  <c r="P47" i="48"/>
  <c r="Q47" i="48" s="1"/>
  <c r="M84" i="48"/>
  <c r="P84" i="48" s="1"/>
  <c r="Q84" i="48" s="1"/>
  <c r="P83" i="48"/>
  <c r="Q83" i="48" s="1"/>
  <c r="P77" i="48"/>
  <c r="Q77" i="48" s="1"/>
  <c r="P279" i="48"/>
  <c r="Q279" i="48" s="1"/>
  <c r="M280" i="48"/>
  <c r="P280" i="48" s="1"/>
  <c r="Q280" i="48" s="1"/>
  <c r="P102" i="48"/>
  <c r="Q102" i="48" s="1"/>
  <c r="P19" i="48"/>
  <c r="Q19" i="48" s="1"/>
  <c r="P25" i="48"/>
  <c r="Q25" i="48" s="1"/>
  <c r="P114" i="48"/>
  <c r="Q114" i="48" s="1"/>
  <c r="M115" i="48"/>
  <c r="O115" i="48" s="1"/>
  <c r="M234" i="48"/>
  <c r="O234" i="48" s="1"/>
  <c r="P233" i="48"/>
  <c r="Q233" i="48" s="1"/>
  <c r="M311" i="48"/>
  <c r="P311" i="48" s="1"/>
  <c r="Q311" i="48" s="1"/>
  <c r="P310" i="48"/>
  <c r="Q310" i="48" s="1"/>
  <c r="M38" i="48"/>
  <c r="P38" i="48" s="1"/>
  <c r="Q38" i="48" s="1"/>
  <c r="P37" i="48"/>
  <c r="Q37" i="48" s="1"/>
  <c r="P304" i="48"/>
  <c r="Q304" i="48" s="1"/>
  <c r="P227" i="48"/>
  <c r="Q227" i="48" s="1"/>
  <c r="P335" i="48"/>
  <c r="Q335" i="48" s="1"/>
  <c r="P109" i="48"/>
  <c r="Q109" i="48" s="1"/>
  <c r="M182" i="48"/>
  <c r="O182" i="48" s="1"/>
  <c r="P181" i="48"/>
  <c r="Q181" i="48" s="1"/>
  <c r="M69" i="48"/>
  <c r="P69" i="48" s="1"/>
  <c r="Q69" i="48" s="1"/>
  <c r="P68" i="48"/>
  <c r="Q68" i="48" s="1"/>
  <c r="M265" i="48"/>
  <c r="O265" i="48" s="1"/>
  <c r="P264" i="48"/>
  <c r="Q264" i="48" s="1"/>
  <c r="O218" i="48"/>
  <c r="P22" i="48"/>
  <c r="Q22" i="48" s="1"/>
  <c r="P53" i="48"/>
  <c r="Q53" i="48" s="1"/>
  <c r="P120" i="48"/>
  <c r="Q120" i="48" s="1"/>
  <c r="P151" i="48"/>
  <c r="Q151" i="48" s="1"/>
  <c r="P187" i="48"/>
  <c r="Q187" i="48" s="1"/>
  <c r="P285" i="48"/>
  <c r="Q285" i="48" s="1"/>
  <c r="P316" i="48"/>
  <c r="Q316" i="48" s="1"/>
  <c r="Q7" i="47"/>
  <c r="P177" i="47"/>
  <c r="Q177" i="47" s="1"/>
  <c r="M178" i="47"/>
  <c r="M10" i="47"/>
  <c r="P9" i="47"/>
  <c r="Q9" i="47" s="1"/>
  <c r="M44" i="47"/>
  <c r="P44" i="47" s="1"/>
  <c r="Q44" i="47" s="1"/>
  <c r="M271" i="47"/>
  <c r="P271" i="47" s="1"/>
  <c r="Q271" i="47" s="1"/>
  <c r="M302" i="47"/>
  <c r="O302" i="47" s="1"/>
  <c r="O338" i="47"/>
  <c r="P111" i="47"/>
  <c r="Q111" i="47" s="1"/>
  <c r="P142" i="47"/>
  <c r="Q142" i="47" s="1"/>
  <c r="P173" i="47"/>
  <c r="Q173" i="47" s="1"/>
  <c r="P245" i="47"/>
  <c r="Q245" i="47" s="1"/>
  <c r="P276" i="47"/>
  <c r="Q276" i="47" s="1"/>
  <c r="P307" i="47"/>
  <c r="Q307" i="47" s="1"/>
  <c r="P8" i="47"/>
  <c r="Q8" i="47" s="1"/>
  <c r="P13" i="47"/>
  <c r="Q13" i="47" s="1"/>
  <c r="P80" i="47"/>
  <c r="Q80" i="47" s="1"/>
  <c r="P34" i="47"/>
  <c r="Q34" i="47" s="1"/>
  <c r="P65" i="47"/>
  <c r="Q65" i="47" s="1"/>
  <c r="P96" i="47"/>
  <c r="Q96" i="47" s="1"/>
  <c r="P127" i="47"/>
  <c r="Q127" i="47" s="1"/>
  <c r="P163" i="47"/>
  <c r="Q163" i="47" s="1"/>
  <c r="P199" i="47"/>
  <c r="Q199" i="47" s="1"/>
  <c r="P230" i="47"/>
  <c r="Q230" i="47" s="1"/>
  <c r="P261" i="47"/>
  <c r="Q261" i="47" s="1"/>
  <c r="P328" i="47"/>
  <c r="Q328" i="47" s="1"/>
  <c r="P282" i="47"/>
  <c r="Q282" i="47" s="1"/>
  <c r="P313" i="47"/>
  <c r="Q313" i="47" s="1"/>
  <c r="P242" i="47"/>
  <c r="Q242" i="47" s="1"/>
  <c r="P273" i="47"/>
  <c r="Q273" i="47" s="1"/>
  <c r="P304" i="47"/>
  <c r="Q304" i="47" s="1"/>
  <c r="P335" i="47"/>
  <c r="O218" i="47"/>
  <c r="P22" i="47"/>
  <c r="Q22" i="47" s="1"/>
  <c r="P53" i="47"/>
  <c r="Q53" i="47" s="1"/>
  <c r="P120" i="47"/>
  <c r="Q120" i="47" s="1"/>
  <c r="P151" i="47"/>
  <c r="Q151" i="47" s="1"/>
  <c r="P187" i="47"/>
  <c r="Q187" i="47" s="1"/>
  <c r="P285" i="47"/>
  <c r="Q285" i="47" s="1"/>
  <c r="P316" i="47"/>
  <c r="Q316" i="47" s="1"/>
  <c r="O338" i="46"/>
  <c r="P307" i="46"/>
  <c r="Q307" i="46" s="1"/>
  <c r="P328" i="46"/>
  <c r="Q328" i="46" s="1"/>
  <c r="P313" i="46"/>
  <c r="Q313" i="46" s="1"/>
  <c r="P319" i="46"/>
  <c r="Q319" i="46" s="1"/>
  <c r="P304" i="46"/>
  <c r="Q304" i="46" s="1"/>
  <c r="P335" i="46"/>
  <c r="Q335" i="46" s="1"/>
  <c r="P325" i="46"/>
  <c r="Q325" i="46" s="1"/>
  <c r="P331" i="46"/>
  <c r="Q331" i="46" s="1"/>
  <c r="P316" i="46"/>
  <c r="Q316" i="46" s="1"/>
  <c r="P282" i="46"/>
  <c r="Q282" i="46" s="1"/>
  <c r="O298" i="46"/>
  <c r="P267" i="46"/>
  <c r="Q267" i="46" s="1"/>
  <c r="P288" i="46"/>
  <c r="Q288" i="46" s="1"/>
  <c r="P273" i="46"/>
  <c r="Q273" i="46" s="1"/>
  <c r="P291" i="46"/>
  <c r="Q291" i="46" s="1"/>
  <c r="P276" i="46"/>
  <c r="Q276" i="46" s="1"/>
  <c r="P245" i="46"/>
  <c r="Q245" i="46" s="1"/>
  <c r="P230" i="46"/>
  <c r="Q230" i="46" s="1"/>
  <c r="P261" i="46"/>
  <c r="Q261" i="46" s="1"/>
  <c r="P208" i="46"/>
  <c r="Q208" i="46" s="1"/>
  <c r="P193" i="46"/>
  <c r="Q193" i="46" s="1"/>
  <c r="P199" i="46"/>
  <c r="Q199" i="46" s="1"/>
  <c r="P211" i="46"/>
  <c r="Q211" i="46" s="1"/>
  <c r="P196" i="46"/>
  <c r="Q196" i="46" s="1"/>
  <c r="P59" i="46"/>
  <c r="Q59" i="46" s="1"/>
  <c r="P178" i="46"/>
  <c r="Q178" i="46" s="1"/>
  <c r="M72" i="46"/>
  <c r="P72" i="46" s="1"/>
  <c r="Q72" i="46" s="1"/>
  <c r="O170" i="46"/>
  <c r="M66" i="46"/>
  <c r="O66" i="46" s="1"/>
  <c r="M91" i="46"/>
  <c r="O91" i="46" s="1"/>
  <c r="P139" i="46"/>
  <c r="Q139" i="46" s="1"/>
  <c r="P160" i="46"/>
  <c r="Q160" i="46" s="1"/>
  <c r="M84" i="46"/>
  <c r="P84" i="46" s="1"/>
  <c r="Q84" i="46" s="1"/>
  <c r="P145" i="46"/>
  <c r="Q145" i="46" s="1"/>
  <c r="P151" i="46"/>
  <c r="Q151" i="46" s="1"/>
  <c r="P136" i="46"/>
  <c r="Q136" i="46" s="1"/>
  <c r="P167" i="46"/>
  <c r="Q167" i="46" s="1"/>
  <c r="P163" i="46"/>
  <c r="Q163" i="46" s="1"/>
  <c r="P62" i="46"/>
  <c r="Q62" i="46" s="1"/>
  <c r="P93" i="46"/>
  <c r="Q93" i="46" s="1"/>
  <c r="P56" i="46"/>
  <c r="Q56" i="46" s="1"/>
  <c r="P74" i="46"/>
  <c r="Q74" i="46" s="1"/>
  <c r="P77" i="46"/>
  <c r="Q77" i="46" s="1"/>
  <c r="P68" i="46"/>
  <c r="Q68" i="46" s="1"/>
  <c r="P37" i="46"/>
  <c r="Q37" i="46" s="1"/>
  <c r="P16" i="46"/>
  <c r="Q16" i="46" s="1"/>
  <c r="O50" i="46"/>
  <c r="P20" i="46"/>
  <c r="Q20" i="46" s="1"/>
  <c r="P23" i="46"/>
  <c r="Q23" i="46" s="1"/>
  <c r="P28" i="46"/>
  <c r="Q28" i="46" s="1"/>
  <c r="M38" i="46"/>
  <c r="P38" i="46" s="1"/>
  <c r="Q38" i="46" s="1"/>
  <c r="P29" i="46"/>
  <c r="Q29" i="46" s="1"/>
  <c r="P40" i="46"/>
  <c r="Q40" i="46" s="1"/>
  <c r="P32" i="46"/>
  <c r="Q32" i="46" s="1"/>
  <c r="P34" i="46"/>
  <c r="Q34" i="46" s="1"/>
  <c r="P25" i="46"/>
  <c r="Q25" i="46" s="1"/>
  <c r="P43" i="46"/>
  <c r="Q43" i="46" s="1"/>
  <c r="P31" i="46"/>
  <c r="Q31" i="46" s="1"/>
  <c r="P53" i="46"/>
  <c r="Q53" i="46" s="1"/>
  <c r="M41" i="46"/>
  <c r="O41" i="46" s="1"/>
  <c r="M44" i="46"/>
  <c r="O44" i="46" s="1"/>
  <c r="P50" i="46"/>
  <c r="Q50" i="46" s="1"/>
  <c r="P19" i="46"/>
  <c r="Q19" i="46" s="1"/>
  <c r="P47" i="46"/>
  <c r="Q47" i="46" s="1"/>
  <c r="P22" i="46"/>
  <c r="Q22" i="46" s="1"/>
  <c r="P8" i="46"/>
  <c r="Q8" i="46" s="1"/>
  <c r="P13" i="46"/>
  <c r="Q13" i="46" s="1"/>
  <c r="M10" i="46"/>
  <c r="P9" i="46"/>
  <c r="O3" i="45"/>
  <c r="P8" i="45"/>
  <c r="Q8" i="45" s="1"/>
  <c r="Q7" i="41"/>
  <c r="P10" i="41"/>
  <c r="Q10" i="41" s="1"/>
  <c r="M11" i="41"/>
  <c r="P11" i="41" s="1"/>
  <c r="Q11" i="41" s="1"/>
  <c r="P16" i="41"/>
  <c r="Q16" i="41" s="1"/>
  <c r="P9" i="41"/>
  <c r="Q9" i="41" s="1"/>
  <c r="M9" i="40"/>
  <c r="M10" i="40" s="1"/>
  <c r="M11" i="40" s="1"/>
  <c r="P11" i="40" s="1"/>
  <c r="Q11" i="40" s="1"/>
  <c r="O19" i="40"/>
  <c r="P16" i="40"/>
  <c r="Q16" i="40" s="1"/>
  <c r="P13" i="40"/>
  <c r="Q13" i="40" s="1"/>
  <c r="P24" i="36"/>
  <c r="Q24" i="36" s="1"/>
  <c r="M25" i="36"/>
  <c r="M9" i="38"/>
  <c r="M10" i="38" s="1"/>
  <c r="M19" i="38"/>
  <c r="O19" i="38" s="1"/>
  <c r="O3" i="38" s="1"/>
  <c r="P9" i="38"/>
  <c r="Q9" i="38" s="1"/>
  <c r="O21" i="38"/>
  <c r="P10" i="38"/>
  <c r="Q10" i="38" s="1"/>
  <c r="Q7" i="38"/>
  <c r="P12" i="38"/>
  <c r="Q12" i="38" s="1"/>
  <c r="O38" i="36"/>
  <c r="O15" i="36"/>
  <c r="O35" i="36"/>
  <c r="O32" i="36"/>
  <c r="O21" i="36"/>
  <c r="O29" i="36"/>
  <c r="P8" i="36"/>
  <c r="Q7" i="36"/>
  <c r="M13" i="36"/>
  <c r="O13" i="36" s="1"/>
  <c r="M9" i="36"/>
  <c r="H23" i="32" l="1"/>
  <c r="H49" i="89"/>
  <c r="H18" i="32"/>
  <c r="H44" i="89"/>
  <c r="Q3" i="62"/>
  <c r="J17" i="32" s="1"/>
  <c r="P3" i="62"/>
  <c r="I17" i="32" s="1"/>
  <c r="P3" i="61"/>
  <c r="I16" i="32" s="1"/>
  <c r="Q3" i="61"/>
  <c r="J16" i="32" s="1"/>
  <c r="P3" i="58"/>
  <c r="I14" i="32" s="1"/>
  <c r="Q3" i="58"/>
  <c r="J14" i="32" s="1"/>
  <c r="Q335" i="47"/>
  <c r="Q3" i="47" s="1"/>
  <c r="J10" i="32" s="1"/>
  <c r="P3" i="47"/>
  <c r="O3" i="59"/>
  <c r="H5" i="32" s="1"/>
  <c r="P37" i="55"/>
  <c r="Q37" i="55" s="1"/>
  <c r="O37" i="55"/>
  <c r="P34" i="55"/>
  <c r="Q34" i="55" s="1"/>
  <c r="O34" i="55"/>
  <c r="P147" i="63"/>
  <c r="Q147" i="63" s="1"/>
  <c r="O3" i="60"/>
  <c r="P3" i="60"/>
  <c r="Q3" i="60"/>
  <c r="M244" i="59"/>
  <c r="P244" i="59" s="1"/>
  <c r="Q244" i="59" s="1"/>
  <c r="P243" i="59"/>
  <c r="Q243" i="59" s="1"/>
  <c r="M236" i="59"/>
  <c r="P236" i="59" s="1"/>
  <c r="Q236" i="59" s="1"/>
  <c r="P235" i="59"/>
  <c r="Q235" i="59" s="1"/>
  <c r="M193" i="59"/>
  <c r="P193" i="59" s="1"/>
  <c r="Q193" i="59" s="1"/>
  <c r="P192" i="59"/>
  <c r="Q192" i="59" s="1"/>
  <c r="M152" i="59"/>
  <c r="P152" i="59" s="1"/>
  <c r="Q152" i="59" s="1"/>
  <c r="P151" i="59"/>
  <c r="Q151" i="59" s="1"/>
  <c r="Q3" i="59" s="1"/>
  <c r="J5" i="32" s="1"/>
  <c r="P128" i="62"/>
  <c r="Q128" i="62" s="1"/>
  <c r="Q41" i="62"/>
  <c r="P134" i="63"/>
  <c r="Q134" i="63" s="1"/>
  <c r="M135" i="63"/>
  <c r="P135" i="63" s="1"/>
  <c r="Q135" i="63" s="1"/>
  <c r="M16" i="63"/>
  <c r="M17" i="63" s="1"/>
  <c r="P17" i="63" s="1"/>
  <c r="Q17" i="63" s="1"/>
  <c r="P36" i="63"/>
  <c r="Q36" i="63" s="1"/>
  <c r="M37" i="63"/>
  <c r="P37" i="63" s="1"/>
  <c r="Q37" i="63" s="1"/>
  <c r="P50" i="63"/>
  <c r="Q50" i="63" s="1"/>
  <c r="M51" i="63"/>
  <c r="P51" i="63" s="1"/>
  <c r="Q51" i="63" s="1"/>
  <c r="P16" i="63"/>
  <c r="Q16" i="63" s="1"/>
  <c r="P3" i="57"/>
  <c r="Q27" i="56"/>
  <c r="Q3" i="56" s="1"/>
  <c r="J27" i="32" s="1"/>
  <c r="M48" i="56"/>
  <c r="P48" i="56" s="1"/>
  <c r="Q48" i="56" s="1"/>
  <c r="P47" i="56"/>
  <c r="Q47" i="56" s="1"/>
  <c r="M48" i="55"/>
  <c r="P48" i="55" s="1"/>
  <c r="Q48" i="55" s="1"/>
  <c r="P47" i="55"/>
  <c r="Q47" i="55" s="1"/>
  <c r="O3" i="52"/>
  <c r="Q3" i="53"/>
  <c r="M40" i="52"/>
  <c r="P40" i="52" s="1"/>
  <c r="Q40" i="52" s="1"/>
  <c r="P39" i="52"/>
  <c r="Q39" i="52" s="1"/>
  <c r="Q3" i="52" s="1"/>
  <c r="M66" i="50"/>
  <c r="O66" i="50" s="1"/>
  <c r="O65" i="50"/>
  <c r="P3" i="50"/>
  <c r="Q3" i="50"/>
  <c r="M347" i="48"/>
  <c r="P347" i="48" s="1"/>
  <c r="Q347" i="48" s="1"/>
  <c r="P346" i="48"/>
  <c r="Q346" i="48" s="1"/>
  <c r="P3" i="46"/>
  <c r="Q345" i="46"/>
  <c r="Q3" i="46" s="1"/>
  <c r="M179" i="49"/>
  <c r="P179" i="49" s="1"/>
  <c r="Q179" i="49" s="1"/>
  <c r="P178" i="49"/>
  <c r="Q178" i="49" s="1"/>
  <c r="Q10" i="49"/>
  <c r="P177" i="48"/>
  <c r="Q177" i="48" s="1"/>
  <c r="M178" i="48"/>
  <c r="Q9" i="48"/>
  <c r="M11" i="47"/>
  <c r="P11" i="47" s="1"/>
  <c r="Q11" i="47" s="1"/>
  <c r="P10" i="47"/>
  <c r="Q10" i="47" s="1"/>
  <c r="M179" i="47"/>
  <c r="P179" i="47" s="1"/>
  <c r="Q179" i="47" s="1"/>
  <c r="P178" i="47"/>
  <c r="Q178" i="47" s="1"/>
  <c r="P44" i="46"/>
  <c r="Q44" i="46" s="1"/>
  <c r="Q9" i="46"/>
  <c r="P10" i="46"/>
  <c r="Q10" i="46" s="1"/>
  <c r="M11" i="46"/>
  <c r="P11" i="46" s="1"/>
  <c r="Q11" i="46" s="1"/>
  <c r="P3" i="45"/>
  <c r="Q3" i="45"/>
  <c r="P3" i="41"/>
  <c r="Q3" i="41"/>
  <c r="P9" i="40"/>
  <c r="Q9" i="40" s="1"/>
  <c r="P10" i="40"/>
  <c r="Q10" i="40" s="1"/>
  <c r="O3" i="40"/>
  <c r="Q3" i="38"/>
  <c r="P3" i="38"/>
  <c r="P25" i="36"/>
  <c r="Q25" i="36" s="1"/>
  <c r="M26" i="36"/>
  <c r="M27" i="36" s="1"/>
  <c r="P27" i="36" s="1"/>
  <c r="Q27" i="36" s="1"/>
  <c r="P26" i="36"/>
  <c r="Q26" i="36" s="1"/>
  <c r="P17" i="36"/>
  <c r="Q17" i="36" s="1"/>
  <c r="P12" i="36"/>
  <c r="Q12" i="36" s="1"/>
  <c r="P15" i="36"/>
  <c r="Q15" i="36" s="1"/>
  <c r="O3" i="36"/>
  <c r="Q8" i="36"/>
  <c r="M10" i="36"/>
  <c r="P10" i="36" s="1"/>
  <c r="Q10" i="36" s="1"/>
  <c r="P9" i="36"/>
  <c r="Q9" i="36" s="1"/>
  <c r="P18" i="36"/>
  <c r="Q18" i="36" s="1"/>
  <c r="H15" i="32" l="1"/>
  <c r="H41" i="89"/>
  <c r="J23" i="32"/>
  <c r="J49" i="89"/>
  <c r="I23" i="32"/>
  <c r="I49" i="89"/>
  <c r="I15" i="32"/>
  <c r="I41" i="89"/>
  <c r="J15" i="32"/>
  <c r="J41" i="89"/>
  <c r="Q3" i="63"/>
  <c r="J18" i="32" s="1"/>
  <c r="H69" i="89"/>
  <c r="P3" i="63"/>
  <c r="P3" i="56"/>
  <c r="I27" i="32" s="1"/>
  <c r="I10" i="32"/>
  <c r="N3" i="47"/>
  <c r="G10" i="32" s="1"/>
  <c r="P3" i="59"/>
  <c r="M3" i="59" s="1"/>
  <c r="N3" i="62"/>
  <c r="G17" i="32" s="1"/>
  <c r="M3" i="62"/>
  <c r="N3" i="61"/>
  <c r="G16" i="32" s="1"/>
  <c r="M3" i="61"/>
  <c r="M3" i="60"/>
  <c r="F41" i="89" s="1"/>
  <c r="N3" i="60"/>
  <c r="N3" i="58"/>
  <c r="G14" i="32" s="1"/>
  <c r="M3" i="58"/>
  <c r="N3" i="57"/>
  <c r="M3" i="57"/>
  <c r="M4" i="57" s="1"/>
  <c r="O3" i="50"/>
  <c r="P3" i="53"/>
  <c r="P3" i="52"/>
  <c r="N3" i="50"/>
  <c r="M3" i="46"/>
  <c r="N3" i="46"/>
  <c r="N3" i="49"/>
  <c r="M3" i="49"/>
  <c r="M4" i="49" s="1"/>
  <c r="P178" i="48"/>
  <c r="M179" i="48"/>
  <c r="P179" i="48" s="1"/>
  <c r="Q179" i="48" s="1"/>
  <c r="N3" i="45"/>
  <c r="M3" i="45"/>
  <c r="F49" i="89" s="1"/>
  <c r="E72" i="89" s="1"/>
  <c r="F72" i="89" s="1"/>
  <c r="M4" i="42"/>
  <c r="N3" i="41"/>
  <c r="M3" i="41"/>
  <c r="M4" i="41"/>
  <c r="Q3" i="40"/>
  <c r="P3" i="40"/>
  <c r="M3" i="40" s="1"/>
  <c r="M4" i="40" s="1"/>
  <c r="M3" i="38"/>
  <c r="M4" i="38" s="1"/>
  <c r="N3" i="38"/>
  <c r="P20" i="36"/>
  <c r="G23" i="32" l="1"/>
  <c r="G49" i="89"/>
  <c r="K8" i="32"/>
  <c r="K34" i="89"/>
  <c r="G15" i="32"/>
  <c r="G41" i="89"/>
  <c r="J44" i="89"/>
  <c r="I18" i="32"/>
  <c r="E74" i="89"/>
  <c r="I44" i="89"/>
  <c r="I69" i="89" s="1"/>
  <c r="M4" i="45"/>
  <c r="F23" i="32"/>
  <c r="M4" i="62"/>
  <c r="K17" i="32" s="1"/>
  <c r="F17" i="32"/>
  <c r="M4" i="61"/>
  <c r="K16" i="32" s="1"/>
  <c r="F16" i="32"/>
  <c r="M4" i="60"/>
  <c r="F15" i="32"/>
  <c r="M4" i="58"/>
  <c r="K14" i="32" s="1"/>
  <c r="F14" i="32"/>
  <c r="I5" i="32"/>
  <c r="N3" i="59"/>
  <c r="G5" i="32" s="1"/>
  <c r="F5" i="32"/>
  <c r="M4" i="59"/>
  <c r="K5" i="32" s="1"/>
  <c r="N3" i="63"/>
  <c r="M3" i="63"/>
  <c r="F44" i="89" s="1"/>
  <c r="N3" i="56"/>
  <c r="G27" i="32" s="1"/>
  <c r="M3" i="56"/>
  <c r="F27" i="32" s="1"/>
  <c r="M4" i="56"/>
  <c r="K27" i="32" s="1"/>
  <c r="N3" i="55"/>
  <c r="G12" i="32" s="1"/>
  <c r="M3" i="55"/>
  <c r="N3" i="53"/>
  <c r="M3" i="53"/>
  <c r="M4" i="53" s="1"/>
  <c r="N3" i="52"/>
  <c r="M3" i="52"/>
  <c r="M4" i="52"/>
  <c r="M3" i="50"/>
  <c r="M4" i="50" s="1"/>
  <c r="Q178" i="48"/>
  <c r="M3" i="47"/>
  <c r="F10" i="32" s="1"/>
  <c r="M4" i="46"/>
  <c r="N3" i="40"/>
  <c r="Q20" i="36"/>
  <c r="K23" i="32" l="1"/>
  <c r="K49" i="89"/>
  <c r="E46" i="32"/>
  <c r="F46" i="32" s="1"/>
  <c r="K15" i="32"/>
  <c r="K41" i="89"/>
  <c r="J69" i="89"/>
  <c r="G69" i="89" s="1"/>
  <c r="E82" i="89" s="1"/>
  <c r="E71" i="89"/>
  <c r="F69" i="89"/>
  <c r="E80" i="89" s="1"/>
  <c r="G18" i="32"/>
  <c r="G44" i="89"/>
  <c r="M4" i="63"/>
  <c r="F18" i="32"/>
  <c r="E45" i="32" s="1"/>
  <c r="F45" i="32" s="1"/>
  <c r="E48" i="32"/>
  <c r="M4" i="55"/>
  <c r="K12" i="32" s="1"/>
  <c r="F12" i="32"/>
  <c r="M4" i="47"/>
  <c r="K10" i="32" s="1"/>
  <c r="N3" i="48"/>
  <c r="M3" i="48"/>
  <c r="M4" i="48"/>
  <c r="K69" i="89" l="1"/>
  <c r="E81" i="89"/>
  <c r="K18" i="32"/>
  <c r="K44" i="89"/>
  <c r="E73" i="89"/>
  <c r="F71" i="89"/>
  <c r="E47" i="32"/>
  <c r="E57" i="32" s="1"/>
  <c r="P29" i="36"/>
  <c r="Q29" i="36" s="1"/>
  <c r="P31" i="36"/>
  <c r="Q31" i="36" s="1"/>
  <c r="P32" i="36" l="1"/>
  <c r="Q32" i="36" s="1"/>
  <c r="P34" i="36" l="1"/>
  <c r="Q34" i="36" s="1"/>
  <c r="P38" i="36" l="1"/>
  <c r="Q38" i="36" s="1"/>
  <c r="P3" i="36" l="1"/>
  <c r="Q3" i="36" l="1"/>
  <c r="M3" i="36" s="1"/>
  <c r="M4" i="36" s="1"/>
  <c r="N3" i="36" l="1"/>
  <c r="I43" i="32" l="1"/>
  <c r="F43" i="32"/>
  <c r="E54" i="32" s="1"/>
  <c r="E55" i="32" s="1"/>
  <c r="J43" i="32" l="1"/>
  <c r="G43" i="32" s="1"/>
  <c r="E56" i="32" s="1"/>
  <c r="H43" i="32" l="1"/>
  <c r="K43" i="32" s="1"/>
</calcChain>
</file>

<file path=xl/comments1.xml><?xml version="1.0" encoding="utf-8"?>
<comments xmlns="http://schemas.openxmlformats.org/spreadsheetml/2006/main">
  <authors>
    <author>HHI</author>
  </authors>
  <commentList>
    <comment ref="B2" authorId="0" shapeId="0">
      <text>
        <r>
          <rPr>
            <b/>
            <sz val="9"/>
            <color indexed="81"/>
            <rFont val="Tahoma"/>
            <family val="2"/>
          </rPr>
          <t>HHI:</t>
        </r>
        <r>
          <rPr>
            <sz val="9"/>
            <color indexed="81"/>
            <rFont val="Tahoma"/>
            <family val="2"/>
          </rPr>
          <t xml:space="preserve">
</t>
        </r>
        <r>
          <rPr>
            <b/>
            <sz val="11"/>
            <color indexed="81"/>
            <rFont val="Tahoma"/>
            <family val="2"/>
          </rPr>
          <t>IEC 62061:2021 Annex E</t>
        </r>
      </text>
    </comment>
  </commentList>
</comments>
</file>

<file path=xl/comments2.xml><?xml version="1.0" encoding="utf-8"?>
<comments xmlns="http://schemas.openxmlformats.org/spreadsheetml/2006/main">
  <authors>
    <author>HHI</author>
  </authors>
  <commentList>
    <comment ref="N2" authorId="0" shapeId="0">
      <text>
        <r>
          <rPr>
            <b/>
            <sz val="9"/>
            <color indexed="81"/>
            <rFont val="Tahoma"/>
            <family val="2"/>
          </rPr>
          <t xml:space="preserve">HHI:
</t>
        </r>
        <r>
          <rPr>
            <sz val="9"/>
            <color indexed="81"/>
            <rFont val="Tahoma"/>
            <family val="2"/>
          </rPr>
          <t xml:space="preserve">
</t>
        </r>
        <r>
          <rPr>
            <sz val="11"/>
            <color indexed="81"/>
            <rFont val="Tahoma"/>
            <family val="2"/>
          </rPr>
          <t xml:space="preserve">Diagnostic Coverage(: DC)
 : DC = </t>
        </r>
        <r>
          <rPr>
            <sz val="11"/>
            <color indexed="81"/>
            <rFont val="돋움"/>
            <family val="3"/>
            <charset val="129"/>
          </rPr>
          <t>∑</t>
        </r>
        <r>
          <rPr>
            <sz val="11"/>
            <color indexed="81"/>
            <rFont val="Tahoma"/>
            <family val="2"/>
          </rPr>
          <t xml:space="preserve">(λDD / λD)
</t>
        </r>
      </text>
    </comment>
    <comment ref="L4" authorId="0" shapeId="0">
      <text>
        <r>
          <rPr>
            <b/>
            <sz val="9"/>
            <color indexed="81"/>
            <rFont val="Tahoma"/>
            <family val="2"/>
          </rPr>
          <t xml:space="preserve">HHI:
</t>
        </r>
        <r>
          <rPr>
            <sz val="9"/>
            <color indexed="81"/>
            <rFont val="Tahoma"/>
            <family val="2"/>
          </rPr>
          <t xml:space="preserve">
</t>
        </r>
        <r>
          <rPr>
            <sz val="11"/>
            <color indexed="81"/>
            <rFont val="Tahoma"/>
            <family val="2"/>
          </rPr>
          <t xml:space="preserve">Safe Failure Fraction(: SFF) </t>
        </r>
        <r>
          <rPr>
            <sz val="11"/>
            <color indexed="81"/>
            <rFont val="돋움"/>
            <family val="3"/>
            <charset val="129"/>
          </rPr>
          <t>←</t>
        </r>
        <r>
          <rPr>
            <sz val="11"/>
            <color indexed="81"/>
            <rFont val="Tahoma"/>
            <family val="2"/>
          </rPr>
          <t xml:space="preserve"> </t>
        </r>
        <r>
          <rPr>
            <b/>
            <i/>
            <sz val="11"/>
            <color theme="1"/>
            <rFont val="맑은 고딕"/>
            <family val="3"/>
            <charset val="129"/>
            <scheme val="minor"/>
          </rPr>
          <t>IEC61508-4</t>
        </r>
        <r>
          <rPr>
            <sz val="11"/>
            <color indexed="81"/>
            <rFont val="Tahoma"/>
            <family val="2"/>
          </rPr>
          <t>.
   : SFF = (λS + λDD) / (λS + λD)
1. λS : Rate of Safe Failure.
   : λS = λSD + λSU
   1) λSD : Rate of Safe Detected Failure.
   2) λSU : Rate of Safe Undetected Failure.
2. λD : Rate of Dangerous Failure.
   : λD = λDD + λDU
   1) λDD : Rate of Dangerous Detected Failure.
   2) λDU : Rate of Dangerous Undetected Failure.</t>
        </r>
      </text>
    </comment>
    <comment ref="M6" authorId="0" shapeId="0">
      <text>
        <r>
          <rPr>
            <b/>
            <sz val="9"/>
            <color indexed="81"/>
            <rFont val="Tahoma"/>
            <family val="2"/>
          </rPr>
          <t>HHI:</t>
        </r>
        <r>
          <rPr>
            <sz val="9"/>
            <color indexed="81"/>
            <rFont val="Tahoma"/>
            <family val="2"/>
          </rPr>
          <t xml:space="preserve">
</t>
        </r>
        <r>
          <rPr>
            <b/>
            <sz val="11"/>
            <color indexed="81"/>
            <rFont val="Tahoma"/>
            <family val="2"/>
          </rPr>
          <t xml:space="preserve">SN 29500-1 (SIEMENS NORM) </t>
        </r>
      </text>
    </comment>
    <comment ref="N6" authorId="0" shapeId="0">
      <text>
        <r>
          <rPr>
            <b/>
            <sz val="9"/>
            <color indexed="81"/>
            <rFont val="Tahoma"/>
            <family val="2"/>
          </rPr>
          <t>HHI:</t>
        </r>
        <r>
          <rPr>
            <sz val="9"/>
            <color indexed="81"/>
            <rFont val="Tahoma"/>
            <family val="2"/>
          </rPr>
          <t xml:space="preserve">
</t>
        </r>
        <r>
          <rPr>
            <b/>
            <sz val="11"/>
            <color indexed="81"/>
            <rFont val="맑은 고딕"/>
            <family val="3"/>
            <charset val="129"/>
            <scheme val="major"/>
          </rPr>
          <t>ISO 13849-1 2023, Annex E 참조</t>
        </r>
      </text>
    </comment>
  </commentList>
</comments>
</file>

<file path=xl/sharedStrings.xml><?xml version="1.0" encoding="utf-8"?>
<sst xmlns="http://schemas.openxmlformats.org/spreadsheetml/2006/main" count="47303" uniqueCount="4574">
  <si>
    <t>Block No.</t>
  </si>
  <si>
    <t>Block name</t>
  </si>
  <si>
    <t>Part</t>
    <phoneticPr fontId="2" type="noConversion"/>
  </si>
  <si>
    <t>Part #</t>
    <phoneticPr fontId="2" type="noConversion"/>
  </si>
  <si>
    <t>Model Name</t>
    <phoneticPr fontId="2" type="noConversion"/>
  </si>
  <si>
    <t>Failure Mode</t>
    <phoneticPr fontId="2" type="noConversion"/>
  </si>
  <si>
    <t>Resistor</t>
    <phoneticPr fontId="2" type="noConversion"/>
  </si>
  <si>
    <t>(%)</t>
    <phoneticPr fontId="2" type="noConversion"/>
  </si>
  <si>
    <t>S/D</t>
    <phoneticPr fontId="2" type="noConversion"/>
  </si>
  <si>
    <t>D/U</t>
    <phoneticPr fontId="2" type="noConversion"/>
  </si>
  <si>
    <t>Failure Effect</t>
    <phoneticPr fontId="2" type="noConversion"/>
  </si>
  <si>
    <t>Expected System Operation</t>
    <phoneticPr fontId="2" type="noConversion"/>
  </si>
  <si>
    <t>Open</t>
    <phoneticPr fontId="2" type="noConversion"/>
  </si>
  <si>
    <t>Short</t>
    <phoneticPr fontId="2" type="noConversion"/>
  </si>
  <si>
    <t>Drift</t>
    <phoneticPr fontId="2" type="noConversion"/>
  </si>
  <si>
    <t>Safe</t>
    <phoneticPr fontId="2" type="noConversion"/>
  </si>
  <si>
    <t>Dangerous</t>
    <phoneticPr fontId="2" type="noConversion"/>
  </si>
  <si>
    <t>Detected</t>
    <phoneticPr fontId="2" type="noConversion"/>
  </si>
  <si>
    <t>Undetected</t>
    <phoneticPr fontId="2" type="noConversion"/>
  </si>
  <si>
    <t>Safe</t>
    <phoneticPr fontId="2" type="noConversion"/>
  </si>
  <si>
    <t>Detected</t>
    <phoneticPr fontId="2" type="noConversion"/>
  </si>
  <si>
    <t>Normal operation</t>
    <phoneticPr fontId="2" type="noConversion"/>
  </si>
  <si>
    <t>Capacitor</t>
    <phoneticPr fontId="2" type="noConversion"/>
  </si>
  <si>
    <t>R70</t>
    <phoneticPr fontId="2" type="noConversion"/>
  </si>
  <si>
    <t>Resistor</t>
    <phoneticPr fontId="2" type="noConversion"/>
  </si>
  <si>
    <t>Dangerous</t>
    <phoneticPr fontId="2" type="noConversion"/>
  </si>
  <si>
    <t>Safe</t>
    <phoneticPr fontId="2" type="noConversion"/>
  </si>
  <si>
    <t>Dangerous</t>
    <phoneticPr fontId="2" type="noConversion"/>
  </si>
  <si>
    <t>Detected</t>
    <phoneticPr fontId="2" type="noConversion"/>
  </si>
  <si>
    <t>U11</t>
    <phoneticPr fontId="2" type="noConversion"/>
  </si>
  <si>
    <t>R82</t>
    <phoneticPr fontId="2" type="noConversion"/>
  </si>
  <si>
    <t>R71</t>
    <phoneticPr fontId="2" type="noConversion"/>
  </si>
  <si>
    <t>The error is detected through R-IN32 communications</t>
    <phoneticPr fontId="2" type="noConversion"/>
  </si>
  <si>
    <t>R241</t>
    <phoneticPr fontId="2" type="noConversion"/>
  </si>
  <si>
    <t>R244</t>
    <phoneticPr fontId="2" type="noConversion"/>
  </si>
  <si>
    <t>R252</t>
    <phoneticPr fontId="2" type="noConversion"/>
  </si>
  <si>
    <t>U21</t>
    <phoneticPr fontId="2" type="noConversion"/>
  </si>
  <si>
    <t>R116</t>
    <phoneticPr fontId="2" type="noConversion"/>
  </si>
  <si>
    <t>R117</t>
    <phoneticPr fontId="2" type="noConversion"/>
  </si>
  <si>
    <t>R122</t>
    <phoneticPr fontId="2" type="noConversion"/>
  </si>
  <si>
    <t>U51</t>
    <phoneticPr fontId="2" type="noConversion"/>
  </si>
  <si>
    <t>R124</t>
    <phoneticPr fontId="2" type="noConversion"/>
  </si>
  <si>
    <t>R125</t>
    <phoneticPr fontId="2" type="noConversion"/>
  </si>
  <si>
    <t>C44</t>
    <phoneticPr fontId="2" type="noConversion"/>
  </si>
  <si>
    <t>U52</t>
    <phoneticPr fontId="2" type="noConversion"/>
  </si>
  <si>
    <t>R94</t>
    <phoneticPr fontId="2" type="noConversion"/>
  </si>
  <si>
    <t>R92</t>
    <phoneticPr fontId="2" type="noConversion"/>
  </si>
  <si>
    <t>R85</t>
    <phoneticPr fontId="2" type="noConversion"/>
  </si>
  <si>
    <t>R90</t>
    <phoneticPr fontId="2" type="noConversion"/>
  </si>
  <si>
    <t>C33</t>
    <phoneticPr fontId="2" type="noConversion"/>
  </si>
  <si>
    <t>U13</t>
    <phoneticPr fontId="2" type="noConversion"/>
  </si>
  <si>
    <t>R101</t>
    <phoneticPr fontId="2" type="noConversion"/>
  </si>
  <si>
    <t>U17</t>
    <phoneticPr fontId="2" type="noConversion"/>
  </si>
  <si>
    <t>Short</t>
    <phoneticPr fontId="2" type="noConversion"/>
  </si>
  <si>
    <t>Short between
connections</t>
    <phoneticPr fontId="2" type="noConversion"/>
  </si>
  <si>
    <t>Drift</t>
    <phoneticPr fontId="2" type="noConversion"/>
  </si>
  <si>
    <t>R130</t>
    <phoneticPr fontId="2" type="noConversion"/>
  </si>
  <si>
    <t>R140</t>
    <phoneticPr fontId="2" type="noConversion"/>
  </si>
  <si>
    <t>R154</t>
    <phoneticPr fontId="2" type="noConversion"/>
  </si>
  <si>
    <t>C54</t>
    <phoneticPr fontId="2" type="noConversion"/>
  </si>
  <si>
    <t>R155</t>
    <phoneticPr fontId="2" type="noConversion"/>
  </si>
  <si>
    <t>D17</t>
    <phoneticPr fontId="2" type="noConversion"/>
  </si>
  <si>
    <t>C55</t>
    <phoneticPr fontId="2" type="noConversion"/>
  </si>
  <si>
    <t>R177</t>
    <phoneticPr fontId="2" type="noConversion"/>
  </si>
  <si>
    <t>C28</t>
    <phoneticPr fontId="2" type="noConversion"/>
  </si>
  <si>
    <t>C29</t>
    <phoneticPr fontId="2" type="noConversion"/>
  </si>
  <si>
    <t>U5</t>
    <phoneticPr fontId="2" type="noConversion"/>
  </si>
  <si>
    <t>Functional Block Diagram</t>
    <phoneticPr fontId="2" type="noConversion"/>
  </si>
  <si>
    <t>Dangerous</t>
    <phoneticPr fontId="2" type="noConversion"/>
  </si>
  <si>
    <t>R39</t>
    <phoneticPr fontId="2" type="noConversion"/>
  </si>
  <si>
    <t>R49</t>
    <phoneticPr fontId="2" type="noConversion"/>
  </si>
  <si>
    <t>Capacitor</t>
    <phoneticPr fontId="2" type="noConversion"/>
  </si>
  <si>
    <t>R13</t>
    <phoneticPr fontId="2" type="noConversion"/>
  </si>
  <si>
    <t>U1</t>
    <phoneticPr fontId="2" type="noConversion"/>
  </si>
  <si>
    <t>R25</t>
    <phoneticPr fontId="2" type="noConversion"/>
  </si>
  <si>
    <t>C17</t>
    <phoneticPr fontId="2" type="noConversion"/>
  </si>
  <si>
    <t>Diode</t>
    <phoneticPr fontId="2" type="noConversion"/>
  </si>
  <si>
    <t>R14</t>
    <phoneticPr fontId="2" type="noConversion"/>
  </si>
  <si>
    <t>R28</t>
    <phoneticPr fontId="2" type="noConversion"/>
  </si>
  <si>
    <t>Undetected</t>
    <phoneticPr fontId="2" type="noConversion"/>
  </si>
  <si>
    <t>No effect due to the failure</t>
    <phoneticPr fontId="2" type="noConversion"/>
  </si>
  <si>
    <t>Safe</t>
    <phoneticPr fontId="2" type="noConversion"/>
  </si>
  <si>
    <t>Detected</t>
    <phoneticPr fontId="2" type="noConversion"/>
  </si>
  <si>
    <t>R18</t>
    <phoneticPr fontId="2" type="noConversion"/>
  </si>
  <si>
    <t>C19</t>
    <phoneticPr fontId="2" type="noConversion"/>
  </si>
  <si>
    <t>L2</t>
    <phoneticPr fontId="2" type="noConversion"/>
  </si>
  <si>
    <t>D6</t>
    <phoneticPr fontId="2" type="noConversion"/>
  </si>
  <si>
    <t>R22</t>
    <phoneticPr fontId="2" type="noConversion"/>
  </si>
  <si>
    <t>R24</t>
    <phoneticPr fontId="2" type="noConversion"/>
  </si>
  <si>
    <t>R328</t>
    <phoneticPr fontId="2" type="noConversion"/>
  </si>
  <si>
    <t>R329</t>
    <phoneticPr fontId="2" type="noConversion"/>
  </si>
  <si>
    <t>R330</t>
    <phoneticPr fontId="2" type="noConversion"/>
  </si>
  <si>
    <t>TVS1</t>
    <phoneticPr fontId="2" type="noConversion"/>
  </si>
  <si>
    <t>TVS</t>
    <phoneticPr fontId="2" type="noConversion"/>
  </si>
  <si>
    <t>EC1</t>
    <phoneticPr fontId="2" type="noConversion"/>
  </si>
  <si>
    <t>C1</t>
    <phoneticPr fontId="2" type="noConversion"/>
  </si>
  <si>
    <t>CL21B105KBFNNN</t>
    <phoneticPr fontId="2" type="noConversion"/>
  </si>
  <si>
    <t>Ferrite Bead</t>
    <phoneticPr fontId="2" type="noConversion"/>
  </si>
  <si>
    <t>FB2</t>
    <phoneticPr fontId="2" type="noConversion"/>
  </si>
  <si>
    <t>C3</t>
    <phoneticPr fontId="2" type="noConversion"/>
  </si>
  <si>
    <t>C109</t>
    <phoneticPr fontId="2" type="noConversion"/>
  </si>
  <si>
    <t>C111</t>
    <phoneticPr fontId="2" type="noConversion"/>
  </si>
  <si>
    <t>R333</t>
    <phoneticPr fontId="2" type="noConversion"/>
  </si>
  <si>
    <t>R335</t>
    <phoneticPr fontId="2" type="noConversion"/>
  </si>
  <si>
    <t>FB5</t>
    <phoneticPr fontId="2" type="noConversion"/>
  </si>
  <si>
    <t>R3</t>
    <phoneticPr fontId="2" type="noConversion"/>
  </si>
  <si>
    <t>R5</t>
    <phoneticPr fontId="2" type="noConversion"/>
  </si>
  <si>
    <t>R109</t>
    <phoneticPr fontId="2" type="noConversion"/>
  </si>
  <si>
    <t>1N4148WT-7</t>
    <phoneticPr fontId="2" type="noConversion"/>
  </si>
  <si>
    <t>Normal operation</t>
    <phoneticPr fontId="2" type="noConversion"/>
  </si>
  <si>
    <t>R57</t>
    <phoneticPr fontId="2" type="noConversion"/>
  </si>
  <si>
    <t>C32</t>
    <phoneticPr fontId="2" type="noConversion"/>
  </si>
  <si>
    <t>R7</t>
    <phoneticPr fontId="2" type="noConversion"/>
  </si>
  <si>
    <t>R4</t>
    <phoneticPr fontId="2" type="noConversion"/>
  </si>
  <si>
    <t>R6</t>
    <phoneticPr fontId="2" type="noConversion"/>
  </si>
  <si>
    <t>C12</t>
    <phoneticPr fontId="2" type="noConversion"/>
  </si>
  <si>
    <t>R111</t>
    <phoneticPr fontId="2" type="noConversion"/>
  </si>
  <si>
    <t>R324</t>
    <phoneticPr fontId="2" type="noConversion"/>
  </si>
  <si>
    <t>λ</t>
    <phoneticPr fontId="2" type="noConversion"/>
  </si>
  <si>
    <t>DC</t>
    <phoneticPr fontId="2" type="noConversion"/>
  </si>
  <si>
    <r>
      <t>λ</t>
    </r>
    <r>
      <rPr>
        <b/>
        <sz val="10"/>
        <color theme="1"/>
        <rFont val="Arial Narrow"/>
        <family val="2"/>
      </rPr>
      <t>DU</t>
    </r>
    <phoneticPr fontId="2" type="noConversion"/>
  </si>
  <si>
    <r>
      <t>λ</t>
    </r>
    <r>
      <rPr>
        <b/>
        <sz val="10"/>
        <color theme="1"/>
        <rFont val="Arial Narrow"/>
        <family val="2"/>
      </rPr>
      <t>DD</t>
    </r>
    <phoneticPr fontId="2" type="noConversion"/>
  </si>
  <si>
    <r>
      <t>λ</t>
    </r>
    <r>
      <rPr>
        <b/>
        <sz val="10"/>
        <color theme="1"/>
        <rFont val="Arial Narrow"/>
        <family val="2"/>
      </rPr>
      <t>S</t>
    </r>
    <phoneticPr fontId="2" type="noConversion"/>
  </si>
  <si>
    <t>TOTAL</t>
    <phoneticPr fontId="2" type="noConversion"/>
  </si>
  <si>
    <t>SFF</t>
    <phoneticPr fontId="2" type="noConversion"/>
  </si>
  <si>
    <t>R259</t>
    <phoneticPr fontId="2" type="noConversion"/>
  </si>
  <si>
    <t>R264</t>
    <phoneticPr fontId="2" type="noConversion"/>
  </si>
  <si>
    <t>TVS7</t>
    <phoneticPr fontId="2" type="noConversion"/>
  </si>
  <si>
    <t>FB27</t>
    <phoneticPr fontId="2" type="noConversion"/>
  </si>
  <si>
    <t>C73</t>
    <phoneticPr fontId="2" type="noConversion"/>
  </si>
  <si>
    <t>C82</t>
    <phoneticPr fontId="2" type="noConversion"/>
  </si>
  <si>
    <t>C60</t>
    <phoneticPr fontId="2" type="noConversion"/>
  </si>
  <si>
    <t>L5</t>
    <phoneticPr fontId="2" type="noConversion"/>
  </si>
  <si>
    <t>C102</t>
    <phoneticPr fontId="2" type="noConversion"/>
  </si>
  <si>
    <t>C103</t>
    <phoneticPr fontId="2" type="noConversion"/>
  </si>
  <si>
    <t>RA12</t>
    <phoneticPr fontId="2" type="noConversion"/>
  </si>
  <si>
    <t>LED7</t>
    <phoneticPr fontId="2" type="noConversion"/>
  </si>
  <si>
    <t>Channel</t>
    <phoneticPr fontId="2" type="noConversion"/>
  </si>
  <si>
    <t>Block No.</t>
    <phoneticPr fontId="2" type="noConversion"/>
  </si>
  <si>
    <t>Block Name</t>
    <phoneticPr fontId="2" type="noConversion"/>
  </si>
  <si>
    <t>C106</t>
    <phoneticPr fontId="2" type="noConversion"/>
  </si>
  <si>
    <t>Black
Channel</t>
    <phoneticPr fontId="2" type="noConversion"/>
  </si>
  <si>
    <t>SFF</t>
    <phoneticPr fontId="2" type="noConversion"/>
  </si>
  <si>
    <t>Safety Parameter Calculation</t>
    <phoneticPr fontId="2" type="noConversion"/>
  </si>
  <si>
    <t>Total</t>
    <phoneticPr fontId="2" type="noConversion"/>
  </si>
  <si>
    <t>Remark</t>
    <phoneticPr fontId="2" type="noConversion"/>
  </si>
  <si>
    <t>1. Calculating SFF</t>
    <phoneticPr fontId="2" type="noConversion"/>
  </si>
  <si>
    <t>Safety Manager</t>
    <phoneticPr fontId="26"/>
  </si>
  <si>
    <t>: _________________________</t>
    <phoneticPr fontId="26"/>
  </si>
  <si>
    <t>Project Manager</t>
  </si>
  <si>
    <t>Team Manager</t>
  </si>
  <si>
    <t>: _________________________</t>
    <phoneticPr fontId="26"/>
  </si>
  <si>
    <t>Document #</t>
    <phoneticPr fontId="26"/>
  </si>
  <si>
    <t>Revision History</t>
    <rPh sb="0" eb="2">
      <t>カイテイ</t>
    </rPh>
    <rPh sb="2" eb="4">
      <t>キロク</t>
    </rPh>
    <phoneticPr fontId="26"/>
  </si>
  <si>
    <t>Ver</t>
    <phoneticPr fontId="26"/>
  </si>
  <si>
    <t>Rev</t>
    <phoneticPr fontId="26"/>
  </si>
  <si>
    <t>Date</t>
    <rPh sb="0" eb="3">
      <t>ハッコウビ</t>
    </rPh>
    <phoneticPr fontId="26"/>
  </si>
  <si>
    <t>Description</t>
    <rPh sb="0" eb="2">
      <t>ナイヨウ</t>
    </rPh>
    <phoneticPr fontId="26"/>
  </si>
  <si>
    <t>Updated by</t>
    <phoneticPr fontId="26"/>
  </si>
  <si>
    <t xml:space="preserve">Reviewed by </t>
    <rPh sb="0" eb="2">
      <t>シンサ</t>
    </rPh>
    <phoneticPr fontId="26"/>
  </si>
  <si>
    <t xml:space="preserve">Approved by </t>
    <rPh sb="0" eb="2">
      <t>ショウニン</t>
    </rPh>
    <phoneticPr fontId="26"/>
  </si>
  <si>
    <t>0.1</t>
    <phoneticPr fontId="26"/>
  </si>
  <si>
    <t>0.0</t>
    <phoneticPr fontId="26"/>
  </si>
  <si>
    <t>First edition issued (draft)</t>
    <phoneticPr fontId="26"/>
  </si>
  <si>
    <t>???</t>
    <phoneticPr fontId="26"/>
  </si>
  <si>
    <t>H.S.LYOO</t>
    <phoneticPr fontId="26"/>
  </si>
  <si>
    <t>Component FMEA of Safety Control Module</t>
    <phoneticPr fontId="26"/>
  </si>
  <si>
    <t>Criteria for estimation of CCF</t>
    <phoneticPr fontId="35" type="noConversion"/>
  </si>
  <si>
    <t>Reference</t>
    <phoneticPr fontId="35" type="noConversion"/>
  </si>
  <si>
    <t>Score</t>
    <phoneticPr fontId="35" type="noConversion"/>
  </si>
  <si>
    <t>Comment</t>
    <phoneticPr fontId="2" type="noConversion"/>
  </si>
  <si>
    <t>1a</t>
    <phoneticPr fontId="35" type="noConversion"/>
  </si>
  <si>
    <t>This module are designed dual-channel architecture</t>
    <phoneticPr fontId="2" type="noConversion"/>
  </si>
  <si>
    <t>1b</t>
    <phoneticPr fontId="35" type="noConversion"/>
  </si>
  <si>
    <t>Does the subsystem employ elements that use different physical principles (e.g., sensing elements at a guard door that use mechanical and magnetic sensing techniques?)</t>
    <phoneticPr fontId="35" type="noConversion"/>
  </si>
  <si>
    <t>Does the subsystem employ elements with temporal differences in functional operation and/or failure modes?</t>
    <phoneticPr fontId="35" type="noConversion"/>
  </si>
  <si>
    <t>Is cross-connection between channels of the subsystem prevented with the exception of that used for diagnostic testing purposes?</t>
    <phoneticPr fontId="35" type="noConversion"/>
  </si>
  <si>
    <t>Have the results of the FMEA been examined to establish sources of CCF and have predetermined sources of CCF been eliminated by design?</t>
    <phoneticPr fontId="35" type="noConversion"/>
  </si>
  <si>
    <t>Yes, CCF are eliminated.</t>
    <phoneticPr fontId="2" type="noConversion"/>
  </si>
  <si>
    <t>Are field failure analysed with feedback into the design?</t>
    <phoneticPr fontId="35" type="noConversion"/>
  </si>
  <si>
    <t>Yes, It reflects the know-how of the previous development model in the field.</t>
    <phoneticPr fontId="2" type="noConversion"/>
  </si>
  <si>
    <t xml:space="preserve"> Without the use of  external environmental control, subsystem elements can operate.</t>
    <phoneticPr fontId="2" type="noConversion"/>
  </si>
  <si>
    <t>Yes, No influence</t>
    <phoneticPr fontId="2" type="noConversion"/>
  </si>
  <si>
    <t>Total Score</t>
    <phoneticPr fontId="2" type="noConversion"/>
  </si>
  <si>
    <t>Oscillator(Ch.1)</t>
    <phoneticPr fontId="2" type="noConversion"/>
  </si>
  <si>
    <t>Remark</t>
    <phoneticPr fontId="2" type="noConversion"/>
  </si>
  <si>
    <t>OSC1</t>
    <phoneticPr fontId="2" type="noConversion"/>
  </si>
  <si>
    <t>Oscillator</t>
    <phoneticPr fontId="2" type="noConversion"/>
  </si>
  <si>
    <t>SiT8208AI-G3-33E-25.000000T</t>
    <phoneticPr fontId="2" type="noConversion"/>
  </si>
  <si>
    <t>C122</t>
    <phoneticPr fontId="2" type="noConversion"/>
  </si>
  <si>
    <t>C123</t>
    <phoneticPr fontId="2" type="noConversion"/>
  </si>
  <si>
    <t>R78</t>
    <phoneticPr fontId="2" type="noConversion"/>
  </si>
  <si>
    <t>R79</t>
    <phoneticPr fontId="2" type="noConversion"/>
  </si>
  <si>
    <t>U9</t>
    <phoneticPr fontId="2" type="noConversion"/>
  </si>
  <si>
    <t>C126</t>
    <phoneticPr fontId="2" type="noConversion"/>
  </si>
  <si>
    <t>R81</t>
    <phoneticPr fontId="2" type="noConversion"/>
  </si>
  <si>
    <t>R85</t>
    <phoneticPr fontId="2" type="noConversion"/>
  </si>
  <si>
    <t>R84</t>
    <phoneticPr fontId="2" type="noConversion"/>
  </si>
  <si>
    <t>CL05B104KB5NNN</t>
  </si>
  <si>
    <t>CL05B103KO5NNN</t>
    <phoneticPr fontId="2" type="noConversion"/>
  </si>
  <si>
    <t>RC1005F103CS</t>
  </si>
  <si>
    <t>RC1005F330CS</t>
  </si>
  <si>
    <t>Change in
Characteristics</t>
    <phoneticPr fontId="2" type="noConversion"/>
  </si>
  <si>
    <t>Not supply clock to MCU1</t>
    <phoneticPr fontId="2" type="noConversion"/>
  </si>
  <si>
    <t>Dangerous</t>
    <phoneticPr fontId="2" type="noConversion"/>
  </si>
  <si>
    <t>Open</t>
    <phoneticPr fontId="2" type="noConversion"/>
  </si>
  <si>
    <t>Short</t>
    <phoneticPr fontId="2" type="noConversion"/>
  </si>
  <si>
    <t>Open</t>
    <phoneticPr fontId="2" type="noConversion"/>
  </si>
  <si>
    <t>Short</t>
    <phoneticPr fontId="2" type="noConversion"/>
  </si>
  <si>
    <t>Short between all
connections</t>
    <phoneticPr fontId="2" type="noConversion"/>
  </si>
  <si>
    <t>No effect</t>
    <phoneticPr fontId="2" type="noConversion"/>
  </si>
  <si>
    <t>Safety IO is changed to off-state by 3.3V voltage monitoring IC reset signal. Also, MCU2 detect this fault by cross-check</t>
    <phoneticPr fontId="2" type="noConversion"/>
  </si>
  <si>
    <t>Safe</t>
    <phoneticPr fontId="2" type="noConversion"/>
  </si>
  <si>
    <t>Not supply clock to MCU1</t>
    <phoneticPr fontId="2" type="noConversion"/>
  </si>
  <si>
    <t>No effect</t>
    <phoneticPr fontId="2" type="noConversion"/>
  </si>
  <si>
    <t>Undetected</t>
    <phoneticPr fontId="2" type="noConversion"/>
  </si>
  <si>
    <t>Safety IO is changed to off-state by 3.3V voltage monitoring IC reset signal. Also, MCU2 detect this fault by cross-check</t>
    <phoneticPr fontId="2" type="noConversion"/>
  </si>
  <si>
    <t>Normal operation</t>
    <phoneticPr fontId="2" type="noConversion"/>
  </si>
  <si>
    <t>No effect</t>
    <phoneticPr fontId="2" type="noConversion"/>
  </si>
  <si>
    <t>Safe</t>
    <phoneticPr fontId="2" type="noConversion"/>
  </si>
  <si>
    <t>Not supply clock to EtherCAT PHY</t>
    <phoneticPr fontId="2" type="noConversion"/>
  </si>
  <si>
    <t>Detected</t>
    <phoneticPr fontId="2" type="noConversion"/>
  </si>
  <si>
    <t>Safe</t>
    <phoneticPr fontId="2" type="noConversion"/>
  </si>
  <si>
    <t>LMK1C1104DQFR</t>
    <phoneticPr fontId="2" type="noConversion"/>
  </si>
  <si>
    <t>Clock Buffer</t>
    <phoneticPr fontId="2" type="noConversion"/>
  </si>
  <si>
    <t>Not supply clock to MCU1</t>
    <phoneticPr fontId="2" type="noConversion"/>
  </si>
  <si>
    <t>Watchdog detect this fault. Also MCU2 detects
this fault by cross-check</t>
    <phoneticPr fontId="2" type="noConversion"/>
  </si>
  <si>
    <t>Watchdog detect this fault. Also MCU2 detects
this fault by cross-check</t>
    <phoneticPr fontId="2" type="noConversion"/>
  </si>
  <si>
    <t>Watchdog detect this fault. Also MCU2 detects
this fault by cross-check</t>
    <phoneticPr fontId="2" type="noConversion"/>
  </si>
  <si>
    <t>EtherCAT stack detect this fault</t>
    <phoneticPr fontId="2" type="noConversion"/>
  </si>
  <si>
    <t>“Stuck at” faults</t>
    <phoneticPr fontId="2" type="noConversion"/>
  </si>
  <si>
    <t>Parasitic oscillation of outputs</t>
    <phoneticPr fontId="2" type="noConversion"/>
  </si>
  <si>
    <t>Open circuit of any
connection</t>
    <phoneticPr fontId="2" type="noConversion"/>
  </si>
  <si>
    <t>Short circuit between
any two connections</t>
    <phoneticPr fontId="2" type="noConversion"/>
  </si>
  <si>
    <t>Changing values (e.g. input/output voltage of
analogue device)</t>
    <phoneticPr fontId="2" type="noConversion"/>
  </si>
  <si>
    <t>Not supply clock to MCU1 and EtherCAT's PHY</t>
    <phoneticPr fontId="2" type="noConversion"/>
  </si>
  <si>
    <t>There is a short circuit between the power and ground(: A_DG)</t>
    <phoneticPr fontId="2" type="noConversion"/>
  </si>
  <si>
    <t>Watchdog detect this fault. Also MCU2 detects
this fault by cross-check.</t>
    <phoneticPr fontId="2" type="noConversion"/>
  </si>
  <si>
    <t>Watchdog detect this fault. Also MCU2 detects
this fault by cross-check and EtherCAT stack
detect this fault.</t>
    <phoneticPr fontId="2" type="noConversion"/>
  </si>
  <si>
    <t>Oscillator(Ch.2)</t>
    <phoneticPr fontId="2" type="noConversion"/>
  </si>
  <si>
    <t>OSC2</t>
    <phoneticPr fontId="2" type="noConversion"/>
  </si>
  <si>
    <t>C141</t>
    <phoneticPr fontId="2" type="noConversion"/>
  </si>
  <si>
    <t>C142</t>
    <phoneticPr fontId="2" type="noConversion"/>
  </si>
  <si>
    <t>R94</t>
    <phoneticPr fontId="2" type="noConversion"/>
  </si>
  <si>
    <t>R95</t>
    <phoneticPr fontId="2" type="noConversion"/>
  </si>
  <si>
    <t>Not supply clock to MCU2</t>
  </si>
  <si>
    <t>Watchdog detect this fault. Also MCU1 detects
this fault by cross-check</t>
    <phoneticPr fontId="2" type="noConversion"/>
  </si>
  <si>
    <t>Watchdog detect this fault. Also MCU1 detects
this fault by cross-check</t>
    <phoneticPr fontId="2" type="noConversion"/>
  </si>
  <si>
    <t>Watchdog detect this fault. Also MCU1 detects
this fault by cross-check</t>
    <phoneticPr fontId="2" type="noConversion"/>
  </si>
  <si>
    <t>Safety IO is changed to off-state by 3.3V voltage monitoring IC reset signal. Also, MCU1 detect this fault by cross-check</t>
    <phoneticPr fontId="2" type="noConversion"/>
  </si>
  <si>
    <t>Safety IO is changed to off-state by 3.3V voltage monitoring IC reset signal. Also, MCU1 detect this fault by cross-check</t>
    <phoneticPr fontId="2" type="noConversion"/>
  </si>
  <si>
    <t>Watchdog detect this fault. Also MCU1 detects
this fault by cross-check.</t>
    <phoneticPr fontId="2" type="noConversion"/>
  </si>
  <si>
    <r>
      <rPr>
        <b/>
        <sz val="11"/>
        <color theme="1"/>
        <rFont val="돋움"/>
        <family val="3"/>
        <charset val="129"/>
      </rPr>
      <t>∑</t>
    </r>
    <r>
      <rPr>
        <b/>
        <sz val="11"/>
        <color theme="1"/>
        <rFont val="Arial Narrow"/>
        <family val="2"/>
      </rPr>
      <t>λ</t>
    </r>
    <r>
      <rPr>
        <b/>
        <sz val="10"/>
        <color theme="1"/>
        <rFont val="Arial Narrow"/>
        <family val="2"/>
      </rPr>
      <t>DU</t>
    </r>
    <phoneticPr fontId="2" type="noConversion"/>
  </si>
  <si>
    <r>
      <rPr>
        <b/>
        <sz val="11"/>
        <color theme="1"/>
        <rFont val="돋움"/>
        <family val="3"/>
        <charset val="129"/>
      </rPr>
      <t>∑</t>
    </r>
    <r>
      <rPr>
        <b/>
        <sz val="11"/>
        <color theme="1"/>
        <rFont val="Arial Narrow"/>
        <family val="2"/>
      </rPr>
      <t>λ</t>
    </r>
    <r>
      <rPr>
        <b/>
        <sz val="10"/>
        <color theme="1"/>
        <rFont val="Arial Narrow"/>
        <family val="2"/>
      </rPr>
      <t>S</t>
    </r>
    <phoneticPr fontId="2" type="noConversion"/>
  </si>
  <si>
    <r>
      <rPr>
        <b/>
        <sz val="11"/>
        <color theme="1"/>
        <rFont val="돋움"/>
        <family val="3"/>
        <charset val="129"/>
      </rPr>
      <t>∑</t>
    </r>
    <r>
      <rPr>
        <b/>
        <sz val="11"/>
        <color theme="1"/>
        <rFont val="Arial Narrow"/>
        <family val="2"/>
      </rPr>
      <t>DC</t>
    </r>
    <phoneticPr fontId="2" type="noConversion"/>
  </si>
  <si>
    <r>
      <rPr>
        <b/>
        <sz val="11"/>
        <color theme="1"/>
        <rFont val="돋움"/>
        <family val="3"/>
        <charset val="129"/>
      </rPr>
      <t>∑</t>
    </r>
    <r>
      <rPr>
        <b/>
        <sz val="11"/>
        <color theme="1"/>
        <rFont val="Arial Narrow"/>
        <family val="2"/>
      </rPr>
      <t>λ</t>
    </r>
    <r>
      <rPr>
        <b/>
        <sz val="10"/>
        <color theme="1"/>
        <rFont val="Arial Narrow"/>
        <family val="2"/>
      </rPr>
      <t>DD</t>
    </r>
    <phoneticPr fontId="2" type="noConversion"/>
  </si>
  <si>
    <r>
      <rPr>
        <b/>
        <sz val="11"/>
        <color theme="1"/>
        <rFont val="돋움"/>
        <family val="3"/>
        <charset val="129"/>
      </rPr>
      <t>∑</t>
    </r>
    <r>
      <rPr>
        <b/>
        <sz val="11"/>
        <color theme="1"/>
        <rFont val="Arial Narrow"/>
        <family val="2"/>
      </rPr>
      <t>λ</t>
    </r>
    <r>
      <rPr>
        <b/>
        <sz val="10"/>
        <color theme="1"/>
        <rFont val="Arial Narrow"/>
        <family val="2"/>
      </rPr>
      <t>D</t>
    </r>
    <phoneticPr fontId="2" type="noConversion"/>
  </si>
  <si>
    <t>Temperature Sensor(Ch.1)</t>
    <phoneticPr fontId="2" type="noConversion"/>
  </si>
  <si>
    <t>U42</t>
    <phoneticPr fontId="2" type="noConversion"/>
  </si>
  <si>
    <t>Temperature Sensor</t>
    <phoneticPr fontId="2" type="noConversion"/>
  </si>
  <si>
    <t>TMP235A2DCKR</t>
    <phoneticPr fontId="2" type="noConversion"/>
  </si>
  <si>
    <t>C585</t>
    <phoneticPr fontId="2" type="noConversion"/>
  </si>
  <si>
    <t>R686</t>
    <phoneticPr fontId="2" type="noConversion"/>
  </si>
  <si>
    <t>RC1005F101CS</t>
    <phoneticPr fontId="2" type="noConversion"/>
  </si>
  <si>
    <t>C586</t>
    <phoneticPr fontId="2" type="noConversion"/>
  </si>
  <si>
    <t>CL05B102JB5NNN</t>
    <phoneticPr fontId="2" type="noConversion"/>
  </si>
  <si>
    <t>Temperature cannot be measured normally</t>
  </si>
  <si>
    <t>Temperature cannot be measured normally</t>
    <phoneticPr fontId="2" type="noConversion"/>
  </si>
  <si>
    <t>MCU1 &amp; MCU2 detects this fault by cross-check.
SafeSpace2.0 go to the safe-state.</t>
    <phoneticPr fontId="2" type="noConversion"/>
  </si>
  <si>
    <t>MCU1 &amp; MCU2 detects this fault by cross-check.
SafeSpace2.0 go to the safe-state.</t>
    <phoneticPr fontId="2" type="noConversion"/>
  </si>
  <si>
    <t>There is a short circuit between the power and ground(: B_DG)</t>
    <phoneticPr fontId="2" type="noConversion"/>
  </si>
  <si>
    <t>SiT8208AI-G3-33E-25.000000T</t>
    <phoneticPr fontId="2" type="noConversion"/>
  </si>
  <si>
    <t>https://www.ti.com/quality/docs/estimator.tsp?partType=tiPartNumber&amp;partNumber=LMK1C1104DQFR#resultstable</t>
    <phoneticPr fontId="2" type="noConversion"/>
  </si>
  <si>
    <t>https://www.sitime.com/support/resource-library/datasheets/sit8208-datasheet</t>
    <phoneticPr fontId="2" type="noConversion"/>
  </si>
  <si>
    <t>https://www.ti.com/quality/docs/estimator.tsp?partType=tiPartNumber&amp;partNumber=TMP235A2DCKR#resultstable</t>
    <phoneticPr fontId="2" type="noConversion"/>
  </si>
  <si>
    <t>Temperature Sensor(Ch.2)</t>
    <phoneticPr fontId="2" type="noConversion"/>
  </si>
  <si>
    <t>U43</t>
    <phoneticPr fontId="2" type="noConversion"/>
  </si>
  <si>
    <t>C595</t>
    <phoneticPr fontId="2" type="noConversion"/>
  </si>
  <si>
    <t>C596</t>
    <phoneticPr fontId="2" type="noConversion"/>
  </si>
  <si>
    <t>R699</t>
    <phoneticPr fontId="2" type="noConversion"/>
  </si>
  <si>
    <t>Watchdog2(Ch.1)</t>
    <phoneticPr fontId="2" type="noConversion"/>
  </si>
  <si>
    <t>Watchdog IC</t>
    <phoneticPr fontId="2" type="noConversion"/>
  </si>
  <si>
    <t>C151</t>
    <phoneticPr fontId="2" type="noConversion"/>
  </si>
  <si>
    <t>R106</t>
    <phoneticPr fontId="2" type="noConversion"/>
  </si>
  <si>
    <t>R107</t>
    <phoneticPr fontId="2" type="noConversion"/>
  </si>
  <si>
    <t>There is a short circuit between the power and ground(: B_DG)</t>
    <phoneticPr fontId="2" type="noConversion"/>
  </si>
  <si>
    <t>Not supply clock to MCU2</t>
    <phoneticPr fontId="2" type="noConversion"/>
  </si>
  <si>
    <t>Watchdog detect this fault. Also MCU1 detects
this fault by cross-check.</t>
    <phoneticPr fontId="2" type="noConversion"/>
  </si>
  <si>
    <t>Safety IO is changed to off-state by 3.3V voltage monitoring IC reset signal. Also, MCU1 detect this fault by cross-check</t>
    <phoneticPr fontId="2" type="noConversion"/>
  </si>
  <si>
    <t>Safety IO is changed to off-state by 3.3V voltage monitoring IC reset signal. Also, MCU1 detect this fault by cross-check</t>
    <phoneticPr fontId="2" type="noConversion"/>
  </si>
  <si>
    <t>TPS3820-33QPDBVRQ1</t>
    <phoneticPr fontId="2" type="noConversion"/>
  </si>
  <si>
    <t>https://www.ti.com/quality/docs/estimator.tsp?partType=tiPartNumber&amp;partNumber=TPS3820-33QPDBVRQ1#resultstable</t>
    <phoneticPr fontId="2" type="noConversion"/>
  </si>
  <si>
    <t>No effect</t>
    <phoneticPr fontId="2" type="noConversion"/>
  </si>
  <si>
    <t>Watchdog clock input is not accepted</t>
    <phoneticPr fontId="2" type="noConversion"/>
  </si>
  <si>
    <t>There is a short circuit between the power and ground(: B_DG)</t>
    <phoneticPr fontId="2" type="noConversion"/>
  </si>
  <si>
    <t>Watchdog output is always high.</t>
    <phoneticPr fontId="2" type="noConversion"/>
  </si>
  <si>
    <t>Watchdog detect this fault. Also MCU2 detects
this fault by cross-check.</t>
    <phoneticPr fontId="2" type="noConversion"/>
  </si>
  <si>
    <t>Detected</t>
    <phoneticPr fontId="2" type="noConversion"/>
  </si>
  <si>
    <t>Undetected</t>
    <phoneticPr fontId="2" type="noConversion"/>
  </si>
  <si>
    <t>Normal operation</t>
    <phoneticPr fontId="2" type="noConversion"/>
  </si>
  <si>
    <t>Detected</t>
    <phoneticPr fontId="2" type="noConversion"/>
  </si>
  <si>
    <t>R108</t>
    <phoneticPr fontId="2" type="noConversion"/>
  </si>
  <si>
    <t>Temperature cannot be measured normally</t>
    <phoneticPr fontId="2" type="noConversion"/>
  </si>
  <si>
    <t>MCU1 &amp; MCU2 is detected by the self-diagnosis function with cross-check.</t>
    <phoneticPr fontId="2" type="noConversion"/>
  </si>
  <si>
    <t>Watchdog function is not normal</t>
    <phoneticPr fontId="2" type="noConversion"/>
  </si>
  <si>
    <t>Watchdog2(Ch.2)</t>
    <phoneticPr fontId="2" type="noConversion"/>
  </si>
  <si>
    <t>C153</t>
    <phoneticPr fontId="2" type="noConversion"/>
  </si>
  <si>
    <t>OP-AMPs Iu, Iv(Ch.1)</t>
    <phoneticPr fontId="2" type="noConversion"/>
  </si>
  <si>
    <t>OP-AMP</t>
    <phoneticPr fontId="2" type="noConversion"/>
  </si>
  <si>
    <t>TLV9154IDYYR</t>
    <phoneticPr fontId="2" type="noConversion"/>
  </si>
  <si>
    <t>C461</t>
    <phoneticPr fontId="2" type="noConversion"/>
  </si>
  <si>
    <t>R521</t>
    <phoneticPr fontId="2" type="noConversion"/>
  </si>
  <si>
    <t>RC1005F203CS</t>
    <phoneticPr fontId="2" type="noConversion"/>
  </si>
  <si>
    <t>R526</t>
    <phoneticPr fontId="2" type="noConversion"/>
  </si>
  <si>
    <t>C464</t>
    <phoneticPr fontId="2" type="noConversion"/>
  </si>
  <si>
    <t>R522</t>
    <phoneticPr fontId="2" type="noConversion"/>
  </si>
  <si>
    <t>R527</t>
    <phoneticPr fontId="2" type="noConversion"/>
  </si>
  <si>
    <t>C455</t>
    <phoneticPr fontId="2" type="noConversion"/>
  </si>
  <si>
    <t>R519</t>
    <phoneticPr fontId="2" type="noConversion"/>
  </si>
  <si>
    <t>C470</t>
    <phoneticPr fontId="2" type="noConversion"/>
  </si>
  <si>
    <t>R536</t>
    <phoneticPr fontId="2" type="noConversion"/>
  </si>
  <si>
    <t>D28</t>
    <phoneticPr fontId="2" type="noConversion"/>
  </si>
  <si>
    <t>R523</t>
    <phoneticPr fontId="2" type="noConversion"/>
  </si>
  <si>
    <t>C465</t>
    <phoneticPr fontId="2" type="noConversion"/>
  </si>
  <si>
    <t>CL05C101JB5NNN</t>
    <phoneticPr fontId="2" type="noConversion"/>
  </si>
  <si>
    <t>CL05C101JB5NNN</t>
    <phoneticPr fontId="2" type="noConversion"/>
  </si>
  <si>
    <t>RC1005F184CS</t>
    <phoneticPr fontId="2" type="noConversion"/>
  </si>
  <si>
    <t>RC1005F184CS</t>
    <phoneticPr fontId="2" type="noConversion"/>
  </si>
  <si>
    <t>CL05B102JB5NNN</t>
    <phoneticPr fontId="2" type="noConversion"/>
  </si>
  <si>
    <t>CL05B102JB5NNN</t>
    <phoneticPr fontId="2" type="noConversion"/>
  </si>
  <si>
    <t>CL05B102JB5NNN</t>
    <phoneticPr fontId="2" type="noConversion"/>
  </si>
  <si>
    <t>RC1005F303CS</t>
    <phoneticPr fontId="2" type="noConversion"/>
  </si>
  <si>
    <t>BAS70-04W</t>
    <phoneticPr fontId="2" type="noConversion"/>
  </si>
  <si>
    <t>RC1005F301CS</t>
    <phoneticPr fontId="2" type="noConversion"/>
  </si>
  <si>
    <t>Resistor</t>
    <phoneticPr fontId="2" type="noConversion"/>
  </si>
  <si>
    <t>Capacitor</t>
    <phoneticPr fontId="2" type="noConversion"/>
  </si>
  <si>
    <t>There is a short circuit between the power and ground(: A_AG)</t>
    <phoneticPr fontId="2" type="noConversion"/>
  </si>
  <si>
    <t>MCU2 detect this fault by cross-check</t>
    <phoneticPr fontId="2" type="noConversion"/>
  </si>
  <si>
    <t>MCU2 detect this fault by cross-check</t>
    <phoneticPr fontId="2" type="noConversion"/>
  </si>
  <si>
    <t>Dangerous</t>
    <phoneticPr fontId="2" type="noConversion"/>
  </si>
  <si>
    <t>Dangerous</t>
    <phoneticPr fontId="2" type="noConversion"/>
  </si>
  <si>
    <t>The analog signal is not received by MCU1</t>
    <phoneticPr fontId="2" type="noConversion"/>
  </si>
  <si>
    <t>The analog signal is not received properly</t>
    <phoneticPr fontId="2" type="noConversion"/>
  </si>
  <si>
    <t>The analog signal is not received properly</t>
    <phoneticPr fontId="2" type="noConversion"/>
  </si>
  <si>
    <t>Dangerous</t>
    <phoneticPr fontId="2" type="noConversion"/>
  </si>
  <si>
    <t>Dangerous</t>
    <phoneticPr fontId="2" type="noConversion"/>
  </si>
  <si>
    <t>Safe</t>
    <phoneticPr fontId="2" type="noConversion"/>
  </si>
  <si>
    <t>Undetected</t>
    <phoneticPr fontId="2" type="noConversion"/>
  </si>
  <si>
    <t>The analog signal is not received properly by MCU1</t>
  </si>
  <si>
    <t>The analog signal is not received properly by MCU1</t>
    <phoneticPr fontId="2" type="noConversion"/>
  </si>
  <si>
    <t>MCU2 detect this fault by cross-check</t>
    <phoneticPr fontId="2" type="noConversion"/>
  </si>
  <si>
    <t>MCU2 detect this fault by cross-check</t>
    <phoneticPr fontId="2" type="noConversion"/>
  </si>
  <si>
    <t>OP1</t>
    <phoneticPr fontId="2" type="noConversion"/>
  </si>
  <si>
    <t>C456</t>
    <phoneticPr fontId="2" type="noConversion"/>
  </si>
  <si>
    <t>Schottky Diode</t>
    <phoneticPr fontId="2" type="noConversion"/>
  </si>
  <si>
    <t>https://assets.nexperia.com/documents/quality-document/BAS70-04W_Nexperia_Product_Reliability.pdf</t>
    <phoneticPr fontId="2" type="noConversion"/>
  </si>
  <si>
    <t xml:space="preserve">Open circuit of any connection </t>
    <phoneticPr fontId="2" type="noConversion"/>
  </si>
  <si>
    <t>Open circuit of any connection</t>
    <phoneticPr fontId="2" type="noConversion"/>
  </si>
  <si>
    <t>Short circuit between
all connections</t>
    <phoneticPr fontId="2" type="noConversion"/>
  </si>
  <si>
    <t>Change in
characteristics</t>
    <phoneticPr fontId="2" type="noConversion"/>
  </si>
  <si>
    <t>C493</t>
    <phoneticPr fontId="2" type="noConversion"/>
  </si>
  <si>
    <t>C508</t>
    <phoneticPr fontId="2" type="noConversion"/>
  </si>
  <si>
    <t>R570</t>
    <phoneticPr fontId="2" type="noConversion"/>
  </si>
  <si>
    <t>R594</t>
    <phoneticPr fontId="2" type="noConversion"/>
  </si>
  <si>
    <t>R668</t>
    <phoneticPr fontId="2" type="noConversion"/>
  </si>
  <si>
    <t>IUN1(Ch.1)</t>
    <phoneticPr fontId="2" type="noConversion"/>
  </si>
  <si>
    <t>IVN1(Ch.1)</t>
    <phoneticPr fontId="2" type="noConversion"/>
  </si>
  <si>
    <t>C476</t>
    <phoneticPr fontId="2" type="noConversion"/>
  </si>
  <si>
    <t>R542</t>
    <phoneticPr fontId="2" type="noConversion"/>
  </si>
  <si>
    <t>R552</t>
    <phoneticPr fontId="2" type="noConversion"/>
  </si>
  <si>
    <t>C479</t>
    <phoneticPr fontId="2" type="noConversion"/>
  </si>
  <si>
    <t>R543</t>
    <phoneticPr fontId="2" type="noConversion"/>
  </si>
  <si>
    <t>R549</t>
    <phoneticPr fontId="2" type="noConversion"/>
  </si>
  <si>
    <t>C473</t>
    <phoneticPr fontId="2" type="noConversion"/>
  </si>
  <si>
    <t>R539</t>
    <phoneticPr fontId="2" type="noConversion"/>
  </si>
  <si>
    <t>C480</t>
    <phoneticPr fontId="2" type="noConversion"/>
  </si>
  <si>
    <t>R557</t>
    <phoneticPr fontId="2" type="noConversion"/>
  </si>
  <si>
    <t>D31</t>
    <phoneticPr fontId="2" type="noConversion"/>
  </si>
  <si>
    <t>R550</t>
    <phoneticPr fontId="2" type="noConversion"/>
  </si>
  <si>
    <t>C481</t>
    <phoneticPr fontId="2" type="noConversion"/>
  </si>
  <si>
    <t>IUN2(Ch.1)</t>
    <phoneticPr fontId="2" type="noConversion"/>
  </si>
  <si>
    <t>C491</t>
    <phoneticPr fontId="2" type="noConversion"/>
  </si>
  <si>
    <t>R563</t>
    <phoneticPr fontId="2" type="noConversion"/>
  </si>
  <si>
    <t>R567</t>
    <phoneticPr fontId="2" type="noConversion"/>
  </si>
  <si>
    <t>C494</t>
    <phoneticPr fontId="2" type="noConversion"/>
  </si>
  <si>
    <t>R564</t>
    <phoneticPr fontId="2" type="noConversion"/>
  </si>
  <si>
    <t>R568</t>
    <phoneticPr fontId="2" type="noConversion"/>
  </si>
  <si>
    <t>C488</t>
    <phoneticPr fontId="2" type="noConversion"/>
  </si>
  <si>
    <t>R560</t>
    <phoneticPr fontId="2" type="noConversion"/>
  </si>
  <si>
    <t>C495</t>
    <phoneticPr fontId="2" type="noConversion"/>
  </si>
  <si>
    <t>R578</t>
    <phoneticPr fontId="2" type="noConversion"/>
  </si>
  <si>
    <t>D34</t>
    <phoneticPr fontId="2" type="noConversion"/>
  </si>
  <si>
    <t>R569</t>
    <phoneticPr fontId="2" type="noConversion"/>
  </si>
  <si>
    <t>C496</t>
    <phoneticPr fontId="2" type="noConversion"/>
  </si>
  <si>
    <t>IVN2(Ch.1)</t>
    <phoneticPr fontId="2" type="noConversion"/>
  </si>
  <si>
    <t>C506</t>
    <phoneticPr fontId="2" type="noConversion"/>
  </si>
  <si>
    <t>R584</t>
    <phoneticPr fontId="2" type="noConversion"/>
  </si>
  <si>
    <t>R589</t>
    <phoneticPr fontId="2" type="noConversion"/>
  </si>
  <si>
    <t>C509</t>
    <phoneticPr fontId="2" type="noConversion"/>
  </si>
  <si>
    <t>R585</t>
    <phoneticPr fontId="2" type="noConversion"/>
  </si>
  <si>
    <t>R590</t>
    <phoneticPr fontId="2" type="noConversion"/>
  </si>
  <si>
    <t>C503</t>
    <phoneticPr fontId="2" type="noConversion"/>
  </si>
  <si>
    <t>R581</t>
    <phoneticPr fontId="2" type="noConversion"/>
  </si>
  <si>
    <t>C510</t>
    <phoneticPr fontId="2" type="noConversion"/>
  </si>
  <si>
    <t>R599</t>
    <phoneticPr fontId="2" type="noConversion"/>
  </si>
  <si>
    <t>D37</t>
    <phoneticPr fontId="2" type="noConversion"/>
  </si>
  <si>
    <t>R591</t>
    <phoneticPr fontId="2" type="noConversion"/>
  </si>
  <si>
    <t>C511</t>
    <phoneticPr fontId="2" type="noConversion"/>
  </si>
  <si>
    <t>OP2</t>
    <phoneticPr fontId="2" type="noConversion"/>
  </si>
  <si>
    <t>C458</t>
    <phoneticPr fontId="2" type="noConversion"/>
  </si>
  <si>
    <t>IUN3(Ch.1)</t>
    <phoneticPr fontId="2" type="noConversion"/>
  </si>
  <si>
    <t>C462</t>
    <phoneticPr fontId="2" type="noConversion"/>
  </si>
  <si>
    <t>R524</t>
    <phoneticPr fontId="2" type="noConversion"/>
  </si>
  <si>
    <t>R531</t>
    <phoneticPr fontId="2" type="noConversion"/>
  </si>
  <si>
    <t>C466</t>
    <phoneticPr fontId="2" type="noConversion"/>
  </si>
  <si>
    <t>R525</t>
    <phoneticPr fontId="2" type="noConversion"/>
  </si>
  <si>
    <t>R532</t>
    <phoneticPr fontId="2" type="noConversion"/>
  </si>
  <si>
    <t>C457</t>
    <phoneticPr fontId="2" type="noConversion"/>
  </si>
  <si>
    <t>C471</t>
    <phoneticPr fontId="2" type="noConversion"/>
  </si>
  <si>
    <t>R518</t>
    <phoneticPr fontId="2" type="noConversion"/>
  </si>
  <si>
    <t>R537</t>
    <phoneticPr fontId="2" type="noConversion"/>
  </si>
  <si>
    <t>D29</t>
    <phoneticPr fontId="2" type="noConversion"/>
  </si>
  <si>
    <t>R528</t>
    <phoneticPr fontId="2" type="noConversion"/>
  </si>
  <si>
    <t>C467</t>
    <phoneticPr fontId="2" type="noConversion"/>
  </si>
  <si>
    <t>IVN3(Ch.1)</t>
    <phoneticPr fontId="2" type="noConversion"/>
  </si>
  <si>
    <t>C477</t>
    <phoneticPr fontId="2" type="noConversion"/>
  </si>
  <si>
    <t>R544</t>
    <phoneticPr fontId="2" type="noConversion"/>
  </si>
  <si>
    <t>R553</t>
    <phoneticPr fontId="2" type="noConversion"/>
  </si>
  <si>
    <t>C482</t>
    <phoneticPr fontId="2" type="noConversion"/>
  </si>
  <si>
    <t>R545</t>
    <phoneticPr fontId="2" type="noConversion"/>
  </si>
  <si>
    <t>R546</t>
    <phoneticPr fontId="2" type="noConversion"/>
  </si>
  <si>
    <t>C474</t>
    <phoneticPr fontId="2" type="noConversion"/>
  </si>
  <si>
    <t>R540</t>
    <phoneticPr fontId="2" type="noConversion"/>
  </si>
  <si>
    <t>C483</t>
    <phoneticPr fontId="2" type="noConversion"/>
  </si>
  <si>
    <t>R558</t>
    <phoneticPr fontId="2" type="noConversion"/>
  </si>
  <si>
    <t>D33</t>
    <phoneticPr fontId="2" type="noConversion"/>
  </si>
  <si>
    <t>R547</t>
    <phoneticPr fontId="2" type="noConversion"/>
  </si>
  <si>
    <t>C484</t>
    <phoneticPr fontId="2" type="noConversion"/>
  </si>
  <si>
    <t>IUN4(Ch.1)</t>
    <phoneticPr fontId="2" type="noConversion"/>
  </si>
  <si>
    <t>C492</t>
    <phoneticPr fontId="2" type="noConversion"/>
  </si>
  <si>
    <t>R573</t>
    <phoneticPr fontId="2" type="noConversion"/>
  </si>
  <si>
    <t>C497</t>
    <phoneticPr fontId="2" type="noConversion"/>
  </si>
  <si>
    <t>R571</t>
    <phoneticPr fontId="2" type="noConversion"/>
  </si>
  <si>
    <t>R574</t>
    <phoneticPr fontId="2" type="noConversion"/>
  </si>
  <si>
    <t>C489</t>
    <phoneticPr fontId="2" type="noConversion"/>
  </si>
  <si>
    <t>R561</t>
    <phoneticPr fontId="2" type="noConversion"/>
  </si>
  <si>
    <t>C498</t>
    <phoneticPr fontId="2" type="noConversion"/>
  </si>
  <si>
    <t>R579</t>
    <phoneticPr fontId="2" type="noConversion"/>
  </si>
  <si>
    <t>D36</t>
    <phoneticPr fontId="2" type="noConversion"/>
  </si>
  <si>
    <t>R565</t>
    <phoneticPr fontId="2" type="noConversion"/>
  </si>
  <si>
    <t>C499</t>
    <phoneticPr fontId="2" type="noConversion"/>
  </si>
  <si>
    <t>IVN4(Ch.1)</t>
    <phoneticPr fontId="2" type="noConversion"/>
  </si>
  <si>
    <t>C507</t>
    <phoneticPr fontId="2" type="noConversion"/>
  </si>
  <si>
    <t>R586</t>
    <phoneticPr fontId="2" type="noConversion"/>
  </si>
  <si>
    <t>R595</t>
    <phoneticPr fontId="2" type="noConversion"/>
  </si>
  <si>
    <t>C512</t>
    <phoneticPr fontId="2" type="noConversion"/>
  </si>
  <si>
    <t>R587</t>
    <phoneticPr fontId="2" type="noConversion"/>
  </si>
  <si>
    <t>R592</t>
    <phoneticPr fontId="2" type="noConversion"/>
  </si>
  <si>
    <t>C504</t>
    <phoneticPr fontId="2" type="noConversion"/>
  </si>
  <si>
    <t>R582</t>
    <phoneticPr fontId="2" type="noConversion"/>
  </si>
  <si>
    <t>C513</t>
    <phoneticPr fontId="2" type="noConversion"/>
  </si>
  <si>
    <t>R600</t>
    <phoneticPr fontId="2" type="noConversion"/>
  </si>
  <si>
    <t>D38</t>
    <phoneticPr fontId="2" type="noConversion"/>
  </si>
  <si>
    <t>R593</t>
    <phoneticPr fontId="2" type="noConversion"/>
  </si>
  <si>
    <t>C514</t>
    <phoneticPr fontId="2" type="noConversion"/>
  </si>
  <si>
    <t>OP3</t>
    <phoneticPr fontId="2" type="noConversion"/>
  </si>
  <si>
    <t>C460</t>
    <phoneticPr fontId="2" type="noConversion"/>
  </si>
  <si>
    <t>IUN5(Ch.1)</t>
    <phoneticPr fontId="2" type="noConversion"/>
  </si>
  <si>
    <t>C463</t>
    <phoneticPr fontId="2" type="noConversion"/>
  </si>
  <si>
    <t>R529</t>
    <phoneticPr fontId="2" type="noConversion"/>
  </si>
  <si>
    <t>R533</t>
    <phoneticPr fontId="2" type="noConversion"/>
  </si>
  <si>
    <t>C468</t>
    <phoneticPr fontId="2" type="noConversion"/>
  </si>
  <si>
    <t>R530</t>
    <phoneticPr fontId="2" type="noConversion"/>
  </si>
  <si>
    <t>R534</t>
    <phoneticPr fontId="2" type="noConversion"/>
  </si>
  <si>
    <t>C459</t>
    <phoneticPr fontId="2" type="noConversion"/>
  </si>
  <si>
    <t>R520</t>
    <phoneticPr fontId="2" type="noConversion"/>
  </si>
  <si>
    <t>C472</t>
    <phoneticPr fontId="2" type="noConversion"/>
  </si>
  <si>
    <t>R538</t>
    <phoneticPr fontId="2" type="noConversion"/>
  </si>
  <si>
    <t>D30</t>
    <phoneticPr fontId="2" type="noConversion"/>
  </si>
  <si>
    <t>R535</t>
    <phoneticPr fontId="2" type="noConversion"/>
  </si>
  <si>
    <t>C469</t>
    <phoneticPr fontId="2" type="noConversion"/>
  </si>
  <si>
    <t>IVN5(Ch.1)</t>
    <phoneticPr fontId="2" type="noConversion"/>
  </si>
  <si>
    <t>C478</t>
    <phoneticPr fontId="2" type="noConversion"/>
  </si>
  <si>
    <t>R548</t>
    <phoneticPr fontId="2" type="noConversion"/>
  </si>
  <si>
    <t>R554</t>
    <phoneticPr fontId="2" type="noConversion"/>
  </si>
  <si>
    <t>C485</t>
    <phoneticPr fontId="2" type="noConversion"/>
  </si>
  <si>
    <t>R551</t>
    <phoneticPr fontId="2" type="noConversion"/>
  </si>
  <si>
    <t>R555</t>
    <phoneticPr fontId="2" type="noConversion"/>
  </si>
  <si>
    <t>C475</t>
    <phoneticPr fontId="2" type="noConversion"/>
  </si>
  <si>
    <t>R541</t>
    <phoneticPr fontId="2" type="noConversion"/>
  </si>
  <si>
    <t>C486</t>
    <phoneticPr fontId="2" type="noConversion"/>
  </si>
  <si>
    <t>R559</t>
    <phoneticPr fontId="2" type="noConversion"/>
  </si>
  <si>
    <t>D32</t>
    <phoneticPr fontId="2" type="noConversion"/>
  </si>
  <si>
    <t>R556</t>
    <phoneticPr fontId="2" type="noConversion"/>
  </si>
  <si>
    <t>C487</t>
    <phoneticPr fontId="2" type="noConversion"/>
  </si>
  <si>
    <t>IUN6(Ch.1)</t>
    <phoneticPr fontId="2" type="noConversion"/>
  </si>
  <si>
    <t>R572</t>
    <phoneticPr fontId="2" type="noConversion"/>
  </si>
  <si>
    <t>R575</t>
    <phoneticPr fontId="2" type="noConversion"/>
  </si>
  <si>
    <t>C500</t>
    <phoneticPr fontId="2" type="noConversion"/>
  </si>
  <si>
    <t>R566</t>
    <phoneticPr fontId="2" type="noConversion"/>
  </si>
  <si>
    <t>R576</t>
    <phoneticPr fontId="2" type="noConversion"/>
  </si>
  <si>
    <t>C490</t>
    <phoneticPr fontId="2" type="noConversion"/>
  </si>
  <si>
    <t>R562</t>
    <phoneticPr fontId="2" type="noConversion"/>
  </si>
  <si>
    <t>C501</t>
    <phoneticPr fontId="2" type="noConversion"/>
  </si>
  <si>
    <t>R580</t>
    <phoneticPr fontId="2" type="noConversion"/>
  </si>
  <si>
    <t>D35</t>
    <phoneticPr fontId="2" type="noConversion"/>
  </si>
  <si>
    <t>R577</t>
    <phoneticPr fontId="2" type="noConversion"/>
  </si>
  <si>
    <t>C502</t>
    <phoneticPr fontId="2" type="noConversion"/>
  </si>
  <si>
    <t>IVN6(Ch.1)</t>
    <phoneticPr fontId="2" type="noConversion"/>
  </si>
  <si>
    <t>R596</t>
    <phoneticPr fontId="2" type="noConversion"/>
  </si>
  <si>
    <t>C515</t>
    <phoneticPr fontId="2" type="noConversion"/>
  </si>
  <si>
    <t>R588</t>
    <phoneticPr fontId="2" type="noConversion"/>
  </si>
  <si>
    <t>R597</t>
    <phoneticPr fontId="2" type="noConversion"/>
  </si>
  <si>
    <t>C505</t>
    <phoneticPr fontId="2" type="noConversion"/>
  </si>
  <si>
    <t>R583</t>
    <phoneticPr fontId="2" type="noConversion"/>
  </si>
  <si>
    <t>C516</t>
    <phoneticPr fontId="2" type="noConversion"/>
  </si>
  <si>
    <t>R601</t>
    <phoneticPr fontId="2" type="noConversion"/>
  </si>
  <si>
    <t>D39</t>
    <phoneticPr fontId="2" type="noConversion"/>
  </si>
  <si>
    <t>R598</t>
    <phoneticPr fontId="2" type="noConversion"/>
  </si>
  <si>
    <t>C517</t>
    <phoneticPr fontId="2" type="noConversion"/>
  </si>
  <si>
    <t>OP4</t>
    <phoneticPr fontId="2" type="noConversion"/>
  </si>
  <si>
    <t>C519</t>
    <phoneticPr fontId="2" type="noConversion"/>
  </si>
  <si>
    <t>IUN7(Ch.1)</t>
    <phoneticPr fontId="2" type="noConversion"/>
  </si>
  <si>
    <t>C524</t>
    <phoneticPr fontId="2" type="noConversion"/>
  </si>
  <si>
    <t>R605</t>
    <phoneticPr fontId="2" type="noConversion"/>
  </si>
  <si>
    <t>R612</t>
    <phoneticPr fontId="2" type="noConversion"/>
  </si>
  <si>
    <t>C527</t>
    <phoneticPr fontId="2" type="noConversion"/>
  </si>
  <si>
    <t>R606</t>
    <phoneticPr fontId="2" type="noConversion"/>
  </si>
  <si>
    <t>R613</t>
    <phoneticPr fontId="2" type="noConversion"/>
  </si>
  <si>
    <t>C518</t>
    <phoneticPr fontId="2" type="noConversion"/>
  </si>
  <si>
    <t>R602</t>
    <phoneticPr fontId="2" type="noConversion"/>
  </si>
  <si>
    <t>C533</t>
    <phoneticPr fontId="2" type="noConversion"/>
  </si>
  <si>
    <t>R620</t>
    <phoneticPr fontId="2" type="noConversion"/>
  </si>
  <si>
    <t>D40</t>
    <phoneticPr fontId="2" type="noConversion"/>
  </si>
  <si>
    <t>R607</t>
    <phoneticPr fontId="2" type="noConversion"/>
  </si>
  <si>
    <t>C528</t>
    <phoneticPr fontId="2" type="noConversion"/>
  </si>
  <si>
    <t>IVN7(Ch.1)</t>
    <phoneticPr fontId="2" type="noConversion"/>
  </si>
  <si>
    <t>C539</t>
    <phoneticPr fontId="2" type="noConversion"/>
  </si>
  <si>
    <t>R626</t>
    <phoneticPr fontId="2" type="noConversion"/>
  </si>
  <si>
    <t>R635</t>
    <phoneticPr fontId="2" type="noConversion"/>
  </si>
  <si>
    <t>C542</t>
    <phoneticPr fontId="2" type="noConversion"/>
  </si>
  <si>
    <t>R627</t>
    <phoneticPr fontId="2" type="noConversion"/>
  </si>
  <si>
    <t>R636</t>
    <phoneticPr fontId="2" type="noConversion"/>
  </si>
  <si>
    <t>C536</t>
    <phoneticPr fontId="2" type="noConversion"/>
  </si>
  <si>
    <t>R623</t>
    <phoneticPr fontId="2" type="noConversion"/>
  </si>
  <si>
    <t>C543</t>
    <phoneticPr fontId="2" type="noConversion"/>
  </si>
  <si>
    <t>R641</t>
    <phoneticPr fontId="2" type="noConversion"/>
  </si>
  <si>
    <t>D43</t>
    <phoneticPr fontId="2" type="noConversion"/>
  </si>
  <si>
    <t>R628</t>
    <phoneticPr fontId="2" type="noConversion"/>
  </si>
  <si>
    <t>C544</t>
    <phoneticPr fontId="2" type="noConversion"/>
  </si>
  <si>
    <t>IUN8(Ch.1)</t>
    <phoneticPr fontId="2" type="noConversion"/>
  </si>
  <si>
    <t>C554</t>
    <phoneticPr fontId="2" type="noConversion"/>
  </si>
  <si>
    <t>R647</t>
    <phoneticPr fontId="2" type="noConversion"/>
  </si>
  <si>
    <t>R652</t>
    <phoneticPr fontId="2" type="noConversion"/>
  </si>
  <si>
    <t>C557</t>
    <phoneticPr fontId="2" type="noConversion"/>
  </si>
  <si>
    <t>R648</t>
    <phoneticPr fontId="2" type="noConversion"/>
  </si>
  <si>
    <t>R653</t>
    <phoneticPr fontId="2" type="noConversion"/>
  </si>
  <si>
    <t>C551</t>
    <phoneticPr fontId="2" type="noConversion"/>
  </si>
  <si>
    <t>R644</t>
    <phoneticPr fontId="2" type="noConversion"/>
  </si>
  <si>
    <t>C558</t>
    <phoneticPr fontId="2" type="noConversion"/>
  </si>
  <si>
    <t>R662</t>
    <phoneticPr fontId="2" type="noConversion"/>
  </si>
  <si>
    <t>D46</t>
    <phoneticPr fontId="2" type="noConversion"/>
  </si>
  <si>
    <t>R654</t>
    <phoneticPr fontId="2" type="noConversion"/>
  </si>
  <si>
    <t>C559</t>
    <phoneticPr fontId="2" type="noConversion"/>
  </si>
  <si>
    <t>IVN8(Ch.1)</t>
    <phoneticPr fontId="2" type="noConversion"/>
  </si>
  <si>
    <t>C569</t>
    <phoneticPr fontId="2" type="noConversion"/>
  </si>
  <si>
    <t>R677</t>
    <phoneticPr fontId="2" type="noConversion"/>
  </si>
  <si>
    <t>C572</t>
    <phoneticPr fontId="2" type="noConversion"/>
  </si>
  <si>
    <t>R669</t>
    <phoneticPr fontId="2" type="noConversion"/>
  </si>
  <si>
    <t>R678</t>
    <phoneticPr fontId="2" type="noConversion"/>
  </si>
  <si>
    <t>C566</t>
    <phoneticPr fontId="2" type="noConversion"/>
  </si>
  <si>
    <t>R665</t>
    <phoneticPr fontId="2" type="noConversion"/>
  </si>
  <si>
    <t>C573</t>
    <phoneticPr fontId="2" type="noConversion"/>
  </si>
  <si>
    <t>R683</t>
    <phoneticPr fontId="2" type="noConversion"/>
  </si>
  <si>
    <t>D49</t>
    <phoneticPr fontId="2" type="noConversion"/>
  </si>
  <si>
    <t>R679</t>
    <phoneticPr fontId="2" type="noConversion"/>
  </si>
  <si>
    <t>C574</t>
    <phoneticPr fontId="2" type="noConversion"/>
  </si>
  <si>
    <t>OP-AMPs Iv, Iw(Ch.2)</t>
    <phoneticPr fontId="2" type="noConversion"/>
  </si>
  <si>
    <t>OP5</t>
    <phoneticPr fontId="2" type="noConversion"/>
  </si>
  <si>
    <t>C522</t>
    <phoneticPr fontId="2" type="noConversion"/>
  </si>
  <si>
    <t>IVN1(Ch.2)</t>
    <phoneticPr fontId="2" type="noConversion"/>
  </si>
  <si>
    <t>C525</t>
    <phoneticPr fontId="2" type="noConversion"/>
  </si>
  <si>
    <t>R608</t>
    <phoneticPr fontId="2" type="noConversion"/>
  </si>
  <si>
    <t>R614</t>
    <phoneticPr fontId="2" type="noConversion"/>
  </si>
  <si>
    <t>C529</t>
    <phoneticPr fontId="2" type="noConversion"/>
  </si>
  <si>
    <t>R609</t>
    <phoneticPr fontId="2" type="noConversion"/>
  </si>
  <si>
    <t>R615</t>
    <phoneticPr fontId="2" type="noConversion"/>
  </si>
  <si>
    <t>C520</t>
    <phoneticPr fontId="2" type="noConversion"/>
  </si>
  <si>
    <t>R603</t>
    <phoneticPr fontId="2" type="noConversion"/>
  </si>
  <si>
    <t>C534</t>
    <phoneticPr fontId="2" type="noConversion"/>
  </si>
  <si>
    <t>R621</t>
    <phoneticPr fontId="2" type="noConversion"/>
  </si>
  <si>
    <t>D41</t>
    <phoneticPr fontId="2" type="noConversion"/>
  </si>
  <si>
    <t>R616</t>
    <phoneticPr fontId="2" type="noConversion"/>
  </si>
  <si>
    <t>C530</t>
    <phoneticPr fontId="2" type="noConversion"/>
  </si>
  <si>
    <t>IWN5(Ch.2)</t>
    <phoneticPr fontId="2" type="noConversion"/>
  </si>
  <si>
    <t>C540</t>
    <phoneticPr fontId="2" type="noConversion"/>
  </si>
  <si>
    <t>R629</t>
    <phoneticPr fontId="2" type="noConversion"/>
  </si>
  <si>
    <t>R637</t>
    <phoneticPr fontId="2" type="noConversion"/>
  </si>
  <si>
    <t>C545</t>
    <phoneticPr fontId="2" type="noConversion"/>
  </si>
  <si>
    <t>R630</t>
    <phoneticPr fontId="2" type="noConversion"/>
  </si>
  <si>
    <t>R631</t>
    <phoneticPr fontId="2" type="noConversion"/>
  </si>
  <si>
    <t>C537</t>
    <phoneticPr fontId="2" type="noConversion"/>
  </si>
  <si>
    <t>R624</t>
    <phoneticPr fontId="2" type="noConversion"/>
  </si>
  <si>
    <t>C546</t>
    <phoneticPr fontId="2" type="noConversion"/>
  </si>
  <si>
    <t>R642</t>
    <phoneticPr fontId="2" type="noConversion"/>
  </si>
  <si>
    <t>D44</t>
    <phoneticPr fontId="2" type="noConversion"/>
  </si>
  <si>
    <t>R632</t>
    <phoneticPr fontId="2" type="noConversion"/>
  </si>
  <si>
    <t>C547</t>
    <phoneticPr fontId="2" type="noConversion"/>
  </si>
  <si>
    <t>IVN2(Ch.2)</t>
    <phoneticPr fontId="2" type="noConversion"/>
  </si>
  <si>
    <t>C555</t>
    <phoneticPr fontId="2" type="noConversion"/>
  </si>
  <si>
    <t>R655</t>
    <phoneticPr fontId="2" type="noConversion"/>
  </si>
  <si>
    <t>R649</t>
    <phoneticPr fontId="2" type="noConversion"/>
  </si>
  <si>
    <t>C560</t>
    <phoneticPr fontId="2" type="noConversion"/>
  </si>
  <si>
    <t>R656</t>
    <phoneticPr fontId="2" type="noConversion"/>
  </si>
  <si>
    <t>R658</t>
    <phoneticPr fontId="2" type="noConversion"/>
  </si>
  <si>
    <t>C552</t>
    <phoneticPr fontId="2" type="noConversion"/>
  </si>
  <si>
    <t>R645</t>
    <phoneticPr fontId="2" type="noConversion"/>
  </si>
  <si>
    <t>C561</t>
    <phoneticPr fontId="2" type="noConversion"/>
  </si>
  <si>
    <t>R663</t>
    <phoneticPr fontId="2" type="noConversion"/>
  </si>
  <si>
    <t>C48</t>
    <phoneticPr fontId="2" type="noConversion"/>
  </si>
  <si>
    <t>R650</t>
    <phoneticPr fontId="2" type="noConversion"/>
  </si>
  <si>
    <t>C562</t>
    <phoneticPr fontId="2" type="noConversion"/>
  </si>
  <si>
    <t>IWN2(Ch.2)</t>
    <phoneticPr fontId="2" type="noConversion"/>
  </si>
  <si>
    <t>C570</t>
    <phoneticPr fontId="2" type="noConversion"/>
  </si>
  <si>
    <t>R670</t>
    <phoneticPr fontId="2" type="noConversion"/>
  </si>
  <si>
    <t>R672</t>
    <phoneticPr fontId="2" type="noConversion"/>
  </si>
  <si>
    <t>C575</t>
    <phoneticPr fontId="2" type="noConversion"/>
  </si>
  <si>
    <t>R671</t>
    <phoneticPr fontId="2" type="noConversion"/>
  </si>
  <si>
    <t>R673</t>
    <phoneticPr fontId="2" type="noConversion"/>
  </si>
  <si>
    <t>C567</t>
    <phoneticPr fontId="2" type="noConversion"/>
  </si>
  <si>
    <t>R666</t>
    <phoneticPr fontId="2" type="noConversion"/>
  </si>
  <si>
    <t>C576</t>
    <phoneticPr fontId="2" type="noConversion"/>
  </si>
  <si>
    <t>R684</t>
    <phoneticPr fontId="2" type="noConversion"/>
  </si>
  <si>
    <t>D51</t>
    <phoneticPr fontId="2" type="noConversion"/>
  </si>
  <si>
    <t>R674</t>
    <phoneticPr fontId="2" type="noConversion"/>
  </si>
  <si>
    <t>C577</t>
    <phoneticPr fontId="2" type="noConversion"/>
  </si>
  <si>
    <t>OP6</t>
    <phoneticPr fontId="2" type="noConversion"/>
  </si>
  <si>
    <t>C523</t>
    <phoneticPr fontId="2" type="noConversion"/>
  </si>
  <si>
    <t>IVN3(Ch.2)</t>
    <phoneticPr fontId="2" type="noConversion"/>
  </si>
  <si>
    <t>C526</t>
    <phoneticPr fontId="2" type="noConversion"/>
  </si>
  <si>
    <t>R610</t>
    <phoneticPr fontId="2" type="noConversion"/>
  </si>
  <si>
    <t>R617</t>
    <phoneticPr fontId="2" type="noConversion"/>
  </si>
  <si>
    <t>C531</t>
    <phoneticPr fontId="2" type="noConversion"/>
  </si>
  <si>
    <t>R611</t>
    <phoneticPr fontId="2" type="noConversion"/>
  </si>
  <si>
    <t>R618</t>
    <phoneticPr fontId="2" type="noConversion"/>
  </si>
  <si>
    <t>C521</t>
    <phoneticPr fontId="2" type="noConversion"/>
  </si>
  <si>
    <t>R604</t>
    <phoneticPr fontId="2" type="noConversion"/>
  </si>
  <si>
    <t>C535</t>
    <phoneticPr fontId="2" type="noConversion"/>
  </si>
  <si>
    <t>R622</t>
    <phoneticPr fontId="2" type="noConversion"/>
  </si>
  <si>
    <t>D42</t>
    <phoneticPr fontId="2" type="noConversion"/>
  </si>
  <si>
    <t>R619</t>
    <phoneticPr fontId="2" type="noConversion"/>
  </si>
  <si>
    <t>C532</t>
    <phoneticPr fontId="2" type="noConversion"/>
  </si>
  <si>
    <t>IWN3(Ch.2)</t>
    <phoneticPr fontId="2" type="noConversion"/>
  </si>
  <si>
    <t>C541</t>
    <phoneticPr fontId="2" type="noConversion"/>
  </si>
  <si>
    <t>R633</t>
    <phoneticPr fontId="2" type="noConversion"/>
  </si>
  <si>
    <t>R638</t>
    <phoneticPr fontId="2" type="noConversion"/>
  </si>
  <si>
    <t>C548</t>
    <phoneticPr fontId="2" type="noConversion"/>
  </si>
  <si>
    <t>R634</t>
    <phoneticPr fontId="2" type="noConversion"/>
  </si>
  <si>
    <t>R639</t>
    <phoneticPr fontId="2" type="noConversion"/>
  </si>
  <si>
    <t>C538</t>
    <phoneticPr fontId="2" type="noConversion"/>
  </si>
  <si>
    <t>R625</t>
    <phoneticPr fontId="2" type="noConversion"/>
  </si>
  <si>
    <t>C549</t>
    <phoneticPr fontId="2" type="noConversion"/>
  </si>
  <si>
    <t>R643</t>
    <phoneticPr fontId="2" type="noConversion"/>
  </si>
  <si>
    <t>D45</t>
    <phoneticPr fontId="2" type="noConversion"/>
  </si>
  <si>
    <t>R640</t>
    <phoneticPr fontId="2" type="noConversion"/>
  </si>
  <si>
    <t>C550</t>
    <phoneticPr fontId="2" type="noConversion"/>
  </si>
  <si>
    <t>IVN4(Ch.2)</t>
    <phoneticPr fontId="2" type="noConversion"/>
  </si>
  <si>
    <t>C556</t>
    <phoneticPr fontId="2" type="noConversion"/>
  </si>
  <si>
    <t>R651</t>
    <phoneticPr fontId="2" type="noConversion"/>
  </si>
  <si>
    <t>R659</t>
    <phoneticPr fontId="2" type="noConversion"/>
  </si>
  <si>
    <t>C563</t>
    <phoneticPr fontId="2" type="noConversion"/>
  </si>
  <si>
    <t>R657</t>
    <phoneticPr fontId="2" type="noConversion"/>
  </si>
  <si>
    <t>R660</t>
    <phoneticPr fontId="2" type="noConversion"/>
  </si>
  <si>
    <t>C553</t>
    <phoneticPr fontId="2" type="noConversion"/>
  </si>
  <si>
    <t>R646</t>
    <phoneticPr fontId="2" type="noConversion"/>
  </si>
  <si>
    <t>C564</t>
    <phoneticPr fontId="2" type="noConversion"/>
  </si>
  <si>
    <t>R664</t>
    <phoneticPr fontId="2" type="noConversion"/>
  </si>
  <si>
    <t>D47</t>
    <phoneticPr fontId="2" type="noConversion"/>
  </si>
  <si>
    <t>R661</t>
    <phoneticPr fontId="2" type="noConversion"/>
  </si>
  <si>
    <t>C565</t>
    <phoneticPr fontId="2" type="noConversion"/>
  </si>
  <si>
    <t>IWN4(Ch.2)</t>
    <phoneticPr fontId="2" type="noConversion"/>
  </si>
  <si>
    <t>C571</t>
    <phoneticPr fontId="2" type="noConversion"/>
  </si>
  <si>
    <t>R675</t>
    <phoneticPr fontId="2" type="noConversion"/>
  </si>
  <si>
    <t>R680</t>
    <phoneticPr fontId="2" type="noConversion"/>
  </si>
  <si>
    <t>C578</t>
    <phoneticPr fontId="2" type="noConversion"/>
  </si>
  <si>
    <t>R676</t>
    <phoneticPr fontId="2" type="noConversion"/>
  </si>
  <si>
    <t>R681</t>
    <phoneticPr fontId="2" type="noConversion"/>
  </si>
  <si>
    <t>C568</t>
    <phoneticPr fontId="2" type="noConversion"/>
  </si>
  <si>
    <t>R667</t>
    <phoneticPr fontId="2" type="noConversion"/>
  </si>
  <si>
    <t>C579</t>
    <phoneticPr fontId="2" type="noConversion"/>
  </si>
  <si>
    <t>R685</t>
    <phoneticPr fontId="2" type="noConversion"/>
  </si>
  <si>
    <t>D50</t>
    <phoneticPr fontId="2" type="noConversion"/>
  </si>
  <si>
    <t>R682</t>
    <phoneticPr fontId="2" type="noConversion"/>
  </si>
  <si>
    <t>C580</t>
    <phoneticPr fontId="2" type="noConversion"/>
  </si>
  <si>
    <t>OP7</t>
    <phoneticPr fontId="2" type="noConversion"/>
  </si>
  <si>
    <t>C582</t>
    <phoneticPr fontId="2" type="noConversion"/>
  </si>
  <si>
    <t>IVN5(Ch.2)</t>
    <phoneticPr fontId="2" type="noConversion"/>
  </si>
  <si>
    <t>C587</t>
    <phoneticPr fontId="2" type="noConversion"/>
  </si>
  <si>
    <t>R689</t>
    <phoneticPr fontId="2" type="noConversion"/>
  </si>
  <si>
    <t>R693</t>
    <phoneticPr fontId="2" type="noConversion"/>
  </si>
  <si>
    <t>C589</t>
    <phoneticPr fontId="2" type="noConversion"/>
  </si>
  <si>
    <t>R690</t>
    <phoneticPr fontId="2" type="noConversion"/>
  </si>
  <si>
    <t>R694</t>
    <phoneticPr fontId="2" type="noConversion"/>
  </si>
  <si>
    <t>C581</t>
    <phoneticPr fontId="2" type="noConversion"/>
  </si>
  <si>
    <t>R687</t>
    <phoneticPr fontId="2" type="noConversion"/>
  </si>
  <si>
    <t>C593</t>
    <phoneticPr fontId="2" type="noConversion"/>
  </si>
  <si>
    <t>R700</t>
    <phoneticPr fontId="2" type="noConversion"/>
  </si>
  <si>
    <t>D52</t>
    <phoneticPr fontId="2" type="noConversion"/>
  </si>
  <si>
    <t>R695</t>
    <phoneticPr fontId="2" type="noConversion"/>
  </si>
  <si>
    <t>C590</t>
    <phoneticPr fontId="2" type="noConversion"/>
  </si>
  <si>
    <t>IWN1(Ch.2)</t>
    <phoneticPr fontId="2" type="noConversion"/>
  </si>
  <si>
    <t>C599</t>
    <phoneticPr fontId="2" type="noConversion"/>
  </si>
  <si>
    <t>R704</t>
    <phoneticPr fontId="2" type="noConversion"/>
  </si>
  <si>
    <t>R708</t>
    <phoneticPr fontId="2" type="noConversion"/>
  </si>
  <si>
    <t>C601</t>
    <phoneticPr fontId="2" type="noConversion"/>
  </si>
  <si>
    <t>R705</t>
    <phoneticPr fontId="2" type="noConversion"/>
  </si>
  <si>
    <t>R709</t>
    <phoneticPr fontId="2" type="noConversion"/>
  </si>
  <si>
    <t>C597</t>
    <phoneticPr fontId="2" type="noConversion"/>
  </si>
  <si>
    <t>R702</t>
    <phoneticPr fontId="2" type="noConversion"/>
  </si>
  <si>
    <t>C602</t>
    <phoneticPr fontId="2" type="noConversion"/>
  </si>
  <si>
    <t>R717</t>
    <phoneticPr fontId="2" type="noConversion"/>
  </si>
  <si>
    <t>D54</t>
    <phoneticPr fontId="2" type="noConversion"/>
  </si>
  <si>
    <t>R710</t>
    <phoneticPr fontId="2" type="noConversion"/>
  </si>
  <si>
    <t>C603</t>
    <phoneticPr fontId="2" type="noConversion"/>
  </si>
  <si>
    <t>IVN6(Ch.2)</t>
    <phoneticPr fontId="2" type="noConversion"/>
  </si>
  <si>
    <t>C612</t>
    <phoneticPr fontId="2" type="noConversion"/>
  </si>
  <si>
    <t>R724</t>
    <phoneticPr fontId="2" type="noConversion"/>
  </si>
  <si>
    <t>R730</t>
    <phoneticPr fontId="2" type="noConversion"/>
  </si>
  <si>
    <t>C614</t>
    <phoneticPr fontId="2" type="noConversion"/>
  </si>
  <si>
    <t>R725</t>
    <phoneticPr fontId="2" type="noConversion"/>
  </si>
  <si>
    <t>R728</t>
    <phoneticPr fontId="2" type="noConversion"/>
  </si>
  <si>
    <t>C609</t>
    <phoneticPr fontId="2" type="noConversion"/>
  </si>
  <si>
    <t>R722</t>
    <phoneticPr fontId="2" type="noConversion"/>
  </si>
  <si>
    <t>C615</t>
    <phoneticPr fontId="2" type="noConversion"/>
  </si>
  <si>
    <t>R734</t>
    <phoneticPr fontId="2" type="noConversion"/>
  </si>
  <si>
    <t>D56</t>
    <phoneticPr fontId="2" type="noConversion"/>
  </si>
  <si>
    <t>R729</t>
    <phoneticPr fontId="2" type="noConversion"/>
  </si>
  <si>
    <t>C616</t>
    <phoneticPr fontId="2" type="noConversion"/>
  </si>
  <si>
    <t>IWN6(Ch.2)</t>
    <phoneticPr fontId="2" type="noConversion"/>
  </si>
  <si>
    <t>C624</t>
    <phoneticPr fontId="2" type="noConversion"/>
  </si>
  <si>
    <t>R741</t>
    <phoneticPr fontId="2" type="noConversion"/>
  </si>
  <si>
    <t>R746</t>
    <phoneticPr fontId="2" type="noConversion"/>
  </si>
  <si>
    <t>C626</t>
    <phoneticPr fontId="2" type="noConversion"/>
  </si>
  <si>
    <t>R742</t>
    <phoneticPr fontId="2" type="noConversion"/>
  </si>
  <si>
    <t>R747</t>
    <phoneticPr fontId="2" type="noConversion"/>
  </si>
  <si>
    <t>C620</t>
    <phoneticPr fontId="2" type="noConversion"/>
  </si>
  <si>
    <t>R739</t>
    <phoneticPr fontId="2" type="noConversion"/>
  </si>
  <si>
    <t>C627</t>
    <phoneticPr fontId="2" type="noConversion"/>
  </si>
  <si>
    <t>R754</t>
    <phoneticPr fontId="2" type="noConversion"/>
  </si>
  <si>
    <t>D58</t>
    <phoneticPr fontId="2" type="noConversion"/>
  </si>
  <si>
    <t>R743</t>
    <phoneticPr fontId="2" type="noConversion"/>
  </si>
  <si>
    <t>C628</t>
    <phoneticPr fontId="2" type="noConversion"/>
  </si>
  <si>
    <t>OP8</t>
    <phoneticPr fontId="2" type="noConversion"/>
  </si>
  <si>
    <t>C584</t>
    <phoneticPr fontId="2" type="noConversion"/>
  </si>
  <si>
    <t>IVN7(Ch.2)</t>
    <phoneticPr fontId="2" type="noConversion"/>
  </si>
  <si>
    <t>C588</t>
    <phoneticPr fontId="2" type="noConversion"/>
  </si>
  <si>
    <t>R691</t>
    <phoneticPr fontId="2" type="noConversion"/>
  </si>
  <si>
    <t>R696</t>
    <phoneticPr fontId="2" type="noConversion"/>
  </si>
  <si>
    <t>C591</t>
    <phoneticPr fontId="2" type="noConversion"/>
  </si>
  <si>
    <t>R692</t>
    <phoneticPr fontId="2" type="noConversion"/>
  </si>
  <si>
    <t>R697</t>
    <phoneticPr fontId="2" type="noConversion"/>
  </si>
  <si>
    <t>C583</t>
    <phoneticPr fontId="2" type="noConversion"/>
  </si>
  <si>
    <t>R688</t>
    <phoneticPr fontId="2" type="noConversion"/>
  </si>
  <si>
    <t>C594</t>
    <phoneticPr fontId="2" type="noConversion"/>
  </si>
  <si>
    <t>R701</t>
    <phoneticPr fontId="2" type="noConversion"/>
  </si>
  <si>
    <t>D53</t>
    <phoneticPr fontId="2" type="noConversion"/>
  </si>
  <si>
    <t>R698</t>
    <phoneticPr fontId="2" type="noConversion"/>
  </si>
  <si>
    <t>C592</t>
    <phoneticPr fontId="2" type="noConversion"/>
  </si>
  <si>
    <t>IWN7(Ch.2)</t>
    <phoneticPr fontId="2" type="noConversion"/>
  </si>
  <si>
    <t>C600</t>
    <phoneticPr fontId="2" type="noConversion"/>
  </si>
  <si>
    <t>R706</t>
    <phoneticPr fontId="2" type="noConversion"/>
  </si>
  <si>
    <t>R711</t>
    <phoneticPr fontId="2" type="noConversion"/>
  </si>
  <si>
    <t>C604</t>
    <phoneticPr fontId="2" type="noConversion"/>
  </si>
  <si>
    <t>R707</t>
    <phoneticPr fontId="2" type="noConversion"/>
  </si>
  <si>
    <t>R712</t>
    <phoneticPr fontId="2" type="noConversion"/>
  </si>
  <si>
    <t>C598</t>
    <phoneticPr fontId="2" type="noConversion"/>
  </si>
  <si>
    <t>R703</t>
    <phoneticPr fontId="2" type="noConversion"/>
  </si>
  <si>
    <t>C605</t>
    <phoneticPr fontId="2" type="noConversion"/>
  </si>
  <si>
    <t>R718</t>
    <phoneticPr fontId="2" type="noConversion"/>
  </si>
  <si>
    <t>D55</t>
    <phoneticPr fontId="2" type="noConversion"/>
  </si>
  <si>
    <t>R713</t>
    <phoneticPr fontId="2" type="noConversion"/>
  </si>
  <si>
    <t>C606</t>
    <phoneticPr fontId="2" type="noConversion"/>
  </si>
  <si>
    <t>IVN8(Ch.2)</t>
    <phoneticPr fontId="2" type="noConversion"/>
  </si>
  <si>
    <t>C613</t>
    <phoneticPr fontId="2" type="noConversion"/>
  </si>
  <si>
    <t>R726</t>
    <phoneticPr fontId="2" type="noConversion"/>
  </si>
  <si>
    <t>R731</t>
    <phoneticPr fontId="2" type="noConversion"/>
  </si>
  <si>
    <t>C617</t>
    <phoneticPr fontId="2" type="noConversion"/>
  </si>
  <si>
    <t>R727</t>
    <phoneticPr fontId="2" type="noConversion"/>
  </si>
  <si>
    <t>R732</t>
    <phoneticPr fontId="2" type="noConversion"/>
  </si>
  <si>
    <t>C610</t>
    <phoneticPr fontId="2" type="noConversion"/>
  </si>
  <si>
    <t>R723</t>
    <phoneticPr fontId="2" type="noConversion"/>
  </si>
  <si>
    <t>C618</t>
    <phoneticPr fontId="2" type="noConversion"/>
  </si>
  <si>
    <t>R735</t>
    <phoneticPr fontId="2" type="noConversion"/>
  </si>
  <si>
    <t>D57</t>
    <phoneticPr fontId="2" type="noConversion"/>
  </si>
  <si>
    <t>R733</t>
    <phoneticPr fontId="2" type="noConversion"/>
  </si>
  <si>
    <t>C619</t>
    <phoneticPr fontId="2" type="noConversion"/>
  </si>
  <si>
    <t>IWN8(Ch.2)</t>
    <phoneticPr fontId="2" type="noConversion"/>
  </si>
  <si>
    <t>C625</t>
    <phoneticPr fontId="2" type="noConversion"/>
  </si>
  <si>
    <t>R744</t>
    <phoneticPr fontId="2" type="noConversion"/>
  </si>
  <si>
    <t>R748</t>
    <phoneticPr fontId="2" type="noConversion"/>
  </si>
  <si>
    <t>C629</t>
    <phoneticPr fontId="2" type="noConversion"/>
  </si>
  <si>
    <t>R745</t>
    <phoneticPr fontId="2" type="noConversion"/>
  </si>
  <si>
    <t>R749</t>
    <phoneticPr fontId="2" type="noConversion"/>
  </si>
  <si>
    <t>C621</t>
    <phoneticPr fontId="2" type="noConversion"/>
  </si>
  <si>
    <t>R740</t>
    <phoneticPr fontId="2" type="noConversion"/>
  </si>
  <si>
    <t>C630</t>
    <phoneticPr fontId="2" type="noConversion"/>
  </si>
  <si>
    <t>R755</t>
    <phoneticPr fontId="2" type="noConversion"/>
  </si>
  <si>
    <t>D59</t>
    <phoneticPr fontId="2" type="noConversion"/>
  </si>
  <si>
    <t>R750</t>
    <phoneticPr fontId="2" type="noConversion"/>
  </si>
  <si>
    <t>C631</t>
    <phoneticPr fontId="2" type="noConversion"/>
  </si>
  <si>
    <t>OP9</t>
    <phoneticPr fontId="2" type="noConversion"/>
  </si>
  <si>
    <t>C608</t>
    <phoneticPr fontId="2" type="noConversion"/>
  </si>
  <si>
    <t>R714</t>
    <phoneticPr fontId="2" type="noConversion"/>
  </si>
  <si>
    <t>R716</t>
    <phoneticPr fontId="2" type="noConversion"/>
  </si>
  <si>
    <t>C708</t>
    <phoneticPr fontId="2" type="noConversion"/>
  </si>
  <si>
    <t>C607</t>
    <phoneticPr fontId="2" type="noConversion"/>
  </si>
  <si>
    <t>RC1005F203CS</t>
    <phoneticPr fontId="2" type="noConversion"/>
  </si>
  <si>
    <t>RC1005F203CS</t>
    <phoneticPr fontId="2" type="noConversion"/>
  </si>
  <si>
    <t>CL05B105KQ5NQN</t>
    <phoneticPr fontId="2" type="noConversion"/>
  </si>
  <si>
    <t>CL05B104KB5NNN</t>
    <phoneticPr fontId="2" type="noConversion"/>
  </si>
  <si>
    <t>The analog signal is not received by MCU2</t>
  </si>
  <si>
    <t>The analog signal is not received by MCU1</t>
    <phoneticPr fontId="2" type="noConversion"/>
  </si>
  <si>
    <t>MCU2 detect this fault by cross-check</t>
    <phoneticPr fontId="2" type="noConversion"/>
  </si>
  <si>
    <t>AA_P1V5_0</t>
    <phoneticPr fontId="2" type="noConversion"/>
  </si>
  <si>
    <t>TLV9152IDDFR</t>
    <phoneticPr fontId="2" type="noConversion"/>
  </si>
  <si>
    <t>https://www.ti.com/quality/docs/estimator.tsp?partType=tiPartNumber&amp;partNumber=TLV9152IDDFR#resultstable</t>
    <phoneticPr fontId="2" type="noConversion"/>
  </si>
  <si>
    <t>AA_P1V5_1</t>
    <phoneticPr fontId="2" type="noConversion"/>
  </si>
  <si>
    <t>R719</t>
    <phoneticPr fontId="2" type="noConversion"/>
  </si>
  <si>
    <t>R721</t>
    <phoneticPr fontId="2" type="noConversion"/>
  </si>
  <si>
    <t>BA_P1V5_0</t>
    <phoneticPr fontId="2" type="noConversion"/>
  </si>
  <si>
    <t>OP10</t>
    <phoneticPr fontId="2" type="noConversion"/>
  </si>
  <si>
    <t>C623</t>
    <phoneticPr fontId="2" type="noConversion"/>
  </si>
  <si>
    <t>R736</t>
    <phoneticPr fontId="2" type="noConversion"/>
  </si>
  <si>
    <t>R738</t>
    <phoneticPr fontId="2" type="noConversion"/>
  </si>
  <si>
    <t>C710</t>
    <phoneticPr fontId="2" type="noConversion"/>
  </si>
  <si>
    <t>C622</t>
    <phoneticPr fontId="2" type="noConversion"/>
  </si>
  <si>
    <t>BA_P1V5_1</t>
    <phoneticPr fontId="2" type="noConversion"/>
  </si>
  <si>
    <t>R751</t>
    <phoneticPr fontId="2" type="noConversion"/>
  </si>
  <si>
    <t>R753</t>
    <phoneticPr fontId="2" type="noConversion"/>
  </si>
  <si>
    <t>C711</t>
    <phoneticPr fontId="2" type="noConversion"/>
  </si>
  <si>
    <t>C632</t>
    <phoneticPr fontId="2" type="noConversion"/>
  </si>
  <si>
    <t>The analog signal is not received properly by MCU2</t>
  </si>
  <si>
    <t>The analog signal is not received properly by MCU2</t>
    <phoneticPr fontId="2" type="noConversion"/>
  </si>
  <si>
    <t>The analog signal is not received properly by MCU2</t>
    <phoneticPr fontId="2" type="noConversion"/>
  </si>
  <si>
    <t>The analog signal is not received properly by MCU2</t>
    <phoneticPr fontId="2" type="noConversion"/>
  </si>
  <si>
    <t>There is a short circuit between the power and ground(: B_AG)</t>
  </si>
  <si>
    <t>There is a short circuit between the power and ground(: B_AG)</t>
    <phoneticPr fontId="2" type="noConversion"/>
  </si>
  <si>
    <t>MCU1 detect this fault by cross-check</t>
  </si>
  <si>
    <t>MCU1 detect this fault by cross-check</t>
    <phoneticPr fontId="2" type="noConversion"/>
  </si>
  <si>
    <t>MCU1 detect this fault by cross-check</t>
    <phoneticPr fontId="2" type="noConversion"/>
  </si>
  <si>
    <t>There is a short circuit between the analog signal and ground(: B_AG)</t>
  </si>
  <si>
    <t>There is a short circuit between the analog signal and ground(: B_AG)</t>
    <phoneticPr fontId="2" type="noConversion"/>
  </si>
  <si>
    <t>The analog signal is not received by MCU2</t>
    <phoneticPr fontId="2" type="noConversion"/>
  </si>
  <si>
    <t>There is a short circuit between the analog signal and ground(: B_AG)</t>
    <phoneticPr fontId="2" type="noConversion"/>
  </si>
  <si>
    <t>MCU1 detect this fault by cross-check</t>
    <phoneticPr fontId="2" type="noConversion"/>
  </si>
  <si>
    <t>There is a short circuit between the analog signal and ground(: B_AG)</t>
    <phoneticPr fontId="2" type="noConversion"/>
  </si>
  <si>
    <t>The analog signal is not received by MCU2</t>
    <phoneticPr fontId="2" type="noConversion"/>
  </si>
  <si>
    <t>The analog signal is not received by MCU2</t>
    <phoneticPr fontId="2" type="noConversion"/>
  </si>
  <si>
    <t>There is a short circuit between the analog signal and ground(: B_AG)</t>
    <phoneticPr fontId="2" type="noConversion"/>
  </si>
  <si>
    <t>The analog signal is not received by MCU2</t>
    <phoneticPr fontId="2" type="noConversion"/>
  </si>
  <si>
    <t>There is a short circuit between the analog signal and ground(: B_AG)</t>
    <phoneticPr fontId="2" type="noConversion"/>
  </si>
  <si>
    <t>The analog signal is not received by MCU2</t>
    <phoneticPr fontId="2" type="noConversion"/>
  </si>
  <si>
    <t>MCU1 detect this fault by cross-check</t>
    <phoneticPr fontId="2" type="noConversion"/>
  </si>
  <si>
    <t>Normal operation</t>
    <phoneticPr fontId="2" type="noConversion"/>
  </si>
  <si>
    <t>There is a short circuit between the analog signal and ground(: A_AG)</t>
  </si>
  <si>
    <t>RC1005F301CS</t>
    <phoneticPr fontId="2" type="noConversion"/>
  </si>
  <si>
    <t>OV/UV/OC Protection(Ch.1)</t>
    <phoneticPr fontId="2" type="noConversion"/>
  </si>
  <si>
    <t>LTC4367HDD#WPBF</t>
    <phoneticPr fontId="2" type="noConversion"/>
  </si>
  <si>
    <t>Power gate Controller</t>
    <phoneticPr fontId="2" type="noConversion"/>
  </si>
  <si>
    <t>https://www.analog.com/media/en/technical-documentation/reliability-data/r547.pdf</t>
    <phoneticPr fontId="2" type="noConversion"/>
  </si>
  <si>
    <t>DC24V may not be supplied normally and then MCU1 and MCU2 will not operate normally.</t>
    <phoneticPr fontId="2" type="noConversion"/>
  </si>
  <si>
    <t>FB1</t>
    <phoneticPr fontId="2" type="noConversion"/>
  </si>
  <si>
    <t>Open</t>
    <phoneticPr fontId="2" type="noConversion"/>
  </si>
  <si>
    <t>Short</t>
    <phoneticPr fontId="2" type="noConversion"/>
  </si>
  <si>
    <t>Drift</t>
    <phoneticPr fontId="2" type="noConversion"/>
  </si>
  <si>
    <t>C4</t>
    <phoneticPr fontId="2" type="noConversion"/>
  </si>
  <si>
    <t>CL21B224KCFSFN</t>
    <phoneticPr fontId="2" type="noConversion"/>
  </si>
  <si>
    <t>TVS1</t>
    <phoneticPr fontId="2" type="noConversion"/>
  </si>
  <si>
    <t>1KSMB62CA</t>
    <phoneticPr fontId="2" type="noConversion"/>
  </si>
  <si>
    <t>FB6</t>
    <phoneticPr fontId="2" type="noConversion"/>
  </si>
  <si>
    <t>BLM31KN121SN1</t>
    <phoneticPr fontId="2" type="noConversion"/>
  </si>
  <si>
    <t>Ferrite Bead</t>
    <phoneticPr fontId="2" type="noConversion"/>
  </si>
  <si>
    <t>FS1</t>
    <phoneticPr fontId="2" type="noConversion"/>
  </si>
  <si>
    <t>Fuse</t>
    <phoneticPr fontId="2" type="noConversion"/>
  </si>
  <si>
    <t>Fails to blow (short circuit)</t>
    <phoneticPr fontId="2" type="noConversion"/>
  </si>
  <si>
    <t>Open circuit</t>
    <phoneticPr fontId="2" type="noConversion"/>
  </si>
  <si>
    <t xml:space="preserve">Short circuit between
any two connections </t>
    <phoneticPr fontId="2" type="noConversion"/>
  </si>
  <si>
    <t xml:space="preserve">Short circuit between
all connections </t>
    <phoneticPr fontId="2" type="noConversion"/>
  </si>
  <si>
    <t>Change in
characteristics</t>
    <phoneticPr fontId="2" type="noConversion"/>
  </si>
  <si>
    <t>R10</t>
    <phoneticPr fontId="2" type="noConversion"/>
  </si>
  <si>
    <t>Resister</t>
    <phoneticPr fontId="2" type="noConversion"/>
  </si>
  <si>
    <t>R15</t>
    <phoneticPr fontId="2" type="noConversion"/>
  </si>
  <si>
    <t>R19</t>
    <phoneticPr fontId="2" type="noConversion"/>
  </si>
  <si>
    <t>RC1005F514CS</t>
    <phoneticPr fontId="2" type="noConversion"/>
  </si>
  <si>
    <t>RC1005F4124CS</t>
    <phoneticPr fontId="2" type="noConversion"/>
  </si>
  <si>
    <t>RC1005F6652CS</t>
    <phoneticPr fontId="2" type="noConversion"/>
  </si>
  <si>
    <t>RC1005F8452CS</t>
    <phoneticPr fontId="2" type="noConversion"/>
  </si>
  <si>
    <t>QN1</t>
    <phoneticPr fontId="2" type="noConversion"/>
  </si>
  <si>
    <t>SiSS32ADN-T1-GE3</t>
    <phoneticPr fontId="2" type="noConversion"/>
  </si>
  <si>
    <t>MOSFET</t>
    <phoneticPr fontId="2" type="noConversion"/>
  </si>
  <si>
    <t>QN2</t>
    <phoneticPr fontId="2" type="noConversion"/>
  </si>
  <si>
    <t>R3</t>
    <phoneticPr fontId="2" type="noConversion"/>
  </si>
  <si>
    <t>RC1005F100CS</t>
    <phoneticPr fontId="2" type="noConversion"/>
  </si>
  <si>
    <t>RC1005F100CS</t>
    <phoneticPr fontId="2" type="noConversion"/>
  </si>
  <si>
    <t>R8</t>
    <phoneticPr fontId="2" type="noConversion"/>
  </si>
  <si>
    <t>RC1005F103CS</t>
    <phoneticPr fontId="2" type="noConversion"/>
  </si>
  <si>
    <t>D1</t>
    <phoneticPr fontId="2" type="noConversion"/>
  </si>
  <si>
    <t>LED1</t>
    <phoneticPr fontId="2" type="noConversion"/>
  </si>
  <si>
    <t>LED</t>
    <phoneticPr fontId="2" type="noConversion"/>
  </si>
  <si>
    <t>SML-P11UT( R)</t>
    <phoneticPr fontId="2" type="noConversion"/>
  </si>
  <si>
    <t>R7</t>
    <phoneticPr fontId="2" type="noConversion"/>
  </si>
  <si>
    <t>RC1005F512CS</t>
    <phoneticPr fontId="2" type="noConversion"/>
  </si>
  <si>
    <t>CL05B332KB5NNN</t>
    <phoneticPr fontId="2" type="noConversion"/>
  </si>
  <si>
    <t>EC1</t>
    <phoneticPr fontId="2" type="noConversion"/>
  </si>
  <si>
    <t>UCM1J101MNL1GS</t>
    <phoneticPr fontId="2" type="noConversion"/>
  </si>
  <si>
    <t>Aluminium
Capacitor</t>
    <phoneticPr fontId="2" type="noConversion"/>
  </si>
  <si>
    <t>C1</t>
    <phoneticPr fontId="2" type="noConversion"/>
  </si>
  <si>
    <t>CL21B105KBFNNN</t>
  </si>
  <si>
    <t>No effect due to the failure</t>
    <phoneticPr fontId="2" type="noConversion"/>
  </si>
  <si>
    <t>BLM31KN121SN1</t>
    <phoneticPr fontId="2" type="noConversion"/>
  </si>
  <si>
    <t>Undetected</t>
    <phoneticPr fontId="2" type="noConversion"/>
  </si>
  <si>
    <t>Normal operation</t>
    <phoneticPr fontId="2" type="noConversion"/>
  </si>
  <si>
    <t>Dangerous</t>
    <phoneticPr fontId="2" type="noConversion"/>
  </si>
  <si>
    <t>DC24V power is not supplied.
Then Channel 1 &amp; 2 is stopped.</t>
    <phoneticPr fontId="2" type="noConversion"/>
  </si>
  <si>
    <t>DC24V power is not supplied.
Then Channel 1 &amp; 2 is stopped.</t>
    <phoneticPr fontId="2" type="noConversion"/>
  </si>
  <si>
    <t>0458 005. DR</t>
    <phoneticPr fontId="2" type="noConversion"/>
  </si>
  <si>
    <t>Channel 1 &amp; 2 is not power.
SafeSpace2.0 is the Safe-State.</t>
    <phoneticPr fontId="2" type="noConversion"/>
  </si>
  <si>
    <t>Channel 1 &amp; 2 is not power.
SafeSpace2.0 is the Safe-State.</t>
    <phoneticPr fontId="2" type="noConversion"/>
  </si>
  <si>
    <t>Detected</t>
    <phoneticPr fontId="2" type="noConversion"/>
  </si>
  <si>
    <t>Undetected</t>
    <phoneticPr fontId="2" type="noConversion"/>
  </si>
  <si>
    <t>Dangerous</t>
    <phoneticPr fontId="2" type="noConversion"/>
  </si>
  <si>
    <t>DC24V may not be supplied normally and then MCU1 and MCU2 will not operate normally.</t>
    <phoneticPr fontId="2" type="noConversion"/>
  </si>
  <si>
    <t>DC24V may not be supplied normally and then Channel 1 &amp; 2 will not operate normally.</t>
    <phoneticPr fontId="2" type="noConversion"/>
  </si>
  <si>
    <t>OV/UV/OC protection(Ch.2) detect this fault. Channel 1 &amp; 2 is not power then Safe-State.</t>
    <phoneticPr fontId="2" type="noConversion"/>
  </si>
  <si>
    <t>Dangerous</t>
    <phoneticPr fontId="2" type="noConversion"/>
  </si>
  <si>
    <t>Detected</t>
    <phoneticPr fontId="2" type="noConversion"/>
  </si>
  <si>
    <t>Detected</t>
    <phoneticPr fontId="2" type="noConversion"/>
  </si>
  <si>
    <t>SiSS32ADN-T1-GE3</t>
    <phoneticPr fontId="2" type="noConversion"/>
  </si>
  <si>
    <t>Dangerous</t>
    <phoneticPr fontId="2" type="noConversion"/>
  </si>
  <si>
    <t>Detected</t>
    <phoneticPr fontId="2" type="noConversion"/>
  </si>
  <si>
    <t>LED1 can not be turned on.
But, no effect due to the failure.</t>
    <phoneticPr fontId="2" type="noConversion"/>
  </si>
  <si>
    <t>Safe</t>
    <phoneticPr fontId="2" type="noConversion"/>
  </si>
  <si>
    <t>No effect due to the failure</t>
    <phoneticPr fontId="2" type="noConversion"/>
  </si>
  <si>
    <t>DC24V may not be supplied normally and then MCU1 and MCU3 will not operate normally.</t>
  </si>
  <si>
    <t>DC24V may not be supplied normally and then MCU1 and MCU4 will not operate normally.</t>
  </si>
  <si>
    <t>Detected</t>
    <phoneticPr fontId="2" type="noConversion"/>
  </si>
  <si>
    <t>No effect due to the failure.</t>
    <phoneticPr fontId="2" type="noConversion"/>
  </si>
  <si>
    <t>There is a short circuit between the analog signal and ground(: A_AG)</t>
    <phoneticPr fontId="2" type="noConversion"/>
  </si>
  <si>
    <t>There is a short circuit between DC24V and IN_24G.
Fuse FS1 may be blown or the gate controller may break off. Then Channel 1 &amp; 2 is stopped.</t>
    <phoneticPr fontId="2" type="noConversion"/>
  </si>
  <si>
    <t>Channel 1 &amp; 2 is not power.
SafeSpace2.0 is the Safe-State.</t>
    <phoneticPr fontId="2" type="noConversion"/>
  </si>
  <si>
    <t>FB3</t>
    <phoneticPr fontId="2" type="noConversion"/>
  </si>
  <si>
    <t>R1</t>
    <phoneticPr fontId="2" type="noConversion"/>
  </si>
  <si>
    <t>R2</t>
    <phoneticPr fontId="2" type="noConversion"/>
  </si>
  <si>
    <t>C2</t>
    <phoneticPr fontId="2" type="noConversion"/>
  </si>
  <si>
    <t>BLM21SP111SN1</t>
    <phoneticPr fontId="2" type="noConversion"/>
  </si>
  <si>
    <t>BLM21SP111SN1</t>
    <phoneticPr fontId="2" type="noConversion"/>
  </si>
  <si>
    <t>RC1005F104CS</t>
    <phoneticPr fontId="2" type="noConversion"/>
  </si>
  <si>
    <t>RC1005F103CS</t>
    <phoneticPr fontId="2" type="noConversion"/>
  </si>
  <si>
    <t>CL05C101JB5NNN</t>
    <phoneticPr fontId="2" type="noConversion"/>
  </si>
  <si>
    <t>CDZVT2R3.3B</t>
    <phoneticPr fontId="2" type="noConversion"/>
  </si>
  <si>
    <t>ZD1</t>
    <phoneticPr fontId="2" type="noConversion"/>
  </si>
  <si>
    <t>Zenor Diode</t>
    <phoneticPr fontId="2" type="noConversion"/>
  </si>
  <si>
    <t>A_P24V power is not supplied.
Then Channel 1 is stopped.</t>
    <phoneticPr fontId="2" type="noConversion"/>
  </si>
  <si>
    <t>MCU2 can detect the fault.
SafeSpace2.0 is the Safe-State.</t>
    <phoneticPr fontId="2" type="noConversion"/>
  </si>
  <si>
    <t>No effect due to the failure.</t>
    <phoneticPr fontId="2" type="noConversion"/>
  </si>
  <si>
    <t>Undetected</t>
    <phoneticPr fontId="2" type="noConversion"/>
  </si>
  <si>
    <t>Normal operation</t>
    <phoneticPr fontId="2" type="noConversion"/>
  </si>
  <si>
    <t>Detected</t>
    <phoneticPr fontId="2" type="noConversion"/>
  </si>
  <si>
    <t>Dangerous</t>
    <phoneticPr fontId="2" type="noConversion"/>
  </si>
  <si>
    <t>Dangerous</t>
    <phoneticPr fontId="2" type="noConversion"/>
  </si>
  <si>
    <t>FS2</t>
    <phoneticPr fontId="2" type="noConversion"/>
  </si>
  <si>
    <t>0458 003. DR</t>
    <phoneticPr fontId="2" type="noConversion"/>
  </si>
  <si>
    <t>FB8</t>
    <phoneticPr fontId="2" type="noConversion"/>
  </si>
  <si>
    <t>FB7</t>
    <phoneticPr fontId="2" type="noConversion"/>
  </si>
  <si>
    <t>UCM1V470MCL1GS</t>
    <phoneticPr fontId="2" type="noConversion"/>
  </si>
  <si>
    <t>EC3</t>
    <phoneticPr fontId="2" type="noConversion"/>
  </si>
  <si>
    <t>C14</t>
    <phoneticPr fontId="2" type="noConversion"/>
  </si>
  <si>
    <t>CL21B105KBFNNN</t>
    <phoneticPr fontId="2" type="noConversion"/>
  </si>
  <si>
    <t>R25</t>
    <phoneticPr fontId="2" type="noConversion"/>
  </si>
  <si>
    <t>ZD4</t>
    <phoneticPr fontId="2" type="noConversion"/>
  </si>
  <si>
    <t>AS_P24V power is not supplied.</t>
    <phoneticPr fontId="2" type="noConversion"/>
  </si>
  <si>
    <t>MCU2 can detect the fault.
SafeSpace2.0 is the Safe-State.</t>
    <phoneticPr fontId="2" type="noConversion"/>
  </si>
  <si>
    <t>AS_P24V power is not supplied.</t>
    <phoneticPr fontId="2" type="noConversion"/>
  </si>
  <si>
    <t>There is a short circuit between AS_P24V and AS_G. Fuse FS2 may be blown or the gate controller may break off.</t>
    <phoneticPr fontId="2" type="noConversion"/>
  </si>
  <si>
    <t>AS_P24V power is not monitored normally by MCU2. But, no effect due to the failure.</t>
    <phoneticPr fontId="2" type="noConversion"/>
  </si>
  <si>
    <t>AS_P24V monitoring voltage is short to ground. Then AS_P24V is not monitored by MCU1. But, No effect due to the failure.</t>
    <phoneticPr fontId="2" type="noConversion"/>
  </si>
  <si>
    <t>AS_P24V monitoring voltage is short to ground. Then AS_P24V is not monitored by MCU2. But, No effect due to the failure.</t>
    <phoneticPr fontId="2" type="noConversion"/>
  </si>
  <si>
    <t>OV/UV/OC Protection(Ch.2)</t>
    <phoneticPr fontId="2" type="noConversion"/>
  </si>
  <si>
    <t>R11</t>
    <phoneticPr fontId="2" type="noConversion"/>
  </si>
  <si>
    <t>R16</t>
    <phoneticPr fontId="2" type="noConversion"/>
  </si>
  <si>
    <t>R20</t>
    <phoneticPr fontId="2" type="noConversion"/>
  </si>
  <si>
    <t>QN3</t>
    <phoneticPr fontId="2" type="noConversion"/>
  </si>
  <si>
    <t>QN4</t>
    <phoneticPr fontId="2" type="noConversion"/>
  </si>
  <si>
    <t>C6</t>
    <phoneticPr fontId="2" type="noConversion"/>
  </si>
  <si>
    <t>CL21B224KCFSFN</t>
    <phoneticPr fontId="2" type="noConversion"/>
  </si>
  <si>
    <t>C7</t>
    <phoneticPr fontId="2" type="noConversion"/>
  </si>
  <si>
    <t>OV/UV/OC protection(Ch.2) detect this failure effect.
Channel 1 &amp; 2 is not power then Safe-State.</t>
    <phoneticPr fontId="2" type="noConversion"/>
  </si>
  <si>
    <t>OV/UV/OC protection(Ch.1) detect this fault. Channel 1 &amp; 2 is not power then Safe-State.</t>
    <phoneticPr fontId="2" type="noConversion"/>
  </si>
  <si>
    <t>R5</t>
    <phoneticPr fontId="2" type="noConversion"/>
  </si>
  <si>
    <t>U2</t>
    <phoneticPr fontId="2" type="noConversion"/>
  </si>
  <si>
    <t>R12</t>
    <phoneticPr fontId="2" type="noConversion"/>
  </si>
  <si>
    <t>D2</t>
    <phoneticPr fontId="2" type="noConversion"/>
  </si>
  <si>
    <t>LED2</t>
    <phoneticPr fontId="2" type="noConversion"/>
  </si>
  <si>
    <t>R9</t>
    <phoneticPr fontId="2" type="noConversion"/>
  </si>
  <si>
    <t>C5</t>
    <phoneticPr fontId="2" type="noConversion"/>
  </si>
  <si>
    <t>C8</t>
    <phoneticPr fontId="2" type="noConversion"/>
  </si>
  <si>
    <t>OV/UV/OC protection(Ch.1) detect this fault. Channel 1 &amp; 2 is not power then Safe-State.</t>
    <phoneticPr fontId="2" type="noConversion"/>
  </si>
  <si>
    <t>OV/UV/OC protection(Ch.1) detect this fault. Channel 1 &amp; 2 is not power then Safe-State.</t>
    <phoneticPr fontId="2" type="noConversion"/>
  </si>
  <si>
    <t>OV/UV/OC protection(Ch.1) detect this fault. Channel 1 &amp; 2 is not power then Safe-State.</t>
    <phoneticPr fontId="2" type="noConversion"/>
  </si>
  <si>
    <t>LED2 can not be turned on.
But, no effect due to the failure.</t>
    <phoneticPr fontId="2" type="noConversion"/>
  </si>
  <si>
    <t>There is a short circuit between DC24V and ground.
Fuse FS1 may be blown or the gate controller may break off. Then Channel 1 &amp; 2 is stopped.</t>
    <phoneticPr fontId="2" type="noConversion"/>
  </si>
  <si>
    <t>Power Regulator &amp; Watchdog1(Ch.1)</t>
    <phoneticPr fontId="2" type="noConversion"/>
  </si>
  <si>
    <t>C27</t>
    <phoneticPr fontId="2" type="noConversion"/>
  </si>
  <si>
    <t>CL31B475KBHNNN</t>
    <phoneticPr fontId="2" type="noConversion"/>
  </si>
  <si>
    <t>CL10A474KB8NNN</t>
    <phoneticPr fontId="2" type="noConversion"/>
  </si>
  <si>
    <t>R48</t>
    <phoneticPr fontId="2" type="noConversion"/>
  </si>
  <si>
    <t>R50</t>
    <phoneticPr fontId="2" type="noConversion"/>
  </si>
  <si>
    <t>R51</t>
    <phoneticPr fontId="2" type="noConversion"/>
  </si>
  <si>
    <t>U5</t>
    <phoneticPr fontId="2" type="noConversion"/>
  </si>
  <si>
    <t>Power Regulator</t>
    <phoneticPr fontId="2" type="noConversion"/>
  </si>
  <si>
    <t>C26</t>
    <phoneticPr fontId="2" type="noConversion"/>
  </si>
  <si>
    <t>CL05B224KO5NNN</t>
    <phoneticPr fontId="2" type="noConversion"/>
  </si>
  <si>
    <t>C41</t>
    <phoneticPr fontId="2" type="noConversion"/>
  </si>
  <si>
    <t>CL05B561KB5NNW</t>
    <phoneticPr fontId="2" type="noConversion"/>
  </si>
  <si>
    <t>C42</t>
    <phoneticPr fontId="2" type="noConversion"/>
  </si>
  <si>
    <t>CL05B561KB5NNW</t>
    <phoneticPr fontId="2" type="noConversion"/>
  </si>
  <si>
    <t>R56</t>
    <phoneticPr fontId="2" type="noConversion"/>
  </si>
  <si>
    <t>RC1005F3242CS</t>
    <phoneticPr fontId="2" type="noConversion"/>
  </si>
  <si>
    <t>C43</t>
    <phoneticPr fontId="2" type="noConversion"/>
  </si>
  <si>
    <t>C44</t>
    <phoneticPr fontId="2" type="noConversion"/>
  </si>
  <si>
    <t>CL05B561KB5NNW</t>
    <phoneticPr fontId="2" type="noConversion"/>
  </si>
  <si>
    <t>CL05B102JB5NNN</t>
    <phoneticPr fontId="2" type="noConversion"/>
  </si>
  <si>
    <t>D5</t>
    <phoneticPr fontId="2" type="noConversion"/>
  </si>
  <si>
    <t>CMDSH-4E</t>
    <phoneticPr fontId="2" type="noConversion"/>
  </si>
  <si>
    <t>Inductance</t>
    <phoneticPr fontId="2" type="noConversion"/>
  </si>
  <si>
    <t>DFLS2100-7</t>
    <phoneticPr fontId="2" type="noConversion"/>
  </si>
  <si>
    <t>C30</t>
    <phoneticPr fontId="2" type="noConversion"/>
  </si>
  <si>
    <t>CL21X226MPYNNWE</t>
    <phoneticPr fontId="2" type="noConversion"/>
  </si>
  <si>
    <t>CL05B224KO5NNN</t>
    <phoneticPr fontId="2" type="noConversion"/>
  </si>
  <si>
    <t>R43</t>
    <phoneticPr fontId="2" type="noConversion"/>
  </si>
  <si>
    <t>R45</t>
    <phoneticPr fontId="2" type="noConversion"/>
  </si>
  <si>
    <t>RC1005F8062CS</t>
    <phoneticPr fontId="2" type="noConversion"/>
  </si>
  <si>
    <t>RC1005F8062CS</t>
    <phoneticPr fontId="2" type="noConversion"/>
  </si>
  <si>
    <t>R42</t>
    <phoneticPr fontId="2" type="noConversion"/>
  </si>
  <si>
    <t>R44</t>
    <phoneticPr fontId="2" type="noConversion"/>
  </si>
  <si>
    <t>RC1005F103CS</t>
    <phoneticPr fontId="2" type="noConversion"/>
  </si>
  <si>
    <t>C31</t>
    <phoneticPr fontId="2" type="noConversion"/>
  </si>
  <si>
    <t>CL05C101JB5NNN</t>
    <phoneticPr fontId="2" type="noConversion"/>
  </si>
  <si>
    <t>ZD6</t>
    <phoneticPr fontId="2" type="noConversion"/>
  </si>
  <si>
    <t>L4</t>
    <phoneticPr fontId="2" type="noConversion"/>
  </si>
  <si>
    <t>SPM4020T-1R0M-LR</t>
    <phoneticPr fontId="2" type="noConversion"/>
  </si>
  <si>
    <t>C38</t>
    <phoneticPr fontId="2" type="noConversion"/>
  </si>
  <si>
    <t>C39</t>
    <phoneticPr fontId="2" type="noConversion"/>
  </si>
  <si>
    <t>R53</t>
    <phoneticPr fontId="2" type="noConversion"/>
  </si>
  <si>
    <t>RC1005F4992CS</t>
  </si>
  <si>
    <t>R55</t>
    <phoneticPr fontId="2" type="noConversion"/>
  </si>
  <si>
    <t>RC1005F4992CS</t>
    <phoneticPr fontId="2" type="noConversion"/>
  </si>
  <si>
    <t>R52</t>
    <phoneticPr fontId="2" type="noConversion"/>
  </si>
  <si>
    <t>R54</t>
    <phoneticPr fontId="2" type="noConversion"/>
  </si>
  <si>
    <t>RC1005F114CS</t>
    <phoneticPr fontId="2" type="noConversion"/>
  </si>
  <si>
    <t>C40</t>
    <phoneticPr fontId="2" type="noConversion"/>
  </si>
  <si>
    <t>ZD7</t>
    <phoneticPr fontId="2" type="noConversion"/>
  </si>
  <si>
    <t>LT3641EUFD</t>
    <phoneticPr fontId="2" type="noConversion"/>
  </si>
  <si>
    <t>https://www.analog.com/media/en/quality-documentation/r526.pdf</t>
    <phoneticPr fontId="2" type="noConversion"/>
  </si>
  <si>
    <t>SPM4020T-3R3M-LR</t>
    <phoneticPr fontId="2" type="noConversion"/>
  </si>
  <si>
    <t>MCU2 can detect the fault.
SafeSpace2.0 go to the Safe-State.</t>
    <phoneticPr fontId="2" type="noConversion"/>
  </si>
  <si>
    <t>MCU2 can detect the fault.
SafeSpace2.0 go to the Safe-State.</t>
    <phoneticPr fontId="2" type="noConversion"/>
  </si>
  <si>
    <t>There is a short circuit between DC24V and ground.
Fuse FS1 may be blown or the gate controller may break off. Then Channel 1 &amp; 2 is stopped.</t>
    <phoneticPr fontId="2" type="noConversion"/>
  </si>
  <si>
    <t>Channel 1 &amp; 2 is not power.
SafeSpace2.0 go to the Safe-State.</t>
    <phoneticPr fontId="2" type="noConversion"/>
  </si>
  <si>
    <t>A_P24V power is not monitored normally by MCU2.</t>
    <phoneticPr fontId="2" type="noConversion"/>
  </si>
  <si>
    <t>A_P24V monitoring voltage is short to ground. Then A_P24V is not monitored by MCU2.</t>
    <phoneticPr fontId="2" type="noConversion"/>
  </si>
  <si>
    <t>Watchdog function is always disable-state.</t>
    <phoneticPr fontId="2" type="noConversion"/>
  </si>
  <si>
    <t>Fixes the RST output signal undefined.</t>
    <phoneticPr fontId="2" type="noConversion"/>
  </si>
  <si>
    <t>MCU2 can detect the fault.
SafeSpace2.0 go to the Safe-State.</t>
    <phoneticPr fontId="2" type="noConversion"/>
  </si>
  <si>
    <t>Dangerous</t>
    <phoneticPr fontId="2" type="noConversion"/>
  </si>
  <si>
    <t>Output power(AD_P3V3, AD_P1V2) is unstable.</t>
    <phoneticPr fontId="2" type="noConversion"/>
  </si>
  <si>
    <t>MCU2 can detect the fault(monitoring power).
SafeSpace2.0 go to the Safe-State.</t>
    <phoneticPr fontId="2" type="noConversion"/>
  </si>
  <si>
    <t>Detected</t>
    <phoneticPr fontId="2" type="noConversion"/>
  </si>
  <si>
    <t>No effect due to the failure</t>
    <phoneticPr fontId="2" type="noConversion"/>
  </si>
  <si>
    <t>Undetected</t>
    <phoneticPr fontId="2" type="noConversion"/>
  </si>
  <si>
    <t>Undetected</t>
    <phoneticPr fontId="2" type="noConversion"/>
  </si>
  <si>
    <t>Detected</t>
    <phoneticPr fontId="2" type="noConversion"/>
  </si>
  <si>
    <t>No effect due to the failure</t>
    <phoneticPr fontId="2" type="noConversion"/>
  </si>
  <si>
    <t>Dangerous</t>
    <phoneticPr fontId="2" type="noConversion"/>
  </si>
  <si>
    <t>Detected</t>
    <phoneticPr fontId="2" type="noConversion"/>
  </si>
  <si>
    <t>Undetected</t>
    <phoneticPr fontId="2" type="noConversion"/>
  </si>
  <si>
    <t>Normal operation</t>
    <phoneticPr fontId="2" type="noConversion"/>
  </si>
  <si>
    <t>Output power(AD_P3V3, AD_P1V2) is unstable due to boost Capacitor</t>
    <phoneticPr fontId="2" type="noConversion"/>
  </si>
  <si>
    <t>Output power(AD_P3V3, AD_P1V2) is unstable due to boost Capacitor</t>
    <phoneticPr fontId="2" type="noConversion"/>
  </si>
  <si>
    <t>Output power(AD_P3V3, AD_P1V2) is unstable due to CPOR</t>
    <phoneticPr fontId="2" type="noConversion"/>
  </si>
  <si>
    <t>Output power(AD_P3V3, AD_P1V2) is unstable due to CPOR</t>
    <phoneticPr fontId="2" type="noConversion"/>
  </si>
  <si>
    <t>Output power(AD_P3V3, AD_P1V2) is unstable due to RT</t>
    <phoneticPr fontId="2" type="noConversion"/>
  </si>
  <si>
    <t>Output power(AD_P3V3, AD_P1V2) is unstable due to RT</t>
    <phoneticPr fontId="2" type="noConversion"/>
  </si>
  <si>
    <t>Output power(AD_P3V3, AD_P1V2) is unstable due to SS1</t>
    <phoneticPr fontId="2" type="noConversion"/>
  </si>
  <si>
    <t>Output power(AD_P3V3, AD_P1V2) is unstable due to SS2</t>
    <phoneticPr fontId="2" type="noConversion"/>
  </si>
  <si>
    <t>Output power(AD_P3V3, AD_P1V2) is unstable due to boost Capacitor</t>
    <phoneticPr fontId="2" type="noConversion"/>
  </si>
  <si>
    <t>Detected</t>
    <phoneticPr fontId="2" type="noConversion"/>
  </si>
  <si>
    <t>Dangerous</t>
    <phoneticPr fontId="2" type="noConversion"/>
  </si>
  <si>
    <t>Detected</t>
    <phoneticPr fontId="2" type="noConversion"/>
  </si>
  <si>
    <t>Safe</t>
    <phoneticPr fontId="2" type="noConversion"/>
  </si>
  <si>
    <t>Normal operation</t>
    <phoneticPr fontId="2" type="noConversion"/>
  </si>
  <si>
    <t>Output power(AD_P3V3) is unstable.</t>
    <phoneticPr fontId="2" type="noConversion"/>
  </si>
  <si>
    <t>Output power(AD_P3V3) is zero</t>
    <phoneticPr fontId="2" type="noConversion"/>
  </si>
  <si>
    <t>Detected</t>
    <phoneticPr fontId="2" type="noConversion"/>
  </si>
  <si>
    <t>Safe</t>
    <phoneticPr fontId="2" type="noConversion"/>
  </si>
  <si>
    <t>No effect due to the failure</t>
    <phoneticPr fontId="2" type="noConversion"/>
  </si>
  <si>
    <t>Undetected</t>
    <phoneticPr fontId="2" type="noConversion"/>
  </si>
  <si>
    <t>Normal operation</t>
    <phoneticPr fontId="2" type="noConversion"/>
  </si>
  <si>
    <t>Detected</t>
    <phoneticPr fontId="2" type="noConversion"/>
  </si>
  <si>
    <t>A_P24V power is not supplied.
Then Channel 1 is stopped.</t>
    <phoneticPr fontId="2" type="noConversion"/>
  </si>
  <si>
    <t>There is a short circuit between power(AD_P3V3) &amp; ground(A_DG), leading to loss of the AD_P3V3.</t>
    <phoneticPr fontId="2" type="noConversion"/>
  </si>
  <si>
    <t>Dangerous</t>
    <phoneticPr fontId="2" type="noConversion"/>
  </si>
  <si>
    <t>Detected</t>
    <phoneticPr fontId="2" type="noConversion"/>
  </si>
  <si>
    <t>Safe</t>
    <phoneticPr fontId="2" type="noConversion"/>
  </si>
  <si>
    <t>No effect due to the failure</t>
    <phoneticPr fontId="2" type="noConversion"/>
  </si>
  <si>
    <t>Undetected</t>
    <phoneticPr fontId="2" type="noConversion"/>
  </si>
  <si>
    <t>Normal operation</t>
    <phoneticPr fontId="2" type="noConversion"/>
  </si>
  <si>
    <t>AD_P3V3 power is not monitored normally by MCU2.</t>
    <phoneticPr fontId="2" type="noConversion"/>
  </si>
  <si>
    <t>AD_P3V3 monitoring voltage is short to ground. Then AD_P3V3 is not monitored by MCU2.</t>
    <phoneticPr fontId="2" type="noConversion"/>
  </si>
  <si>
    <t>AD_P1V2 power is not monitored normally by MCU2.</t>
    <phoneticPr fontId="2" type="noConversion"/>
  </si>
  <si>
    <t>AD_P1V2 monitoring voltage is short to ground. Then AD_P1V2 is not monitored by MCU2.</t>
    <phoneticPr fontId="2" type="noConversion"/>
  </si>
  <si>
    <t>AD_P1V2 monitoring voltage is short to ground. Then AD_P1V2 is not monitored by MCU2.</t>
    <phoneticPr fontId="2" type="noConversion"/>
  </si>
  <si>
    <t>Output power(AD_P1V2) is zero</t>
    <phoneticPr fontId="2" type="noConversion"/>
  </si>
  <si>
    <t>Output power(AD_P1V2) is unstable.</t>
    <phoneticPr fontId="2" type="noConversion"/>
  </si>
  <si>
    <t>There is a short circuit between power(AD_P1V2) &amp; ground(A_DG), leading to loss of the AD_P1V2.</t>
    <phoneticPr fontId="2" type="noConversion"/>
  </si>
  <si>
    <t>Output power(AD_P1V2) is zero</t>
    <phoneticPr fontId="2" type="noConversion"/>
  </si>
  <si>
    <t>Output power(AD_P1V2) is unstable.</t>
    <phoneticPr fontId="2" type="noConversion"/>
  </si>
  <si>
    <t>Power Regulator &amp; Watchdog1(Ch.2)</t>
    <phoneticPr fontId="2" type="noConversion"/>
  </si>
  <si>
    <t>FB4</t>
    <phoneticPr fontId="2" type="noConversion"/>
  </si>
  <si>
    <t>R17</t>
    <phoneticPr fontId="2" type="noConversion"/>
  </si>
  <si>
    <t>C9</t>
    <phoneticPr fontId="2" type="noConversion"/>
  </si>
  <si>
    <t>ZD2</t>
    <phoneticPr fontId="2" type="noConversion"/>
  </si>
  <si>
    <t>B_P24V power is not supplied.
Then Channel 2 is stopped.</t>
    <phoneticPr fontId="2" type="noConversion"/>
  </si>
  <si>
    <t>MCU1 can detect the fault.
SafeSpace2.0 go to the Safe-State.</t>
    <phoneticPr fontId="2" type="noConversion"/>
  </si>
  <si>
    <t>B_P24V power is not supplied.
Then Channel 1 is stopped.</t>
    <phoneticPr fontId="2" type="noConversion"/>
  </si>
  <si>
    <t>B_P24V power is not monitored normally by MCU1.</t>
    <phoneticPr fontId="2" type="noConversion"/>
  </si>
  <si>
    <t>B_P24V monitoring voltage is short to ground. Then B_P24V is not monitored by MCU1.</t>
    <phoneticPr fontId="2" type="noConversion"/>
  </si>
  <si>
    <t>MCU1 can detect the fault.
SafeSpace2.0 go to the Safe-State.</t>
    <phoneticPr fontId="2" type="noConversion"/>
  </si>
  <si>
    <t>C46</t>
    <phoneticPr fontId="2" type="noConversion"/>
  </si>
  <si>
    <t>C47</t>
    <phoneticPr fontId="2" type="noConversion"/>
  </si>
  <si>
    <t>R61</t>
    <phoneticPr fontId="2" type="noConversion"/>
  </si>
  <si>
    <t>R62</t>
    <phoneticPr fontId="2" type="noConversion"/>
  </si>
  <si>
    <t>R63</t>
    <phoneticPr fontId="2" type="noConversion"/>
  </si>
  <si>
    <t>R64</t>
    <phoneticPr fontId="2" type="noConversion"/>
  </si>
  <si>
    <t>U7</t>
    <phoneticPr fontId="2" type="noConversion"/>
  </si>
  <si>
    <t>C45</t>
    <phoneticPr fontId="2" type="noConversion"/>
  </si>
  <si>
    <t>C54</t>
    <phoneticPr fontId="2" type="noConversion"/>
  </si>
  <si>
    <t>R69</t>
    <phoneticPr fontId="2" type="noConversion"/>
  </si>
  <si>
    <t>C56</t>
    <phoneticPr fontId="2" type="noConversion"/>
  </si>
  <si>
    <t>C57</t>
    <phoneticPr fontId="2" type="noConversion"/>
  </si>
  <si>
    <t>D7</t>
    <phoneticPr fontId="2" type="noConversion"/>
  </si>
  <si>
    <t>D8</t>
    <phoneticPr fontId="2" type="noConversion"/>
  </si>
  <si>
    <t>C48</t>
    <phoneticPr fontId="2" type="noConversion"/>
  </si>
  <si>
    <t>C49</t>
    <phoneticPr fontId="2" type="noConversion"/>
  </si>
  <si>
    <t>R58</t>
    <phoneticPr fontId="2" type="noConversion"/>
  </si>
  <si>
    <t>R60</t>
    <phoneticPr fontId="2" type="noConversion"/>
  </si>
  <si>
    <t>R59</t>
    <phoneticPr fontId="2" type="noConversion"/>
  </si>
  <si>
    <t>C50</t>
    <phoneticPr fontId="2" type="noConversion"/>
  </si>
  <si>
    <t>ZD8</t>
    <phoneticPr fontId="2" type="noConversion"/>
  </si>
  <si>
    <t>L6</t>
    <phoneticPr fontId="2" type="noConversion"/>
  </si>
  <si>
    <t>C51</t>
    <phoneticPr fontId="2" type="noConversion"/>
  </si>
  <si>
    <t>C52</t>
    <phoneticPr fontId="2" type="noConversion"/>
  </si>
  <si>
    <t>R66</t>
    <phoneticPr fontId="2" type="noConversion"/>
  </si>
  <si>
    <t>R68</t>
    <phoneticPr fontId="2" type="noConversion"/>
  </si>
  <si>
    <t>R65</t>
    <phoneticPr fontId="2" type="noConversion"/>
  </si>
  <si>
    <t>R67</t>
    <phoneticPr fontId="2" type="noConversion"/>
  </si>
  <si>
    <t>C53</t>
    <phoneticPr fontId="2" type="noConversion"/>
  </si>
  <si>
    <t>ZD9</t>
    <phoneticPr fontId="2" type="noConversion"/>
  </si>
  <si>
    <t>There is a short circuit between B_P24V and B_DG.
Fuse FS1 may be blown or the gate controller may break off. Then Channel 1 &amp; 2 is stopped.</t>
    <phoneticPr fontId="2" type="noConversion"/>
  </si>
  <si>
    <t>Watchdog detect this fault. Also MCU1 detects
this fault by cross-check.</t>
    <phoneticPr fontId="2" type="noConversion"/>
  </si>
  <si>
    <t>MCU1 can detect the fault.
SafeSpace2.0 go to the Safe-State.</t>
    <phoneticPr fontId="2" type="noConversion"/>
  </si>
  <si>
    <t>Output power(BD_P3V3, BD_P1V2) is unstable.</t>
    <phoneticPr fontId="2" type="noConversion"/>
  </si>
  <si>
    <t>MCU1 can detect the fault(monitoring power).
SafeSpace2.0 go to the Safe-State.</t>
    <phoneticPr fontId="2" type="noConversion"/>
  </si>
  <si>
    <t>Output power(BD_P3V3, BD_P1V2) is unstable due to boost Capacitor</t>
    <phoneticPr fontId="2" type="noConversion"/>
  </si>
  <si>
    <t>Output power(BD_P3V3, BD_P1V2) is unstable due to CWDT</t>
    <phoneticPr fontId="2" type="noConversion"/>
  </si>
  <si>
    <t>MCU1 can detect the fault(monitoring power).
SafeSpace2.0 go to the Safe-State.</t>
    <phoneticPr fontId="2" type="noConversion"/>
  </si>
  <si>
    <t>Output power(BD_P3V3, BD_P1V2) is unstable due to CPOR</t>
    <phoneticPr fontId="2" type="noConversion"/>
  </si>
  <si>
    <t>Output power(BD_P3V3, BD_P1V2) is unstable due to RT</t>
    <phoneticPr fontId="2" type="noConversion"/>
  </si>
  <si>
    <t>Output power(BD_P3V3, BD_P1V2) is unstable due to SS1</t>
    <phoneticPr fontId="2" type="noConversion"/>
  </si>
  <si>
    <t>Output power(BD_P3V3, BD_P1V2) is unstable due to SS2</t>
    <phoneticPr fontId="2" type="noConversion"/>
  </si>
  <si>
    <t>Output power(BD_P3V3, BD_P1V2) is unstable due to boost Capacitor</t>
    <phoneticPr fontId="2" type="noConversion"/>
  </si>
  <si>
    <t>Output power(BD_P3V3) is zero</t>
    <phoneticPr fontId="2" type="noConversion"/>
  </si>
  <si>
    <t>Output power(BD_P3V3) is unstable.</t>
    <phoneticPr fontId="2" type="noConversion"/>
  </si>
  <si>
    <t>Output power(BD_P3V3) is unstable.</t>
    <phoneticPr fontId="2" type="noConversion"/>
  </si>
  <si>
    <t>There is a short circuit between power(BD_P3V3) &amp; ground(A_DG), leading to loss of the BD_P3V3.</t>
    <phoneticPr fontId="2" type="noConversion"/>
  </si>
  <si>
    <t>Output power(BD_P3V3) is zero</t>
    <phoneticPr fontId="2" type="noConversion"/>
  </si>
  <si>
    <t>Output power(BD_P3V3) is unstable.</t>
    <phoneticPr fontId="2" type="noConversion"/>
  </si>
  <si>
    <t>Output power(BD_P3V3) is zero</t>
    <phoneticPr fontId="2" type="noConversion"/>
  </si>
  <si>
    <t>Output power(BD_P3V3) is unstable.</t>
    <phoneticPr fontId="2" type="noConversion"/>
  </si>
  <si>
    <t>BD_P3V3 power is not monitored normally by MCU1.</t>
    <phoneticPr fontId="2" type="noConversion"/>
  </si>
  <si>
    <t>BD_P3V3 monitoring voltage is short to ground. Then BD_P3V3 is not monitored by MCU1.</t>
    <phoneticPr fontId="2" type="noConversion"/>
  </si>
  <si>
    <t>Output power(BD_P1V2) is zero</t>
    <phoneticPr fontId="2" type="noConversion"/>
  </si>
  <si>
    <t>Output power(BD_P1V2) is unstable.</t>
    <phoneticPr fontId="2" type="noConversion"/>
  </si>
  <si>
    <t>There is a short circuit between power(BD_P1V2) &amp; ground(A_DG), leading to loss of the BD_P1V2.</t>
    <phoneticPr fontId="2" type="noConversion"/>
  </si>
  <si>
    <t>BD_P1V2 power is not monitored normally by MCU1.</t>
    <phoneticPr fontId="2" type="noConversion"/>
  </si>
  <si>
    <t>BD_P1V2 monitoring voltage is short to ground. Then BD_P1V2 is not monitored by MCU1.</t>
    <phoneticPr fontId="2" type="noConversion"/>
  </si>
  <si>
    <t>BD_P1V2 monitoring voltage is short to ground. Then BD_P1V2 is not monitored by MCU1.</t>
    <phoneticPr fontId="2" type="noConversion"/>
  </si>
  <si>
    <t>MCU1 can detect the fault(monitoring power).
SafeSpace2.0 go to the Safe-State.</t>
    <phoneticPr fontId="2" type="noConversion"/>
  </si>
  <si>
    <r>
      <t>OC</t>
    </r>
    <r>
      <rPr>
        <b/>
        <sz val="16"/>
        <color theme="1"/>
        <rFont val="Arial Narrow"/>
        <family val="2"/>
      </rPr>
      <t xml:space="preserve"> Protection(Ch.1)</t>
    </r>
    <phoneticPr fontId="2" type="noConversion"/>
  </si>
  <si>
    <t>FS3</t>
    <phoneticPr fontId="2" type="noConversion"/>
  </si>
  <si>
    <t>OC Protection(Ch.2)</t>
    <phoneticPr fontId="2" type="noConversion"/>
  </si>
  <si>
    <t>FB9</t>
    <phoneticPr fontId="2" type="noConversion"/>
  </si>
  <si>
    <t>FB10</t>
    <phoneticPr fontId="2" type="noConversion"/>
  </si>
  <si>
    <t>EC6</t>
    <phoneticPr fontId="2" type="noConversion"/>
  </si>
  <si>
    <t>C21</t>
    <phoneticPr fontId="2" type="noConversion"/>
  </si>
  <si>
    <t>R33</t>
    <phoneticPr fontId="2" type="noConversion"/>
  </si>
  <si>
    <t>R35</t>
    <phoneticPr fontId="2" type="noConversion"/>
  </si>
  <si>
    <t>C22</t>
    <phoneticPr fontId="2" type="noConversion"/>
  </si>
  <si>
    <t>ZD5</t>
    <phoneticPr fontId="2" type="noConversion"/>
  </si>
  <si>
    <t>BS_P24V power is not supplied.</t>
  </si>
  <si>
    <t>BS_P24V monitoring voltage is short to ground. Then BS_P24V is not monitored by MCU1. But, No effect due to the failure.</t>
  </si>
  <si>
    <t>MCU1 can detect the fault.
SafeSpace2.0 is the Safe-State.</t>
  </si>
  <si>
    <t>BS_P24V power is not monitored normally by MCU1. But, no effect due to the failure.</t>
  </si>
  <si>
    <t>There is a short circuit between BS_P24V and BS_G. Fuse FS2 may be blown or the gate controller may break off.</t>
  </si>
  <si>
    <t>RA35</t>
    <phoneticPr fontId="2" type="noConversion"/>
  </si>
  <si>
    <t>RA36</t>
    <phoneticPr fontId="2" type="noConversion"/>
  </si>
  <si>
    <t>RN104PF103CS</t>
    <phoneticPr fontId="2" type="noConversion"/>
  </si>
  <si>
    <t>Array Resister</t>
    <phoneticPr fontId="2" type="noConversion"/>
  </si>
  <si>
    <t>Array Resister</t>
    <phoneticPr fontId="2" type="noConversion"/>
  </si>
  <si>
    <t>U35</t>
    <phoneticPr fontId="2" type="noConversion"/>
  </si>
  <si>
    <t>SN74LV540ARGYR</t>
    <phoneticPr fontId="2" type="noConversion"/>
  </si>
  <si>
    <t>C397</t>
    <phoneticPr fontId="2" type="noConversion"/>
  </si>
  <si>
    <t>CL05B104KB5NNN</t>
    <phoneticPr fontId="2" type="noConversion"/>
  </si>
  <si>
    <t>RC1005F103CS</t>
    <phoneticPr fontId="2" type="noConversion"/>
  </si>
  <si>
    <t>U36</t>
    <phoneticPr fontId="2" type="noConversion"/>
  </si>
  <si>
    <t>U37</t>
    <phoneticPr fontId="2" type="noConversion"/>
  </si>
  <si>
    <t>SN74LVC1G14QDCKRQ1</t>
    <phoneticPr fontId="2" type="noConversion"/>
  </si>
  <si>
    <t>R334</t>
    <phoneticPr fontId="2" type="noConversion"/>
  </si>
  <si>
    <t>C400</t>
    <phoneticPr fontId="2" type="noConversion"/>
  </si>
  <si>
    <t>C401</t>
    <phoneticPr fontId="2" type="noConversion"/>
  </si>
  <si>
    <t>https://www.ti.com/quality/docs/estimator.tsp?partType=tiPartNumber&amp;partNumber=SN74LV540ARGYR#resultstable</t>
    <phoneticPr fontId="2" type="noConversion"/>
  </si>
  <si>
    <t>https://www.ti.com/quality/docs/estimator.tsp?partType=tiPartNumber&amp;partNumber=SN74LVC1G14QDCKRQ1#resultstable</t>
    <phoneticPr fontId="2" type="noConversion"/>
  </si>
  <si>
    <t>Inverters with3-State outputs</t>
    <phoneticPr fontId="2" type="noConversion"/>
  </si>
  <si>
    <t>SN74LVC1G14QDCKRQ1</t>
    <phoneticPr fontId="2" type="noConversion"/>
  </si>
  <si>
    <t>Inverting Buffers &amp; Drivers</t>
    <phoneticPr fontId="2" type="noConversion"/>
  </si>
  <si>
    <t>R322</t>
    <phoneticPr fontId="2" type="noConversion"/>
  </si>
  <si>
    <t>ISO1</t>
    <phoneticPr fontId="2" type="noConversion"/>
  </si>
  <si>
    <t>D12</t>
    <phoneticPr fontId="2" type="noConversion"/>
  </si>
  <si>
    <t>FB34</t>
    <phoneticPr fontId="2" type="noConversion"/>
  </si>
  <si>
    <t>PC1D</t>
    <phoneticPr fontId="2" type="noConversion"/>
  </si>
  <si>
    <t>Photo-Coupler</t>
    <phoneticPr fontId="2" type="noConversion"/>
  </si>
  <si>
    <t>R331</t>
    <phoneticPr fontId="2" type="noConversion"/>
  </si>
  <si>
    <t>R326</t>
    <phoneticPr fontId="2" type="noConversion"/>
  </si>
  <si>
    <t>C395</t>
    <phoneticPr fontId="2" type="noConversion"/>
  </si>
  <si>
    <t>R338</t>
    <phoneticPr fontId="2" type="noConversion"/>
  </si>
  <si>
    <t>R341</t>
    <phoneticPr fontId="2" type="noConversion"/>
  </si>
  <si>
    <t>PC2D</t>
    <phoneticPr fontId="2" type="noConversion"/>
  </si>
  <si>
    <t>Photo-Coupler</t>
    <phoneticPr fontId="2" type="noConversion"/>
  </si>
  <si>
    <t>R336</t>
    <phoneticPr fontId="2" type="noConversion"/>
  </si>
  <si>
    <t>R342</t>
    <phoneticPr fontId="2" type="noConversion"/>
  </si>
  <si>
    <t>C398</t>
    <phoneticPr fontId="2" type="noConversion"/>
  </si>
  <si>
    <t>QP1</t>
    <phoneticPr fontId="2" type="noConversion"/>
  </si>
  <si>
    <t>D14</t>
    <phoneticPr fontId="2" type="noConversion"/>
  </si>
  <si>
    <t>R344</t>
    <phoneticPr fontId="2" type="noConversion"/>
  </si>
  <si>
    <t>PC1C</t>
    <phoneticPr fontId="2" type="noConversion"/>
  </si>
  <si>
    <t>R347</t>
    <phoneticPr fontId="2" type="noConversion"/>
  </si>
  <si>
    <t>R345</t>
    <phoneticPr fontId="2" type="noConversion"/>
  </si>
  <si>
    <t>C404</t>
    <phoneticPr fontId="2" type="noConversion"/>
  </si>
  <si>
    <t>SA1</t>
    <phoneticPr fontId="2" type="noConversion"/>
  </si>
  <si>
    <t>Varistor</t>
    <phoneticPr fontId="2" type="noConversion"/>
  </si>
  <si>
    <t>Connector</t>
    <phoneticPr fontId="2" type="noConversion"/>
  </si>
  <si>
    <t>CNMC</t>
    <phoneticPr fontId="2" type="noConversion"/>
  </si>
  <si>
    <t>R468</t>
    <phoneticPr fontId="2" type="noConversion"/>
  </si>
  <si>
    <t>R469</t>
    <phoneticPr fontId="2" type="noConversion"/>
  </si>
  <si>
    <t>PC11</t>
    <phoneticPr fontId="2" type="noConversion"/>
  </si>
  <si>
    <t>R466</t>
    <phoneticPr fontId="2" type="noConversion"/>
  </si>
  <si>
    <t>R475</t>
    <phoneticPr fontId="2" type="noConversion"/>
  </si>
  <si>
    <t>C442</t>
    <phoneticPr fontId="2" type="noConversion"/>
  </si>
  <si>
    <t>C440</t>
    <phoneticPr fontId="2" type="noConversion"/>
  </si>
  <si>
    <t>QP9</t>
    <phoneticPr fontId="2" type="noConversion"/>
  </si>
  <si>
    <t>D24</t>
    <phoneticPr fontId="2" type="noConversion"/>
  </si>
  <si>
    <t>PC12</t>
    <phoneticPr fontId="2" type="noConversion"/>
  </si>
  <si>
    <t>R480</t>
    <phoneticPr fontId="2" type="noConversion"/>
  </si>
  <si>
    <t>R481</t>
    <phoneticPr fontId="2" type="noConversion"/>
  </si>
  <si>
    <t>R478</t>
    <phoneticPr fontId="2" type="noConversion"/>
  </si>
  <si>
    <t>C444</t>
    <phoneticPr fontId="2" type="noConversion"/>
  </si>
  <si>
    <t>R490</t>
    <phoneticPr fontId="2" type="noConversion"/>
  </si>
  <si>
    <t>R492</t>
    <phoneticPr fontId="2" type="noConversion"/>
  </si>
  <si>
    <t>PC13</t>
    <phoneticPr fontId="2" type="noConversion"/>
  </si>
  <si>
    <t>R488</t>
    <phoneticPr fontId="2" type="noConversion"/>
  </si>
  <si>
    <t>R494</t>
    <phoneticPr fontId="2" type="noConversion"/>
  </si>
  <si>
    <t>C449</t>
    <phoneticPr fontId="2" type="noConversion"/>
  </si>
  <si>
    <t>C447</t>
    <phoneticPr fontId="2" type="noConversion"/>
  </si>
  <si>
    <t>QP11</t>
    <phoneticPr fontId="2" type="noConversion"/>
  </si>
  <si>
    <t>D26</t>
    <phoneticPr fontId="2" type="noConversion"/>
  </si>
  <si>
    <t>R502</t>
    <phoneticPr fontId="2" type="noConversion"/>
  </si>
  <si>
    <t>PC14</t>
    <phoneticPr fontId="2" type="noConversion"/>
  </si>
  <si>
    <t>R504</t>
    <phoneticPr fontId="2" type="noConversion"/>
  </si>
  <si>
    <t>R500</t>
    <phoneticPr fontId="2" type="noConversion"/>
  </si>
  <si>
    <t>C451</t>
    <phoneticPr fontId="2" type="noConversion"/>
  </si>
  <si>
    <t xml:space="preserve">A_nSTO1 </t>
    <phoneticPr fontId="2" type="noConversion"/>
  </si>
  <si>
    <t>RC1005F102CS</t>
    <phoneticPr fontId="2" type="noConversion"/>
  </si>
  <si>
    <t>RC1005F222CS</t>
    <phoneticPr fontId="2" type="noConversion"/>
  </si>
  <si>
    <t>BLM18SG121TN1</t>
    <phoneticPr fontId="2" type="noConversion"/>
  </si>
  <si>
    <t>RC1005F103CS</t>
    <phoneticPr fontId="2" type="noConversion"/>
  </si>
  <si>
    <t>PS2805C-4(rank M)</t>
    <phoneticPr fontId="2" type="noConversion"/>
  </si>
  <si>
    <t>RC1608F202CS</t>
  </si>
  <si>
    <t>RC1608F202CS</t>
    <phoneticPr fontId="2" type="noConversion"/>
  </si>
  <si>
    <t>RC1608F103CS</t>
  </si>
  <si>
    <t xml:space="preserve">A_nSTO1_T </t>
    <phoneticPr fontId="2" type="noConversion"/>
  </si>
  <si>
    <t>RC1005F102CS</t>
    <phoneticPr fontId="2" type="noConversion"/>
  </si>
  <si>
    <t>RC1005F222CS</t>
    <phoneticPr fontId="2" type="noConversion"/>
  </si>
  <si>
    <t>RC1005F472CS</t>
    <phoneticPr fontId="2" type="noConversion"/>
  </si>
  <si>
    <t>RC1005F6491CS</t>
    <phoneticPr fontId="2" type="noConversion"/>
  </si>
  <si>
    <t>C402</t>
    <phoneticPr fontId="2" type="noConversion"/>
  </si>
  <si>
    <t>CL05B104KB5NNN</t>
    <phoneticPr fontId="2" type="noConversion"/>
  </si>
  <si>
    <t>RC1608F202CS</t>
    <phoneticPr fontId="2" type="noConversion"/>
  </si>
  <si>
    <t>RC1608F103CS</t>
    <phoneticPr fontId="2" type="noConversion"/>
  </si>
  <si>
    <t>CL05B104KB5NNN</t>
    <phoneticPr fontId="2" type="noConversion"/>
  </si>
  <si>
    <t>1-1827875-4</t>
    <phoneticPr fontId="2" type="noConversion"/>
  </si>
  <si>
    <t xml:space="preserve">A_nSO1 </t>
    <phoneticPr fontId="2" type="noConversion"/>
  </si>
  <si>
    <t>RC1005F222CS</t>
    <phoneticPr fontId="2" type="noConversion"/>
  </si>
  <si>
    <t>PS2805C-1(rank M)</t>
    <phoneticPr fontId="2" type="noConversion"/>
  </si>
  <si>
    <t>RC1005F472CS</t>
    <phoneticPr fontId="2" type="noConversion"/>
  </si>
  <si>
    <t>RC1005F6491CS</t>
    <phoneticPr fontId="2" type="noConversion"/>
  </si>
  <si>
    <t>CL05B104KB5NNN</t>
    <phoneticPr fontId="2" type="noConversion"/>
  </si>
  <si>
    <t>A_nSO1_T</t>
    <phoneticPr fontId="2" type="noConversion"/>
  </si>
  <si>
    <t>RC1005F102CS</t>
    <phoneticPr fontId="2" type="noConversion"/>
  </si>
  <si>
    <t>PS2805C-1(rank M)</t>
    <phoneticPr fontId="2" type="noConversion"/>
  </si>
  <si>
    <t>RC1005F472CS</t>
    <phoneticPr fontId="2" type="noConversion"/>
  </si>
  <si>
    <t>RC1005F6491CS</t>
    <phoneticPr fontId="2" type="noConversion"/>
  </si>
  <si>
    <t>RC1005F103CS</t>
    <phoneticPr fontId="2" type="noConversion"/>
  </si>
  <si>
    <t>RC1608F202CS</t>
    <phoneticPr fontId="2" type="noConversion"/>
  </si>
  <si>
    <t>RC1608F103CS</t>
    <phoneticPr fontId="2" type="noConversion"/>
  </si>
  <si>
    <t>AQY212S</t>
    <phoneticPr fontId="2" type="noConversion"/>
  </si>
  <si>
    <t>PhotoMOS</t>
    <phoneticPr fontId="2" type="noConversion"/>
  </si>
  <si>
    <t xml:space="preserve">Open circuit of
individual connection </t>
    <phoneticPr fontId="2" type="noConversion"/>
  </si>
  <si>
    <t>Short circuit between any
two input connections</t>
    <phoneticPr fontId="2" type="noConversion"/>
  </si>
  <si>
    <t>Short circuit between any
two output connections</t>
    <phoneticPr fontId="2" type="noConversion"/>
  </si>
  <si>
    <t>Short circuit between any two connections of input and output</t>
    <phoneticPr fontId="2" type="noConversion"/>
  </si>
  <si>
    <t>RBR1VWM60A</t>
    <phoneticPr fontId="2" type="noConversion"/>
  </si>
  <si>
    <t>BSS84AK</t>
    <phoneticPr fontId="2" type="noConversion"/>
  </si>
  <si>
    <t>Diode</t>
    <phoneticPr fontId="2" type="noConversion"/>
  </si>
  <si>
    <t>https://assets.nexperia.com/documents/technical-note/TN00008.pdf</t>
    <phoneticPr fontId="2" type="noConversion"/>
  </si>
  <si>
    <t>RBR1VWM60A</t>
    <phoneticPr fontId="2" type="noConversion"/>
  </si>
  <si>
    <t>BSS84AK</t>
    <phoneticPr fontId="2" type="noConversion"/>
  </si>
  <si>
    <t>RBR1VWM60A</t>
    <phoneticPr fontId="2" type="noConversion"/>
  </si>
  <si>
    <t>PS2805C-1(rank M)</t>
    <phoneticPr fontId="2" type="noConversion"/>
  </si>
  <si>
    <t>Open</t>
    <phoneticPr fontId="2" type="noConversion"/>
  </si>
  <si>
    <t>Short</t>
    <phoneticPr fontId="2" type="noConversion"/>
  </si>
  <si>
    <t>Short between
connections</t>
    <phoneticPr fontId="2" type="noConversion"/>
  </si>
  <si>
    <t>Drift</t>
    <phoneticPr fontId="2" type="noConversion"/>
  </si>
  <si>
    <t>No effect due to the failure</t>
    <phoneticPr fontId="2" type="noConversion"/>
  </si>
  <si>
    <t>Safe</t>
    <phoneticPr fontId="2" type="noConversion"/>
  </si>
  <si>
    <t>No effect due to the failure.</t>
    <phoneticPr fontId="2" type="noConversion"/>
  </si>
  <si>
    <t>The digital output is always fixed to 'ON'.</t>
    <phoneticPr fontId="2" type="noConversion"/>
  </si>
  <si>
    <t>DC24V may not be supplied normally and then Channel 1 &amp; 2 will not operate normally.</t>
    <phoneticPr fontId="2" type="noConversion"/>
  </si>
  <si>
    <t>Digital outputs may be output with values that are not normal.</t>
    <phoneticPr fontId="2" type="noConversion"/>
  </si>
  <si>
    <t>MCU2 can detect a fault by self-diagnosis or cross checking. SafeSpace2.0 goes to the safe state.</t>
    <phoneticPr fontId="2" type="noConversion"/>
  </si>
  <si>
    <t>Dangerous</t>
    <phoneticPr fontId="2" type="noConversion"/>
  </si>
  <si>
    <t>Detected</t>
    <phoneticPr fontId="2" type="noConversion"/>
  </si>
  <si>
    <t>Digital outputs cannot be output normally.</t>
    <phoneticPr fontId="2" type="noConversion"/>
  </si>
  <si>
    <t>MCU2 can detect a fault by self-diagnosis or cross checking. SafeSpace2.0 goes to the safe state.</t>
    <phoneticPr fontId="2" type="noConversion"/>
  </si>
  <si>
    <t>Dangerous</t>
    <phoneticPr fontId="2" type="noConversion"/>
  </si>
  <si>
    <t>Detected</t>
    <phoneticPr fontId="2" type="noConversion"/>
  </si>
  <si>
    <t>Dangerous</t>
    <phoneticPr fontId="2" type="noConversion"/>
  </si>
  <si>
    <t>Dangerous</t>
    <phoneticPr fontId="2" type="noConversion"/>
  </si>
  <si>
    <t>Safe</t>
    <phoneticPr fontId="2" type="noConversion"/>
  </si>
  <si>
    <t>Safe</t>
    <phoneticPr fontId="2" type="noConversion"/>
  </si>
  <si>
    <t>Dangerous</t>
    <phoneticPr fontId="2" type="noConversion"/>
  </si>
  <si>
    <t>A_nSTO1 signal cannot be output to ON.</t>
    <phoneticPr fontId="2" type="noConversion"/>
  </si>
  <si>
    <t>A_nSTO1 signal cannot be OFF.</t>
    <phoneticPr fontId="2" type="noConversion"/>
  </si>
  <si>
    <t>A_nSTO1 signal cannot be ON or OFF.</t>
    <phoneticPr fontId="2" type="noConversion"/>
  </si>
  <si>
    <t>Dangerous</t>
    <phoneticPr fontId="2" type="noConversion"/>
  </si>
  <si>
    <t>The digital output is always fixed to 'ON'.</t>
    <phoneticPr fontId="2" type="noConversion"/>
  </si>
  <si>
    <t>A_nSTO1 signal is always fixed to 'ON'.</t>
    <phoneticPr fontId="2" type="noConversion"/>
  </si>
  <si>
    <t>Detected</t>
    <phoneticPr fontId="2" type="noConversion"/>
  </si>
  <si>
    <t>A_nSTO1 signal is always fixed to 'ON'.</t>
    <phoneticPr fontId="2" type="noConversion"/>
  </si>
  <si>
    <t>A_nSTO1 signal is always fixed to 'OFF'.</t>
    <phoneticPr fontId="2" type="noConversion"/>
  </si>
  <si>
    <t>No effect due to the failure.</t>
    <phoneticPr fontId="2" type="noConversion"/>
  </si>
  <si>
    <t>Normal operation</t>
    <phoneticPr fontId="2" type="noConversion"/>
  </si>
  <si>
    <t>Detected</t>
    <phoneticPr fontId="2" type="noConversion"/>
  </si>
  <si>
    <t>A_nSTO1_FDK input is shorted to AD_P3V3. Then MCU1 cannot receive the ON state of this signal.</t>
    <phoneticPr fontId="2" type="noConversion"/>
  </si>
  <si>
    <t>A_nSTO1_FDK input is floated. Then MCU1 cannot receive the OFF state of this signal.</t>
    <phoneticPr fontId="2" type="noConversion"/>
  </si>
  <si>
    <t>Detected</t>
    <phoneticPr fontId="2" type="noConversion"/>
  </si>
  <si>
    <t>A_nSTO1 signal cannot be monitored.</t>
    <phoneticPr fontId="2" type="noConversion"/>
  </si>
  <si>
    <t>A_nSTO1_T signal cannot be output to ON.</t>
    <phoneticPr fontId="2" type="noConversion"/>
  </si>
  <si>
    <t>A_nSTO1_T signal cannot be output to ON.</t>
    <phoneticPr fontId="2" type="noConversion"/>
  </si>
  <si>
    <t>A_nSTO1_T signal cannot be output to ON.</t>
    <phoneticPr fontId="2" type="noConversion"/>
  </si>
  <si>
    <t>A_nSTO1_T signal cannot be OFF.</t>
    <phoneticPr fontId="2" type="noConversion"/>
  </si>
  <si>
    <t>Safe</t>
    <phoneticPr fontId="2" type="noConversion"/>
  </si>
  <si>
    <t>There is a short circuit between the power and ground(: AS_G)</t>
    <phoneticPr fontId="2" type="noConversion"/>
  </si>
  <si>
    <t>A_nSTO1_T signal cannot be ON or OFF.</t>
    <phoneticPr fontId="2" type="noConversion"/>
  </si>
  <si>
    <t>A_nSTO1_T signal cannot be ON or OFF.</t>
    <phoneticPr fontId="2" type="noConversion"/>
  </si>
  <si>
    <t>A_nSTO1_T signal cannot be ON or OFF.</t>
    <phoneticPr fontId="2" type="noConversion"/>
  </si>
  <si>
    <t>Detected</t>
    <phoneticPr fontId="2" type="noConversion"/>
  </si>
  <si>
    <t>A_nSTO1_T_FDK input is floated. Then MCU1 cannot receive the OFF state of this signal.</t>
    <phoneticPr fontId="2" type="noConversion"/>
  </si>
  <si>
    <t>A_nSTO1_T_FDK input is shorted to AD_P3V3. Then MCU1 cannot receive the ON state of this signal.</t>
    <phoneticPr fontId="2" type="noConversion"/>
  </si>
  <si>
    <t>A_nSTO1_T signal cannot be monitored.</t>
    <phoneticPr fontId="2" type="noConversion"/>
  </si>
  <si>
    <t>A_nSTO1_T signal cannot be monitored.</t>
    <phoneticPr fontId="2" type="noConversion"/>
  </si>
  <si>
    <t>A_nSTO1_T signal cannot be monitored.</t>
    <phoneticPr fontId="2" type="noConversion"/>
  </si>
  <si>
    <t>A_nSTO1_T signal cannot be monitored.</t>
    <phoneticPr fontId="2" type="noConversion"/>
  </si>
  <si>
    <t>A_nSTO1 signal cannot be ON.</t>
    <phoneticPr fontId="2" type="noConversion"/>
  </si>
  <si>
    <t>Detected</t>
    <phoneticPr fontId="2" type="noConversion"/>
  </si>
  <si>
    <t>V33MLA1206N</t>
    <phoneticPr fontId="2" type="noConversion"/>
  </si>
  <si>
    <t>A_nSO1 signal cannot be output to ON.</t>
    <phoneticPr fontId="2" type="noConversion"/>
  </si>
  <si>
    <t>A_nSO1 signal cannot be output to ON.</t>
    <phoneticPr fontId="2" type="noConversion"/>
  </si>
  <si>
    <t>A_nSO1 signal cannot be output to ON.</t>
    <phoneticPr fontId="2" type="noConversion"/>
  </si>
  <si>
    <t>A_nSO1 signal cannot be OFF.</t>
    <phoneticPr fontId="2" type="noConversion"/>
  </si>
  <si>
    <t>A_nSO1 signal cannot be ON or OFF.</t>
    <phoneticPr fontId="2" type="noConversion"/>
  </si>
  <si>
    <t>A_nSO1_FDK input is floated. Then MCU1 cannot receive the OFF state of this signal.</t>
    <phoneticPr fontId="2" type="noConversion"/>
  </si>
  <si>
    <t>A_nSO1_FDK input is shorted to AD_P3V3. Then MCU1 cannot receive the ON state of this signal.</t>
    <phoneticPr fontId="2" type="noConversion"/>
  </si>
  <si>
    <t>A_nSO1 signal cannot be monitored.</t>
    <phoneticPr fontId="2" type="noConversion"/>
  </si>
  <si>
    <t>A_nSO1 signal cannot be monitored.</t>
    <phoneticPr fontId="2" type="noConversion"/>
  </si>
  <si>
    <t>A_nSO1 signal cannot be monitored.</t>
    <phoneticPr fontId="2" type="noConversion"/>
  </si>
  <si>
    <t>A_nSO1 signal cannot be monitored.</t>
    <phoneticPr fontId="2" type="noConversion"/>
  </si>
  <si>
    <t>A_nSO1_T signal cannot be output to ON.</t>
    <phoneticPr fontId="2" type="noConversion"/>
  </si>
  <si>
    <t>A_nSO1_T signal cannot be output to ON.</t>
    <phoneticPr fontId="2" type="noConversion"/>
  </si>
  <si>
    <t>A_nSO1_T signal cannot be output to ON.</t>
    <phoneticPr fontId="2" type="noConversion"/>
  </si>
  <si>
    <t>A_nSO1_T signal cannot be OFF.</t>
    <phoneticPr fontId="2" type="noConversion"/>
  </si>
  <si>
    <t>A_nSO1_T signal cannot be ON or OFF.</t>
    <phoneticPr fontId="2" type="noConversion"/>
  </si>
  <si>
    <t>A_nSO1_T signal cannot be output to ON.</t>
    <phoneticPr fontId="2" type="noConversion"/>
  </si>
  <si>
    <t>A_nSO1_T signal cannot be output to ON.</t>
    <phoneticPr fontId="2" type="noConversion"/>
  </si>
  <si>
    <t>A_nSO1_T signal cannot be ON or OFF.</t>
    <phoneticPr fontId="2" type="noConversion"/>
  </si>
  <si>
    <t>A_nSO1_T signal cannot be ON or OFF.</t>
    <phoneticPr fontId="2" type="noConversion"/>
  </si>
  <si>
    <t>A_nSO1_T_FDK input is floated. Then MCU1 cannot receive the OFF state of this signal.</t>
    <phoneticPr fontId="2" type="noConversion"/>
  </si>
  <si>
    <t>A_nSO1_T_FDK input is shorted to AD_P3V3. Then MCU1 cannot receive the ON state of this signal.</t>
    <phoneticPr fontId="2" type="noConversion"/>
  </si>
  <si>
    <t>A_nSO1_T signal cannot be monitored.</t>
    <phoneticPr fontId="2" type="noConversion"/>
  </si>
  <si>
    <t>A_nSO1_T signal cannot be monitored.</t>
    <phoneticPr fontId="2" type="noConversion"/>
  </si>
  <si>
    <t>A_nSO1_T signal cannot be monitored.</t>
    <phoneticPr fontId="2" type="noConversion"/>
  </si>
  <si>
    <t>A_nSO1_T signal cannot be monitored.</t>
    <phoneticPr fontId="2" type="noConversion"/>
  </si>
  <si>
    <t>A_nSO1_T signal cannot be monitored.</t>
    <phoneticPr fontId="2" type="noConversion"/>
  </si>
  <si>
    <t>A_nSO1_T signal cannot be monitored.</t>
    <phoneticPr fontId="2" type="noConversion"/>
  </si>
  <si>
    <t>CNSO1</t>
    <phoneticPr fontId="2" type="noConversion"/>
  </si>
  <si>
    <t>15EDGRHDM-3.5-08P-04-10030000485</t>
    <phoneticPr fontId="2" type="noConversion"/>
  </si>
  <si>
    <t>DIO: Buffer, Photo-Coupler &amp; Photo-MOS(Ch.1)</t>
    <phoneticPr fontId="2" type="noConversion"/>
  </si>
  <si>
    <t>A_OPT_nSO1</t>
    <phoneticPr fontId="2" type="noConversion"/>
  </si>
  <si>
    <t>R21</t>
    <phoneticPr fontId="2" type="noConversion"/>
  </si>
  <si>
    <t>PC1A</t>
    <phoneticPr fontId="2" type="noConversion"/>
  </si>
  <si>
    <t>R15</t>
    <phoneticPr fontId="2" type="noConversion"/>
  </si>
  <si>
    <t>C26</t>
    <phoneticPr fontId="2" type="noConversion"/>
  </si>
  <si>
    <t>C23</t>
    <phoneticPr fontId="2" type="noConversion"/>
  </si>
  <si>
    <t>R27</t>
    <phoneticPr fontId="2" type="noConversion"/>
  </si>
  <si>
    <t>PC2A</t>
    <phoneticPr fontId="2" type="noConversion"/>
  </si>
  <si>
    <t>R32</t>
    <phoneticPr fontId="2" type="noConversion"/>
  </si>
  <si>
    <t>A_OPT_nSO1 signal cannot be output to ON.</t>
  </si>
  <si>
    <t>A_OPT_nSO1_FDK input is floated. Then MCU1 cannot receive the OFF state of this signal.</t>
  </si>
  <si>
    <t>A_OPT_nSO1_FDK input is shorted to AD_P3V3. Then MCU1 cannot receive the ON state of this signal.</t>
  </si>
  <si>
    <t>A_SO1_P signal cannot be output to ON.</t>
    <phoneticPr fontId="2" type="noConversion"/>
  </si>
  <si>
    <t>A_SO1_P signal cannot be output to ON.</t>
    <phoneticPr fontId="2" type="noConversion"/>
  </si>
  <si>
    <t>A_SO1_P signal cannot be OFF.</t>
    <phoneticPr fontId="2" type="noConversion"/>
  </si>
  <si>
    <t>A_SO1_P signal cannot be ON or OFF.</t>
    <phoneticPr fontId="2" type="noConversion"/>
  </si>
  <si>
    <t>A_SO1_P signal cannot be output to ON.</t>
    <phoneticPr fontId="2" type="noConversion"/>
  </si>
  <si>
    <t>There is a short circuit between the power and ground(: A_COMOUT_G)</t>
    <phoneticPr fontId="2" type="noConversion"/>
  </si>
  <si>
    <t>A_SO1_P signal cannot be output to ON.</t>
    <phoneticPr fontId="2" type="noConversion"/>
  </si>
  <si>
    <t>A_SO1_P signal cannot be ON or OFF.</t>
    <phoneticPr fontId="2" type="noConversion"/>
  </si>
  <si>
    <t>A_SO1_P signal cannot be ON or OFF.</t>
    <phoneticPr fontId="2" type="noConversion"/>
  </si>
  <si>
    <t>A_SO1_P signal cannot be monitored.</t>
    <phoneticPr fontId="2" type="noConversion"/>
  </si>
  <si>
    <t xml:space="preserve">A_OPT_nSO2 </t>
    <phoneticPr fontId="2" type="noConversion"/>
  </si>
  <si>
    <t>R19</t>
    <phoneticPr fontId="2" type="noConversion"/>
  </si>
  <si>
    <t>PC1B</t>
    <phoneticPr fontId="2" type="noConversion"/>
  </si>
  <si>
    <t>R16</t>
    <phoneticPr fontId="2" type="noConversion"/>
  </si>
  <si>
    <t>C27</t>
    <phoneticPr fontId="2" type="noConversion"/>
  </si>
  <si>
    <t>C24</t>
    <phoneticPr fontId="2" type="noConversion"/>
  </si>
  <si>
    <t>QP2</t>
    <phoneticPr fontId="2" type="noConversion"/>
  </si>
  <si>
    <t>R29</t>
    <phoneticPr fontId="2" type="noConversion"/>
  </si>
  <si>
    <t>PC2B</t>
    <phoneticPr fontId="2" type="noConversion"/>
  </si>
  <si>
    <t>R34</t>
    <phoneticPr fontId="2" type="noConversion"/>
  </si>
  <si>
    <t>R30</t>
    <phoneticPr fontId="2" type="noConversion"/>
  </si>
  <si>
    <t>C30</t>
    <phoneticPr fontId="2" type="noConversion"/>
  </si>
  <si>
    <t>A_OPT_nSO2 signal cannot be output to ON.</t>
    <phoneticPr fontId="2" type="noConversion"/>
  </si>
  <si>
    <t>A_OPT_nSO2 signal cannot be output to ON.</t>
    <phoneticPr fontId="2" type="noConversion"/>
  </si>
  <si>
    <t>A_SO2_P signal cannot be output to ON.</t>
    <phoneticPr fontId="2" type="noConversion"/>
  </si>
  <si>
    <t>A_SO2_P signal cannot be OFF.</t>
    <phoneticPr fontId="2" type="noConversion"/>
  </si>
  <si>
    <t>A_SO2_P signal cannot be ON or OFF.</t>
    <phoneticPr fontId="2" type="noConversion"/>
  </si>
  <si>
    <t>A_SO2_P signal cannot be output to ON.</t>
    <phoneticPr fontId="2" type="noConversion"/>
  </si>
  <si>
    <t>A_SO2_P signal cannot be ON or OFF.</t>
    <phoneticPr fontId="2" type="noConversion"/>
  </si>
  <si>
    <t>A_SO2_P signal cannot be output to ON.</t>
    <phoneticPr fontId="2" type="noConversion"/>
  </si>
  <si>
    <t>A_SO2_P signal cannot be ON or OFF.</t>
    <phoneticPr fontId="2" type="noConversion"/>
  </si>
  <si>
    <t>A_OPT_nSO2_FDK input is floated. Then MCU1 cannot receive the OFF state of this signal.</t>
    <phoneticPr fontId="2" type="noConversion"/>
  </si>
  <si>
    <t>A_OPT_nSO2_FDK input is shorted to AD_P3V3. Then MCU1 cannot receive the ON state of this signal.</t>
    <phoneticPr fontId="2" type="noConversion"/>
  </si>
  <si>
    <t>A_SO2_P signal cannot be monitored.</t>
    <phoneticPr fontId="2" type="noConversion"/>
  </si>
  <si>
    <t xml:space="preserve">A_OPT_nSO3 </t>
    <phoneticPr fontId="2" type="noConversion"/>
  </si>
  <si>
    <t>R20</t>
    <phoneticPr fontId="2" type="noConversion"/>
  </si>
  <si>
    <t>R23</t>
    <phoneticPr fontId="2" type="noConversion"/>
  </si>
  <si>
    <t>PC1C</t>
    <phoneticPr fontId="2" type="noConversion"/>
  </si>
  <si>
    <t>R17</t>
    <phoneticPr fontId="2" type="noConversion"/>
  </si>
  <si>
    <t>R26</t>
    <phoneticPr fontId="2" type="noConversion"/>
  </si>
  <si>
    <t>C28</t>
    <phoneticPr fontId="2" type="noConversion"/>
  </si>
  <si>
    <t>C25</t>
    <phoneticPr fontId="2" type="noConversion"/>
  </si>
  <si>
    <t>QP3</t>
    <phoneticPr fontId="2" type="noConversion"/>
  </si>
  <si>
    <t>D3</t>
    <phoneticPr fontId="2" type="noConversion"/>
  </si>
  <si>
    <t>R33</t>
    <phoneticPr fontId="2" type="noConversion"/>
  </si>
  <si>
    <t>PC2C</t>
    <phoneticPr fontId="2" type="noConversion"/>
  </si>
  <si>
    <t>R35</t>
    <phoneticPr fontId="2" type="noConversion"/>
  </si>
  <si>
    <t>R31</t>
    <phoneticPr fontId="2" type="noConversion"/>
  </si>
  <si>
    <t>C31</t>
    <phoneticPr fontId="2" type="noConversion"/>
  </si>
  <si>
    <t>A_OPT_nSO3 signal cannot be output to ON.</t>
    <phoneticPr fontId="2" type="noConversion"/>
  </si>
  <si>
    <t>A_SO3_P signal cannot be output to ON.</t>
    <phoneticPr fontId="2" type="noConversion"/>
  </si>
  <si>
    <t>A_SO3_P signal cannot be OFF.</t>
    <phoneticPr fontId="2" type="noConversion"/>
  </si>
  <si>
    <t>A_SO3_P signal cannot be ON or OFF.</t>
    <phoneticPr fontId="2" type="noConversion"/>
  </si>
  <si>
    <t>A_SO3_P signal cannot be output to ON.</t>
    <phoneticPr fontId="2" type="noConversion"/>
  </si>
  <si>
    <t>A_SO3_P signal cannot be output to ON.</t>
    <phoneticPr fontId="2" type="noConversion"/>
  </si>
  <si>
    <t>A_SO3_P signal cannot be ON or OFF.</t>
    <phoneticPr fontId="2" type="noConversion"/>
  </si>
  <si>
    <t>A_SO3_P signal cannot be ON or OFF.</t>
    <phoneticPr fontId="2" type="noConversion"/>
  </si>
  <si>
    <t>A_SO3_P signal cannot be output to ON.</t>
    <phoneticPr fontId="2" type="noConversion"/>
  </si>
  <si>
    <t>A_OPT_nSO3_FDK input is floated. Then MCU1 cannot receive the OFF state of this signal.</t>
    <phoneticPr fontId="2" type="noConversion"/>
  </si>
  <si>
    <t>A_OPT_nSO3_FDK input is shorted to AD_P3V3. Then MCU1 cannot receive the ON state of this signal.</t>
    <phoneticPr fontId="2" type="noConversion"/>
  </si>
  <si>
    <t>A_SO3_P signal cannot be monitored.</t>
    <phoneticPr fontId="2" type="noConversion"/>
  </si>
  <si>
    <t xml:space="preserve">A_OPT_nSO4 </t>
    <phoneticPr fontId="2" type="noConversion"/>
  </si>
  <si>
    <t>PC1D</t>
    <phoneticPr fontId="2" type="noConversion"/>
  </si>
  <si>
    <t>R36</t>
    <phoneticPr fontId="2" type="noConversion"/>
  </si>
  <si>
    <t>R45</t>
    <phoneticPr fontId="2" type="noConversion"/>
  </si>
  <si>
    <t>C35</t>
    <phoneticPr fontId="2" type="noConversion"/>
  </si>
  <si>
    <t>QP4</t>
    <phoneticPr fontId="2" type="noConversion"/>
  </si>
  <si>
    <t>D4</t>
    <phoneticPr fontId="2" type="noConversion"/>
  </si>
  <si>
    <t>R48</t>
    <phoneticPr fontId="2" type="noConversion"/>
  </si>
  <si>
    <t>R55</t>
    <phoneticPr fontId="2" type="noConversion"/>
  </si>
  <si>
    <t>R49</t>
    <phoneticPr fontId="2" type="noConversion"/>
  </si>
  <si>
    <t>C38</t>
    <phoneticPr fontId="2" type="noConversion"/>
  </si>
  <si>
    <t>A_OPT_nSO4 signal cannot be output to ON.</t>
    <phoneticPr fontId="2" type="noConversion"/>
  </si>
  <si>
    <t>A_OPT_nSO4 signal cannot be output to ON.</t>
    <phoneticPr fontId="2" type="noConversion"/>
  </si>
  <si>
    <t>A_SO4_P signal cannot be output to ON.</t>
    <phoneticPr fontId="2" type="noConversion"/>
  </si>
  <si>
    <t>A_SO4_P signal cannot be OFF.</t>
    <phoneticPr fontId="2" type="noConversion"/>
  </si>
  <si>
    <t>A_SO4_P signal cannot be ON or OFF.</t>
    <phoneticPr fontId="2" type="noConversion"/>
  </si>
  <si>
    <t>A_SO4_P signal cannot be output to ON.</t>
    <phoneticPr fontId="2" type="noConversion"/>
  </si>
  <si>
    <t>A_SO4_P signal cannot be output to ON.</t>
    <phoneticPr fontId="2" type="noConversion"/>
  </si>
  <si>
    <t>A_SO4_P signal cannot be ON or OFF.</t>
    <phoneticPr fontId="2" type="noConversion"/>
  </si>
  <si>
    <t>A_SO4_P signal cannot be ON or OFF.</t>
    <phoneticPr fontId="2" type="noConversion"/>
  </si>
  <si>
    <t>A_OPT_nSO4_FDK input is floated. Then MCU1 cannot receive the OFF state of this signal.</t>
    <phoneticPr fontId="2" type="noConversion"/>
  </si>
  <si>
    <t>A_OPT_nSO4_FDK input is shorted to AD_P3V3. Then MCU1 cannot receive the ON state of this signal.</t>
    <phoneticPr fontId="2" type="noConversion"/>
  </si>
  <si>
    <t>A_SO4_P signal cannot be monitored.</t>
    <phoneticPr fontId="2" type="noConversion"/>
  </si>
  <si>
    <t>J1</t>
    <phoneticPr fontId="2" type="noConversion"/>
  </si>
  <si>
    <t>CNSO2</t>
    <phoneticPr fontId="2" type="noConversion"/>
  </si>
  <si>
    <t>15EDGRHDM-3.5-16P-04-10030004010</t>
  </si>
  <si>
    <t>R4</t>
    <phoneticPr fontId="2" type="noConversion"/>
  </si>
  <si>
    <t>RC1005F222CS</t>
    <phoneticPr fontId="2" type="noConversion"/>
  </si>
  <si>
    <t>RC1005F222CS</t>
    <phoneticPr fontId="2" type="noConversion"/>
  </si>
  <si>
    <t>Isolation by IIC</t>
    <phoneticPr fontId="2" type="noConversion"/>
  </si>
  <si>
    <t>C8</t>
    <phoneticPr fontId="2" type="noConversion"/>
  </si>
  <si>
    <t>C9</t>
    <phoneticPr fontId="2" type="noConversion"/>
  </si>
  <si>
    <t>CL05B104KB5NNN</t>
    <phoneticPr fontId="2" type="noConversion"/>
  </si>
  <si>
    <t>R6</t>
    <phoneticPr fontId="2" type="noConversion"/>
  </si>
  <si>
    <t>U3</t>
    <phoneticPr fontId="2" type="noConversion"/>
  </si>
  <si>
    <t>IIC to GPIO</t>
    <phoneticPr fontId="2" type="noConversion"/>
  </si>
  <si>
    <t>C10</t>
    <phoneticPr fontId="2" type="noConversion"/>
  </si>
  <si>
    <t>C11</t>
    <phoneticPr fontId="2" type="noConversion"/>
  </si>
  <si>
    <t>CL21B105KBFNNN</t>
    <phoneticPr fontId="2" type="noConversion"/>
  </si>
  <si>
    <t xml:space="preserve">A_nSI1 </t>
    <phoneticPr fontId="2" type="noConversion"/>
  </si>
  <si>
    <t>RA1</t>
    <phoneticPr fontId="2" type="noConversion"/>
  </si>
  <si>
    <t>PC5A</t>
    <phoneticPr fontId="2" type="noConversion"/>
  </si>
  <si>
    <t>RC1608F4991CS</t>
    <phoneticPr fontId="2" type="noConversion"/>
  </si>
  <si>
    <t>R73</t>
    <phoneticPr fontId="2" type="noConversion"/>
  </si>
  <si>
    <t>RC1608F202CS</t>
    <phoneticPr fontId="2" type="noConversion"/>
  </si>
  <si>
    <t>C47</t>
    <phoneticPr fontId="2" type="noConversion"/>
  </si>
  <si>
    <t>CL05B104KB5NNN</t>
    <phoneticPr fontId="2" type="noConversion"/>
  </si>
  <si>
    <t>SMF28CA</t>
    <phoneticPr fontId="2" type="noConversion"/>
  </si>
  <si>
    <t>TVS</t>
    <phoneticPr fontId="2" type="noConversion"/>
  </si>
  <si>
    <t>R105</t>
    <phoneticPr fontId="2" type="noConversion"/>
  </si>
  <si>
    <t xml:space="preserve">A_nSI2 </t>
    <phoneticPr fontId="2" type="noConversion"/>
  </si>
  <si>
    <t>ISO1540DR</t>
    <phoneticPr fontId="2" type="noConversion"/>
  </si>
  <si>
    <t>https://www.ti.com/quality/docs/estimator.tsp?partType=tiPartNumber&amp;partNumber=ISO1540DR#resultstable</t>
    <phoneticPr fontId="2" type="noConversion"/>
  </si>
  <si>
    <t>PCA9554ARGVR</t>
    <phoneticPr fontId="2" type="noConversion"/>
  </si>
  <si>
    <t>https://www.ti.com/quality/docs/estimator.tsp?partType=tiPartNumber&amp;partNumber=PCA9554ARGVR#resultstable</t>
    <phoneticPr fontId="2" type="noConversion"/>
  </si>
  <si>
    <t>Safe</t>
    <phoneticPr fontId="2" type="noConversion"/>
  </si>
  <si>
    <t>Safe</t>
    <phoneticPr fontId="2" type="noConversion"/>
  </si>
  <si>
    <t>Normal operation</t>
    <phoneticPr fontId="2" type="noConversion"/>
  </si>
  <si>
    <t>Digital outputs cannot be output normally.</t>
    <phoneticPr fontId="2" type="noConversion"/>
  </si>
  <si>
    <t>The IIC inteface between MCU1 &amp; U2 cannot be normally.</t>
    <phoneticPr fontId="2" type="noConversion"/>
  </si>
  <si>
    <t>Safe</t>
    <phoneticPr fontId="2" type="noConversion"/>
  </si>
  <si>
    <t>No effect due to the failure.</t>
    <phoneticPr fontId="2" type="noConversion"/>
  </si>
  <si>
    <t>There is a short circuit between the power and ground(: A_DG)</t>
    <phoneticPr fontId="2" type="noConversion"/>
  </si>
  <si>
    <t>There is a short circuit between the power and ground(: AG)</t>
    <phoneticPr fontId="2" type="noConversion"/>
  </si>
  <si>
    <t>The IIC inteface between MCU1 &amp; U2 cannot be normally. MCU1 may receive an invalid digital input.</t>
    <phoneticPr fontId="2" type="noConversion"/>
  </si>
  <si>
    <t>A_SI1~4 inputs were shorted to A3V3. Then MCU1 cannot receive the ON or OFF state of this signal.</t>
    <phoneticPr fontId="2" type="noConversion"/>
  </si>
  <si>
    <t>A_SI1~4 inputs were floated. Then MCU1 cannot receive the ON or OFF state of these signals.</t>
    <phoneticPr fontId="2" type="noConversion"/>
  </si>
  <si>
    <t>A_SI1~4 inputs were shorted to A3V3. Then MCU1 cannot receive the ON or OFF state of this signal.</t>
    <phoneticPr fontId="2" type="noConversion"/>
  </si>
  <si>
    <t>MCU1 cannot receive the ON or OFF state of the A_nSI1.</t>
    <phoneticPr fontId="2" type="noConversion"/>
  </si>
  <si>
    <t>MCU1 cannot receive the ON state of the A_nSI1.</t>
    <phoneticPr fontId="2" type="noConversion"/>
  </si>
  <si>
    <t>PC5B</t>
    <phoneticPr fontId="2" type="noConversion"/>
  </si>
  <si>
    <t>R79</t>
    <phoneticPr fontId="2" type="noConversion"/>
  </si>
  <si>
    <t>R81</t>
    <phoneticPr fontId="2" type="noConversion"/>
  </si>
  <si>
    <t>TVS5</t>
    <phoneticPr fontId="2" type="noConversion"/>
  </si>
  <si>
    <t>R106</t>
    <phoneticPr fontId="2" type="noConversion"/>
  </si>
  <si>
    <t>MCU1 cannot receive the ON or OFF state of the A_nSI2.</t>
    <phoneticPr fontId="2" type="noConversion"/>
  </si>
  <si>
    <t>MCU1 cannot receive the ON state of the A_nSI2.</t>
    <phoneticPr fontId="2" type="noConversion"/>
  </si>
  <si>
    <t>MCU1 cannot receive the ON or OFF state of the A_nSI2.</t>
    <phoneticPr fontId="2" type="noConversion"/>
  </si>
  <si>
    <t xml:space="preserve">A_nSI3 </t>
    <phoneticPr fontId="2" type="noConversion"/>
  </si>
  <si>
    <t>PC5C</t>
    <phoneticPr fontId="2" type="noConversion"/>
  </si>
  <si>
    <t>R87</t>
    <phoneticPr fontId="2" type="noConversion"/>
  </si>
  <si>
    <t>R91</t>
    <phoneticPr fontId="2" type="noConversion"/>
  </si>
  <si>
    <t>C55</t>
    <phoneticPr fontId="2" type="noConversion"/>
  </si>
  <si>
    <t>TVS10</t>
    <phoneticPr fontId="2" type="noConversion"/>
  </si>
  <si>
    <t>R107</t>
    <phoneticPr fontId="2" type="noConversion"/>
  </si>
  <si>
    <t>MCU1 cannot receive the ON or OFF state of the A_nSI3.</t>
    <phoneticPr fontId="2" type="noConversion"/>
  </si>
  <si>
    <t>MCU1 cannot receive the ON state of the A_nSI3.</t>
    <phoneticPr fontId="2" type="noConversion"/>
  </si>
  <si>
    <t>MCU1 cannot receive the ON or OFF state of the A_nSI3.</t>
    <phoneticPr fontId="2" type="noConversion"/>
  </si>
  <si>
    <t xml:space="preserve">A_nSI4 </t>
    <phoneticPr fontId="2" type="noConversion"/>
  </si>
  <si>
    <t>PC5D</t>
    <phoneticPr fontId="2" type="noConversion"/>
  </si>
  <si>
    <t>R95</t>
    <phoneticPr fontId="2" type="noConversion"/>
  </si>
  <si>
    <t>R97</t>
    <phoneticPr fontId="2" type="noConversion"/>
  </si>
  <si>
    <t>C59</t>
    <phoneticPr fontId="2" type="noConversion"/>
  </si>
  <si>
    <t>TVS13</t>
    <phoneticPr fontId="2" type="noConversion"/>
  </si>
  <si>
    <t>MCU1 cannot receive the ON or OFF state of the A_nSI4.</t>
    <phoneticPr fontId="2" type="noConversion"/>
  </si>
  <si>
    <t>MCU1 cannot receive the ON state of the A_nSI4.</t>
    <phoneticPr fontId="2" type="noConversion"/>
  </si>
  <si>
    <t>MCU1 cannot receive the ON state of the A_nSI4.</t>
    <phoneticPr fontId="2" type="noConversion"/>
  </si>
  <si>
    <t>MCU1 cannot receive the ON state of the A_nSI4.</t>
    <phoneticPr fontId="2" type="noConversion"/>
  </si>
  <si>
    <t>MCU1 cannot receive the ON or OFF state of the A_nSI4.</t>
    <phoneticPr fontId="2" type="noConversion"/>
  </si>
  <si>
    <t xml:space="preserve">A_nSI5 </t>
    <phoneticPr fontId="2" type="noConversion"/>
  </si>
  <si>
    <t>RA2</t>
    <phoneticPr fontId="2" type="noConversion"/>
  </si>
  <si>
    <t>A_SI5~8 inputs were floated. Then MCU1 cannot receive the ON or OFF state of these signals.</t>
    <phoneticPr fontId="2" type="noConversion"/>
  </si>
  <si>
    <t>A_SI5~8 inputs were shorted to A3V3. Then MCU1 cannot receive the ON or OFF state of this signal.</t>
    <phoneticPr fontId="2" type="noConversion"/>
  </si>
  <si>
    <t>A_SI5~8 inputs were shorted to A3V3. Then MCU1 cannot receive the ON or OFF state of this signal.</t>
    <phoneticPr fontId="2" type="noConversion"/>
  </si>
  <si>
    <t>PC6A</t>
    <phoneticPr fontId="2" type="noConversion"/>
  </si>
  <si>
    <t>MCU1 cannot receive the ON or OFF state of the A_nSI5.</t>
    <phoneticPr fontId="2" type="noConversion"/>
  </si>
  <si>
    <t>R72</t>
    <phoneticPr fontId="2" type="noConversion"/>
  </si>
  <si>
    <t>R74</t>
    <phoneticPr fontId="2" type="noConversion"/>
  </si>
  <si>
    <t>TVS3</t>
    <phoneticPr fontId="2" type="noConversion"/>
  </si>
  <si>
    <t>MCU1 cannot receive the ON state of the A_nSI5.</t>
    <phoneticPr fontId="2" type="noConversion"/>
  </si>
  <si>
    <t>MCU1 cannot receive the ON state of the A_nSI5.</t>
    <phoneticPr fontId="2" type="noConversion"/>
  </si>
  <si>
    <t>MCU1 cannot receive the ON state of the A_nSI5.</t>
    <phoneticPr fontId="2" type="noConversion"/>
  </si>
  <si>
    <t>MCU1 cannot receive the ON state of the A_nSI5.</t>
    <phoneticPr fontId="2" type="noConversion"/>
  </si>
  <si>
    <t>MCU1 cannot receive the ON state of the A_nSI5.</t>
    <phoneticPr fontId="2" type="noConversion"/>
  </si>
  <si>
    <t>MCU1 cannot receive the ON or OFF state of the A_nSI5.</t>
    <phoneticPr fontId="2" type="noConversion"/>
  </si>
  <si>
    <t>PC6B</t>
    <phoneticPr fontId="2" type="noConversion"/>
  </si>
  <si>
    <t>R80</t>
    <phoneticPr fontId="2" type="noConversion"/>
  </si>
  <si>
    <t>R82</t>
    <phoneticPr fontId="2" type="noConversion"/>
  </si>
  <si>
    <t>C52</t>
    <phoneticPr fontId="2" type="noConversion"/>
  </si>
  <si>
    <t>TVS6</t>
    <phoneticPr fontId="2" type="noConversion"/>
  </si>
  <si>
    <t>R110</t>
    <phoneticPr fontId="2" type="noConversion"/>
  </si>
  <si>
    <t xml:space="preserve">A_nSI6 </t>
    <phoneticPr fontId="2" type="noConversion"/>
  </si>
  <si>
    <t>MCU1 cannot receive the ON or OFF state of the A_nSI6.</t>
    <phoneticPr fontId="2" type="noConversion"/>
  </si>
  <si>
    <t>MCU1 cannot receive the ON state of the A_nSI6.</t>
    <phoneticPr fontId="2" type="noConversion"/>
  </si>
  <si>
    <t xml:space="preserve">A_nSI7 </t>
    <phoneticPr fontId="2" type="noConversion"/>
  </si>
  <si>
    <t>PC6C</t>
    <phoneticPr fontId="2" type="noConversion"/>
  </si>
  <si>
    <t>R88</t>
    <phoneticPr fontId="2" type="noConversion"/>
  </si>
  <si>
    <t>R89</t>
    <phoneticPr fontId="2" type="noConversion"/>
  </si>
  <si>
    <t>C56</t>
    <phoneticPr fontId="2" type="noConversion"/>
  </si>
  <si>
    <t>TVS9</t>
    <phoneticPr fontId="2" type="noConversion"/>
  </si>
  <si>
    <t>MCU1 cannot receive the ON or OFF state of the A_nSI7.</t>
    <phoneticPr fontId="2" type="noConversion"/>
  </si>
  <si>
    <t>MCU1 cannot receive the ON state of the A_nSI7.</t>
    <phoneticPr fontId="2" type="noConversion"/>
  </si>
  <si>
    <t xml:space="preserve">A_nSI8 </t>
    <phoneticPr fontId="2" type="noConversion"/>
  </si>
  <si>
    <t>PC6D</t>
    <phoneticPr fontId="2" type="noConversion"/>
  </si>
  <si>
    <t>R96</t>
    <phoneticPr fontId="2" type="noConversion"/>
  </si>
  <si>
    <t>R98</t>
    <phoneticPr fontId="2" type="noConversion"/>
  </si>
  <si>
    <t>TVS14</t>
    <phoneticPr fontId="2" type="noConversion"/>
  </si>
  <si>
    <t>R112</t>
    <phoneticPr fontId="2" type="noConversion"/>
  </si>
  <si>
    <t>MCU1 cannot receive the ON or OFF state of the A_nSI8.</t>
    <phoneticPr fontId="2" type="noConversion"/>
  </si>
  <si>
    <t>MCU1 cannot receive the ON state of the A_nSI8.</t>
    <phoneticPr fontId="2" type="noConversion"/>
  </si>
  <si>
    <t>CNSI2</t>
    <phoneticPr fontId="2" type="noConversion"/>
  </si>
  <si>
    <t>15EDGRHDM-3.5-24P-04-10030000489</t>
    <phoneticPr fontId="2" type="noConversion"/>
  </si>
  <si>
    <t>Short circuit between
any two adjacent pins</t>
    <phoneticPr fontId="2" type="noConversion"/>
  </si>
  <si>
    <t>Short circuit of any conductor to an exposed conductive part</t>
    <phoneticPr fontId="2" type="noConversion"/>
  </si>
  <si>
    <t>Open circuit of individual 
connector pins</t>
    <phoneticPr fontId="2" type="noConversion"/>
  </si>
  <si>
    <t>MCU1 and MCU2 cannot receive input signals such
as A_nSI1~8, B_nSI1~8.</t>
    <phoneticPr fontId="2" type="noConversion"/>
  </si>
  <si>
    <t>R361</t>
    <phoneticPr fontId="2" type="noConversion"/>
  </si>
  <si>
    <t>R363</t>
    <phoneticPr fontId="2" type="noConversion"/>
  </si>
  <si>
    <t>PC2C</t>
    <phoneticPr fontId="2" type="noConversion"/>
  </si>
  <si>
    <t>R358</t>
    <phoneticPr fontId="2" type="noConversion"/>
  </si>
  <si>
    <t>R367</t>
    <phoneticPr fontId="2" type="noConversion"/>
  </si>
  <si>
    <t>C412</t>
    <phoneticPr fontId="2" type="noConversion"/>
  </si>
  <si>
    <t>C409</t>
    <phoneticPr fontId="2" type="noConversion"/>
  </si>
  <si>
    <t>QP3</t>
    <phoneticPr fontId="2" type="noConversion"/>
  </si>
  <si>
    <t>D16</t>
    <phoneticPr fontId="2" type="noConversion"/>
  </si>
  <si>
    <t>R371</t>
    <phoneticPr fontId="2" type="noConversion"/>
  </si>
  <si>
    <t>PC1B</t>
    <phoneticPr fontId="2" type="noConversion"/>
  </si>
  <si>
    <t>R377</t>
    <phoneticPr fontId="2" type="noConversion"/>
  </si>
  <si>
    <t>R370</t>
    <phoneticPr fontId="2" type="noConversion"/>
  </si>
  <si>
    <t>C415</t>
    <phoneticPr fontId="2" type="noConversion"/>
  </si>
  <si>
    <t>A_nTPEM1_T</t>
  </si>
  <si>
    <t>A_nTPEM1_T signal cannot be output to ON.</t>
    <phoneticPr fontId="2" type="noConversion"/>
  </si>
  <si>
    <t>A_nTPEM1_T signal cannot be output to ON.</t>
    <phoneticPr fontId="2" type="noConversion"/>
  </si>
  <si>
    <t>R382</t>
    <phoneticPr fontId="2" type="noConversion"/>
  </si>
  <si>
    <t>R386</t>
    <phoneticPr fontId="2" type="noConversion"/>
  </si>
  <si>
    <t>PC2B</t>
    <phoneticPr fontId="2" type="noConversion"/>
  </si>
  <si>
    <t>R379</t>
    <phoneticPr fontId="2" type="noConversion"/>
  </si>
  <si>
    <t>R388</t>
    <phoneticPr fontId="2" type="noConversion"/>
  </si>
  <si>
    <t>C421</t>
    <phoneticPr fontId="2" type="noConversion"/>
  </si>
  <si>
    <t>C418</t>
    <phoneticPr fontId="2" type="noConversion"/>
  </si>
  <si>
    <t>QP6</t>
    <phoneticPr fontId="2" type="noConversion"/>
  </si>
  <si>
    <t>D19</t>
    <phoneticPr fontId="2" type="noConversion"/>
  </si>
  <si>
    <t>R394</t>
    <phoneticPr fontId="2" type="noConversion"/>
  </si>
  <si>
    <t>PC1A</t>
    <phoneticPr fontId="2" type="noConversion"/>
  </si>
  <si>
    <t>R397</t>
    <phoneticPr fontId="2" type="noConversion"/>
  </si>
  <si>
    <t>R391</t>
    <phoneticPr fontId="2" type="noConversion"/>
  </si>
  <si>
    <t>C424</t>
    <phoneticPr fontId="2" type="noConversion"/>
  </si>
  <si>
    <t>A_nTPEN1_T</t>
    <phoneticPr fontId="2" type="noConversion"/>
  </si>
  <si>
    <t>A_nTPEN1_T signal cannot be output to ON.</t>
    <phoneticPr fontId="2" type="noConversion"/>
  </si>
  <si>
    <t>A_nTPEN1_T signal cannot be output to ON.</t>
    <phoneticPr fontId="2" type="noConversion"/>
  </si>
  <si>
    <t>A_nTPEN1_T signal cannot be output to ON.</t>
    <phoneticPr fontId="2" type="noConversion"/>
  </si>
  <si>
    <t>A_nTPEN1_T signal cannot be output to ON.</t>
    <phoneticPr fontId="2" type="noConversion"/>
  </si>
  <si>
    <t>A_nTPEN1_T signal cannot be OFF.</t>
    <phoneticPr fontId="2" type="noConversion"/>
  </si>
  <si>
    <t>A_nTPEN1_T signal cannot be ON or OFF.</t>
    <phoneticPr fontId="2" type="noConversion"/>
  </si>
  <si>
    <t>A_nTPEN1_T signal cannot be output to ON.</t>
    <phoneticPr fontId="2" type="noConversion"/>
  </si>
  <si>
    <t>A_nTPEN1_T signal cannot be output to ON.</t>
    <phoneticPr fontId="2" type="noConversion"/>
  </si>
  <si>
    <t>A_nTPEN1_T signal cannot be ON or OFF.</t>
    <phoneticPr fontId="2" type="noConversion"/>
  </si>
  <si>
    <t>A_nTPEN1_T signal cannot be output to ON.</t>
    <phoneticPr fontId="2" type="noConversion"/>
  </si>
  <si>
    <t>A_nTPEN1_T signal cannot be ON or OFF.</t>
    <phoneticPr fontId="2" type="noConversion"/>
  </si>
  <si>
    <t>A_nTPEN1_T_FDK input is floated. Then MCU1 cannot receive the OFF state of this signal.</t>
    <phoneticPr fontId="2" type="noConversion"/>
  </si>
  <si>
    <t>A_nTPEN1_T_FDK input is shorted to AD_P3V3. Then MCU1 cannot receive the ON state of this signal.</t>
    <phoneticPr fontId="2" type="noConversion"/>
  </si>
  <si>
    <t>A_nTPEN1_T signal cannot be monitored.</t>
    <phoneticPr fontId="2" type="noConversion"/>
  </si>
  <si>
    <t>A_nTPEN1_T signal cannot be monitored.</t>
    <phoneticPr fontId="2" type="noConversion"/>
  </si>
  <si>
    <t>A_nTPEN1_T signal cannot be monitored.</t>
    <phoneticPr fontId="2" type="noConversion"/>
  </si>
  <si>
    <t>A_nTPEN1_T signal cannot be monitored.</t>
    <phoneticPr fontId="2" type="noConversion"/>
  </si>
  <si>
    <t>A_nTPEN1_T signal cannot be monitored.</t>
    <phoneticPr fontId="2" type="noConversion"/>
  </si>
  <si>
    <t>A_nTPEM1_T signal cannot be output to ON.</t>
    <phoneticPr fontId="2" type="noConversion"/>
  </si>
  <si>
    <t>A_nTPEM1_T signal cannot be OFF.</t>
    <phoneticPr fontId="2" type="noConversion"/>
  </si>
  <si>
    <t>A_nTPEM1_T signal cannot be ON or OFF.</t>
    <phoneticPr fontId="2" type="noConversion"/>
  </si>
  <si>
    <t>A_nTPEM1_T signal cannot be output to ON.</t>
    <phoneticPr fontId="2" type="noConversion"/>
  </si>
  <si>
    <t>A_nTPEM1_T signal cannot be output to ON.</t>
    <phoneticPr fontId="2" type="noConversion"/>
  </si>
  <si>
    <t>A_nTPEM1_T signal cannot be ON or OFF.</t>
    <phoneticPr fontId="2" type="noConversion"/>
  </si>
  <si>
    <t>A_nTPEM1_T signal cannot be output to ON.</t>
    <phoneticPr fontId="2" type="noConversion"/>
  </si>
  <si>
    <t>A_nTPEM1_T signal cannot be ON or OFF.</t>
    <phoneticPr fontId="2" type="noConversion"/>
  </si>
  <si>
    <t>A_nTPEM1_T_FDK input is floated. Then MCU1 cannot receive the OFF state of this signal.</t>
    <phoneticPr fontId="2" type="noConversion"/>
  </si>
  <si>
    <t>A_nTPEM1_T_FDK input is shorted to AD_P3V3. Then MCU1 cannot receive the ON state of this signal.</t>
    <phoneticPr fontId="2" type="noConversion"/>
  </si>
  <si>
    <t>A_nTPEM1_T signal cannot be monitored.</t>
    <phoneticPr fontId="2" type="noConversion"/>
  </si>
  <si>
    <t>A_nTPEM1_T signal cannot be monitored.</t>
    <phoneticPr fontId="2" type="noConversion"/>
  </si>
  <si>
    <t>A_nTPEM1_T signal cannot be monitored.</t>
    <phoneticPr fontId="2" type="noConversion"/>
  </si>
  <si>
    <t>A_nTPEM1_T signal cannot be monitored.</t>
    <phoneticPr fontId="2" type="noConversion"/>
  </si>
  <si>
    <t>A_nTPEM1_T signal cannot be monitored.</t>
    <phoneticPr fontId="2" type="noConversion"/>
  </si>
  <si>
    <t>R365</t>
    <phoneticPr fontId="2" type="noConversion"/>
  </si>
  <si>
    <t>R366</t>
    <phoneticPr fontId="2" type="noConversion"/>
  </si>
  <si>
    <t>PC2A</t>
    <phoneticPr fontId="2" type="noConversion"/>
  </si>
  <si>
    <t>R360</t>
    <phoneticPr fontId="2" type="noConversion"/>
  </si>
  <si>
    <t>R369</t>
    <phoneticPr fontId="2" type="noConversion"/>
  </si>
  <si>
    <t>C414</t>
    <phoneticPr fontId="2" type="noConversion"/>
  </si>
  <si>
    <t>C411</t>
    <phoneticPr fontId="2" type="noConversion"/>
  </si>
  <si>
    <t>QP5</t>
    <phoneticPr fontId="2" type="noConversion"/>
  </si>
  <si>
    <t>D18</t>
    <phoneticPr fontId="2" type="noConversion"/>
  </si>
  <si>
    <t>R374</t>
    <phoneticPr fontId="2" type="noConversion"/>
  </si>
  <si>
    <t>PC3A</t>
    <phoneticPr fontId="2" type="noConversion"/>
  </si>
  <si>
    <t>R378</t>
    <phoneticPr fontId="2" type="noConversion"/>
  </si>
  <si>
    <t>R376</t>
    <phoneticPr fontId="2" type="noConversion"/>
  </si>
  <si>
    <t>C417</t>
    <phoneticPr fontId="2" type="noConversion"/>
  </si>
  <si>
    <t>A_nOPEM_T</t>
    <phoneticPr fontId="2" type="noConversion"/>
  </si>
  <si>
    <t>A_nOPEM1_T signal cannot be output to ON.</t>
    <phoneticPr fontId="2" type="noConversion"/>
  </si>
  <si>
    <t>A_nOPEM1_T signal cannot be output to ON.</t>
    <phoneticPr fontId="2" type="noConversion"/>
  </si>
  <si>
    <t>A_nOPEM1_T signal cannot be output to ON.</t>
    <phoneticPr fontId="2" type="noConversion"/>
  </si>
  <si>
    <t>A_nOPEM1_T signal cannot be OFF.</t>
    <phoneticPr fontId="2" type="noConversion"/>
  </si>
  <si>
    <t>A_nOPEM1_T signal cannot be ON or OFF.</t>
    <phoneticPr fontId="2" type="noConversion"/>
  </si>
  <si>
    <t>A_nOPEM1_T signal cannot be output to ON.</t>
    <phoneticPr fontId="2" type="noConversion"/>
  </si>
  <si>
    <t>A_nOPEM1_T signal cannot be ON or OFF.</t>
    <phoneticPr fontId="2" type="noConversion"/>
  </si>
  <si>
    <t>A_nOPEM1_T signal cannot be ON or OFF.</t>
    <phoneticPr fontId="2" type="noConversion"/>
  </si>
  <si>
    <t>A_nOPEM1_T_FDK input is floated. Then MCU1 cannot receive the OFF state of this signal.</t>
    <phoneticPr fontId="2" type="noConversion"/>
  </si>
  <si>
    <t>A_nOPEM1_T_FDK input is shorted to AD_P3V3. Then MCU1 cannot receive the ON state of this signal.</t>
    <phoneticPr fontId="2" type="noConversion"/>
  </si>
  <si>
    <t>A_nOPEM1_T signal cannot be monitored.</t>
    <phoneticPr fontId="2" type="noConversion"/>
  </si>
  <si>
    <t>A_nOPEM1_T signal cannot be monitored.</t>
    <phoneticPr fontId="2" type="noConversion"/>
  </si>
  <si>
    <t>A_nOPEM1_T signal cannot be monitored.</t>
    <phoneticPr fontId="2" type="noConversion"/>
  </si>
  <si>
    <t>A_nOPEM1_T signal cannot be monitored.</t>
    <phoneticPr fontId="2" type="noConversion"/>
  </si>
  <si>
    <t>A_nOPEM1_T signal cannot be monitored.</t>
    <phoneticPr fontId="2" type="noConversion"/>
  </si>
  <si>
    <t>R402</t>
    <phoneticPr fontId="2" type="noConversion"/>
  </si>
  <si>
    <t>PC3D</t>
    <phoneticPr fontId="2" type="noConversion"/>
  </si>
  <si>
    <t>R404</t>
    <phoneticPr fontId="2" type="noConversion"/>
  </si>
  <si>
    <t>R400</t>
    <phoneticPr fontId="2" type="noConversion"/>
  </si>
  <si>
    <t>C427</t>
    <phoneticPr fontId="2" type="noConversion"/>
  </si>
  <si>
    <t>A_nTPRMT</t>
    <phoneticPr fontId="2" type="noConversion"/>
  </si>
  <si>
    <t>A_nTPRMT input is floated. Then MCU1 cannot receive the OFF state of this signal.</t>
    <phoneticPr fontId="2" type="noConversion"/>
  </si>
  <si>
    <t>A_nTPRMT input is shorted to AD_P3V3. Then MCU1 cannot receive the ON state of this signal.</t>
    <phoneticPr fontId="2" type="noConversion"/>
  </si>
  <si>
    <t>A_nTPRMT input is floated. Then MCU1 cannot receive the OFF or ON state of this signal.</t>
    <phoneticPr fontId="2" type="noConversion"/>
  </si>
  <si>
    <t>A_nTPRMT input is shorted to AD_P3V3 or A_DG. Then MCU1 cannot receive the ON state of this signal.</t>
    <phoneticPr fontId="2" type="noConversion"/>
  </si>
  <si>
    <t>A_nTPRMT input is shorted to AD_P3V3 or A_DG. Then MCU1 cannot receive the ON state of this signal.</t>
    <phoneticPr fontId="2" type="noConversion"/>
  </si>
  <si>
    <t>MCU1 cannot receive the ON state of this signal.</t>
    <phoneticPr fontId="2" type="noConversion"/>
  </si>
  <si>
    <t xml:space="preserve">A_nTPMAN </t>
    <phoneticPr fontId="2" type="noConversion"/>
  </si>
  <si>
    <t>R408</t>
    <phoneticPr fontId="2" type="noConversion"/>
  </si>
  <si>
    <t>PC3C</t>
    <phoneticPr fontId="2" type="noConversion"/>
  </si>
  <si>
    <t>R410</t>
    <phoneticPr fontId="2" type="noConversion"/>
  </si>
  <si>
    <t>R406</t>
    <phoneticPr fontId="2" type="noConversion"/>
  </si>
  <si>
    <t>C429</t>
    <phoneticPr fontId="2" type="noConversion"/>
  </si>
  <si>
    <t>A_nTPMAN input is floated. Then MCU1 cannot receive the OFF state of this signal.</t>
    <phoneticPr fontId="2" type="noConversion"/>
  </si>
  <si>
    <t>A_nTPMAN input is shorted to AD_P3V3. Then MCU1 cannot receive the ON state of this signal.</t>
    <phoneticPr fontId="2" type="noConversion"/>
  </si>
  <si>
    <t>A_nTPMAN input is floated. Then MCU1 cannot receive the OFF or ON state of this signal.</t>
    <phoneticPr fontId="2" type="noConversion"/>
  </si>
  <si>
    <t>A_nTPMAN input is shorted to AD_P3V3 or A_DG. Then MCU1 cannot receive the ON state of this signal.</t>
    <phoneticPr fontId="2" type="noConversion"/>
  </si>
  <si>
    <t>A_nTPMAN input is shorted to AD_P3V3 or A_DG. Then MCU1 cannot receive the ON state of this signal.</t>
    <phoneticPr fontId="2" type="noConversion"/>
  </si>
  <si>
    <t>A_nTPMAN input is shorted to AD_P3V3 or A_DG. Then MCU1 cannot receive the ON state of this signal.</t>
    <phoneticPr fontId="2" type="noConversion"/>
  </si>
  <si>
    <t xml:space="preserve">A_nTPAUTO </t>
    <phoneticPr fontId="2" type="noConversion"/>
  </si>
  <si>
    <t>R414</t>
    <phoneticPr fontId="2" type="noConversion"/>
  </si>
  <si>
    <t>PC3B</t>
    <phoneticPr fontId="2" type="noConversion"/>
  </si>
  <si>
    <t>R416</t>
    <phoneticPr fontId="2" type="noConversion"/>
  </si>
  <si>
    <t>R412</t>
    <phoneticPr fontId="2" type="noConversion"/>
  </si>
  <si>
    <t>C432</t>
    <phoneticPr fontId="2" type="noConversion"/>
  </si>
  <si>
    <t>A_nTPAUTO input is floated. Then MCU1 cannot receive the OFF state of this signal.</t>
    <phoneticPr fontId="2" type="noConversion"/>
  </si>
  <si>
    <t>A_nTPAUTO input is shorted to AD_P3V3. Then MCU1 cannot receive the ON state of this signal.</t>
    <phoneticPr fontId="2" type="noConversion"/>
  </si>
  <si>
    <t>A_nTPAUTO input is floated. Then MCU1 cannot receive the OFF or ON state of this signal.</t>
    <phoneticPr fontId="2" type="noConversion"/>
  </si>
  <si>
    <t>A_nTPAUTO input is shorted to AD_P3V3 or A_DG. Then MCU1 cannot receive the ON state of this signal.</t>
    <phoneticPr fontId="2" type="noConversion"/>
  </si>
  <si>
    <t>A_nTPAUTO input is shorted to AD_P3V3 or A_DG. Then MCU1 cannot receive the ON state of this signal.</t>
    <phoneticPr fontId="2" type="noConversion"/>
  </si>
  <si>
    <t>CNTP</t>
    <phoneticPr fontId="2" type="noConversion"/>
  </si>
  <si>
    <t>1-1827875-8</t>
    <phoneticPr fontId="2" type="noConversion"/>
  </si>
  <si>
    <t>CNEM</t>
    <phoneticPr fontId="2" type="noConversion"/>
  </si>
  <si>
    <t>BD625A DO(ch.1)</t>
    <phoneticPr fontId="2" type="noConversion"/>
  </si>
  <si>
    <t>BD642A T/P DI(ch.1)</t>
    <phoneticPr fontId="2" type="noConversion"/>
  </si>
  <si>
    <t>BD642A DI(ch.1)</t>
    <phoneticPr fontId="2" type="noConversion"/>
  </si>
  <si>
    <t>BD625A DI(ch.1)</t>
    <phoneticPr fontId="2" type="noConversion"/>
  </si>
  <si>
    <t>R418</t>
    <phoneticPr fontId="2" type="noConversion"/>
  </si>
  <si>
    <t>R423</t>
    <phoneticPr fontId="2" type="noConversion"/>
  </si>
  <si>
    <t>PC7A</t>
    <phoneticPr fontId="2" type="noConversion"/>
  </si>
  <si>
    <t>R419</t>
    <phoneticPr fontId="2" type="noConversion"/>
  </si>
  <si>
    <t>RC1005F102CS</t>
    <phoneticPr fontId="2" type="noConversion"/>
  </si>
  <si>
    <t>QN8</t>
    <phoneticPr fontId="2" type="noConversion"/>
  </si>
  <si>
    <t>Transister NPN</t>
    <phoneticPr fontId="2" type="noConversion"/>
  </si>
  <si>
    <t>R427</t>
    <phoneticPr fontId="2" type="noConversion"/>
  </si>
  <si>
    <t xml:space="preserve">A_nSI1 </t>
    <phoneticPr fontId="2" type="noConversion"/>
  </si>
  <si>
    <t>R433</t>
    <phoneticPr fontId="2" type="noConversion"/>
  </si>
  <si>
    <t>PC8A</t>
    <phoneticPr fontId="2" type="noConversion"/>
  </si>
  <si>
    <t>R430</t>
    <phoneticPr fontId="2" type="noConversion"/>
  </si>
  <si>
    <t>RC1608F512CS</t>
    <phoneticPr fontId="2" type="noConversion"/>
  </si>
  <si>
    <t>R437</t>
    <phoneticPr fontId="2" type="noConversion"/>
  </si>
  <si>
    <t>TVS4</t>
    <phoneticPr fontId="2" type="noConversion"/>
  </si>
  <si>
    <t>C434</t>
    <phoneticPr fontId="2" type="noConversion"/>
  </si>
  <si>
    <t>CL05B104KB5NNN</t>
    <phoneticPr fontId="2" type="noConversion"/>
  </si>
  <si>
    <t>R439</t>
    <phoneticPr fontId="2" type="noConversion"/>
  </si>
  <si>
    <t>RC1608F512CS</t>
    <phoneticPr fontId="2" type="noConversion"/>
  </si>
  <si>
    <t>SMF28CA</t>
    <phoneticPr fontId="2" type="noConversion"/>
  </si>
  <si>
    <t>FMMT493TA</t>
    <phoneticPr fontId="2" type="noConversion"/>
  </si>
  <si>
    <t>MCU2 can detect a fault by self-diagnosis or cross checking. SafeSpace2.0 goes to the safe state.</t>
    <phoneticPr fontId="2" type="noConversion"/>
  </si>
  <si>
    <t>A_nSI1_T signal cannot be output to ON.</t>
    <phoneticPr fontId="2" type="noConversion"/>
  </si>
  <si>
    <t>A_nSI1_T signal cannot be output to ON.</t>
    <phoneticPr fontId="2" type="noConversion"/>
  </si>
  <si>
    <t>A_nSI1_T signal cannot be OFF.</t>
    <phoneticPr fontId="2" type="noConversion"/>
  </si>
  <si>
    <t>A_nSI1_T signal cannot be ON or OFF.</t>
    <phoneticPr fontId="2" type="noConversion"/>
  </si>
  <si>
    <t>A_nSI1_T signal cannot be output to ON.</t>
    <phoneticPr fontId="2" type="noConversion"/>
  </si>
  <si>
    <t>A_nSI1_T signal cannot be output to ON or OFF.</t>
    <phoneticPr fontId="2" type="noConversion"/>
  </si>
  <si>
    <t>Detected</t>
    <phoneticPr fontId="2" type="noConversion"/>
  </si>
  <si>
    <t>Dangerous</t>
    <phoneticPr fontId="2" type="noConversion"/>
  </si>
  <si>
    <t>Detected</t>
    <phoneticPr fontId="2" type="noConversion"/>
  </si>
  <si>
    <t>Safe</t>
    <phoneticPr fontId="2" type="noConversion"/>
  </si>
  <si>
    <t>No effect due to the failure</t>
    <phoneticPr fontId="2" type="noConversion"/>
  </si>
  <si>
    <t>Undetected</t>
    <phoneticPr fontId="2" type="noConversion"/>
  </si>
  <si>
    <t>Normal operation</t>
    <phoneticPr fontId="2" type="noConversion"/>
  </si>
  <si>
    <t>A_nSI1_T signal is Fixed to OFF.</t>
    <phoneticPr fontId="2" type="noConversion"/>
  </si>
  <si>
    <t>A_nSI1 input is floated. Then MCU1 cannot receive the OFF state of this signal.</t>
    <phoneticPr fontId="2" type="noConversion"/>
  </si>
  <si>
    <t>A_nSI1 input is shorted to AD_P3V3. Then MCU1 cannot receive the ON state of this signal.</t>
    <phoneticPr fontId="2" type="noConversion"/>
  </si>
  <si>
    <t>MCU1 cannot receive the ON or OFF state of the A_nSI1.</t>
    <phoneticPr fontId="2" type="noConversion"/>
  </si>
  <si>
    <t>MCU1 cannot receive the ON state of the A_nSI1.</t>
    <phoneticPr fontId="2" type="noConversion"/>
  </si>
  <si>
    <t xml:space="preserve">A_nSI2 </t>
    <phoneticPr fontId="2" type="noConversion"/>
  </si>
  <si>
    <t>R420</t>
    <phoneticPr fontId="2" type="noConversion"/>
  </si>
  <si>
    <t>R424</t>
    <phoneticPr fontId="2" type="noConversion"/>
  </si>
  <si>
    <t>PC7B</t>
    <phoneticPr fontId="2" type="noConversion"/>
  </si>
  <si>
    <t>R425</t>
    <phoneticPr fontId="2" type="noConversion"/>
  </si>
  <si>
    <t>QN9</t>
    <phoneticPr fontId="2" type="noConversion"/>
  </si>
  <si>
    <t>R428</t>
    <phoneticPr fontId="2" type="noConversion"/>
  </si>
  <si>
    <t>R434</t>
    <phoneticPr fontId="2" type="noConversion"/>
  </si>
  <si>
    <t>PC8B</t>
    <phoneticPr fontId="2" type="noConversion"/>
  </si>
  <si>
    <t>R431</t>
    <phoneticPr fontId="2" type="noConversion"/>
  </si>
  <si>
    <t>R436</t>
    <phoneticPr fontId="2" type="noConversion"/>
  </si>
  <si>
    <t>TVS5</t>
    <phoneticPr fontId="2" type="noConversion"/>
  </si>
  <si>
    <t>C435</t>
    <phoneticPr fontId="2" type="noConversion"/>
  </si>
  <si>
    <t>R440</t>
    <phoneticPr fontId="2" type="noConversion"/>
  </si>
  <si>
    <t>A_nSI2_T signal cannot be output to ON.</t>
    <phoneticPr fontId="2" type="noConversion"/>
  </si>
  <si>
    <t>A_nSI2_T signal cannot be output to ON.</t>
    <phoneticPr fontId="2" type="noConversion"/>
  </si>
  <si>
    <t>A_nSI2_T signal cannot be output to ON.</t>
    <phoneticPr fontId="2" type="noConversion"/>
  </si>
  <si>
    <t>A_nSI2_T signal cannot be OFF.</t>
    <phoneticPr fontId="2" type="noConversion"/>
  </si>
  <si>
    <t>A_nSI2_T signal cannot be ON or OFF.</t>
    <phoneticPr fontId="2" type="noConversion"/>
  </si>
  <si>
    <t>A_nSI2_T signal cannot be output to ON.</t>
    <phoneticPr fontId="2" type="noConversion"/>
  </si>
  <si>
    <t>A_nSI2_T signal cannot be output to ON or OFF.</t>
    <phoneticPr fontId="2" type="noConversion"/>
  </si>
  <si>
    <t>A_nSI2_T signal cannot be output to ON or OFF.</t>
    <phoneticPr fontId="2" type="noConversion"/>
  </si>
  <si>
    <t>A_nSI2_T signal is Fixed to OFF.</t>
    <phoneticPr fontId="2" type="noConversion"/>
  </si>
  <si>
    <t>A_nSI2 input is floated. Then MCU1 cannot receive the OFF state of this signal.</t>
    <phoneticPr fontId="2" type="noConversion"/>
  </si>
  <si>
    <t>A_nSI2 input is shorted to AD_P3V3. Then MCU1 cannot receive the ON state of this signal.</t>
    <phoneticPr fontId="2" type="noConversion"/>
  </si>
  <si>
    <t>MCU1 cannot receive the ON or OFF state of the A_nSI2.</t>
    <phoneticPr fontId="2" type="noConversion"/>
  </si>
  <si>
    <t>MCU1 cannot receive the ON or OFF state of the A_nSI2.</t>
    <phoneticPr fontId="2" type="noConversion"/>
  </si>
  <si>
    <t>MCU1 cannot receive the ON state of the A_nSI2.</t>
    <phoneticPr fontId="2" type="noConversion"/>
  </si>
  <si>
    <t>MCU1 cannot receive the ON state of the A_nSI2.</t>
    <phoneticPr fontId="2" type="noConversion"/>
  </si>
  <si>
    <t>MCU1 cannot receive the ON state of the A_nSI2.</t>
    <phoneticPr fontId="2" type="noConversion"/>
  </si>
  <si>
    <t xml:space="preserve">A_nSI3 </t>
    <phoneticPr fontId="2" type="noConversion"/>
  </si>
  <si>
    <t>R421</t>
    <phoneticPr fontId="2" type="noConversion"/>
  </si>
  <si>
    <t>R426</t>
    <phoneticPr fontId="2" type="noConversion"/>
  </si>
  <si>
    <t>PC7C</t>
    <phoneticPr fontId="2" type="noConversion"/>
  </si>
  <si>
    <t>R422</t>
    <phoneticPr fontId="2" type="noConversion"/>
  </si>
  <si>
    <t>QN10</t>
    <phoneticPr fontId="2" type="noConversion"/>
  </si>
  <si>
    <t>R429</t>
    <phoneticPr fontId="2" type="noConversion"/>
  </si>
  <si>
    <t>R435</t>
    <phoneticPr fontId="2" type="noConversion"/>
  </si>
  <si>
    <t>PC8C</t>
    <phoneticPr fontId="2" type="noConversion"/>
  </si>
  <si>
    <t>R432</t>
    <phoneticPr fontId="2" type="noConversion"/>
  </si>
  <si>
    <t>R438</t>
    <phoneticPr fontId="2" type="noConversion"/>
  </si>
  <si>
    <t>TVS6</t>
    <phoneticPr fontId="2" type="noConversion"/>
  </si>
  <si>
    <t>C436</t>
    <phoneticPr fontId="2" type="noConversion"/>
  </si>
  <si>
    <t>R441</t>
    <phoneticPr fontId="2" type="noConversion"/>
  </si>
  <si>
    <t>A_nSI3_T signal cannot be output to ON.</t>
    <phoneticPr fontId="2" type="noConversion"/>
  </si>
  <si>
    <t>A_nSI3_T signal cannot be output to ON.</t>
    <phoneticPr fontId="2" type="noConversion"/>
  </si>
  <si>
    <t>A_nSI3_T signal cannot be output to ON.</t>
    <phoneticPr fontId="2" type="noConversion"/>
  </si>
  <si>
    <t>A_nSI3_T signal cannot be output to ON.</t>
    <phoneticPr fontId="2" type="noConversion"/>
  </si>
  <si>
    <t>A_nSI3_T signal cannot be OFF.</t>
    <phoneticPr fontId="2" type="noConversion"/>
  </si>
  <si>
    <t>A_nSI3_T signal cannot be ON or OFF.</t>
    <phoneticPr fontId="2" type="noConversion"/>
  </si>
  <si>
    <t>A_nSI3_T signal cannot be output to ON or OFF.</t>
    <phoneticPr fontId="2" type="noConversion"/>
  </si>
  <si>
    <t>A_nSI3_T signal is Fixed to OFF.</t>
    <phoneticPr fontId="2" type="noConversion"/>
  </si>
  <si>
    <t>A_nSI3 input is floated. Then MCU1 cannot receive the OFF state of this signal.</t>
    <phoneticPr fontId="2" type="noConversion"/>
  </si>
  <si>
    <t>A_nSI3 input is shorted to AD_P3V3. Then MCU1 cannot receive the ON state of this signal.</t>
    <phoneticPr fontId="2" type="noConversion"/>
  </si>
  <si>
    <t>MCU1 cannot receive the ON or OFF state of the A_nSI3.</t>
    <phoneticPr fontId="2" type="noConversion"/>
  </si>
  <si>
    <t>MCU1 cannot receive the ON or OFF state of the A_nSI3.</t>
    <phoneticPr fontId="2" type="noConversion"/>
  </si>
  <si>
    <t>MCU1 cannot receive the ON or OFF state of the A_nSI3.</t>
    <phoneticPr fontId="2" type="noConversion"/>
  </si>
  <si>
    <t>MCU1 cannot receive the ON state of the A_nSI3.</t>
    <phoneticPr fontId="2" type="noConversion"/>
  </si>
  <si>
    <t>MCU1 cannot receive the ON state of the A_nSI3.</t>
    <phoneticPr fontId="2" type="noConversion"/>
  </si>
  <si>
    <t xml:space="preserve">A_nSI4 </t>
    <phoneticPr fontId="2" type="noConversion"/>
  </si>
  <si>
    <t>R472</t>
    <phoneticPr fontId="2" type="noConversion"/>
  </si>
  <si>
    <t>R474</t>
    <phoneticPr fontId="2" type="noConversion"/>
  </si>
  <si>
    <t>PC7D</t>
    <phoneticPr fontId="2" type="noConversion"/>
  </si>
  <si>
    <t>R473</t>
    <phoneticPr fontId="2" type="noConversion"/>
  </si>
  <si>
    <t>QN14</t>
    <phoneticPr fontId="2" type="noConversion"/>
  </si>
  <si>
    <t>R477</t>
    <phoneticPr fontId="2" type="noConversion"/>
  </si>
  <si>
    <t>R485</t>
    <phoneticPr fontId="2" type="noConversion"/>
  </si>
  <si>
    <t>PC8D</t>
    <phoneticPr fontId="2" type="noConversion"/>
  </si>
  <si>
    <t>R484</t>
    <phoneticPr fontId="2" type="noConversion"/>
  </si>
  <si>
    <t>R486</t>
    <phoneticPr fontId="2" type="noConversion"/>
  </si>
  <si>
    <t>TVS10</t>
    <phoneticPr fontId="2" type="noConversion"/>
  </si>
  <si>
    <t>C446</t>
    <phoneticPr fontId="2" type="noConversion"/>
  </si>
  <si>
    <t>R487</t>
    <phoneticPr fontId="2" type="noConversion"/>
  </si>
  <si>
    <t>A_nSI4_T signal cannot be output to ON.</t>
    <phoneticPr fontId="2" type="noConversion"/>
  </si>
  <si>
    <t>A_nSI4_T signal cannot be output to ON.</t>
    <phoneticPr fontId="2" type="noConversion"/>
  </si>
  <si>
    <t>A_nSI4_T signal cannot be OFF.</t>
    <phoneticPr fontId="2" type="noConversion"/>
  </si>
  <si>
    <t>A_nSI4_T signal cannot be ON or OFF.</t>
    <phoneticPr fontId="2" type="noConversion"/>
  </si>
  <si>
    <t>A_nSI4_T signal cannot be output to ON or OFF.</t>
    <phoneticPr fontId="2" type="noConversion"/>
  </si>
  <si>
    <t>A_nSI4_T signal is Fixed to OFF.</t>
    <phoneticPr fontId="2" type="noConversion"/>
  </si>
  <si>
    <t>A_nSI4 input is floated. Then MCU1 cannot receive the OFF state of this signal.</t>
    <phoneticPr fontId="2" type="noConversion"/>
  </si>
  <si>
    <t>A_nSI4 input is shorted to AD_P3V3. Then MCU1 cannot receive the ON state of this signal.</t>
    <phoneticPr fontId="2" type="noConversion"/>
  </si>
  <si>
    <t>MCU1 cannot receive the ON or OFF state of the A_nSI4.</t>
    <phoneticPr fontId="2" type="noConversion"/>
  </si>
  <si>
    <t>MCU1 cannot receive the ON state of the A_nSI4.</t>
    <phoneticPr fontId="2" type="noConversion"/>
  </si>
  <si>
    <t>MCU1 cannot receive the ON state of the A_nSI4.</t>
    <phoneticPr fontId="2" type="noConversion"/>
  </si>
  <si>
    <t>CNSI1</t>
    <phoneticPr fontId="2" type="noConversion"/>
  </si>
  <si>
    <t>15EDGRHDM-3.5-32P-04-10030000491</t>
    <phoneticPr fontId="2" type="noConversion"/>
  </si>
  <si>
    <t>MCU1 and MCU2 cannot receive input signals such
as A_nSI1~8_P, B_nSI1~8_P.</t>
    <phoneticPr fontId="2" type="noConversion"/>
  </si>
  <si>
    <t>MCU1 &amp; 2 can detect a fault by self-diagnosis or cross checking. SafeSpace2.0 goes to the safe state.</t>
    <phoneticPr fontId="2" type="noConversion"/>
  </si>
  <si>
    <t>MCU1(Ch.1)</t>
    <phoneticPr fontId="2" type="noConversion"/>
  </si>
  <si>
    <t>C88</t>
    <phoneticPr fontId="2" type="noConversion"/>
  </si>
  <si>
    <t>CL10B225KQ8NNN</t>
    <phoneticPr fontId="2" type="noConversion"/>
  </si>
  <si>
    <t>FB12</t>
    <phoneticPr fontId="2" type="noConversion"/>
  </si>
  <si>
    <t>C89</t>
    <phoneticPr fontId="2" type="noConversion"/>
  </si>
  <si>
    <t>C58</t>
    <phoneticPr fontId="2" type="noConversion"/>
  </si>
  <si>
    <t>No effect due to the failure</t>
    <phoneticPr fontId="2" type="noConversion"/>
  </si>
  <si>
    <t>Undetected</t>
    <phoneticPr fontId="2" type="noConversion"/>
  </si>
  <si>
    <t>Normal operation</t>
    <phoneticPr fontId="2" type="noConversion"/>
  </si>
  <si>
    <t>Detected</t>
    <phoneticPr fontId="2" type="noConversion"/>
  </si>
  <si>
    <t>AM_P3V3 is short to ground(A_DG), then go to 0V.</t>
    <phoneticPr fontId="2" type="noConversion"/>
  </si>
  <si>
    <t>MCU1 do not operate and MCU2 can detect a fault. SafeSpace2.0 goes to the safe state.</t>
    <phoneticPr fontId="2" type="noConversion"/>
  </si>
  <si>
    <t>C59</t>
    <phoneticPr fontId="2" type="noConversion"/>
  </si>
  <si>
    <t>C60</t>
    <phoneticPr fontId="2" type="noConversion"/>
  </si>
  <si>
    <t>C61</t>
    <phoneticPr fontId="2" type="noConversion"/>
  </si>
  <si>
    <t>C62</t>
    <phoneticPr fontId="2" type="noConversion"/>
  </si>
  <si>
    <t>C63</t>
    <phoneticPr fontId="2" type="noConversion"/>
  </si>
  <si>
    <t>C64</t>
    <phoneticPr fontId="2" type="noConversion"/>
  </si>
  <si>
    <t>C65</t>
    <phoneticPr fontId="2" type="noConversion"/>
  </si>
  <si>
    <t>C66</t>
    <phoneticPr fontId="2" type="noConversion"/>
  </si>
  <si>
    <t>C67</t>
    <phoneticPr fontId="2" type="noConversion"/>
  </si>
  <si>
    <t>C68</t>
    <phoneticPr fontId="2" type="noConversion"/>
  </si>
  <si>
    <t>C69</t>
    <phoneticPr fontId="2" type="noConversion"/>
  </si>
  <si>
    <t>C70</t>
    <phoneticPr fontId="2" type="noConversion"/>
  </si>
  <si>
    <t>C71</t>
    <phoneticPr fontId="2" type="noConversion"/>
  </si>
  <si>
    <t>C72</t>
    <phoneticPr fontId="2" type="noConversion"/>
  </si>
  <si>
    <t>AD_P3V3 is short to ground(A_DG), then go to 0V.</t>
    <phoneticPr fontId="2" type="noConversion"/>
  </si>
  <si>
    <t>Safe</t>
    <phoneticPr fontId="2" type="noConversion"/>
  </si>
  <si>
    <t>AM_P3V3 can not supply to MCU1</t>
    <phoneticPr fontId="2" type="noConversion"/>
  </si>
  <si>
    <t>C92</t>
    <phoneticPr fontId="2" type="noConversion"/>
  </si>
  <si>
    <t>C93</t>
    <phoneticPr fontId="2" type="noConversion"/>
  </si>
  <si>
    <t>C94</t>
    <phoneticPr fontId="2" type="noConversion"/>
  </si>
  <si>
    <t>C98</t>
    <phoneticPr fontId="2" type="noConversion"/>
  </si>
  <si>
    <t>CL10A106KP8NNN</t>
    <phoneticPr fontId="2" type="noConversion"/>
  </si>
  <si>
    <t>FB13</t>
    <phoneticPr fontId="2" type="noConversion"/>
  </si>
  <si>
    <t>BLM18SG121TN1</t>
    <phoneticPr fontId="2" type="noConversion"/>
  </si>
  <si>
    <t>C99</t>
    <phoneticPr fontId="2" type="noConversion"/>
  </si>
  <si>
    <t>AD_P1V2 is short to ground(A_DG), then go to 0V.</t>
    <phoneticPr fontId="2" type="noConversion"/>
  </si>
  <si>
    <t>AM_P1V2 can not supply to MCU1</t>
    <phoneticPr fontId="2" type="noConversion"/>
  </si>
  <si>
    <t>AM_P1V2 is short to ground(A_DG), then go to 0V.</t>
    <phoneticPr fontId="2" type="noConversion"/>
  </si>
  <si>
    <t>C104</t>
    <phoneticPr fontId="2" type="noConversion"/>
  </si>
  <si>
    <t>C105</t>
    <phoneticPr fontId="2" type="noConversion"/>
  </si>
  <si>
    <t>C107</t>
    <phoneticPr fontId="2" type="noConversion"/>
  </si>
  <si>
    <t>RC1005F560CS</t>
    <phoneticPr fontId="2" type="noConversion"/>
  </si>
  <si>
    <t>RC1005F330CS</t>
    <phoneticPr fontId="2" type="noConversion"/>
  </si>
  <si>
    <t>C132</t>
    <phoneticPr fontId="2" type="noConversion"/>
  </si>
  <si>
    <t>MCU1 do not operate and MCU2 can detect a fault. SafeSpace2.0 goes to the safe state.</t>
    <phoneticPr fontId="2" type="noConversion"/>
  </si>
  <si>
    <t>MCU1 is not operated by POR.</t>
    <phoneticPr fontId="2" type="noConversion"/>
  </si>
  <si>
    <t>C116</t>
    <phoneticPr fontId="2" type="noConversion"/>
  </si>
  <si>
    <t>C117</t>
    <phoneticPr fontId="2" type="noConversion"/>
  </si>
  <si>
    <t>C114</t>
    <phoneticPr fontId="2" type="noConversion"/>
  </si>
  <si>
    <t>CL10B225KQ8NNN</t>
    <phoneticPr fontId="2" type="noConversion"/>
  </si>
  <si>
    <t>C127</t>
    <phoneticPr fontId="2" type="noConversion"/>
  </si>
  <si>
    <t>C128</t>
    <phoneticPr fontId="2" type="noConversion"/>
  </si>
  <si>
    <t>C129</t>
    <phoneticPr fontId="2" type="noConversion"/>
  </si>
  <si>
    <t>C130</t>
    <phoneticPr fontId="2" type="noConversion"/>
  </si>
  <si>
    <t>R90</t>
    <phoneticPr fontId="2" type="noConversion"/>
  </si>
  <si>
    <t>R91</t>
    <phoneticPr fontId="2" type="noConversion"/>
  </si>
  <si>
    <t>RC1005J000CS</t>
    <phoneticPr fontId="2" type="noConversion"/>
  </si>
  <si>
    <t>C131</t>
    <phoneticPr fontId="2" type="noConversion"/>
  </si>
  <si>
    <t>AA_P3V3 is short to ground(A_DG), then go to 0V.</t>
    <phoneticPr fontId="2" type="noConversion"/>
  </si>
  <si>
    <t>AA_P3V0 is short to ground(A_DG), then go to 0V.</t>
    <phoneticPr fontId="2" type="noConversion"/>
  </si>
  <si>
    <t>MCU2 can detect a fault by self-diagnosis or cross checking. SafeSpace2.0 goes to the safe state.</t>
    <phoneticPr fontId="2" type="noConversion"/>
  </si>
  <si>
    <t>Drift</t>
    <phoneticPr fontId="2" type="noConversion"/>
  </si>
  <si>
    <t>C118</t>
    <phoneticPr fontId="2" type="noConversion"/>
  </si>
  <si>
    <t>C115</t>
    <phoneticPr fontId="2" type="noConversion"/>
  </si>
  <si>
    <t>C119</t>
    <phoneticPr fontId="2" type="noConversion"/>
  </si>
  <si>
    <t>CL05B105KQ5NQN</t>
    <phoneticPr fontId="2" type="noConversion"/>
  </si>
  <si>
    <t>REF2030QDDCRQ1</t>
    <phoneticPr fontId="2" type="noConversion"/>
  </si>
  <si>
    <t>Voltage Reference</t>
    <phoneticPr fontId="2" type="noConversion"/>
  </si>
  <si>
    <t>https://www.ti.com/quality/docs/estimator.tsp?partType=tiPartNumber&amp;partNumber=REF2030QDDCRQ1#resultstable</t>
    <phoneticPr fontId="2" type="noConversion"/>
  </si>
  <si>
    <t>C121</t>
    <phoneticPr fontId="2" type="noConversion"/>
  </si>
  <si>
    <t>C120</t>
    <phoneticPr fontId="2" type="noConversion"/>
  </si>
  <si>
    <t>C124</t>
    <phoneticPr fontId="2" type="noConversion"/>
  </si>
  <si>
    <t>C125</t>
    <phoneticPr fontId="2" type="noConversion"/>
  </si>
  <si>
    <t>CL10B225KQ8NNN</t>
    <phoneticPr fontId="2" type="noConversion"/>
  </si>
  <si>
    <t>FB15</t>
    <phoneticPr fontId="2" type="noConversion"/>
  </si>
  <si>
    <t>BLM18SG121TN1</t>
    <phoneticPr fontId="2" type="noConversion"/>
  </si>
  <si>
    <t>FB16</t>
    <phoneticPr fontId="2" type="noConversion"/>
  </si>
  <si>
    <t>AA_P1V5 is short to ground(A_DG), then go to 0V.
But, AA_P1V5 is not used power.</t>
    <phoneticPr fontId="2" type="noConversion"/>
  </si>
  <si>
    <t>U8</t>
    <phoneticPr fontId="2" type="noConversion"/>
  </si>
  <si>
    <t>AA_P3V3 is short to ground(A_DG), then go to 0V.</t>
    <phoneticPr fontId="2" type="noConversion"/>
  </si>
  <si>
    <t>AD_P3V3 is short to ground(A_DG), then go to 0V.</t>
    <phoneticPr fontId="2" type="noConversion"/>
  </si>
  <si>
    <t>AA_P3V3 is go to 0V.</t>
    <phoneticPr fontId="2" type="noConversion"/>
  </si>
  <si>
    <t>AA_P3V0 is go to 0V.</t>
    <phoneticPr fontId="2" type="noConversion"/>
  </si>
  <si>
    <t>R116</t>
    <phoneticPr fontId="2" type="noConversion"/>
  </si>
  <si>
    <t>R120</t>
    <phoneticPr fontId="2" type="noConversion"/>
  </si>
  <si>
    <t>RC1005F103CS</t>
    <phoneticPr fontId="2" type="noConversion"/>
  </si>
  <si>
    <t>R110</t>
    <phoneticPr fontId="2" type="noConversion"/>
  </si>
  <si>
    <t>R113</t>
    <phoneticPr fontId="2" type="noConversion"/>
  </si>
  <si>
    <t>R112</t>
    <phoneticPr fontId="2" type="noConversion"/>
  </si>
  <si>
    <t>RC1005F330CS</t>
    <phoneticPr fontId="2" type="noConversion"/>
  </si>
  <si>
    <t>U15</t>
    <phoneticPr fontId="2" type="noConversion"/>
  </si>
  <si>
    <t>Digital Isolator</t>
    <phoneticPr fontId="2" type="noConversion"/>
  </si>
  <si>
    <t>ISO7763FQDBQRQ1</t>
    <phoneticPr fontId="2" type="noConversion"/>
  </si>
  <si>
    <t>https://www.ti.com/quality/docs/estimator.tsp?partType=tiPartNumber&amp;partNumber=ISO7763FQDBQRQ1#resultstable</t>
    <phoneticPr fontId="2" type="noConversion"/>
  </si>
  <si>
    <t>C155</t>
    <phoneticPr fontId="2" type="noConversion"/>
  </si>
  <si>
    <t>R111</t>
    <phoneticPr fontId="2" type="noConversion"/>
  </si>
  <si>
    <t>R114</t>
    <phoneticPr fontId="2" type="noConversion"/>
  </si>
  <si>
    <t>D84</t>
    <phoneticPr fontId="2" type="noConversion"/>
  </si>
  <si>
    <t>R953</t>
    <phoneticPr fontId="2" type="noConversion"/>
  </si>
  <si>
    <t>R954</t>
    <phoneticPr fontId="2" type="noConversion"/>
  </si>
  <si>
    <t>R115</t>
    <phoneticPr fontId="2" type="noConversion"/>
  </si>
  <si>
    <t>R118</t>
    <phoneticPr fontId="2" type="noConversion"/>
  </si>
  <si>
    <t>R117</t>
    <phoneticPr fontId="2" type="noConversion"/>
  </si>
  <si>
    <t>R955</t>
    <phoneticPr fontId="2" type="noConversion"/>
  </si>
  <si>
    <t>R956</t>
    <phoneticPr fontId="2" type="noConversion"/>
  </si>
  <si>
    <t>D85</t>
    <phoneticPr fontId="2" type="noConversion"/>
  </si>
  <si>
    <t>U16</t>
    <phoneticPr fontId="2" type="noConversion"/>
  </si>
  <si>
    <t>C156</t>
    <phoneticPr fontId="2" type="noConversion"/>
  </si>
  <si>
    <t>U64</t>
    <phoneticPr fontId="2" type="noConversion"/>
  </si>
  <si>
    <t>C706</t>
    <phoneticPr fontId="2" type="noConversion"/>
  </si>
  <si>
    <t>C162</t>
    <phoneticPr fontId="2" type="noConversion"/>
  </si>
  <si>
    <t>C163</t>
    <phoneticPr fontId="2" type="noConversion"/>
  </si>
  <si>
    <t>https://www.ti.com/quality/docs/estimator.tsp?partType=tiPartNumber&amp;partNumber=SN65C3232EPWR#resultstable</t>
    <phoneticPr fontId="2" type="noConversion"/>
  </si>
  <si>
    <t>R139</t>
    <phoneticPr fontId="2" type="noConversion"/>
  </si>
  <si>
    <t>R138</t>
    <phoneticPr fontId="2" type="noConversion"/>
  </si>
  <si>
    <t>MCU1 is not booting by Flash Memory. But, no effect due to the failure</t>
    <phoneticPr fontId="2" type="noConversion"/>
  </si>
  <si>
    <t>R134</t>
    <phoneticPr fontId="2" type="noConversion"/>
  </si>
  <si>
    <t>MCU1 is not operate because It is not MCU1 or MCU2. But, no effect due to the failure</t>
    <phoneticPr fontId="2" type="noConversion"/>
  </si>
  <si>
    <t>RA5</t>
    <phoneticPr fontId="2" type="noConversion"/>
  </si>
  <si>
    <t>RN104PF330CS</t>
    <phoneticPr fontId="2" type="noConversion"/>
  </si>
  <si>
    <t>Dangerous</t>
    <phoneticPr fontId="2" type="noConversion"/>
  </si>
  <si>
    <t>MCU1 can detect a fault by self-diagnosis of memory. SafeSpace2.0 goes to the safe state.</t>
    <phoneticPr fontId="2" type="noConversion"/>
  </si>
  <si>
    <t>RA6</t>
    <phoneticPr fontId="2" type="noConversion"/>
  </si>
  <si>
    <t>RA7</t>
    <phoneticPr fontId="2" type="noConversion"/>
  </si>
  <si>
    <t>RA8</t>
    <phoneticPr fontId="2" type="noConversion"/>
  </si>
  <si>
    <t>RA9</t>
    <phoneticPr fontId="2" type="noConversion"/>
  </si>
  <si>
    <t>RA11</t>
    <phoneticPr fontId="2" type="noConversion"/>
  </si>
  <si>
    <t>RA13</t>
    <phoneticPr fontId="2" type="noConversion"/>
  </si>
  <si>
    <t>FB21</t>
    <phoneticPr fontId="2" type="noConversion"/>
  </si>
  <si>
    <t>BLA2ABB470SN4</t>
    <phoneticPr fontId="2" type="noConversion"/>
  </si>
  <si>
    <t>The inteface between MCU1 &amp; SDRAM cannot be normally.</t>
    <phoneticPr fontId="2" type="noConversion"/>
  </si>
  <si>
    <t>No effect due to the failure</t>
    <phoneticPr fontId="2" type="noConversion"/>
  </si>
  <si>
    <t>Dangerous</t>
    <phoneticPr fontId="2" type="noConversion"/>
  </si>
  <si>
    <t>R142</t>
    <phoneticPr fontId="2" type="noConversion"/>
  </si>
  <si>
    <t>R143</t>
    <phoneticPr fontId="2" type="noConversion"/>
  </si>
  <si>
    <t>R144</t>
    <phoneticPr fontId="2" type="noConversion"/>
  </si>
  <si>
    <t>R141</t>
    <phoneticPr fontId="2" type="noConversion"/>
  </si>
  <si>
    <t>Detected</t>
    <phoneticPr fontId="2" type="noConversion"/>
  </si>
  <si>
    <t>Normal operation</t>
    <phoneticPr fontId="2" type="noConversion"/>
  </si>
  <si>
    <t>R136</t>
    <phoneticPr fontId="2" type="noConversion"/>
  </si>
  <si>
    <t>R137</t>
    <phoneticPr fontId="2" type="noConversion"/>
  </si>
  <si>
    <t>C164</t>
    <phoneticPr fontId="2" type="noConversion"/>
  </si>
  <si>
    <t>CL10B225KQ8NNN</t>
    <phoneticPr fontId="2" type="noConversion"/>
  </si>
  <si>
    <t>AD_P3V3 is short to ground(A_DG), then go to 0V.</t>
    <phoneticPr fontId="2" type="noConversion"/>
  </si>
  <si>
    <t>C165</t>
    <phoneticPr fontId="2" type="noConversion"/>
  </si>
  <si>
    <t>C166</t>
    <phoneticPr fontId="2" type="noConversion"/>
  </si>
  <si>
    <t>C167</t>
    <phoneticPr fontId="2" type="noConversion"/>
  </si>
  <si>
    <t>C168</t>
    <phoneticPr fontId="2" type="noConversion"/>
  </si>
  <si>
    <t>C169</t>
    <phoneticPr fontId="2" type="noConversion"/>
  </si>
  <si>
    <t>C170</t>
    <phoneticPr fontId="2" type="noConversion"/>
  </si>
  <si>
    <t>R119</t>
    <phoneticPr fontId="2" type="noConversion"/>
  </si>
  <si>
    <t>MCU2(Ch.2)</t>
    <phoneticPr fontId="2" type="noConversion"/>
  </si>
  <si>
    <t>C90</t>
    <phoneticPr fontId="2" type="noConversion"/>
  </si>
  <si>
    <t>FB11</t>
    <phoneticPr fontId="2" type="noConversion"/>
  </si>
  <si>
    <t>C91</t>
    <phoneticPr fontId="2" type="noConversion"/>
  </si>
  <si>
    <t>C74</t>
    <phoneticPr fontId="2" type="noConversion"/>
  </si>
  <si>
    <t>C75</t>
    <phoneticPr fontId="2" type="noConversion"/>
  </si>
  <si>
    <t>C76</t>
    <phoneticPr fontId="2" type="noConversion"/>
  </si>
  <si>
    <t>C77</t>
    <phoneticPr fontId="2" type="noConversion"/>
  </si>
  <si>
    <t>C78</t>
    <phoneticPr fontId="2" type="noConversion"/>
  </si>
  <si>
    <t>C79</t>
    <phoneticPr fontId="2" type="noConversion"/>
  </si>
  <si>
    <t>C80</t>
    <phoneticPr fontId="2" type="noConversion"/>
  </si>
  <si>
    <t>C81</t>
    <phoneticPr fontId="2" type="noConversion"/>
  </si>
  <si>
    <t>C83</t>
    <phoneticPr fontId="2" type="noConversion"/>
  </si>
  <si>
    <t>C84</t>
    <phoneticPr fontId="2" type="noConversion"/>
  </si>
  <si>
    <t>C85</t>
    <phoneticPr fontId="2" type="noConversion"/>
  </si>
  <si>
    <t>C86</t>
    <phoneticPr fontId="2" type="noConversion"/>
  </si>
  <si>
    <t>C87</t>
    <phoneticPr fontId="2" type="noConversion"/>
  </si>
  <si>
    <t>C95</t>
    <phoneticPr fontId="2" type="noConversion"/>
  </si>
  <si>
    <t>C96</t>
    <phoneticPr fontId="2" type="noConversion"/>
  </si>
  <si>
    <t>C97</t>
    <phoneticPr fontId="2" type="noConversion"/>
  </si>
  <si>
    <t>C100</t>
    <phoneticPr fontId="2" type="noConversion"/>
  </si>
  <si>
    <t>FB14</t>
    <phoneticPr fontId="2" type="noConversion"/>
  </si>
  <si>
    <t>C101</t>
    <phoneticPr fontId="2" type="noConversion"/>
  </si>
  <si>
    <t>C108</t>
    <phoneticPr fontId="2" type="noConversion"/>
  </si>
  <si>
    <t>C110</t>
    <phoneticPr fontId="2" type="noConversion"/>
  </si>
  <si>
    <t>C112</t>
    <phoneticPr fontId="2" type="noConversion"/>
  </si>
  <si>
    <t>C113</t>
    <phoneticPr fontId="2" type="noConversion"/>
  </si>
  <si>
    <t>R75</t>
    <phoneticPr fontId="2" type="noConversion"/>
  </si>
  <si>
    <t>C143</t>
    <phoneticPr fontId="2" type="noConversion"/>
  </si>
  <si>
    <t>C133</t>
    <phoneticPr fontId="2" type="noConversion"/>
  </si>
  <si>
    <t>C134</t>
    <phoneticPr fontId="2" type="noConversion"/>
  </si>
  <si>
    <t>C135</t>
    <phoneticPr fontId="2" type="noConversion"/>
  </si>
  <si>
    <t>C144</t>
    <phoneticPr fontId="2" type="noConversion"/>
  </si>
  <si>
    <t>C145</t>
    <phoneticPr fontId="2" type="noConversion"/>
  </si>
  <si>
    <t>C148</t>
    <phoneticPr fontId="2" type="noConversion"/>
  </si>
  <si>
    <t>C149</t>
    <phoneticPr fontId="2" type="noConversion"/>
  </si>
  <si>
    <t>R100</t>
    <phoneticPr fontId="2" type="noConversion"/>
  </si>
  <si>
    <t>R101</t>
    <phoneticPr fontId="2" type="noConversion"/>
  </si>
  <si>
    <t>R102</t>
    <phoneticPr fontId="2" type="noConversion"/>
  </si>
  <si>
    <t>R104</t>
    <phoneticPr fontId="2" type="noConversion"/>
  </si>
  <si>
    <t>C150</t>
    <phoneticPr fontId="2" type="noConversion"/>
  </si>
  <si>
    <t>C136</t>
    <phoneticPr fontId="2" type="noConversion"/>
  </si>
  <si>
    <t>C137</t>
    <phoneticPr fontId="2" type="noConversion"/>
  </si>
  <si>
    <t>C138</t>
    <phoneticPr fontId="2" type="noConversion"/>
  </si>
  <si>
    <t>U10</t>
    <phoneticPr fontId="2" type="noConversion"/>
  </si>
  <si>
    <t>C140</t>
    <phoneticPr fontId="2" type="noConversion"/>
  </si>
  <si>
    <t>C139</t>
    <phoneticPr fontId="2" type="noConversion"/>
  </si>
  <si>
    <t>C146</t>
    <phoneticPr fontId="2" type="noConversion"/>
  </si>
  <si>
    <t>C147</t>
    <phoneticPr fontId="2" type="noConversion"/>
  </si>
  <si>
    <t>FB17</t>
    <phoneticPr fontId="2" type="noConversion"/>
  </si>
  <si>
    <t>FB18</t>
    <phoneticPr fontId="2" type="noConversion"/>
  </si>
  <si>
    <t>R132</t>
    <phoneticPr fontId="2" type="noConversion"/>
  </si>
  <si>
    <t>R131</t>
    <phoneticPr fontId="2" type="noConversion"/>
  </si>
  <si>
    <t>R133</t>
    <phoneticPr fontId="2" type="noConversion"/>
  </si>
  <si>
    <t>R123</t>
    <phoneticPr fontId="2" type="noConversion"/>
  </si>
  <si>
    <t>C157</t>
    <phoneticPr fontId="2" type="noConversion"/>
  </si>
  <si>
    <t>R126</t>
    <phoneticPr fontId="2" type="noConversion"/>
  </si>
  <si>
    <t>R957</t>
    <phoneticPr fontId="2" type="noConversion"/>
  </si>
  <si>
    <t>R958</t>
    <phoneticPr fontId="2" type="noConversion"/>
  </si>
  <si>
    <t>R128</t>
    <phoneticPr fontId="2" type="noConversion"/>
  </si>
  <si>
    <t>R127</t>
    <phoneticPr fontId="2" type="noConversion"/>
  </si>
  <si>
    <t>R961</t>
    <phoneticPr fontId="2" type="noConversion"/>
  </si>
  <si>
    <t>R959</t>
    <phoneticPr fontId="2" type="noConversion"/>
  </si>
  <si>
    <t>R960</t>
    <phoneticPr fontId="2" type="noConversion"/>
  </si>
  <si>
    <t>Resistor</t>
    <phoneticPr fontId="2" type="noConversion"/>
  </si>
  <si>
    <t>C158</t>
    <phoneticPr fontId="2" type="noConversion"/>
  </si>
  <si>
    <t>C707</t>
    <phoneticPr fontId="2" type="noConversion"/>
  </si>
  <si>
    <t>R135</t>
    <phoneticPr fontId="2" type="noConversion"/>
  </si>
  <si>
    <t>R147</t>
    <phoneticPr fontId="2" type="noConversion"/>
  </si>
  <si>
    <t>R148</t>
    <phoneticPr fontId="2" type="noConversion"/>
  </si>
  <si>
    <t>RA14</t>
    <phoneticPr fontId="2" type="noConversion"/>
  </si>
  <si>
    <t>RA15</t>
    <phoneticPr fontId="2" type="noConversion"/>
  </si>
  <si>
    <t>RA16</t>
    <phoneticPr fontId="2" type="noConversion"/>
  </si>
  <si>
    <t>RA17</t>
    <phoneticPr fontId="2" type="noConversion"/>
  </si>
  <si>
    <t>RA18</t>
    <phoneticPr fontId="2" type="noConversion"/>
  </si>
  <si>
    <t>RA19</t>
    <phoneticPr fontId="2" type="noConversion"/>
  </si>
  <si>
    <t>RA20</t>
    <phoneticPr fontId="2" type="noConversion"/>
  </si>
  <si>
    <t>RA21</t>
    <phoneticPr fontId="2" type="noConversion"/>
  </si>
  <si>
    <t>FB22</t>
    <phoneticPr fontId="2" type="noConversion"/>
  </si>
  <si>
    <t>R150</t>
    <phoneticPr fontId="2" type="noConversion"/>
  </si>
  <si>
    <t>R151</t>
    <phoneticPr fontId="2" type="noConversion"/>
  </si>
  <si>
    <t>R152</t>
    <phoneticPr fontId="2" type="noConversion"/>
  </si>
  <si>
    <t>The inteface between MCU2 &amp; SDRAM cannot be normally.</t>
    <phoneticPr fontId="2" type="noConversion"/>
  </si>
  <si>
    <t>MCU2 can detect a fault by self-diagnosis of memory. SafeSpace2.0 goes to the safe state.</t>
    <phoneticPr fontId="2" type="noConversion"/>
  </si>
  <si>
    <t>R153</t>
    <phoneticPr fontId="2" type="noConversion"/>
  </si>
  <si>
    <t>The inteface between MCU2 &amp; SDRAM cannot be normally.</t>
    <phoneticPr fontId="2" type="noConversion"/>
  </si>
  <si>
    <t>R145</t>
    <phoneticPr fontId="2" type="noConversion"/>
  </si>
  <si>
    <t>R146</t>
    <phoneticPr fontId="2" type="noConversion"/>
  </si>
  <si>
    <t>C172</t>
    <phoneticPr fontId="2" type="noConversion"/>
  </si>
  <si>
    <t>C173</t>
    <phoneticPr fontId="2" type="noConversion"/>
  </si>
  <si>
    <t>C174</t>
    <phoneticPr fontId="2" type="noConversion"/>
  </si>
  <si>
    <t>C175</t>
    <phoneticPr fontId="2" type="noConversion"/>
  </si>
  <si>
    <t>C176</t>
    <phoneticPr fontId="2" type="noConversion"/>
  </si>
  <si>
    <t>C177</t>
    <phoneticPr fontId="2" type="noConversion"/>
  </si>
  <si>
    <t>C178</t>
    <phoneticPr fontId="2" type="noConversion"/>
  </si>
  <si>
    <t>BD_P3V3 is short to ground(B_DG), then go to 0V.</t>
  </si>
  <si>
    <t>BM_P3V3 can not supply to MCU2</t>
    <phoneticPr fontId="2" type="noConversion"/>
  </si>
  <si>
    <t>BM_P3V3 is short to ground(B_DG), then go to 0V.</t>
  </si>
  <si>
    <t>BM_P3V3 is short to ground(B_DG), then go to 0V.</t>
    <phoneticPr fontId="2" type="noConversion"/>
  </si>
  <si>
    <t>BD_P1V2 is short to ground(B_DG), then go to 0V.</t>
  </si>
  <si>
    <t>BM_P1V2 can not supply to MCU2</t>
    <phoneticPr fontId="2" type="noConversion"/>
  </si>
  <si>
    <t>BM_P1V2 is short to ground(B_DG), then go to 0V.</t>
    <phoneticPr fontId="2" type="noConversion"/>
  </si>
  <si>
    <t>BM_P1V2 is short to ground(B_DG), then go to 0V.</t>
    <phoneticPr fontId="2" type="noConversion"/>
  </si>
  <si>
    <t>BM_P1V2 is short to ground(B_DG), then go to 0V.</t>
    <phoneticPr fontId="2" type="noConversion"/>
  </si>
  <si>
    <t>MCU2 is not operated by POR.</t>
    <phoneticPr fontId="2" type="noConversion"/>
  </si>
  <si>
    <t>BA_P3V3 is short to ground(B_DG), then go to 0V.</t>
    <phoneticPr fontId="2" type="noConversion"/>
  </si>
  <si>
    <t>BA_P3V3 is short to ground(B_DG), then go to 0V.</t>
    <phoneticPr fontId="2" type="noConversion"/>
  </si>
  <si>
    <t>BA_P3V0 is short to ground(B_DG), then go to 0V.</t>
    <phoneticPr fontId="2" type="noConversion"/>
  </si>
  <si>
    <t>BA_P3V0 is short to ground(B_DG), then go to 0V.</t>
    <phoneticPr fontId="2" type="noConversion"/>
  </si>
  <si>
    <t>BA_P1V5 is short to ground(B_DG), then go to 0V.
But, BA_P1V5 is not used power.</t>
    <phoneticPr fontId="2" type="noConversion"/>
  </si>
  <si>
    <t>BA_P1V5 is short to ground(B_DG), then go to 0V.
But, BA_P1V5 is not used power.</t>
    <phoneticPr fontId="2" type="noConversion"/>
  </si>
  <si>
    <t>BA_P3V0 is go to 0V.</t>
    <phoneticPr fontId="2" type="noConversion"/>
  </si>
  <si>
    <t>BA_P3V0 is go to 0V.</t>
    <phoneticPr fontId="2" type="noConversion"/>
  </si>
  <si>
    <t>BA_P3V3 is go to 0V.</t>
    <phoneticPr fontId="2" type="noConversion"/>
  </si>
  <si>
    <t>The CAN inteface between MCU1 &amp; MCU2 cannot be normally.</t>
  </si>
  <si>
    <t>The CAN inteface between MCU1 &amp; MCU2 cannot be normally.</t>
    <phoneticPr fontId="2" type="noConversion"/>
  </si>
  <si>
    <t>The FSI inteface between MCU1 &amp; MCU2 cannot be normally.</t>
  </si>
  <si>
    <t>The SCI inteface between MCU1 &amp; MCU2 cannot be normally.</t>
  </si>
  <si>
    <t>The GPIO inteface between MCU1 &amp; MCU2 cannot be normally.</t>
  </si>
  <si>
    <t>The FSI, CAN &amp; GPIO inteface between MCU1 &amp; MCU2 cannot be normally.</t>
  </si>
  <si>
    <t>MCU2 is not booting by Flash Memory. But, no effect due to the failure</t>
    <phoneticPr fontId="2" type="noConversion"/>
  </si>
  <si>
    <t>MCU2 is not booting by Flash Memory. But, no effect due to the failure</t>
    <phoneticPr fontId="2" type="noConversion"/>
  </si>
  <si>
    <t>The inteface between MCU2 &amp; SDRAM cannot be normally.</t>
    <phoneticPr fontId="2" type="noConversion"/>
  </si>
  <si>
    <t>The inteface between MCU2 &amp; SDRAM cannot be normally.</t>
    <phoneticPr fontId="2" type="noConversion"/>
  </si>
  <si>
    <t>The inteface between MCU2 &amp; SDRAM cannot be normally.</t>
    <phoneticPr fontId="2" type="noConversion"/>
  </si>
  <si>
    <t>The inteface between MCU2 &amp; SDRAM cannot be normally.</t>
    <phoneticPr fontId="2" type="noConversion"/>
  </si>
  <si>
    <t>MCU2 do not operate and MCU1 can detect a fault. SafeSpace2.0 goes to the safe state.</t>
    <phoneticPr fontId="2" type="noConversion"/>
  </si>
  <si>
    <t>MCU1 can detect a fault by self-diagnosis or cross checking. SafeSpace2.0 goes to the safe state.</t>
  </si>
  <si>
    <t>MCU1 can detect a fault by self-diagnosis or cross checking. SafeSpace2.0 goes to the safe state.</t>
    <phoneticPr fontId="2" type="noConversion"/>
  </si>
  <si>
    <t>MCU1 can detect a fault by self-diagnosis or cross checking. SafeSpace2.0 goes to the safe state.</t>
    <phoneticPr fontId="2" type="noConversion"/>
  </si>
  <si>
    <t>MCU1 can detect a fault by self-diagnosis or cross checking. SafeSpace2.0 goes to the safe state.</t>
    <phoneticPr fontId="2" type="noConversion"/>
  </si>
  <si>
    <t>MCU1 can detect a fault by self-diagnosis or cross checking. SafeSpace2.0 goes to the safe state.</t>
    <phoneticPr fontId="2" type="noConversion"/>
  </si>
  <si>
    <t>MCU2 do not operate and MCU1 can detect a fault. SafeSpace2.0 goes to the safe state.</t>
    <phoneticPr fontId="2" type="noConversion"/>
  </si>
  <si>
    <t>MCU2 do not operate and MCU1 can detect a fault. SafeSpace2.0 goes to the safe state.</t>
    <phoneticPr fontId="2" type="noConversion"/>
  </si>
  <si>
    <t>MCU2 do not operate and MCU1 can detect a fault. SafeSpace2.0 goes to the safe state.</t>
    <phoneticPr fontId="2" type="noConversion"/>
  </si>
  <si>
    <t>MCU1 can detect a fault by self-diagnosis or cross checking. SafeSpace2.0 goes to the safe state.</t>
    <phoneticPr fontId="2" type="noConversion"/>
  </si>
  <si>
    <t>MCU2 do not operate and MCU1 can detect a fault. SafeSpace2.0 goes to the safe state.</t>
    <phoneticPr fontId="2" type="noConversion"/>
  </si>
  <si>
    <t>MCU1 can detect a fault by self-diagnosis or cross checking. SafeSpace2.0 goes to the safe state.</t>
    <phoneticPr fontId="2" type="noConversion"/>
  </si>
  <si>
    <t>MCU2 do not operate and MCU1 can detect a fault. SafeSpace2.0 goes to the safe state.</t>
    <phoneticPr fontId="2" type="noConversion"/>
  </si>
  <si>
    <t>MCU2 can detect a fault by self-diagnosis of memory. SafeSpace2.0 goes to the safe state.</t>
    <phoneticPr fontId="2" type="noConversion"/>
  </si>
  <si>
    <t>MCU2 can detect a fault by self-diagnosis of memory. SafeSpace2.0 goes to the safe state.</t>
    <phoneticPr fontId="2" type="noConversion"/>
  </si>
  <si>
    <t>MCU2 can detect a fault by self-diagnosis of memory. SafeSpace2.0 goes to the safe state.</t>
    <phoneticPr fontId="2" type="noConversion"/>
  </si>
  <si>
    <t>MCU2 can detect a fault by self-diagnosis of memory. SafeSpace2.0 goes to the safe state.</t>
    <phoneticPr fontId="2" type="noConversion"/>
  </si>
  <si>
    <t>MCU2 do not operate and MCU1 can detect a fault. SafeSpace2.0 goes to the safe state.</t>
    <phoneticPr fontId="2" type="noConversion"/>
  </si>
  <si>
    <t>DIO: Buffer, Photo-Coupler &amp; Photo-MOS(Ch.2)</t>
    <phoneticPr fontId="2" type="noConversion"/>
  </si>
  <si>
    <t>BD642A DO(ch.2)</t>
    <phoneticPr fontId="2" type="noConversion"/>
  </si>
  <si>
    <t>RA38</t>
    <phoneticPr fontId="2" type="noConversion"/>
  </si>
  <si>
    <t>RA37</t>
    <phoneticPr fontId="2" type="noConversion"/>
  </si>
  <si>
    <t>U38</t>
    <phoneticPr fontId="2" type="noConversion"/>
  </si>
  <si>
    <t>C406</t>
    <phoneticPr fontId="2" type="noConversion"/>
  </si>
  <si>
    <t>R353</t>
    <phoneticPr fontId="2" type="noConversion"/>
  </si>
  <si>
    <t>R355</t>
    <phoneticPr fontId="2" type="noConversion"/>
  </si>
  <si>
    <t>U39</t>
    <phoneticPr fontId="2" type="noConversion"/>
  </si>
  <si>
    <t>U40</t>
    <phoneticPr fontId="2" type="noConversion"/>
  </si>
  <si>
    <t>R352</t>
    <phoneticPr fontId="2" type="noConversion"/>
  </si>
  <si>
    <t>R354</t>
    <phoneticPr fontId="2" type="noConversion"/>
  </si>
  <si>
    <t>C407</t>
    <phoneticPr fontId="2" type="noConversion"/>
  </si>
  <si>
    <t>C408</t>
    <phoneticPr fontId="2" type="noConversion"/>
  </si>
  <si>
    <t xml:space="preserve">B_nSTO1 </t>
    <phoneticPr fontId="2" type="noConversion"/>
  </si>
  <si>
    <t>R323</t>
    <phoneticPr fontId="2" type="noConversion"/>
  </si>
  <si>
    <t>R325</t>
    <phoneticPr fontId="2" type="noConversion"/>
  </si>
  <si>
    <t>ISO2</t>
    <phoneticPr fontId="2" type="noConversion"/>
  </si>
  <si>
    <t>D13</t>
    <phoneticPr fontId="2" type="noConversion"/>
  </si>
  <si>
    <t>FB33</t>
    <phoneticPr fontId="2" type="noConversion"/>
  </si>
  <si>
    <t>PC4D</t>
    <phoneticPr fontId="2" type="noConversion"/>
  </si>
  <si>
    <t>R332</t>
    <phoneticPr fontId="2" type="noConversion"/>
  </si>
  <si>
    <t>R327</t>
    <phoneticPr fontId="2" type="noConversion"/>
  </si>
  <si>
    <t>C396</t>
    <phoneticPr fontId="2" type="noConversion"/>
  </si>
  <si>
    <t xml:space="preserve">B_nSTO1_T </t>
    <phoneticPr fontId="2" type="noConversion"/>
  </si>
  <si>
    <t>R339</t>
    <phoneticPr fontId="2" type="noConversion"/>
  </si>
  <si>
    <t>R340</t>
    <phoneticPr fontId="2" type="noConversion"/>
  </si>
  <si>
    <t>PC5D</t>
    <phoneticPr fontId="2" type="noConversion"/>
  </si>
  <si>
    <t>R337</t>
    <phoneticPr fontId="2" type="noConversion"/>
  </si>
  <si>
    <t>R343</t>
    <phoneticPr fontId="2" type="noConversion"/>
  </si>
  <si>
    <t>C403</t>
    <phoneticPr fontId="2" type="noConversion"/>
  </si>
  <si>
    <t>C399</t>
    <phoneticPr fontId="2" type="noConversion"/>
  </si>
  <si>
    <t>QP2</t>
    <phoneticPr fontId="2" type="noConversion"/>
  </si>
  <si>
    <t>D15</t>
    <phoneticPr fontId="2" type="noConversion"/>
  </si>
  <si>
    <t>R346</t>
    <phoneticPr fontId="2" type="noConversion"/>
  </si>
  <si>
    <t>PC4C</t>
    <phoneticPr fontId="2" type="noConversion"/>
  </si>
  <si>
    <t>R349</t>
    <phoneticPr fontId="2" type="noConversion"/>
  </si>
  <si>
    <t>R348</t>
    <phoneticPr fontId="2" type="noConversion"/>
  </si>
  <si>
    <t>C405</t>
    <phoneticPr fontId="2" type="noConversion"/>
  </si>
  <si>
    <t>SA2</t>
    <phoneticPr fontId="2" type="noConversion"/>
  </si>
  <si>
    <t xml:space="preserve">B_nSO1 </t>
    <phoneticPr fontId="2" type="noConversion"/>
  </si>
  <si>
    <t>R470</t>
    <phoneticPr fontId="2" type="noConversion"/>
  </si>
  <si>
    <t>R471</t>
    <phoneticPr fontId="2" type="noConversion"/>
  </si>
  <si>
    <t>PC15</t>
    <phoneticPr fontId="2" type="noConversion"/>
  </si>
  <si>
    <t>R467</t>
    <phoneticPr fontId="2" type="noConversion"/>
  </si>
  <si>
    <t>R476</t>
    <phoneticPr fontId="2" type="noConversion"/>
  </si>
  <si>
    <t>C443</t>
    <phoneticPr fontId="2" type="noConversion"/>
  </si>
  <si>
    <t>C441</t>
    <phoneticPr fontId="2" type="noConversion"/>
  </si>
  <si>
    <t>QP10</t>
    <phoneticPr fontId="2" type="noConversion"/>
  </si>
  <si>
    <t>D25</t>
    <phoneticPr fontId="2" type="noConversion"/>
  </si>
  <si>
    <t>R482</t>
    <phoneticPr fontId="2" type="noConversion"/>
  </si>
  <si>
    <t>PC16</t>
    <phoneticPr fontId="2" type="noConversion"/>
  </si>
  <si>
    <t>R483</t>
    <phoneticPr fontId="2" type="noConversion"/>
  </si>
  <si>
    <t>R479</t>
    <phoneticPr fontId="2" type="noConversion"/>
  </si>
  <si>
    <t>C445</t>
    <phoneticPr fontId="2" type="noConversion"/>
  </si>
  <si>
    <t>B_nSO1_T</t>
    <phoneticPr fontId="2" type="noConversion"/>
  </si>
  <si>
    <t>R491</t>
    <phoneticPr fontId="2" type="noConversion"/>
  </si>
  <si>
    <t>R493</t>
    <phoneticPr fontId="2" type="noConversion"/>
  </si>
  <si>
    <t>PC17</t>
    <phoneticPr fontId="2" type="noConversion"/>
  </si>
  <si>
    <t>R489</t>
    <phoneticPr fontId="2" type="noConversion"/>
  </si>
  <si>
    <t>R495</t>
    <phoneticPr fontId="2" type="noConversion"/>
  </si>
  <si>
    <t>C450</t>
    <phoneticPr fontId="2" type="noConversion"/>
  </si>
  <si>
    <t>C448</t>
    <phoneticPr fontId="2" type="noConversion"/>
  </si>
  <si>
    <t>QP12</t>
    <phoneticPr fontId="2" type="noConversion"/>
  </si>
  <si>
    <t>D27</t>
    <phoneticPr fontId="2" type="noConversion"/>
  </si>
  <si>
    <t>R503</t>
    <phoneticPr fontId="2" type="noConversion"/>
  </si>
  <si>
    <t>PC18</t>
    <phoneticPr fontId="2" type="noConversion"/>
  </si>
  <si>
    <t>R505</t>
    <phoneticPr fontId="2" type="noConversion"/>
  </si>
  <si>
    <t>R501</t>
    <phoneticPr fontId="2" type="noConversion"/>
  </si>
  <si>
    <t>C452</t>
    <phoneticPr fontId="2" type="noConversion"/>
  </si>
  <si>
    <t>There is a short circuit between the power and ground(: B_DG)</t>
    <phoneticPr fontId="2" type="noConversion"/>
  </si>
  <si>
    <t>There is a short circuit between the power and ground(: B_DG)</t>
    <phoneticPr fontId="2" type="noConversion"/>
  </si>
  <si>
    <t>B_nSTO1 signal cannot be output to ON.</t>
    <phoneticPr fontId="2" type="noConversion"/>
  </si>
  <si>
    <t>B_nSTO1 signal cannot be output to ON.</t>
    <phoneticPr fontId="2" type="noConversion"/>
  </si>
  <si>
    <t>B_nSTO1 signal cannot be OFF.</t>
    <phoneticPr fontId="2" type="noConversion"/>
  </si>
  <si>
    <t>B_nSTO1 signal cannot be ON or OFF.</t>
    <phoneticPr fontId="2" type="noConversion"/>
  </si>
  <si>
    <t>B_nSTO1 signal is always fixed to 'ON'.</t>
    <phoneticPr fontId="2" type="noConversion"/>
  </si>
  <si>
    <t>B_nSTO1 signal is always fixed to 'ON'.</t>
    <phoneticPr fontId="2" type="noConversion"/>
  </si>
  <si>
    <t>B_nSTO1 signal is always fixed to 'OFF'.</t>
    <phoneticPr fontId="2" type="noConversion"/>
  </si>
  <si>
    <t>B_nSTO1_FDK input is floated. Then MCU2 cannot receive the OFF state of this signal.</t>
    <phoneticPr fontId="2" type="noConversion"/>
  </si>
  <si>
    <t>B_nSTO1_FDK input is shorted to BD_P3V3. Then MCU2 cannot receive the ON state of this signal.</t>
    <phoneticPr fontId="2" type="noConversion"/>
  </si>
  <si>
    <t>B_nSTO1 signal cannot be monitored.</t>
    <phoneticPr fontId="2" type="noConversion"/>
  </si>
  <si>
    <t>B_nSTO1 signal cannot be monitored.</t>
    <phoneticPr fontId="2" type="noConversion"/>
  </si>
  <si>
    <t>B_nSTO1 signal cannot be monitored.</t>
    <phoneticPr fontId="2" type="noConversion"/>
  </si>
  <si>
    <t>B_nSTO1 signal cannot be monitored.</t>
    <phoneticPr fontId="2" type="noConversion"/>
  </si>
  <si>
    <t>B_nSTO1 signal cannot be monitored.</t>
    <phoneticPr fontId="2" type="noConversion"/>
  </si>
  <si>
    <t>B_nSTO1 signal cannot be monitored.</t>
    <phoneticPr fontId="2" type="noConversion"/>
  </si>
  <si>
    <t>B_nSTO1_T signal cannot be output to ON.</t>
    <phoneticPr fontId="2" type="noConversion"/>
  </si>
  <si>
    <t>B_nSTO1_T signal cannot be output to ON.</t>
    <phoneticPr fontId="2" type="noConversion"/>
  </si>
  <si>
    <t>B_nSTO1_T signal cannot be OFF.</t>
    <phoneticPr fontId="2" type="noConversion"/>
  </si>
  <si>
    <t>B_nSTO1_T signal cannot be ON or OFF.</t>
    <phoneticPr fontId="2" type="noConversion"/>
  </si>
  <si>
    <t>B_nSTO1_T signal cannot be output to ON.</t>
    <phoneticPr fontId="2" type="noConversion"/>
  </si>
  <si>
    <t>B_nSTO1_T signal cannot be output to ON.</t>
    <phoneticPr fontId="2" type="noConversion"/>
  </si>
  <si>
    <t>There is a short circuit between the power and ground(: BS_G)</t>
    <phoneticPr fontId="2" type="noConversion"/>
  </si>
  <si>
    <t>B_nSTO1_T signal cannot be ON or OFF.</t>
    <phoneticPr fontId="2" type="noConversion"/>
  </si>
  <si>
    <t>B_nSTO1_T signal cannot be ON or OFF.</t>
    <phoneticPr fontId="2" type="noConversion"/>
  </si>
  <si>
    <t>B_nSTO1_T signal cannot be output to ON.</t>
    <phoneticPr fontId="2" type="noConversion"/>
  </si>
  <si>
    <t>B_nSTO1_T signal cannot be output to ON.</t>
    <phoneticPr fontId="2" type="noConversion"/>
  </si>
  <si>
    <t>B_nSTO1_T_FDK input is floated. Then MCU2 cannot receive the OFF state of this signal.</t>
    <phoneticPr fontId="2" type="noConversion"/>
  </si>
  <si>
    <t>B_nSTO1_T_FDK input is shorted to BD_P3V3. Then MCU2 cannot receive the ON state of this signal.</t>
    <phoneticPr fontId="2" type="noConversion"/>
  </si>
  <si>
    <t>B_nSTO1_T signal cannot be monitored.</t>
    <phoneticPr fontId="2" type="noConversion"/>
  </si>
  <si>
    <t>B_nSTO1 signal cannot be ON.</t>
    <phoneticPr fontId="2" type="noConversion"/>
  </si>
  <si>
    <t>B_nSTO1 signal cannot be ON or OFF.</t>
    <phoneticPr fontId="2" type="noConversion"/>
  </si>
  <si>
    <t>B_nSO1 signal cannot be output to ON.</t>
    <phoneticPr fontId="2" type="noConversion"/>
  </si>
  <si>
    <t>B_nSO1 signal cannot be output to ON.</t>
    <phoneticPr fontId="2" type="noConversion"/>
  </si>
  <si>
    <t>B_nSO1 signal cannot be output to ON.</t>
    <phoneticPr fontId="2" type="noConversion"/>
  </si>
  <si>
    <t>B_nSO1 signal cannot be output to ON.</t>
    <phoneticPr fontId="2" type="noConversion"/>
  </si>
  <si>
    <t>B_nSO1 signal cannot be OFF.</t>
    <phoneticPr fontId="2" type="noConversion"/>
  </si>
  <si>
    <t>B_nSO1 signal cannot be ON or OFF.</t>
    <phoneticPr fontId="2" type="noConversion"/>
  </si>
  <si>
    <t>B_nSO1 signal cannot be output to ON.</t>
    <phoneticPr fontId="2" type="noConversion"/>
  </si>
  <si>
    <t>There is a short circuit between the power and ground(: BS_G)</t>
    <phoneticPr fontId="2" type="noConversion"/>
  </si>
  <si>
    <t>B_nSO1 signal cannot be ON or OFF.</t>
    <phoneticPr fontId="2" type="noConversion"/>
  </si>
  <si>
    <t>B_nSO1 signal cannot be ON or OFF.</t>
    <phoneticPr fontId="2" type="noConversion"/>
  </si>
  <si>
    <t>B_nSO1 signal cannot be output to ON.</t>
    <phoneticPr fontId="2" type="noConversion"/>
  </si>
  <si>
    <t>B_nSO1_FDK input is floated. Then MCU2 cannot receive the OFF state of this signal.</t>
    <phoneticPr fontId="2" type="noConversion"/>
  </si>
  <si>
    <t>B_nSO1_FDK input is shorted to BD_P3V3. Then MCU2 cannot receive the ON state of this signal.</t>
    <phoneticPr fontId="2" type="noConversion"/>
  </si>
  <si>
    <t>B_nSO1 signal cannot be monitored.</t>
    <phoneticPr fontId="2" type="noConversion"/>
  </si>
  <si>
    <t>B_nSO1 signal cannot be monitored.</t>
    <phoneticPr fontId="2" type="noConversion"/>
  </si>
  <si>
    <t>B_nSO1 signal cannot be monitored.</t>
    <phoneticPr fontId="2" type="noConversion"/>
  </si>
  <si>
    <t>B_nSO1 signal cannot be monitored.</t>
    <phoneticPr fontId="2" type="noConversion"/>
  </si>
  <si>
    <t>B_nSO1_T signal cannot be output to ON.</t>
    <phoneticPr fontId="2" type="noConversion"/>
  </si>
  <si>
    <t>B_nSO1_T signal cannot be output to ON.</t>
    <phoneticPr fontId="2" type="noConversion"/>
  </si>
  <si>
    <t>B_nSO1_T signal cannot be output to ON.</t>
    <phoneticPr fontId="2" type="noConversion"/>
  </si>
  <si>
    <t>B_nSO1_T signal cannot be OFF.</t>
    <phoneticPr fontId="2" type="noConversion"/>
  </si>
  <si>
    <t>B_nSO1_T signal cannot be ON or OFF.</t>
    <phoneticPr fontId="2" type="noConversion"/>
  </si>
  <si>
    <t>B_nSO1_T signal cannot be output to ON.</t>
    <phoneticPr fontId="2" type="noConversion"/>
  </si>
  <si>
    <t>B_nSO1_T signal cannot be output to ON.</t>
    <phoneticPr fontId="2" type="noConversion"/>
  </si>
  <si>
    <t>There is a short circuit between the power and ground(: BS_G)</t>
    <phoneticPr fontId="2" type="noConversion"/>
  </si>
  <si>
    <t>B_nSO1_T signal cannot be ON or OFF.</t>
    <phoneticPr fontId="2" type="noConversion"/>
  </si>
  <si>
    <t>B_nSO1_T signal cannot be ON or OFF.</t>
    <phoneticPr fontId="2" type="noConversion"/>
  </si>
  <si>
    <t>B_nSO1_T signal cannot be output to ON.</t>
    <phoneticPr fontId="2" type="noConversion"/>
  </si>
  <si>
    <t>B_nSO1_T signal cannot be ON or OFF.</t>
    <phoneticPr fontId="2" type="noConversion"/>
  </si>
  <si>
    <t>B_nSO1_T_FDK input is floated. Then MCU2 cannot receive the OFF state of this signal.</t>
    <phoneticPr fontId="2" type="noConversion"/>
  </si>
  <si>
    <t>B_nSO1_T_FDK input is shorted to BD_P3V3. Then MCU2 cannot receive the ON state of this signal.</t>
    <phoneticPr fontId="2" type="noConversion"/>
  </si>
  <si>
    <t>B_nSO1_T signal cannot be monitored.</t>
    <phoneticPr fontId="2" type="noConversion"/>
  </si>
  <si>
    <t>B_nSO1_T signal cannot be monitored.</t>
    <phoneticPr fontId="2" type="noConversion"/>
  </si>
  <si>
    <t>B_nSO1_T signal cannot be monitored.</t>
    <phoneticPr fontId="2" type="noConversion"/>
  </si>
  <si>
    <t>B_nSO1_T signal cannot be monitored.</t>
    <phoneticPr fontId="2" type="noConversion"/>
  </si>
  <si>
    <t>B_nSO1_T signal cannot be monitored.</t>
    <phoneticPr fontId="2" type="noConversion"/>
  </si>
  <si>
    <t>DIO: Buffer, Photo-Coupler &amp; Photo-MOS(Ch.2)</t>
    <phoneticPr fontId="2" type="noConversion"/>
  </si>
  <si>
    <t>BD625A DO(ch.2)</t>
    <phoneticPr fontId="2" type="noConversion"/>
  </si>
  <si>
    <t>B_OPT_nSO1</t>
    <phoneticPr fontId="2" type="noConversion"/>
  </si>
  <si>
    <t>R40</t>
    <phoneticPr fontId="2" type="noConversion"/>
  </si>
  <si>
    <t>R37</t>
    <phoneticPr fontId="2" type="noConversion"/>
  </si>
  <si>
    <t>R46</t>
    <phoneticPr fontId="2" type="noConversion"/>
  </si>
  <si>
    <t>C36</t>
    <phoneticPr fontId="2" type="noConversion"/>
  </si>
  <si>
    <t>QP5</t>
    <phoneticPr fontId="2" type="noConversion"/>
  </si>
  <si>
    <t>D5</t>
    <phoneticPr fontId="2" type="noConversion"/>
  </si>
  <si>
    <t>R50</t>
    <phoneticPr fontId="2" type="noConversion"/>
  </si>
  <si>
    <t>PC4A</t>
    <phoneticPr fontId="2" type="noConversion"/>
  </si>
  <si>
    <t>R53</t>
    <phoneticPr fontId="2" type="noConversion"/>
  </si>
  <si>
    <t>R51</t>
    <phoneticPr fontId="2" type="noConversion"/>
  </si>
  <si>
    <t>C39</t>
    <phoneticPr fontId="2" type="noConversion"/>
  </si>
  <si>
    <t xml:space="preserve">B_OPT_nSO2 </t>
    <phoneticPr fontId="2" type="noConversion"/>
  </si>
  <si>
    <t>R41</t>
    <phoneticPr fontId="2" type="noConversion"/>
  </si>
  <si>
    <t>R44</t>
    <phoneticPr fontId="2" type="noConversion"/>
  </si>
  <si>
    <t>PC3B</t>
    <phoneticPr fontId="2" type="noConversion"/>
  </si>
  <si>
    <t>R38</t>
    <phoneticPr fontId="2" type="noConversion"/>
  </si>
  <si>
    <t>R47</t>
    <phoneticPr fontId="2" type="noConversion"/>
  </si>
  <si>
    <t>C37</t>
    <phoneticPr fontId="2" type="noConversion"/>
  </si>
  <si>
    <t>C34</t>
    <phoneticPr fontId="2" type="noConversion"/>
  </si>
  <si>
    <t>QP6</t>
    <phoneticPr fontId="2" type="noConversion"/>
  </si>
  <si>
    <t>D6</t>
    <phoneticPr fontId="2" type="noConversion"/>
  </si>
  <si>
    <t>PC4B</t>
    <phoneticPr fontId="2" type="noConversion"/>
  </si>
  <si>
    <t>R56</t>
    <phoneticPr fontId="2" type="noConversion"/>
  </si>
  <si>
    <t>R54</t>
    <phoneticPr fontId="2" type="noConversion"/>
  </si>
  <si>
    <t>C40</t>
    <phoneticPr fontId="2" type="noConversion"/>
  </si>
  <si>
    <t xml:space="preserve">B_OPT_nSO3 </t>
    <phoneticPr fontId="2" type="noConversion"/>
  </si>
  <si>
    <t>R61</t>
    <phoneticPr fontId="2" type="noConversion"/>
  </si>
  <si>
    <t>R57</t>
    <phoneticPr fontId="2" type="noConversion"/>
  </si>
  <si>
    <t>R63</t>
    <phoneticPr fontId="2" type="noConversion"/>
  </si>
  <si>
    <t>C43</t>
    <phoneticPr fontId="2" type="noConversion"/>
  </si>
  <si>
    <t>C41</t>
    <phoneticPr fontId="2" type="noConversion"/>
  </si>
  <si>
    <t>QP7</t>
    <phoneticPr fontId="2" type="noConversion"/>
  </si>
  <si>
    <t>D7</t>
    <phoneticPr fontId="2" type="noConversion"/>
  </si>
  <si>
    <t>R65</t>
    <phoneticPr fontId="2" type="noConversion"/>
  </si>
  <si>
    <t>PC4C</t>
    <phoneticPr fontId="2" type="noConversion"/>
  </si>
  <si>
    <t>R69</t>
    <phoneticPr fontId="2" type="noConversion"/>
  </si>
  <si>
    <t>R66</t>
    <phoneticPr fontId="2" type="noConversion"/>
  </si>
  <si>
    <t>C45</t>
    <phoneticPr fontId="2" type="noConversion"/>
  </si>
  <si>
    <t xml:space="preserve">B_OPT_nSO4 </t>
    <phoneticPr fontId="2" type="noConversion"/>
  </si>
  <si>
    <t>R60</t>
    <phoneticPr fontId="2" type="noConversion"/>
  </si>
  <si>
    <t>R62</t>
    <phoneticPr fontId="2" type="noConversion"/>
  </si>
  <si>
    <t>PC3D</t>
    <phoneticPr fontId="2" type="noConversion"/>
  </si>
  <si>
    <t>R58</t>
    <phoneticPr fontId="2" type="noConversion"/>
  </si>
  <si>
    <t>R64</t>
    <phoneticPr fontId="2" type="noConversion"/>
  </si>
  <si>
    <t>C42</t>
    <phoneticPr fontId="2" type="noConversion"/>
  </si>
  <si>
    <t>QP8</t>
    <phoneticPr fontId="2" type="noConversion"/>
  </si>
  <si>
    <t>D8</t>
    <phoneticPr fontId="2" type="noConversion"/>
  </si>
  <si>
    <t>R67</t>
    <phoneticPr fontId="2" type="noConversion"/>
  </si>
  <si>
    <t>PC4D</t>
    <phoneticPr fontId="2" type="noConversion"/>
  </si>
  <si>
    <t>R68</t>
    <phoneticPr fontId="2" type="noConversion"/>
  </si>
  <si>
    <t>C46</t>
    <phoneticPr fontId="2" type="noConversion"/>
  </si>
  <si>
    <t>B_OPT_nSO1 signal cannot be output to ON.</t>
    <phoneticPr fontId="2" type="noConversion"/>
  </si>
  <si>
    <t>B_OPT_nSO1 signal cannot be output to ON.</t>
    <phoneticPr fontId="2" type="noConversion"/>
  </si>
  <si>
    <t>B_SO1_P signal cannot be output to ON.</t>
  </si>
  <si>
    <t>B_SO1_P signal cannot be output to ON.</t>
    <phoneticPr fontId="2" type="noConversion"/>
  </si>
  <si>
    <t>B_SO1_P signal cannot be OFF.</t>
    <phoneticPr fontId="2" type="noConversion"/>
  </si>
  <si>
    <t>B_SO1_P signal cannot be ON or OFF.</t>
  </si>
  <si>
    <t>There is a short circuit between the power and ground(: B_COMOUT_G)</t>
  </si>
  <si>
    <t>B_OPT_nSO1_FDK input is floated. Then MCU2 cannot receive the OFF state of this signal.</t>
    <phoneticPr fontId="2" type="noConversion"/>
  </si>
  <si>
    <t>B_OPT_nSO1_FDK input is shorted to BD_P3V3. Then MCU2 cannot receive the ON state of this signal.</t>
    <phoneticPr fontId="2" type="noConversion"/>
  </si>
  <si>
    <t>B_SO1_P signal cannot be monitored.</t>
  </si>
  <si>
    <t>B_OPT_nSO2 signal cannot be output to ON.</t>
  </si>
  <si>
    <t>B_SO2_P signal cannot be output to ON.</t>
  </si>
  <si>
    <t>B_SO2_P signal cannot be OFF.</t>
  </si>
  <si>
    <t>B_SO2_P signal cannot be ON or OFF.</t>
  </si>
  <si>
    <t>B_OPT_nSO2_FDK input is floated. Then MCU2 cannot receive the OFF state of this signal.</t>
    <phoneticPr fontId="2" type="noConversion"/>
  </si>
  <si>
    <t>B_OPT_nSO2_FDK input is shorted to BD_P3V3. Then MCU2 cannot receive the ON state of this signal.</t>
    <phoneticPr fontId="2" type="noConversion"/>
  </si>
  <si>
    <t>B_SO2_P signal cannot be monitored.</t>
  </si>
  <si>
    <t>B_OPT_nSO3 signal cannot be output to ON.</t>
  </si>
  <si>
    <t>B_SO3_P signal cannot be output to ON.</t>
  </si>
  <si>
    <t>B_SO3_P signal cannot be OFF.</t>
  </si>
  <si>
    <t>B_SO3_P signal cannot be ON or OFF.</t>
  </si>
  <si>
    <t>B_OPT_nSO3_FDK input is floated. Then MCU2 cannot receive the OFF state of this signal.</t>
    <phoneticPr fontId="2" type="noConversion"/>
  </si>
  <si>
    <t>B_OPT_nSO3_FDK input is shorted to BD_P3V3. Then MCU2 cannot receive the ON state of this signal.</t>
    <phoneticPr fontId="2" type="noConversion"/>
  </si>
  <si>
    <t>B_SO3_P signal cannot be monitored.</t>
  </si>
  <si>
    <t>B_OPT_nSO4 signal cannot be output to ON.</t>
  </si>
  <si>
    <t>B_SO4_P signal cannot be output to ON.</t>
  </si>
  <si>
    <t>B_SO4_P signal cannot be OFF.</t>
  </si>
  <si>
    <t>B_SO4_P signal cannot be ON or OFF.</t>
  </si>
  <si>
    <t>B_OPT_nSO4_FDK input is floated. Then MCU2 cannot receive the OFF state of this signal.</t>
    <phoneticPr fontId="2" type="noConversion"/>
  </si>
  <si>
    <t>B_OPT_nSO4_FDK input is shorted to BD_P3V3. Then MCU2 cannot receive the ON state of this signal.</t>
    <phoneticPr fontId="2" type="noConversion"/>
  </si>
  <si>
    <t>B_SO4_P signal cannot be monitored.</t>
  </si>
  <si>
    <t>BD642A T/P DI(ch.2)</t>
    <phoneticPr fontId="2" type="noConversion"/>
  </si>
  <si>
    <t>B_nOPEM_T</t>
    <phoneticPr fontId="2" type="noConversion"/>
  </si>
  <si>
    <t>R384</t>
    <phoneticPr fontId="2" type="noConversion"/>
  </si>
  <si>
    <t>R387</t>
    <phoneticPr fontId="2" type="noConversion"/>
  </si>
  <si>
    <t>PC5A</t>
    <phoneticPr fontId="2" type="noConversion"/>
  </si>
  <si>
    <t>R381</t>
    <phoneticPr fontId="2" type="noConversion"/>
  </si>
  <si>
    <t>R390</t>
    <phoneticPr fontId="2" type="noConversion"/>
  </si>
  <si>
    <t>C423</t>
    <phoneticPr fontId="2" type="noConversion"/>
  </si>
  <si>
    <t>C420</t>
    <phoneticPr fontId="2" type="noConversion"/>
  </si>
  <si>
    <t>QP8</t>
    <phoneticPr fontId="2" type="noConversion"/>
  </si>
  <si>
    <t>D21</t>
    <phoneticPr fontId="2" type="noConversion"/>
  </si>
  <si>
    <t>R396</t>
    <phoneticPr fontId="2" type="noConversion"/>
  </si>
  <si>
    <t>PC6A</t>
    <phoneticPr fontId="2" type="noConversion"/>
  </si>
  <si>
    <t>R399</t>
    <phoneticPr fontId="2" type="noConversion"/>
  </si>
  <si>
    <t>R393</t>
    <phoneticPr fontId="2" type="noConversion"/>
  </si>
  <si>
    <t>C426</t>
    <phoneticPr fontId="2" type="noConversion"/>
  </si>
  <si>
    <t>B_nTPEM1_T</t>
    <phoneticPr fontId="2" type="noConversion"/>
  </si>
  <si>
    <t>R364</t>
    <phoneticPr fontId="2" type="noConversion"/>
  </si>
  <si>
    <t>R362</t>
    <phoneticPr fontId="2" type="noConversion"/>
  </si>
  <si>
    <t>PC5C</t>
    <phoneticPr fontId="2" type="noConversion"/>
  </si>
  <si>
    <t>R359</t>
    <phoneticPr fontId="2" type="noConversion"/>
  </si>
  <si>
    <t>R368</t>
    <phoneticPr fontId="2" type="noConversion"/>
  </si>
  <si>
    <t>C413</t>
    <phoneticPr fontId="2" type="noConversion"/>
  </si>
  <si>
    <t>C410</t>
    <phoneticPr fontId="2" type="noConversion"/>
  </si>
  <si>
    <t>QP4</t>
    <phoneticPr fontId="2" type="noConversion"/>
  </si>
  <si>
    <t>R373</t>
    <phoneticPr fontId="2" type="noConversion"/>
  </si>
  <si>
    <t>PC4B</t>
    <phoneticPr fontId="2" type="noConversion"/>
  </si>
  <si>
    <t>R375</t>
    <phoneticPr fontId="2" type="noConversion"/>
  </si>
  <si>
    <t>R372</t>
    <phoneticPr fontId="2" type="noConversion"/>
  </si>
  <si>
    <t>C416</t>
    <phoneticPr fontId="2" type="noConversion"/>
  </si>
  <si>
    <t>B_nTPEN1_T</t>
    <phoneticPr fontId="2" type="noConversion"/>
  </si>
  <si>
    <t>R383</t>
    <phoneticPr fontId="2" type="noConversion"/>
  </si>
  <si>
    <t>R385</t>
    <phoneticPr fontId="2" type="noConversion"/>
  </si>
  <si>
    <t>PC5B</t>
    <phoneticPr fontId="2" type="noConversion"/>
  </si>
  <si>
    <t>R380</t>
    <phoneticPr fontId="2" type="noConversion"/>
  </si>
  <si>
    <t>R389</t>
    <phoneticPr fontId="2" type="noConversion"/>
  </si>
  <si>
    <t>C422</t>
    <phoneticPr fontId="2" type="noConversion"/>
  </si>
  <si>
    <t>C419</t>
    <phoneticPr fontId="2" type="noConversion"/>
  </si>
  <si>
    <t>QP7</t>
    <phoneticPr fontId="2" type="noConversion"/>
  </si>
  <si>
    <t>D20</t>
    <phoneticPr fontId="2" type="noConversion"/>
  </si>
  <si>
    <t>R395</t>
    <phoneticPr fontId="2" type="noConversion"/>
  </si>
  <si>
    <t>PC4A</t>
    <phoneticPr fontId="2" type="noConversion"/>
  </si>
  <si>
    <t>R398</t>
    <phoneticPr fontId="2" type="noConversion"/>
  </si>
  <si>
    <t>R392</t>
    <phoneticPr fontId="2" type="noConversion"/>
  </si>
  <si>
    <t>C425</t>
    <phoneticPr fontId="2" type="noConversion"/>
  </si>
  <si>
    <t>B_nTPRMT</t>
    <phoneticPr fontId="2" type="noConversion"/>
  </si>
  <si>
    <t>R403</t>
    <phoneticPr fontId="2" type="noConversion"/>
  </si>
  <si>
    <t>PC6D</t>
    <phoneticPr fontId="2" type="noConversion"/>
  </si>
  <si>
    <t>R405</t>
    <phoneticPr fontId="2" type="noConversion"/>
  </si>
  <si>
    <t>R401</t>
    <phoneticPr fontId="2" type="noConversion"/>
  </si>
  <si>
    <t>C428</t>
    <phoneticPr fontId="2" type="noConversion"/>
  </si>
  <si>
    <t xml:space="preserve">B_nTPMAN </t>
    <phoneticPr fontId="2" type="noConversion"/>
  </si>
  <si>
    <t>R409</t>
    <phoneticPr fontId="2" type="noConversion"/>
  </si>
  <si>
    <t>PC6C</t>
    <phoneticPr fontId="2" type="noConversion"/>
  </si>
  <si>
    <t>R411</t>
    <phoneticPr fontId="2" type="noConversion"/>
  </si>
  <si>
    <t>R407</t>
    <phoneticPr fontId="2" type="noConversion"/>
  </si>
  <si>
    <t>C430</t>
    <phoneticPr fontId="2" type="noConversion"/>
  </si>
  <si>
    <t xml:space="preserve">B_nTPAUTO </t>
    <phoneticPr fontId="2" type="noConversion"/>
  </si>
  <si>
    <t>R415</t>
    <phoneticPr fontId="2" type="noConversion"/>
  </si>
  <si>
    <t>PC6B</t>
    <phoneticPr fontId="2" type="noConversion"/>
  </si>
  <si>
    <t>R417</t>
    <phoneticPr fontId="2" type="noConversion"/>
  </si>
  <si>
    <t>R413</t>
    <phoneticPr fontId="2" type="noConversion"/>
  </si>
  <si>
    <t>C433</t>
    <phoneticPr fontId="2" type="noConversion"/>
  </si>
  <si>
    <t>B_nTPEM1_T signal cannot be output to ON.</t>
  </si>
  <si>
    <t>B_nOPEM1_T signal cannot be output to ON.</t>
  </si>
  <si>
    <t>B_nOPEM1_T signal cannot be OFF.</t>
  </si>
  <si>
    <t>B_nOPEM1_T signal cannot be ON or OFF.</t>
  </si>
  <si>
    <t>There is a short circuit between the power and ground(: BS_G)</t>
    <phoneticPr fontId="2" type="noConversion"/>
  </si>
  <si>
    <t>B_nOPEM1_T_FDK input is floated. Then MCU2 cannot receive the OFF state of this signal.</t>
    <phoneticPr fontId="2" type="noConversion"/>
  </si>
  <si>
    <t>B_nOPEM1_T_FDK input is shorted to BD_P3V3. Then MCU2 cannot receive the ON state of this signal.</t>
    <phoneticPr fontId="2" type="noConversion"/>
  </si>
  <si>
    <t>B_nOPEM1_T signal cannot be monitored.</t>
  </si>
  <si>
    <t>B_nTPEM1_T signal cannot be OFF.</t>
  </si>
  <si>
    <t>B_nTPEM1_T signal cannot be ON or OFF.</t>
  </si>
  <si>
    <t>There is a short circuit between the power and ground(: BS_G)</t>
    <phoneticPr fontId="2" type="noConversion"/>
  </si>
  <si>
    <t>B_nTPEM1_T signal cannot be monitored.</t>
  </si>
  <si>
    <t>B_nTPEM1_T_FDK input is floated. Then MCU2 cannot receive the OFF state of this signal.</t>
    <phoneticPr fontId="2" type="noConversion"/>
  </si>
  <si>
    <t>B_nTPEM1_T_FDK input is shorted to BD_P3V3. Then MCU2 cannot receive the ON state of this signal.</t>
    <phoneticPr fontId="2" type="noConversion"/>
  </si>
  <si>
    <t>B_nTPEN1_T signal cannot be output to ON.</t>
  </si>
  <si>
    <t>B_nTPEN1_T signal cannot be OFF.</t>
  </si>
  <si>
    <t>B_nTPEN1_T signal cannot be ON or OFF.</t>
  </si>
  <si>
    <t>There is a short circuit between the power and ground(: BS_G)</t>
    <phoneticPr fontId="2" type="noConversion"/>
  </si>
  <si>
    <t>B_nTPEN1_T_FDK input is floated. Then MCU1 cannot receive the OFF state of this signal.</t>
  </si>
  <si>
    <t>B_nTPEN1_T_FDK input is shorted to AD_P3V3. Then MCU1 cannot receive the ON state of this signal.</t>
  </si>
  <si>
    <t>B_nTPEN1_T signal cannot be monitored.</t>
  </si>
  <si>
    <t>B_nTPRMT input is floated. Then MCU2 cannot receive the OFF state of this signal.</t>
    <phoneticPr fontId="2" type="noConversion"/>
  </si>
  <si>
    <t>B_nTPRMT input is shorted to BD_P3V3. Then MCU2 cannot receive the ON state of this signal.</t>
    <phoneticPr fontId="2" type="noConversion"/>
  </si>
  <si>
    <t>B_nTPRMT input is floated. Then MCU2 cannot receive the OFF or ON state of this signal.</t>
    <phoneticPr fontId="2" type="noConversion"/>
  </si>
  <si>
    <t>B_nTPRMT input is shorted to BD_P3V3 or B_DG. Then MCU2 cannot receive the ON state of this signal.</t>
    <phoneticPr fontId="2" type="noConversion"/>
  </si>
  <si>
    <t>B_nTPRMT input is shorted to BD_P3V3 or B_DG. Then MCU2 cannot receive the ON state of this signal.</t>
    <phoneticPr fontId="2" type="noConversion"/>
  </si>
  <si>
    <t>MCU2 cannot receive the ON state of this signal.</t>
    <phoneticPr fontId="2" type="noConversion"/>
  </si>
  <si>
    <t>MCU2 cannot receive the ON state of this signal.</t>
    <phoneticPr fontId="2" type="noConversion"/>
  </si>
  <si>
    <t>MCU2 cannot receive the ON state of this signal.</t>
    <phoneticPr fontId="2" type="noConversion"/>
  </si>
  <si>
    <t>B_nTPMAN input is floated. Then MCU2 cannot receive the OFF state of this signal.</t>
    <phoneticPr fontId="2" type="noConversion"/>
  </si>
  <si>
    <t>B_nTPMAN input is shorted to BD_P3V3. Then MCU2 cannot receive the ON state of this signal.</t>
    <phoneticPr fontId="2" type="noConversion"/>
  </si>
  <si>
    <t>B_nTPMAN input is floated. Then MCU2 cannot receive the OFF or ON state of this signal.</t>
    <phoneticPr fontId="2" type="noConversion"/>
  </si>
  <si>
    <t>B_nTPMAN input is shorted to BD_P3V3 or B_DG. Then MCU2 cannot receive the ON state of this signal.</t>
    <phoneticPr fontId="2" type="noConversion"/>
  </si>
  <si>
    <t>B_nTPMAN input is shorted to BD_P3V3 or B_DG. Then MCU2 cannot receive the ON state of this signal.</t>
    <phoneticPr fontId="2" type="noConversion"/>
  </si>
  <si>
    <t>MCU2 cannot receive the ON state of this signal.</t>
    <phoneticPr fontId="2" type="noConversion"/>
  </si>
  <si>
    <t>B_nTPAUTO input is floated. Then MCU2 cannot receive the OFF state of this signal.</t>
    <phoneticPr fontId="2" type="noConversion"/>
  </si>
  <si>
    <t>B_nTPAUTO input is shorted to BD_P3V3. Then MCU2 cannot receive the ON state of this signal.</t>
    <phoneticPr fontId="2" type="noConversion"/>
  </si>
  <si>
    <t>B_nTPAUTO input is floated. Then MCU2 cannot receive the OFF or ON state of this signal.</t>
    <phoneticPr fontId="2" type="noConversion"/>
  </si>
  <si>
    <t>B_nTPAUTO input is shorted to BD_P3V3 or B_DG. Then MCU2 cannot receive the ON state of this signal.</t>
    <phoneticPr fontId="2" type="noConversion"/>
  </si>
  <si>
    <t>B_nTPAUTO input is shorted to BD_P3V3 or B_DG. Then MCU2 cannot receive the ON state of this signal.</t>
    <phoneticPr fontId="2" type="noConversion"/>
  </si>
  <si>
    <t>MCU2 cannot receive the ON state of this signal.</t>
    <phoneticPr fontId="2" type="noConversion"/>
  </si>
  <si>
    <t>BD642A DI(ch.2)</t>
    <phoneticPr fontId="2" type="noConversion"/>
  </si>
  <si>
    <t>DIO: Buffer, Photo-Coupler &amp; Photo-MOS(Ch.2)</t>
    <phoneticPr fontId="2" type="noConversion"/>
  </si>
  <si>
    <t xml:space="preserve">B_nSI1 </t>
    <phoneticPr fontId="2" type="noConversion"/>
  </si>
  <si>
    <t>R442</t>
    <phoneticPr fontId="2" type="noConversion"/>
  </si>
  <si>
    <t>R445</t>
    <phoneticPr fontId="2" type="noConversion"/>
  </si>
  <si>
    <t>PC9A</t>
    <phoneticPr fontId="2" type="noConversion"/>
  </si>
  <si>
    <t>R446</t>
    <phoneticPr fontId="2" type="noConversion"/>
  </si>
  <si>
    <t>QN11</t>
    <phoneticPr fontId="2" type="noConversion"/>
  </si>
  <si>
    <t>R451</t>
    <phoneticPr fontId="2" type="noConversion"/>
  </si>
  <si>
    <t>R456</t>
    <phoneticPr fontId="2" type="noConversion"/>
  </si>
  <si>
    <t>PC10A</t>
    <phoneticPr fontId="2" type="noConversion"/>
  </si>
  <si>
    <t>R454</t>
    <phoneticPr fontId="2" type="noConversion"/>
  </si>
  <si>
    <t>R461</t>
    <phoneticPr fontId="2" type="noConversion"/>
  </si>
  <si>
    <t>C437</t>
    <phoneticPr fontId="2" type="noConversion"/>
  </si>
  <si>
    <t>R463</t>
    <phoneticPr fontId="2" type="noConversion"/>
  </si>
  <si>
    <t xml:space="preserve">B_nSI2 </t>
    <phoneticPr fontId="2" type="noConversion"/>
  </si>
  <si>
    <t>R447</t>
    <phoneticPr fontId="2" type="noConversion"/>
  </si>
  <si>
    <t>R449</t>
    <phoneticPr fontId="2" type="noConversion"/>
  </si>
  <si>
    <t>PC9B</t>
    <phoneticPr fontId="2" type="noConversion"/>
  </si>
  <si>
    <t>R443</t>
    <phoneticPr fontId="2" type="noConversion"/>
  </si>
  <si>
    <t>QN12</t>
    <phoneticPr fontId="2" type="noConversion"/>
  </si>
  <si>
    <t>R452</t>
    <phoneticPr fontId="2" type="noConversion"/>
  </si>
  <si>
    <t>R458</t>
    <phoneticPr fontId="2" type="noConversion"/>
  </si>
  <si>
    <t>PC10B</t>
    <phoneticPr fontId="2" type="noConversion"/>
  </si>
  <si>
    <t>R455</t>
    <phoneticPr fontId="2" type="noConversion"/>
  </si>
  <si>
    <t>R460</t>
    <phoneticPr fontId="2" type="noConversion"/>
  </si>
  <si>
    <t>TVS8</t>
    <phoneticPr fontId="2" type="noConversion"/>
  </si>
  <si>
    <t>C438</t>
    <phoneticPr fontId="2" type="noConversion"/>
  </si>
  <si>
    <t>R464</t>
    <phoneticPr fontId="2" type="noConversion"/>
  </si>
  <si>
    <t xml:space="preserve">B_nSI3 </t>
    <phoneticPr fontId="2" type="noConversion"/>
  </si>
  <si>
    <t>R448</t>
    <phoneticPr fontId="2" type="noConversion"/>
  </si>
  <si>
    <t>R450</t>
    <phoneticPr fontId="2" type="noConversion"/>
  </si>
  <si>
    <t>PC9C</t>
    <phoneticPr fontId="2" type="noConversion"/>
  </si>
  <si>
    <t>R444</t>
    <phoneticPr fontId="2" type="noConversion"/>
  </si>
  <si>
    <t>QN13</t>
    <phoneticPr fontId="2" type="noConversion"/>
  </si>
  <si>
    <t>R453</t>
    <phoneticPr fontId="2" type="noConversion"/>
  </si>
  <si>
    <t>R459</t>
    <phoneticPr fontId="2" type="noConversion"/>
  </si>
  <si>
    <t>PC10C</t>
    <phoneticPr fontId="2" type="noConversion"/>
  </si>
  <si>
    <t>R457</t>
    <phoneticPr fontId="2" type="noConversion"/>
  </si>
  <si>
    <t>R462</t>
    <phoneticPr fontId="2" type="noConversion"/>
  </si>
  <si>
    <t>TVS9</t>
    <phoneticPr fontId="2" type="noConversion"/>
  </si>
  <si>
    <t>C439</t>
    <phoneticPr fontId="2" type="noConversion"/>
  </si>
  <si>
    <t>R465</t>
    <phoneticPr fontId="2" type="noConversion"/>
  </si>
  <si>
    <t xml:space="preserve">B_nSI4 </t>
    <phoneticPr fontId="2" type="noConversion"/>
  </si>
  <si>
    <t>R496</t>
    <phoneticPr fontId="2" type="noConversion"/>
  </si>
  <si>
    <t>R498</t>
    <phoneticPr fontId="2" type="noConversion"/>
  </si>
  <si>
    <t>PC9D</t>
    <phoneticPr fontId="2" type="noConversion"/>
  </si>
  <si>
    <t>R497</t>
    <phoneticPr fontId="2" type="noConversion"/>
  </si>
  <si>
    <t>QN15</t>
    <phoneticPr fontId="2" type="noConversion"/>
  </si>
  <si>
    <t>R499</t>
    <phoneticPr fontId="2" type="noConversion"/>
  </si>
  <si>
    <t>R507</t>
    <phoneticPr fontId="2" type="noConversion"/>
  </si>
  <si>
    <t>PC10D</t>
    <phoneticPr fontId="2" type="noConversion"/>
  </si>
  <si>
    <t>R506</t>
    <phoneticPr fontId="2" type="noConversion"/>
  </si>
  <si>
    <t>R508</t>
    <phoneticPr fontId="2" type="noConversion"/>
  </si>
  <si>
    <t>TVS11</t>
    <phoneticPr fontId="2" type="noConversion"/>
  </si>
  <si>
    <t>C453</t>
    <phoneticPr fontId="2" type="noConversion"/>
  </si>
  <si>
    <t>R509</t>
    <phoneticPr fontId="2" type="noConversion"/>
  </si>
  <si>
    <t>B_nSI1_T signal cannot be output to ON.</t>
  </si>
  <si>
    <t>B_nSI1_T signal cannot be OFF.</t>
  </si>
  <si>
    <t>B_nSI1_T signal cannot be ON or OFF.</t>
  </si>
  <si>
    <t>B_nSI1_T signal cannot be output to ON or OFF.</t>
  </si>
  <si>
    <t>B_nSI1_T signal is Fixed to OFF.</t>
  </si>
  <si>
    <t>B_nSI1 input is floated. Then MCU2 cannot receive the OFF state of this signal.</t>
    <phoneticPr fontId="2" type="noConversion"/>
  </si>
  <si>
    <t>B_nSI1 input is shorted to BD_P3V3. Then MCU2 cannot receive the ON state of this signal.</t>
    <phoneticPr fontId="2" type="noConversion"/>
  </si>
  <si>
    <t>MCU2 cannot receive the ON or OFF state of the B_nSI1.</t>
    <phoneticPr fontId="2" type="noConversion"/>
  </si>
  <si>
    <t>MCU2 cannot receive the ON state of the B_nSI1.</t>
    <phoneticPr fontId="2" type="noConversion"/>
  </si>
  <si>
    <t>MCU2 cannot receive the ON state of the B_nSI1.</t>
    <phoneticPr fontId="2" type="noConversion"/>
  </si>
  <si>
    <t>B_nSI2_T signal cannot be output to ON.</t>
  </si>
  <si>
    <t>B_nSI2_T signal cannot be output to ON.</t>
    <phoneticPr fontId="2" type="noConversion"/>
  </si>
  <si>
    <t>B_nSI2_T signal cannot be OFF.</t>
  </si>
  <si>
    <t>B_nSI2_T signal cannot be ON or OFF.</t>
  </si>
  <si>
    <t>B_nSI2_T signal cannot be output to ON or OFF.</t>
  </si>
  <si>
    <t>B_nSI2_T signal is Fixed to OFF.</t>
  </si>
  <si>
    <t>B_nSI2 input is floated. Then MCU2 cannot receive the OFF state of this signal.</t>
    <phoneticPr fontId="2" type="noConversion"/>
  </si>
  <si>
    <t>B_nSI2 input is shorted to BD_P3V3. Then MCU2 cannot receive the ON state of this signal.</t>
    <phoneticPr fontId="2" type="noConversion"/>
  </si>
  <si>
    <t>MCU2 cannot receive the ON or OFF state of the B_nSI2.</t>
    <phoneticPr fontId="2" type="noConversion"/>
  </si>
  <si>
    <t>MCU2 cannot receive the ON state of the B_nSI2.</t>
    <phoneticPr fontId="2" type="noConversion"/>
  </si>
  <si>
    <t>MCU2 cannot receive the ON state of the B_nSI2.</t>
    <phoneticPr fontId="2" type="noConversion"/>
  </si>
  <si>
    <t>B_nSI3_T signal cannot be output to ON.</t>
  </si>
  <si>
    <t>B_nSI3_T signal cannot be output to ON.</t>
    <phoneticPr fontId="2" type="noConversion"/>
  </si>
  <si>
    <t>B_nSI3_T signal cannot be OFF.</t>
  </si>
  <si>
    <t>B_nSI3_T signal cannot be ON or OFF.</t>
  </si>
  <si>
    <t>B_nSI3_T signal cannot be output to ON or OFF.</t>
  </si>
  <si>
    <t>B_nSI3_T signal is Fixed to OFF.</t>
  </si>
  <si>
    <t>B_nSI3 input is floated. Then MCU2 cannot receive the OFF state of this signal.</t>
    <phoneticPr fontId="2" type="noConversion"/>
  </si>
  <si>
    <t>B_nSI3 input is shorted to BD_P3V3. Then MCU2 cannot receive the ON state of this signal.</t>
    <phoneticPr fontId="2" type="noConversion"/>
  </si>
  <si>
    <t>MCU2 cannot receive the ON or OFF state of the B_nSI3.</t>
    <phoneticPr fontId="2" type="noConversion"/>
  </si>
  <si>
    <t>MCU2 cannot receive the ON state of the B_nSI3.</t>
    <phoneticPr fontId="2" type="noConversion"/>
  </si>
  <si>
    <t>B_nSI4_T signal cannot be output to ON.</t>
  </si>
  <si>
    <t>B_nSI4_T signal cannot be OFF.</t>
  </si>
  <si>
    <t>B_nSI4_T signal cannot be ON or OFF.</t>
  </si>
  <si>
    <t>B_nSI4_T signal cannot be output to ON or OFF.</t>
  </si>
  <si>
    <t>B_nSI4_T signal is Fixed to OFF.</t>
  </si>
  <si>
    <t>B_nSI4 input is floated. Then MCU2 cannot receive the OFF state of this signal.</t>
    <phoneticPr fontId="2" type="noConversion"/>
  </si>
  <si>
    <t>B_nSI4 input is shorted to BD_P3V3. Then MCU2 cannot receive the ON state of this signal.</t>
    <phoneticPr fontId="2" type="noConversion"/>
  </si>
  <si>
    <t>MCU2 cannot receive the ON or OFF state of the B_nSI4.</t>
    <phoneticPr fontId="2" type="noConversion"/>
  </si>
  <si>
    <t>MCU2 cannot receive the ON state of the B_nSI4.</t>
    <phoneticPr fontId="2" type="noConversion"/>
  </si>
  <si>
    <t>MCU1 can detect a fault by self-diagnosis or cross checking. SafeSpace2.0 goes to the safe state.</t>
    <phoneticPr fontId="2" type="noConversion"/>
  </si>
  <si>
    <t>DIO: Buffer, Photo-Coupler &amp; Photo-MOS(Ch.2)</t>
    <phoneticPr fontId="2" type="noConversion"/>
  </si>
  <si>
    <t>BD625A DI(ch.2)</t>
    <phoneticPr fontId="2" type="noConversion"/>
  </si>
  <si>
    <t>R10</t>
    <phoneticPr fontId="2" type="noConversion"/>
  </si>
  <si>
    <t>R11</t>
    <phoneticPr fontId="2" type="noConversion"/>
  </si>
  <si>
    <t>C19</t>
    <phoneticPr fontId="2" type="noConversion"/>
  </si>
  <si>
    <t>C20</t>
    <phoneticPr fontId="2" type="noConversion"/>
  </si>
  <si>
    <t>R12</t>
    <phoneticPr fontId="2" type="noConversion"/>
  </si>
  <si>
    <t>R13</t>
    <phoneticPr fontId="2" type="noConversion"/>
  </si>
  <si>
    <t>R14</t>
    <phoneticPr fontId="2" type="noConversion"/>
  </si>
  <si>
    <t>U6</t>
    <phoneticPr fontId="2" type="noConversion"/>
  </si>
  <si>
    <t>C21</t>
    <phoneticPr fontId="2" type="noConversion"/>
  </si>
  <si>
    <t>C22</t>
    <phoneticPr fontId="2" type="noConversion"/>
  </si>
  <si>
    <t xml:space="preserve">B_nSI1 </t>
    <phoneticPr fontId="2" type="noConversion"/>
  </si>
  <si>
    <t>RA3</t>
    <phoneticPr fontId="2" type="noConversion"/>
  </si>
  <si>
    <t>PC7A</t>
    <phoneticPr fontId="2" type="noConversion"/>
  </si>
  <si>
    <t>R113</t>
    <phoneticPr fontId="2" type="noConversion"/>
  </si>
  <si>
    <t>R75</t>
    <phoneticPr fontId="2" type="noConversion"/>
  </si>
  <si>
    <t>C49</t>
    <phoneticPr fontId="2" type="noConversion"/>
  </si>
  <si>
    <t>TVS2</t>
    <phoneticPr fontId="2" type="noConversion"/>
  </si>
  <si>
    <t>R77</t>
    <phoneticPr fontId="2" type="noConversion"/>
  </si>
  <si>
    <t xml:space="preserve">B_nSI2 </t>
    <phoneticPr fontId="2" type="noConversion"/>
  </si>
  <si>
    <t>PC7B</t>
    <phoneticPr fontId="2" type="noConversion"/>
  </si>
  <si>
    <t>R114</t>
    <phoneticPr fontId="2" type="noConversion"/>
  </si>
  <si>
    <t>R83</t>
    <phoneticPr fontId="2" type="noConversion"/>
  </si>
  <si>
    <t>C53</t>
    <phoneticPr fontId="2" type="noConversion"/>
  </si>
  <si>
    <t>TVS7</t>
    <phoneticPr fontId="2" type="noConversion"/>
  </si>
  <si>
    <t xml:space="preserve">B_nSI3 </t>
    <phoneticPr fontId="2" type="noConversion"/>
  </si>
  <si>
    <t>PC7C</t>
    <phoneticPr fontId="2" type="noConversion"/>
  </si>
  <si>
    <t>R115</t>
    <phoneticPr fontId="2" type="noConversion"/>
  </si>
  <si>
    <t>C57</t>
    <phoneticPr fontId="2" type="noConversion"/>
  </si>
  <si>
    <t>TVS11</t>
    <phoneticPr fontId="2" type="noConversion"/>
  </si>
  <si>
    <t>R93</t>
    <phoneticPr fontId="2" type="noConversion"/>
  </si>
  <si>
    <t xml:space="preserve">B_nSI4 </t>
    <phoneticPr fontId="2" type="noConversion"/>
  </si>
  <si>
    <t>R99</t>
    <phoneticPr fontId="2" type="noConversion"/>
  </si>
  <si>
    <t>C61</t>
    <phoneticPr fontId="2" type="noConversion"/>
  </si>
  <si>
    <t>TVS15</t>
    <phoneticPr fontId="2" type="noConversion"/>
  </si>
  <si>
    <t xml:space="preserve">B_nSI5 </t>
    <phoneticPr fontId="2" type="noConversion"/>
  </si>
  <si>
    <t>RA4</t>
    <phoneticPr fontId="2" type="noConversion"/>
  </si>
  <si>
    <t>PC8A</t>
    <phoneticPr fontId="2" type="noConversion"/>
  </si>
  <si>
    <t>R76</t>
    <phoneticPr fontId="2" type="noConversion"/>
  </si>
  <si>
    <t>C50</t>
    <phoneticPr fontId="2" type="noConversion"/>
  </si>
  <si>
    <t>TVS4</t>
    <phoneticPr fontId="2" type="noConversion"/>
  </si>
  <si>
    <t>R78</t>
    <phoneticPr fontId="2" type="noConversion"/>
  </si>
  <si>
    <t xml:space="preserve">B_nSI6 </t>
    <phoneticPr fontId="2" type="noConversion"/>
  </si>
  <si>
    <t>PC8B</t>
    <phoneticPr fontId="2" type="noConversion"/>
  </si>
  <si>
    <t>R118</t>
    <phoneticPr fontId="2" type="noConversion"/>
  </si>
  <si>
    <t>R84</t>
    <phoneticPr fontId="2" type="noConversion"/>
  </si>
  <si>
    <t>TVS8</t>
    <phoneticPr fontId="2" type="noConversion"/>
  </si>
  <si>
    <t>R86</t>
    <phoneticPr fontId="2" type="noConversion"/>
  </si>
  <si>
    <t xml:space="preserve">B_nSI7 </t>
    <phoneticPr fontId="2" type="noConversion"/>
  </si>
  <si>
    <t>PC8C</t>
    <phoneticPr fontId="2" type="noConversion"/>
  </si>
  <si>
    <t>R119</t>
    <phoneticPr fontId="2" type="noConversion"/>
  </si>
  <si>
    <t>R92</t>
    <phoneticPr fontId="2" type="noConversion"/>
  </si>
  <si>
    <t>C58</t>
    <phoneticPr fontId="2" type="noConversion"/>
  </si>
  <si>
    <t>TVS12</t>
    <phoneticPr fontId="2" type="noConversion"/>
  </si>
  <si>
    <t xml:space="preserve">B_nSI8 </t>
    <phoneticPr fontId="2" type="noConversion"/>
  </si>
  <si>
    <t>PC8D</t>
    <phoneticPr fontId="2" type="noConversion"/>
  </si>
  <si>
    <t>R120</t>
    <phoneticPr fontId="2" type="noConversion"/>
  </si>
  <si>
    <t>R100</t>
    <phoneticPr fontId="2" type="noConversion"/>
  </si>
  <si>
    <t>C62</t>
    <phoneticPr fontId="2" type="noConversion"/>
  </si>
  <si>
    <t>TVS16</t>
    <phoneticPr fontId="2" type="noConversion"/>
  </si>
  <si>
    <t>R102</t>
    <phoneticPr fontId="2" type="noConversion"/>
  </si>
  <si>
    <t>There is a short circuit between the power and ground(: B_DG)</t>
    <phoneticPr fontId="2" type="noConversion"/>
  </si>
  <si>
    <t>The IIC inteface between MCU1 &amp; MCU2 cannot be normally.</t>
    <phoneticPr fontId="2" type="noConversion"/>
  </si>
  <si>
    <t>The IIC inteface between MCU1 &amp; U2 cannot be normally. MCU2 may receive an invalid digital input.</t>
    <phoneticPr fontId="2" type="noConversion"/>
  </si>
  <si>
    <t>The IIC inteface between MCU1 &amp; U2 cannot be normally. MCU2 may receive an invalid digital input.</t>
    <phoneticPr fontId="2" type="noConversion"/>
  </si>
  <si>
    <t>There is a short circuit between the power and ground(: BG)</t>
    <phoneticPr fontId="2" type="noConversion"/>
  </si>
  <si>
    <t>B_SI1~4 inputs were floated. Then MCU2 cannot receive the ON or OFF state of these signals.</t>
    <phoneticPr fontId="2" type="noConversion"/>
  </si>
  <si>
    <t>B_SI1~4 inputs were shorted to B3V3. Then MCU2 cannot receive the ON or OFF state of this signal.</t>
    <phoneticPr fontId="2" type="noConversion"/>
  </si>
  <si>
    <t>MCU2 cannot receive the ON or OFF state of the B_nSI1.</t>
    <phoneticPr fontId="2" type="noConversion"/>
  </si>
  <si>
    <t>MCU2 cannot receive the ON state of the B_nSI2.</t>
    <phoneticPr fontId="2" type="noConversion"/>
  </si>
  <si>
    <t>MCU2 cannot receive the ON or OFF state of the B_nSI2.</t>
    <phoneticPr fontId="2" type="noConversion"/>
  </si>
  <si>
    <t>MCU2 cannot receive the ON or OFF state of the B_nSI3.</t>
    <phoneticPr fontId="2" type="noConversion"/>
  </si>
  <si>
    <t>MCU2 cannot receive the ON state of the B_nSI3.</t>
    <phoneticPr fontId="2" type="noConversion"/>
  </si>
  <si>
    <t>MCU2 cannot receive the ON or OFF state of the B_nSI3.</t>
    <phoneticPr fontId="2" type="noConversion"/>
  </si>
  <si>
    <t>MCU2 cannot receive the ON or OFF state of the B_nSI4.</t>
    <phoneticPr fontId="2" type="noConversion"/>
  </si>
  <si>
    <t>MCU2 cannot receive the ON state of the B_nSI4.</t>
    <phoneticPr fontId="2" type="noConversion"/>
  </si>
  <si>
    <t>MCU2 cannot receive the ON or OFF state of the B_nSI4.</t>
    <phoneticPr fontId="2" type="noConversion"/>
  </si>
  <si>
    <t>No effect due to the failure.</t>
    <phoneticPr fontId="2" type="noConversion"/>
  </si>
  <si>
    <t>B_SI5~8 inputs were floated. Then MCU2 cannot receive the ON or OFF state of these signals.</t>
    <phoneticPr fontId="2" type="noConversion"/>
  </si>
  <si>
    <t>B_SI5~8 inputs were shorted to B3V3. Then MCU2 cannot receive the ON or OFF state of this signal.</t>
    <phoneticPr fontId="2" type="noConversion"/>
  </si>
  <si>
    <t>B_SI5~8 inputs were shorted to B3V3. Then MCU2 cannot receive the ON or OFF state of this signal.</t>
    <phoneticPr fontId="2" type="noConversion"/>
  </si>
  <si>
    <t>MCU2 cannot receive the ON or OFF state of the B_nSI5.</t>
    <phoneticPr fontId="2" type="noConversion"/>
  </si>
  <si>
    <t>MCU2 cannot receive the ON state of the B_nSI5.</t>
    <phoneticPr fontId="2" type="noConversion"/>
  </si>
  <si>
    <t>MCU2 cannot receive the ON or OFF state of the B_nSI5.</t>
    <phoneticPr fontId="2" type="noConversion"/>
  </si>
  <si>
    <t>MCU2 cannot receive the ON or OFF state of the B_nSI6.</t>
    <phoneticPr fontId="2" type="noConversion"/>
  </si>
  <si>
    <t>MCU2 cannot receive the ON state of the B_nSI6.</t>
    <phoneticPr fontId="2" type="noConversion"/>
  </si>
  <si>
    <t>MCU2 cannot receive the ON or OFF state of the B_nSI6.</t>
    <phoneticPr fontId="2" type="noConversion"/>
  </si>
  <si>
    <t>MCU2 cannot receive the ON or OFF state of the B_nSI7.</t>
    <phoneticPr fontId="2" type="noConversion"/>
  </si>
  <si>
    <t>MCU2 cannot receive the ON state of the B_nSI7.</t>
    <phoneticPr fontId="2" type="noConversion"/>
  </si>
  <si>
    <t>MCU2 cannot receive the ON or OFF state of the B_nSI7.</t>
    <phoneticPr fontId="2" type="noConversion"/>
  </si>
  <si>
    <t>MCU2 cannot receive the ON or OFF state of the B_nSI8.</t>
    <phoneticPr fontId="2" type="noConversion"/>
  </si>
  <si>
    <t>MCU2 cannot receive the ON state of the B_nSI8.</t>
    <phoneticPr fontId="2" type="noConversion"/>
  </si>
  <si>
    <t>MCU2 cannot receive the ON or OFF state of the B_nSI8.</t>
    <phoneticPr fontId="2" type="noConversion"/>
  </si>
  <si>
    <t>C208</t>
    <phoneticPr fontId="2" type="noConversion"/>
  </si>
  <si>
    <t>C209</t>
    <phoneticPr fontId="2" type="noConversion"/>
  </si>
  <si>
    <t>R207</t>
    <phoneticPr fontId="2" type="noConversion"/>
  </si>
  <si>
    <t>R214</t>
    <phoneticPr fontId="2" type="noConversion"/>
  </si>
  <si>
    <t>U25</t>
    <phoneticPr fontId="2" type="noConversion"/>
  </si>
  <si>
    <t>C214</t>
    <phoneticPr fontId="2" type="noConversion"/>
  </si>
  <si>
    <t>R218</t>
    <phoneticPr fontId="2" type="noConversion"/>
  </si>
  <si>
    <t>R217</t>
    <phoneticPr fontId="2" type="noConversion"/>
  </si>
  <si>
    <t>R216</t>
    <phoneticPr fontId="2" type="noConversion"/>
  </si>
  <si>
    <t>OSC3</t>
    <phoneticPr fontId="2" type="noConversion"/>
  </si>
  <si>
    <t>Not supply clock to ZYNQ</t>
    <phoneticPr fontId="2" type="noConversion"/>
  </si>
  <si>
    <t>Not supply clock to ZYNQ</t>
    <phoneticPr fontId="2" type="noConversion"/>
  </si>
  <si>
    <t>Not supply clock to ZYNQ</t>
    <phoneticPr fontId="2" type="noConversion"/>
  </si>
  <si>
    <t>Not supply clock to ZYNQ's EtherCAT PHY</t>
    <phoneticPr fontId="2" type="noConversion"/>
  </si>
  <si>
    <t>Not supply clock to ZYNQ and ZYNQ's 
EtherCAT's PHY</t>
    <phoneticPr fontId="2" type="noConversion"/>
  </si>
  <si>
    <t>ZYNQ EtherCAT Oscillator</t>
    <phoneticPr fontId="2" type="noConversion"/>
  </si>
  <si>
    <t>OSC4</t>
    <phoneticPr fontId="2" type="noConversion"/>
  </si>
  <si>
    <t>ASDDV-33.33333MHz-LC-T</t>
    <phoneticPr fontId="2" type="noConversion"/>
  </si>
  <si>
    <t>C313</t>
    <phoneticPr fontId="2" type="noConversion"/>
  </si>
  <si>
    <t>C314</t>
    <phoneticPr fontId="2" type="noConversion"/>
  </si>
  <si>
    <t>R276</t>
    <phoneticPr fontId="2" type="noConversion"/>
  </si>
  <si>
    <t>R277</t>
    <phoneticPr fontId="2" type="noConversion"/>
  </si>
  <si>
    <t>Encoder(RS485)</t>
    <phoneticPr fontId="2" type="noConversion"/>
  </si>
  <si>
    <t>PWM, Servo ON &amp; IPM FAULT BUFFER</t>
    <phoneticPr fontId="2" type="noConversion"/>
  </si>
  <si>
    <t>Power Regulator &amp; OC Protection</t>
    <phoneticPr fontId="2" type="noConversion"/>
  </si>
  <si>
    <t>R780</t>
    <phoneticPr fontId="2" type="noConversion"/>
  </si>
  <si>
    <t>RC1005F103CS</t>
    <phoneticPr fontId="2" type="noConversion"/>
  </si>
  <si>
    <t>R781</t>
    <phoneticPr fontId="2" type="noConversion"/>
  </si>
  <si>
    <t>R792</t>
    <phoneticPr fontId="2" type="noConversion"/>
  </si>
  <si>
    <t>C653</t>
    <phoneticPr fontId="2" type="noConversion"/>
  </si>
  <si>
    <t>C647</t>
    <phoneticPr fontId="2" type="noConversion"/>
  </si>
  <si>
    <t>CL10A106KP8NNN</t>
    <phoneticPr fontId="2" type="noConversion"/>
  </si>
  <si>
    <t>C649</t>
    <phoneticPr fontId="2" type="noConversion"/>
  </si>
  <si>
    <t>U56</t>
    <phoneticPr fontId="2" type="noConversion"/>
  </si>
  <si>
    <t>ISO1430BDWR</t>
    <phoneticPr fontId="2" type="noConversion"/>
  </si>
  <si>
    <t>https://www.ti.com/quality/docs/estimator.tsp?partType=tiPartNumber&amp;partNumber=ISO1430BDWR#resultstable</t>
    <phoneticPr fontId="2" type="noConversion"/>
  </si>
  <si>
    <t>RS485 Transceiver</t>
    <phoneticPr fontId="2" type="noConversion"/>
  </si>
  <si>
    <t>R782</t>
    <phoneticPr fontId="2" type="noConversion"/>
  </si>
  <si>
    <t>R786</t>
    <phoneticPr fontId="2" type="noConversion"/>
  </si>
  <si>
    <t>RC1005F102CS</t>
    <phoneticPr fontId="2" type="noConversion"/>
  </si>
  <si>
    <t>RC1005F102CS</t>
    <phoneticPr fontId="2" type="noConversion"/>
  </si>
  <si>
    <t>R787</t>
    <phoneticPr fontId="2" type="noConversion"/>
  </si>
  <si>
    <t>RC2012F111CS</t>
    <phoneticPr fontId="2" type="noConversion"/>
  </si>
  <si>
    <t>R788</t>
    <phoneticPr fontId="2" type="noConversion"/>
  </si>
  <si>
    <t>C651</t>
    <phoneticPr fontId="2" type="noConversion"/>
  </si>
  <si>
    <t>CL21B472KDCNNN</t>
    <phoneticPr fontId="2" type="noConversion"/>
  </si>
  <si>
    <t>TVS13</t>
    <phoneticPr fontId="2" type="noConversion"/>
  </si>
  <si>
    <t>TVS</t>
    <phoneticPr fontId="2" type="noConversion"/>
  </si>
  <si>
    <t>SM712-02HTG</t>
    <phoneticPr fontId="2" type="noConversion"/>
  </si>
  <si>
    <t>Encoder1</t>
    <phoneticPr fontId="2" type="noConversion"/>
  </si>
  <si>
    <t>Safe</t>
    <phoneticPr fontId="2" type="noConversion"/>
  </si>
  <si>
    <t>Dangerous</t>
    <phoneticPr fontId="2" type="noConversion"/>
  </si>
  <si>
    <t>Safe</t>
    <phoneticPr fontId="2" type="noConversion"/>
  </si>
  <si>
    <t>Safe</t>
    <phoneticPr fontId="2" type="noConversion"/>
  </si>
  <si>
    <t>Dangerous</t>
    <phoneticPr fontId="2" type="noConversion"/>
  </si>
  <si>
    <t>Dangerous</t>
    <phoneticPr fontId="2" type="noConversion"/>
  </si>
  <si>
    <t>Dangerous</t>
    <phoneticPr fontId="2" type="noConversion"/>
  </si>
  <si>
    <t>Safe</t>
    <phoneticPr fontId="2" type="noConversion"/>
  </si>
  <si>
    <t>Encoder2</t>
    <phoneticPr fontId="2" type="noConversion"/>
  </si>
  <si>
    <t>No effect</t>
    <phoneticPr fontId="2" type="noConversion"/>
  </si>
  <si>
    <t>No effect</t>
    <phoneticPr fontId="2" type="noConversion"/>
  </si>
  <si>
    <t>No effect</t>
    <phoneticPr fontId="2" type="noConversion"/>
  </si>
  <si>
    <t>Undetected</t>
    <phoneticPr fontId="2" type="noConversion"/>
  </si>
  <si>
    <t>Detected</t>
    <phoneticPr fontId="2" type="noConversion"/>
  </si>
  <si>
    <t>Undetected</t>
    <phoneticPr fontId="2" type="noConversion"/>
  </si>
  <si>
    <t>Detected</t>
    <phoneticPr fontId="2" type="noConversion"/>
  </si>
  <si>
    <t>Detected</t>
    <phoneticPr fontId="2" type="noConversion"/>
  </si>
  <si>
    <t>Normal operation</t>
    <phoneticPr fontId="2" type="noConversion"/>
  </si>
  <si>
    <t>Normal operation</t>
    <phoneticPr fontId="2" type="noConversion"/>
  </si>
  <si>
    <t>Unable to receive data from encoder sensor.</t>
    <phoneticPr fontId="2" type="noConversion"/>
  </si>
  <si>
    <t>Unable to request position data from Encoder Sensor.</t>
    <phoneticPr fontId="2" type="noConversion"/>
  </si>
  <si>
    <t>Unable to request position data from Encoder Sensor.</t>
    <phoneticPr fontId="2" type="noConversion"/>
  </si>
  <si>
    <t>Position data cannot be exchanged with the encoder sensor.</t>
    <phoneticPr fontId="2" type="noConversion"/>
  </si>
  <si>
    <t>There is a short circuit between the power(:ZP3V3) and ground(:A_DG).</t>
    <phoneticPr fontId="2" type="noConversion"/>
  </si>
  <si>
    <t>There is a short circuit between the power(:ENC_P5V0) and ground(:ENC_G).</t>
    <phoneticPr fontId="2" type="noConversion"/>
  </si>
  <si>
    <t>Position data cannot be exchanged with the encoder sensor.</t>
    <phoneticPr fontId="2" type="noConversion"/>
  </si>
  <si>
    <t>Position data cannot be exchanged with the encoder sensor.</t>
    <phoneticPr fontId="2" type="noConversion"/>
  </si>
  <si>
    <t>Position data cannot be exchanged with the encoder sensor.</t>
    <phoneticPr fontId="2" type="noConversion"/>
  </si>
  <si>
    <t>Position data cannot be exchanged with the encoder sensor.</t>
    <phoneticPr fontId="2" type="noConversion"/>
  </si>
  <si>
    <t>Detects that data cannot be exchanged with the position sensor in ZYNQ. Also, MCU2 detect this fault by cross-check(by SMO refer to SRS).</t>
    <phoneticPr fontId="2" type="noConversion"/>
  </si>
  <si>
    <t>R794</t>
    <phoneticPr fontId="2" type="noConversion"/>
  </si>
  <si>
    <t>R795</t>
    <phoneticPr fontId="2" type="noConversion"/>
  </si>
  <si>
    <t>R806</t>
    <phoneticPr fontId="2" type="noConversion"/>
  </si>
  <si>
    <t>C661</t>
    <phoneticPr fontId="2" type="noConversion"/>
  </si>
  <si>
    <t>C655</t>
    <phoneticPr fontId="2" type="noConversion"/>
  </si>
  <si>
    <t>C656</t>
    <phoneticPr fontId="2" type="noConversion"/>
  </si>
  <si>
    <t>U58</t>
    <phoneticPr fontId="2" type="noConversion"/>
  </si>
  <si>
    <t>R796</t>
    <phoneticPr fontId="2" type="noConversion"/>
  </si>
  <si>
    <t>R800</t>
    <phoneticPr fontId="2" type="noConversion"/>
  </si>
  <si>
    <t>R801</t>
    <phoneticPr fontId="2" type="noConversion"/>
  </si>
  <si>
    <t>R802</t>
    <phoneticPr fontId="2" type="noConversion"/>
  </si>
  <si>
    <t>C659</t>
    <phoneticPr fontId="2" type="noConversion"/>
  </si>
  <si>
    <t>TVS15</t>
    <phoneticPr fontId="2" type="noConversion"/>
  </si>
  <si>
    <t>Encoder3</t>
    <phoneticPr fontId="2" type="noConversion"/>
  </si>
  <si>
    <t>R808</t>
    <phoneticPr fontId="2" type="noConversion"/>
  </si>
  <si>
    <t>R809</t>
    <phoneticPr fontId="2" type="noConversion"/>
  </si>
  <si>
    <t>R820</t>
    <phoneticPr fontId="2" type="noConversion"/>
  </si>
  <si>
    <t>C669</t>
    <phoneticPr fontId="2" type="noConversion"/>
  </si>
  <si>
    <t>C663</t>
    <phoneticPr fontId="2" type="noConversion"/>
  </si>
  <si>
    <t>C665</t>
    <phoneticPr fontId="2" type="noConversion"/>
  </si>
  <si>
    <t>U60</t>
    <phoneticPr fontId="2" type="noConversion"/>
  </si>
  <si>
    <t>R810</t>
    <phoneticPr fontId="2" type="noConversion"/>
  </si>
  <si>
    <t>R814</t>
    <phoneticPr fontId="2" type="noConversion"/>
  </si>
  <si>
    <t>R815</t>
    <phoneticPr fontId="2" type="noConversion"/>
  </si>
  <si>
    <t>R816</t>
    <phoneticPr fontId="2" type="noConversion"/>
  </si>
  <si>
    <t>C667</t>
    <phoneticPr fontId="2" type="noConversion"/>
  </si>
  <si>
    <t>TVS17</t>
    <phoneticPr fontId="2" type="noConversion"/>
  </si>
  <si>
    <t>Encoder4</t>
    <phoneticPr fontId="2" type="noConversion"/>
  </si>
  <si>
    <t>R822</t>
    <phoneticPr fontId="2" type="noConversion"/>
  </si>
  <si>
    <t>R823</t>
    <phoneticPr fontId="2" type="noConversion"/>
  </si>
  <si>
    <t>R834</t>
    <phoneticPr fontId="2" type="noConversion"/>
  </si>
  <si>
    <t>C677</t>
    <phoneticPr fontId="2" type="noConversion"/>
  </si>
  <si>
    <t>C671</t>
    <phoneticPr fontId="2" type="noConversion"/>
  </si>
  <si>
    <t>C672</t>
    <phoneticPr fontId="2" type="noConversion"/>
  </si>
  <si>
    <t>U62</t>
    <phoneticPr fontId="2" type="noConversion"/>
  </si>
  <si>
    <t>R824</t>
    <phoneticPr fontId="2" type="noConversion"/>
  </si>
  <si>
    <t>R828</t>
    <phoneticPr fontId="2" type="noConversion"/>
  </si>
  <si>
    <t>R829</t>
    <phoneticPr fontId="2" type="noConversion"/>
  </si>
  <si>
    <t>R830</t>
    <phoneticPr fontId="2" type="noConversion"/>
  </si>
  <si>
    <t>C675</t>
    <phoneticPr fontId="2" type="noConversion"/>
  </si>
  <si>
    <t>TVS19</t>
    <phoneticPr fontId="2" type="noConversion"/>
  </si>
  <si>
    <t>Encoder5</t>
    <phoneticPr fontId="2" type="noConversion"/>
  </si>
  <si>
    <t>R783</t>
    <phoneticPr fontId="2" type="noConversion"/>
  </si>
  <si>
    <t>R784</t>
    <phoneticPr fontId="2" type="noConversion"/>
  </si>
  <si>
    <t>R793</t>
    <phoneticPr fontId="2" type="noConversion"/>
  </si>
  <si>
    <t>C654</t>
    <phoneticPr fontId="2" type="noConversion"/>
  </si>
  <si>
    <t>C648</t>
    <phoneticPr fontId="2" type="noConversion"/>
  </si>
  <si>
    <t>C650</t>
    <phoneticPr fontId="2" type="noConversion"/>
  </si>
  <si>
    <t>U57</t>
    <phoneticPr fontId="2" type="noConversion"/>
  </si>
  <si>
    <t>R785</t>
    <phoneticPr fontId="2" type="noConversion"/>
  </si>
  <si>
    <t>R789</t>
    <phoneticPr fontId="2" type="noConversion"/>
  </si>
  <si>
    <t>R790</t>
    <phoneticPr fontId="2" type="noConversion"/>
  </si>
  <si>
    <t>R791</t>
    <phoneticPr fontId="2" type="noConversion"/>
  </si>
  <si>
    <t>C652</t>
    <phoneticPr fontId="2" type="noConversion"/>
  </si>
  <si>
    <t>TVS14</t>
    <phoneticPr fontId="2" type="noConversion"/>
  </si>
  <si>
    <t>Encoder6</t>
    <phoneticPr fontId="2" type="noConversion"/>
  </si>
  <si>
    <t>R797</t>
    <phoneticPr fontId="2" type="noConversion"/>
  </si>
  <si>
    <t>R798</t>
    <phoneticPr fontId="2" type="noConversion"/>
  </si>
  <si>
    <t>R807</t>
    <phoneticPr fontId="2" type="noConversion"/>
  </si>
  <si>
    <t>C662</t>
    <phoneticPr fontId="2" type="noConversion"/>
  </si>
  <si>
    <t>C657</t>
    <phoneticPr fontId="2" type="noConversion"/>
  </si>
  <si>
    <t>C658</t>
    <phoneticPr fontId="2" type="noConversion"/>
  </si>
  <si>
    <t>U59</t>
    <phoneticPr fontId="2" type="noConversion"/>
  </si>
  <si>
    <t>R799</t>
    <phoneticPr fontId="2" type="noConversion"/>
  </si>
  <si>
    <t>R803</t>
    <phoneticPr fontId="2" type="noConversion"/>
  </si>
  <si>
    <t>R804</t>
    <phoneticPr fontId="2" type="noConversion"/>
  </si>
  <si>
    <t>R805</t>
    <phoneticPr fontId="2" type="noConversion"/>
  </si>
  <si>
    <t>C660</t>
    <phoneticPr fontId="2" type="noConversion"/>
  </si>
  <si>
    <t>TVS16</t>
    <phoneticPr fontId="2" type="noConversion"/>
  </si>
  <si>
    <t>Encoder7</t>
    <phoneticPr fontId="2" type="noConversion"/>
  </si>
  <si>
    <t>R811</t>
    <phoneticPr fontId="2" type="noConversion"/>
  </si>
  <si>
    <t>R812</t>
    <phoneticPr fontId="2" type="noConversion"/>
  </si>
  <si>
    <t>R821</t>
    <phoneticPr fontId="2" type="noConversion"/>
  </si>
  <si>
    <t>C670</t>
    <phoneticPr fontId="2" type="noConversion"/>
  </si>
  <si>
    <t>C664</t>
    <phoneticPr fontId="2" type="noConversion"/>
  </si>
  <si>
    <t>C666</t>
    <phoneticPr fontId="2" type="noConversion"/>
  </si>
  <si>
    <t>U61</t>
    <phoneticPr fontId="2" type="noConversion"/>
  </si>
  <si>
    <t>R813</t>
    <phoneticPr fontId="2" type="noConversion"/>
  </si>
  <si>
    <t>R817</t>
    <phoneticPr fontId="2" type="noConversion"/>
  </si>
  <si>
    <t>R818</t>
    <phoneticPr fontId="2" type="noConversion"/>
  </si>
  <si>
    <t>R819</t>
    <phoneticPr fontId="2" type="noConversion"/>
  </si>
  <si>
    <t>C668</t>
    <phoneticPr fontId="2" type="noConversion"/>
  </si>
  <si>
    <t>TVS18</t>
    <phoneticPr fontId="2" type="noConversion"/>
  </si>
  <si>
    <t>Encoder8</t>
    <phoneticPr fontId="2" type="noConversion"/>
  </si>
  <si>
    <t>R825</t>
    <phoneticPr fontId="2" type="noConversion"/>
  </si>
  <si>
    <t>R826</t>
    <phoneticPr fontId="2" type="noConversion"/>
  </si>
  <si>
    <t>R835</t>
    <phoneticPr fontId="2" type="noConversion"/>
  </si>
  <si>
    <t>C678</t>
    <phoneticPr fontId="2" type="noConversion"/>
  </si>
  <si>
    <t>C673</t>
    <phoneticPr fontId="2" type="noConversion"/>
  </si>
  <si>
    <t>C674</t>
    <phoneticPr fontId="2" type="noConversion"/>
  </si>
  <si>
    <t>U63</t>
    <phoneticPr fontId="2" type="noConversion"/>
  </si>
  <si>
    <t>R827</t>
    <phoneticPr fontId="2" type="noConversion"/>
  </si>
  <si>
    <t>R831</t>
    <phoneticPr fontId="2" type="noConversion"/>
  </si>
  <si>
    <t>R832</t>
    <phoneticPr fontId="2" type="noConversion"/>
  </si>
  <si>
    <t>R833</t>
    <phoneticPr fontId="2" type="noConversion"/>
  </si>
  <si>
    <t>C676</t>
    <phoneticPr fontId="2" type="noConversion"/>
  </si>
  <si>
    <t>TVS20</t>
    <phoneticPr fontId="2" type="noConversion"/>
  </si>
  <si>
    <t>CNEN13</t>
    <phoneticPr fontId="2" type="noConversion"/>
  </si>
  <si>
    <t>1-1827875-6</t>
    <phoneticPr fontId="2" type="noConversion"/>
  </si>
  <si>
    <t>CNEN46</t>
    <phoneticPr fontId="2" type="noConversion"/>
  </si>
  <si>
    <t>CNEN7</t>
    <phoneticPr fontId="2" type="noConversion"/>
  </si>
  <si>
    <t>CNEN8</t>
    <phoneticPr fontId="2" type="noConversion"/>
  </si>
  <si>
    <t>1-1827875-2</t>
    <phoneticPr fontId="2" type="noConversion"/>
  </si>
  <si>
    <t>1-1827875-2</t>
    <phoneticPr fontId="2" type="noConversion"/>
  </si>
  <si>
    <t>Detected</t>
    <phoneticPr fontId="2" type="noConversion"/>
  </si>
  <si>
    <t>RA39</t>
    <phoneticPr fontId="2" type="noConversion"/>
  </si>
  <si>
    <t>C633</t>
    <phoneticPr fontId="2" type="noConversion"/>
  </si>
  <si>
    <t>RN104PF103CS</t>
    <phoneticPr fontId="2" type="noConversion"/>
  </si>
  <si>
    <t>R756</t>
    <phoneticPr fontId="2" type="noConversion"/>
  </si>
  <si>
    <t>R757</t>
    <phoneticPr fontId="2" type="noConversion"/>
  </si>
  <si>
    <t>U44</t>
    <phoneticPr fontId="2" type="noConversion"/>
  </si>
  <si>
    <t>Buffer</t>
    <phoneticPr fontId="2" type="noConversion"/>
  </si>
  <si>
    <t>SN74LS06DBR</t>
    <phoneticPr fontId="2" type="noConversion"/>
  </si>
  <si>
    <t>https://www.ti.com/quality/docs/estimator.tsp?partType=tiPartNumber&amp;partNumber=SN74LS06DBR#resultstable</t>
    <phoneticPr fontId="2" type="noConversion"/>
  </si>
  <si>
    <t>Safe</t>
    <phoneticPr fontId="2" type="noConversion"/>
  </si>
  <si>
    <t>no effect</t>
    <phoneticPr fontId="2" type="noConversion"/>
  </si>
  <si>
    <t>no effect</t>
    <phoneticPr fontId="2" type="noConversion"/>
  </si>
  <si>
    <t>There is a short circuit between the power(:BUF_VCC) and ground(: A_DG)</t>
    <phoneticPr fontId="2" type="noConversion"/>
  </si>
  <si>
    <t>The PWM signal for driving the motor does not work properly.</t>
    <phoneticPr fontId="2" type="noConversion"/>
  </si>
  <si>
    <t>The PWM signal for driving the motor does not work properly.</t>
    <phoneticPr fontId="2" type="noConversion"/>
  </si>
  <si>
    <t>The PWM signal for driving the motor does not work properly.</t>
    <phoneticPr fontId="2" type="noConversion"/>
  </si>
  <si>
    <t>Normal operation</t>
    <phoneticPr fontId="2" type="noConversion"/>
  </si>
  <si>
    <t>Motor over-current and IPM faults occur, and the fault signal is detected by ZYNQ.</t>
    <phoneticPr fontId="2" type="noConversion"/>
  </si>
  <si>
    <t>RA41</t>
    <phoneticPr fontId="2" type="noConversion"/>
  </si>
  <si>
    <t>C638</t>
    <phoneticPr fontId="2" type="noConversion"/>
  </si>
  <si>
    <t>R761</t>
    <phoneticPr fontId="2" type="noConversion"/>
  </si>
  <si>
    <t>R762</t>
    <phoneticPr fontId="2" type="noConversion"/>
  </si>
  <si>
    <t>U48</t>
    <phoneticPr fontId="2" type="noConversion"/>
  </si>
  <si>
    <t>RA43</t>
    <phoneticPr fontId="2" type="noConversion"/>
  </si>
  <si>
    <t>C640</t>
    <phoneticPr fontId="2" type="noConversion"/>
  </si>
  <si>
    <t>R768</t>
    <phoneticPr fontId="2" type="noConversion"/>
  </si>
  <si>
    <t>R769</t>
    <phoneticPr fontId="2" type="noConversion"/>
  </si>
  <si>
    <t>U49</t>
    <phoneticPr fontId="2" type="noConversion"/>
  </si>
  <si>
    <t>RA45</t>
    <phoneticPr fontId="2" type="noConversion"/>
  </si>
  <si>
    <t>C643</t>
    <phoneticPr fontId="2" type="noConversion"/>
  </si>
  <si>
    <t>R772</t>
    <phoneticPr fontId="2" type="noConversion"/>
  </si>
  <si>
    <t>R773</t>
    <phoneticPr fontId="2" type="noConversion"/>
  </si>
  <si>
    <t>RA47</t>
    <phoneticPr fontId="2" type="noConversion"/>
  </si>
  <si>
    <t>C645</t>
    <phoneticPr fontId="2" type="noConversion"/>
  </si>
  <si>
    <t>R776</t>
    <phoneticPr fontId="2" type="noConversion"/>
  </si>
  <si>
    <t>R777</t>
    <phoneticPr fontId="2" type="noConversion"/>
  </si>
  <si>
    <t>U54</t>
    <phoneticPr fontId="2" type="noConversion"/>
  </si>
  <si>
    <t>RA40</t>
    <phoneticPr fontId="2" type="noConversion"/>
  </si>
  <si>
    <t>C634</t>
    <phoneticPr fontId="2" type="noConversion"/>
  </si>
  <si>
    <t>R758</t>
    <phoneticPr fontId="2" type="noConversion"/>
  </si>
  <si>
    <t>R759</t>
    <phoneticPr fontId="2" type="noConversion"/>
  </si>
  <si>
    <t>U45</t>
    <phoneticPr fontId="2" type="noConversion"/>
  </si>
  <si>
    <t>RA42</t>
    <phoneticPr fontId="2" type="noConversion"/>
  </si>
  <si>
    <t>C639</t>
    <phoneticPr fontId="2" type="noConversion"/>
  </si>
  <si>
    <t>R763</t>
    <phoneticPr fontId="2" type="noConversion"/>
  </si>
  <si>
    <t>R764</t>
    <phoneticPr fontId="2" type="noConversion"/>
  </si>
  <si>
    <t>U47</t>
    <phoneticPr fontId="2" type="noConversion"/>
  </si>
  <si>
    <t>RA44</t>
    <phoneticPr fontId="2" type="noConversion"/>
  </si>
  <si>
    <t>C641</t>
    <phoneticPr fontId="2" type="noConversion"/>
  </si>
  <si>
    <t>R770</t>
    <phoneticPr fontId="2" type="noConversion"/>
  </si>
  <si>
    <t>R771</t>
    <phoneticPr fontId="2" type="noConversion"/>
  </si>
  <si>
    <t>U50</t>
    <phoneticPr fontId="2" type="noConversion"/>
  </si>
  <si>
    <t>RA46</t>
    <phoneticPr fontId="2" type="noConversion"/>
  </si>
  <si>
    <t>C644</t>
    <phoneticPr fontId="2" type="noConversion"/>
  </si>
  <si>
    <t>R774</t>
    <phoneticPr fontId="2" type="noConversion"/>
  </si>
  <si>
    <t>R775</t>
    <phoneticPr fontId="2" type="noConversion"/>
  </si>
  <si>
    <t>U53</t>
    <phoneticPr fontId="2" type="noConversion"/>
  </si>
  <si>
    <t>RA48</t>
    <phoneticPr fontId="2" type="noConversion"/>
  </si>
  <si>
    <t>C646</t>
    <phoneticPr fontId="2" type="noConversion"/>
  </si>
  <si>
    <t>R778</t>
    <phoneticPr fontId="2" type="noConversion"/>
  </si>
  <si>
    <t>R779</t>
    <phoneticPr fontId="2" type="noConversion"/>
  </si>
  <si>
    <t>U55</t>
    <phoneticPr fontId="2" type="noConversion"/>
  </si>
  <si>
    <t>R899</t>
    <phoneticPr fontId="2" type="noConversion"/>
  </si>
  <si>
    <t>Resistor</t>
    <phoneticPr fontId="2" type="noConversion"/>
  </si>
  <si>
    <t>RC1608F512CS</t>
    <phoneticPr fontId="2" type="noConversion"/>
  </si>
  <si>
    <t>C689</t>
    <phoneticPr fontId="2" type="noConversion"/>
  </si>
  <si>
    <t>R896</t>
    <phoneticPr fontId="2" type="noConversion"/>
  </si>
  <si>
    <t>PC26A</t>
    <phoneticPr fontId="2" type="noConversion"/>
  </si>
  <si>
    <t>R904</t>
    <phoneticPr fontId="2" type="noConversion"/>
  </si>
  <si>
    <t>RC1005F103CS</t>
    <phoneticPr fontId="2" type="noConversion"/>
  </si>
  <si>
    <t>Safe</t>
    <phoneticPr fontId="2" type="noConversion"/>
  </si>
  <si>
    <t>Safe</t>
    <phoneticPr fontId="2" type="noConversion"/>
  </si>
  <si>
    <t>Dangerous</t>
    <phoneticPr fontId="2" type="noConversion"/>
  </si>
  <si>
    <t>Undetected</t>
    <phoneticPr fontId="2" type="noConversion"/>
  </si>
  <si>
    <t>Undetected</t>
    <phoneticPr fontId="2" type="noConversion"/>
  </si>
  <si>
    <t>Normal operation</t>
    <phoneticPr fontId="2" type="noConversion"/>
  </si>
  <si>
    <t>CL05B102JB5NNN</t>
  </si>
  <si>
    <t>EX_IPM_nFLT1 input is floated. Then ZYNQ cannot receive the IPM fault-state of this signal.</t>
    <phoneticPr fontId="2" type="noConversion"/>
  </si>
  <si>
    <t>Detects that data cannot be exchanged with the position sensor in ZYNQ. Also, MCU2 detect this fault by cross-check(by SMO refer to SRS).</t>
    <phoneticPr fontId="2" type="noConversion"/>
  </si>
  <si>
    <t>MCU1 detect this fault by cross-check(by SMO refer to SRS).</t>
    <phoneticPr fontId="2" type="noConversion"/>
  </si>
  <si>
    <t>EX_IPM_nFLT1 input is always normal state. Then ZYNQ cannot receive the IPM fault-state of this signal.</t>
    <phoneticPr fontId="2" type="noConversion"/>
  </si>
  <si>
    <t>MCU1 detect this fault by cross-check(by SMO refer to SRS).</t>
    <phoneticPr fontId="2" type="noConversion"/>
  </si>
  <si>
    <t>MCU1 detect this fault by cross-check(by SMO refer to SRS).</t>
    <phoneticPr fontId="2" type="noConversion"/>
  </si>
  <si>
    <t>EX_IPM_nFLT1 input is always normal state. Then ZYNQ cannot receive the IPM fault-state of this signal.</t>
    <phoneticPr fontId="2" type="noConversion"/>
  </si>
  <si>
    <t>EX_IPM_nFLT1 input is always normal state. Then ZYNQ cannot receive the IPM fault-state of this signal.</t>
    <phoneticPr fontId="2" type="noConversion"/>
  </si>
  <si>
    <t>Motor over-current and IPM faults occur, and the fault signal is detected by ZYNQ.</t>
    <phoneticPr fontId="2" type="noConversion"/>
  </si>
  <si>
    <t>IPM faults occur, and the fault signal is detected by ZYNQ.</t>
    <phoneticPr fontId="2" type="noConversion"/>
  </si>
  <si>
    <t>EX_IPM_nFLT1 input is always fault state.</t>
    <phoneticPr fontId="2" type="noConversion"/>
  </si>
  <si>
    <t>EX_IPM_nFLT1 input is always fault state.</t>
    <phoneticPr fontId="2" type="noConversion"/>
  </si>
  <si>
    <t>EX_IPM_nFLT1 input is always normal state. Then ZYNQ cannot receive the IPM fault-state of this signal.</t>
    <phoneticPr fontId="2" type="noConversion"/>
  </si>
  <si>
    <t>EX_IPM_nFLT1 input is abnormal state. Then ZYNQ cannot receive the IPM fault-state of this signal.</t>
    <phoneticPr fontId="2" type="noConversion"/>
  </si>
  <si>
    <t>R903</t>
    <phoneticPr fontId="2" type="noConversion"/>
  </si>
  <si>
    <t>C690</t>
    <phoneticPr fontId="2" type="noConversion"/>
  </si>
  <si>
    <t>R901</t>
    <phoneticPr fontId="2" type="noConversion"/>
  </si>
  <si>
    <t>PC26B</t>
    <phoneticPr fontId="2" type="noConversion"/>
  </si>
  <si>
    <t>R905</t>
    <phoneticPr fontId="2" type="noConversion"/>
  </si>
  <si>
    <t>R908</t>
    <phoneticPr fontId="2" type="noConversion"/>
  </si>
  <si>
    <t>C691</t>
    <phoneticPr fontId="2" type="noConversion"/>
  </si>
  <si>
    <t>R907</t>
    <phoneticPr fontId="2" type="noConversion"/>
  </si>
  <si>
    <t>PC26C</t>
    <phoneticPr fontId="2" type="noConversion"/>
  </si>
  <si>
    <t>R906</t>
    <phoneticPr fontId="2" type="noConversion"/>
  </si>
  <si>
    <t>R912</t>
    <phoneticPr fontId="2" type="noConversion"/>
  </si>
  <si>
    <t>C692</t>
    <phoneticPr fontId="2" type="noConversion"/>
  </si>
  <si>
    <t>R911</t>
    <phoneticPr fontId="2" type="noConversion"/>
  </si>
  <si>
    <t>PC26D</t>
    <phoneticPr fontId="2" type="noConversion"/>
  </si>
  <si>
    <t>R902</t>
    <phoneticPr fontId="2" type="noConversion"/>
  </si>
  <si>
    <t>R938</t>
    <phoneticPr fontId="2" type="noConversion"/>
  </si>
  <si>
    <t>C701</t>
    <phoneticPr fontId="2" type="noConversion"/>
  </si>
  <si>
    <t>R940</t>
    <phoneticPr fontId="2" type="noConversion"/>
  </si>
  <si>
    <t>PC31A</t>
    <phoneticPr fontId="2" type="noConversion"/>
  </si>
  <si>
    <t>R948</t>
    <phoneticPr fontId="2" type="noConversion"/>
  </si>
  <si>
    <t>EX_IPM_nFLT2 input is floated. Then ZYNQ cannot receive the IPM fault-state of this signal.</t>
    <phoneticPr fontId="2" type="noConversion"/>
  </si>
  <si>
    <t>EX_IPM_nFLT2 input is always normal state. Then ZYNQ cannot receive the IPM fault-state of this signal.</t>
    <phoneticPr fontId="2" type="noConversion"/>
  </si>
  <si>
    <t>EX_IPM_nFLT2 input is always normal state. Then ZYNQ cannot receive the IPM fault-state of this signal.</t>
    <phoneticPr fontId="2" type="noConversion"/>
  </si>
  <si>
    <t>EX_IPM_nFLT2 input is always fault state.</t>
    <phoneticPr fontId="2" type="noConversion"/>
  </si>
  <si>
    <t>EX_IPM_nFLT2 input is abnormal state. Then ZYNQ cannot receive the IPM fault-state of this signal.</t>
    <phoneticPr fontId="2" type="noConversion"/>
  </si>
  <si>
    <t>EX_IPM_nFLT2 input is always fault state.</t>
    <phoneticPr fontId="2" type="noConversion"/>
  </si>
  <si>
    <t>EX_IPM_nFLT3 input is floated. Then ZYNQ cannot receive the IPM fault-state of this signal.</t>
    <phoneticPr fontId="2" type="noConversion"/>
  </si>
  <si>
    <t>EX_IPM_nFLT3 input is always normal state. Then ZYNQ cannot receive the IPM fault-state of this signal.</t>
    <phoneticPr fontId="2" type="noConversion"/>
  </si>
  <si>
    <t>EX_IPM_nFLT3 input is always normal state. Then ZYNQ cannot receive the IPM fault-state of this signal.</t>
    <phoneticPr fontId="2" type="noConversion"/>
  </si>
  <si>
    <t>EX_IPM_nFLT3 input is always normal state. Then ZYNQ cannot receive the IPM fault-state of this signal.</t>
    <phoneticPr fontId="2" type="noConversion"/>
  </si>
  <si>
    <t>EX_IPM_nFLT3 input is always fault state.</t>
    <phoneticPr fontId="2" type="noConversion"/>
  </si>
  <si>
    <t>EX_IPM_nFLT3 input is abnormal state. Then ZYNQ cannot receive the IPM fault-state of this signal.</t>
    <phoneticPr fontId="2" type="noConversion"/>
  </si>
  <si>
    <t>EX_IPM_nFLT3 input is always fault state.</t>
    <phoneticPr fontId="2" type="noConversion"/>
  </si>
  <si>
    <t>EX_IPM_nFLT3 input is always normal state. Then ZYNQ cannot receive the IPM fault-state of this signal.</t>
    <phoneticPr fontId="2" type="noConversion"/>
  </si>
  <si>
    <t>EX_IPM_nFLT7 input is floated. Then ZYNQ cannot receive the IPM fault-state of this signal.</t>
    <phoneticPr fontId="2" type="noConversion"/>
  </si>
  <si>
    <t>EX_IPM_nFLT7 input is always normal state. Then ZYNQ cannot receive the IPM fault-state of this signal.</t>
    <phoneticPr fontId="2" type="noConversion"/>
  </si>
  <si>
    <t>EX_IPM_nFLT7 input is always normal state. Then ZYNQ cannot receive the IPM fault-state of this signal.</t>
    <phoneticPr fontId="2" type="noConversion"/>
  </si>
  <si>
    <t>EX_IPM_nFLT7 input is always fault state.</t>
    <phoneticPr fontId="2" type="noConversion"/>
  </si>
  <si>
    <t>EX_IPM_nFLT7 input is abnormal state. Then ZYNQ cannot receive the IPM fault-state of this signal.</t>
    <phoneticPr fontId="2" type="noConversion"/>
  </si>
  <si>
    <t>EX_IPM_nFLT7 input is always fault state.</t>
    <phoneticPr fontId="2" type="noConversion"/>
  </si>
  <si>
    <t>EX_IPM_nFLT4 input is floated. Then ZYNQ cannot receive the IPM fault-state of this signal.</t>
    <phoneticPr fontId="2" type="noConversion"/>
  </si>
  <si>
    <t>EX_IPM_nFLT4 input is always normal state. Then ZYNQ cannot receive the IPM fault-state of this signal.</t>
    <phoneticPr fontId="2" type="noConversion"/>
  </si>
  <si>
    <t>EX_IPM_nFLT4 input is always normal state. Then ZYNQ cannot receive the IPM fault-state of this signal.</t>
    <phoneticPr fontId="2" type="noConversion"/>
  </si>
  <si>
    <t>EX_IPM_nFLT4 input is always normal state. Then ZYNQ cannot receive the IPM fault-state of this signal.</t>
    <phoneticPr fontId="2" type="noConversion"/>
  </si>
  <si>
    <t>EX_IPM_nFLT4 input is always fault state.</t>
    <phoneticPr fontId="2" type="noConversion"/>
  </si>
  <si>
    <t>EX_IPM_nFLT4 input is abnormal state. Then ZYNQ cannot receive the IPM fault-state of this signal.</t>
    <phoneticPr fontId="2" type="noConversion"/>
  </si>
  <si>
    <t>EX_IPM_nFLT4 input is always fault state.</t>
    <phoneticPr fontId="2" type="noConversion"/>
  </si>
  <si>
    <t>EX_IPM_nFLT4 input is always normal state. Then ZYNQ cannot receive the IPM fault-state of this signal.</t>
    <phoneticPr fontId="2" type="noConversion"/>
  </si>
  <si>
    <t>R947</t>
    <phoneticPr fontId="2" type="noConversion"/>
  </si>
  <si>
    <t>C703</t>
    <phoneticPr fontId="2" type="noConversion"/>
  </si>
  <si>
    <t>R943</t>
    <phoneticPr fontId="2" type="noConversion"/>
  </si>
  <si>
    <t>PC31B</t>
    <phoneticPr fontId="2" type="noConversion"/>
  </si>
  <si>
    <t>R944</t>
    <phoneticPr fontId="2" type="noConversion"/>
  </si>
  <si>
    <t>EX_IPM_nFLT5 input is floated. Then ZYNQ cannot receive the IPM fault-state of this signal.</t>
    <phoneticPr fontId="2" type="noConversion"/>
  </si>
  <si>
    <t>EX_IPM_nFLT5 input is always normal state. Then ZYNQ cannot receive the IPM fault-state of this signal.</t>
    <phoneticPr fontId="2" type="noConversion"/>
  </si>
  <si>
    <t>EX_IPM_nFLT5 input is always normal state. Then ZYNQ cannot receive the IPM fault-state of this signal.</t>
    <phoneticPr fontId="2" type="noConversion"/>
  </si>
  <si>
    <t>EX_IPM_nFLT5 input is always fault state.</t>
    <phoneticPr fontId="2" type="noConversion"/>
  </si>
  <si>
    <t>EX_IPM_nFLT5 input is abnormal state. Then ZYNQ cannot receive the IPM fault-state of this signal.</t>
    <phoneticPr fontId="2" type="noConversion"/>
  </si>
  <si>
    <t>EX_IPM_nFLT5 input is always fault state.</t>
    <phoneticPr fontId="2" type="noConversion"/>
  </si>
  <si>
    <t>R950</t>
    <phoneticPr fontId="2" type="noConversion"/>
  </si>
  <si>
    <t>C704</t>
    <phoneticPr fontId="2" type="noConversion"/>
  </si>
  <si>
    <t>R949</t>
    <phoneticPr fontId="2" type="noConversion"/>
  </si>
  <si>
    <t>PC31C</t>
    <phoneticPr fontId="2" type="noConversion"/>
  </si>
  <si>
    <t>R945</t>
    <phoneticPr fontId="2" type="noConversion"/>
  </si>
  <si>
    <t>EX_IPM_nFLT6 input is floated. Then ZYNQ cannot receive the IPM fault-state of this signal.</t>
    <phoneticPr fontId="2" type="noConversion"/>
  </si>
  <si>
    <t>EX_IPM_nFLT6 input is always normal state. Then ZYNQ cannot receive the IPM fault-state of this signal.</t>
    <phoneticPr fontId="2" type="noConversion"/>
  </si>
  <si>
    <t>EX_IPM_nFLT6 input is always normal state. Then ZYNQ cannot receive the IPM fault-state of this signal.</t>
    <phoneticPr fontId="2" type="noConversion"/>
  </si>
  <si>
    <t>EX_IPM_nFLT6 input is always fault state.</t>
    <phoneticPr fontId="2" type="noConversion"/>
  </si>
  <si>
    <t>EX_IPM_nFLT6 input is abnormal state. Then ZYNQ cannot receive the IPM fault-state of this signal.</t>
    <phoneticPr fontId="2" type="noConversion"/>
  </si>
  <si>
    <t>EX_IPM_nFLT6 input is always fault state.</t>
    <phoneticPr fontId="2" type="noConversion"/>
  </si>
  <si>
    <t>EX_IPM_nFLT6 input is always normal state. Then ZYNQ cannot receive the IPM fault-state of this signal.</t>
    <phoneticPr fontId="2" type="noConversion"/>
  </si>
  <si>
    <t>R952</t>
    <phoneticPr fontId="2" type="noConversion"/>
  </si>
  <si>
    <t>C705</t>
    <phoneticPr fontId="2" type="noConversion"/>
  </si>
  <si>
    <t>R951</t>
    <phoneticPr fontId="2" type="noConversion"/>
  </si>
  <si>
    <t>PC31D</t>
    <phoneticPr fontId="2" type="noConversion"/>
  </si>
  <si>
    <t>R946</t>
    <phoneticPr fontId="2" type="noConversion"/>
  </si>
  <si>
    <t>EX_IPM_nFLT8 input is floated. Then ZYNQ cannot receive the IPM fault-state of this signal.</t>
    <phoneticPr fontId="2" type="noConversion"/>
  </si>
  <si>
    <t>EX_IPM_nFLT8 input is always normal state. Then ZYNQ cannot receive the IPM fault-state of this signal.</t>
    <phoneticPr fontId="2" type="noConversion"/>
  </si>
  <si>
    <t>EX_IPM_nFLT8 input is always normal state. Then ZYNQ cannot receive the IPM fault-state of this signal.</t>
    <phoneticPr fontId="2" type="noConversion"/>
  </si>
  <si>
    <t>EX_IPM_nFLT8 input is always fault state.</t>
    <phoneticPr fontId="2" type="noConversion"/>
  </si>
  <si>
    <t>EX_IPM_nFLT8 input is abnormal state. Then ZYNQ cannot receive the IPM fault-state of this signal.</t>
    <phoneticPr fontId="2" type="noConversion"/>
  </si>
  <si>
    <t>EX_IPM_nFLT8 input is always fault state.</t>
    <phoneticPr fontId="2" type="noConversion"/>
  </si>
  <si>
    <t>EX_IPM_nFLT8 input is always normal state. Then ZYNQ cannot receive the IPM fault-state of this signal.</t>
    <phoneticPr fontId="2" type="noConversion"/>
  </si>
  <si>
    <t>There is a short circuit between the power(:ZP3V3) and ground(:A_DG)</t>
    <phoneticPr fontId="2" type="noConversion"/>
  </si>
  <si>
    <t>Not supply clock to ZYNQ</t>
    <phoneticPr fontId="2" type="noConversion"/>
  </si>
  <si>
    <t>Not supply clock to ZYNQ</t>
    <phoneticPr fontId="2" type="noConversion"/>
  </si>
  <si>
    <t>MCU1 can detect a fault. Then SafeSpace 2.0 goes to the safe-state.</t>
    <phoneticPr fontId="2" type="noConversion"/>
  </si>
  <si>
    <t>MCU1 can detect a fault. Then SafeSpace 2.0 goes to the safe-state.</t>
    <phoneticPr fontId="2" type="noConversion"/>
  </si>
  <si>
    <t>MCU1 can detect a fault. Then SafeSpace 2.0 goes to the safe-state.</t>
    <phoneticPr fontId="2" type="noConversion"/>
  </si>
  <si>
    <t>MCU1 can detect a fault. Then SafeSpace 2.0 goes to the safe-state.</t>
    <phoneticPr fontId="2" type="noConversion"/>
  </si>
  <si>
    <t>There is a short circuit between DC24V and ground. Fuse FS1 may be blown or the gate controller may break off. Then Channel 1 &amp; 2 is stopped.</t>
    <phoneticPr fontId="2" type="noConversion"/>
  </si>
  <si>
    <t>OV/UV/OC protection(Ch.1) detect this failure effect. Channel 1 &amp; 2 is not power then Safe-State.</t>
    <phoneticPr fontId="2" type="noConversion"/>
  </si>
  <si>
    <t>OV/UV/OC protection(Ch.1) detect this failure effect. Channel 1 &amp; 2 is not power then Safe-State.</t>
    <phoneticPr fontId="2" type="noConversion"/>
  </si>
  <si>
    <t>OV/UV/OC protection(Ch.1) detect this failure effect. Channel 1 &amp; 2 is not power then Safe-State.</t>
    <phoneticPr fontId="2" type="noConversion"/>
  </si>
  <si>
    <t>OV/UV/OC protection(Ch.1) detect this failure effect. Channel 1 &amp; 2 is not power then Safe-State.</t>
    <phoneticPr fontId="2" type="noConversion"/>
  </si>
  <si>
    <t>A_P24V power is not monitored normally by MCU2.</t>
    <phoneticPr fontId="2" type="noConversion"/>
  </si>
  <si>
    <t>There is a short circuit between A_P24V and A_DG. Fuse FS1 may be blown or the gate controller may break off. Then Channel 1 &amp; 2 is stopped.</t>
    <phoneticPr fontId="2" type="noConversion"/>
  </si>
  <si>
    <t>There is a short circuit between A_P24V and A_DG. Fuse FS1 may be blown or the gate controller may break off. Then Channel 1 &amp; 2 is stopped.</t>
    <phoneticPr fontId="2" type="noConversion"/>
  </si>
  <si>
    <t>Output power(AD_P3V3, AD_P1V2) is unstable due to CWDT.</t>
    <phoneticPr fontId="2" type="noConversion"/>
  </si>
  <si>
    <t>Output power(AD_P3V3, AD_P1V2) is unstable due to CWDT.</t>
    <phoneticPr fontId="2" type="noConversion"/>
  </si>
  <si>
    <t>There is a short circuit between power(AD_P3V3) &amp; ground(A_DG), leading to loss of the AD_P3V3.</t>
    <phoneticPr fontId="2" type="noConversion"/>
  </si>
  <si>
    <t>Short circuit between any two input connections</t>
    <phoneticPr fontId="2" type="noConversion"/>
  </si>
  <si>
    <t>Short circuit between any two output connections</t>
    <phoneticPr fontId="2" type="noConversion"/>
  </si>
  <si>
    <t>R161</t>
    <phoneticPr fontId="2" type="noConversion"/>
  </si>
  <si>
    <t>RC1005F330CS</t>
    <phoneticPr fontId="2" type="noConversion"/>
  </si>
  <si>
    <t>R162</t>
    <phoneticPr fontId="2" type="noConversion"/>
  </si>
  <si>
    <t>RA22</t>
    <phoneticPr fontId="2" type="noConversion"/>
  </si>
  <si>
    <t>R167</t>
    <phoneticPr fontId="2" type="noConversion"/>
  </si>
  <si>
    <t>RC1005F102CS</t>
    <phoneticPr fontId="2" type="noConversion"/>
  </si>
  <si>
    <t>R160</t>
    <phoneticPr fontId="2" type="noConversion"/>
  </si>
  <si>
    <t>RA23</t>
    <phoneticPr fontId="2" type="noConversion"/>
  </si>
  <si>
    <t>RA24</t>
    <phoneticPr fontId="2" type="noConversion"/>
  </si>
  <si>
    <t>PHY CHIP</t>
    <phoneticPr fontId="2" type="noConversion"/>
  </si>
  <si>
    <t>KSZ8081MNXIA</t>
    <phoneticPr fontId="2" type="noConversion"/>
  </si>
  <si>
    <t>C191</t>
    <phoneticPr fontId="2" type="noConversion"/>
  </si>
  <si>
    <t>C192</t>
    <phoneticPr fontId="2" type="noConversion"/>
  </si>
  <si>
    <t>CL10B225KQ8NNN</t>
    <phoneticPr fontId="2" type="noConversion"/>
  </si>
  <si>
    <t>R178</t>
    <phoneticPr fontId="2" type="noConversion"/>
  </si>
  <si>
    <t>RC1005F6491CS</t>
    <phoneticPr fontId="2" type="noConversion"/>
  </si>
  <si>
    <t>R164</t>
    <phoneticPr fontId="2" type="noConversion"/>
  </si>
  <si>
    <t>CL05B104KB5NNN</t>
    <phoneticPr fontId="2" type="noConversion"/>
  </si>
  <si>
    <t>R165</t>
    <phoneticPr fontId="2" type="noConversion"/>
  </si>
  <si>
    <t>R169</t>
    <phoneticPr fontId="2" type="noConversion"/>
  </si>
  <si>
    <t>RC1005F472CS</t>
    <phoneticPr fontId="2" type="noConversion"/>
  </si>
  <si>
    <t>R170</t>
    <phoneticPr fontId="2" type="noConversion"/>
  </si>
  <si>
    <t>R171</t>
    <phoneticPr fontId="2" type="noConversion"/>
  </si>
  <si>
    <t>R173</t>
    <phoneticPr fontId="2" type="noConversion"/>
  </si>
  <si>
    <t>RC1005J000CS</t>
    <phoneticPr fontId="2" type="noConversion"/>
  </si>
  <si>
    <t>C193</t>
    <phoneticPr fontId="2" type="noConversion"/>
  </si>
  <si>
    <t>C194</t>
    <phoneticPr fontId="2" type="noConversion"/>
  </si>
  <si>
    <t>CL21X226MPYNNWE</t>
    <phoneticPr fontId="2" type="noConversion"/>
  </si>
  <si>
    <t>FB23</t>
    <phoneticPr fontId="2" type="noConversion"/>
  </si>
  <si>
    <t>BLM15PX330SN1</t>
    <phoneticPr fontId="2" type="noConversion"/>
  </si>
  <si>
    <t>C195</t>
    <phoneticPr fontId="2" type="noConversion"/>
  </si>
  <si>
    <t>C196</t>
    <phoneticPr fontId="2" type="noConversion"/>
  </si>
  <si>
    <t>R184</t>
    <phoneticPr fontId="2" type="noConversion"/>
  </si>
  <si>
    <t>RA25</t>
    <phoneticPr fontId="2" type="noConversion"/>
  </si>
  <si>
    <t>R183</t>
    <phoneticPr fontId="2" type="noConversion"/>
  </si>
  <si>
    <t>R191</t>
    <phoneticPr fontId="2" type="noConversion"/>
  </si>
  <si>
    <t>R192</t>
    <phoneticPr fontId="2" type="noConversion"/>
  </si>
  <si>
    <t>RC1005F102CS</t>
    <phoneticPr fontId="2" type="noConversion"/>
  </si>
  <si>
    <t>RA26</t>
    <phoneticPr fontId="2" type="noConversion"/>
  </si>
  <si>
    <t>RA27</t>
    <phoneticPr fontId="2" type="noConversion"/>
  </si>
  <si>
    <t>U22</t>
    <phoneticPr fontId="2" type="noConversion"/>
  </si>
  <si>
    <t>C201</t>
    <phoneticPr fontId="2" type="noConversion"/>
  </si>
  <si>
    <t>C202</t>
    <phoneticPr fontId="2" type="noConversion"/>
  </si>
  <si>
    <t>R200</t>
    <phoneticPr fontId="2" type="noConversion"/>
  </si>
  <si>
    <t>R193</t>
    <phoneticPr fontId="2" type="noConversion"/>
  </si>
  <si>
    <t>R199</t>
    <phoneticPr fontId="2" type="noConversion"/>
  </si>
  <si>
    <t>C203</t>
    <phoneticPr fontId="2" type="noConversion"/>
  </si>
  <si>
    <t>C204</t>
    <phoneticPr fontId="2" type="noConversion"/>
  </si>
  <si>
    <t>FB24</t>
    <phoneticPr fontId="2" type="noConversion"/>
  </si>
  <si>
    <t>C205</t>
    <phoneticPr fontId="2" type="noConversion"/>
  </si>
  <si>
    <t>C206</t>
    <phoneticPr fontId="2" type="noConversion"/>
  </si>
  <si>
    <t>D9</t>
    <phoneticPr fontId="2" type="noConversion"/>
  </si>
  <si>
    <t>TPD4S010DQAR</t>
    <phoneticPr fontId="2" type="noConversion"/>
  </si>
  <si>
    <t>C197</t>
    <phoneticPr fontId="2" type="noConversion"/>
  </si>
  <si>
    <t>C198</t>
    <phoneticPr fontId="2" type="noConversion"/>
  </si>
  <si>
    <t>R179</t>
    <phoneticPr fontId="2" type="noConversion"/>
  </si>
  <si>
    <t>R190</t>
    <phoneticPr fontId="2" type="noConversion"/>
  </si>
  <si>
    <t>RC1005F221CS</t>
    <phoneticPr fontId="2" type="noConversion"/>
  </si>
  <si>
    <t>RC1005F221CS</t>
    <phoneticPr fontId="2" type="noConversion"/>
  </si>
  <si>
    <t>R196</t>
    <phoneticPr fontId="2" type="noConversion"/>
  </si>
  <si>
    <t>R197</t>
    <phoneticPr fontId="2" type="noConversion"/>
  </si>
  <si>
    <t>RC1005F222CS</t>
    <phoneticPr fontId="2" type="noConversion"/>
  </si>
  <si>
    <t>RC1005F222CS</t>
    <phoneticPr fontId="2" type="noConversion"/>
  </si>
  <si>
    <t>U23</t>
    <phoneticPr fontId="2" type="noConversion"/>
  </si>
  <si>
    <t>EEPROM</t>
    <phoneticPr fontId="2" type="noConversion"/>
  </si>
  <si>
    <t>AT24C16C-MAHM</t>
    <phoneticPr fontId="2" type="noConversion"/>
  </si>
  <si>
    <t>C207</t>
    <phoneticPr fontId="2" type="noConversion"/>
  </si>
  <si>
    <t>MCU1's EtherCAT</t>
    <phoneticPr fontId="2" type="noConversion"/>
  </si>
  <si>
    <t>R208</t>
    <phoneticPr fontId="2" type="noConversion"/>
  </si>
  <si>
    <t>R209</t>
    <phoneticPr fontId="2" type="noConversion"/>
  </si>
  <si>
    <t>RA28</t>
    <phoneticPr fontId="2" type="noConversion"/>
  </si>
  <si>
    <t>R219</t>
    <phoneticPr fontId="2" type="noConversion"/>
  </si>
  <si>
    <t>R206</t>
    <phoneticPr fontId="2" type="noConversion"/>
  </si>
  <si>
    <t>RA29</t>
    <phoneticPr fontId="2" type="noConversion"/>
  </si>
  <si>
    <t>RA30</t>
    <phoneticPr fontId="2" type="noConversion"/>
  </si>
  <si>
    <t>U24</t>
    <phoneticPr fontId="2" type="noConversion"/>
  </si>
  <si>
    <t>C215</t>
    <phoneticPr fontId="2" type="noConversion"/>
  </si>
  <si>
    <t>C216</t>
    <phoneticPr fontId="2" type="noConversion"/>
  </si>
  <si>
    <t>R227</t>
    <phoneticPr fontId="2" type="noConversion"/>
  </si>
  <si>
    <t>R221</t>
    <phoneticPr fontId="2" type="noConversion"/>
  </si>
  <si>
    <t>R226</t>
    <phoneticPr fontId="2" type="noConversion"/>
  </si>
  <si>
    <t>C217</t>
    <phoneticPr fontId="2" type="noConversion"/>
  </si>
  <si>
    <t>C218</t>
    <phoneticPr fontId="2" type="noConversion"/>
  </si>
  <si>
    <t>FB25</t>
    <phoneticPr fontId="2" type="noConversion"/>
  </si>
  <si>
    <t>C219</t>
    <phoneticPr fontId="2" type="noConversion"/>
  </si>
  <si>
    <t>C220</t>
    <phoneticPr fontId="2" type="noConversion"/>
  </si>
  <si>
    <t>D10</t>
    <phoneticPr fontId="2" type="noConversion"/>
  </si>
  <si>
    <t>C210</t>
    <phoneticPr fontId="2" type="noConversion"/>
  </si>
  <si>
    <t>C211</t>
    <phoneticPr fontId="2" type="noConversion"/>
  </si>
  <si>
    <t>R201</t>
    <phoneticPr fontId="2" type="noConversion"/>
  </si>
  <si>
    <t>R215</t>
    <phoneticPr fontId="2" type="noConversion"/>
  </si>
  <si>
    <t>R233</t>
    <phoneticPr fontId="2" type="noConversion"/>
  </si>
  <si>
    <t>R236</t>
    <phoneticPr fontId="2" type="noConversion"/>
  </si>
  <si>
    <t>RA31</t>
    <phoneticPr fontId="2" type="noConversion"/>
  </si>
  <si>
    <t>R231</t>
    <phoneticPr fontId="2" type="noConversion"/>
  </si>
  <si>
    <t>R243</t>
    <phoneticPr fontId="2" type="noConversion"/>
  </si>
  <si>
    <t>R232</t>
    <phoneticPr fontId="2" type="noConversion"/>
  </si>
  <si>
    <t>RC1005F222CS</t>
    <phoneticPr fontId="2" type="noConversion"/>
  </si>
  <si>
    <t>RA32</t>
    <phoneticPr fontId="2" type="noConversion"/>
  </si>
  <si>
    <t>RA33</t>
    <phoneticPr fontId="2" type="noConversion"/>
  </si>
  <si>
    <t>U26</t>
    <phoneticPr fontId="2" type="noConversion"/>
  </si>
  <si>
    <t>C223</t>
    <phoneticPr fontId="2" type="noConversion"/>
  </si>
  <si>
    <t>C224</t>
    <phoneticPr fontId="2" type="noConversion"/>
  </si>
  <si>
    <t>R250</t>
    <phoneticPr fontId="2" type="noConversion"/>
  </si>
  <si>
    <t>R240</t>
    <phoneticPr fontId="2" type="noConversion"/>
  </si>
  <si>
    <t>R237</t>
    <phoneticPr fontId="2" type="noConversion"/>
  </si>
  <si>
    <t>R245</t>
    <phoneticPr fontId="2" type="noConversion"/>
  </si>
  <si>
    <t>R246</t>
    <phoneticPr fontId="2" type="noConversion"/>
  </si>
  <si>
    <t>R247</t>
    <phoneticPr fontId="2" type="noConversion"/>
  </si>
  <si>
    <t>R249</t>
    <phoneticPr fontId="2" type="noConversion"/>
  </si>
  <si>
    <t>C225</t>
    <phoneticPr fontId="2" type="noConversion"/>
  </si>
  <si>
    <t>C226</t>
    <phoneticPr fontId="2" type="noConversion"/>
  </si>
  <si>
    <t>FB26</t>
    <phoneticPr fontId="2" type="noConversion"/>
  </si>
  <si>
    <t>C227</t>
    <phoneticPr fontId="2" type="noConversion"/>
  </si>
  <si>
    <t>C228</t>
    <phoneticPr fontId="2" type="noConversion"/>
  </si>
  <si>
    <t>The EtherCAT communication may not operate normally.</t>
  </si>
  <si>
    <t>Dangerous</t>
    <phoneticPr fontId="2" type="noConversion"/>
  </si>
  <si>
    <t>Detected</t>
    <phoneticPr fontId="2" type="noConversion"/>
  </si>
  <si>
    <t>The EtherCAT communication may not operate normally.</t>
    <phoneticPr fontId="2" type="noConversion"/>
  </si>
  <si>
    <t>The EtherCAT communication may not operate normally(:PHY core power).</t>
    <phoneticPr fontId="2" type="noConversion"/>
  </si>
  <si>
    <t>Safe</t>
    <phoneticPr fontId="2" type="noConversion"/>
  </si>
  <si>
    <t>Undetected</t>
    <phoneticPr fontId="2" type="noConversion"/>
  </si>
  <si>
    <t>Normal operation</t>
    <phoneticPr fontId="2" type="noConversion"/>
  </si>
  <si>
    <t>AD_P3V3 is short to ground(A_DG), then go to 0V.</t>
    <phoneticPr fontId="2" type="noConversion"/>
  </si>
  <si>
    <t>VDDA_3.3 is short to ground(A_DG), then go to 0V.</t>
    <phoneticPr fontId="2" type="noConversion"/>
  </si>
  <si>
    <t>Dangerous</t>
    <phoneticPr fontId="2" type="noConversion"/>
  </si>
  <si>
    <t>Dangerous</t>
    <phoneticPr fontId="2" type="noConversion"/>
  </si>
  <si>
    <t>The EtherCAT communication may not operate normally.</t>
    <phoneticPr fontId="2" type="noConversion"/>
  </si>
  <si>
    <t>Safe</t>
    <phoneticPr fontId="2" type="noConversion"/>
  </si>
  <si>
    <t>Undetected</t>
    <phoneticPr fontId="2" type="noConversion"/>
  </si>
  <si>
    <t>Normal operation</t>
    <phoneticPr fontId="2" type="noConversion"/>
  </si>
  <si>
    <t>Safe</t>
    <phoneticPr fontId="2" type="noConversion"/>
  </si>
  <si>
    <t>No effect due to the failure</t>
    <phoneticPr fontId="2" type="noConversion"/>
  </si>
  <si>
    <t>Dangerous</t>
    <phoneticPr fontId="2" type="noConversion"/>
  </si>
  <si>
    <t>Detected</t>
    <phoneticPr fontId="2" type="noConversion"/>
  </si>
  <si>
    <t>Undetected</t>
    <phoneticPr fontId="2" type="noConversion"/>
  </si>
  <si>
    <t>The EtherCAT communication may not operate normally.</t>
    <phoneticPr fontId="2" type="noConversion"/>
  </si>
  <si>
    <t>Dangerous</t>
    <phoneticPr fontId="2" type="noConversion"/>
  </si>
  <si>
    <t>The EtherCAT communication may not operate normally.</t>
    <phoneticPr fontId="2" type="noConversion"/>
  </si>
  <si>
    <t>MCU2 can detect a fault by self-diagnosis or cross checking. SafeSpace2.0 goes to the safe state.</t>
    <phoneticPr fontId="2" type="noConversion"/>
  </si>
  <si>
    <t>Safe</t>
    <phoneticPr fontId="2" type="noConversion"/>
  </si>
  <si>
    <t>No effect due to the failure</t>
    <phoneticPr fontId="2" type="noConversion"/>
  </si>
  <si>
    <t>The EtherCAT communication may not operate normally.</t>
    <phoneticPr fontId="2" type="noConversion"/>
  </si>
  <si>
    <t>Detected</t>
    <phoneticPr fontId="2" type="noConversion"/>
  </si>
  <si>
    <t>Safe</t>
    <phoneticPr fontId="2" type="noConversion"/>
  </si>
  <si>
    <t>The EtherCAT communication may not operate normally.</t>
    <phoneticPr fontId="2" type="noConversion"/>
  </si>
  <si>
    <t>Undetected</t>
    <phoneticPr fontId="2" type="noConversion"/>
  </si>
  <si>
    <t>Detected</t>
    <phoneticPr fontId="2" type="noConversion"/>
  </si>
  <si>
    <t>Normal operation</t>
    <phoneticPr fontId="2" type="noConversion"/>
  </si>
  <si>
    <t>Dangerous</t>
    <phoneticPr fontId="2" type="noConversion"/>
  </si>
  <si>
    <t>Undetected</t>
    <phoneticPr fontId="2" type="noConversion"/>
  </si>
  <si>
    <t>Normal operation</t>
    <phoneticPr fontId="2" type="noConversion"/>
  </si>
  <si>
    <t>MCU1 do not operate and MCU2 can detect a fault. SafeSpace2.0 goes to the safe state.</t>
    <phoneticPr fontId="2" type="noConversion"/>
  </si>
  <si>
    <t>No effect due to the failure</t>
    <phoneticPr fontId="2" type="noConversion"/>
  </si>
  <si>
    <t>Detected</t>
    <phoneticPr fontId="2" type="noConversion"/>
  </si>
  <si>
    <t>The EtherCAT communication may not operate normally.</t>
    <phoneticPr fontId="2" type="noConversion"/>
  </si>
  <si>
    <t>Dangerous</t>
    <phoneticPr fontId="2" type="noConversion"/>
  </si>
  <si>
    <t>The EtherCAT communication may not operate normally.</t>
    <phoneticPr fontId="2" type="noConversion"/>
  </si>
  <si>
    <t>No effect due to the failure</t>
    <phoneticPr fontId="2" type="noConversion"/>
  </si>
  <si>
    <t>Normal operation</t>
    <phoneticPr fontId="2" type="noConversion"/>
  </si>
  <si>
    <t>Undetected</t>
    <phoneticPr fontId="2" type="noConversion"/>
  </si>
  <si>
    <t>Safe</t>
    <phoneticPr fontId="2" type="noConversion"/>
  </si>
  <si>
    <t>No effect due to the failure</t>
    <phoneticPr fontId="2" type="noConversion"/>
  </si>
  <si>
    <t>Undetected</t>
    <phoneticPr fontId="2" type="noConversion"/>
  </si>
  <si>
    <t>Normal operation</t>
    <phoneticPr fontId="2" type="noConversion"/>
  </si>
  <si>
    <t>AD_P3V3 is short to ground(A_DG), then go to 0V.</t>
    <phoneticPr fontId="2" type="noConversion"/>
  </si>
  <si>
    <t>Detected</t>
    <phoneticPr fontId="2" type="noConversion"/>
  </si>
  <si>
    <t>Dangerous</t>
    <phoneticPr fontId="2" type="noConversion"/>
  </si>
  <si>
    <t>VDDA_3.3 is short to ground(A_DG), then go to 0V.</t>
    <phoneticPr fontId="2" type="noConversion"/>
  </si>
  <si>
    <t>Normal operation</t>
    <phoneticPr fontId="2" type="noConversion"/>
  </si>
  <si>
    <t>Detected</t>
    <phoneticPr fontId="2" type="noConversion"/>
  </si>
  <si>
    <t>Safe</t>
    <phoneticPr fontId="2" type="noConversion"/>
  </si>
  <si>
    <t>R163</t>
    <phoneticPr fontId="2" type="noConversion"/>
  </si>
  <si>
    <t>RC1005F49R9CS</t>
    <phoneticPr fontId="2" type="noConversion"/>
  </si>
  <si>
    <t>No effect due to the failure</t>
    <phoneticPr fontId="2" type="noConversion"/>
  </si>
  <si>
    <t>C189</t>
    <phoneticPr fontId="2" type="noConversion"/>
  </si>
  <si>
    <t>CL05B104KB5NNN</t>
    <phoneticPr fontId="2" type="noConversion"/>
  </si>
  <si>
    <t>R166</t>
    <phoneticPr fontId="2" type="noConversion"/>
  </si>
  <si>
    <t>C190</t>
    <phoneticPr fontId="2" type="noConversion"/>
  </si>
  <si>
    <t>C221</t>
    <phoneticPr fontId="2" type="noConversion"/>
  </si>
  <si>
    <t>R238</t>
    <phoneticPr fontId="2" type="noConversion"/>
  </si>
  <si>
    <t>C222</t>
    <phoneticPr fontId="2" type="noConversion"/>
  </si>
  <si>
    <t>The EtherCAT communication may not operate normally.</t>
    <phoneticPr fontId="2" type="noConversion"/>
  </si>
  <si>
    <t>Detected</t>
    <phoneticPr fontId="2" type="noConversion"/>
  </si>
  <si>
    <t>Safe</t>
    <phoneticPr fontId="2" type="noConversion"/>
  </si>
  <si>
    <t>No effect due to the failure</t>
    <phoneticPr fontId="2" type="noConversion"/>
  </si>
  <si>
    <t>Normal operation</t>
    <phoneticPr fontId="2" type="noConversion"/>
  </si>
  <si>
    <t>Undetected</t>
    <phoneticPr fontId="2" type="noConversion"/>
  </si>
  <si>
    <t>Normal operation</t>
    <phoneticPr fontId="2" type="noConversion"/>
  </si>
  <si>
    <t>VDDA_3.3 is short to ground(A_DG), then go to 0V.</t>
    <phoneticPr fontId="2" type="noConversion"/>
  </si>
  <si>
    <t>No effect due to the failure</t>
    <phoneticPr fontId="2" type="noConversion"/>
  </si>
  <si>
    <t>Undetected</t>
    <phoneticPr fontId="2" type="noConversion"/>
  </si>
  <si>
    <t>Dangerous</t>
    <phoneticPr fontId="2" type="noConversion"/>
  </si>
  <si>
    <t>ZP3V3 is short to ground(A_DG), then go to 0V.</t>
    <phoneticPr fontId="2" type="noConversion"/>
  </si>
  <si>
    <t>ZP3V3 is short to ground(A_DG), then go to 0V.</t>
    <phoneticPr fontId="2" type="noConversion"/>
  </si>
  <si>
    <t>ZYNQ's EtherCAT</t>
    <phoneticPr fontId="2" type="noConversion"/>
  </si>
  <si>
    <t>TPD4S010DQAR</t>
    <phoneticPr fontId="2" type="noConversion"/>
  </si>
  <si>
    <t>https://www.ti.com/quality/docs/estimator.tsp?partType=tiPartNumber&amp;partNumber=TPD4S010DQAR#resultstable</t>
    <phoneticPr fontId="2" type="noConversion"/>
  </si>
  <si>
    <t>MCU1 can detect a fault by link-state and FsoE. SafeSpace2.0 goes to the safe state.</t>
    <phoneticPr fontId="2" type="noConversion"/>
  </si>
  <si>
    <t>MCU1 can detect a fault by link-state and FsoE. SafeSpace2.0 goes to the safe state.</t>
    <phoneticPr fontId="2" type="noConversion"/>
  </si>
  <si>
    <t>ZYNQ can detect a fault by link-state and FsoE. SafeSpace2.0 goes to the safe state.</t>
    <phoneticPr fontId="2" type="noConversion"/>
  </si>
  <si>
    <t>https://www.vishay.com/docs/62766/silicon.pdf</t>
    <phoneticPr fontId="2" type="noConversion"/>
  </si>
  <si>
    <t>https://www.vishay.com/docs/62766/silicon.pdf</t>
    <phoneticPr fontId="2" type="noConversion"/>
  </si>
  <si>
    <t>Non-Safety(Ch.1)</t>
    <phoneticPr fontId="2" type="noConversion"/>
  </si>
  <si>
    <t>R26</t>
    <phoneticPr fontId="2" type="noConversion"/>
  </si>
  <si>
    <t>No effect</t>
    <phoneticPr fontId="2" type="noConversion"/>
  </si>
  <si>
    <t>Non-Safety LED3 is always OFF. But no effect.</t>
    <phoneticPr fontId="2" type="noConversion"/>
  </si>
  <si>
    <t>Non-Safety LED3 is always ON. But no effect.</t>
    <phoneticPr fontId="2" type="noConversion"/>
  </si>
  <si>
    <t>LED3</t>
    <phoneticPr fontId="2" type="noConversion"/>
  </si>
  <si>
    <t>SML-P11YT( R)</t>
    <phoneticPr fontId="2" type="noConversion"/>
  </si>
  <si>
    <t>Non-Safety LED3 is always OFF. But no effect.</t>
    <phoneticPr fontId="2" type="noConversion"/>
  </si>
  <si>
    <t>Non-Safety(Ch.2)</t>
    <phoneticPr fontId="2" type="noConversion"/>
  </si>
  <si>
    <t>R34</t>
    <phoneticPr fontId="2" type="noConversion"/>
  </si>
  <si>
    <t>LED4</t>
    <phoneticPr fontId="2" type="noConversion"/>
  </si>
  <si>
    <t>R70</t>
    <phoneticPr fontId="2" type="noConversion"/>
  </si>
  <si>
    <t>LED5</t>
    <phoneticPr fontId="2" type="noConversion"/>
  </si>
  <si>
    <t>R72</t>
    <phoneticPr fontId="2" type="noConversion"/>
  </si>
  <si>
    <t>RC1005F102CS</t>
    <phoneticPr fontId="2" type="noConversion"/>
  </si>
  <si>
    <t>Non-Safety LED4 is always OFF. But no effect.</t>
    <phoneticPr fontId="2" type="noConversion"/>
  </si>
  <si>
    <t>Non-Safety LED4 is always ON. But no effect.</t>
    <phoneticPr fontId="2" type="noConversion"/>
  </si>
  <si>
    <t>Non-Safety LED4 is always OFF. But no effect.</t>
    <phoneticPr fontId="2" type="noConversion"/>
  </si>
  <si>
    <t>Non-Safety LED5 is always OFF. But no effect.</t>
    <phoneticPr fontId="2" type="noConversion"/>
  </si>
  <si>
    <t>Non-Safety LED5 is always ON. But no effect.</t>
    <phoneticPr fontId="2" type="noConversion"/>
  </si>
  <si>
    <t>Non-Safety LED5 is always OFF. But no effect.</t>
    <phoneticPr fontId="2" type="noConversion"/>
  </si>
  <si>
    <t>QN5</t>
    <phoneticPr fontId="2" type="noConversion"/>
  </si>
  <si>
    <t>NPN Transister</t>
    <phoneticPr fontId="2" type="noConversion"/>
  </si>
  <si>
    <t>TVS</t>
    <phoneticPr fontId="2" type="noConversion"/>
  </si>
  <si>
    <t>Undetected</t>
    <phoneticPr fontId="2" type="noConversion"/>
  </si>
  <si>
    <t>Normal operation</t>
    <phoneticPr fontId="2" type="noConversion"/>
  </si>
  <si>
    <t>Normal operation</t>
    <phoneticPr fontId="2" type="noConversion"/>
  </si>
  <si>
    <t>R71</t>
    <phoneticPr fontId="2" type="noConversion"/>
  </si>
  <si>
    <t>LED6</t>
    <phoneticPr fontId="2" type="noConversion"/>
  </si>
  <si>
    <t>R73</t>
    <phoneticPr fontId="2" type="noConversion"/>
  </si>
  <si>
    <t>QN6</t>
    <phoneticPr fontId="2" type="noConversion"/>
  </si>
  <si>
    <t>Non-Safety LED6 is always OFF. But no effect.</t>
    <phoneticPr fontId="2" type="noConversion"/>
  </si>
  <si>
    <t>Non-Safety LED6 is always ON. But no effect.</t>
    <phoneticPr fontId="2" type="noConversion"/>
  </si>
  <si>
    <t>Non-Safety LED6 is always OFF. But no effect.</t>
    <phoneticPr fontId="2" type="noConversion"/>
  </si>
  <si>
    <t>Non-Safety LED6 is always OFF. But no effect.</t>
    <phoneticPr fontId="2" type="noConversion"/>
  </si>
  <si>
    <t>Non-Safety LED6 is always OFF. But no effect.</t>
    <phoneticPr fontId="2" type="noConversion"/>
  </si>
  <si>
    <t>Non-Safety LED6 is always ON. But no effect.</t>
    <phoneticPr fontId="2" type="noConversion"/>
  </si>
  <si>
    <t>Non-Safety LED6 is always OFF. But no effect.</t>
    <phoneticPr fontId="2" type="noConversion"/>
  </si>
  <si>
    <t>Non-Safety LED6 is always ON. But no effect.</t>
    <phoneticPr fontId="2" type="noConversion"/>
  </si>
  <si>
    <t>AS_P24V LED</t>
    <phoneticPr fontId="2" type="noConversion"/>
  </si>
  <si>
    <t>AM_P3V3, 
AM_P1V2 LED</t>
    <phoneticPr fontId="2" type="noConversion"/>
  </si>
  <si>
    <t>BS_P24V LED</t>
    <phoneticPr fontId="2" type="noConversion"/>
  </si>
  <si>
    <t>BM_P3V3, 
BM_P1V2 LED</t>
    <phoneticPr fontId="2" type="noConversion"/>
  </si>
  <si>
    <t>MCU1 Status LED</t>
    <phoneticPr fontId="2" type="noConversion"/>
  </si>
  <si>
    <t>Non-Safety LED7 is always OFF. But no effect.</t>
    <phoneticPr fontId="2" type="noConversion"/>
  </si>
  <si>
    <t>Non-Safety LED7 is always ON. But no effect.</t>
    <phoneticPr fontId="2" type="noConversion"/>
  </si>
  <si>
    <t>R86</t>
    <phoneticPr fontId="2" type="noConversion"/>
  </si>
  <si>
    <t>R89</t>
    <phoneticPr fontId="2" type="noConversion"/>
  </si>
  <si>
    <t>Non-Safety LED7 is always OFF. But no effect.</t>
    <phoneticPr fontId="2" type="noConversion"/>
  </si>
  <si>
    <t>Non-Safety LED7 is always OFF. But no effect.</t>
    <phoneticPr fontId="2" type="noConversion"/>
  </si>
  <si>
    <t>R96</t>
    <phoneticPr fontId="2" type="noConversion"/>
  </si>
  <si>
    <t>R97</t>
    <phoneticPr fontId="2" type="noConversion"/>
  </si>
  <si>
    <t>LED8</t>
    <phoneticPr fontId="2" type="noConversion"/>
  </si>
  <si>
    <t>MCU2 Status LED</t>
    <phoneticPr fontId="2" type="noConversion"/>
  </si>
  <si>
    <t>MCU1 &amp; MCU2
JTAG</t>
    <phoneticPr fontId="2" type="noConversion"/>
  </si>
  <si>
    <t>RA1</t>
    <phoneticPr fontId="2" type="noConversion"/>
  </si>
  <si>
    <t>R76</t>
    <phoneticPr fontId="2" type="noConversion"/>
  </si>
  <si>
    <t>R77</t>
    <phoneticPr fontId="2" type="noConversion"/>
  </si>
  <si>
    <t>TVS2</t>
    <phoneticPr fontId="2" type="noConversion"/>
  </si>
  <si>
    <t>NSQA6V8AW5T2G</t>
    <phoneticPr fontId="2" type="noConversion"/>
  </si>
  <si>
    <t>J1</t>
    <phoneticPr fontId="2" type="noConversion"/>
  </si>
  <si>
    <t>HD13-1-14-(6.0/3.2)</t>
    <phoneticPr fontId="2" type="noConversion"/>
  </si>
  <si>
    <t>Connector</t>
    <phoneticPr fontId="2" type="noConversion"/>
  </si>
  <si>
    <t>Short circuit between any two adjacent pins</t>
    <phoneticPr fontId="2" type="noConversion"/>
  </si>
  <si>
    <t>Open circuit of individual connector pins</t>
    <phoneticPr fontId="2" type="noConversion"/>
  </si>
  <si>
    <t>JTAG interface cannot normally operate.</t>
    <phoneticPr fontId="2" type="noConversion"/>
  </si>
  <si>
    <t>Undetected</t>
    <phoneticPr fontId="2" type="noConversion"/>
  </si>
  <si>
    <t>Resistor</t>
    <phoneticPr fontId="2" type="noConversion"/>
  </si>
  <si>
    <t>RC1005F330CS</t>
    <phoneticPr fontId="2" type="noConversion"/>
  </si>
  <si>
    <t>R93</t>
    <phoneticPr fontId="2" type="noConversion"/>
  </si>
  <si>
    <t>R103</t>
    <phoneticPr fontId="2" type="noConversion"/>
  </si>
  <si>
    <t>R105</t>
    <phoneticPr fontId="2" type="noConversion"/>
  </si>
  <si>
    <t>MCU1 is TRSTn state.</t>
    <phoneticPr fontId="2" type="noConversion"/>
  </si>
  <si>
    <t>detected</t>
    <phoneticPr fontId="2" type="noConversion"/>
  </si>
  <si>
    <t>Dangerous</t>
    <phoneticPr fontId="2" type="noConversion"/>
  </si>
  <si>
    <t>MCU2 detects this fault by cross-check.</t>
    <phoneticPr fontId="2" type="noConversion"/>
  </si>
  <si>
    <t>MCU2 is TRSTn state.</t>
    <phoneticPr fontId="2" type="noConversion"/>
  </si>
  <si>
    <t>MCU1 detects this fault by cross-check.</t>
    <phoneticPr fontId="2" type="noConversion"/>
  </si>
  <si>
    <t>MCU2 JTAG</t>
    <phoneticPr fontId="2" type="noConversion"/>
  </si>
  <si>
    <t>MCU1 &amp; MCU2
Debugging SCI</t>
    <phoneticPr fontId="2" type="noConversion"/>
  </si>
  <si>
    <t>RA4</t>
    <phoneticPr fontId="2" type="noConversion"/>
  </si>
  <si>
    <t>RN104PF103CS</t>
    <phoneticPr fontId="2" type="noConversion"/>
  </si>
  <si>
    <t>C159</t>
    <phoneticPr fontId="2" type="noConversion"/>
  </si>
  <si>
    <t>Debugging SCI cannot normally operate.</t>
    <phoneticPr fontId="2" type="noConversion"/>
  </si>
  <si>
    <t>C160</t>
    <phoneticPr fontId="2" type="noConversion"/>
  </si>
  <si>
    <t>C161</t>
    <phoneticPr fontId="2" type="noConversion"/>
  </si>
  <si>
    <t>BD_P3V3 is short to ground(B_DG), then go to 0V.</t>
    <phoneticPr fontId="2" type="noConversion"/>
  </si>
  <si>
    <t>RS232 Transiver</t>
    <phoneticPr fontId="2" type="noConversion"/>
  </si>
  <si>
    <t>SN65C3232EPWR</t>
    <phoneticPr fontId="2" type="noConversion"/>
  </si>
  <si>
    <t>FB19</t>
    <phoneticPr fontId="2" type="noConversion"/>
  </si>
  <si>
    <t>BLA2ABB470SN4</t>
    <phoneticPr fontId="2" type="noConversion"/>
  </si>
  <si>
    <t>J2</t>
    <phoneticPr fontId="2" type="noConversion"/>
  </si>
  <si>
    <t>22035035</t>
    <phoneticPr fontId="2" type="noConversion"/>
  </si>
  <si>
    <t>MCU2
Debugging SCI</t>
    <phoneticPr fontId="2" type="noConversion"/>
  </si>
  <si>
    <t>C171</t>
    <phoneticPr fontId="2" type="noConversion"/>
  </si>
  <si>
    <t>Detected</t>
    <phoneticPr fontId="2" type="noConversion"/>
  </si>
  <si>
    <t>Pulse signal is not received by ZYNQ.</t>
    <phoneticPr fontId="2" type="noConversion"/>
  </si>
  <si>
    <t>R149</t>
    <phoneticPr fontId="2" type="noConversion"/>
  </si>
  <si>
    <t>C188</t>
    <phoneticPr fontId="2" type="noConversion"/>
  </si>
  <si>
    <t>MCU2 do not operate and MCU1 can detect a fault. SafeSpace2.0 goes to the safe state.</t>
    <phoneticPr fontId="2" type="noConversion"/>
  </si>
  <si>
    <t>MCU1 EtherCAT
Status LED</t>
    <phoneticPr fontId="2" type="noConversion"/>
  </si>
  <si>
    <t>R175</t>
    <phoneticPr fontId="2" type="noConversion"/>
  </si>
  <si>
    <t>RC1005F102CS</t>
    <phoneticPr fontId="2" type="noConversion"/>
  </si>
  <si>
    <t>Non-Safety LED9 is always OFF. But no effect.</t>
    <phoneticPr fontId="2" type="noConversion"/>
  </si>
  <si>
    <t>LED9</t>
    <phoneticPr fontId="2" type="noConversion"/>
  </si>
  <si>
    <t>SML-P11MT( R)</t>
    <phoneticPr fontId="2" type="noConversion"/>
  </si>
  <si>
    <t>R174</t>
    <phoneticPr fontId="2" type="noConversion"/>
  </si>
  <si>
    <t>LED10</t>
    <phoneticPr fontId="2" type="noConversion"/>
  </si>
  <si>
    <t>Non-Safety LED10 is always OFF. But no effect.</t>
    <phoneticPr fontId="2" type="noConversion"/>
  </si>
  <si>
    <t>R176</t>
    <phoneticPr fontId="2" type="noConversion"/>
  </si>
  <si>
    <t>Non-Safety LED12 is always OFF. But no effect.</t>
    <phoneticPr fontId="2" type="noConversion"/>
  </si>
  <si>
    <t>LED12</t>
    <phoneticPr fontId="2" type="noConversion"/>
  </si>
  <si>
    <t>Non-Safety LED11 is always OFF. But no effect.</t>
    <phoneticPr fontId="2" type="noConversion"/>
  </si>
  <si>
    <t>LED11</t>
    <phoneticPr fontId="2" type="noConversion"/>
  </si>
  <si>
    <t>SML-P11UT( R)</t>
    <phoneticPr fontId="2" type="noConversion"/>
  </si>
  <si>
    <t>R235</t>
    <phoneticPr fontId="2" type="noConversion"/>
  </si>
  <si>
    <t>Non-Safety LED13 is always OFF. But no effect.</t>
    <phoneticPr fontId="2" type="noConversion"/>
  </si>
  <si>
    <t>LED13</t>
    <phoneticPr fontId="2" type="noConversion"/>
  </si>
  <si>
    <t>ZYNQ EtherCAT
Status LED</t>
    <phoneticPr fontId="2" type="noConversion"/>
  </si>
  <si>
    <t>R234</t>
    <phoneticPr fontId="2" type="noConversion"/>
  </si>
  <si>
    <t>Non-Safety LED14 is always OFF. But no effect.</t>
    <phoneticPr fontId="2" type="noConversion"/>
  </si>
  <si>
    <t>Non-Safety LED14 is always OFF. But no effect.</t>
    <phoneticPr fontId="2" type="noConversion"/>
  </si>
  <si>
    <t>Non-Safety LED15 is always OFF. But no effect.</t>
    <phoneticPr fontId="2" type="noConversion"/>
  </si>
  <si>
    <t>R239</t>
    <phoneticPr fontId="2" type="noConversion"/>
  </si>
  <si>
    <t>LED14</t>
    <phoneticPr fontId="2" type="noConversion"/>
  </si>
  <si>
    <t>LED15</t>
    <phoneticPr fontId="2" type="noConversion"/>
  </si>
  <si>
    <t>Non-Safety LED15 is always OFF. But no effect.</t>
    <phoneticPr fontId="2" type="noConversion"/>
  </si>
  <si>
    <t>R242</t>
    <phoneticPr fontId="2" type="noConversion"/>
  </si>
  <si>
    <t>Non-Safety LED16 is always OFF. But no effect.</t>
    <phoneticPr fontId="2" type="noConversion"/>
  </si>
  <si>
    <t>LED16</t>
    <phoneticPr fontId="2" type="noConversion"/>
  </si>
  <si>
    <t>Non-Safety(ZYNQ)</t>
    <phoneticPr fontId="2" type="noConversion"/>
  </si>
  <si>
    <t>C179</t>
    <phoneticPr fontId="2" type="noConversion"/>
  </si>
  <si>
    <t>CL31A107MQHNNN</t>
    <phoneticPr fontId="2" type="noConversion"/>
  </si>
  <si>
    <t>CL10B475KQ8NQN</t>
    <phoneticPr fontId="2" type="noConversion"/>
  </si>
  <si>
    <t>C180</t>
    <phoneticPr fontId="2" type="noConversion"/>
  </si>
  <si>
    <t>C181</t>
    <phoneticPr fontId="2" type="noConversion"/>
  </si>
  <si>
    <t>C182</t>
    <phoneticPr fontId="2" type="noConversion"/>
  </si>
  <si>
    <t>C183</t>
    <phoneticPr fontId="2" type="noConversion"/>
  </si>
  <si>
    <t>CL05B474KQ5NNN</t>
    <phoneticPr fontId="2" type="noConversion"/>
  </si>
  <si>
    <t>C184</t>
    <phoneticPr fontId="2" type="noConversion"/>
  </si>
  <si>
    <t>C185</t>
    <phoneticPr fontId="2" type="noConversion"/>
  </si>
  <si>
    <t>C186</t>
    <phoneticPr fontId="2" type="noConversion"/>
  </si>
  <si>
    <t>C187</t>
    <phoneticPr fontId="2" type="noConversion"/>
  </si>
  <si>
    <t>ZP3V3 is short to ground(A_DG), then go to 0V.</t>
    <phoneticPr fontId="2" type="noConversion"/>
  </si>
  <si>
    <t>ZYNQ do not operate and MCU1 can detect a fault. SafeSpace2.0 goes to the safe state.</t>
    <phoneticPr fontId="2" type="noConversion"/>
  </si>
  <si>
    <t>C229</t>
    <phoneticPr fontId="2" type="noConversion"/>
  </si>
  <si>
    <t>C230</t>
    <phoneticPr fontId="2" type="noConversion"/>
  </si>
  <si>
    <t>C231</t>
    <phoneticPr fontId="2" type="noConversion"/>
  </si>
  <si>
    <t>C232</t>
    <phoneticPr fontId="2" type="noConversion"/>
  </si>
  <si>
    <t>C233</t>
    <phoneticPr fontId="2" type="noConversion"/>
  </si>
  <si>
    <t>C234</t>
    <phoneticPr fontId="2" type="noConversion"/>
  </si>
  <si>
    <t>C235</t>
    <phoneticPr fontId="2" type="noConversion"/>
  </si>
  <si>
    <t>C236</t>
    <phoneticPr fontId="2" type="noConversion"/>
  </si>
  <si>
    <t>C237</t>
    <phoneticPr fontId="2" type="noConversion"/>
  </si>
  <si>
    <t>CL10B475KQ8NQN</t>
    <phoneticPr fontId="2" type="noConversion"/>
  </si>
  <si>
    <t>CL10B475KQ8NQN</t>
    <phoneticPr fontId="2" type="noConversion"/>
  </si>
  <si>
    <t>CL05B474KQ5NNN</t>
    <phoneticPr fontId="2" type="noConversion"/>
  </si>
  <si>
    <t>CL10B475KQ8NQN</t>
    <phoneticPr fontId="2" type="noConversion"/>
  </si>
  <si>
    <t>GRM21BR60G107ME11</t>
    <phoneticPr fontId="2" type="noConversion"/>
  </si>
  <si>
    <t>CL10B475KQ8NQN</t>
    <phoneticPr fontId="2" type="noConversion"/>
  </si>
  <si>
    <t>C241</t>
    <phoneticPr fontId="2" type="noConversion"/>
  </si>
  <si>
    <t>C242</t>
    <phoneticPr fontId="2" type="noConversion"/>
  </si>
  <si>
    <t>C243</t>
    <phoneticPr fontId="2" type="noConversion"/>
  </si>
  <si>
    <t>ZP1V0 is short to ground(A_DG), then go to 0V.</t>
    <phoneticPr fontId="2" type="noConversion"/>
  </si>
  <si>
    <t>C244</t>
    <phoneticPr fontId="2" type="noConversion"/>
  </si>
  <si>
    <t>C245</t>
    <phoneticPr fontId="2" type="noConversion"/>
  </si>
  <si>
    <t>C246</t>
    <phoneticPr fontId="2" type="noConversion"/>
  </si>
  <si>
    <t>CL10B475KQ8NQN</t>
    <phoneticPr fontId="2" type="noConversion"/>
  </si>
  <si>
    <t>CL05B474KQ5NNN</t>
    <phoneticPr fontId="2" type="noConversion"/>
  </si>
  <si>
    <t>C247</t>
    <phoneticPr fontId="2" type="noConversion"/>
  </si>
  <si>
    <t>C248</t>
    <phoneticPr fontId="2" type="noConversion"/>
  </si>
  <si>
    <t>C249</t>
    <phoneticPr fontId="2" type="noConversion"/>
  </si>
  <si>
    <t>C252</t>
    <phoneticPr fontId="2" type="noConversion"/>
  </si>
  <si>
    <t>C253</t>
    <phoneticPr fontId="2" type="noConversion"/>
  </si>
  <si>
    <t>C254</t>
    <phoneticPr fontId="2" type="noConversion"/>
  </si>
  <si>
    <t>GRM32ER60G337ME05</t>
    <phoneticPr fontId="2" type="noConversion"/>
  </si>
  <si>
    <t>CL10B475KQ8NQN</t>
    <phoneticPr fontId="2" type="noConversion"/>
  </si>
  <si>
    <t>CL10B475KQ8NQN</t>
    <phoneticPr fontId="2" type="noConversion"/>
  </si>
  <si>
    <t>C255</t>
    <phoneticPr fontId="2" type="noConversion"/>
  </si>
  <si>
    <t>C256</t>
    <phoneticPr fontId="2" type="noConversion"/>
  </si>
  <si>
    <t>C257</t>
    <phoneticPr fontId="2" type="noConversion"/>
  </si>
  <si>
    <t>C258</t>
    <phoneticPr fontId="2" type="noConversion"/>
  </si>
  <si>
    <t>CL05B474KQ5NNN</t>
    <phoneticPr fontId="2" type="noConversion"/>
  </si>
  <si>
    <t>C259</t>
    <phoneticPr fontId="2" type="noConversion"/>
  </si>
  <si>
    <t>C260</t>
    <phoneticPr fontId="2" type="noConversion"/>
  </si>
  <si>
    <t>C261</t>
    <phoneticPr fontId="2" type="noConversion"/>
  </si>
  <si>
    <t>C262</t>
    <phoneticPr fontId="2" type="noConversion"/>
  </si>
  <si>
    <t>C263</t>
    <phoneticPr fontId="2" type="noConversion"/>
  </si>
  <si>
    <t>C264</t>
    <phoneticPr fontId="2" type="noConversion"/>
  </si>
  <si>
    <t>C270</t>
    <phoneticPr fontId="2" type="noConversion"/>
  </si>
  <si>
    <t>GRM21BR60G107ME11</t>
    <phoneticPr fontId="2" type="noConversion"/>
  </si>
  <si>
    <t>C271</t>
    <phoneticPr fontId="2" type="noConversion"/>
  </si>
  <si>
    <t>C272</t>
    <phoneticPr fontId="2" type="noConversion"/>
  </si>
  <si>
    <t>C273</t>
    <phoneticPr fontId="2" type="noConversion"/>
  </si>
  <si>
    <t>C274</t>
    <phoneticPr fontId="2" type="noConversion"/>
  </si>
  <si>
    <t>C275</t>
    <phoneticPr fontId="2" type="noConversion"/>
  </si>
  <si>
    <t>C281</t>
    <phoneticPr fontId="2" type="noConversion"/>
  </si>
  <si>
    <t>C282</t>
    <phoneticPr fontId="2" type="noConversion"/>
  </si>
  <si>
    <t>C283</t>
    <phoneticPr fontId="2" type="noConversion"/>
  </si>
  <si>
    <t>C284</t>
    <phoneticPr fontId="2" type="noConversion"/>
  </si>
  <si>
    <t>C285</t>
    <phoneticPr fontId="2" type="noConversion"/>
  </si>
  <si>
    <t>C286</t>
    <phoneticPr fontId="2" type="noConversion"/>
  </si>
  <si>
    <t>ZP1V8 is short to ground(A_DG), then go to 0V.</t>
    <phoneticPr fontId="2" type="noConversion"/>
  </si>
  <si>
    <t>C293</t>
    <phoneticPr fontId="2" type="noConversion"/>
  </si>
  <si>
    <t>C298</t>
    <phoneticPr fontId="2" type="noConversion"/>
  </si>
  <si>
    <t>C294</t>
    <phoneticPr fontId="2" type="noConversion"/>
  </si>
  <si>
    <t>C295</t>
    <phoneticPr fontId="2" type="noConversion"/>
  </si>
  <si>
    <t>C299</t>
    <phoneticPr fontId="2" type="noConversion"/>
  </si>
  <si>
    <t>C296</t>
    <phoneticPr fontId="2" type="noConversion"/>
  </si>
  <si>
    <t>C297</t>
    <phoneticPr fontId="2" type="noConversion"/>
  </si>
  <si>
    <t>C301</t>
    <phoneticPr fontId="2" type="noConversion"/>
  </si>
  <si>
    <t>CL10A106KP8NNN</t>
    <phoneticPr fontId="2" type="noConversion"/>
  </si>
  <si>
    <t>R265</t>
    <phoneticPr fontId="2" type="noConversion"/>
  </si>
  <si>
    <t>LED17</t>
    <phoneticPr fontId="2" type="noConversion"/>
  </si>
  <si>
    <t>R266</t>
    <phoneticPr fontId="2" type="noConversion"/>
  </si>
  <si>
    <t>QN7</t>
    <phoneticPr fontId="2" type="noConversion"/>
  </si>
  <si>
    <t>RC1005F332CS</t>
    <phoneticPr fontId="2" type="noConversion"/>
  </si>
  <si>
    <t>Non-Safety LED17 is always OFF. But no effect.</t>
    <phoneticPr fontId="2" type="noConversion"/>
  </si>
  <si>
    <t>Non-Safety LED17 is always ON. But no effect.</t>
    <phoneticPr fontId="2" type="noConversion"/>
  </si>
  <si>
    <t>Non-Safety LED17 is always OFF. But no effect.</t>
    <phoneticPr fontId="2" type="noConversion"/>
  </si>
  <si>
    <t>Non-Safety LED17 is always OFF. But no effect.</t>
    <phoneticPr fontId="2" type="noConversion"/>
  </si>
  <si>
    <t>Non-Safety LED17 is always ON. But no effect.</t>
    <phoneticPr fontId="2" type="noConversion"/>
  </si>
  <si>
    <t>Non-Safety LED17 is always OFF. But no effect.</t>
    <phoneticPr fontId="2" type="noConversion"/>
  </si>
  <si>
    <t>ZP_P5V0, 
ZP_P3V3 LED</t>
    <phoneticPr fontId="2" type="noConversion"/>
  </si>
  <si>
    <r>
      <rPr>
        <sz val="10"/>
        <color theme="1"/>
        <rFont val="돋움"/>
        <family val="3"/>
        <charset val="129"/>
      </rPr>
      <t>C</t>
    </r>
    <r>
      <rPr>
        <sz val="10"/>
        <color theme="1"/>
        <rFont val="Arial"/>
        <family val="2"/>
      </rPr>
      <t>305</t>
    </r>
    <phoneticPr fontId="2" type="noConversion"/>
  </si>
  <si>
    <t>C306</t>
    <phoneticPr fontId="2" type="noConversion"/>
  </si>
  <si>
    <t>C307</t>
    <phoneticPr fontId="2" type="noConversion"/>
  </si>
  <si>
    <t>C308</t>
    <phoneticPr fontId="2" type="noConversion"/>
  </si>
  <si>
    <t>C309</t>
    <phoneticPr fontId="2" type="noConversion"/>
  </si>
  <si>
    <t>C310</t>
    <phoneticPr fontId="2" type="noConversion"/>
  </si>
  <si>
    <t>CL31A107MQHNNN</t>
    <phoneticPr fontId="2" type="noConversion"/>
  </si>
  <si>
    <t>ZP3V3 is short to ground(A_DG), then go to 0V.</t>
    <phoneticPr fontId="2" type="noConversion"/>
  </si>
  <si>
    <t>C315</t>
    <phoneticPr fontId="2" type="noConversion"/>
  </si>
  <si>
    <t>C316</t>
    <phoneticPr fontId="2" type="noConversion"/>
  </si>
  <si>
    <t>C317</t>
    <phoneticPr fontId="2" type="noConversion"/>
  </si>
  <si>
    <t>C318</t>
    <phoneticPr fontId="2" type="noConversion"/>
  </si>
  <si>
    <t>C359</t>
    <phoneticPr fontId="2" type="noConversion"/>
  </si>
  <si>
    <t>C360</t>
    <phoneticPr fontId="2" type="noConversion"/>
  </si>
  <si>
    <t>C361</t>
    <phoneticPr fontId="2" type="noConversion"/>
  </si>
  <si>
    <t>C362</t>
    <phoneticPr fontId="2" type="noConversion"/>
  </si>
  <si>
    <t>C363</t>
    <phoneticPr fontId="2" type="noConversion"/>
  </si>
  <si>
    <t>C364</t>
    <phoneticPr fontId="2" type="noConversion"/>
  </si>
  <si>
    <t>C365</t>
    <phoneticPr fontId="2" type="noConversion"/>
  </si>
  <si>
    <t>C366</t>
    <phoneticPr fontId="2" type="noConversion"/>
  </si>
  <si>
    <t>C367</t>
    <phoneticPr fontId="2" type="noConversion"/>
  </si>
  <si>
    <t>C368</t>
    <phoneticPr fontId="2" type="noConversion"/>
  </si>
  <si>
    <t>C369</t>
    <phoneticPr fontId="2" type="noConversion"/>
  </si>
  <si>
    <t>C370</t>
    <phoneticPr fontId="2" type="noConversion"/>
  </si>
  <si>
    <t>ZP1V35 is short to ground(A_DG), then go to 0V.</t>
    <phoneticPr fontId="2" type="noConversion"/>
  </si>
  <si>
    <t>C377</t>
    <phoneticPr fontId="2" type="noConversion"/>
  </si>
  <si>
    <t>C300</t>
    <phoneticPr fontId="2" type="noConversion"/>
  </si>
  <si>
    <t>CL31A107MQHNNN</t>
    <phoneticPr fontId="2" type="noConversion"/>
  </si>
  <si>
    <t>C378</t>
    <phoneticPr fontId="2" type="noConversion"/>
  </si>
  <si>
    <t>C379</t>
    <phoneticPr fontId="2" type="noConversion"/>
  </si>
  <si>
    <t>C380</t>
    <phoneticPr fontId="2" type="noConversion"/>
  </si>
  <si>
    <t>C381</t>
    <phoneticPr fontId="2" type="noConversion"/>
  </si>
  <si>
    <t>C385</t>
    <phoneticPr fontId="2" type="noConversion"/>
  </si>
  <si>
    <t>C382</t>
    <phoneticPr fontId="2" type="noConversion"/>
  </si>
  <si>
    <t>C383</t>
    <phoneticPr fontId="2" type="noConversion"/>
  </si>
  <si>
    <t>C384</t>
    <phoneticPr fontId="2" type="noConversion"/>
  </si>
  <si>
    <t>ZP3V3 is short to ground(A_DG), then go to 0V.</t>
    <phoneticPr fontId="2" type="noConversion"/>
  </si>
  <si>
    <t>C386</t>
    <phoneticPr fontId="2" type="noConversion"/>
  </si>
  <si>
    <t>C387</t>
    <phoneticPr fontId="2" type="noConversion"/>
  </si>
  <si>
    <t>C388</t>
    <phoneticPr fontId="2" type="noConversion"/>
  </si>
  <si>
    <t>C389</t>
    <phoneticPr fontId="2" type="noConversion"/>
  </si>
  <si>
    <t>C390</t>
    <phoneticPr fontId="2" type="noConversion"/>
  </si>
  <si>
    <t>C391</t>
    <phoneticPr fontId="2" type="noConversion"/>
  </si>
  <si>
    <t>C392</t>
    <phoneticPr fontId="2" type="noConversion"/>
  </si>
  <si>
    <t>C393</t>
    <phoneticPr fontId="2" type="noConversion"/>
  </si>
  <si>
    <t>C394</t>
    <phoneticPr fontId="2" type="noConversion"/>
  </si>
  <si>
    <t>ZYNQ JTAG</t>
    <phoneticPr fontId="2" type="noConversion"/>
  </si>
  <si>
    <t>J6</t>
    <phoneticPr fontId="2" type="noConversion"/>
  </si>
  <si>
    <t>HB13-2-14-(3.50/2.50)</t>
    <phoneticPr fontId="2" type="noConversion"/>
  </si>
  <si>
    <t>TVS3</t>
    <phoneticPr fontId="2" type="noConversion"/>
  </si>
  <si>
    <t>RA34</t>
    <phoneticPr fontId="2" type="noConversion"/>
  </si>
  <si>
    <t>R269</t>
    <phoneticPr fontId="2" type="noConversion"/>
  </si>
  <si>
    <t>R270</t>
    <phoneticPr fontId="2" type="noConversion"/>
  </si>
  <si>
    <t>R271</t>
    <phoneticPr fontId="2" type="noConversion"/>
  </si>
  <si>
    <t>R272</t>
    <phoneticPr fontId="2" type="noConversion"/>
  </si>
  <si>
    <t>ZYNQ booting may not operate properly.</t>
    <phoneticPr fontId="2" type="noConversion"/>
  </si>
  <si>
    <t>C303</t>
    <phoneticPr fontId="2" type="noConversion"/>
  </si>
  <si>
    <t>C311</t>
    <phoneticPr fontId="2" type="noConversion"/>
  </si>
  <si>
    <t>C312</t>
    <phoneticPr fontId="2" type="noConversion"/>
  </si>
  <si>
    <t>CL31A107MQHNNN</t>
    <phoneticPr fontId="2" type="noConversion"/>
  </si>
  <si>
    <t>CL05B104KB5NNN</t>
    <phoneticPr fontId="2" type="noConversion"/>
  </si>
  <si>
    <t>R268</t>
    <phoneticPr fontId="2" type="noConversion"/>
  </si>
  <si>
    <t>Power(:ZP1V8) is not supplied to the VCCADC_0 pin.</t>
    <phoneticPr fontId="2" type="noConversion"/>
  </si>
  <si>
    <t>D11</t>
    <phoneticPr fontId="2" type="noConversion"/>
  </si>
  <si>
    <t>R267</t>
    <phoneticPr fontId="2" type="noConversion"/>
  </si>
  <si>
    <t>C304</t>
    <phoneticPr fontId="2" type="noConversion"/>
  </si>
  <si>
    <t>CL05B104KB5NNN</t>
    <phoneticPr fontId="2" type="noConversion"/>
  </si>
  <si>
    <t>ZYNQ is reveived SRST signal.</t>
    <phoneticPr fontId="2" type="noConversion"/>
  </si>
  <si>
    <t>ZYNQ Status LED</t>
    <phoneticPr fontId="2" type="noConversion"/>
  </si>
  <si>
    <t>R273</t>
    <phoneticPr fontId="2" type="noConversion"/>
  </si>
  <si>
    <t>R275</t>
    <phoneticPr fontId="2" type="noConversion"/>
  </si>
  <si>
    <t>R274</t>
    <phoneticPr fontId="2" type="noConversion"/>
  </si>
  <si>
    <t>SMLP34RGB2W</t>
    <phoneticPr fontId="2" type="noConversion"/>
  </si>
  <si>
    <t>SMLP34RGB2W</t>
    <phoneticPr fontId="2" type="noConversion"/>
  </si>
  <si>
    <t>LED18</t>
    <phoneticPr fontId="2" type="noConversion"/>
  </si>
  <si>
    <t>Non-Safety LED18 is always OFF. But no effect.</t>
    <phoneticPr fontId="2" type="noConversion"/>
  </si>
  <si>
    <t>Non-Safety LED18 is always ON. But no effect.</t>
    <phoneticPr fontId="2" type="noConversion"/>
  </si>
  <si>
    <t>Non-Safety LED18 is always OFF. But no effect.</t>
    <phoneticPr fontId="2" type="noConversion"/>
  </si>
  <si>
    <t>ZYNQ HW Configuration</t>
    <phoneticPr fontId="2" type="noConversion"/>
  </si>
  <si>
    <t>R281</t>
    <phoneticPr fontId="2" type="noConversion"/>
  </si>
  <si>
    <t>RC1005F203CS</t>
    <phoneticPr fontId="2" type="noConversion"/>
  </si>
  <si>
    <t>R282</t>
    <phoneticPr fontId="2" type="noConversion"/>
  </si>
  <si>
    <t>R283</t>
    <phoneticPr fontId="2" type="noConversion"/>
  </si>
  <si>
    <t>R284</t>
    <phoneticPr fontId="2" type="noConversion"/>
  </si>
  <si>
    <t>R285</t>
    <phoneticPr fontId="2" type="noConversion"/>
  </si>
  <si>
    <t>R286</t>
    <phoneticPr fontId="2" type="noConversion"/>
  </si>
  <si>
    <t>R279</t>
    <phoneticPr fontId="2" type="noConversion"/>
  </si>
  <si>
    <t>Dangerous</t>
    <phoneticPr fontId="2" type="noConversion"/>
  </si>
  <si>
    <t>SW1</t>
    <phoneticPr fontId="2" type="noConversion"/>
  </si>
  <si>
    <t>Switch</t>
    <phoneticPr fontId="2" type="noConversion"/>
  </si>
  <si>
    <t>SMI-10 DG</t>
  </si>
  <si>
    <t>R287</t>
    <phoneticPr fontId="2" type="noConversion"/>
  </si>
  <si>
    <t>RC1005F103CS</t>
    <phoneticPr fontId="2" type="noConversion"/>
  </si>
  <si>
    <t>C324</t>
    <phoneticPr fontId="2" type="noConversion"/>
  </si>
  <si>
    <t>U32</t>
    <phoneticPr fontId="2" type="noConversion"/>
  </si>
  <si>
    <t>Flash Memory</t>
    <phoneticPr fontId="2" type="noConversion"/>
  </si>
  <si>
    <t>ZYNQ
Debugging SCI</t>
    <phoneticPr fontId="2" type="noConversion"/>
  </si>
  <si>
    <t>R280</t>
    <phoneticPr fontId="2" type="noConversion"/>
  </si>
  <si>
    <t>R278</t>
    <phoneticPr fontId="2" type="noConversion"/>
  </si>
  <si>
    <t>C319</t>
    <phoneticPr fontId="2" type="noConversion"/>
  </si>
  <si>
    <t>C320</t>
    <phoneticPr fontId="2" type="noConversion"/>
  </si>
  <si>
    <t>C321</t>
    <phoneticPr fontId="2" type="noConversion"/>
  </si>
  <si>
    <t>C322</t>
    <phoneticPr fontId="2" type="noConversion"/>
  </si>
  <si>
    <t>C323</t>
    <phoneticPr fontId="2" type="noConversion"/>
  </si>
  <si>
    <t>U31</t>
    <phoneticPr fontId="2" type="noConversion"/>
  </si>
  <si>
    <t>ZP3V3 is short to ground(B_DG), then go to 0V.</t>
    <phoneticPr fontId="2" type="noConversion"/>
  </si>
  <si>
    <t>J7</t>
    <phoneticPr fontId="2" type="noConversion"/>
  </si>
  <si>
    <t>ZYNQ
Debugging DAC</t>
    <phoneticPr fontId="2" type="noConversion"/>
  </si>
  <si>
    <t>FB30</t>
    <phoneticPr fontId="2" type="noConversion"/>
  </si>
  <si>
    <t>J8</t>
    <phoneticPr fontId="2" type="noConversion"/>
  </si>
  <si>
    <t>FA12-1-10-G1</t>
    <phoneticPr fontId="2" type="noConversion"/>
  </si>
  <si>
    <t>FB29</t>
    <phoneticPr fontId="2" type="noConversion"/>
  </si>
  <si>
    <t>FB31</t>
    <phoneticPr fontId="2" type="noConversion"/>
  </si>
  <si>
    <t>FB32</t>
    <phoneticPr fontId="2" type="noConversion"/>
  </si>
  <si>
    <t>BLM15PX330SN1</t>
    <phoneticPr fontId="2" type="noConversion"/>
  </si>
  <si>
    <t>Debugging DAC cannot normally operate.</t>
    <phoneticPr fontId="2" type="noConversion"/>
  </si>
  <si>
    <t>ZYNQ DDR</t>
    <phoneticPr fontId="2" type="noConversion"/>
  </si>
  <si>
    <t>R293</t>
    <phoneticPr fontId="2" type="noConversion"/>
  </si>
  <si>
    <t>RC1005F100CS</t>
    <phoneticPr fontId="2" type="noConversion"/>
  </si>
  <si>
    <t>R294</t>
    <phoneticPr fontId="2" type="noConversion"/>
  </si>
  <si>
    <t>No effect</t>
    <phoneticPr fontId="2" type="noConversion"/>
  </si>
  <si>
    <t>DDR's access data may not be normal data.</t>
    <phoneticPr fontId="2" type="noConversion"/>
  </si>
  <si>
    <t>ZYNQ can detect a fault by FsoE. SafeSpace2.0 goes to the safe state.</t>
    <phoneticPr fontId="2" type="noConversion"/>
  </si>
  <si>
    <t>R290</t>
    <phoneticPr fontId="2" type="noConversion"/>
  </si>
  <si>
    <t>R295</t>
    <phoneticPr fontId="2" type="noConversion"/>
  </si>
  <si>
    <t>R296</t>
    <phoneticPr fontId="2" type="noConversion"/>
  </si>
  <si>
    <t>R297</t>
    <phoneticPr fontId="2" type="noConversion"/>
  </si>
  <si>
    <t>R298</t>
    <phoneticPr fontId="2" type="noConversion"/>
  </si>
  <si>
    <t>R291</t>
    <phoneticPr fontId="2" type="noConversion"/>
  </si>
  <si>
    <t>R289</t>
    <phoneticPr fontId="2" type="noConversion"/>
  </si>
  <si>
    <t>R292</t>
    <phoneticPr fontId="2" type="noConversion"/>
  </si>
  <si>
    <t>R299</t>
    <phoneticPr fontId="2" type="noConversion"/>
  </si>
  <si>
    <t>R300</t>
    <phoneticPr fontId="2" type="noConversion"/>
  </si>
  <si>
    <t>R301</t>
    <phoneticPr fontId="2" type="noConversion"/>
  </si>
  <si>
    <t>R302</t>
    <phoneticPr fontId="2" type="noConversion"/>
  </si>
  <si>
    <t>R303</t>
    <phoneticPr fontId="2" type="noConversion"/>
  </si>
  <si>
    <t>R304</t>
    <phoneticPr fontId="2" type="noConversion"/>
  </si>
  <si>
    <t>R305</t>
    <phoneticPr fontId="2" type="noConversion"/>
  </si>
  <si>
    <t>R307</t>
    <phoneticPr fontId="2" type="noConversion"/>
  </si>
  <si>
    <t>R309</t>
    <phoneticPr fontId="2" type="noConversion"/>
  </si>
  <si>
    <t>R310</t>
    <phoneticPr fontId="2" type="noConversion"/>
  </si>
  <si>
    <t>R311</t>
    <phoneticPr fontId="2" type="noConversion"/>
  </si>
  <si>
    <t>R312</t>
    <phoneticPr fontId="2" type="noConversion"/>
  </si>
  <si>
    <t>R313</t>
    <phoneticPr fontId="2" type="noConversion"/>
  </si>
  <si>
    <t>R314</t>
    <phoneticPr fontId="2" type="noConversion"/>
  </si>
  <si>
    <t>R315</t>
    <phoneticPr fontId="2" type="noConversion"/>
  </si>
  <si>
    <t>R317</t>
    <phoneticPr fontId="2" type="noConversion"/>
  </si>
  <si>
    <t>RC1005F80R6CS</t>
    <phoneticPr fontId="2" type="noConversion"/>
  </si>
  <si>
    <t>RC1005F472CS</t>
    <phoneticPr fontId="2" type="noConversion"/>
  </si>
  <si>
    <t>R318</t>
    <phoneticPr fontId="2" type="noConversion"/>
  </si>
  <si>
    <t>R319</t>
    <phoneticPr fontId="2" type="noConversion"/>
  </si>
  <si>
    <t>R320</t>
    <phoneticPr fontId="2" type="noConversion"/>
  </si>
  <si>
    <t>RC1005F103CS</t>
    <phoneticPr fontId="2" type="noConversion"/>
  </si>
  <si>
    <t>R321</t>
    <phoneticPr fontId="2" type="noConversion"/>
  </si>
  <si>
    <t>C338</t>
    <phoneticPr fontId="2" type="noConversion"/>
  </si>
  <si>
    <t>CL05B103KO5NNN</t>
    <phoneticPr fontId="2" type="noConversion"/>
  </si>
  <si>
    <t>C340</t>
    <phoneticPr fontId="2" type="noConversion"/>
  </si>
  <si>
    <t>C339</t>
    <phoneticPr fontId="2" type="noConversion"/>
  </si>
  <si>
    <t>CL10B475KQ8NQN</t>
    <phoneticPr fontId="2" type="noConversion"/>
  </si>
  <si>
    <t>C329</t>
    <phoneticPr fontId="2" type="noConversion"/>
  </si>
  <si>
    <t>CL05B104KB5NNN</t>
    <phoneticPr fontId="2" type="noConversion"/>
  </si>
  <si>
    <t>ZP1V35 is short to ZP0V675, then DDR_VREF go to ZP1V35.</t>
    <phoneticPr fontId="2" type="noConversion"/>
  </si>
  <si>
    <t>ZP1V35 is short to ground(A_DG), then go to 0V.</t>
    <phoneticPr fontId="2" type="noConversion"/>
  </si>
  <si>
    <t>ZP0V675 is short to ground(A_DG), then go to 0V.</t>
    <phoneticPr fontId="2" type="noConversion"/>
  </si>
  <si>
    <t>U34</t>
    <phoneticPr fontId="2" type="noConversion"/>
  </si>
  <si>
    <t>MT41K256M8DA-125IT:K</t>
    <phoneticPr fontId="2" type="noConversion"/>
  </si>
  <si>
    <t>DDR Memory</t>
    <phoneticPr fontId="2" type="noConversion"/>
  </si>
  <si>
    <t>R308</t>
    <phoneticPr fontId="2" type="noConversion"/>
  </si>
  <si>
    <t>RC1005F241CS</t>
    <phoneticPr fontId="2" type="noConversion"/>
  </si>
  <si>
    <t>C325</t>
    <phoneticPr fontId="2" type="noConversion"/>
  </si>
  <si>
    <t>CL05B103KO5NNN</t>
    <phoneticPr fontId="2" type="noConversion"/>
  </si>
  <si>
    <t>C327</t>
    <phoneticPr fontId="2" type="noConversion"/>
  </si>
  <si>
    <t>C330</t>
    <phoneticPr fontId="2" type="noConversion"/>
  </si>
  <si>
    <t>C331</t>
    <phoneticPr fontId="2" type="noConversion"/>
  </si>
  <si>
    <t>C332</t>
    <phoneticPr fontId="2" type="noConversion"/>
  </si>
  <si>
    <t>C333</t>
    <phoneticPr fontId="2" type="noConversion"/>
  </si>
  <si>
    <t>ZP3V3 is short to ground(A_DG)+J606</t>
    <phoneticPr fontId="2" type="noConversion"/>
  </si>
  <si>
    <t>C341</t>
    <phoneticPr fontId="2" type="noConversion"/>
  </si>
  <si>
    <t>C342</t>
    <phoneticPr fontId="2" type="noConversion"/>
  </si>
  <si>
    <t>C343</t>
    <phoneticPr fontId="2" type="noConversion"/>
  </si>
  <si>
    <t>C344</t>
    <phoneticPr fontId="2" type="noConversion"/>
  </si>
  <si>
    <t>C345</t>
    <phoneticPr fontId="2" type="noConversion"/>
  </si>
  <si>
    <t>C346</t>
    <phoneticPr fontId="2" type="noConversion"/>
  </si>
  <si>
    <t>C347</t>
    <phoneticPr fontId="2" type="noConversion"/>
  </si>
  <si>
    <t>C348</t>
    <phoneticPr fontId="2" type="noConversion"/>
  </si>
  <si>
    <t>C349</t>
    <phoneticPr fontId="2" type="noConversion"/>
  </si>
  <si>
    <t>C371</t>
    <phoneticPr fontId="2" type="noConversion"/>
  </si>
  <si>
    <t>C372</t>
    <phoneticPr fontId="2" type="noConversion"/>
  </si>
  <si>
    <t>C373</t>
    <phoneticPr fontId="2" type="noConversion"/>
  </si>
  <si>
    <t>Dangerous</t>
    <phoneticPr fontId="2" type="noConversion"/>
  </si>
  <si>
    <t>ZP0V675 is short to ground(:A_DG), then go to 0V.</t>
    <phoneticPr fontId="2" type="noConversion"/>
  </si>
  <si>
    <t>U33</t>
    <phoneticPr fontId="2" type="noConversion"/>
  </si>
  <si>
    <t>R306</t>
    <phoneticPr fontId="2" type="noConversion"/>
  </si>
  <si>
    <t>C326</t>
    <phoneticPr fontId="2" type="noConversion"/>
  </si>
  <si>
    <t>C328</t>
    <phoneticPr fontId="2" type="noConversion"/>
  </si>
  <si>
    <t>C334</t>
    <phoneticPr fontId="2" type="noConversion"/>
  </si>
  <si>
    <t>C335</t>
    <phoneticPr fontId="2" type="noConversion"/>
  </si>
  <si>
    <t>C336</t>
    <phoneticPr fontId="2" type="noConversion"/>
  </si>
  <si>
    <t>C337</t>
    <phoneticPr fontId="2" type="noConversion"/>
  </si>
  <si>
    <t>C350</t>
    <phoneticPr fontId="2" type="noConversion"/>
  </si>
  <si>
    <t>C351</t>
    <phoneticPr fontId="2" type="noConversion"/>
  </si>
  <si>
    <t>C352</t>
    <phoneticPr fontId="2" type="noConversion"/>
  </si>
  <si>
    <t>C353</t>
    <phoneticPr fontId="2" type="noConversion"/>
  </si>
  <si>
    <t>C354</t>
    <phoneticPr fontId="2" type="noConversion"/>
  </si>
  <si>
    <t>C355</t>
    <phoneticPr fontId="2" type="noConversion"/>
  </si>
  <si>
    <t>C356</t>
    <phoneticPr fontId="2" type="noConversion"/>
  </si>
  <si>
    <t>C357</t>
    <phoneticPr fontId="2" type="noConversion"/>
  </si>
  <si>
    <t>C358</t>
    <phoneticPr fontId="2" type="noConversion"/>
  </si>
  <si>
    <t>C374</t>
    <phoneticPr fontId="2" type="noConversion"/>
  </si>
  <si>
    <t>C375</t>
    <phoneticPr fontId="2" type="noConversion"/>
  </si>
  <si>
    <t>C376</t>
    <phoneticPr fontId="2" type="noConversion"/>
  </si>
  <si>
    <t>ZP1V35 is short to ground(:A_DG), then go to 0V.</t>
    <phoneticPr fontId="2" type="noConversion"/>
  </si>
  <si>
    <t>ZP1V35 is short to ground(:A_DG), then go to 0V.</t>
    <phoneticPr fontId="2" type="noConversion"/>
  </si>
  <si>
    <t>Short circuit of any conductor to an exposed conductive part</t>
    <phoneticPr fontId="2" type="noConversion"/>
  </si>
  <si>
    <t>Open circuit of individual connector pins</t>
    <phoneticPr fontId="2" type="noConversion"/>
  </si>
  <si>
    <t>Short circuit between any two adjacent pins</t>
    <phoneticPr fontId="2" type="noConversion"/>
  </si>
  <si>
    <t>Detected</t>
    <phoneticPr fontId="2" type="noConversion"/>
  </si>
  <si>
    <t>Detected</t>
    <phoneticPr fontId="2" type="noConversion"/>
  </si>
  <si>
    <t>MCU1 &amp; 2 can detect a fault by self-diagnosis or cross checking. SafeSpace2.0 goes to the safe state.</t>
    <phoneticPr fontId="2" type="noConversion"/>
  </si>
  <si>
    <t>'MCU1 &amp; 2 can detect a fault by self-diagnosis or cross checking. SafeSpace2.0 goes to the safe state.</t>
  </si>
  <si>
    <t>MCU1 &amp; 2 can detect a fault by self-diagnosis or cross checking. SafeSpace2.0 goes to the safe state.</t>
    <phoneticPr fontId="2" type="noConversion"/>
  </si>
  <si>
    <t>MCU1 &amp; 2 can detect a fault by self-diagnosis or cross checking. SafeSpace2.0 goes to the safe state.</t>
    <phoneticPr fontId="2" type="noConversion"/>
  </si>
  <si>
    <t>External input &amp; output signals cannot be monitored.</t>
    <phoneticPr fontId="2" type="noConversion"/>
  </si>
  <si>
    <t>External input &amp; output signals cannot be monitored.</t>
    <phoneticPr fontId="2" type="noConversion"/>
  </si>
  <si>
    <t>External input &amp; output signals cannot be monitored.</t>
    <phoneticPr fontId="2" type="noConversion"/>
  </si>
  <si>
    <t>External input &amp; output signals cannot be monitored.</t>
    <phoneticPr fontId="2" type="noConversion"/>
  </si>
  <si>
    <t>CL05B102JB5NNN</t>
    <phoneticPr fontId="2" type="noConversion"/>
  </si>
  <si>
    <t>FB52</t>
    <phoneticPr fontId="2" type="noConversion"/>
  </si>
  <si>
    <t>FB53</t>
    <phoneticPr fontId="2" type="noConversion"/>
  </si>
  <si>
    <t>BLM18SG121TN1</t>
    <phoneticPr fontId="2" type="noConversion"/>
  </si>
  <si>
    <t>A_SO1_P signal is always fixed to 'OFF'.</t>
    <phoneticPr fontId="2" type="noConversion"/>
  </si>
  <si>
    <t>B_SO1_P signal is always fixed to 'OFF'.</t>
    <phoneticPr fontId="2" type="noConversion"/>
  </si>
  <si>
    <t>FB35</t>
    <phoneticPr fontId="2" type="noConversion"/>
  </si>
  <si>
    <t>BLM15PX330SN1</t>
    <phoneticPr fontId="2" type="noConversion"/>
  </si>
  <si>
    <t>AD_P3V3 is ground's floating.</t>
    <phoneticPr fontId="2" type="noConversion"/>
  </si>
  <si>
    <t>FB36</t>
    <phoneticPr fontId="2" type="noConversion"/>
  </si>
  <si>
    <t>AD_P3V3 is not supplied.</t>
    <phoneticPr fontId="2" type="noConversion"/>
  </si>
  <si>
    <t>R350</t>
    <phoneticPr fontId="2" type="noConversion"/>
  </si>
  <si>
    <t>I2C communication is not operated.</t>
    <phoneticPr fontId="2" type="noConversion"/>
  </si>
  <si>
    <t>R351</t>
    <phoneticPr fontId="2" type="noConversion"/>
  </si>
  <si>
    <t>FB37</t>
    <phoneticPr fontId="2" type="noConversion"/>
  </si>
  <si>
    <t>Array Ferrite Bead</t>
    <phoneticPr fontId="2" type="noConversion"/>
  </si>
  <si>
    <t>A_OPT_nSOx_FDK signals cannot be accurately received.</t>
    <phoneticPr fontId="2" type="noConversion"/>
  </si>
  <si>
    <t>FB38</t>
    <phoneticPr fontId="2" type="noConversion"/>
  </si>
  <si>
    <t>A_OPT_nSOx signals cannot be accurately transmitted.</t>
    <phoneticPr fontId="2" type="noConversion"/>
  </si>
  <si>
    <t>FB39</t>
    <phoneticPr fontId="2" type="noConversion"/>
  </si>
  <si>
    <t>FB40</t>
    <phoneticPr fontId="2" type="noConversion"/>
  </si>
  <si>
    <t>AS_P24V is ground's floating.</t>
    <phoneticPr fontId="2" type="noConversion"/>
  </si>
  <si>
    <t>AS_P24V is not supplied.</t>
    <phoneticPr fontId="2" type="noConversion"/>
  </si>
  <si>
    <t>J9</t>
    <phoneticPr fontId="2" type="noConversion"/>
  </si>
  <si>
    <t>FB13-1-18-G1</t>
    <phoneticPr fontId="2" type="noConversion"/>
  </si>
  <si>
    <t>Board to board input &amp; output signals cannot be monitored and transmitted.</t>
    <phoneticPr fontId="2" type="noConversion"/>
  </si>
  <si>
    <t>FB1</t>
    <phoneticPr fontId="2" type="noConversion"/>
  </si>
  <si>
    <t>FB2</t>
    <phoneticPr fontId="2" type="noConversion"/>
  </si>
  <si>
    <t>A24V is ground's floating.</t>
    <phoneticPr fontId="2" type="noConversion"/>
  </si>
  <si>
    <t>A24V is not supplied.</t>
    <phoneticPr fontId="2" type="noConversion"/>
  </si>
  <si>
    <t>FB3</t>
    <phoneticPr fontId="2" type="noConversion"/>
  </si>
  <si>
    <t>B24V is not supplied.</t>
    <phoneticPr fontId="2" type="noConversion"/>
  </si>
  <si>
    <t>B24V is ground's floating.</t>
    <phoneticPr fontId="2" type="noConversion"/>
  </si>
  <si>
    <t>MCU1 can detect a fault by self-diagnosis or cross checking. SafeSpace2.0 goes to the safe state.</t>
    <phoneticPr fontId="2" type="noConversion"/>
  </si>
  <si>
    <t>FB41</t>
    <phoneticPr fontId="2" type="noConversion"/>
  </si>
  <si>
    <t>BD_P3V3 is ground's floating.</t>
    <phoneticPr fontId="2" type="noConversion"/>
  </si>
  <si>
    <t>FB43</t>
    <phoneticPr fontId="2" type="noConversion"/>
  </si>
  <si>
    <t>BD_P3V3 is not supplied.</t>
    <phoneticPr fontId="2" type="noConversion"/>
  </si>
  <si>
    <t>R356</t>
    <phoneticPr fontId="2" type="noConversion"/>
  </si>
  <si>
    <t>MCU1 can detect a fault by self-diagnosis or cross checking. SafeSpace2.0 goes to the safe state.</t>
    <phoneticPr fontId="2" type="noConversion"/>
  </si>
  <si>
    <t>R357</t>
    <phoneticPr fontId="2" type="noConversion"/>
  </si>
  <si>
    <t>FB42</t>
    <phoneticPr fontId="2" type="noConversion"/>
  </si>
  <si>
    <t>FB44</t>
    <phoneticPr fontId="2" type="noConversion"/>
  </si>
  <si>
    <t>FB45</t>
    <phoneticPr fontId="2" type="noConversion"/>
  </si>
  <si>
    <t>FB46</t>
    <phoneticPr fontId="2" type="noConversion"/>
  </si>
  <si>
    <t>J10</t>
    <phoneticPr fontId="2" type="noConversion"/>
  </si>
  <si>
    <t>1-1827875-2</t>
    <phoneticPr fontId="2" type="noConversion"/>
  </si>
  <si>
    <t>A_nOPEM1_T_FDK or A_nOPEM1_T_FDK signals cannot be monitored.</t>
    <phoneticPr fontId="2" type="noConversion"/>
  </si>
  <si>
    <t>A_nTPEM1_T signal cannot be output to ON.</t>
    <phoneticPr fontId="2" type="noConversion"/>
  </si>
  <si>
    <t>CL05B102JB5NNN</t>
    <phoneticPr fontId="2" type="noConversion"/>
  </si>
  <si>
    <t>MCU1 and MCU2 cannot receive input signals such
as T/P interface signals.</t>
    <phoneticPr fontId="2" type="noConversion"/>
  </si>
  <si>
    <t>MCU1 and MCU2 cannot receive input signals such
as T/P interface signals.</t>
    <phoneticPr fontId="2" type="noConversion"/>
  </si>
  <si>
    <t>MCU1 &amp; MCU2 can detect a fault by self-diagnosis or cross checking. SafeSpace2.0 goes to the safe state.</t>
    <phoneticPr fontId="2" type="noConversion"/>
  </si>
  <si>
    <t>MCU1 &amp; MCU2 can detect a fault by self-diagnosis or cross checking. SafeSpace2.0 goes to the safe state.</t>
    <phoneticPr fontId="2" type="noConversion"/>
  </si>
  <si>
    <t>CL05B102JB5NNN</t>
    <phoneticPr fontId="2" type="noConversion"/>
  </si>
  <si>
    <t>FB48</t>
    <phoneticPr fontId="2" type="noConversion"/>
  </si>
  <si>
    <t>FB49</t>
    <phoneticPr fontId="2" type="noConversion"/>
  </si>
  <si>
    <t>FB50</t>
    <phoneticPr fontId="2" type="noConversion"/>
  </si>
  <si>
    <t>FB51</t>
    <phoneticPr fontId="2" type="noConversion"/>
  </si>
  <si>
    <t>BLM31KN121SN1</t>
    <phoneticPr fontId="2" type="noConversion"/>
  </si>
  <si>
    <t>BS_P24V is ground's floating.</t>
    <phoneticPr fontId="2" type="noConversion"/>
  </si>
  <si>
    <t>BS_P24V is not supplied.</t>
    <phoneticPr fontId="2" type="noConversion"/>
  </si>
  <si>
    <t>FB5</t>
    <phoneticPr fontId="2" type="noConversion"/>
  </si>
  <si>
    <t>FB6</t>
    <phoneticPr fontId="2" type="noConversion"/>
  </si>
  <si>
    <t>FB7</t>
    <phoneticPr fontId="2" type="noConversion"/>
  </si>
  <si>
    <t>FB8</t>
    <phoneticPr fontId="2" type="noConversion"/>
  </si>
  <si>
    <t>A24V is ground's floating.</t>
    <phoneticPr fontId="2" type="noConversion"/>
  </si>
  <si>
    <t>B24V is not supplied.</t>
    <phoneticPr fontId="2" type="noConversion"/>
  </si>
  <si>
    <t>MCU2 can detect a fault by self-diagnosis or cross checking. SafeSpace2.0 goes to the safe state.</t>
    <phoneticPr fontId="2" type="noConversion"/>
  </si>
  <si>
    <t>0458 003. DR</t>
    <phoneticPr fontId="2" type="noConversion"/>
  </si>
  <si>
    <t>UCM1V470MCL1GS</t>
    <phoneticPr fontId="2" type="noConversion"/>
  </si>
  <si>
    <t>CL21B105KBFNNN</t>
    <phoneticPr fontId="2" type="noConversion"/>
  </si>
  <si>
    <t>C6</t>
    <phoneticPr fontId="2" type="noConversion"/>
  </si>
  <si>
    <t>C7</t>
    <phoneticPr fontId="2" type="noConversion"/>
  </si>
  <si>
    <t>HB15-1-18-(3.5/15.5)</t>
    <phoneticPr fontId="2" type="noConversion"/>
  </si>
  <si>
    <t>EX_A24V power is not supplied. Then Channel 1 is stopped.</t>
    <phoneticPr fontId="2" type="noConversion"/>
  </si>
  <si>
    <t>MCU2 can detect a fault by self-diagnosis or cross checking. SafeSpace2.0 goes to the safe state.</t>
    <phoneticPr fontId="2" type="noConversion"/>
  </si>
  <si>
    <t>A24V is short to grond(AG), then go to 0V.</t>
    <phoneticPr fontId="2" type="noConversion"/>
  </si>
  <si>
    <t>MCU1 &amp; 2 can detect a fault by self-diagnosis or cross checking. SafeSpace2.0 goes to the safe state.</t>
    <phoneticPr fontId="2" type="noConversion"/>
  </si>
  <si>
    <t>MCU2 can detect a fault by self-diagnosis or cross checking. SafeSpace2.0 goes to the safe state.</t>
    <phoneticPr fontId="2" type="noConversion"/>
  </si>
  <si>
    <t>AD_P3V3 is short to grond(A_DG), then go to 0V.</t>
    <phoneticPr fontId="2" type="noConversion"/>
  </si>
  <si>
    <t>EX_B24V power is not supplied. Then Channel 2 is stopped.</t>
    <phoneticPr fontId="2" type="noConversion"/>
  </si>
  <si>
    <t>EC2</t>
    <phoneticPr fontId="2" type="noConversion"/>
  </si>
  <si>
    <t>C13</t>
    <phoneticPr fontId="2" type="noConversion"/>
  </si>
  <si>
    <t>C14</t>
    <phoneticPr fontId="2" type="noConversion"/>
  </si>
  <si>
    <t>C15</t>
    <phoneticPr fontId="2" type="noConversion"/>
  </si>
  <si>
    <t>B24V is short to grond(AG), then go to 0V.</t>
    <phoneticPr fontId="2" type="noConversion"/>
  </si>
  <si>
    <t>B24V is short to grond(AG), then go to 0V.</t>
    <phoneticPr fontId="2" type="noConversion"/>
  </si>
  <si>
    <t>BD_P3V3 is short to grond(B_DG), then go to 0V.</t>
    <phoneticPr fontId="2" type="noConversion"/>
  </si>
  <si>
    <t>MCU1 can detect a fault by self-diagnosis or cross checking. SafeSpace2.0 goes to the safe state.</t>
    <phoneticPr fontId="2" type="noConversion"/>
  </si>
  <si>
    <t>R103</t>
    <phoneticPr fontId="2" type="noConversion"/>
  </si>
  <si>
    <t>SML-P11YT( R)</t>
    <phoneticPr fontId="2" type="noConversion"/>
  </si>
  <si>
    <t>A24V Power
Status LED</t>
    <phoneticPr fontId="2" type="noConversion"/>
  </si>
  <si>
    <t>BD625A</t>
    <phoneticPr fontId="2" type="noConversion"/>
  </si>
  <si>
    <t>Non-Safety LED1 is always OFF. But no effect.</t>
    <phoneticPr fontId="2" type="noConversion"/>
  </si>
  <si>
    <t>B24V Power
Status LED</t>
    <phoneticPr fontId="2" type="noConversion"/>
  </si>
  <si>
    <t>R104</t>
    <phoneticPr fontId="2" type="noConversion"/>
  </si>
  <si>
    <t>LED2</t>
    <phoneticPr fontId="2" type="noConversion"/>
  </si>
  <si>
    <t>Non-Safety LED2 is always OFF. But no effect.</t>
    <phoneticPr fontId="2" type="noConversion"/>
  </si>
  <si>
    <t>Non-Safety LED2 is always OFF. But no effect.</t>
    <phoneticPr fontId="2" type="noConversion"/>
  </si>
  <si>
    <t>C2</t>
    <phoneticPr fontId="2" type="noConversion"/>
  </si>
  <si>
    <t>CL21A475KBQNNN</t>
    <phoneticPr fontId="2" type="noConversion"/>
  </si>
  <si>
    <t>U1</t>
    <phoneticPr fontId="2" type="noConversion"/>
  </si>
  <si>
    <t>Power Regulator</t>
    <phoneticPr fontId="2" type="noConversion"/>
  </si>
  <si>
    <t>LMR54406FDBVR</t>
    <phoneticPr fontId="2" type="noConversion"/>
  </si>
  <si>
    <t>https://www.ti.com/quality/docs/estimator.tsp?partType=tiPartNumber&amp;partNumber=LMR54406FDBVR#resultstable</t>
    <phoneticPr fontId="2" type="noConversion"/>
  </si>
  <si>
    <t>CL05B104KB5NNN</t>
    <phoneticPr fontId="2" type="noConversion"/>
  </si>
  <si>
    <t>SPM4020T-100M-LR</t>
    <phoneticPr fontId="2" type="noConversion"/>
  </si>
  <si>
    <t>L1</t>
    <phoneticPr fontId="2" type="noConversion"/>
  </si>
  <si>
    <t>RC1005F6982CS</t>
    <phoneticPr fontId="2" type="noConversion"/>
  </si>
  <si>
    <t>R1</t>
    <phoneticPr fontId="2" type="noConversion"/>
  </si>
  <si>
    <t>RC1005F2212CS</t>
    <phoneticPr fontId="2" type="noConversion"/>
  </si>
  <si>
    <t>C3</t>
    <phoneticPr fontId="2" type="noConversion"/>
  </si>
  <si>
    <t>C4</t>
    <phoneticPr fontId="2" type="noConversion"/>
  </si>
  <si>
    <t>CL21X226MPYNNWE</t>
    <phoneticPr fontId="2" type="noConversion"/>
  </si>
  <si>
    <t>Output power(:A3V3) is unstable due to boost Capacitor.</t>
    <phoneticPr fontId="2" type="noConversion"/>
  </si>
  <si>
    <t>Detected</t>
    <phoneticPr fontId="2" type="noConversion"/>
  </si>
  <si>
    <t>Output power(A3V3) is zero</t>
    <phoneticPr fontId="2" type="noConversion"/>
  </si>
  <si>
    <t>Output power(A3V3) is unstable.</t>
  </si>
  <si>
    <t>Output power(A3V3) is unstable.</t>
    <phoneticPr fontId="2" type="noConversion"/>
  </si>
  <si>
    <t>Power(:A3V3) is short to ground(:AG).</t>
    <phoneticPr fontId="2" type="noConversion"/>
  </si>
  <si>
    <t>Power(:A24V) is short to ground(:AG).</t>
    <phoneticPr fontId="2" type="noConversion"/>
  </si>
  <si>
    <t>Output power(A3V3) is unstable.</t>
    <phoneticPr fontId="2" type="noConversion"/>
  </si>
  <si>
    <t>C16</t>
    <phoneticPr fontId="2" type="noConversion"/>
  </si>
  <si>
    <t>U4</t>
    <phoneticPr fontId="2" type="noConversion"/>
  </si>
  <si>
    <t>C12</t>
    <phoneticPr fontId="2" type="noConversion"/>
  </si>
  <si>
    <t>L2</t>
    <phoneticPr fontId="2" type="noConversion"/>
  </si>
  <si>
    <t>R9</t>
    <phoneticPr fontId="2" type="noConversion"/>
  </si>
  <si>
    <t>C18</t>
    <phoneticPr fontId="2" type="noConversion"/>
  </si>
  <si>
    <t>R510</t>
    <phoneticPr fontId="2" type="noConversion"/>
  </si>
  <si>
    <t>R511</t>
    <phoneticPr fontId="2" type="noConversion"/>
  </si>
  <si>
    <t>R512</t>
    <phoneticPr fontId="2" type="noConversion"/>
  </si>
  <si>
    <t>U41</t>
    <phoneticPr fontId="2" type="noConversion"/>
  </si>
  <si>
    <t>C454</t>
    <phoneticPr fontId="2" type="noConversion"/>
  </si>
  <si>
    <t>R514</t>
    <phoneticPr fontId="2" type="noConversion"/>
  </si>
  <si>
    <t>RC2012F121CS</t>
    <phoneticPr fontId="2" type="noConversion"/>
  </si>
  <si>
    <t>R515</t>
    <phoneticPr fontId="2" type="noConversion"/>
  </si>
  <si>
    <t>R516</t>
    <phoneticPr fontId="2" type="noConversion"/>
  </si>
  <si>
    <t>FB47</t>
    <phoneticPr fontId="2" type="noConversion"/>
  </si>
  <si>
    <t>TVS12</t>
    <phoneticPr fontId="2" type="noConversion"/>
  </si>
  <si>
    <t>SM712-02HTG</t>
    <phoneticPr fontId="2" type="noConversion"/>
  </si>
  <si>
    <t>RS485 Tranceiver</t>
    <phoneticPr fontId="2" type="noConversion"/>
  </si>
  <si>
    <t>THVD1420DRLR</t>
    <phoneticPr fontId="2" type="noConversion"/>
  </si>
  <si>
    <t>https://www.ti.com/quality/docs/estimator.tsp?opn=THVD1420DRLR&amp;cpn=&amp;partNumber=THVD1420DRLR#resultstable</t>
    <phoneticPr fontId="2" type="noConversion"/>
  </si>
  <si>
    <t>MCU2 can detect a fault by cross-check(by PROFIsafe refer to SRS). SafeSpace2.0 goes to the safe state.</t>
    <phoneticPr fontId="2" type="noConversion"/>
  </si>
  <si>
    <t>Unable to transmit data to PROFIsafe board(:BD671)</t>
    <phoneticPr fontId="2" type="noConversion"/>
  </si>
  <si>
    <t>Unable to receive data to PROFIsafe board(:BD671)</t>
    <phoneticPr fontId="2" type="noConversion"/>
  </si>
  <si>
    <t>PROFIsafe data cannot be exchanged with PROFIsafe board(:BD671).</t>
    <phoneticPr fontId="2" type="noConversion"/>
  </si>
  <si>
    <t>BD_P3V3 is short to ground(B_DG), then go to 0V.</t>
    <phoneticPr fontId="2" type="noConversion"/>
  </si>
  <si>
    <t>C637</t>
    <phoneticPr fontId="2" type="noConversion"/>
  </si>
  <si>
    <t>CL05B105KQ5NQN</t>
    <phoneticPr fontId="2" type="noConversion"/>
  </si>
  <si>
    <t>R760</t>
    <phoneticPr fontId="2" type="noConversion"/>
  </si>
  <si>
    <t>C635</t>
    <phoneticPr fontId="2" type="noConversion"/>
  </si>
  <si>
    <t>C636</t>
    <phoneticPr fontId="2" type="noConversion"/>
  </si>
  <si>
    <t>U46</t>
    <phoneticPr fontId="2" type="noConversion"/>
  </si>
  <si>
    <t>LOAD SWITCHES</t>
    <phoneticPr fontId="2" type="noConversion"/>
  </si>
  <si>
    <t>R765</t>
    <phoneticPr fontId="2" type="noConversion"/>
  </si>
  <si>
    <t>R766</t>
    <phoneticPr fontId="2" type="noConversion"/>
  </si>
  <si>
    <t>RC1005F103CS</t>
    <phoneticPr fontId="2" type="noConversion"/>
  </si>
  <si>
    <t>LOGIC IC</t>
    <phoneticPr fontId="2" type="noConversion"/>
  </si>
  <si>
    <t>C642</t>
    <phoneticPr fontId="2" type="noConversion"/>
  </si>
  <si>
    <t>R767</t>
    <phoneticPr fontId="2" type="noConversion"/>
  </si>
  <si>
    <t>ZP3V3 is short to ground(:A_DG), then go to 0V.</t>
    <phoneticPr fontId="2" type="noConversion"/>
  </si>
  <si>
    <t>TPS22919QDCKRQ1</t>
    <phoneticPr fontId="2" type="noConversion"/>
  </si>
  <si>
    <t>https://www.ti.com/quality/docs/estimator.tsp?partType=tiPartNumber&amp;partNumber=TPS22919QDCKRQ1#resultstable</t>
    <phoneticPr fontId="2" type="noConversion"/>
  </si>
  <si>
    <t>Output power(AD_P3V3, AD_P1V2) is unstable.</t>
    <phoneticPr fontId="2" type="noConversion"/>
  </si>
  <si>
    <t>Output power(:BUF_VCC) is unstable.</t>
    <phoneticPr fontId="2" type="noConversion"/>
  </si>
  <si>
    <t>BUF_VCC is short to ground(:A_DG), then go to 0V.</t>
    <phoneticPr fontId="2" type="noConversion"/>
  </si>
  <si>
    <t>PL_ENBUF signal is always 'ON'.</t>
    <phoneticPr fontId="2" type="noConversion"/>
  </si>
  <si>
    <t>PS_ENBUF signal is always 'ON'.</t>
    <phoneticPr fontId="2" type="noConversion"/>
  </si>
  <si>
    <t>SN74LVC1G11DBVR</t>
    <phoneticPr fontId="2" type="noConversion"/>
  </si>
  <si>
    <t>https://www.ti.com/quality/docs/estimator.tsp?opn=SN74LVC1G11DBVR&amp;cpn=&amp;partNumber=SN74LVC1G11DBVR#resultstable</t>
    <phoneticPr fontId="2" type="noConversion"/>
  </si>
  <si>
    <t>R836</t>
    <phoneticPr fontId="2" type="noConversion"/>
  </si>
  <si>
    <t>RC1005F102CS</t>
    <phoneticPr fontId="2" type="noConversion"/>
  </si>
  <si>
    <t>R838</t>
    <phoneticPr fontId="2" type="noConversion"/>
  </si>
  <si>
    <t>RC1005F222CS</t>
    <phoneticPr fontId="2" type="noConversion"/>
  </si>
  <si>
    <t>PC21</t>
    <phoneticPr fontId="2" type="noConversion"/>
  </si>
  <si>
    <t>PS2802C-4(rank M)</t>
    <phoneticPr fontId="2" type="noConversion"/>
  </si>
  <si>
    <t>D62</t>
    <phoneticPr fontId="2" type="noConversion"/>
  </si>
  <si>
    <t>1SS355VMTE-17</t>
    <phoneticPr fontId="2" type="noConversion"/>
  </si>
  <si>
    <t>R842</t>
    <phoneticPr fontId="2" type="noConversion"/>
  </si>
  <si>
    <t>RC1608F103CS</t>
    <phoneticPr fontId="2" type="noConversion"/>
  </si>
  <si>
    <t>ZD11</t>
    <phoneticPr fontId="2" type="noConversion"/>
  </si>
  <si>
    <t>UDZS15B</t>
    <phoneticPr fontId="2" type="noConversion"/>
  </si>
  <si>
    <t>R850</t>
    <phoneticPr fontId="2" type="noConversion"/>
  </si>
  <si>
    <t>D63</t>
    <phoneticPr fontId="2" type="noConversion"/>
  </si>
  <si>
    <t>ES3DB-13-F</t>
    <phoneticPr fontId="2" type="noConversion"/>
  </si>
  <si>
    <t>QP13</t>
    <phoneticPr fontId="2" type="noConversion"/>
  </si>
  <si>
    <t>FQD7P20TM</t>
    <phoneticPr fontId="2" type="noConversion"/>
  </si>
  <si>
    <t>FS4</t>
    <phoneticPr fontId="2" type="noConversion"/>
  </si>
  <si>
    <t>Zenor Diode</t>
    <phoneticPr fontId="2" type="noConversion"/>
  </si>
  <si>
    <t>D66</t>
    <phoneticPr fontId="2" type="noConversion"/>
  </si>
  <si>
    <t>RB160MM-90</t>
    <phoneticPr fontId="2" type="noConversion"/>
  </si>
  <si>
    <t>SA3</t>
    <phoneticPr fontId="2" type="noConversion"/>
  </si>
  <si>
    <t>Brake Output(Ch.1)</t>
    <phoneticPr fontId="2" type="noConversion"/>
  </si>
  <si>
    <t>Brake control is not available. Then brake is always on hold-state.</t>
    <phoneticPr fontId="2" type="noConversion"/>
  </si>
  <si>
    <t>Brake control is not available.</t>
    <phoneticPr fontId="2" type="noConversion"/>
  </si>
  <si>
    <t>Brake control is not available. Then brake is always on Release-state.</t>
    <phoneticPr fontId="2" type="noConversion"/>
  </si>
  <si>
    <t>Brake control is not available. Then brake is always on hold-state.</t>
    <phoneticPr fontId="2" type="noConversion"/>
  </si>
  <si>
    <t>Brake control is not available.</t>
    <phoneticPr fontId="2" type="noConversion"/>
  </si>
  <si>
    <t>Brake2</t>
    <phoneticPr fontId="2" type="noConversion"/>
  </si>
  <si>
    <t>R840</t>
    <phoneticPr fontId="2" type="noConversion"/>
  </si>
  <si>
    <t>R846</t>
    <phoneticPr fontId="2" type="noConversion"/>
  </si>
  <si>
    <t>D64</t>
    <phoneticPr fontId="2" type="noConversion"/>
  </si>
  <si>
    <t>R858</t>
    <phoneticPr fontId="2" type="noConversion"/>
  </si>
  <si>
    <t>ZD17</t>
    <phoneticPr fontId="2" type="noConversion"/>
  </si>
  <si>
    <t>R864</t>
    <phoneticPr fontId="2" type="noConversion"/>
  </si>
  <si>
    <t>QP15</t>
    <phoneticPr fontId="2" type="noConversion"/>
  </si>
  <si>
    <t>D72</t>
    <phoneticPr fontId="2" type="noConversion"/>
  </si>
  <si>
    <t>FS6</t>
    <phoneticPr fontId="2" type="noConversion"/>
  </si>
  <si>
    <t>SA5</t>
    <phoneticPr fontId="2" type="noConversion"/>
  </si>
  <si>
    <t>D74</t>
    <phoneticPr fontId="2" type="noConversion"/>
  </si>
  <si>
    <t>Brake3</t>
    <phoneticPr fontId="2" type="noConversion"/>
  </si>
  <si>
    <t>R848</t>
    <phoneticPr fontId="2" type="noConversion"/>
  </si>
  <si>
    <t>R852</t>
    <phoneticPr fontId="2" type="noConversion"/>
  </si>
  <si>
    <t>D68</t>
    <phoneticPr fontId="2" type="noConversion"/>
  </si>
  <si>
    <t>R878</t>
    <phoneticPr fontId="2" type="noConversion"/>
  </si>
  <si>
    <t>ZD23</t>
    <phoneticPr fontId="2" type="noConversion"/>
  </si>
  <si>
    <t>R884</t>
    <phoneticPr fontId="2" type="noConversion"/>
  </si>
  <si>
    <t>QP17</t>
    <phoneticPr fontId="2" type="noConversion"/>
  </si>
  <si>
    <t>D76</t>
    <phoneticPr fontId="2" type="noConversion"/>
  </si>
  <si>
    <t>FS8</t>
    <phoneticPr fontId="2" type="noConversion"/>
  </si>
  <si>
    <t>SA7</t>
    <phoneticPr fontId="2" type="noConversion"/>
  </si>
  <si>
    <t>D78</t>
    <phoneticPr fontId="2" type="noConversion"/>
  </si>
  <si>
    <t>Brake4</t>
    <phoneticPr fontId="2" type="noConversion"/>
  </si>
  <si>
    <t>R854</t>
    <phoneticPr fontId="2" type="noConversion"/>
  </si>
  <si>
    <t>R856</t>
    <phoneticPr fontId="2" type="noConversion"/>
  </si>
  <si>
    <t>D70</t>
    <phoneticPr fontId="2" type="noConversion"/>
  </si>
  <si>
    <t>R886</t>
    <phoneticPr fontId="2" type="noConversion"/>
  </si>
  <si>
    <t>ZD29</t>
    <phoneticPr fontId="2" type="noConversion"/>
  </si>
  <si>
    <t>R892</t>
    <phoneticPr fontId="2" type="noConversion"/>
  </si>
  <si>
    <t>QP19</t>
    <phoneticPr fontId="2" type="noConversion"/>
  </si>
  <si>
    <t>D80</t>
    <phoneticPr fontId="2" type="noConversion"/>
  </si>
  <si>
    <t>FS10</t>
    <phoneticPr fontId="2" type="noConversion"/>
  </si>
  <si>
    <t>SA9</t>
    <phoneticPr fontId="2" type="noConversion"/>
  </si>
  <si>
    <t>D82</t>
    <phoneticPr fontId="2" type="noConversion"/>
  </si>
  <si>
    <t>Brake5</t>
    <phoneticPr fontId="2" type="noConversion"/>
  </si>
  <si>
    <t>R837</t>
    <phoneticPr fontId="2" type="noConversion"/>
  </si>
  <si>
    <t>R839</t>
    <phoneticPr fontId="2" type="noConversion"/>
  </si>
  <si>
    <t>PC22</t>
    <phoneticPr fontId="2" type="noConversion"/>
  </si>
  <si>
    <t>D60</t>
    <phoneticPr fontId="2" type="noConversion"/>
  </si>
  <si>
    <t>R844</t>
    <phoneticPr fontId="2" type="noConversion"/>
  </si>
  <si>
    <t>ZD13</t>
    <phoneticPr fontId="2" type="noConversion"/>
  </si>
  <si>
    <t>R851</t>
    <phoneticPr fontId="2" type="noConversion"/>
  </si>
  <si>
    <t>QP14</t>
    <phoneticPr fontId="2" type="noConversion"/>
  </si>
  <si>
    <t>D61</t>
    <phoneticPr fontId="2" type="noConversion"/>
  </si>
  <si>
    <t>FS5</t>
    <phoneticPr fontId="2" type="noConversion"/>
  </si>
  <si>
    <t>SA4</t>
    <phoneticPr fontId="2" type="noConversion"/>
  </si>
  <si>
    <t>D67</t>
    <phoneticPr fontId="2" type="noConversion"/>
  </si>
  <si>
    <t>Brake6</t>
    <phoneticPr fontId="2" type="noConversion"/>
  </si>
  <si>
    <t>R841</t>
    <phoneticPr fontId="2" type="noConversion"/>
  </si>
  <si>
    <t>R847</t>
    <phoneticPr fontId="2" type="noConversion"/>
  </si>
  <si>
    <t>D65</t>
    <phoneticPr fontId="2" type="noConversion"/>
  </si>
  <si>
    <t>R860</t>
    <phoneticPr fontId="2" type="noConversion"/>
  </si>
  <si>
    <t>ZD19</t>
    <phoneticPr fontId="2" type="noConversion"/>
  </si>
  <si>
    <t>R865</t>
    <phoneticPr fontId="2" type="noConversion"/>
  </si>
  <si>
    <t>QP16</t>
    <phoneticPr fontId="2" type="noConversion"/>
  </si>
  <si>
    <t>D73</t>
    <phoneticPr fontId="2" type="noConversion"/>
  </si>
  <si>
    <t>FS7</t>
    <phoneticPr fontId="2" type="noConversion"/>
  </si>
  <si>
    <t>SA6</t>
    <phoneticPr fontId="2" type="noConversion"/>
  </si>
  <si>
    <t>D75</t>
    <phoneticPr fontId="2" type="noConversion"/>
  </si>
  <si>
    <t>Brake7</t>
    <phoneticPr fontId="2" type="noConversion"/>
  </si>
  <si>
    <t>R849</t>
    <phoneticPr fontId="2" type="noConversion"/>
  </si>
  <si>
    <t>R853</t>
    <phoneticPr fontId="2" type="noConversion"/>
  </si>
  <si>
    <t>D69</t>
    <phoneticPr fontId="2" type="noConversion"/>
  </si>
  <si>
    <t>R881</t>
    <phoneticPr fontId="2" type="noConversion"/>
  </si>
  <si>
    <t>ZD24</t>
    <phoneticPr fontId="2" type="noConversion"/>
  </si>
  <si>
    <t>R885</t>
    <phoneticPr fontId="2" type="noConversion"/>
  </si>
  <si>
    <t>QP18</t>
    <phoneticPr fontId="2" type="noConversion"/>
  </si>
  <si>
    <t>D77</t>
    <phoneticPr fontId="2" type="noConversion"/>
  </si>
  <si>
    <t>FS9</t>
    <phoneticPr fontId="2" type="noConversion"/>
  </si>
  <si>
    <t>SA8</t>
    <phoneticPr fontId="2" type="noConversion"/>
  </si>
  <si>
    <t>D79</t>
    <phoneticPr fontId="2" type="noConversion"/>
  </si>
  <si>
    <t>Brake8</t>
    <phoneticPr fontId="2" type="noConversion"/>
  </si>
  <si>
    <t>R855</t>
    <phoneticPr fontId="2" type="noConversion"/>
  </si>
  <si>
    <t>R857</t>
    <phoneticPr fontId="2" type="noConversion"/>
  </si>
  <si>
    <t>D71</t>
    <phoneticPr fontId="2" type="noConversion"/>
  </si>
  <si>
    <t>R888</t>
    <phoneticPr fontId="2" type="noConversion"/>
  </si>
  <si>
    <t>ZD31</t>
    <phoneticPr fontId="2" type="noConversion"/>
  </si>
  <si>
    <t>R893</t>
    <phoneticPr fontId="2" type="noConversion"/>
  </si>
  <si>
    <t>QP20</t>
    <phoneticPr fontId="2" type="noConversion"/>
  </si>
  <si>
    <t>D81</t>
    <phoneticPr fontId="2" type="noConversion"/>
  </si>
  <si>
    <t>FS11</t>
    <phoneticPr fontId="2" type="noConversion"/>
  </si>
  <si>
    <t>SA10</t>
    <phoneticPr fontId="2" type="noConversion"/>
  </si>
  <si>
    <t>D83</t>
    <phoneticPr fontId="2" type="noConversion"/>
  </si>
  <si>
    <t>Brake1</t>
    <phoneticPr fontId="2" type="noConversion"/>
  </si>
  <si>
    <t>FQD7P20TM</t>
    <phoneticPr fontId="2" type="noConversion"/>
  </si>
  <si>
    <t>CNBRK16</t>
    <phoneticPr fontId="2" type="noConversion"/>
  </si>
  <si>
    <t>1318126-1</t>
    <phoneticPr fontId="2" type="noConversion"/>
  </si>
  <si>
    <t>CNBRK78</t>
    <phoneticPr fontId="2" type="noConversion"/>
  </si>
  <si>
    <t>1318124-1</t>
    <phoneticPr fontId="2" type="noConversion"/>
  </si>
  <si>
    <t>J12</t>
    <phoneticPr fontId="2" type="noConversion"/>
  </si>
  <si>
    <t>1-917337-2</t>
    <phoneticPr fontId="2" type="noConversion"/>
  </si>
  <si>
    <t>Dangerous</t>
    <phoneticPr fontId="2" type="noConversion"/>
  </si>
  <si>
    <t>Brake power(:BRK_P24V) is not supplied.</t>
    <phoneticPr fontId="2" type="noConversion"/>
  </si>
  <si>
    <t>EC9</t>
    <phoneticPr fontId="2" type="noConversion"/>
  </si>
  <si>
    <t>UCM1J101MNL1GS</t>
    <phoneticPr fontId="2" type="noConversion"/>
  </si>
  <si>
    <t>MCU1 can detect a fault by power monitoring. SafeSpace2.0 goes to the safe state.</t>
    <phoneticPr fontId="2" type="noConversion"/>
  </si>
  <si>
    <t>C687</t>
    <phoneticPr fontId="2" type="noConversion"/>
  </si>
  <si>
    <t>CL21B105KBFNNN</t>
    <phoneticPr fontId="2" type="noConversion"/>
  </si>
  <si>
    <t>ZP3V3 is short to ground(A_DG), then go to 0V.</t>
    <phoneticPr fontId="2" type="noConversion"/>
  </si>
  <si>
    <t>BRK_P24V is short to ground(A_DG), then go to 0V.</t>
    <phoneticPr fontId="2" type="noConversion"/>
  </si>
  <si>
    <t>R890</t>
    <phoneticPr fontId="2" type="noConversion"/>
  </si>
  <si>
    <t>RC1608F202CS</t>
    <phoneticPr fontId="2" type="noConversion"/>
  </si>
  <si>
    <t>R894</t>
    <phoneticPr fontId="2" type="noConversion"/>
  </si>
  <si>
    <t>C688</t>
    <phoneticPr fontId="2" type="noConversion"/>
  </si>
  <si>
    <t>CL05B104KB5NNN</t>
    <phoneticPr fontId="2" type="noConversion"/>
  </si>
  <si>
    <t>R895</t>
    <phoneticPr fontId="2" type="noConversion"/>
  </si>
  <si>
    <t>ZD35</t>
    <phoneticPr fontId="2" type="noConversion"/>
  </si>
  <si>
    <t>PC25</t>
    <phoneticPr fontId="2" type="noConversion"/>
  </si>
  <si>
    <t>RC1005F103CS</t>
    <phoneticPr fontId="2" type="noConversion"/>
  </si>
  <si>
    <t>BRK_P24V is always monitored as OFF.</t>
    <phoneticPr fontId="2" type="noConversion"/>
  </si>
  <si>
    <t>MCU1 can detect a fault by power monitoring. SafeSpace2.0 goes to the safe state.</t>
    <phoneticPr fontId="2" type="noConversion"/>
  </si>
  <si>
    <t>R891</t>
    <phoneticPr fontId="2" type="noConversion"/>
  </si>
  <si>
    <t>BRK_P24V is always monitored as ON.</t>
    <phoneticPr fontId="2" type="noConversion"/>
  </si>
  <si>
    <t>Brake Feedback(Ch.2)</t>
    <phoneticPr fontId="2" type="noConversion"/>
  </si>
  <si>
    <t>PC23</t>
    <phoneticPr fontId="2" type="noConversion"/>
  </si>
  <si>
    <t>R869</t>
    <phoneticPr fontId="2" type="noConversion"/>
  </si>
  <si>
    <t>R880</t>
    <phoneticPr fontId="2" type="noConversion"/>
  </si>
  <si>
    <t>C685</t>
    <phoneticPr fontId="2" type="noConversion"/>
  </si>
  <si>
    <t>CL05B104KB5NNN</t>
    <phoneticPr fontId="2" type="noConversion"/>
  </si>
  <si>
    <t>Brake1</t>
    <phoneticPr fontId="2" type="noConversion"/>
  </si>
  <si>
    <t>R843</t>
    <phoneticPr fontId="2" type="noConversion"/>
  </si>
  <si>
    <t>RC1608F202CS</t>
    <phoneticPr fontId="2" type="noConversion"/>
  </si>
  <si>
    <t>ZD15</t>
    <phoneticPr fontId="2" type="noConversion"/>
  </si>
  <si>
    <t>LED19</t>
    <phoneticPr fontId="2" type="noConversion"/>
  </si>
  <si>
    <t>SML-P11DT( R)</t>
    <phoneticPr fontId="2" type="noConversion"/>
  </si>
  <si>
    <t>BRK_P24V is always monitored as OFF.</t>
    <phoneticPr fontId="2" type="noConversion"/>
  </si>
  <si>
    <t>Brake feedback is always monitored as hold-state.</t>
    <phoneticPr fontId="2" type="noConversion"/>
  </si>
  <si>
    <t>Brake feedback is always monitored as release-state.</t>
    <phoneticPr fontId="2" type="noConversion"/>
  </si>
  <si>
    <t>Brake feedback is not monitored.</t>
    <phoneticPr fontId="2" type="noConversion"/>
  </si>
  <si>
    <t>Brake2</t>
    <phoneticPr fontId="2" type="noConversion"/>
  </si>
  <si>
    <t>R868</t>
    <phoneticPr fontId="2" type="noConversion"/>
  </si>
  <si>
    <t>R876</t>
    <phoneticPr fontId="2" type="noConversion"/>
  </si>
  <si>
    <t>C683</t>
    <phoneticPr fontId="2" type="noConversion"/>
  </si>
  <si>
    <t>R859</t>
    <phoneticPr fontId="2" type="noConversion"/>
  </si>
  <si>
    <t>ZD21</t>
    <phoneticPr fontId="2" type="noConversion"/>
  </si>
  <si>
    <t>LED21</t>
    <phoneticPr fontId="2" type="noConversion"/>
  </si>
  <si>
    <t>Brake3</t>
    <phoneticPr fontId="2" type="noConversion"/>
  </si>
  <si>
    <t>R867</t>
    <phoneticPr fontId="2" type="noConversion"/>
  </si>
  <si>
    <t>C681</t>
    <phoneticPr fontId="2" type="noConversion"/>
  </si>
  <si>
    <t>R879</t>
    <phoneticPr fontId="2" type="noConversion"/>
  </si>
  <si>
    <t>ZD27</t>
    <phoneticPr fontId="2" type="noConversion"/>
  </si>
  <si>
    <t>LED23</t>
    <phoneticPr fontId="2" type="noConversion"/>
  </si>
  <si>
    <t>Brake4</t>
    <phoneticPr fontId="2" type="noConversion"/>
  </si>
  <si>
    <t>R866</t>
    <phoneticPr fontId="2" type="noConversion"/>
  </si>
  <si>
    <t>R870</t>
    <phoneticPr fontId="2" type="noConversion"/>
  </si>
  <si>
    <t>R862</t>
    <phoneticPr fontId="2" type="noConversion"/>
  </si>
  <si>
    <t>C679</t>
    <phoneticPr fontId="2" type="noConversion"/>
  </si>
  <si>
    <t>R887</t>
    <phoneticPr fontId="2" type="noConversion"/>
  </si>
  <si>
    <t>ZD33</t>
    <phoneticPr fontId="2" type="noConversion"/>
  </si>
  <si>
    <t>LED25</t>
    <phoneticPr fontId="2" type="noConversion"/>
  </si>
  <si>
    <t>R874</t>
    <phoneticPr fontId="2" type="noConversion"/>
  </si>
  <si>
    <t>PC24</t>
    <phoneticPr fontId="2" type="noConversion"/>
  </si>
  <si>
    <t>R883</t>
    <phoneticPr fontId="2" type="noConversion"/>
  </si>
  <si>
    <t>C686</t>
    <phoneticPr fontId="2" type="noConversion"/>
  </si>
  <si>
    <t>R845</t>
    <phoneticPr fontId="2" type="noConversion"/>
  </si>
  <si>
    <t>ZD16</t>
    <phoneticPr fontId="2" type="noConversion"/>
  </si>
  <si>
    <t>LED20</t>
    <phoneticPr fontId="2" type="noConversion"/>
  </si>
  <si>
    <t>Brake6</t>
    <phoneticPr fontId="2" type="noConversion"/>
  </si>
  <si>
    <t>R873</t>
    <phoneticPr fontId="2" type="noConversion"/>
  </si>
  <si>
    <t>R877</t>
    <phoneticPr fontId="2" type="noConversion"/>
  </si>
  <si>
    <t>C684</t>
    <phoneticPr fontId="2" type="noConversion"/>
  </si>
  <si>
    <t>R861</t>
    <phoneticPr fontId="2" type="noConversion"/>
  </si>
  <si>
    <t>ZD22</t>
    <phoneticPr fontId="2" type="noConversion"/>
  </si>
  <si>
    <t>LED22</t>
    <phoneticPr fontId="2" type="noConversion"/>
  </si>
  <si>
    <t>Brake7</t>
    <phoneticPr fontId="2" type="noConversion"/>
  </si>
  <si>
    <t>R872</t>
    <phoneticPr fontId="2" type="noConversion"/>
  </si>
  <si>
    <t>R875</t>
    <phoneticPr fontId="2" type="noConversion"/>
  </si>
  <si>
    <t>C682</t>
    <phoneticPr fontId="2" type="noConversion"/>
  </si>
  <si>
    <t>R882</t>
    <phoneticPr fontId="2" type="noConversion"/>
  </si>
  <si>
    <t>ZD28</t>
    <phoneticPr fontId="2" type="noConversion"/>
  </si>
  <si>
    <t>LED24</t>
    <phoneticPr fontId="2" type="noConversion"/>
  </si>
  <si>
    <t>R871</t>
    <phoneticPr fontId="2" type="noConversion"/>
  </si>
  <si>
    <t>R863</t>
    <phoneticPr fontId="2" type="noConversion"/>
  </si>
  <si>
    <t>C680</t>
    <phoneticPr fontId="2" type="noConversion"/>
  </si>
  <si>
    <t>R889</t>
    <phoneticPr fontId="2" type="noConversion"/>
  </si>
  <si>
    <t>ZD34</t>
    <phoneticPr fontId="2" type="noConversion"/>
  </si>
  <si>
    <t>LED26</t>
    <phoneticPr fontId="2" type="noConversion"/>
  </si>
  <si>
    <t>R915</t>
    <phoneticPr fontId="2" type="noConversion"/>
  </si>
  <si>
    <t>RC1608F512CS</t>
    <phoneticPr fontId="2" type="noConversion"/>
  </si>
  <si>
    <t>C693</t>
    <phoneticPr fontId="2" type="noConversion"/>
  </si>
  <si>
    <t>R916</t>
    <phoneticPr fontId="2" type="noConversion"/>
  </si>
  <si>
    <t>PC29</t>
    <phoneticPr fontId="2" type="noConversion"/>
  </si>
  <si>
    <t>R919</t>
    <phoneticPr fontId="2" type="noConversion"/>
  </si>
  <si>
    <t>ZYNQ detect this fault. Then SafeSpace2.0 goes to the safe state.</t>
    <phoneticPr fontId="2" type="noConversion"/>
  </si>
  <si>
    <t>DC-Link's over-voltage is always ON-state.</t>
    <phoneticPr fontId="2" type="noConversion"/>
  </si>
  <si>
    <t>PNOV,DROH,DMOH &amp; PNUV are always ON-state.</t>
    <phoneticPr fontId="2" type="noConversion"/>
  </si>
  <si>
    <t>PNOV,DROH,DMOH &amp; PNUV are invalid input.</t>
    <phoneticPr fontId="2" type="noConversion"/>
  </si>
  <si>
    <t>DC-Link's over-voltage is invalid input.</t>
    <phoneticPr fontId="2" type="noConversion"/>
  </si>
  <si>
    <t>R929</t>
    <phoneticPr fontId="2" type="noConversion"/>
  </si>
  <si>
    <t>C695</t>
    <phoneticPr fontId="2" type="noConversion"/>
  </si>
  <si>
    <t>R918</t>
    <phoneticPr fontId="2" type="noConversion"/>
  </si>
  <si>
    <t>RC1608F202CS</t>
    <phoneticPr fontId="2" type="noConversion"/>
  </si>
  <si>
    <t>R920</t>
    <phoneticPr fontId="2" type="noConversion"/>
  </si>
  <si>
    <t>Discharge resistor's over-heat is always ON-state.</t>
    <phoneticPr fontId="2" type="noConversion"/>
  </si>
  <si>
    <t>Discharge resistor's over-heat is always ON-state.</t>
    <phoneticPr fontId="2" type="noConversion"/>
  </si>
  <si>
    <t>Discharge resistor's over-heat is invalid input.</t>
    <phoneticPr fontId="2" type="noConversion"/>
  </si>
  <si>
    <t>Discharge resistor's over-heat is always ON-state.</t>
    <phoneticPr fontId="2" type="noConversion"/>
  </si>
  <si>
    <t>R932</t>
    <phoneticPr fontId="2" type="noConversion"/>
  </si>
  <si>
    <t>C697</t>
    <phoneticPr fontId="2" type="noConversion"/>
  </si>
  <si>
    <t>R930</t>
    <phoneticPr fontId="2" type="noConversion"/>
  </si>
  <si>
    <t>R921</t>
    <phoneticPr fontId="2" type="noConversion"/>
  </si>
  <si>
    <t>Diode module's over-heat is always ON-state.</t>
    <phoneticPr fontId="2" type="noConversion"/>
  </si>
  <si>
    <t>Diode module's over-heat is always ON-state.</t>
    <phoneticPr fontId="2" type="noConversion"/>
  </si>
  <si>
    <t>Diode module's over-heat is invalid input.</t>
    <phoneticPr fontId="2" type="noConversion"/>
  </si>
  <si>
    <t>R936</t>
    <phoneticPr fontId="2" type="noConversion"/>
  </si>
  <si>
    <t>C699</t>
    <phoneticPr fontId="2" type="noConversion"/>
  </si>
  <si>
    <t>R934</t>
    <phoneticPr fontId="2" type="noConversion"/>
  </si>
  <si>
    <t>R922</t>
    <phoneticPr fontId="2" type="noConversion"/>
  </si>
  <si>
    <t>DC-Link's under-voltage is always ON-state.</t>
    <phoneticPr fontId="2" type="noConversion"/>
  </si>
  <si>
    <t>DC-Link's under-voltage is invalid input.</t>
    <phoneticPr fontId="2" type="noConversion"/>
  </si>
  <si>
    <t>R942</t>
    <phoneticPr fontId="2" type="noConversion"/>
  </si>
  <si>
    <t>C702</t>
    <phoneticPr fontId="2" type="noConversion"/>
  </si>
  <si>
    <t>R941</t>
    <phoneticPr fontId="2" type="noConversion"/>
  </si>
  <si>
    <t>PC32</t>
    <phoneticPr fontId="2" type="noConversion"/>
  </si>
  <si>
    <t>R939</t>
    <phoneticPr fontId="2" type="noConversion"/>
  </si>
  <si>
    <t>PS2805C-1(rank M)</t>
    <phoneticPr fontId="2" type="noConversion"/>
  </si>
  <si>
    <t>FAN fault is always OFF-state.</t>
    <phoneticPr fontId="2" type="noConversion"/>
  </si>
  <si>
    <t>FAN fault is always ON-state.</t>
    <phoneticPr fontId="2" type="noConversion"/>
  </si>
  <si>
    <t>FAN fault is invalid input.</t>
    <phoneticPr fontId="2" type="noConversion"/>
  </si>
  <si>
    <t>FAN fault is invalid input.</t>
    <phoneticPr fontId="2" type="noConversion"/>
  </si>
  <si>
    <t>FAN fault is always OFF-state.</t>
    <phoneticPr fontId="2" type="noConversion"/>
  </si>
  <si>
    <t>R933</t>
    <phoneticPr fontId="2" type="noConversion"/>
  </si>
  <si>
    <t>C698</t>
    <phoneticPr fontId="2" type="noConversion"/>
  </si>
  <si>
    <t>R931</t>
    <phoneticPr fontId="2" type="noConversion"/>
  </si>
  <si>
    <t>PC30</t>
    <phoneticPr fontId="2" type="noConversion"/>
  </si>
  <si>
    <t>R927</t>
    <phoneticPr fontId="2" type="noConversion"/>
  </si>
  <si>
    <t>VE signal is always OFF-state.</t>
    <phoneticPr fontId="2" type="noConversion"/>
  </si>
  <si>
    <t>VE signal is invalid input.</t>
    <phoneticPr fontId="2" type="noConversion"/>
  </si>
  <si>
    <t>VE signal is invalid input.</t>
    <phoneticPr fontId="2" type="noConversion"/>
  </si>
  <si>
    <t>VE signal is always OFF-state.</t>
    <phoneticPr fontId="2" type="noConversion"/>
  </si>
  <si>
    <t>R937</t>
    <phoneticPr fontId="2" type="noConversion"/>
  </si>
  <si>
    <t>C700</t>
    <phoneticPr fontId="2" type="noConversion"/>
  </si>
  <si>
    <t>R935</t>
    <phoneticPr fontId="2" type="noConversion"/>
  </si>
  <si>
    <t>R928</t>
    <phoneticPr fontId="2" type="noConversion"/>
  </si>
  <si>
    <t>Dynamic brake is always OFF-state.</t>
    <phoneticPr fontId="2" type="noConversion"/>
  </si>
  <si>
    <t>Dynamic brake is always OFF-state.</t>
    <phoneticPr fontId="2" type="noConversion"/>
  </si>
  <si>
    <t>Dynamic brake is invalid input.</t>
    <phoneticPr fontId="2" type="noConversion"/>
  </si>
  <si>
    <t>Dynamic brake is always OFF-state.</t>
    <phoneticPr fontId="2" type="noConversion"/>
  </si>
  <si>
    <t>EC4</t>
    <phoneticPr fontId="2" type="noConversion"/>
  </si>
  <si>
    <t>UCM1V470MCL1GS</t>
    <phoneticPr fontId="2" type="noConversion"/>
  </si>
  <si>
    <t>C13</t>
    <phoneticPr fontId="2" type="noConversion"/>
  </si>
  <si>
    <t>CL21B105KBFNNN</t>
    <phoneticPr fontId="2" type="noConversion"/>
  </si>
  <si>
    <t>R29</t>
    <phoneticPr fontId="2" type="noConversion"/>
  </si>
  <si>
    <t>RC1005F1623CS</t>
    <phoneticPr fontId="2" type="noConversion"/>
  </si>
  <si>
    <t>C17</t>
    <phoneticPr fontId="2" type="noConversion"/>
  </si>
  <si>
    <t>CL05B473KO5NNN</t>
    <phoneticPr fontId="2" type="noConversion"/>
  </si>
  <si>
    <t>RC1005F1822CS</t>
    <phoneticPr fontId="2" type="noConversion"/>
  </si>
  <si>
    <t>CL05B472JB5NNN</t>
    <phoneticPr fontId="2" type="noConversion"/>
  </si>
  <si>
    <t>C18</t>
    <phoneticPr fontId="2" type="noConversion"/>
  </si>
  <si>
    <t>CL05C470JB5NNN</t>
    <phoneticPr fontId="2" type="noConversion"/>
  </si>
  <si>
    <t>C15</t>
    <phoneticPr fontId="2" type="noConversion"/>
  </si>
  <si>
    <t>D3</t>
    <phoneticPr fontId="2" type="noConversion"/>
  </si>
  <si>
    <t>D4</t>
    <phoneticPr fontId="2" type="noConversion"/>
  </si>
  <si>
    <t>L1</t>
    <phoneticPr fontId="2" type="noConversion"/>
  </si>
  <si>
    <t>MSD1583-223ME</t>
    <phoneticPr fontId="2" type="noConversion"/>
  </si>
  <si>
    <t>R962</t>
    <phoneticPr fontId="2" type="noConversion"/>
  </si>
  <si>
    <t>RC1005F152CS</t>
    <phoneticPr fontId="2" type="noConversion"/>
  </si>
  <si>
    <t>R23</t>
    <phoneticPr fontId="2" type="noConversion"/>
  </si>
  <si>
    <t>RC1005F363CS</t>
    <phoneticPr fontId="2" type="noConversion"/>
  </si>
  <si>
    <t>R27</t>
    <phoneticPr fontId="2" type="noConversion"/>
  </si>
  <si>
    <t>EC2</t>
    <phoneticPr fontId="2" type="noConversion"/>
  </si>
  <si>
    <t>EC5</t>
    <phoneticPr fontId="2" type="noConversion"/>
  </si>
  <si>
    <t>C10</t>
    <phoneticPr fontId="2" type="noConversion"/>
  </si>
  <si>
    <t>C16</t>
    <phoneticPr fontId="2" type="noConversion"/>
  </si>
  <si>
    <t>CL31B106KBHNNN</t>
    <phoneticPr fontId="2" type="noConversion"/>
  </si>
  <si>
    <t>CL31B106KBHNNN</t>
    <phoneticPr fontId="2" type="noConversion"/>
  </si>
  <si>
    <t>R963</t>
    <phoneticPr fontId="2" type="noConversion"/>
  </si>
  <si>
    <t>R964</t>
    <phoneticPr fontId="2" type="noConversion"/>
  </si>
  <si>
    <t>RC2012F103CS</t>
    <phoneticPr fontId="2" type="noConversion"/>
  </si>
  <si>
    <t>RC2012F103CS</t>
    <phoneticPr fontId="2" type="noConversion"/>
  </si>
  <si>
    <t>R21</t>
    <phoneticPr fontId="2" type="noConversion"/>
  </si>
  <si>
    <t>R24</t>
    <phoneticPr fontId="2" type="noConversion"/>
  </si>
  <si>
    <t>RC1005F104CS</t>
    <phoneticPr fontId="2" type="noConversion"/>
  </si>
  <si>
    <t>RC1005F103CS</t>
    <phoneticPr fontId="2" type="noConversion"/>
  </si>
  <si>
    <t>C11</t>
    <phoneticPr fontId="2" type="noConversion"/>
  </si>
  <si>
    <t>CL05C101JB5NNN</t>
    <phoneticPr fontId="2" type="noConversion"/>
  </si>
  <si>
    <t>ZD3</t>
    <phoneticPr fontId="2" type="noConversion"/>
  </si>
  <si>
    <t>MCU1 can detect the fault.
SafeSpace2.0 is the Safe-State.</t>
    <phoneticPr fontId="2" type="noConversion"/>
  </si>
  <si>
    <t>There is a short circuit between B_P24V and B_DG. Fuse FS2 may be blown.</t>
    <phoneticPr fontId="2" type="noConversion"/>
  </si>
  <si>
    <t>There is a short circuit between B_P24V and N15V0. Fuse FS2 may be blown.</t>
    <phoneticPr fontId="2" type="noConversion"/>
  </si>
  <si>
    <t>Output power(BD_P1V2) is unstable.</t>
    <phoneticPr fontId="2" type="noConversion"/>
  </si>
  <si>
    <t>Output power(P15V0, N15V0) is unstable.</t>
    <phoneticPr fontId="2" type="noConversion"/>
  </si>
  <si>
    <t>Output power(BD_P3V3, BD_P1V2) is unstable due to boost Capacitor</t>
    <phoneticPr fontId="2" type="noConversion"/>
  </si>
  <si>
    <t>Output power(P15V0, N15V0) is unstable due to boost Capacitor</t>
    <phoneticPr fontId="2" type="noConversion"/>
  </si>
  <si>
    <t>Output power(P15V0, N15V0) is zero.</t>
    <phoneticPr fontId="2" type="noConversion"/>
  </si>
  <si>
    <t>Output power(P15V0, N15V0) is unstable.</t>
    <phoneticPr fontId="2" type="noConversion"/>
  </si>
  <si>
    <t>Output power(P15V0) is not monitored normally by MCU1.</t>
    <phoneticPr fontId="2" type="noConversion"/>
  </si>
  <si>
    <t>P15V0 monitoring voltage is short to ground. Then P15V0 is not monitored by MCU1.</t>
    <phoneticPr fontId="2" type="noConversion"/>
  </si>
  <si>
    <t>R30</t>
    <phoneticPr fontId="2" type="noConversion"/>
  </si>
  <si>
    <t>R31</t>
    <phoneticPr fontId="2" type="noConversion"/>
  </si>
  <si>
    <t>C20</t>
    <phoneticPr fontId="2" type="noConversion"/>
  </si>
  <si>
    <t>PC19</t>
    <phoneticPr fontId="2" type="noConversion"/>
  </si>
  <si>
    <t>R32</t>
    <phoneticPr fontId="2" type="noConversion"/>
  </si>
  <si>
    <t>RC1005F202CS</t>
    <phoneticPr fontId="2" type="noConversion"/>
  </si>
  <si>
    <t>Output power(P15V0) is not monitored normally by MCU1.</t>
    <phoneticPr fontId="2" type="noConversion"/>
  </si>
  <si>
    <t>N15V0 monitoring signal is always OFF-state(fault).</t>
    <phoneticPr fontId="2" type="noConversion"/>
  </si>
  <si>
    <t>N15V0 monitoring signal is always OFF-state(fault).</t>
    <phoneticPr fontId="2" type="noConversion"/>
  </si>
  <si>
    <t>N15V0 monitoring signal is invalid input.</t>
    <phoneticPr fontId="2" type="noConversion"/>
  </si>
  <si>
    <t>131 line</t>
    <phoneticPr fontId="2" type="noConversion"/>
  </si>
  <si>
    <t>R37</t>
    <phoneticPr fontId="2" type="noConversion"/>
  </si>
  <si>
    <t>RC1005F202CS</t>
    <phoneticPr fontId="2" type="noConversion"/>
  </si>
  <si>
    <t>C25</t>
    <phoneticPr fontId="2" type="noConversion"/>
  </si>
  <si>
    <t>R40</t>
    <phoneticPr fontId="2" type="noConversion"/>
  </si>
  <si>
    <t>PC20</t>
    <phoneticPr fontId="2" type="noConversion"/>
  </si>
  <si>
    <t>R38</t>
    <phoneticPr fontId="2" type="noConversion"/>
  </si>
  <si>
    <t>RC1005F752CS</t>
    <phoneticPr fontId="2" type="noConversion"/>
  </si>
  <si>
    <t>N15V0 monitoring signal is always OFF-state(fault).</t>
    <phoneticPr fontId="2" type="noConversion"/>
  </si>
  <si>
    <t>ENC_P5V0 monitoring signal is always OFF-state(fault).</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</si>
  <si>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</si>
  <si>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</si>
  <si>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</si>
  <si>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</si>
  <si>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ENC_P5V0 monitoring signal is always OFF-state(fault).</t>
    <phoneticPr fontId="2" type="noConversion"/>
  </si>
  <si>
    <t>ENC_P5V0 monitoring signal is invalid input.</t>
    <phoneticPr fontId="2" type="noConversion"/>
  </si>
  <si>
    <t>EC8</t>
    <phoneticPr fontId="2" type="noConversion"/>
  </si>
  <si>
    <t>C24</t>
    <phoneticPr fontId="2" type="noConversion"/>
  </si>
  <si>
    <t>EC7</t>
    <phoneticPr fontId="2" type="noConversion"/>
  </si>
  <si>
    <t>C23</t>
    <phoneticPr fontId="2" type="noConversion"/>
  </si>
  <si>
    <t>CL21X226MPYNNWE</t>
    <phoneticPr fontId="2" type="noConversion"/>
  </si>
  <si>
    <t>Dangerous</t>
    <phoneticPr fontId="2" type="noConversion"/>
  </si>
  <si>
    <t>U4</t>
    <phoneticPr fontId="2" type="noConversion"/>
  </si>
  <si>
    <t>DCDC Converter</t>
    <phoneticPr fontId="2" type="noConversion"/>
  </si>
  <si>
    <t>MGS102405-Y2</t>
    <phoneticPr fontId="2" type="noConversion"/>
  </si>
  <si>
    <t>Short circuit between any two connections</t>
    <phoneticPr fontId="2" type="noConversion"/>
  </si>
  <si>
    <t>Open circuit of any connection</t>
    <phoneticPr fontId="2" type="noConversion"/>
  </si>
  <si>
    <t xml:space="preserve">Changing values (e.g. in/out voltage of analogue device) </t>
    <phoneticPr fontId="2" type="noConversion"/>
  </si>
  <si>
    <t>138 LINE</t>
    <phoneticPr fontId="2" type="noConversion"/>
  </si>
  <si>
    <t>BD_P1V2 monitoring voltage is short to ground. Then BD_P1V2 is not monitored by MCU1.</t>
    <phoneticPr fontId="2" type="noConversion"/>
  </si>
  <si>
    <t>Power(:ENC_P5V0) is short to ground(:ENC_G).</t>
    <phoneticPr fontId="2" type="noConversion"/>
  </si>
  <si>
    <t>MCU2 can detect the fault(monitoring power).
SafeSpace2.0 go to the Safe-State.</t>
    <phoneticPr fontId="2" type="noConversion"/>
  </si>
  <si>
    <t>Power(:ENC_P5V0) cannot be generated normally.</t>
    <phoneticPr fontId="2" type="noConversion"/>
  </si>
  <si>
    <t>Power(:ENC_P5V0) cannot be generated normally.</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</si>
  <si>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</si>
  <si>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</si>
  <si>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</si>
  <si>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MCU2 can detect the fault(monitoring power).
SafeSpace2.0 go to the Safe-State.</t>
    <phoneticPr fontId="2" type="noConversion"/>
  </si>
  <si>
    <t>Short circuit between any two input connections</t>
    <phoneticPr fontId="2" type="noConversion"/>
  </si>
  <si>
    <t>Short circuit between any two output connections</t>
    <phoneticPr fontId="2" type="noConversion"/>
  </si>
  <si>
    <t>Detected</t>
    <phoneticPr fontId="2" type="noConversion"/>
  </si>
  <si>
    <t>Detected</t>
    <phoneticPr fontId="2" type="noConversion"/>
  </si>
  <si>
    <t>C33</t>
    <phoneticPr fontId="2" type="noConversion"/>
  </si>
  <si>
    <t>CL31B475KBHNNN</t>
    <phoneticPr fontId="2" type="noConversion"/>
  </si>
  <si>
    <t>CL21B224KCFSFN</t>
    <phoneticPr fontId="2" type="noConversion"/>
  </si>
  <si>
    <t>C34</t>
    <phoneticPr fontId="2" type="noConversion"/>
  </si>
  <si>
    <t>U6</t>
    <phoneticPr fontId="2" type="noConversion"/>
  </si>
  <si>
    <t>Regulator</t>
    <phoneticPr fontId="2" type="noConversion"/>
  </si>
  <si>
    <t>C32</t>
    <phoneticPr fontId="2" type="noConversion"/>
  </si>
  <si>
    <t>CL05B104KB5NNN</t>
    <phoneticPr fontId="2" type="noConversion"/>
  </si>
  <si>
    <t>LMR36520ADDAR</t>
    <phoneticPr fontId="2" type="noConversion"/>
  </si>
  <si>
    <t>https://www.ti.com/quality/docs/estimator.tsp#resultstable</t>
    <phoneticPr fontId="2" type="noConversion"/>
  </si>
  <si>
    <t>L3</t>
    <phoneticPr fontId="2" type="noConversion"/>
  </si>
  <si>
    <t>XAL5050-103ME</t>
    <phoneticPr fontId="2" type="noConversion"/>
  </si>
  <si>
    <t>R46</t>
    <phoneticPr fontId="2" type="noConversion"/>
  </si>
  <si>
    <t>RC1005F104CS</t>
    <phoneticPr fontId="2" type="noConversion"/>
  </si>
  <si>
    <t>RC1005F2492CS</t>
    <phoneticPr fontId="2" type="noConversion"/>
  </si>
  <si>
    <t>R47</t>
    <phoneticPr fontId="2" type="noConversion"/>
  </si>
  <si>
    <t>C35</t>
    <phoneticPr fontId="2" type="noConversion"/>
  </si>
  <si>
    <t>CL21X226MPYNNWE</t>
    <phoneticPr fontId="2" type="noConversion"/>
  </si>
  <si>
    <t>CL21X226MPYNNWE</t>
    <phoneticPr fontId="2" type="noConversion"/>
  </si>
  <si>
    <t>C36</t>
    <phoneticPr fontId="2" type="noConversion"/>
  </si>
  <si>
    <t>Power(:A_P24V) is short to ground(:A_DG).</t>
    <phoneticPr fontId="2" type="noConversion"/>
  </si>
  <si>
    <t>Power(:A_P24V) is short to ground(:A_DG).</t>
    <phoneticPr fontId="2" type="noConversion"/>
  </si>
  <si>
    <t>Output power(:ZP5V0) is unstable.</t>
    <phoneticPr fontId="2" type="noConversion"/>
  </si>
  <si>
    <t>Output power(:ZP5V0) is unstable by boost voltage.</t>
    <phoneticPr fontId="2" type="noConversion"/>
  </si>
  <si>
    <t>Output power(:ZP5V0) is zero.</t>
    <phoneticPr fontId="2" type="noConversion"/>
  </si>
  <si>
    <t>Dangerous</t>
    <phoneticPr fontId="2" type="noConversion"/>
  </si>
  <si>
    <t>Power(:ZP5V0) is short to ground(:A_DG).</t>
    <phoneticPr fontId="2" type="noConversion"/>
  </si>
  <si>
    <t>C250</t>
    <phoneticPr fontId="2" type="noConversion"/>
  </si>
  <si>
    <t>CL21X226MPYNNWE</t>
    <phoneticPr fontId="2" type="noConversion"/>
  </si>
  <si>
    <t>U27</t>
    <phoneticPr fontId="2" type="noConversion"/>
  </si>
  <si>
    <t>TPS628512DRLR</t>
    <phoneticPr fontId="2" type="noConversion"/>
  </si>
  <si>
    <t>https://www.ti.com/quality/docs/estimator.tsp?partType=tiPartNumber&amp;partNumber=TPS628512DRLR#resultstable</t>
    <phoneticPr fontId="2" type="noConversion"/>
  </si>
  <si>
    <t>L7</t>
    <phoneticPr fontId="2" type="noConversion"/>
  </si>
  <si>
    <t>DFE201210U-R68M=P2</t>
    <phoneticPr fontId="2" type="noConversion"/>
  </si>
  <si>
    <t>R251</t>
    <phoneticPr fontId="2" type="noConversion"/>
  </si>
  <si>
    <t>RC1005F203CS</t>
    <phoneticPr fontId="2" type="noConversion"/>
  </si>
  <si>
    <t>RC1005F303CS</t>
    <phoneticPr fontId="2" type="noConversion"/>
  </si>
  <si>
    <t>C238</t>
    <phoneticPr fontId="2" type="noConversion"/>
  </si>
  <si>
    <t>CL05C100JB5NNN</t>
    <phoneticPr fontId="2" type="noConversion"/>
  </si>
  <si>
    <t>CL10A106KP8NNN</t>
    <phoneticPr fontId="2" type="noConversion"/>
  </si>
  <si>
    <t>C239</t>
    <phoneticPr fontId="2" type="noConversion"/>
  </si>
  <si>
    <t>C240</t>
    <phoneticPr fontId="2" type="noConversion"/>
  </si>
  <si>
    <t>Output power(:ZP1V0) is unstable.</t>
    <phoneticPr fontId="2" type="noConversion"/>
  </si>
  <si>
    <t>Output power(:ZP1V0) is zero.</t>
    <phoneticPr fontId="2" type="noConversion"/>
  </si>
  <si>
    <t>Output power(:ZP1V0) is unstable.</t>
    <phoneticPr fontId="2" type="noConversion"/>
  </si>
  <si>
    <t>Output power(:ZP1V0) is unstable.</t>
    <phoneticPr fontId="2" type="noConversion"/>
  </si>
  <si>
    <t>Power(:ZP1V0) is short to ground(:A_DG).</t>
    <phoneticPr fontId="2" type="noConversion"/>
  </si>
  <si>
    <t>C268</t>
    <phoneticPr fontId="2" type="noConversion"/>
  </si>
  <si>
    <t>U28</t>
    <phoneticPr fontId="2" type="noConversion"/>
  </si>
  <si>
    <t>R253</t>
    <phoneticPr fontId="2" type="noConversion"/>
  </si>
  <si>
    <t>RC1005F104CS</t>
    <phoneticPr fontId="2" type="noConversion"/>
  </si>
  <si>
    <t>L8</t>
    <phoneticPr fontId="2" type="noConversion"/>
  </si>
  <si>
    <t>R254</t>
    <phoneticPr fontId="2" type="noConversion"/>
  </si>
  <si>
    <t>R255</t>
    <phoneticPr fontId="2" type="noConversion"/>
  </si>
  <si>
    <t>C265</t>
    <phoneticPr fontId="2" type="noConversion"/>
  </si>
  <si>
    <t>C266</t>
    <phoneticPr fontId="2" type="noConversion"/>
  </si>
  <si>
    <t>C267</t>
    <phoneticPr fontId="2" type="noConversion"/>
  </si>
  <si>
    <t>RC1005F8062CS</t>
    <phoneticPr fontId="2" type="noConversion"/>
  </si>
  <si>
    <t>RC1005F4022CS</t>
    <phoneticPr fontId="2" type="noConversion"/>
  </si>
  <si>
    <t>Output power(:ZP1V8) is unstable.</t>
    <phoneticPr fontId="2" type="noConversion"/>
  </si>
  <si>
    <t>Output power(:ZP1V8) is unstable.</t>
    <phoneticPr fontId="2" type="noConversion"/>
  </si>
  <si>
    <t>Output power(:ZP1V8) is zero.</t>
    <phoneticPr fontId="2" type="noConversion"/>
  </si>
  <si>
    <t>Output power(:ZP1V8) is unstable.</t>
    <phoneticPr fontId="2" type="noConversion"/>
  </si>
  <si>
    <t>Power(:ZP1V8) is short to ground(:A_DG).</t>
    <phoneticPr fontId="2" type="noConversion"/>
  </si>
  <si>
    <t>MCU1 can detect the fault by cross-check with ZYNQ. SafeSpace2.0 go to the Safe-State.</t>
    <phoneticPr fontId="2" type="noConversion"/>
  </si>
  <si>
    <t>C279</t>
    <phoneticPr fontId="2" type="noConversion"/>
  </si>
  <si>
    <t>R256</t>
    <phoneticPr fontId="2" type="noConversion"/>
  </si>
  <si>
    <t>U29</t>
    <phoneticPr fontId="2" type="noConversion"/>
  </si>
  <si>
    <t>L9</t>
    <phoneticPr fontId="2" type="noConversion"/>
  </si>
  <si>
    <t>R257</t>
    <phoneticPr fontId="2" type="noConversion"/>
  </si>
  <si>
    <t>R258</t>
    <phoneticPr fontId="2" type="noConversion"/>
  </si>
  <si>
    <t>C276</t>
    <phoneticPr fontId="2" type="noConversion"/>
  </si>
  <si>
    <t>C277</t>
    <phoneticPr fontId="2" type="noConversion"/>
  </si>
  <si>
    <t>C278</t>
    <phoneticPr fontId="2" type="noConversion"/>
  </si>
  <si>
    <t>RC1005F3742CS</t>
    <phoneticPr fontId="2" type="noConversion"/>
  </si>
  <si>
    <t>RC1005F303CS</t>
    <phoneticPr fontId="2" type="noConversion"/>
  </si>
  <si>
    <t>Output power(:ZP1V35) is unstable.</t>
    <phoneticPr fontId="2" type="noConversion"/>
  </si>
  <si>
    <t>Output power(:ZP1V35) is unstable.</t>
    <phoneticPr fontId="2" type="noConversion"/>
  </si>
  <si>
    <t>Output power(:ZP1V35) is zero.</t>
    <phoneticPr fontId="2" type="noConversion"/>
  </si>
  <si>
    <t>Power(:ZP1V35) is short to ground(:A_DG).</t>
    <phoneticPr fontId="2" type="noConversion"/>
  </si>
  <si>
    <t>Power(:ZP1V35) is short to ground(:A_DG).</t>
    <phoneticPr fontId="2" type="noConversion"/>
  </si>
  <si>
    <t>C290</t>
    <phoneticPr fontId="2" type="noConversion"/>
  </si>
  <si>
    <t>U30</t>
    <phoneticPr fontId="2" type="noConversion"/>
  </si>
  <si>
    <t>L10</t>
    <phoneticPr fontId="2" type="noConversion"/>
  </si>
  <si>
    <t>R261</t>
    <phoneticPr fontId="2" type="noConversion"/>
  </si>
  <si>
    <t>R263</t>
    <phoneticPr fontId="2" type="noConversion"/>
  </si>
  <si>
    <t>C287</t>
    <phoneticPr fontId="2" type="noConversion"/>
  </si>
  <si>
    <t>C288</t>
    <phoneticPr fontId="2" type="noConversion"/>
  </si>
  <si>
    <t>C289</t>
    <phoneticPr fontId="2" type="noConversion"/>
  </si>
  <si>
    <t>Output power(:ZP3V3) is unstable.</t>
    <phoneticPr fontId="2" type="noConversion"/>
  </si>
  <si>
    <t>Output power(:ZP3V3) is zero.</t>
    <phoneticPr fontId="2" type="noConversion"/>
  </si>
  <si>
    <t>Power(:ZP3V3) is short to ground(:A_DG).</t>
    <phoneticPr fontId="2" type="noConversion"/>
  </si>
  <si>
    <t>R260</t>
    <phoneticPr fontId="2" type="noConversion"/>
  </si>
  <si>
    <t>R262</t>
    <phoneticPr fontId="2" type="noConversion"/>
  </si>
  <si>
    <t>C292</t>
    <phoneticPr fontId="2" type="noConversion"/>
  </si>
  <si>
    <t>ZD10</t>
    <phoneticPr fontId="2" type="noConversion"/>
  </si>
  <si>
    <t>ZP3V3 power is not monitored normally by MCU2.</t>
    <phoneticPr fontId="2" type="noConversion"/>
  </si>
  <si>
    <t>ZP3V3 monitoring voltage is short to ground. Then AD_P3V3 is not monitored by MCU2.</t>
    <phoneticPr fontId="2" type="noConversion"/>
  </si>
  <si>
    <t>C302</t>
    <phoneticPr fontId="2" type="noConversion"/>
  </si>
  <si>
    <t>RC1005F104CS</t>
    <phoneticPr fontId="2" type="noConversion"/>
  </si>
  <si>
    <t>A hardware reset signal is input to ZYNQ.</t>
    <phoneticPr fontId="2" type="noConversion"/>
  </si>
  <si>
    <t>R897</t>
    <phoneticPr fontId="2" type="noConversion"/>
  </si>
  <si>
    <t>RC1005F102CS</t>
    <phoneticPr fontId="2" type="noConversion"/>
  </si>
  <si>
    <t>R898</t>
    <phoneticPr fontId="2" type="noConversion"/>
  </si>
  <si>
    <t>RC1005F222CS</t>
    <phoneticPr fontId="2" type="noConversion"/>
  </si>
  <si>
    <t>PC27</t>
    <phoneticPr fontId="2" type="noConversion"/>
  </si>
  <si>
    <t>R900</t>
    <phoneticPr fontId="2" type="noConversion"/>
  </si>
  <si>
    <t>QN16</t>
    <phoneticPr fontId="2" type="noConversion"/>
  </si>
  <si>
    <t>A_nRYON signal is not controlled. Always EX_nRYON is OFF-state.</t>
    <phoneticPr fontId="2" type="noConversion"/>
  </si>
  <si>
    <t>MCU2 can detect a fault by self-diagnosis or cross checking. SafeSpace2.0 goes to the safe state.</t>
    <phoneticPr fontId="2" type="noConversion"/>
  </si>
  <si>
    <t>R909</t>
    <phoneticPr fontId="2" type="noConversion"/>
  </si>
  <si>
    <t>R910</t>
    <phoneticPr fontId="2" type="noConversion"/>
  </si>
  <si>
    <t>PC28</t>
    <phoneticPr fontId="2" type="noConversion"/>
  </si>
  <si>
    <t>R913</t>
    <phoneticPr fontId="2" type="noConversion"/>
  </si>
  <si>
    <t>QN17</t>
    <phoneticPr fontId="2" type="noConversion"/>
  </si>
  <si>
    <t>A_nMCON signal is not controlled. Always EX_nMCON is OFF-state.</t>
    <phoneticPr fontId="2" type="noConversion"/>
  </si>
  <si>
    <t>R914</t>
    <phoneticPr fontId="2" type="noConversion"/>
  </si>
  <si>
    <t>R917</t>
    <phoneticPr fontId="2" type="noConversion"/>
  </si>
  <si>
    <t>C694</t>
    <phoneticPr fontId="2" type="noConversion"/>
  </si>
  <si>
    <t>PC30</t>
    <phoneticPr fontId="2" type="noConversion"/>
  </si>
  <si>
    <t>R925</t>
    <phoneticPr fontId="2" type="noConversion"/>
  </si>
  <si>
    <t>RC1005F103CS</t>
    <phoneticPr fontId="2" type="noConversion"/>
  </si>
  <si>
    <t>B_nRYON_FDK input is not changed. Always B_nRYON_FDK is OFF-state.</t>
    <phoneticPr fontId="2" type="noConversion"/>
  </si>
  <si>
    <t>MCU1 can detect a fault by self-diagnosis or cross checking. SafeSpace2.0 goes to the safe state.</t>
    <phoneticPr fontId="2" type="noConversion"/>
  </si>
  <si>
    <t>R924</t>
    <phoneticPr fontId="2" type="noConversion"/>
  </si>
  <si>
    <t>RC1608F512CS</t>
    <phoneticPr fontId="2" type="noConversion"/>
  </si>
  <si>
    <t>C696</t>
    <phoneticPr fontId="2" type="noConversion"/>
  </si>
  <si>
    <t>R923</t>
    <phoneticPr fontId="2" type="noConversion"/>
  </si>
  <si>
    <t>RC1608F202CS</t>
    <phoneticPr fontId="2" type="noConversion"/>
  </si>
  <si>
    <t>R926</t>
    <phoneticPr fontId="2" type="noConversion"/>
  </si>
  <si>
    <t>B_nMCON_FDK input is not changed. Always B_nMCON_FDK is OFF-state.</t>
    <phoneticPr fontId="2" type="noConversion"/>
  </si>
  <si>
    <r>
      <rPr>
        <b/>
        <sz val="11"/>
        <color theme="1"/>
        <rFont val="돋움"/>
        <family val="3"/>
        <charset val="129"/>
      </rPr>
      <t>∑</t>
    </r>
    <r>
      <rPr>
        <b/>
        <sz val="11"/>
        <color theme="1"/>
        <rFont val="Arial Narrow"/>
        <family val="2"/>
      </rPr>
      <t>λ</t>
    </r>
    <r>
      <rPr>
        <b/>
        <sz val="10"/>
        <color theme="1"/>
        <rFont val="Arial Narrow"/>
        <family val="2"/>
      </rPr>
      <t>S</t>
    </r>
    <phoneticPr fontId="2" type="noConversion"/>
  </si>
  <si>
    <t>DC(%)</t>
    <phoneticPr fontId="2" type="noConversion"/>
  </si>
  <si>
    <t>Ch. 1</t>
    <phoneticPr fontId="2" type="noConversion"/>
  </si>
  <si>
    <t>Ch. 2</t>
    <phoneticPr fontId="2" type="noConversion"/>
  </si>
  <si>
    <t>Common
(Ch.1/Ch.2)</t>
    <phoneticPr fontId="2" type="noConversion"/>
  </si>
  <si>
    <t>Ch.1 DCavg</t>
    <phoneticPr fontId="2" type="noConversion"/>
  </si>
  <si>
    <t>Ch.2 DCavg</t>
    <phoneticPr fontId="2" type="noConversion"/>
  </si>
  <si>
    <t>DC(%)</t>
    <phoneticPr fontId="2" type="noConversion"/>
  </si>
  <si>
    <t>Ch. 1</t>
    <phoneticPr fontId="2" type="noConversion"/>
  </si>
  <si>
    <t>Ch. 2</t>
    <phoneticPr fontId="2" type="noConversion"/>
  </si>
  <si>
    <t>Common
(Ch.1/Ch.2)</t>
    <phoneticPr fontId="2" type="noConversion"/>
  </si>
  <si>
    <r>
      <rPr>
        <b/>
        <sz val="12"/>
        <color theme="1"/>
        <rFont val="돋움"/>
        <family val="3"/>
        <charset val="129"/>
      </rPr>
      <t>∑</t>
    </r>
    <r>
      <rPr>
        <b/>
        <sz val="12"/>
        <color theme="1"/>
        <rFont val="Arial Narrow"/>
        <family val="2"/>
      </rPr>
      <t xml:space="preserve"> Λ</t>
    </r>
    <r>
      <rPr>
        <b/>
        <vertAlign val="subscript"/>
        <sz val="12"/>
        <color theme="1"/>
        <rFont val="Arial Narrow"/>
        <family val="2"/>
      </rPr>
      <t>S</t>
    </r>
    <phoneticPr fontId="2" type="noConversion"/>
  </si>
  <si>
    <r>
      <rPr>
        <b/>
        <sz val="12"/>
        <color theme="1"/>
        <rFont val="돋움"/>
        <family val="3"/>
        <charset val="129"/>
      </rPr>
      <t>∑</t>
    </r>
    <r>
      <rPr>
        <b/>
        <sz val="12"/>
        <color theme="1"/>
        <rFont val="Arial Narrow"/>
        <family val="2"/>
      </rPr>
      <t xml:space="preserve"> λ</t>
    </r>
    <r>
      <rPr>
        <b/>
        <vertAlign val="subscript"/>
        <sz val="12"/>
        <color theme="1"/>
        <rFont val="Arial Narrow"/>
        <family val="2"/>
      </rPr>
      <t>DD</t>
    </r>
    <phoneticPr fontId="2" type="noConversion"/>
  </si>
  <si>
    <r>
      <rPr>
        <b/>
        <sz val="12"/>
        <color theme="1"/>
        <rFont val="돋움"/>
        <family val="3"/>
        <charset val="129"/>
      </rPr>
      <t>∑</t>
    </r>
    <r>
      <rPr>
        <b/>
        <sz val="12"/>
        <color theme="1"/>
        <rFont val="Arial Narrow"/>
        <family val="2"/>
      </rPr>
      <t xml:space="preserve"> λ</t>
    </r>
    <r>
      <rPr>
        <b/>
        <vertAlign val="subscript"/>
        <sz val="12"/>
        <color theme="1"/>
        <rFont val="Arial Narrow"/>
        <family val="2"/>
      </rPr>
      <t>DU</t>
    </r>
    <phoneticPr fontId="2" type="noConversion"/>
  </si>
  <si>
    <t>FB20</t>
    <phoneticPr fontId="2" type="noConversion"/>
  </si>
  <si>
    <t>J3</t>
    <phoneticPr fontId="2" type="noConversion"/>
  </si>
  <si>
    <t>EtherCAT Communication(Ch.1)</t>
    <phoneticPr fontId="2" type="noConversion"/>
  </si>
  <si>
    <t>EtherCAT Communication(ZYNQ)</t>
    <phoneticPr fontId="2" type="noConversion"/>
  </si>
  <si>
    <t>Serial Communication(RS485)</t>
    <phoneticPr fontId="2" type="noConversion"/>
  </si>
  <si>
    <t>General System Control</t>
    <phoneticPr fontId="2" type="noConversion"/>
  </si>
  <si>
    <r>
      <rPr>
        <b/>
        <sz val="11"/>
        <color theme="1"/>
        <rFont val="돋움"/>
        <family val="3"/>
        <charset val="129"/>
      </rPr>
      <t>∑</t>
    </r>
    <r>
      <rPr>
        <b/>
        <sz val="12"/>
        <color theme="1"/>
        <rFont val="Arial Narrow"/>
        <family val="2"/>
      </rPr>
      <t>λ</t>
    </r>
    <r>
      <rPr>
        <b/>
        <vertAlign val="subscript"/>
        <sz val="12"/>
        <color theme="1"/>
        <rFont val="Arial Narrow"/>
        <family val="2"/>
      </rPr>
      <t>D</t>
    </r>
    <phoneticPr fontId="2" type="noConversion"/>
  </si>
  <si>
    <r>
      <t xml:space="preserve">Ch.1 </t>
    </r>
    <r>
      <rPr>
        <sz val="10"/>
        <rFont val="돋움"/>
        <family val="3"/>
        <charset val="129"/>
      </rPr>
      <t>∑</t>
    </r>
    <r>
      <rPr>
        <sz val="10"/>
        <rFont val="Arial"/>
        <family val="2"/>
      </rPr>
      <t>λ(Lambda)</t>
    </r>
    <phoneticPr fontId="2" type="noConversion"/>
  </si>
  <si>
    <r>
      <t xml:space="preserve">Ch.2 </t>
    </r>
    <r>
      <rPr>
        <sz val="10"/>
        <rFont val="돋움"/>
        <family val="3"/>
        <charset val="129"/>
      </rPr>
      <t>∑</t>
    </r>
    <r>
      <rPr>
        <sz val="10"/>
        <rFont val="Arial"/>
        <family val="2"/>
      </rPr>
      <t>λ(Lambda)</t>
    </r>
    <phoneticPr fontId="2" type="noConversion"/>
  </si>
  <si>
    <t>Ch.2 DCavg</t>
    <phoneticPr fontId="2" type="noConversion"/>
  </si>
  <si>
    <t>Ch.1 DCavg</t>
    <phoneticPr fontId="2" type="noConversion"/>
  </si>
  <si>
    <t>T2(diagnostic test interval)</t>
    <phoneticPr fontId="2" type="noConversion"/>
  </si>
  <si>
    <t>2. Calculating MTTF, DCavg &amp; PFH</t>
    <phoneticPr fontId="2" type="noConversion"/>
  </si>
  <si>
    <r>
      <t>CCF factor(</t>
    </r>
    <r>
      <rPr>
        <sz val="10"/>
        <rFont val="Arial Narrow"/>
        <family val="2"/>
      </rPr>
      <t>β</t>
    </r>
    <r>
      <rPr>
        <sz val="10"/>
        <rFont val="Arial"/>
        <family val="2"/>
      </rPr>
      <t>)</t>
    </r>
    <phoneticPr fontId="2" type="noConversion"/>
  </si>
  <si>
    <t>MTTFd(=1/Lambda)(Hour)</t>
    <phoneticPr fontId="2" type="noConversion"/>
  </si>
  <si>
    <t>MTTFd(=1/Lambda)(Year)</t>
    <phoneticPr fontId="2" type="noConversion"/>
  </si>
  <si>
    <t>DCavg(%)</t>
    <phoneticPr fontId="2" type="noConversion"/>
  </si>
  <si>
    <r>
      <t>PFH</t>
    </r>
    <r>
      <rPr>
        <vertAlign val="subscript"/>
        <sz val="10"/>
        <rFont val="Arial"/>
        <family val="2"/>
      </rPr>
      <t>D</t>
    </r>
    <phoneticPr fontId="2" type="noConversion"/>
  </si>
  <si>
    <t>U18</t>
    <phoneticPr fontId="2" type="noConversion"/>
  </si>
  <si>
    <t>IS42S16800F-6BLI</t>
    <phoneticPr fontId="2" type="noConversion"/>
  </si>
  <si>
    <t>DRAM</t>
    <phoneticPr fontId="2" type="noConversion"/>
  </si>
  <si>
    <t>DRAM's access data may not be normal data.</t>
    <phoneticPr fontId="2" type="noConversion"/>
  </si>
  <si>
    <t>DRAM's access data may not be normal data.</t>
    <phoneticPr fontId="2" type="noConversion"/>
  </si>
  <si>
    <t>DRAM's access data may not be normal data.</t>
    <phoneticPr fontId="2" type="noConversion"/>
  </si>
  <si>
    <t>U20</t>
    <phoneticPr fontId="2" type="noConversion"/>
  </si>
  <si>
    <t>MCU2 can detect a fault by self-diagnosis of memory. SafeSpace2.0 goes to the safe state.</t>
    <phoneticPr fontId="2" type="noConversion"/>
  </si>
  <si>
    <t>31, 114 LINE</t>
    <phoneticPr fontId="2" type="noConversion"/>
  </si>
  <si>
    <t>Detected</t>
    <phoneticPr fontId="2" type="noConversion"/>
  </si>
  <si>
    <t>Detected</t>
    <phoneticPr fontId="2" type="noConversion"/>
  </si>
  <si>
    <t>31, 112</t>
    <phoneticPr fontId="2" type="noConversion"/>
  </si>
  <si>
    <t>https://en.cosel.co.jp/product/powersupply/MGS/MGS10/MGS102405/</t>
    <phoneticPr fontId="2" type="noConversion"/>
  </si>
  <si>
    <t>https://assets.nexperia.com/documents/technical-note/TN00008.pdf</t>
    <phoneticPr fontId="2" type="noConversion"/>
  </si>
  <si>
    <t>BSS84AK</t>
    <phoneticPr fontId="2" type="noConversion"/>
  </si>
  <si>
    <t>PS2805C-4(rank M)</t>
    <phoneticPr fontId="2" type="noConversion"/>
  </si>
  <si>
    <t>https://www.renesas.com/kr/en/document/prr/ps2805c-4-reliability-report</t>
    <phoneticPr fontId="2" type="noConversion"/>
  </si>
  <si>
    <t>Undetected</t>
    <phoneticPr fontId="2" type="noConversion"/>
  </si>
  <si>
    <t>IS25LP128F-RHLE</t>
    <phoneticPr fontId="2" type="noConversion"/>
  </si>
  <si>
    <t>BD642A DO(ch.1)</t>
    <phoneticPr fontId="2" type="noConversion"/>
  </si>
  <si>
    <t>1. Applied Parts according to safety functions</t>
    <phoneticPr fontId="2" type="noConversion"/>
  </si>
  <si>
    <t>ID</t>
    <phoneticPr fontId="2" type="noConversion"/>
  </si>
  <si>
    <t>SF1</t>
    <phoneticPr fontId="2" type="noConversion"/>
  </si>
  <si>
    <t>SF2</t>
  </si>
  <si>
    <t>SF3</t>
  </si>
  <si>
    <t>SF4</t>
  </si>
  <si>
    <t>SF5</t>
  </si>
  <si>
    <t>SF6</t>
  </si>
  <si>
    <t>SF7</t>
  </si>
  <si>
    <t>SF8</t>
  </si>
  <si>
    <t>SF9</t>
  </si>
  <si>
    <t>SF10</t>
  </si>
  <si>
    <t>SF11</t>
  </si>
  <si>
    <t>SF12</t>
  </si>
  <si>
    <t>SF13</t>
  </si>
  <si>
    <t>SF14</t>
  </si>
  <si>
    <t>SF15</t>
  </si>
  <si>
    <t>SF16</t>
  </si>
  <si>
    <t>SF17</t>
  </si>
  <si>
    <t>SF18</t>
  </si>
  <si>
    <t>SF19</t>
  </si>
  <si>
    <t>SF20</t>
  </si>
  <si>
    <t>SF21</t>
  </si>
  <si>
    <t>SF22</t>
  </si>
  <si>
    <t>Emergency stop(STO)</t>
    <phoneticPr fontId="2" type="noConversion"/>
  </si>
  <si>
    <t>Protective stop</t>
    <phoneticPr fontId="2" type="noConversion"/>
  </si>
  <si>
    <t>Normal stop</t>
    <phoneticPr fontId="2" type="noConversion"/>
  </si>
  <si>
    <t>Manual mode</t>
    <phoneticPr fontId="2" type="noConversion"/>
  </si>
  <si>
    <t>Joint angular speed monitoring</t>
    <phoneticPr fontId="2" type="noConversion"/>
  </si>
  <si>
    <t>TCP speed monitoring</t>
    <phoneticPr fontId="2" type="noConversion"/>
  </si>
  <si>
    <t>Enabling function</t>
    <phoneticPr fontId="2" type="noConversion"/>
  </si>
  <si>
    <t>Monitored standstill</t>
    <phoneticPr fontId="2" type="noConversion"/>
  </si>
  <si>
    <t>Stopping time limit</t>
    <phoneticPr fontId="2" type="noConversion"/>
  </si>
  <si>
    <t>Stopping distance limiting</t>
    <phoneticPr fontId="2" type="noConversion"/>
  </si>
  <si>
    <t>Joint angle monitoring</t>
    <phoneticPr fontId="2" type="noConversion"/>
  </si>
  <si>
    <t>TCP position monitoring</t>
    <phoneticPr fontId="2" type="noConversion"/>
  </si>
  <si>
    <t>TCP orientation monitoring</t>
    <phoneticPr fontId="2" type="noConversion"/>
  </si>
  <si>
    <t>Power monitoring</t>
    <phoneticPr fontId="2" type="noConversion"/>
  </si>
  <si>
    <t>Momentum monitoring</t>
    <phoneticPr fontId="2" type="noConversion"/>
  </si>
  <si>
    <t>Collision detection</t>
    <phoneticPr fontId="2" type="noConversion"/>
  </si>
  <si>
    <t>Speed and separation monitoring</t>
    <phoneticPr fontId="2" type="noConversion"/>
  </si>
  <si>
    <t>Safe brake control</t>
    <phoneticPr fontId="2" type="noConversion"/>
  </si>
  <si>
    <t>Safety input</t>
    <phoneticPr fontId="2" type="noConversion"/>
  </si>
  <si>
    <t>Safety output</t>
    <phoneticPr fontId="2" type="noConversion"/>
  </si>
  <si>
    <t>PROFIsafe</t>
    <phoneticPr fontId="2" type="noConversion"/>
  </si>
  <si>
    <t>FSoE</t>
    <phoneticPr fontId="2" type="noConversion"/>
  </si>
  <si>
    <t>Function Name</t>
    <phoneticPr fontId="2" type="noConversion"/>
  </si>
  <si>
    <t>Type1</t>
    <phoneticPr fontId="2" type="noConversion"/>
  </si>
  <si>
    <t>Type2</t>
    <phoneticPr fontId="2" type="noConversion"/>
  </si>
  <si>
    <t>O</t>
  </si>
  <si>
    <t>O</t>
    <phoneticPr fontId="2" type="noConversion"/>
  </si>
  <si>
    <t>O</t>
    <phoneticPr fontId="2" type="noConversion"/>
  </si>
  <si>
    <t>O</t>
    <phoneticPr fontId="2" type="noConversion"/>
  </si>
  <si>
    <t>Type 1</t>
    <phoneticPr fontId="2" type="noConversion"/>
  </si>
  <si>
    <t>Type 2</t>
    <phoneticPr fontId="2" type="noConversion"/>
  </si>
  <si>
    <t>Calculating MTTF, DCavg &amp; PFH</t>
    <phoneticPr fontId="2" type="noConversion"/>
  </si>
  <si>
    <t>Calculating MTTF, DCavg &amp; PFH</t>
    <phoneticPr fontId="2" type="noConversion"/>
  </si>
  <si>
    <r>
      <t>CCF factor(</t>
    </r>
    <r>
      <rPr>
        <sz val="10"/>
        <rFont val="Arial Narrow"/>
        <family val="2"/>
      </rPr>
      <t>β</t>
    </r>
    <r>
      <rPr>
        <sz val="10"/>
        <rFont val="Arial"/>
        <family val="2"/>
      </rPr>
      <t>)</t>
    </r>
    <phoneticPr fontId="2" type="noConversion"/>
  </si>
  <si>
    <t>Do subsystem designers understand the causes and consequences of CCF?</t>
    <phoneticPr fontId="35" type="noConversion"/>
  </si>
  <si>
    <r>
      <t xml:space="preserve">Do the subsystem elements have a diagnostic test interval of </t>
    </r>
    <r>
      <rPr>
        <sz val="10"/>
        <color indexed="8"/>
        <rFont val="현대체 Light"/>
        <family val="1"/>
        <charset val="129"/>
      </rPr>
      <t>≤</t>
    </r>
    <r>
      <rPr>
        <sz val="10"/>
        <color indexed="8"/>
        <rFont val="Arial"/>
        <family val="2"/>
      </rPr>
      <t xml:space="preserve"> 1 min?</t>
    </r>
    <phoneticPr fontId="35" type="noConversion"/>
  </si>
  <si>
    <t>Are the subsystem elements likely to operate always within the range of temperature, humidity, corrosion, dust, vibration, etc. over with it has been tested, without the use of  external environmental control?</t>
    <phoneticPr fontId="35" type="noConversion"/>
  </si>
  <si>
    <t>1. Separation / Segregation(15)</t>
    <phoneticPr fontId="35" type="noConversion"/>
  </si>
  <si>
    <t>2. Diversity / Redundancy(20)</t>
    <phoneticPr fontId="35" type="noConversion"/>
  </si>
  <si>
    <t>Does the subsystem employ different electrical technologies for example, one electronic or programmable electronic and the other an electromechanical relay?</t>
    <phoneticPr fontId="35" type="noConversion"/>
  </si>
  <si>
    <t>3. Complexity / Design / Application(20)</t>
    <phoneticPr fontId="35" type="noConversion"/>
  </si>
  <si>
    <t>4. Assessment / Analysis(5)</t>
    <phoneticPr fontId="35" type="noConversion"/>
  </si>
  <si>
    <t>5. Competence / Training(5)</t>
    <phoneticPr fontId="35" type="noConversion"/>
  </si>
  <si>
    <t>6. Environmental Control(35)</t>
    <phoneticPr fontId="35" type="noConversion"/>
  </si>
  <si>
    <t>Is the subsystem immune to adverse influences from EMI up to and including the limits specified in IEC 61326-3-1?</t>
    <phoneticPr fontId="35" type="noConversion"/>
  </si>
  <si>
    <t>Are SRECS signal cables for the individual channels routed seperately from other channels at all positions or sufficiently shielded?</t>
    <phoneticPr fontId="35" type="noConversion"/>
  </si>
  <si>
    <t>Where information encoding/decoding is used, is it sufficient for the detection of signal transmission errors?</t>
    <phoneticPr fontId="35" type="noConversion"/>
  </si>
  <si>
    <t>Are SRECS signal and electrical energy power cables separate at all positions or sufficiently shielded?</t>
    <phoneticPr fontId="35" type="noConversion"/>
  </si>
  <si>
    <t>If subsystem elements can contribute to a CCF, are they provided as physically separate devices in their local enclosures?</t>
    <phoneticPr fontId="35" type="noConversion"/>
  </si>
  <si>
    <t>Item</t>
    <phoneticPr fontId="35" type="noConversion"/>
  </si>
  <si>
    <t xml:space="preserve">NOTE  An alternative item (e.g. references 1a and 1b) is given in Table F.1 where it is intended that a claim can be made for a contribution towards avoidance of CCF from only the most relevant item.
NOTE 2  Similar criteria can be derived for other technologies based on the same principles. </t>
    <phoneticPr fontId="2" type="noConversion"/>
  </si>
  <si>
    <t>2</t>
    <phoneticPr fontId="2" type="noConversion"/>
  </si>
  <si>
    <t xml:space="preserve">Two channels are seperated from each other. </t>
    <phoneticPr fontId="2" type="noConversion"/>
  </si>
  <si>
    <t>Scoring</t>
    <phoneticPr fontId="2" type="noConversion"/>
  </si>
  <si>
    <t xml:space="preserve">No, the same technology is used. </t>
    <phoneticPr fontId="2" type="noConversion"/>
  </si>
  <si>
    <t xml:space="preserve">No, the same physical priciple is used. </t>
    <phoneticPr fontId="2" type="noConversion"/>
  </si>
  <si>
    <t xml:space="preserve">No, there is no a difference. </t>
    <phoneticPr fontId="2" type="noConversion"/>
  </si>
  <si>
    <t>Yes, each subsystems are monitoried per 5ms periodically</t>
    <phoneticPr fontId="2" type="noConversion"/>
  </si>
  <si>
    <t>Subsystem all inputs are designed dual-channel</t>
    <phoneticPr fontId="2" type="noConversion"/>
  </si>
  <si>
    <t>The CRC are used for serial communication(EtherCAT, SCI, CAN).</t>
    <phoneticPr fontId="2" type="noConversion"/>
  </si>
  <si>
    <t>This module are designed dual-channel architecture.</t>
    <phoneticPr fontId="2" type="noConversion"/>
  </si>
  <si>
    <t>No, There is no enclosure in the subsystem.</t>
    <phoneticPr fontId="2" type="noConversion"/>
  </si>
  <si>
    <t>T1 is the proof test interval of the perfect proof test or useful lifetime, whichever is the smaller.</t>
    <phoneticPr fontId="2" type="noConversion"/>
  </si>
  <si>
    <t>T1(proof test interval) : 100 years</t>
    <phoneticPr fontId="2" type="noConversion"/>
  </si>
  <si>
    <t>T1(proof test interval) : 100 years</t>
    <phoneticPr fontId="2" type="noConversion"/>
  </si>
  <si>
    <t>2023.07.11</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</si>
</sst>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1" formatCode="_-* #,##0_-;\-* #,##0_-;_-* &quot;-&quot;_-;_-@_-"/>
    <numFmt numFmtId="176" formatCode="0.00_ "/>
    <numFmt numFmtId="177" formatCode="0.0000_ "/>
    <numFmt numFmtId="178" formatCode="0.0000_);[Red]\(0.0000\)"/>
    <numFmt numFmtId="179" formatCode="0.00_);[Red]\(0.00\)"/>
    <numFmt numFmtId="180" formatCode="0.0%"/>
    <numFmt numFmtId="181" formatCode="0.000000_);[Red]\(0.000000\)"/>
    <numFmt numFmtId="182" formatCode="0.000000000_ "/>
    <numFmt numFmtId="183" formatCode="#,##0_ "/>
    <numFmt numFmtId="184" formatCode="0_ "/>
    <numFmt numFmtId="186" formatCode="0.0000E+00"/>
  </numFmts>
  <fonts count="77">
    <font>
      <sz val="11"/>
      <color theme="1"/>
      <name val="맑은 고딕"/>
      <family val="2"/>
      <charset val="129"/>
      <scheme val="minor"/>
    </font>
    <font>
      <sz val="11"/>
      <color theme="1"/>
      <name val="Arial"/>
      <family val="2"/>
    </font>
    <font>
      <sz val="8"/>
      <name val="맑은 고딕"/>
      <family val="2"/>
      <charset val="129"/>
      <scheme val="minor"/>
    </font>
    <font>
      <sz val="10"/>
      <name val="Arial"/>
      <family val="2"/>
    </font>
    <font>
      <sz val="11"/>
      <name val="돋움"/>
      <family val="3"/>
      <charset val="129"/>
    </font>
    <font>
      <sz val="11"/>
      <name val="ＭＳ Ｐゴシック"/>
      <family val="3"/>
      <charset val="128"/>
    </font>
    <font>
      <sz val="11"/>
      <color theme="1"/>
      <name val="맑은 고딕"/>
      <family val="2"/>
      <charset val="128"/>
      <scheme val="minor"/>
    </font>
    <font>
      <b/>
      <sz val="12"/>
      <color theme="1"/>
      <name val="Arial Narrow"/>
      <family val="2"/>
    </font>
    <font>
      <sz val="10"/>
      <color theme="1"/>
      <name val="Arial"/>
      <family val="2"/>
    </font>
    <font>
      <sz val="11"/>
      <color indexed="8"/>
      <name val="맑은 고딕"/>
      <family val="3"/>
      <charset val="129"/>
    </font>
    <font>
      <sz val="10"/>
      <color rgb="FFFF0000"/>
      <name val="Arial"/>
      <family val="2"/>
    </font>
    <font>
      <b/>
      <sz val="14"/>
      <color theme="1"/>
      <name val="Arial Narrow"/>
      <family val="2"/>
    </font>
    <font>
      <sz val="11"/>
      <color theme="1"/>
      <name val="ＭＳ ゴシック"/>
      <family val="2"/>
      <charset val="128"/>
    </font>
    <font>
      <b/>
      <sz val="11"/>
      <color theme="1"/>
      <name val="Arial Narrow"/>
      <family val="2"/>
    </font>
    <font>
      <b/>
      <sz val="10"/>
      <color rgb="FFC00000"/>
      <name val="Arial"/>
      <family val="2"/>
    </font>
    <font>
      <b/>
      <sz val="10"/>
      <color theme="1"/>
      <name val="Arial Narrow"/>
      <family val="2"/>
    </font>
    <font>
      <b/>
      <sz val="11"/>
      <color theme="1"/>
      <name val="Arial"/>
      <family val="2"/>
    </font>
    <font>
      <b/>
      <sz val="11"/>
      <color rgb="FFC00000"/>
      <name val="Arial"/>
      <family val="2"/>
    </font>
    <font>
      <b/>
      <sz val="12"/>
      <color theme="3"/>
      <name val="Arial"/>
      <family val="2"/>
    </font>
    <font>
      <b/>
      <sz val="12"/>
      <color theme="3"/>
      <name val="맑은 고딕"/>
      <family val="2"/>
      <charset val="129"/>
      <scheme val="minor"/>
    </font>
    <font>
      <b/>
      <sz val="16"/>
      <color theme="1"/>
      <name val="Arial Narrow"/>
      <family val="2"/>
    </font>
    <font>
      <b/>
      <sz val="12"/>
      <color theme="1"/>
      <name val="돋움"/>
      <family val="3"/>
      <charset val="129"/>
    </font>
    <font>
      <b/>
      <sz val="11"/>
      <color theme="1"/>
      <name val="돋움"/>
      <family val="3"/>
      <charset val="129"/>
    </font>
    <font>
      <b/>
      <sz val="11"/>
      <color theme="3"/>
      <name val="Arial"/>
      <family val="2"/>
    </font>
    <font>
      <sz val="11"/>
      <color rgb="FFFF0000"/>
      <name val="맑은 고딕"/>
      <family val="2"/>
      <charset val="129"/>
      <scheme val="minor"/>
    </font>
    <font>
      <b/>
      <sz val="18"/>
      <name val="Arial"/>
      <family val="2"/>
    </font>
    <font>
      <sz val="6"/>
      <name val="맑은 고딕"/>
      <family val="2"/>
      <charset val="128"/>
      <scheme val="minor"/>
    </font>
    <font>
      <b/>
      <sz val="18"/>
      <color theme="1"/>
      <name val="Arial"/>
      <family val="2"/>
    </font>
    <font>
      <sz val="28"/>
      <name val="Arial"/>
      <family val="2"/>
    </font>
    <font>
      <sz val="28"/>
      <color theme="1"/>
      <name val="Arial"/>
      <family val="2"/>
    </font>
    <font>
      <b/>
      <sz val="12"/>
      <color theme="1"/>
      <name val="Arial"/>
      <family val="2"/>
    </font>
    <font>
      <sz val="16"/>
      <color theme="1"/>
      <name val="Arial"/>
      <family val="2"/>
    </font>
    <font>
      <b/>
      <sz val="9"/>
      <color theme="1"/>
      <name val="Arial"/>
      <family val="2"/>
    </font>
    <font>
      <sz val="9"/>
      <color theme="1"/>
      <name val="Arial"/>
      <family val="2"/>
    </font>
    <font>
      <b/>
      <i/>
      <u/>
      <sz val="16"/>
      <color rgb="FF0000FF"/>
      <name val="Arial"/>
      <family val="2"/>
    </font>
    <font>
      <sz val="8"/>
      <name val="돋움"/>
      <family val="3"/>
      <charset val="129"/>
    </font>
    <font>
      <sz val="11"/>
      <color indexed="8"/>
      <name val="현대체 Light"/>
      <family val="1"/>
      <charset val="129"/>
    </font>
    <font>
      <b/>
      <sz val="11"/>
      <color indexed="8"/>
      <name val="Arial"/>
      <family val="2"/>
    </font>
    <font>
      <u/>
      <sz val="11"/>
      <color theme="10"/>
      <name val="맑은 고딕"/>
      <family val="2"/>
      <charset val="129"/>
      <scheme val="minor"/>
    </font>
    <font>
      <sz val="11"/>
      <color rgb="FF0000FF"/>
      <name val="맑은 고딕"/>
      <family val="2"/>
      <charset val="129"/>
      <scheme val="minor"/>
    </font>
    <font>
      <sz val="10"/>
      <color rgb="FF0000FF"/>
      <name val="Arial"/>
      <family val="2"/>
    </font>
    <font>
      <b/>
      <sz val="11"/>
      <color rgb="FFFF0000"/>
      <name val="맑은 고딕"/>
      <family val="2"/>
      <charset val="129"/>
      <scheme val="minor"/>
    </font>
    <font>
      <b/>
      <sz val="10"/>
      <color rgb="FFFF0000"/>
      <name val="Arial"/>
      <family val="2"/>
    </font>
    <font>
      <b/>
      <i/>
      <sz val="16"/>
      <color rgb="FF0000FF"/>
      <name val="Arial Narrow"/>
      <family val="2"/>
    </font>
    <font>
      <b/>
      <i/>
      <sz val="18"/>
      <color rgb="FF0000FF"/>
      <name val="Arial Narrow"/>
      <family val="2"/>
    </font>
    <font>
      <b/>
      <i/>
      <sz val="11"/>
      <color theme="1"/>
      <name val="맑은 고딕"/>
      <family val="2"/>
      <charset val="129"/>
      <scheme val="minor"/>
    </font>
    <font>
      <b/>
      <i/>
      <sz val="10"/>
      <color theme="1"/>
      <name val="Arial"/>
      <family val="2"/>
    </font>
    <font>
      <u/>
      <sz val="11"/>
      <color rgb="FFFF0000"/>
      <name val="맑은 고딕"/>
      <family val="2"/>
      <charset val="129"/>
      <scheme val="minor"/>
    </font>
    <font>
      <u/>
      <sz val="11"/>
      <color theme="1"/>
      <name val="맑은 고딕"/>
      <family val="2"/>
      <charset val="129"/>
      <scheme val="minor"/>
    </font>
    <font>
      <sz val="10"/>
      <color rgb="FFC00000"/>
      <name val="Arial"/>
      <family val="2"/>
    </font>
    <font>
      <sz val="8"/>
      <color theme="1"/>
      <name val="Arial"/>
      <family val="2"/>
    </font>
    <font>
      <u/>
      <sz val="11"/>
      <color rgb="FFC00000"/>
      <name val="맑은 고딕"/>
      <family val="2"/>
      <charset val="129"/>
      <scheme val="minor"/>
    </font>
    <font>
      <sz val="11"/>
      <color rgb="FFC00000"/>
      <name val="맑은 고딕"/>
      <family val="3"/>
      <charset val="129"/>
      <scheme val="minor"/>
    </font>
    <font>
      <sz val="10"/>
      <color theme="1"/>
      <name val="맑은 고딕"/>
      <family val="2"/>
      <charset val="129"/>
      <scheme val="minor"/>
    </font>
    <font>
      <b/>
      <i/>
      <sz val="12"/>
      <color rgb="FFFF0000"/>
      <name val="Arial"/>
      <family val="2"/>
    </font>
    <font>
      <sz val="10"/>
      <color theme="1"/>
      <name val="돋움"/>
      <family val="3"/>
      <charset val="129"/>
    </font>
    <font>
      <sz val="10"/>
      <color theme="1"/>
      <name val="Arial Unicode MS"/>
      <family val="3"/>
      <charset val="129"/>
    </font>
    <font>
      <b/>
      <i/>
      <sz val="11"/>
      <color rgb="FFFF0000"/>
      <name val="맑은 고딕"/>
      <family val="3"/>
      <charset val="129"/>
      <scheme val="minor"/>
    </font>
    <font>
      <sz val="9"/>
      <color indexed="81"/>
      <name val="Tahoma"/>
      <family val="2"/>
    </font>
    <font>
      <b/>
      <sz val="9"/>
      <color indexed="81"/>
      <name val="Tahoma"/>
      <family val="2"/>
    </font>
    <font>
      <sz val="11"/>
      <color indexed="81"/>
      <name val="Tahoma"/>
      <family val="2"/>
    </font>
    <font>
      <sz val="11"/>
      <color indexed="81"/>
      <name val="돋움"/>
      <family val="3"/>
      <charset val="129"/>
    </font>
    <font>
      <b/>
      <sz val="10"/>
      <color theme="1"/>
      <name val="Arial"/>
      <family val="2"/>
    </font>
    <font>
      <b/>
      <vertAlign val="subscript"/>
      <sz val="12"/>
      <color theme="1"/>
      <name val="Arial Narrow"/>
      <family val="2"/>
    </font>
    <font>
      <sz val="10"/>
      <name val="돋움"/>
      <family val="3"/>
      <charset val="129"/>
    </font>
    <font>
      <sz val="10"/>
      <name val="Arial Narrow"/>
      <family val="2"/>
    </font>
    <font>
      <vertAlign val="subscript"/>
      <sz val="10"/>
      <name val="Arial"/>
      <family val="2"/>
    </font>
    <font>
      <b/>
      <sz val="10"/>
      <name val="Arial"/>
      <family val="2"/>
    </font>
    <font>
      <b/>
      <sz val="11"/>
      <color indexed="81"/>
      <name val="맑은 고딕"/>
      <family val="3"/>
      <charset val="129"/>
      <scheme val="major"/>
    </font>
    <font>
      <b/>
      <sz val="11"/>
      <color indexed="81"/>
      <name val="Tahoma"/>
      <family val="2"/>
    </font>
    <font>
      <b/>
      <i/>
      <sz val="11"/>
      <color theme="1"/>
      <name val="맑은 고딕"/>
      <family val="3"/>
      <charset val="129"/>
      <scheme val="minor"/>
    </font>
    <font>
      <b/>
      <sz val="11"/>
      <color theme="1"/>
      <name val="맑은 고딕"/>
      <family val="2"/>
      <charset val="129"/>
      <scheme val="minor"/>
    </font>
    <font>
      <sz val="12"/>
      <color theme="1"/>
      <name val="Arial Narrow"/>
      <family val="2"/>
    </font>
    <font>
      <b/>
      <sz val="10"/>
      <color indexed="8"/>
      <name val="Arial"/>
      <family val="2"/>
    </font>
    <font>
      <sz val="10"/>
      <color indexed="8"/>
      <name val="Arial"/>
      <family val="2"/>
    </font>
    <font>
      <sz val="10"/>
      <color indexed="8"/>
      <name val="현대체 Light"/>
      <family val="1"/>
      <charset val="129"/>
    </font>
    <font>
      <sz val="10"/>
      <color theme="0"/>
      <name val="Arial"/>
      <family val="2"/>
    </font>
  </fonts>
  <fills count="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0" tint="-0.24994659260841701"/>
        <bgColor indexed="64"/>
      </patternFill>
    </fill>
  </fills>
  <borders count="10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auto="1"/>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diagonalDown="1">
      <left style="medium">
        <color indexed="64"/>
      </left>
      <right style="thin">
        <color indexed="64"/>
      </right>
      <top style="medium">
        <color indexed="64"/>
      </top>
      <bottom style="thin">
        <color indexed="64"/>
      </bottom>
      <diagonal style="thin">
        <color auto="1"/>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style="thin">
        <color indexed="64"/>
      </top>
      <bottom style="medium">
        <color indexed="64"/>
      </bottom>
      <diagonal/>
    </border>
    <border>
      <left style="medium">
        <color rgb="FFFF0000"/>
      </left>
      <right style="medium">
        <color rgb="FFFF0000"/>
      </right>
      <top style="medium">
        <color indexed="64"/>
      </top>
      <bottom/>
      <diagonal/>
    </border>
    <border>
      <left style="medium">
        <color rgb="FFFF0000"/>
      </left>
      <right style="medium">
        <color rgb="FFFF0000"/>
      </right>
      <top style="thin">
        <color indexed="64"/>
      </top>
      <bottom style="thin">
        <color indexed="64"/>
      </bottom>
      <diagonal/>
    </border>
    <border>
      <left style="medium">
        <color rgb="FFFF0000"/>
      </left>
      <right style="medium">
        <color rgb="FFFF0000"/>
      </right>
      <top/>
      <bottom/>
      <diagonal/>
    </border>
    <border>
      <left style="medium">
        <color rgb="FFFF0000"/>
      </left>
      <right style="medium">
        <color rgb="FFFF0000"/>
      </right>
      <top style="thin">
        <color indexed="64"/>
      </top>
      <bottom style="medium">
        <color rgb="FFFF0000"/>
      </bottom>
      <diagonal/>
    </border>
    <border>
      <left style="medium">
        <color theme="1"/>
      </left>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top style="thin">
        <color indexed="64"/>
      </top>
      <bottom style="thin">
        <color indexed="64"/>
      </bottom>
      <diagonal/>
    </border>
    <border>
      <left style="medium">
        <color theme="1"/>
      </left>
      <right/>
      <top style="thin">
        <color indexed="64"/>
      </top>
      <bottom/>
      <diagonal/>
    </border>
    <border>
      <left style="thin">
        <color indexed="64"/>
      </left>
      <right style="thin">
        <color indexed="64"/>
      </right>
      <top style="thin">
        <color indexed="64"/>
      </top>
      <bottom style="medium">
        <color theme="1"/>
      </bottom>
      <diagonal/>
    </border>
    <border>
      <left style="thin">
        <color indexed="64"/>
      </left>
      <right/>
      <top style="medium">
        <color theme="1"/>
      </top>
      <bottom/>
      <diagonal/>
    </border>
    <border>
      <left style="thin">
        <color indexed="64"/>
      </left>
      <right/>
      <top style="thin">
        <color indexed="64"/>
      </top>
      <bottom style="medium">
        <color theme="1"/>
      </bottom>
      <diagonal/>
    </border>
    <border>
      <left style="thin">
        <color theme="1"/>
      </left>
      <right style="medium">
        <color theme="1"/>
      </right>
      <top style="medium">
        <color theme="1"/>
      </top>
      <bottom/>
      <diagonal/>
    </border>
    <border>
      <left style="thin">
        <color theme="1"/>
      </left>
      <right style="medium">
        <color theme="1"/>
      </right>
      <top style="thin">
        <color indexed="64"/>
      </top>
      <bottom style="thin">
        <color indexed="64"/>
      </bottom>
      <diagonal/>
    </border>
    <border>
      <left style="thin">
        <color theme="1"/>
      </left>
      <right style="medium">
        <color theme="1"/>
      </right>
      <top style="thin">
        <color indexed="64"/>
      </top>
      <bottom/>
      <diagonal/>
    </border>
    <border>
      <left style="thin">
        <color theme="1"/>
      </left>
      <right style="medium">
        <color theme="1"/>
      </right>
      <top/>
      <bottom style="medium">
        <color theme="1"/>
      </bottom>
      <diagonal/>
    </border>
    <border>
      <left style="thin">
        <color theme="1"/>
      </left>
      <right style="medium">
        <color theme="1"/>
      </right>
      <top/>
      <bottom/>
      <diagonal/>
    </border>
    <border>
      <left style="medium">
        <color theme="1"/>
      </left>
      <right style="thin">
        <color indexed="64"/>
      </right>
      <top/>
      <bottom style="medium">
        <color theme="1"/>
      </bottom>
      <diagonal/>
    </border>
    <border>
      <left style="thin">
        <color indexed="64"/>
      </left>
      <right/>
      <top/>
      <bottom style="medium">
        <color theme="1"/>
      </bottom>
      <diagonal/>
    </border>
    <border>
      <left/>
      <right style="thin">
        <color theme="1"/>
      </right>
      <top/>
      <bottom style="medium">
        <color theme="1"/>
      </bottom>
      <diagonal/>
    </border>
    <border>
      <left style="thin">
        <color indexed="64"/>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style="thin">
        <color theme="1"/>
      </left>
      <right style="medium">
        <color theme="1"/>
      </right>
      <top style="medium">
        <color theme="1"/>
      </top>
      <bottom style="thin">
        <color indexed="64"/>
      </bottom>
      <diagonal/>
    </border>
    <border>
      <left style="medium">
        <color theme="1"/>
      </left>
      <right/>
      <top style="thin">
        <color indexed="64"/>
      </top>
      <bottom style="medium">
        <color theme="1"/>
      </bottom>
      <diagonal/>
    </border>
    <border>
      <left style="thin">
        <color theme="1"/>
      </left>
      <right style="medium">
        <color theme="1"/>
      </right>
      <top style="thin">
        <color indexed="64"/>
      </top>
      <bottom style="medium">
        <color theme="1"/>
      </bottom>
      <diagonal/>
    </border>
  </borders>
  <cellStyleXfs count="42">
    <xf numFmtId="0" fontId="0" fillId="0" borderId="0">
      <alignment vertical="center"/>
    </xf>
    <xf numFmtId="0" fontId="3" fillId="0" borderId="0"/>
    <xf numFmtId="0" fontId="4" fillId="0" borderId="0"/>
    <xf numFmtId="0" fontId="5" fillId="0" borderId="0">
      <alignment vertical="center"/>
    </xf>
    <xf numFmtId="0" fontId="6" fillId="0" borderId="0">
      <alignment vertical="center"/>
    </xf>
    <xf numFmtId="0" fontId="9" fillId="0" borderId="0" applyNumberFormat="0" applyFill="0" applyBorder="0" applyProtection="0">
      <alignment vertical="center"/>
    </xf>
    <xf numFmtId="41" fontId="9" fillId="0" borderId="0" applyFont="0" applyFill="0" applyBorder="0" applyAlignment="0" applyProtection="0">
      <alignment vertical="center"/>
    </xf>
    <xf numFmtId="9" fontId="9" fillId="0" borderId="0" applyFont="0" applyFill="0" applyBorder="0" applyAlignment="0" applyProtection="0">
      <alignment vertical="center"/>
    </xf>
    <xf numFmtId="0" fontId="9" fillId="0" borderId="0" applyNumberFormat="0" applyFill="0" applyBorder="0" applyProtection="0">
      <alignment vertical="center"/>
    </xf>
    <xf numFmtId="41" fontId="9" fillId="0" borderId="0" applyFont="0" applyFill="0" applyBorder="0" applyAlignment="0" applyProtection="0">
      <alignment vertical="center"/>
    </xf>
    <xf numFmtId="9" fontId="9" fillId="0" borderId="0" applyFont="0" applyFill="0" applyBorder="0" applyAlignment="0" applyProtection="0">
      <alignment vertical="center"/>
    </xf>
    <xf numFmtId="0" fontId="9" fillId="0" borderId="0" applyNumberFormat="0" applyFill="0" applyBorder="0" applyProtection="0">
      <alignment vertical="center"/>
    </xf>
    <xf numFmtId="0" fontId="9" fillId="0" borderId="0" applyNumberFormat="0" applyFill="0" applyBorder="0" applyProtection="0">
      <alignment vertical="center"/>
    </xf>
    <xf numFmtId="0" fontId="12" fillId="0" borderId="0">
      <alignment vertical="center"/>
    </xf>
    <xf numFmtId="0" fontId="6" fillId="0" borderId="0">
      <alignment vertical="center"/>
    </xf>
    <xf numFmtId="0" fontId="12" fillId="0" borderId="0">
      <alignment vertical="center"/>
    </xf>
    <xf numFmtId="0" fontId="6" fillId="0" borderId="0">
      <alignment vertical="center"/>
    </xf>
    <xf numFmtId="0" fontId="12" fillId="0" borderId="0">
      <alignment vertical="center"/>
    </xf>
    <xf numFmtId="0" fontId="6" fillId="0" borderId="0">
      <alignment vertical="center"/>
    </xf>
    <xf numFmtId="0" fontId="6" fillId="0" borderId="0">
      <alignment vertical="center"/>
    </xf>
    <xf numFmtId="0" fontId="12"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2"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38" fillId="0" borderId="0" applyNumberFormat="0" applyFill="0" applyBorder="0" applyAlignment="0" applyProtection="0">
      <alignment vertical="center"/>
    </xf>
  </cellStyleXfs>
  <cellXfs count="585">
    <xf numFmtId="0" fontId="0" fillId="0" borderId="0" xfId="0">
      <alignment vertical="center"/>
    </xf>
    <xf numFmtId="0" fontId="1" fillId="0" borderId="0" xfId="0" applyFont="1">
      <alignment vertical="center"/>
    </xf>
    <xf numFmtId="0" fontId="7" fillId="0" borderId="0" xfId="0" applyFont="1" applyAlignment="1">
      <alignment horizontal="center" vertical="top"/>
    </xf>
    <xf numFmtId="0" fontId="8" fillId="0" borderId="0" xfId="0" applyFont="1">
      <alignment vertical="center"/>
    </xf>
    <xf numFmtId="0" fontId="1"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indent="1"/>
    </xf>
    <xf numFmtId="0" fontId="1" fillId="0" borderId="0" xfId="0" applyFont="1" applyAlignment="1">
      <alignment horizontal="left" vertical="center" indent="1"/>
    </xf>
    <xf numFmtId="9" fontId="8" fillId="0" borderId="0" xfId="0" applyNumberFormat="1" applyFont="1" applyAlignment="1">
      <alignment horizontal="center" vertical="center"/>
    </xf>
    <xf numFmtId="0" fontId="8" fillId="0" borderId="0" xfId="0" applyFont="1" applyAlignment="1">
      <alignment vertical="center" wrapText="1"/>
    </xf>
    <xf numFmtId="0" fontId="1" fillId="0" borderId="0" xfId="0" applyFont="1" applyAlignment="1">
      <alignment vertical="center" wrapText="1"/>
    </xf>
    <xf numFmtId="0" fontId="8" fillId="0" borderId="11" xfId="0" applyFont="1" applyBorder="1" applyAlignment="1">
      <alignment vertical="center" wrapText="1"/>
    </xf>
    <xf numFmtId="0" fontId="8" fillId="0" borderId="7" xfId="0" applyFont="1" applyBorder="1" applyAlignment="1">
      <alignment vertical="center" wrapText="1"/>
    </xf>
    <xf numFmtId="0" fontId="8" fillId="3" borderId="7" xfId="0" applyFont="1" applyFill="1" applyBorder="1" applyAlignment="1">
      <alignment vertical="center" wrapText="1"/>
    </xf>
    <xf numFmtId="0" fontId="8" fillId="0" borderId="7" xfId="0" applyFont="1" applyBorder="1" applyAlignment="1">
      <alignment horizontal="left" vertical="center" indent="1"/>
    </xf>
    <xf numFmtId="9" fontId="8" fillId="0" borderId="7" xfId="0" applyNumberFormat="1" applyFont="1" applyBorder="1" applyAlignment="1">
      <alignment horizontal="center" vertical="center"/>
    </xf>
    <xf numFmtId="0" fontId="8" fillId="0" borderId="7" xfId="0" applyFont="1" applyBorder="1" applyAlignment="1">
      <alignment horizontal="center" vertical="center"/>
    </xf>
    <xf numFmtId="0" fontId="8" fillId="0" borderId="15" xfId="0" applyFont="1" applyBorder="1">
      <alignment vertical="center"/>
    </xf>
    <xf numFmtId="0" fontId="8" fillId="0" borderId="16" xfId="0" applyFont="1" applyBorder="1">
      <alignment vertical="center"/>
    </xf>
    <xf numFmtId="0" fontId="8" fillId="0" borderId="17" xfId="0" applyFont="1" applyBorder="1">
      <alignment vertical="center"/>
    </xf>
    <xf numFmtId="0" fontId="8" fillId="0" borderId="18" xfId="0" applyFont="1" applyBorder="1">
      <alignment vertical="center"/>
    </xf>
    <xf numFmtId="0" fontId="8" fillId="0" borderId="0" xfId="0" applyFont="1" applyBorder="1">
      <alignment vertical="center"/>
    </xf>
    <xf numFmtId="0" fontId="8" fillId="0" borderId="19" xfId="0" applyFont="1" applyBorder="1">
      <alignment vertical="center"/>
    </xf>
    <xf numFmtId="0" fontId="8" fillId="0" borderId="20" xfId="0" applyFont="1" applyBorder="1">
      <alignment vertical="center"/>
    </xf>
    <xf numFmtId="0" fontId="8" fillId="0" borderId="21" xfId="0" applyFont="1" applyBorder="1">
      <alignment vertical="center"/>
    </xf>
    <xf numFmtId="0" fontId="8" fillId="0" borderId="11" xfId="0" applyFont="1" applyBorder="1" applyAlignment="1">
      <alignment horizontal="left" vertical="center" indent="1"/>
    </xf>
    <xf numFmtId="9" fontId="8" fillId="0" borderId="11" xfId="0" applyNumberFormat="1" applyFont="1" applyBorder="1" applyAlignment="1">
      <alignment horizontal="center" vertical="center"/>
    </xf>
    <xf numFmtId="0" fontId="8" fillId="0" borderId="11" xfId="0" applyFont="1" applyBorder="1" applyAlignment="1">
      <alignment horizontal="center" vertical="center"/>
    </xf>
    <xf numFmtId="0" fontId="8" fillId="0" borderId="0" xfId="0" applyFont="1" applyBorder="1" applyAlignment="1">
      <alignment vertical="center" wrapText="1"/>
    </xf>
    <xf numFmtId="0" fontId="10" fillId="0" borderId="18" xfId="0" applyFont="1" applyBorder="1">
      <alignment vertical="center"/>
    </xf>
    <xf numFmtId="0" fontId="10" fillId="0" borderId="0" xfId="0" applyFont="1" applyBorder="1">
      <alignment vertical="center"/>
    </xf>
    <xf numFmtId="0" fontId="8" fillId="0" borderId="23" xfId="0" applyFont="1" applyBorder="1">
      <alignment vertical="center"/>
    </xf>
    <xf numFmtId="0" fontId="8" fillId="0" borderId="11" xfId="0" applyFont="1" applyBorder="1" applyAlignment="1">
      <alignment horizontal="left" vertical="center" wrapText="1" indent="1"/>
    </xf>
    <xf numFmtId="0" fontId="10" fillId="0" borderId="23" xfId="0" applyFont="1" applyBorder="1">
      <alignment vertical="center"/>
    </xf>
    <xf numFmtId="0" fontId="8" fillId="0" borderId="14" xfId="0" applyFont="1" applyBorder="1">
      <alignment vertical="center"/>
    </xf>
    <xf numFmtId="0" fontId="8" fillId="0" borderId="13" xfId="0" applyFont="1" applyBorder="1">
      <alignment vertical="center"/>
    </xf>
    <xf numFmtId="0" fontId="8" fillId="0" borderId="3" xfId="0" applyFont="1" applyBorder="1">
      <alignment vertical="center"/>
    </xf>
    <xf numFmtId="0" fontId="8" fillId="0" borderId="24" xfId="0" applyFont="1" applyBorder="1" applyAlignment="1">
      <alignment horizontal="left" vertical="center" indent="1"/>
    </xf>
    <xf numFmtId="9" fontId="8" fillId="0" borderId="24" xfId="0" applyNumberFormat="1" applyFont="1" applyBorder="1" applyAlignment="1">
      <alignment horizontal="center" vertical="center"/>
    </xf>
    <xf numFmtId="0" fontId="8" fillId="0" borderId="24" xfId="0" applyFont="1" applyBorder="1" applyAlignment="1">
      <alignment horizontal="center" vertical="center"/>
    </xf>
    <xf numFmtId="0" fontId="8" fillId="0" borderId="24" xfId="0" applyFont="1" applyBorder="1" applyAlignment="1">
      <alignment vertical="center" wrapText="1"/>
    </xf>
    <xf numFmtId="0" fontId="8" fillId="0" borderId="13" xfId="0" applyFont="1" applyBorder="1" applyAlignment="1">
      <alignment vertical="center" wrapText="1"/>
    </xf>
    <xf numFmtId="0" fontId="11" fillId="0" borderId="0" xfId="0" applyFont="1">
      <alignment vertical="center"/>
    </xf>
    <xf numFmtId="0" fontId="8" fillId="0" borderId="32" xfId="0" applyFont="1" applyBorder="1">
      <alignment vertical="center"/>
    </xf>
    <xf numFmtId="0" fontId="8" fillId="0" borderId="16" xfId="0" applyFont="1" applyBorder="1" applyAlignment="1">
      <alignment vertical="center" wrapText="1"/>
    </xf>
    <xf numFmtId="0" fontId="8" fillId="0" borderId="17" xfId="0" applyFont="1" applyBorder="1" applyAlignment="1">
      <alignment vertical="center" wrapText="1"/>
    </xf>
    <xf numFmtId="0" fontId="8" fillId="0" borderId="36" xfId="0" applyFont="1" applyBorder="1">
      <alignment vertical="center"/>
    </xf>
    <xf numFmtId="0" fontId="8" fillId="0" borderId="32" xfId="0" applyFont="1" applyBorder="1" applyAlignment="1">
      <alignment vertical="center" wrapText="1"/>
    </xf>
    <xf numFmtId="0" fontId="8" fillId="0" borderId="38" xfId="0" applyFont="1" applyBorder="1">
      <alignment vertical="center"/>
    </xf>
    <xf numFmtId="0" fontId="8" fillId="0" borderId="33" xfId="0" applyFont="1" applyBorder="1" applyAlignment="1">
      <alignment horizontal="left" vertical="center" indent="1"/>
    </xf>
    <xf numFmtId="9" fontId="8" fillId="0" borderId="33" xfId="0" applyNumberFormat="1" applyFont="1" applyBorder="1" applyAlignment="1">
      <alignment horizontal="center" vertical="center"/>
    </xf>
    <xf numFmtId="0" fontId="8" fillId="0" borderId="33" xfId="0" applyFont="1" applyBorder="1" applyAlignment="1">
      <alignment horizontal="center" vertical="center"/>
    </xf>
    <xf numFmtId="0" fontId="8" fillId="0" borderId="33" xfId="0" applyFont="1" applyBorder="1" applyAlignment="1">
      <alignment vertical="center" wrapText="1"/>
    </xf>
    <xf numFmtId="177" fontId="1" fillId="0" borderId="0" xfId="0" applyNumberFormat="1" applyFont="1">
      <alignment vertical="center"/>
    </xf>
    <xf numFmtId="177" fontId="8" fillId="0" borderId="0" xfId="0" applyNumberFormat="1" applyFont="1">
      <alignment vertical="center"/>
    </xf>
    <xf numFmtId="178" fontId="1" fillId="0" borderId="0" xfId="0" applyNumberFormat="1" applyFont="1">
      <alignment vertical="center"/>
    </xf>
    <xf numFmtId="178" fontId="8" fillId="0" borderId="0" xfId="0" applyNumberFormat="1" applyFont="1">
      <alignment vertical="center"/>
    </xf>
    <xf numFmtId="179" fontId="1" fillId="0" borderId="0" xfId="0" applyNumberFormat="1" applyFont="1">
      <alignment vertical="center"/>
    </xf>
    <xf numFmtId="179" fontId="8" fillId="0" borderId="0" xfId="0" applyNumberFormat="1" applyFont="1">
      <alignment vertical="center"/>
    </xf>
    <xf numFmtId="9" fontId="1" fillId="0" borderId="0" xfId="0" applyNumberFormat="1" applyFont="1">
      <alignment vertical="center"/>
    </xf>
    <xf numFmtId="9" fontId="8" fillId="0" borderId="0" xfId="0" applyNumberFormat="1" applyFont="1">
      <alignment vertical="center"/>
    </xf>
    <xf numFmtId="176" fontId="13" fillId="2" borderId="5" xfId="0" applyNumberFormat="1" applyFont="1" applyFill="1" applyBorder="1" applyAlignment="1">
      <alignment horizontal="center" vertical="center"/>
    </xf>
    <xf numFmtId="9" fontId="13" fillId="2" borderId="5" xfId="0" applyNumberFormat="1" applyFont="1" applyFill="1" applyBorder="1" applyAlignment="1">
      <alignment horizontal="center" vertical="center"/>
    </xf>
    <xf numFmtId="177" fontId="13" fillId="2" borderId="5" xfId="0" applyNumberFormat="1" applyFont="1" applyFill="1" applyBorder="1" applyAlignment="1">
      <alignment horizontal="center" vertical="center"/>
    </xf>
    <xf numFmtId="0" fontId="8" fillId="0" borderId="19" xfId="0" applyFont="1" applyBorder="1" applyAlignment="1">
      <alignment vertical="center" wrapText="1"/>
    </xf>
    <xf numFmtId="0" fontId="8" fillId="0" borderId="40" xfId="0" applyFont="1" applyBorder="1" applyAlignment="1">
      <alignment vertical="center" wrapText="1"/>
    </xf>
    <xf numFmtId="0" fontId="8" fillId="3" borderId="40" xfId="0" applyFont="1" applyFill="1" applyBorder="1" applyAlignment="1">
      <alignment vertical="center" wrapText="1"/>
    </xf>
    <xf numFmtId="0" fontId="8" fillId="0" borderId="41" xfId="0" applyFont="1" applyBorder="1" applyAlignment="1">
      <alignment vertical="center" wrapText="1"/>
    </xf>
    <xf numFmtId="177" fontId="8" fillId="0" borderId="7" xfId="0" applyNumberFormat="1" applyFont="1" applyBorder="1">
      <alignment vertical="center"/>
    </xf>
    <xf numFmtId="0" fontId="8" fillId="0" borderId="42" xfId="0" applyFont="1" applyBorder="1" applyAlignment="1">
      <alignment vertical="center" wrapText="1"/>
    </xf>
    <xf numFmtId="177" fontId="17" fillId="0" borderId="7" xfId="0" applyNumberFormat="1" applyFont="1" applyBorder="1">
      <alignment vertical="center"/>
    </xf>
    <xf numFmtId="179" fontId="8" fillId="0" borderId="43" xfId="0" applyNumberFormat="1" applyFont="1" applyBorder="1" applyAlignment="1">
      <alignment vertical="center" wrapText="1"/>
    </xf>
    <xf numFmtId="9" fontId="13" fillId="2" borderId="24" xfId="0" applyNumberFormat="1" applyFont="1" applyFill="1" applyBorder="1" applyAlignment="1">
      <alignment horizontal="center" vertical="center"/>
    </xf>
    <xf numFmtId="177" fontId="13" fillId="2" borderId="24" xfId="0" applyNumberFormat="1" applyFont="1" applyFill="1" applyBorder="1" applyAlignment="1">
      <alignment horizontal="center" vertical="center"/>
    </xf>
    <xf numFmtId="177" fontId="13" fillId="2" borderId="26" xfId="0" applyNumberFormat="1" applyFont="1" applyFill="1" applyBorder="1" applyAlignment="1">
      <alignment horizontal="center" vertical="center"/>
    </xf>
    <xf numFmtId="0" fontId="16" fillId="0" borderId="44" xfId="0" applyFont="1" applyBorder="1" applyAlignment="1">
      <alignment horizontal="center" vertical="center" wrapText="1"/>
    </xf>
    <xf numFmtId="0" fontId="16" fillId="0" borderId="45" xfId="0" applyFont="1" applyBorder="1" applyAlignment="1">
      <alignment horizontal="center" vertical="center" wrapText="1"/>
    </xf>
    <xf numFmtId="177" fontId="17" fillId="0" borderId="28" xfId="0" applyNumberFormat="1" applyFont="1" applyBorder="1">
      <alignment vertical="center"/>
    </xf>
    <xf numFmtId="178" fontId="8" fillId="0" borderId="7" xfId="0" applyNumberFormat="1" applyFont="1" applyBorder="1">
      <alignment vertical="center"/>
    </xf>
    <xf numFmtId="178" fontId="8" fillId="0" borderId="24" xfId="0" applyNumberFormat="1" applyFont="1" applyBorder="1">
      <alignment vertical="center"/>
    </xf>
    <xf numFmtId="178" fontId="8" fillId="0" borderId="26" xfId="0" applyNumberFormat="1" applyFont="1" applyBorder="1">
      <alignment vertical="center"/>
    </xf>
    <xf numFmtId="178" fontId="8" fillId="0" borderId="28" xfId="0" applyNumberFormat="1" applyFont="1" applyBorder="1">
      <alignment vertical="center"/>
    </xf>
    <xf numFmtId="178" fontId="8" fillId="0" borderId="33" xfId="0" applyNumberFormat="1" applyFont="1" applyBorder="1">
      <alignment vertical="center"/>
    </xf>
    <xf numFmtId="178" fontId="8" fillId="0" borderId="35" xfId="0" applyNumberFormat="1" applyFont="1" applyBorder="1">
      <alignment vertical="center"/>
    </xf>
    <xf numFmtId="179" fontId="8" fillId="0" borderId="24" xfId="0" applyNumberFormat="1" applyFont="1" applyBorder="1" applyAlignment="1">
      <alignment horizontal="center" vertical="center"/>
    </xf>
    <xf numFmtId="179" fontId="8" fillId="0" borderId="7" xfId="0" applyNumberFormat="1" applyFont="1" applyBorder="1" applyAlignment="1">
      <alignment horizontal="center" vertical="center"/>
    </xf>
    <xf numFmtId="179" fontId="8" fillId="0" borderId="33" xfId="0" applyNumberFormat="1" applyFont="1" applyBorder="1" applyAlignment="1">
      <alignment horizontal="center" vertical="center"/>
    </xf>
    <xf numFmtId="179" fontId="8" fillId="0" borderId="11" xfId="0" applyNumberFormat="1" applyFont="1" applyBorder="1" applyAlignment="1">
      <alignment horizontal="center" vertical="center"/>
    </xf>
    <xf numFmtId="178" fontId="8" fillId="0" borderId="11" xfId="0" applyNumberFormat="1" applyFont="1" applyBorder="1">
      <alignment vertical="center"/>
    </xf>
    <xf numFmtId="178" fontId="8" fillId="0" borderId="29" xfId="0" applyNumberFormat="1" applyFont="1" applyBorder="1">
      <alignment vertical="center"/>
    </xf>
    <xf numFmtId="0" fontId="8" fillId="0" borderId="9" xfId="0" applyFont="1" applyBorder="1" applyAlignment="1">
      <alignment horizontal="left" vertical="center" indent="1"/>
    </xf>
    <xf numFmtId="0" fontId="8" fillId="0" borderId="9" xfId="0" applyFont="1" applyBorder="1" applyAlignment="1">
      <alignment horizontal="center" vertical="center"/>
    </xf>
    <xf numFmtId="0" fontId="8" fillId="0" borderId="9" xfId="0" applyFont="1" applyBorder="1" applyAlignment="1">
      <alignment vertical="center" wrapText="1"/>
    </xf>
    <xf numFmtId="179" fontId="8" fillId="0" borderId="9" xfId="0" applyNumberFormat="1" applyFont="1" applyBorder="1" applyAlignment="1">
      <alignment horizontal="center" vertical="center"/>
    </xf>
    <xf numFmtId="0" fontId="8" fillId="0" borderId="10" xfId="0" applyFont="1" applyBorder="1" applyAlignment="1">
      <alignment vertical="center" wrapText="1"/>
    </xf>
    <xf numFmtId="0" fontId="8" fillId="3" borderId="24" xfId="0" applyFont="1" applyFill="1" applyBorder="1" applyAlignment="1">
      <alignment vertical="center" wrapText="1"/>
    </xf>
    <xf numFmtId="0" fontId="8" fillId="0" borderId="34" xfId="0" applyFont="1" applyBorder="1" applyAlignment="1">
      <alignment vertical="center" wrapText="1"/>
    </xf>
    <xf numFmtId="0" fontId="20" fillId="0" borderId="0" xfId="0" applyFont="1">
      <alignment vertical="center"/>
    </xf>
    <xf numFmtId="0" fontId="0" fillId="0" borderId="31" xfId="0" applyBorder="1" applyAlignment="1">
      <alignment vertical="center"/>
    </xf>
    <xf numFmtId="0" fontId="8" fillId="0" borderId="10" xfId="0" applyFont="1" applyBorder="1" applyAlignment="1">
      <alignment horizontal="left" vertical="center" wrapText="1"/>
    </xf>
    <xf numFmtId="177" fontId="8" fillId="0" borderId="13" xfId="0" applyNumberFormat="1" applyFont="1" applyBorder="1">
      <alignment vertical="center"/>
    </xf>
    <xf numFmtId="177" fontId="8" fillId="0" borderId="0" xfId="0" applyNumberFormat="1" applyFont="1" applyBorder="1">
      <alignment vertical="center"/>
    </xf>
    <xf numFmtId="177" fontId="8" fillId="0" borderId="20" xfId="0" applyNumberFormat="1" applyFont="1" applyBorder="1">
      <alignment vertical="center"/>
    </xf>
    <xf numFmtId="177" fontId="8" fillId="0" borderId="32" xfId="0" applyNumberFormat="1" applyFont="1" applyBorder="1">
      <alignment vertical="center"/>
    </xf>
    <xf numFmtId="10" fontId="1" fillId="0" borderId="0" xfId="0" applyNumberFormat="1" applyFont="1">
      <alignment vertical="center"/>
    </xf>
    <xf numFmtId="10" fontId="8" fillId="0" borderId="0" xfId="0" applyNumberFormat="1" applyFont="1">
      <alignment vertical="center"/>
    </xf>
    <xf numFmtId="0" fontId="8" fillId="0" borderId="12" xfId="0" applyFont="1" applyBorder="1" applyAlignment="1">
      <alignment vertical="center" wrapText="1"/>
    </xf>
    <xf numFmtId="0" fontId="8" fillId="0" borderId="23" xfId="0" applyFont="1" applyBorder="1" applyAlignment="1">
      <alignment vertical="center" wrapText="1"/>
    </xf>
    <xf numFmtId="0" fontId="8" fillId="0" borderId="34" xfId="0" applyFont="1" applyBorder="1">
      <alignment vertical="center"/>
    </xf>
    <xf numFmtId="177" fontId="8" fillId="0" borderId="10" xfId="0" applyNumberFormat="1" applyFont="1" applyBorder="1">
      <alignment vertical="center"/>
    </xf>
    <xf numFmtId="177" fontId="8" fillId="0" borderId="11" xfId="0" applyNumberFormat="1" applyFont="1" applyBorder="1">
      <alignment vertical="center"/>
    </xf>
    <xf numFmtId="177" fontId="8" fillId="0" borderId="12" xfId="0" applyNumberFormat="1" applyFont="1" applyBorder="1">
      <alignment vertical="center"/>
    </xf>
    <xf numFmtId="177" fontId="8" fillId="0" borderId="34" xfId="0" applyNumberFormat="1" applyFont="1" applyBorder="1">
      <alignment vertical="center"/>
    </xf>
    <xf numFmtId="0" fontId="8" fillId="0" borderId="56" xfId="0" applyFont="1" applyBorder="1">
      <alignment vertical="center"/>
    </xf>
    <xf numFmtId="0" fontId="23" fillId="0" borderId="0" xfId="0" applyFont="1">
      <alignment vertical="center"/>
    </xf>
    <xf numFmtId="0" fontId="8" fillId="0" borderId="12" xfId="0" applyFont="1" applyBorder="1" applyAlignment="1">
      <alignment horizontal="left" vertical="top" wrapText="1"/>
    </xf>
    <xf numFmtId="0" fontId="3" fillId="0" borderId="0" xfId="3" applyFont="1" applyAlignment="1">
      <alignment horizontal="center" vertical="top"/>
    </xf>
    <xf numFmtId="0" fontId="3" fillId="0" borderId="0" xfId="3" applyFont="1" applyAlignment="1">
      <alignment horizontal="center" vertical="center"/>
    </xf>
    <xf numFmtId="0" fontId="1" fillId="0" borderId="0" xfId="4" applyFont="1">
      <alignment vertical="center"/>
    </xf>
    <xf numFmtId="0" fontId="28" fillId="0" borderId="0" xfId="3" applyFont="1" applyAlignment="1">
      <alignment horizontal="center" vertical="center"/>
    </xf>
    <xf numFmtId="0" fontId="29" fillId="0" borderId="0" xfId="4" applyFont="1" applyAlignment="1">
      <alignment horizontal="center" vertical="center"/>
    </xf>
    <xf numFmtId="0" fontId="30" fillId="0" borderId="0" xfId="4" applyFont="1" applyAlignment="1">
      <alignment horizontal="left" vertical="center"/>
    </xf>
    <xf numFmtId="0" fontId="31" fillId="0" borderId="0" xfId="4" applyFont="1" applyAlignment="1">
      <alignment horizontal="left" vertical="center"/>
    </xf>
    <xf numFmtId="0" fontId="32" fillId="0" borderId="48" xfId="4" applyFont="1" applyBorder="1" applyAlignment="1">
      <alignment horizontal="center" vertical="center"/>
    </xf>
    <xf numFmtId="0" fontId="16" fillId="0" borderId="64" xfId="4" applyFont="1" applyBorder="1" applyAlignment="1">
      <alignment horizontal="center" vertical="center"/>
    </xf>
    <xf numFmtId="0" fontId="16" fillId="0" borderId="65" xfId="4" applyFont="1" applyBorder="1" applyAlignment="1">
      <alignment horizontal="center" vertical="center"/>
    </xf>
    <xf numFmtId="0" fontId="16" fillId="0" borderId="66" xfId="4" applyFont="1" applyBorder="1" applyAlignment="1">
      <alignment horizontal="center" vertical="center"/>
    </xf>
    <xf numFmtId="0" fontId="16" fillId="0" borderId="66" xfId="4" applyFont="1" applyBorder="1" applyAlignment="1">
      <alignment horizontal="center" vertical="center" wrapText="1"/>
    </xf>
    <xf numFmtId="0" fontId="16" fillId="0" borderId="67" xfId="4" applyFont="1" applyBorder="1" applyAlignment="1">
      <alignment horizontal="center" vertical="center" wrapText="1"/>
    </xf>
    <xf numFmtId="49" fontId="1" fillId="0" borderId="51" xfId="4" applyNumberFormat="1" applyFont="1" applyBorder="1" applyAlignment="1">
      <alignment horizontal="center" vertical="center"/>
    </xf>
    <xf numFmtId="49" fontId="1" fillId="0" borderId="21" xfId="4" applyNumberFormat="1" applyFont="1" applyBorder="1" applyAlignment="1">
      <alignment horizontal="center" vertical="center"/>
    </xf>
    <xf numFmtId="15" fontId="1" fillId="0" borderId="11" xfId="4" applyNumberFormat="1" applyFont="1" applyBorder="1" applyAlignment="1">
      <alignment horizontal="center" vertical="center"/>
    </xf>
    <xf numFmtId="0" fontId="1" fillId="0" borderId="11" xfId="4" applyFont="1" applyBorder="1" applyAlignment="1">
      <alignment horizontal="left" vertical="center"/>
    </xf>
    <xf numFmtId="0" fontId="1" fillId="0" borderId="11" xfId="4" applyFont="1" applyBorder="1" applyAlignment="1">
      <alignment horizontal="center" vertical="center"/>
    </xf>
    <xf numFmtId="0" fontId="1" fillId="0" borderId="29" xfId="4" applyFont="1" applyBorder="1" applyAlignment="1">
      <alignment horizontal="center" vertical="center"/>
    </xf>
    <xf numFmtId="49" fontId="1" fillId="0" borderId="45" xfId="4" applyNumberFormat="1" applyFont="1" applyBorder="1" applyAlignment="1">
      <alignment horizontal="center" vertical="center"/>
    </xf>
    <xf numFmtId="49" fontId="1" fillId="0" borderId="68" xfId="4" applyNumberFormat="1" applyFont="1" applyBorder="1" applyAlignment="1">
      <alignment horizontal="center" vertical="center"/>
    </xf>
    <xf numFmtId="0" fontId="1" fillId="0" borderId="7" xfId="4" applyFont="1" applyBorder="1" applyAlignment="1">
      <alignment horizontal="center" vertical="center"/>
    </xf>
    <xf numFmtId="0" fontId="1" fillId="0" borderId="7" xfId="4" applyFont="1" applyBorder="1" applyAlignment="1">
      <alignment horizontal="left" vertical="center"/>
    </xf>
    <xf numFmtId="0" fontId="1" fillId="0" borderId="28" xfId="4" applyFont="1" applyBorder="1" applyAlignment="1">
      <alignment horizontal="center" vertical="center"/>
    </xf>
    <xf numFmtId="49" fontId="1" fillId="0" borderId="44" xfId="4" applyNumberFormat="1" applyFont="1" applyBorder="1" applyAlignment="1">
      <alignment horizontal="center" vertical="center"/>
    </xf>
    <xf numFmtId="49" fontId="1" fillId="0" borderId="69" xfId="4" applyNumberFormat="1" applyFont="1" applyBorder="1" applyAlignment="1">
      <alignment horizontal="center" vertical="center"/>
    </xf>
    <xf numFmtId="0" fontId="1" fillId="0" borderId="33" xfId="4" applyFont="1" applyBorder="1" applyAlignment="1">
      <alignment horizontal="center" vertical="center"/>
    </xf>
    <xf numFmtId="0" fontId="1" fillId="0" borderId="35" xfId="4" applyFont="1" applyBorder="1" applyAlignment="1">
      <alignment horizontal="center" vertical="center"/>
    </xf>
    <xf numFmtId="0" fontId="34" fillId="0" borderId="0" xfId="0" applyFont="1" applyAlignment="1">
      <alignment vertical="center"/>
    </xf>
    <xf numFmtId="0" fontId="36" fillId="0" borderId="0" xfId="0" applyFont="1" applyAlignment="1">
      <alignment vertical="center"/>
    </xf>
    <xf numFmtId="0" fontId="36" fillId="0" borderId="0" xfId="0" applyFont="1" applyBorder="1" applyAlignment="1">
      <alignment vertical="center"/>
    </xf>
    <xf numFmtId="0" fontId="7" fillId="2" borderId="5" xfId="0" applyFont="1" applyFill="1" applyBorder="1" applyAlignment="1">
      <alignment horizontal="center" vertical="center"/>
    </xf>
    <xf numFmtId="0" fontId="7" fillId="2" borderId="48" xfId="1" applyFont="1" applyFill="1" applyBorder="1" applyAlignment="1">
      <alignment horizontal="center" vertical="center" wrapText="1"/>
    </xf>
    <xf numFmtId="0" fontId="7" fillId="2" borderId="5" xfId="1" applyFont="1" applyFill="1" applyBorder="1" applyAlignment="1">
      <alignment horizontal="center" vertical="center" wrapText="1"/>
    </xf>
    <xf numFmtId="0" fontId="7" fillId="2" borderId="5" xfId="0" applyFont="1" applyFill="1" applyBorder="1" applyAlignment="1">
      <alignment horizontal="center" vertical="center" wrapText="1"/>
    </xf>
    <xf numFmtId="177" fontId="13" fillId="2" borderId="4" xfId="0" applyNumberFormat="1" applyFont="1" applyFill="1" applyBorder="1" applyAlignment="1">
      <alignment horizontal="center" vertical="center"/>
    </xf>
    <xf numFmtId="178" fontId="8" fillId="0" borderId="19" xfId="0" applyNumberFormat="1" applyFont="1" applyBorder="1">
      <alignment vertical="center"/>
    </xf>
    <xf numFmtId="178" fontId="8" fillId="0" borderId="40" xfId="0" applyNumberFormat="1" applyFont="1" applyBorder="1">
      <alignment vertical="center"/>
    </xf>
    <xf numFmtId="178" fontId="8" fillId="0" borderId="41" xfId="0" applyNumberFormat="1" applyFont="1" applyBorder="1">
      <alignment vertical="center"/>
    </xf>
    <xf numFmtId="0" fontId="7" fillId="2" borderId="70" xfId="0" applyFont="1" applyFill="1" applyBorder="1" applyAlignment="1">
      <alignment horizontal="center" vertical="center"/>
    </xf>
    <xf numFmtId="0" fontId="8" fillId="0" borderId="57" xfId="0" applyFont="1" applyBorder="1">
      <alignment vertical="center"/>
    </xf>
    <xf numFmtId="178" fontId="8" fillId="0" borderId="42" xfId="0" applyNumberFormat="1" applyFont="1" applyBorder="1">
      <alignment vertical="center"/>
    </xf>
    <xf numFmtId="0" fontId="8" fillId="0" borderId="7" xfId="0" applyFont="1" applyBorder="1" applyAlignment="1">
      <alignment horizontal="left" vertical="center" wrapText="1" indent="1"/>
    </xf>
    <xf numFmtId="0" fontId="8" fillId="3" borderId="11" xfId="0" quotePrefix="1" applyFont="1" applyFill="1" applyBorder="1" applyAlignment="1">
      <alignment horizontal="left" vertical="center" wrapText="1" indent="1"/>
    </xf>
    <xf numFmtId="9" fontId="8" fillId="3" borderId="11" xfId="0" applyNumberFormat="1" applyFont="1" applyFill="1" applyBorder="1" applyAlignment="1">
      <alignment horizontal="center" vertical="center"/>
    </xf>
    <xf numFmtId="0" fontId="8" fillId="3" borderId="11" xfId="0" applyFont="1" applyFill="1" applyBorder="1" applyAlignment="1">
      <alignment horizontal="center" vertical="center"/>
    </xf>
    <xf numFmtId="0" fontId="8" fillId="3" borderId="11" xfId="0" applyFont="1" applyFill="1" applyBorder="1" applyAlignment="1">
      <alignment vertical="center" wrapText="1"/>
    </xf>
    <xf numFmtId="0" fontId="8" fillId="3" borderId="7" xfId="0" quotePrefix="1" applyFont="1" applyFill="1" applyBorder="1" applyAlignment="1">
      <alignment horizontal="left" vertical="center" wrapText="1" indent="1"/>
    </xf>
    <xf numFmtId="9" fontId="8" fillId="3" borderId="7" xfId="0" applyNumberFormat="1" applyFont="1" applyFill="1" applyBorder="1" applyAlignment="1">
      <alignment horizontal="center" vertical="center"/>
    </xf>
    <xf numFmtId="0" fontId="8" fillId="3" borderId="7" xfId="0" applyFont="1" applyFill="1" applyBorder="1" applyAlignment="1">
      <alignment horizontal="center" vertical="center"/>
    </xf>
    <xf numFmtId="0" fontId="8" fillId="3" borderId="7" xfId="0" quotePrefix="1" applyFont="1" applyFill="1" applyBorder="1" applyAlignment="1">
      <alignment vertical="center" wrapText="1"/>
    </xf>
    <xf numFmtId="178" fontId="8" fillId="3" borderId="7" xfId="0" applyNumberFormat="1" applyFont="1" applyFill="1" applyBorder="1">
      <alignment vertical="center"/>
    </xf>
    <xf numFmtId="0" fontId="8" fillId="3" borderId="7" xfId="0" applyFont="1" applyFill="1" applyBorder="1" applyAlignment="1">
      <alignment horizontal="left" vertical="center" wrapText="1" indent="1"/>
    </xf>
    <xf numFmtId="180" fontId="17" fillId="0" borderId="7" xfId="0" quotePrefix="1" applyNumberFormat="1" applyFont="1" applyBorder="1" applyAlignment="1">
      <alignment horizontal="center" vertical="center"/>
    </xf>
    <xf numFmtId="0" fontId="8" fillId="3" borderId="24" xfId="0" quotePrefix="1" applyFont="1" applyFill="1" applyBorder="1" applyAlignment="1">
      <alignment horizontal="left" vertical="center" wrapText="1" indent="1"/>
    </xf>
    <xf numFmtId="0" fontId="0" fillId="0" borderId="56" xfId="0" applyBorder="1" applyAlignment="1">
      <alignment vertical="center" wrapText="1"/>
    </xf>
    <xf numFmtId="9" fontId="8" fillId="0" borderId="9" xfId="0" applyNumberFormat="1" applyFont="1" applyBorder="1" applyAlignment="1">
      <alignment horizontal="center" vertical="center"/>
    </xf>
    <xf numFmtId="0" fontId="8" fillId="0" borderId="15" xfId="0" applyFont="1" applyBorder="1" applyAlignment="1">
      <alignment vertical="center" wrapText="1"/>
    </xf>
    <xf numFmtId="178" fontId="8" fillId="0" borderId="9" xfId="0" applyNumberFormat="1" applyFont="1" applyBorder="1">
      <alignment vertical="center"/>
    </xf>
    <xf numFmtId="178" fontId="8" fillId="0" borderId="15" xfId="0" applyNumberFormat="1" applyFont="1" applyBorder="1">
      <alignment vertical="center"/>
    </xf>
    <xf numFmtId="0" fontId="8" fillId="0" borderId="58" xfId="0" applyFont="1" applyBorder="1">
      <alignment vertical="center"/>
    </xf>
    <xf numFmtId="179" fontId="8" fillId="3" borderId="7" xfId="0" applyNumberFormat="1" applyFont="1" applyFill="1" applyBorder="1" applyAlignment="1">
      <alignment horizontal="center" vertical="center"/>
    </xf>
    <xf numFmtId="178" fontId="8" fillId="3" borderId="40" xfId="0" applyNumberFormat="1" applyFont="1" applyFill="1" applyBorder="1">
      <alignment vertical="center"/>
    </xf>
    <xf numFmtId="0" fontId="8" fillId="3" borderId="9" xfId="0" applyFont="1" applyFill="1" applyBorder="1" applyAlignment="1">
      <alignment horizontal="center" vertical="center"/>
    </xf>
    <xf numFmtId="0" fontId="8" fillId="3" borderId="9" xfId="0" applyFont="1" applyFill="1" applyBorder="1" applyAlignment="1">
      <alignment vertical="center" wrapText="1"/>
    </xf>
    <xf numFmtId="0" fontId="8" fillId="3" borderId="15" xfId="0" applyFont="1" applyFill="1" applyBorder="1" applyAlignment="1">
      <alignment vertical="center" wrapText="1"/>
    </xf>
    <xf numFmtId="179" fontId="8" fillId="3" borderId="9" xfId="0" applyNumberFormat="1" applyFont="1" applyFill="1" applyBorder="1" applyAlignment="1">
      <alignment horizontal="center" vertical="center"/>
    </xf>
    <xf numFmtId="9" fontId="8" fillId="3" borderId="9" xfId="0" applyNumberFormat="1" applyFont="1" applyFill="1" applyBorder="1" applyAlignment="1">
      <alignment horizontal="center" vertical="center"/>
    </xf>
    <xf numFmtId="178" fontId="8" fillId="3" borderId="9" xfId="0" applyNumberFormat="1" applyFont="1" applyFill="1" applyBorder="1">
      <alignment vertical="center"/>
    </xf>
    <xf numFmtId="178" fontId="8" fillId="3" borderId="15" xfId="0" applyNumberFormat="1" applyFont="1" applyFill="1" applyBorder="1">
      <alignment vertical="center"/>
    </xf>
    <xf numFmtId="0" fontId="8" fillId="3" borderId="9" xfId="0" applyFont="1" applyFill="1" applyBorder="1" applyAlignment="1">
      <alignment horizontal="left" vertical="center" wrapText="1" indent="1"/>
    </xf>
    <xf numFmtId="0" fontId="38" fillId="0" borderId="55" xfId="41" applyBorder="1" applyAlignment="1">
      <alignment vertical="center" wrapText="1"/>
    </xf>
    <xf numFmtId="0" fontId="0" fillId="0" borderId="10" xfId="0" applyBorder="1" applyAlignment="1">
      <alignment vertical="center" wrapText="1"/>
    </xf>
    <xf numFmtId="0" fontId="0" fillId="0" borderId="34" xfId="0" applyBorder="1" applyAlignment="1">
      <alignment vertical="center" wrapText="1"/>
    </xf>
    <xf numFmtId="0" fontId="0" fillId="0" borderId="56" xfId="0" applyBorder="1" applyAlignment="1">
      <alignment vertical="center"/>
    </xf>
    <xf numFmtId="0" fontId="0" fillId="0" borderId="58" xfId="0" applyBorder="1" applyAlignment="1">
      <alignment vertical="center"/>
    </xf>
    <xf numFmtId="0" fontId="8" fillId="0" borderId="12" xfId="0" applyFont="1" applyBorder="1" applyAlignment="1">
      <alignment horizontal="left" vertical="center" wrapText="1"/>
    </xf>
    <xf numFmtId="0" fontId="8" fillId="3" borderId="9" xfId="0" quotePrefix="1" applyFont="1" applyFill="1" applyBorder="1" applyAlignment="1">
      <alignment horizontal="left" vertical="center" wrapText="1" indent="1"/>
    </xf>
    <xf numFmtId="0" fontId="24" fillId="0" borderId="56" xfId="0" applyFont="1" applyBorder="1" applyAlignment="1">
      <alignment vertical="center" wrapText="1"/>
    </xf>
    <xf numFmtId="0" fontId="8" fillId="3" borderId="33" xfId="0" applyFont="1" applyFill="1" applyBorder="1" applyAlignment="1">
      <alignment horizontal="left" vertical="center" wrapText="1" indent="1"/>
    </xf>
    <xf numFmtId="9" fontId="8" fillId="3" borderId="33" xfId="0" applyNumberFormat="1" applyFont="1" applyFill="1" applyBorder="1" applyAlignment="1">
      <alignment horizontal="center" vertical="center"/>
    </xf>
    <xf numFmtId="0" fontId="0" fillId="0" borderId="57" xfId="0" applyBorder="1" applyAlignment="1">
      <alignment vertical="center" wrapText="1"/>
    </xf>
    <xf numFmtId="0" fontId="8" fillId="3" borderId="33" xfId="0" applyFont="1" applyFill="1" applyBorder="1" applyAlignment="1">
      <alignment horizontal="center" vertical="center"/>
    </xf>
    <xf numFmtId="0" fontId="8" fillId="3" borderId="33" xfId="0" applyFont="1" applyFill="1" applyBorder="1" applyAlignment="1">
      <alignment vertical="center" wrapText="1"/>
    </xf>
    <xf numFmtId="0" fontId="0" fillId="0" borderId="55" xfId="0" applyBorder="1" applyAlignment="1">
      <alignment vertical="center" wrapText="1"/>
    </xf>
    <xf numFmtId="0" fontId="0" fillId="0" borderId="58" xfId="0" applyBorder="1" applyAlignment="1">
      <alignment vertical="center" wrapText="1"/>
    </xf>
    <xf numFmtId="9" fontId="8" fillId="3" borderId="24" xfId="0" applyNumberFormat="1" applyFont="1" applyFill="1" applyBorder="1" applyAlignment="1">
      <alignment horizontal="center" vertical="center"/>
    </xf>
    <xf numFmtId="0" fontId="8" fillId="3" borderId="24" xfId="0" applyFont="1" applyFill="1" applyBorder="1" applyAlignment="1">
      <alignment horizontal="center" vertical="center"/>
    </xf>
    <xf numFmtId="0" fontId="8" fillId="0" borderId="14" xfId="0" applyFont="1" applyBorder="1" applyAlignment="1">
      <alignment vertical="center" wrapText="1"/>
    </xf>
    <xf numFmtId="0" fontId="24" fillId="0" borderId="55" xfId="0" applyFont="1" applyBorder="1" applyAlignment="1">
      <alignment vertical="center" wrapText="1"/>
    </xf>
    <xf numFmtId="0" fontId="8" fillId="0" borderId="40" xfId="0" quotePrefix="1" applyFont="1" applyBorder="1" applyAlignment="1">
      <alignment vertical="center" wrapText="1"/>
    </xf>
    <xf numFmtId="0" fontId="8" fillId="3" borderId="40" xfId="0" quotePrefix="1" applyFont="1" applyFill="1" applyBorder="1" applyAlignment="1">
      <alignment vertical="center" wrapText="1"/>
    </xf>
    <xf numFmtId="0" fontId="8" fillId="3" borderId="7" xfId="0" applyFont="1" applyFill="1" applyBorder="1" applyAlignment="1">
      <alignment vertical="top" wrapText="1"/>
    </xf>
    <xf numFmtId="179" fontId="8" fillId="0" borderId="40" xfId="0" quotePrefix="1" applyNumberFormat="1" applyFont="1" applyBorder="1" applyAlignment="1">
      <alignment horizontal="center" vertical="center" wrapText="1"/>
    </xf>
    <xf numFmtId="0" fontId="0" fillId="0" borderId="23" xfId="0" applyBorder="1" applyAlignment="1">
      <alignment vertical="center" wrapText="1"/>
    </xf>
    <xf numFmtId="0" fontId="8" fillId="0" borderId="42" xfId="0" quotePrefix="1" applyFont="1" applyBorder="1" applyAlignment="1">
      <alignment vertical="center" wrapText="1"/>
    </xf>
    <xf numFmtId="0" fontId="39" fillId="0" borderId="17" xfId="0" applyFont="1" applyBorder="1" applyAlignment="1">
      <alignment vertical="center" wrapText="1"/>
    </xf>
    <xf numFmtId="0" fontId="8" fillId="0" borderId="0" xfId="0" applyFont="1" applyAlignment="1">
      <alignment horizontal="left" vertical="center" wrapText="1"/>
    </xf>
    <xf numFmtId="0" fontId="8" fillId="0" borderId="0" xfId="0" applyFont="1" applyAlignment="1">
      <alignment horizontal="center" vertical="center" wrapText="1"/>
    </xf>
    <xf numFmtId="179" fontId="8" fillId="0" borderId="0" xfId="0" applyNumberFormat="1" applyFont="1" applyAlignment="1">
      <alignment vertical="center" wrapText="1"/>
    </xf>
    <xf numFmtId="9" fontId="8" fillId="0" borderId="0" xfId="0" applyNumberFormat="1" applyFont="1" applyAlignment="1">
      <alignment vertical="center" wrapText="1"/>
    </xf>
    <xf numFmtId="178" fontId="8" fillId="0" borderId="0" xfId="0" applyNumberFormat="1" applyFont="1" applyAlignment="1">
      <alignment vertical="center" wrapText="1"/>
    </xf>
    <xf numFmtId="0" fontId="39" fillId="0" borderId="9" xfId="0" applyFont="1" applyBorder="1" applyAlignment="1">
      <alignment vertical="center" wrapText="1"/>
    </xf>
    <xf numFmtId="0" fontId="8" fillId="3" borderId="41" xfId="0" quotePrefix="1" applyFont="1" applyFill="1" applyBorder="1" applyAlignment="1">
      <alignment vertical="center" wrapText="1"/>
    </xf>
    <xf numFmtId="0" fontId="40" fillId="0" borderId="17" xfId="0" applyFont="1" applyBorder="1" applyAlignment="1">
      <alignment horizontal="left" vertical="center" wrapText="1"/>
    </xf>
    <xf numFmtId="0" fontId="41" fillId="0" borderId="27" xfId="0" applyFont="1" applyBorder="1" applyAlignment="1">
      <alignment vertical="center"/>
    </xf>
    <xf numFmtId="0" fontId="41" fillId="0" borderId="23" xfId="0" applyFont="1" applyBorder="1" applyAlignment="1">
      <alignment vertical="center" wrapText="1"/>
    </xf>
    <xf numFmtId="0" fontId="42" fillId="0" borderId="0" xfId="0" applyFont="1">
      <alignment vertical="center"/>
    </xf>
    <xf numFmtId="0" fontId="8" fillId="3" borderId="15" xfId="0" quotePrefix="1" applyFont="1" applyFill="1" applyBorder="1" applyAlignment="1">
      <alignment vertical="center" wrapText="1"/>
    </xf>
    <xf numFmtId="0" fontId="8" fillId="0" borderId="56" xfId="0" applyFont="1" applyBorder="1" applyAlignment="1">
      <alignment vertical="center" wrapText="1"/>
    </xf>
    <xf numFmtId="0" fontId="8" fillId="0" borderId="57" xfId="0" applyFont="1" applyBorder="1" applyAlignment="1">
      <alignment vertical="center" wrapText="1"/>
    </xf>
    <xf numFmtId="0" fontId="8" fillId="0" borderId="30" xfId="0" applyFont="1" applyBorder="1" applyAlignment="1">
      <alignment vertical="center" wrapText="1"/>
    </xf>
    <xf numFmtId="0" fontId="8" fillId="0" borderId="31" xfId="0" applyFont="1" applyBorder="1" applyAlignment="1">
      <alignment vertical="center" wrapText="1"/>
    </xf>
    <xf numFmtId="0" fontId="8" fillId="0" borderId="38" xfId="0" applyFont="1" applyBorder="1" applyAlignment="1">
      <alignment vertical="center" wrapText="1"/>
    </xf>
    <xf numFmtId="0" fontId="43" fillId="0" borderId="0" xfId="0" applyFont="1">
      <alignment vertical="center"/>
    </xf>
    <xf numFmtId="0" fontId="44" fillId="0" borderId="0" xfId="0" applyFont="1">
      <alignment vertical="center"/>
    </xf>
    <xf numFmtId="0" fontId="45" fillId="0" borderId="10" xfId="0" applyFont="1" applyBorder="1" applyAlignment="1">
      <alignment vertical="center"/>
    </xf>
    <xf numFmtId="0" fontId="46" fillId="0" borderId="0" xfId="0" applyFont="1">
      <alignment vertical="center"/>
    </xf>
    <xf numFmtId="0" fontId="8" fillId="0" borderId="25" xfId="0" applyFont="1" applyBorder="1" applyAlignment="1">
      <alignment horizontal="left" vertical="top"/>
    </xf>
    <xf numFmtId="0" fontId="8" fillId="0" borderId="53" xfId="0" applyFont="1" applyBorder="1" applyAlignment="1">
      <alignment horizontal="left" vertical="top"/>
    </xf>
    <xf numFmtId="0" fontId="0" fillId="0" borderId="27" xfId="0" applyBorder="1" applyAlignment="1">
      <alignment vertical="center"/>
    </xf>
    <xf numFmtId="0" fontId="0" fillId="0" borderId="37" xfId="0" applyBorder="1" applyAlignment="1">
      <alignment vertical="center"/>
    </xf>
    <xf numFmtId="0" fontId="0" fillId="0" borderId="56" xfId="0" applyBorder="1" applyAlignment="1">
      <alignment vertical="center" wrapText="1"/>
    </xf>
    <xf numFmtId="0" fontId="38" fillId="0" borderId="55" xfId="41" applyBorder="1" applyAlignment="1">
      <alignment vertical="center" wrapText="1"/>
    </xf>
    <xf numFmtId="0" fontId="0" fillId="0" borderId="59" xfId="0" applyBorder="1" applyAlignment="1">
      <alignment vertical="center" wrapText="1"/>
    </xf>
    <xf numFmtId="0" fontId="0" fillId="0" borderId="10" xfId="0" applyBorder="1" applyAlignment="1">
      <alignment vertical="center"/>
    </xf>
    <xf numFmtId="0" fontId="0" fillId="0" borderId="34" xfId="0" applyBorder="1" applyAlignment="1">
      <alignment vertical="center"/>
    </xf>
    <xf numFmtId="0" fontId="0" fillId="0" borderId="10" xfId="0" applyBorder="1" applyAlignment="1">
      <alignment vertical="center" wrapText="1"/>
    </xf>
    <xf numFmtId="0" fontId="0" fillId="0" borderId="23" xfId="0" applyBorder="1" applyAlignment="1">
      <alignment vertical="center" wrapText="1"/>
    </xf>
    <xf numFmtId="0" fontId="0" fillId="0" borderId="30" xfId="0" applyBorder="1" applyAlignment="1">
      <alignment vertical="center"/>
    </xf>
    <xf numFmtId="0" fontId="8" fillId="0" borderId="27" xfId="0" applyFont="1" applyBorder="1" applyAlignment="1">
      <alignment horizontal="left" vertical="top"/>
    </xf>
    <xf numFmtId="0" fontId="8" fillId="0" borderId="37" xfId="0" applyFont="1" applyBorder="1" applyAlignment="1">
      <alignment horizontal="left" vertical="top"/>
    </xf>
    <xf numFmtId="0" fontId="8" fillId="0" borderId="25" xfId="0" applyFont="1" applyBorder="1" applyAlignment="1">
      <alignment horizontal="left" vertical="top"/>
    </xf>
    <xf numFmtId="0" fontId="0" fillId="0" borderId="27" xfId="0" applyBorder="1" applyAlignment="1">
      <alignment vertical="center"/>
    </xf>
    <xf numFmtId="0" fontId="0" fillId="0" borderId="37" xfId="0" applyBorder="1" applyAlignment="1">
      <alignment vertical="center"/>
    </xf>
    <xf numFmtId="0" fontId="0" fillId="0" borderId="56" xfId="0" applyBorder="1" applyAlignment="1">
      <alignment vertical="center" wrapText="1"/>
    </xf>
    <xf numFmtId="0" fontId="8" fillId="0" borderId="12" xfId="0" applyFont="1" applyBorder="1" applyAlignment="1">
      <alignment horizontal="left" vertical="top" wrapText="1"/>
    </xf>
    <xf numFmtId="0" fontId="0" fillId="0" borderId="10" xfId="0" applyBorder="1" applyAlignment="1">
      <alignment vertical="center"/>
    </xf>
    <xf numFmtId="0" fontId="0" fillId="0" borderId="34" xfId="0" applyBorder="1" applyAlignment="1">
      <alignment vertical="center"/>
    </xf>
    <xf numFmtId="0" fontId="0" fillId="0" borderId="10" xfId="0" applyBorder="1" applyAlignment="1">
      <alignment vertical="center" wrapText="1"/>
    </xf>
    <xf numFmtId="0" fontId="24" fillId="0" borderId="56" xfId="0" applyFont="1" applyBorder="1" applyAlignment="1">
      <alignment vertical="center" wrapText="1"/>
    </xf>
    <xf numFmtId="0" fontId="10" fillId="0" borderId="56" xfId="0" applyFont="1" applyBorder="1">
      <alignment vertical="center"/>
    </xf>
    <xf numFmtId="0" fontId="10" fillId="0" borderId="36" xfId="0" applyFont="1" applyBorder="1">
      <alignment vertical="center"/>
    </xf>
    <xf numFmtId="0" fontId="10" fillId="0" borderId="32" xfId="0" applyFont="1" applyBorder="1">
      <alignment vertical="center"/>
    </xf>
    <xf numFmtId="0" fontId="10" fillId="0" borderId="38" xfId="0" applyFont="1" applyBorder="1">
      <alignment vertical="center"/>
    </xf>
    <xf numFmtId="0" fontId="10" fillId="0" borderId="57" xfId="0" applyFont="1" applyBorder="1">
      <alignment vertical="center"/>
    </xf>
    <xf numFmtId="0" fontId="7" fillId="2" borderId="12" xfId="1" applyFont="1" applyFill="1" applyBorder="1" applyAlignment="1">
      <alignment horizontal="center" vertical="center" wrapText="1"/>
    </xf>
    <xf numFmtId="0" fontId="7" fillId="2" borderId="12" xfId="0" applyFont="1" applyFill="1" applyBorder="1" applyAlignment="1">
      <alignment horizontal="center" vertical="center"/>
    </xf>
    <xf numFmtId="177" fontId="7" fillId="2" borderId="12" xfId="0" applyNumberFormat="1" applyFont="1" applyFill="1" applyBorder="1" applyAlignment="1">
      <alignment horizontal="center" vertical="center"/>
    </xf>
    <xf numFmtId="10" fontId="7" fillId="2" borderId="8" xfId="0" applyNumberFormat="1" applyFont="1" applyFill="1" applyBorder="1" applyAlignment="1">
      <alignment horizontal="center" vertical="center"/>
    </xf>
    <xf numFmtId="9" fontId="3" fillId="0" borderId="7" xfId="0" applyNumberFormat="1" applyFont="1" applyBorder="1" applyAlignment="1">
      <alignment horizontal="center" vertical="center"/>
    </xf>
    <xf numFmtId="0" fontId="47" fillId="0" borderId="55" xfId="41" applyFont="1" applyBorder="1" applyAlignment="1">
      <alignment vertical="center" wrapText="1"/>
    </xf>
    <xf numFmtId="0" fontId="8" fillId="3" borderId="11" xfId="0" applyFont="1" applyFill="1" applyBorder="1" applyAlignment="1">
      <alignment horizontal="left" vertical="center" wrapText="1" indent="1"/>
    </xf>
    <xf numFmtId="0" fontId="0" fillId="0" borderId="11" xfId="0" applyBorder="1" applyAlignment="1">
      <alignment vertical="center" wrapText="1"/>
    </xf>
    <xf numFmtId="0" fontId="48" fillId="0" borderId="55" xfId="41" applyFont="1" applyBorder="1" applyAlignment="1">
      <alignment vertical="center" wrapText="1"/>
    </xf>
    <xf numFmtId="0" fontId="0" fillId="0" borderId="56" xfId="0" applyFont="1" applyBorder="1" applyAlignment="1">
      <alignment vertical="center" wrapText="1"/>
    </xf>
    <xf numFmtId="0" fontId="0" fillId="0" borderId="59" xfId="0" applyFont="1" applyBorder="1" applyAlignment="1">
      <alignment vertical="center" wrapText="1"/>
    </xf>
    <xf numFmtId="0" fontId="48" fillId="0" borderId="56" xfId="41" applyFont="1" applyBorder="1" applyAlignment="1">
      <alignment vertical="center" wrapText="1"/>
    </xf>
    <xf numFmtId="0" fontId="3" fillId="0" borderId="7" xfId="0" applyFont="1" applyBorder="1" applyAlignment="1">
      <alignment vertical="center" wrapText="1"/>
    </xf>
    <xf numFmtId="0" fontId="3" fillId="0" borderId="7" xfId="0" applyFont="1" applyBorder="1" applyAlignment="1">
      <alignment horizontal="center" vertical="center"/>
    </xf>
    <xf numFmtId="0" fontId="3" fillId="0" borderId="40" xfId="0" applyFont="1" applyBorder="1" applyAlignment="1">
      <alignment vertical="center" wrapText="1"/>
    </xf>
    <xf numFmtId="0" fontId="3" fillId="3" borderId="7" xfId="0" applyFont="1" applyFill="1" applyBorder="1" applyAlignment="1">
      <alignment vertical="center" wrapText="1"/>
    </xf>
    <xf numFmtId="0" fontId="48" fillId="0" borderId="58" xfId="41" applyFont="1" applyBorder="1" applyAlignment="1">
      <alignment vertical="center" wrapText="1"/>
    </xf>
    <xf numFmtId="0" fontId="8" fillId="0" borderId="30" xfId="0" applyFont="1" applyBorder="1">
      <alignment vertical="center"/>
    </xf>
    <xf numFmtId="0" fontId="8" fillId="0" borderId="31" xfId="0" applyFont="1" applyBorder="1">
      <alignment vertical="center"/>
    </xf>
    <xf numFmtId="0" fontId="8" fillId="0" borderId="25" xfId="0" applyFont="1" applyBorder="1" applyAlignment="1">
      <alignment horizontal="left" vertical="center"/>
    </xf>
    <xf numFmtId="0" fontId="0" fillId="0" borderId="71" xfId="0" applyBorder="1" applyAlignment="1">
      <alignment vertical="center"/>
    </xf>
    <xf numFmtId="0" fontId="8" fillId="0" borderId="22" xfId="0" applyFont="1" applyBorder="1" applyAlignment="1">
      <alignment horizontal="left" vertical="center"/>
    </xf>
    <xf numFmtId="0" fontId="50" fillId="0" borderId="12" xfId="0" applyFont="1" applyBorder="1" applyAlignment="1">
      <alignment horizontal="left" vertical="center" wrapText="1"/>
    </xf>
    <xf numFmtId="0" fontId="8" fillId="0" borderId="59" xfId="0" applyFont="1" applyBorder="1">
      <alignment vertical="center"/>
    </xf>
    <xf numFmtId="0" fontId="3" fillId="3" borderId="7" xfId="0" applyFont="1" applyFill="1" applyBorder="1" applyAlignment="1">
      <alignment horizontal="center" vertical="center"/>
    </xf>
    <xf numFmtId="0" fontId="3" fillId="3" borderId="7" xfId="0" quotePrefix="1" applyFont="1" applyFill="1" applyBorder="1" applyAlignment="1">
      <alignment vertical="center" wrapText="1"/>
    </xf>
    <xf numFmtId="0" fontId="3" fillId="3" borderId="40" xfId="0" applyFont="1" applyFill="1" applyBorder="1" applyAlignment="1">
      <alignment vertical="center" wrapText="1"/>
    </xf>
    <xf numFmtId="179" fontId="49" fillId="0" borderId="7" xfId="0" applyNumberFormat="1" applyFont="1" applyBorder="1" applyAlignment="1">
      <alignment horizontal="center" vertical="center"/>
    </xf>
    <xf numFmtId="0" fontId="0" fillId="0" borderId="9" xfId="0" applyBorder="1" applyAlignment="1">
      <alignment vertical="center"/>
    </xf>
    <xf numFmtId="0" fontId="53" fillId="0" borderId="9" xfId="0" applyFont="1" applyBorder="1" applyAlignment="1">
      <alignment vertical="center"/>
    </xf>
    <xf numFmtId="179" fontId="3" fillId="0" borderId="7" xfId="0" applyNumberFormat="1" applyFont="1" applyBorder="1" applyAlignment="1">
      <alignment horizontal="center" vertical="center"/>
    </xf>
    <xf numFmtId="0" fontId="53" fillId="0" borderId="9" xfId="0" applyFont="1" applyBorder="1" applyAlignment="1">
      <alignment vertical="center" wrapText="1"/>
    </xf>
    <xf numFmtId="179" fontId="3" fillId="3" borderId="7" xfId="0" applyNumberFormat="1" applyFont="1" applyFill="1" applyBorder="1" applyAlignment="1">
      <alignment horizontal="center" vertical="center"/>
    </xf>
    <xf numFmtId="178" fontId="8" fillId="3" borderId="28" xfId="0" applyNumberFormat="1" applyFont="1" applyFill="1" applyBorder="1">
      <alignment vertical="center"/>
    </xf>
    <xf numFmtId="0" fontId="3" fillId="3" borderId="9" xfId="0" applyFont="1" applyFill="1" applyBorder="1" applyAlignment="1">
      <alignment horizontal="center" vertical="center"/>
    </xf>
    <xf numFmtId="178" fontId="3" fillId="0" borderId="7" xfId="0" applyNumberFormat="1" applyFont="1" applyBorder="1">
      <alignment vertical="center"/>
    </xf>
    <xf numFmtId="178" fontId="3" fillId="0" borderId="40" xfId="0" applyNumberFormat="1" applyFont="1" applyBorder="1">
      <alignment vertical="center"/>
    </xf>
    <xf numFmtId="0" fontId="10" fillId="0" borderId="58" xfId="0" applyFont="1" applyBorder="1">
      <alignment vertical="center"/>
    </xf>
    <xf numFmtId="0" fontId="8" fillId="0" borderId="17" xfId="0" quotePrefix="1" applyFont="1" applyBorder="1">
      <alignment vertical="center"/>
    </xf>
    <xf numFmtId="0" fontId="54" fillId="0" borderId="0" xfId="0" applyFont="1">
      <alignment vertical="center"/>
    </xf>
    <xf numFmtId="0" fontId="55" fillId="0" borderId="15" xfId="0" applyFont="1" applyBorder="1">
      <alignment vertical="center"/>
    </xf>
    <xf numFmtId="0" fontId="56" fillId="0" borderId="15" xfId="0" applyFont="1" applyBorder="1">
      <alignment vertical="center"/>
    </xf>
    <xf numFmtId="0" fontId="8" fillId="3" borderId="41" xfId="0" applyFont="1" applyFill="1" applyBorder="1" applyAlignment="1">
      <alignment vertical="center" wrapText="1"/>
    </xf>
    <xf numFmtId="0" fontId="8" fillId="3" borderId="10" xfId="0" quotePrefix="1" applyFont="1" applyFill="1" applyBorder="1" applyAlignment="1">
      <alignment horizontal="left" vertical="top" wrapText="1"/>
    </xf>
    <xf numFmtId="0" fontId="8" fillId="3" borderId="11" xfId="0" applyFont="1" applyFill="1" applyBorder="1" applyAlignment="1">
      <alignment horizontal="left" vertical="top" wrapText="1"/>
    </xf>
    <xf numFmtId="0" fontId="8" fillId="3" borderId="11" xfId="0" quotePrefix="1" applyFont="1" applyFill="1" applyBorder="1" applyAlignment="1">
      <alignment horizontal="left" vertical="top" wrapText="1"/>
    </xf>
    <xf numFmtId="179" fontId="8" fillId="3" borderId="10" xfId="0" applyNumberFormat="1" applyFont="1" applyFill="1" applyBorder="1" applyAlignment="1">
      <alignment horizontal="center" vertical="center"/>
    </xf>
    <xf numFmtId="179" fontId="8" fillId="3" borderId="11" xfId="0" applyNumberFormat="1" applyFont="1" applyFill="1" applyBorder="1" applyAlignment="1">
      <alignment horizontal="center" vertical="center"/>
    </xf>
    <xf numFmtId="179" fontId="8" fillId="3" borderId="34" xfId="0" applyNumberFormat="1" applyFont="1" applyFill="1" applyBorder="1" applyAlignment="1">
      <alignment horizontal="center" vertical="center"/>
    </xf>
    <xf numFmtId="0" fontId="8" fillId="3" borderId="7" xfId="0" quotePrefix="1" applyFont="1" applyFill="1" applyBorder="1" applyAlignment="1">
      <alignment horizontal="left" vertical="top" wrapText="1"/>
    </xf>
    <xf numFmtId="0" fontId="8" fillId="3" borderId="34" xfId="0" quotePrefix="1" applyFont="1" applyFill="1" applyBorder="1" applyAlignment="1">
      <alignment horizontal="left" vertical="top" wrapText="1"/>
    </xf>
    <xf numFmtId="0" fontId="8" fillId="3" borderId="7" xfId="0" applyFont="1" applyFill="1" applyBorder="1" applyAlignment="1">
      <alignment horizontal="left" vertical="center" wrapText="1"/>
    </xf>
    <xf numFmtId="0" fontId="8" fillId="3" borderId="11" xfId="0" applyFont="1" applyFill="1" applyBorder="1" applyAlignment="1">
      <alignment horizontal="left" vertical="center" wrapText="1"/>
    </xf>
    <xf numFmtId="0" fontId="8" fillId="0" borderId="19" xfId="0" quotePrefix="1" applyFont="1" applyBorder="1" applyAlignment="1">
      <alignment vertical="center" wrapText="1"/>
    </xf>
    <xf numFmtId="0" fontId="8" fillId="3" borderId="19" xfId="0" quotePrefix="1" applyFont="1" applyFill="1" applyBorder="1" applyAlignment="1">
      <alignment vertical="center" wrapText="1"/>
    </xf>
    <xf numFmtId="0" fontId="8" fillId="3" borderId="33" xfId="0" applyFont="1" applyFill="1" applyBorder="1" applyAlignment="1">
      <alignment horizontal="left" vertical="center" wrapText="1"/>
    </xf>
    <xf numFmtId="178" fontId="8" fillId="3" borderId="33" xfId="0" applyNumberFormat="1" applyFont="1" applyFill="1" applyBorder="1">
      <alignment vertical="center"/>
    </xf>
    <xf numFmtId="178" fontId="8" fillId="3" borderId="35" xfId="0" applyNumberFormat="1" applyFont="1" applyFill="1" applyBorder="1">
      <alignment vertical="center"/>
    </xf>
    <xf numFmtId="0" fontId="40" fillId="0" borderId="23" xfId="0" applyFont="1" applyBorder="1" applyAlignment="1">
      <alignment horizontal="left" vertical="center" wrapText="1"/>
    </xf>
    <xf numFmtId="0" fontId="39" fillId="0" borderId="10" xfId="0" applyFont="1" applyBorder="1" applyAlignment="1">
      <alignment vertical="center"/>
    </xf>
    <xf numFmtId="0" fontId="0" fillId="0" borderId="38" xfId="0" applyBorder="1" applyAlignment="1">
      <alignment vertical="center" wrapText="1"/>
    </xf>
    <xf numFmtId="179" fontId="3" fillId="3" borderId="33" xfId="0" applyNumberFormat="1" applyFont="1" applyFill="1" applyBorder="1" applyAlignment="1">
      <alignment horizontal="center" vertical="center"/>
    </xf>
    <xf numFmtId="0" fontId="8" fillId="0" borderId="17" xfId="0" applyFont="1" applyBorder="1" applyAlignment="1">
      <alignment horizontal="left" vertical="center"/>
    </xf>
    <xf numFmtId="0" fontId="39" fillId="0" borderId="9" xfId="0" applyFont="1" applyBorder="1" applyAlignment="1">
      <alignment vertical="center"/>
    </xf>
    <xf numFmtId="0" fontId="53" fillId="0" borderId="27" xfId="0" applyFont="1" applyBorder="1" applyAlignment="1">
      <alignment vertical="center"/>
    </xf>
    <xf numFmtId="0" fontId="8" fillId="0" borderId="7" xfId="0" quotePrefix="1" applyFont="1" applyBorder="1" applyAlignment="1">
      <alignment vertical="center" wrapText="1"/>
    </xf>
    <xf numFmtId="0" fontId="3" fillId="0" borderId="33" xfId="0" applyFont="1" applyBorder="1" applyAlignment="1">
      <alignment horizontal="center" vertical="center"/>
    </xf>
    <xf numFmtId="0" fontId="3" fillId="0" borderId="33" xfId="0" applyFont="1" applyBorder="1" applyAlignment="1">
      <alignment vertical="center" wrapText="1"/>
    </xf>
    <xf numFmtId="0" fontId="3" fillId="0" borderId="41" xfId="0" applyFont="1" applyBorder="1" applyAlignment="1">
      <alignment vertical="center" wrapText="1"/>
    </xf>
    <xf numFmtId="0" fontId="8" fillId="3" borderId="0" xfId="0" applyFont="1" applyFill="1">
      <alignment vertical="center"/>
    </xf>
    <xf numFmtId="0" fontId="57" fillId="0" borderId="10" xfId="0" applyFont="1" applyBorder="1" applyAlignment="1">
      <alignment vertical="center" wrapText="1"/>
    </xf>
    <xf numFmtId="0" fontId="8" fillId="3" borderId="10" xfId="0" applyFont="1" applyFill="1" applyBorder="1" applyAlignment="1">
      <alignment horizontal="left" vertical="center" wrapText="1"/>
    </xf>
    <xf numFmtId="0" fontId="0" fillId="0" borderId="0" xfId="0" applyBorder="1" applyAlignment="1">
      <alignment vertical="center"/>
    </xf>
    <xf numFmtId="0" fontId="8" fillId="3" borderId="33" xfId="0" applyFont="1" applyFill="1" applyBorder="1" applyAlignment="1">
      <alignment vertical="top" wrapText="1"/>
    </xf>
    <xf numFmtId="0" fontId="8" fillId="0" borderId="7" xfId="0" applyFont="1" applyBorder="1">
      <alignment vertical="center"/>
    </xf>
    <xf numFmtId="0" fontId="8" fillId="0" borderId="25" xfId="0" applyFont="1" applyBorder="1" applyAlignment="1">
      <alignment horizontal="left" vertical="top"/>
    </xf>
    <xf numFmtId="0" fontId="0" fillId="0" borderId="27" xfId="0" applyBorder="1" applyAlignment="1">
      <alignment vertical="center"/>
    </xf>
    <xf numFmtId="0" fontId="0" fillId="0" borderId="37" xfId="0" applyBorder="1" applyAlignment="1">
      <alignment vertical="center"/>
    </xf>
    <xf numFmtId="0" fontId="0" fillId="0" borderId="56" xfId="0" applyBorder="1" applyAlignment="1">
      <alignment vertical="center" wrapText="1"/>
    </xf>
    <xf numFmtId="0" fontId="0" fillId="0" borderId="59" xfId="0" applyBorder="1" applyAlignment="1">
      <alignment vertical="center" wrapText="1"/>
    </xf>
    <xf numFmtId="0" fontId="38" fillId="0" borderId="55" xfId="41" applyBorder="1" applyAlignment="1">
      <alignment vertical="center" wrapText="1"/>
    </xf>
    <xf numFmtId="0" fontId="0" fillId="0" borderId="10" xfId="0" applyBorder="1" applyAlignment="1">
      <alignment vertical="center" wrapText="1"/>
    </xf>
    <xf numFmtId="0" fontId="0" fillId="0" borderId="10" xfId="0" applyBorder="1" applyAlignment="1">
      <alignment vertical="center"/>
    </xf>
    <xf numFmtId="0" fontId="0" fillId="0" borderId="34" xfId="0" applyBorder="1" applyAlignment="1">
      <alignment vertical="center"/>
    </xf>
    <xf numFmtId="0" fontId="0" fillId="0" borderId="23" xfId="0" applyBorder="1" applyAlignment="1">
      <alignment horizontal="left" vertical="top"/>
    </xf>
    <xf numFmtId="0" fontId="8" fillId="0" borderId="11" xfId="0" applyFont="1" applyBorder="1" applyAlignment="1">
      <alignment horizontal="left" vertical="center" wrapText="1"/>
    </xf>
    <xf numFmtId="177" fontId="8" fillId="2" borderId="72" xfId="0" applyNumberFormat="1" applyFont="1" applyFill="1" applyBorder="1" applyAlignment="1">
      <alignment horizontal="right" vertical="center"/>
    </xf>
    <xf numFmtId="177" fontId="8" fillId="2" borderId="5" xfId="0" applyNumberFormat="1" applyFont="1" applyFill="1" applyBorder="1" applyAlignment="1">
      <alignment horizontal="right" vertical="center"/>
    </xf>
    <xf numFmtId="0" fontId="3" fillId="0" borderId="0" xfId="0" applyFont="1">
      <alignment vertical="center"/>
    </xf>
    <xf numFmtId="177" fontId="3" fillId="0" borderId="0" xfId="0" applyNumberFormat="1" applyFont="1">
      <alignment vertical="center"/>
    </xf>
    <xf numFmtId="0" fontId="3" fillId="0" borderId="0" xfId="0" applyFont="1" applyAlignment="1">
      <alignment vertical="center"/>
    </xf>
    <xf numFmtId="181" fontId="3" fillId="0" borderId="14" xfId="0" applyNumberFormat="1" applyFont="1" applyBorder="1" applyAlignment="1">
      <alignment horizontal="right" vertical="center" indent="1"/>
    </xf>
    <xf numFmtId="181" fontId="3" fillId="0" borderId="15" xfId="0" applyNumberFormat="1" applyFont="1" applyBorder="1" applyAlignment="1">
      <alignment horizontal="right" vertical="center" indent="1"/>
    </xf>
    <xf numFmtId="182" fontId="3" fillId="0" borderId="15" xfId="0" applyNumberFormat="1" applyFont="1" applyBorder="1" applyAlignment="1">
      <alignment horizontal="right" vertical="center" indent="1"/>
    </xf>
    <xf numFmtId="182" fontId="3" fillId="0" borderId="40" xfId="0" applyNumberFormat="1" applyFont="1" applyBorder="1" applyAlignment="1">
      <alignment horizontal="right" vertical="center" indent="1"/>
    </xf>
    <xf numFmtId="183" fontId="3" fillId="0" borderId="15" xfId="0" applyNumberFormat="1" applyFont="1" applyBorder="1" applyAlignment="1">
      <alignment horizontal="right" vertical="center" indent="1"/>
    </xf>
    <xf numFmtId="184" fontId="3" fillId="0" borderId="41" xfId="0" applyNumberFormat="1" applyFont="1" applyBorder="1" applyAlignment="1">
      <alignment horizontal="right" vertical="center" indent="1"/>
    </xf>
    <xf numFmtId="0" fontId="3" fillId="0" borderId="0" xfId="0" applyFont="1" applyAlignment="1">
      <alignment horizontal="right" vertical="center" indent="1"/>
    </xf>
    <xf numFmtId="0" fontId="8" fillId="0" borderId="0" xfId="0" applyFont="1" applyAlignment="1">
      <alignment horizontal="right" vertical="center" indent="1"/>
    </xf>
    <xf numFmtId="9" fontId="3" fillId="0" borderId="8" xfId="0" applyNumberFormat="1" applyFont="1" applyBorder="1" applyAlignment="1">
      <alignment horizontal="right" vertical="center" indent="1"/>
    </xf>
    <xf numFmtId="0" fontId="3" fillId="0" borderId="39" xfId="0" applyFont="1" applyBorder="1" applyAlignment="1">
      <alignment horizontal="right" vertical="center" indent="1"/>
    </xf>
    <xf numFmtId="0" fontId="67" fillId="0" borderId="39" xfId="0" applyFont="1" applyBorder="1" applyAlignment="1">
      <alignment horizontal="right" vertical="center" indent="1"/>
    </xf>
    <xf numFmtId="0" fontId="67" fillId="0" borderId="35" xfId="0" applyFont="1" applyBorder="1" applyAlignment="1">
      <alignment horizontal="right" vertical="center" indent="1"/>
    </xf>
    <xf numFmtId="0" fontId="3" fillId="0" borderId="8" xfId="0" applyNumberFormat="1" applyFont="1" applyBorder="1" applyAlignment="1">
      <alignment horizontal="right" vertical="center" indent="1"/>
    </xf>
    <xf numFmtId="0" fontId="3" fillId="0" borderId="39" xfId="0" applyNumberFormat="1" applyFont="1" applyBorder="1" applyAlignment="1">
      <alignment horizontal="right" vertical="center" indent="1"/>
    </xf>
    <xf numFmtId="177" fontId="3" fillId="0" borderId="39" xfId="0" applyNumberFormat="1" applyFont="1" applyBorder="1" applyAlignment="1">
      <alignment horizontal="right" vertical="center" indent="1"/>
    </xf>
    <xf numFmtId="177" fontId="3" fillId="0" borderId="28" xfId="0" applyNumberFormat="1" applyFont="1" applyBorder="1" applyAlignment="1">
      <alignment horizontal="right" vertical="center" indent="1"/>
    </xf>
    <xf numFmtId="177" fontId="3" fillId="0" borderId="35" xfId="0" applyNumberFormat="1" applyFont="1" applyBorder="1" applyAlignment="1">
      <alignment horizontal="right" vertical="center" indent="1"/>
    </xf>
    <xf numFmtId="0" fontId="0" fillId="0" borderId="30" xfId="0" applyBorder="1" applyAlignment="1">
      <alignment horizontal="left" vertical="top"/>
    </xf>
    <xf numFmtId="0" fontId="0" fillId="0" borderId="31" xfId="0" applyBorder="1" applyAlignment="1">
      <alignment horizontal="left" vertical="top"/>
    </xf>
    <xf numFmtId="0" fontId="0" fillId="0" borderId="38" xfId="0" applyBorder="1" applyAlignment="1">
      <alignment horizontal="left" vertical="top"/>
    </xf>
    <xf numFmtId="0" fontId="0" fillId="0" borderId="3" xfId="0" applyBorder="1" applyAlignment="1">
      <alignment horizontal="left" vertical="center"/>
    </xf>
    <xf numFmtId="177" fontId="14" fillId="0" borderId="0" xfId="0" applyNumberFormat="1" applyFont="1">
      <alignment vertical="center"/>
    </xf>
    <xf numFmtId="0" fontId="13" fillId="2" borderId="70" xfId="0" applyFont="1" applyFill="1" applyBorder="1" applyAlignment="1">
      <alignment horizontal="center" vertical="center"/>
    </xf>
    <xf numFmtId="0" fontId="3" fillId="0" borderId="40" xfId="0" quotePrefix="1" applyFont="1" applyBorder="1" applyAlignment="1">
      <alignment vertical="center" wrapText="1"/>
    </xf>
    <xf numFmtId="0" fontId="3" fillId="3" borderId="33" xfId="0" applyFont="1" applyFill="1" applyBorder="1" applyAlignment="1">
      <alignment horizontal="center" vertical="center"/>
    </xf>
    <xf numFmtId="179" fontId="3" fillId="0" borderId="33" xfId="0" applyNumberFormat="1" applyFont="1" applyBorder="1" applyAlignment="1">
      <alignment horizontal="center" vertical="center"/>
    </xf>
    <xf numFmtId="0" fontId="10" fillId="0" borderId="59" xfId="0" applyFont="1" applyBorder="1">
      <alignment vertical="center"/>
    </xf>
    <xf numFmtId="179" fontId="3" fillId="0" borderId="9" xfId="0" applyNumberFormat="1" applyFont="1" applyBorder="1" applyAlignment="1">
      <alignment horizontal="center" vertical="center"/>
    </xf>
    <xf numFmtId="179" fontId="3" fillId="3" borderId="9" xfId="0" applyNumberFormat="1" applyFont="1" applyFill="1" applyBorder="1" applyAlignment="1">
      <alignment horizontal="center" vertical="center"/>
    </xf>
    <xf numFmtId="0" fontId="0" fillId="0" borderId="56" xfId="0" applyBorder="1" applyAlignment="1">
      <alignment vertical="center" wrapText="1"/>
    </xf>
    <xf numFmtId="177" fontId="8" fillId="0" borderId="74" xfId="0" applyNumberFormat="1" applyFont="1" applyBorder="1">
      <alignment vertical="center"/>
    </xf>
    <xf numFmtId="0" fontId="8" fillId="0" borderId="34" xfId="0" applyFont="1" applyBorder="1" applyAlignment="1">
      <alignment horizontal="left" vertical="center" wrapText="1"/>
    </xf>
    <xf numFmtId="0" fontId="8" fillId="0" borderId="40" xfId="0" applyFont="1" applyBorder="1">
      <alignment vertical="center"/>
    </xf>
    <xf numFmtId="10" fontId="8" fillId="0" borderId="49" xfId="0" applyNumberFormat="1" applyFont="1" applyBorder="1" applyAlignment="1">
      <alignment horizontal="right" vertical="center" indent="1"/>
    </xf>
    <xf numFmtId="10" fontId="8" fillId="0" borderId="76" xfId="0" applyNumberFormat="1" applyFont="1" applyBorder="1" applyAlignment="1">
      <alignment horizontal="right" vertical="center" indent="1"/>
    </xf>
    <xf numFmtId="10" fontId="8" fillId="0" borderId="50" xfId="0" applyNumberFormat="1" applyFont="1" applyBorder="1" applyAlignment="1">
      <alignment horizontal="right" vertical="center" indent="1"/>
    </xf>
    <xf numFmtId="10" fontId="8" fillId="0" borderId="54" xfId="0" applyNumberFormat="1" applyFont="1" applyBorder="1" applyAlignment="1">
      <alignment horizontal="right" vertical="center" indent="1"/>
    </xf>
    <xf numFmtId="10" fontId="8" fillId="0" borderId="52" xfId="0" applyNumberFormat="1" applyFont="1" applyBorder="1" applyAlignment="1">
      <alignment horizontal="right" vertical="center" indent="1"/>
    </xf>
    <xf numFmtId="10" fontId="14" fillId="2" borderId="6" xfId="0" applyNumberFormat="1" applyFont="1" applyFill="1" applyBorder="1" applyAlignment="1">
      <alignment horizontal="right" vertical="center" indent="1"/>
    </xf>
    <xf numFmtId="180" fontId="8" fillId="0" borderId="12" xfId="0" applyNumberFormat="1" applyFont="1" applyBorder="1" applyAlignment="1">
      <alignment horizontal="right" vertical="center" indent="1"/>
    </xf>
    <xf numFmtId="180" fontId="8" fillId="0" borderId="7" xfId="0" applyNumberFormat="1" applyFont="1" applyBorder="1" applyAlignment="1">
      <alignment horizontal="right" vertical="center" indent="1"/>
    </xf>
    <xf numFmtId="180" fontId="8" fillId="0" borderId="10" xfId="0" applyNumberFormat="1" applyFont="1" applyBorder="1" applyAlignment="1">
      <alignment horizontal="right" vertical="center" indent="1"/>
    </xf>
    <xf numFmtId="180" fontId="8" fillId="0" borderId="34" xfId="0" applyNumberFormat="1" applyFont="1" applyBorder="1" applyAlignment="1">
      <alignment horizontal="right" vertical="center" indent="1"/>
    </xf>
    <xf numFmtId="180" fontId="8" fillId="0" borderId="11" xfId="0" applyNumberFormat="1" applyFont="1" applyBorder="1" applyAlignment="1">
      <alignment horizontal="right" vertical="center" indent="1"/>
    </xf>
    <xf numFmtId="180" fontId="8" fillId="2" borderId="5" xfId="0" applyNumberFormat="1" applyFont="1" applyFill="1" applyBorder="1" applyAlignment="1">
      <alignment horizontal="right" vertical="center" indent="1"/>
    </xf>
    <xf numFmtId="0" fontId="0" fillId="0" borderId="30" xfId="0" applyBorder="1" applyAlignment="1">
      <alignment horizontal="left" vertical="top"/>
    </xf>
    <xf numFmtId="0" fontId="3" fillId="0" borderId="0" xfId="0" applyFont="1" applyAlignment="1">
      <alignment vertical="center"/>
    </xf>
    <xf numFmtId="0" fontId="8" fillId="5" borderId="7" xfId="0" applyFont="1" applyFill="1" applyBorder="1" applyAlignment="1">
      <alignment horizontal="left" vertical="center" wrapText="1"/>
    </xf>
    <xf numFmtId="0" fontId="8" fillId="5" borderId="7" xfId="0" applyFont="1" applyFill="1" applyBorder="1" applyAlignment="1">
      <alignment vertical="center" wrapText="1"/>
    </xf>
    <xf numFmtId="177" fontId="8" fillId="5" borderId="74" xfId="0" applyNumberFormat="1" applyFont="1" applyFill="1" applyBorder="1">
      <alignment vertical="center"/>
    </xf>
    <xf numFmtId="180" fontId="8" fillId="5" borderId="7" xfId="0" applyNumberFormat="1" applyFont="1" applyFill="1" applyBorder="1" applyAlignment="1">
      <alignment horizontal="right" vertical="center" indent="1"/>
    </xf>
    <xf numFmtId="177" fontId="8" fillId="5" borderId="7" xfId="0" applyNumberFormat="1" applyFont="1" applyFill="1" applyBorder="1">
      <alignment vertical="center"/>
    </xf>
    <xf numFmtId="10" fontId="8" fillId="5" borderId="76" xfId="0" applyNumberFormat="1" applyFont="1" applyFill="1" applyBorder="1" applyAlignment="1">
      <alignment horizontal="right" vertical="center" indent="1"/>
    </xf>
    <xf numFmtId="0" fontId="8" fillId="5" borderId="0" xfId="0" applyFont="1" applyFill="1" applyBorder="1">
      <alignment vertical="center"/>
    </xf>
    <xf numFmtId="0" fontId="8" fillId="5" borderId="10" xfId="0" applyFont="1" applyFill="1" applyBorder="1">
      <alignment vertical="center"/>
    </xf>
    <xf numFmtId="177" fontId="8" fillId="5" borderId="0" xfId="0" applyNumberFormat="1" applyFont="1" applyFill="1" applyBorder="1">
      <alignment vertical="center"/>
    </xf>
    <xf numFmtId="180" fontId="8" fillId="5" borderId="10" xfId="0" applyNumberFormat="1" applyFont="1" applyFill="1" applyBorder="1" applyAlignment="1">
      <alignment horizontal="right" vertical="center" indent="1"/>
    </xf>
    <xf numFmtId="177" fontId="8" fillId="5" borderId="10" xfId="0" applyNumberFormat="1" applyFont="1" applyFill="1" applyBorder="1">
      <alignment vertical="center"/>
    </xf>
    <xf numFmtId="10" fontId="8" fillId="5" borderId="50" xfId="0" applyNumberFormat="1" applyFont="1" applyFill="1" applyBorder="1" applyAlignment="1">
      <alignment horizontal="right" vertical="center" indent="1"/>
    </xf>
    <xf numFmtId="0" fontId="8" fillId="5" borderId="32" xfId="0" applyFont="1" applyFill="1" applyBorder="1">
      <alignment vertical="center"/>
    </xf>
    <xf numFmtId="0" fontId="8" fillId="5" borderId="34" xfId="0" applyFont="1" applyFill="1" applyBorder="1" applyAlignment="1">
      <alignment vertical="center" wrapText="1"/>
    </xf>
    <xf numFmtId="177" fontId="8" fillId="5" borderId="32" xfId="0" applyNumberFormat="1" applyFont="1" applyFill="1" applyBorder="1">
      <alignment vertical="center"/>
    </xf>
    <xf numFmtId="180" fontId="8" fillId="5" borderId="34" xfId="0" applyNumberFormat="1" applyFont="1" applyFill="1" applyBorder="1" applyAlignment="1">
      <alignment horizontal="right" vertical="center" indent="1"/>
    </xf>
    <xf numFmtId="177" fontId="8" fillId="5" borderId="34" xfId="0" applyNumberFormat="1" applyFont="1" applyFill="1" applyBorder="1">
      <alignment vertical="center"/>
    </xf>
    <xf numFmtId="10" fontId="8" fillId="5" borderId="54" xfId="0" applyNumberFormat="1" applyFont="1" applyFill="1" applyBorder="1" applyAlignment="1">
      <alignment horizontal="right" vertical="center" indent="1"/>
    </xf>
    <xf numFmtId="177" fontId="42" fillId="0" borderId="0" xfId="0" applyNumberFormat="1" applyFont="1" applyAlignment="1">
      <alignment horizontal="center" vertical="center"/>
    </xf>
    <xf numFmtId="10" fontId="67" fillId="0" borderId="39" xfId="0" applyNumberFormat="1" applyFont="1" applyBorder="1" applyAlignment="1">
      <alignment horizontal="right" vertical="center" indent="1"/>
    </xf>
    <xf numFmtId="0" fontId="8" fillId="0" borderId="22" xfId="0" applyFont="1" applyBorder="1" applyAlignment="1">
      <alignment horizontal="left" vertical="center" indent="1"/>
    </xf>
    <xf numFmtId="177" fontId="1" fillId="0" borderId="13" xfId="0" applyNumberFormat="1" applyFont="1" applyBorder="1" applyAlignment="1">
      <alignment horizontal="center" vertical="center"/>
    </xf>
    <xf numFmtId="177" fontId="1" fillId="0" borderId="49" xfId="0" applyNumberFormat="1" applyFont="1" applyBorder="1">
      <alignment vertical="center"/>
    </xf>
    <xf numFmtId="0" fontId="8" fillId="0" borderId="30" xfId="0" applyFont="1" applyBorder="1" applyAlignment="1">
      <alignment horizontal="left" vertical="center" indent="1"/>
    </xf>
    <xf numFmtId="177" fontId="1" fillId="0" borderId="0" xfId="0" applyNumberFormat="1" applyFont="1" applyBorder="1">
      <alignment vertical="center"/>
    </xf>
    <xf numFmtId="177" fontId="1" fillId="0" borderId="50" xfId="0" applyNumberFormat="1" applyFont="1" applyBorder="1" applyAlignment="1">
      <alignment horizontal="center" vertical="center"/>
    </xf>
    <xf numFmtId="177" fontId="1" fillId="0" borderId="0" xfId="0" applyNumberFormat="1" applyFont="1" applyBorder="1" applyAlignment="1">
      <alignment horizontal="center" vertical="center"/>
    </xf>
    <xf numFmtId="177" fontId="1" fillId="0" borderId="50" xfId="0" applyNumberFormat="1" applyFont="1" applyBorder="1">
      <alignment vertical="center"/>
    </xf>
    <xf numFmtId="0" fontId="8" fillId="5" borderId="73" xfId="0" applyFont="1" applyFill="1" applyBorder="1" applyAlignment="1">
      <alignment horizontal="left" vertical="center" indent="1"/>
    </xf>
    <xf numFmtId="177" fontId="1" fillId="5" borderId="74" xfId="0" applyNumberFormat="1" applyFont="1" applyFill="1" applyBorder="1">
      <alignment vertical="center"/>
    </xf>
    <xf numFmtId="177" fontId="1" fillId="5" borderId="74" xfId="0" applyNumberFormat="1" applyFont="1" applyFill="1" applyBorder="1" applyAlignment="1">
      <alignment horizontal="center" vertical="center"/>
    </xf>
    <xf numFmtId="0" fontId="8" fillId="5" borderId="75" xfId="0" applyFont="1" applyFill="1" applyBorder="1" applyAlignment="1">
      <alignment horizontal="left" vertical="center" indent="1"/>
    </xf>
    <xf numFmtId="177" fontId="1" fillId="5" borderId="46" xfId="0" applyNumberFormat="1" applyFont="1" applyFill="1" applyBorder="1" applyAlignment="1">
      <alignment horizontal="center" vertical="center"/>
    </xf>
    <xf numFmtId="177" fontId="7" fillId="2" borderId="49" xfId="0" applyNumberFormat="1" applyFont="1" applyFill="1" applyBorder="1" applyAlignment="1">
      <alignment horizontal="center" vertical="center"/>
    </xf>
    <xf numFmtId="177" fontId="7" fillId="2" borderId="47" xfId="0" applyNumberFormat="1" applyFont="1" applyFill="1" applyBorder="1" applyAlignment="1">
      <alignment horizontal="center" vertical="center"/>
    </xf>
    <xf numFmtId="177" fontId="1" fillId="5" borderId="76" xfId="0" applyNumberFormat="1" applyFont="1" applyFill="1" applyBorder="1" applyAlignment="1">
      <alignment horizontal="center" vertical="center"/>
    </xf>
    <xf numFmtId="177" fontId="1" fillId="5" borderId="76" xfId="0" applyNumberFormat="1" applyFont="1" applyFill="1" applyBorder="1">
      <alignment vertical="center"/>
    </xf>
    <xf numFmtId="177" fontId="1" fillId="5" borderId="47" xfId="0" applyNumberFormat="1" applyFont="1" applyFill="1" applyBorder="1">
      <alignment vertical="center"/>
    </xf>
    <xf numFmtId="177" fontId="7" fillId="2" borderId="78" xfId="0" applyNumberFormat="1" applyFont="1" applyFill="1" applyBorder="1" applyAlignment="1">
      <alignment horizontal="center" vertical="center"/>
    </xf>
    <xf numFmtId="177" fontId="7" fillId="2" borderId="79" xfId="0" applyNumberFormat="1" applyFont="1" applyFill="1" applyBorder="1" applyAlignment="1">
      <alignment horizontal="center" vertical="center"/>
    </xf>
    <xf numFmtId="177" fontId="1" fillId="0" borderId="80" xfId="0" applyNumberFormat="1" applyFont="1" applyBorder="1" applyAlignment="1">
      <alignment horizontal="center" vertical="center"/>
    </xf>
    <xf numFmtId="177" fontId="1" fillId="5" borderId="81" xfId="0" applyNumberFormat="1" applyFont="1" applyFill="1" applyBorder="1">
      <alignment vertical="center"/>
    </xf>
    <xf numFmtId="177" fontId="1" fillId="0" borderId="82" xfId="0" applyNumberFormat="1" applyFont="1" applyBorder="1">
      <alignment vertical="center"/>
    </xf>
    <xf numFmtId="177" fontId="1" fillId="0" borderId="82" xfId="0" applyNumberFormat="1" applyFont="1" applyBorder="1" applyAlignment="1">
      <alignment horizontal="center" vertical="center"/>
    </xf>
    <xf numFmtId="177" fontId="1" fillId="5" borderId="81" xfId="0" applyNumberFormat="1" applyFont="1" applyFill="1" applyBorder="1" applyAlignment="1">
      <alignment horizontal="center" vertical="center"/>
    </xf>
    <xf numFmtId="177" fontId="1" fillId="5" borderId="83" xfId="0" applyNumberFormat="1" applyFont="1" applyFill="1" applyBorder="1" applyAlignment="1">
      <alignment horizontal="center" vertical="center"/>
    </xf>
    <xf numFmtId="177" fontId="7" fillId="2" borderId="14" xfId="0" applyNumberFormat="1" applyFont="1" applyFill="1" applyBorder="1" applyAlignment="1">
      <alignment horizontal="center" vertical="center"/>
    </xf>
    <xf numFmtId="177" fontId="7" fillId="2" borderId="41" xfId="0" applyNumberFormat="1" applyFont="1" applyFill="1" applyBorder="1" applyAlignment="1">
      <alignment horizontal="center" vertical="center"/>
    </xf>
    <xf numFmtId="177" fontId="1" fillId="0" borderId="80" xfId="0" applyNumberFormat="1" applyFont="1" applyBorder="1">
      <alignment vertical="center"/>
    </xf>
    <xf numFmtId="177" fontId="1" fillId="5" borderId="83" xfId="0" applyNumberFormat="1" applyFont="1" applyFill="1" applyBorder="1">
      <alignment vertical="center"/>
    </xf>
    <xf numFmtId="0" fontId="53" fillId="0" borderId="0" xfId="0" applyFont="1">
      <alignment vertical="center"/>
    </xf>
    <xf numFmtId="49" fontId="3" fillId="4" borderId="7" xfId="0" applyNumberFormat="1" applyFont="1" applyFill="1" applyBorder="1" applyAlignment="1">
      <alignment horizontal="center" vertical="center"/>
    </xf>
    <xf numFmtId="49" fontId="74" fillId="4" borderId="7" xfId="0" applyNumberFormat="1" applyFont="1" applyFill="1" applyBorder="1" applyAlignment="1">
      <alignment horizontal="center" vertical="center"/>
    </xf>
    <xf numFmtId="0" fontId="40" fillId="0" borderId="68" xfId="0" applyFont="1" applyBorder="1" applyAlignment="1">
      <alignment horizontal="left" vertical="center" indent="2"/>
    </xf>
    <xf numFmtId="0" fontId="40" fillId="4" borderId="68" xfId="0" applyFont="1" applyFill="1" applyBorder="1" applyAlignment="1">
      <alignment horizontal="left" vertical="center" indent="2"/>
    </xf>
    <xf numFmtId="0" fontId="40" fillId="0" borderId="68" xfId="0" applyFont="1" applyBorder="1" applyAlignment="1">
      <alignment horizontal="left" vertical="center" wrapText="1" indent="2"/>
    </xf>
    <xf numFmtId="0" fontId="0" fillId="0" borderId="0" xfId="0" applyBorder="1">
      <alignment vertical="center"/>
    </xf>
    <xf numFmtId="0" fontId="53" fillId="0" borderId="0" xfId="0" applyFont="1" applyBorder="1">
      <alignment vertical="center"/>
    </xf>
    <xf numFmtId="0" fontId="37" fillId="4" borderId="84" xfId="0" applyFont="1" applyFill="1" applyBorder="1" applyAlignment="1">
      <alignment horizontal="center" vertical="center"/>
    </xf>
    <xf numFmtId="0" fontId="74" fillId="0" borderId="86" xfId="0" applyFont="1" applyBorder="1" applyAlignment="1">
      <alignment horizontal="left" vertical="center" wrapText="1" indent="2"/>
    </xf>
    <xf numFmtId="0" fontId="3" fillId="0" borderId="86" xfId="0" applyFont="1" applyBorder="1" applyAlignment="1">
      <alignment horizontal="left" vertical="center" wrapText="1" indent="2"/>
    </xf>
    <xf numFmtId="0" fontId="67" fillId="2" borderId="86" xfId="0" applyFont="1" applyFill="1" applyBorder="1" applyAlignment="1">
      <alignment horizontal="left" vertical="center" wrapText="1" indent="1"/>
    </xf>
    <xf numFmtId="0" fontId="74" fillId="0" borderId="87" xfId="0" applyFont="1" applyBorder="1" applyAlignment="1">
      <alignment horizontal="left" vertical="center" wrapText="1" indent="2"/>
    </xf>
    <xf numFmtId="0" fontId="73" fillId="2" borderId="86" xfId="0" applyFont="1" applyFill="1" applyBorder="1" applyAlignment="1">
      <alignment horizontal="left" vertical="center" wrapText="1" indent="1"/>
    </xf>
    <xf numFmtId="49" fontId="74" fillId="0" borderId="7" xfId="0" applyNumberFormat="1" applyFont="1" applyBorder="1" applyAlignment="1">
      <alignment horizontal="center" vertical="center"/>
    </xf>
    <xf numFmtId="49" fontId="74" fillId="0" borderId="9" xfId="0" applyNumberFormat="1" applyFont="1" applyBorder="1" applyAlignment="1">
      <alignment horizontal="center" vertical="center"/>
    </xf>
    <xf numFmtId="0" fontId="74" fillId="0" borderId="40" xfId="0" applyFont="1" applyFill="1" applyBorder="1" applyAlignment="1">
      <alignment horizontal="center" vertical="center"/>
    </xf>
    <xf numFmtId="0" fontId="3" fillId="4" borderId="40" xfId="0" applyFont="1" applyFill="1" applyBorder="1" applyAlignment="1">
      <alignment horizontal="center" vertical="center"/>
    </xf>
    <xf numFmtId="0" fontId="74" fillId="0" borderId="15" xfId="0" applyFont="1" applyFill="1" applyBorder="1" applyAlignment="1">
      <alignment horizontal="center" vertical="center"/>
    </xf>
    <xf numFmtId="0" fontId="74" fillId="4" borderId="40" xfId="0" applyFont="1" applyFill="1" applyBorder="1" applyAlignment="1">
      <alignment horizontal="center" vertical="center"/>
    </xf>
    <xf numFmtId="0" fontId="74" fillId="0" borderId="92" xfId="0" applyFont="1" applyFill="1" applyBorder="1" applyAlignment="1">
      <alignment horizontal="center" vertical="center"/>
    </xf>
    <xf numFmtId="0" fontId="3" fillId="4" borderId="92" xfId="0" applyFont="1" applyFill="1" applyBorder="1" applyAlignment="1">
      <alignment horizontal="center" vertical="center"/>
    </xf>
    <xf numFmtId="0" fontId="74" fillId="0" borderId="93" xfId="0" applyFont="1" applyFill="1" applyBorder="1" applyAlignment="1">
      <alignment horizontal="center" vertical="center"/>
    </xf>
    <xf numFmtId="0" fontId="74" fillId="4" borderId="92" xfId="0" applyFont="1" applyFill="1" applyBorder="1" applyAlignment="1">
      <alignment horizontal="center" vertical="center"/>
    </xf>
    <xf numFmtId="0" fontId="1" fillId="0" borderId="0" xfId="0" applyFont="1" applyAlignment="1">
      <alignment vertical="center"/>
    </xf>
    <xf numFmtId="0" fontId="0" fillId="0" borderId="0" xfId="0" applyAlignment="1">
      <alignment vertical="center"/>
    </xf>
    <xf numFmtId="0" fontId="74" fillId="3" borderId="40" xfId="0" applyFont="1" applyFill="1" applyBorder="1" applyAlignment="1">
      <alignment horizontal="center" vertical="center"/>
    </xf>
    <xf numFmtId="0" fontId="74" fillId="3" borderId="92" xfId="0" applyFont="1" applyFill="1" applyBorder="1" applyAlignment="1">
      <alignment horizontal="center" vertical="center"/>
    </xf>
    <xf numFmtId="0" fontId="74" fillId="3" borderId="15" xfId="0" applyFont="1" applyFill="1" applyBorder="1" applyAlignment="1">
      <alignment horizontal="center" vertical="center"/>
    </xf>
    <xf numFmtId="0" fontId="74" fillId="3" borderId="93" xfId="0" applyFont="1" applyFill="1" applyBorder="1" applyAlignment="1">
      <alignment horizontal="center" vertical="center"/>
    </xf>
    <xf numFmtId="0" fontId="16" fillId="6" borderId="94" xfId="0" applyFont="1" applyFill="1" applyBorder="1" applyAlignment="1">
      <alignment horizontal="center" vertical="center" wrapText="1"/>
    </xf>
    <xf numFmtId="0" fontId="73" fillId="2" borderId="87" xfId="0" applyFont="1" applyFill="1" applyBorder="1" applyAlignment="1">
      <alignment horizontal="left" vertical="center" indent="1"/>
    </xf>
    <xf numFmtId="0" fontId="1" fillId="6" borderId="96" xfId="0" applyFont="1" applyFill="1" applyBorder="1" applyAlignment="1">
      <alignment horizontal="left" vertical="center" wrapText="1"/>
    </xf>
    <xf numFmtId="0" fontId="74" fillId="0" borderId="84" xfId="0" applyFont="1" applyBorder="1" applyAlignment="1">
      <alignment horizontal="left" vertical="center" wrapText="1" indent="2"/>
    </xf>
    <xf numFmtId="49" fontId="74" fillId="0" borderId="99" xfId="0" quotePrefix="1" applyNumberFormat="1" applyFont="1" applyBorder="1" applyAlignment="1">
      <alignment horizontal="center" vertical="center"/>
    </xf>
    <xf numFmtId="0" fontId="74" fillId="3" borderId="100" xfId="0" applyFont="1" applyFill="1" applyBorder="1" applyAlignment="1">
      <alignment horizontal="center" vertical="center"/>
    </xf>
    <xf numFmtId="0" fontId="74" fillId="3" borderId="101" xfId="0" applyFont="1" applyFill="1" applyBorder="1" applyAlignment="1">
      <alignment horizontal="center" vertical="center"/>
    </xf>
    <xf numFmtId="0" fontId="74" fillId="0" borderId="102" xfId="0" applyFont="1" applyBorder="1" applyAlignment="1">
      <alignment horizontal="left" vertical="center" wrapText="1" indent="2"/>
    </xf>
    <xf numFmtId="49" fontId="74" fillId="0" borderId="88" xfId="0" applyNumberFormat="1" applyFont="1" applyBorder="1" applyAlignment="1">
      <alignment horizontal="center" vertical="center"/>
    </xf>
    <xf numFmtId="0" fontId="74" fillId="3" borderId="90" xfId="0" applyFont="1" applyFill="1" applyBorder="1" applyAlignment="1">
      <alignment horizontal="center" vertical="center"/>
    </xf>
    <xf numFmtId="0" fontId="74" fillId="3" borderId="103" xfId="0" applyFont="1" applyFill="1" applyBorder="1" applyAlignment="1">
      <alignment horizontal="center" vertical="center"/>
    </xf>
    <xf numFmtId="177" fontId="76" fillId="0" borderId="39" xfId="0" applyNumberFormat="1" applyFont="1" applyBorder="1" applyAlignment="1">
      <alignment horizontal="right" vertical="center" indent="1"/>
    </xf>
    <xf numFmtId="0" fontId="25" fillId="0" borderId="0" xfId="3" applyFont="1" applyAlignment="1">
      <alignment horizontal="center" vertical="center" wrapText="1"/>
    </xf>
    <xf numFmtId="0" fontId="27" fillId="0" borderId="0" xfId="4" applyFont="1" applyAlignment="1">
      <alignment horizontal="center" vertical="center"/>
    </xf>
    <xf numFmtId="0" fontId="33" fillId="0" borderId="4" xfId="4" applyFont="1" applyBorder="1" applyAlignment="1">
      <alignment horizontal="center" vertical="center"/>
    </xf>
    <xf numFmtId="0" fontId="33" fillId="0" borderId="60" xfId="4" applyFont="1" applyBorder="1" applyAlignment="1">
      <alignment horizontal="center" vertical="center"/>
    </xf>
    <xf numFmtId="0" fontId="16" fillId="0" borderId="61" xfId="4" applyFont="1" applyBorder="1" applyAlignment="1">
      <alignment horizontal="center" vertical="center"/>
    </xf>
    <xf numFmtId="0" fontId="16" fillId="0" borderId="62" xfId="4" applyFont="1" applyBorder="1" applyAlignment="1">
      <alignment horizontal="center" vertical="center"/>
    </xf>
    <xf numFmtId="0" fontId="16" fillId="0" borderId="63" xfId="4" applyFont="1" applyBorder="1" applyAlignment="1">
      <alignment horizontal="center" vertical="center"/>
    </xf>
    <xf numFmtId="0" fontId="73" fillId="4" borderId="85" xfId="0" applyFont="1" applyFill="1" applyBorder="1" applyAlignment="1">
      <alignment horizontal="center" vertical="center"/>
    </xf>
    <xf numFmtId="0" fontId="73" fillId="4" borderId="10" xfId="0" applyFont="1" applyFill="1" applyBorder="1" applyAlignment="1">
      <alignment horizontal="center" vertical="center"/>
    </xf>
    <xf numFmtId="0" fontId="73" fillId="4" borderId="89" xfId="0" applyFont="1" applyFill="1" applyBorder="1" applyAlignment="1">
      <alignment horizontal="center" vertical="center"/>
    </xf>
    <xf numFmtId="0" fontId="73" fillId="4" borderId="18" xfId="0" applyFont="1" applyFill="1" applyBorder="1" applyAlignment="1">
      <alignment horizontal="center" vertical="center"/>
    </xf>
    <xf numFmtId="0" fontId="16" fillId="0" borderId="68" xfId="0" applyFont="1" applyBorder="1" applyAlignment="1">
      <alignment horizontal="center" vertical="center"/>
    </xf>
    <xf numFmtId="0" fontId="62" fillId="6" borderId="97" xfId="0" applyFont="1" applyFill="1" applyBorder="1" applyAlignment="1">
      <alignment horizontal="center" vertical="center" wrapText="1"/>
    </xf>
    <xf numFmtId="0" fontId="71" fillId="6" borderId="98" xfId="0" applyFont="1" applyFill="1" applyBorder="1" applyAlignment="1">
      <alignment horizontal="center" vertical="center" wrapText="1"/>
    </xf>
    <xf numFmtId="0" fontId="73" fillId="4" borderId="91" xfId="0" applyFont="1" applyFill="1" applyBorder="1" applyAlignment="1">
      <alignment horizontal="center" vertical="center"/>
    </xf>
    <xf numFmtId="0" fontId="71" fillId="0" borderId="95" xfId="0" applyFont="1" applyBorder="1" applyAlignment="1">
      <alignment horizontal="center" vertical="center"/>
    </xf>
    <xf numFmtId="0" fontId="3" fillId="0" borderId="75" xfId="0" applyFont="1" applyBorder="1" applyAlignment="1">
      <alignment vertical="center"/>
    </xf>
    <xf numFmtId="0" fontId="3" fillId="0" borderId="46" xfId="0" applyFont="1" applyBorder="1" applyAlignment="1">
      <alignment vertical="center"/>
    </xf>
    <xf numFmtId="0" fontId="0" fillId="0" borderId="69" xfId="0" applyBorder="1" applyAlignment="1">
      <alignment vertical="center"/>
    </xf>
    <xf numFmtId="0" fontId="3" fillId="0" borderId="61" xfId="0" applyFont="1" applyBorder="1" applyAlignment="1">
      <alignment vertical="center"/>
    </xf>
    <xf numFmtId="0" fontId="3" fillId="0" borderId="62" xfId="0" applyFont="1" applyBorder="1" applyAlignment="1">
      <alignment vertical="center"/>
    </xf>
    <xf numFmtId="0" fontId="0" fillId="0" borderId="77" xfId="0" applyBorder="1" applyAlignment="1">
      <alignment vertical="center"/>
    </xf>
    <xf numFmtId="0" fontId="3" fillId="0" borderId="73" xfId="0" applyFont="1" applyBorder="1" applyAlignment="1">
      <alignment vertical="center"/>
    </xf>
    <xf numFmtId="0" fontId="3" fillId="0" borderId="74" xfId="0" applyFont="1" applyBorder="1" applyAlignment="1">
      <alignment vertical="center"/>
    </xf>
    <xf numFmtId="0" fontId="0" fillId="0" borderId="68" xfId="0" applyBorder="1" applyAlignment="1">
      <alignment vertical="center"/>
    </xf>
    <xf numFmtId="0" fontId="7" fillId="2" borderId="1" xfId="1" applyFont="1" applyFill="1" applyBorder="1" applyAlignment="1">
      <alignment horizontal="center" vertical="center" wrapText="1"/>
    </xf>
    <xf numFmtId="0" fontId="0" fillId="0" borderId="72" xfId="0" applyBorder="1" applyAlignment="1">
      <alignment horizontal="center" vertical="center" wrapText="1"/>
    </xf>
    <xf numFmtId="0" fontId="8" fillId="0" borderId="12" xfId="0" applyFont="1" applyBorder="1" applyAlignment="1">
      <alignment horizontal="left" vertical="top" wrapText="1"/>
    </xf>
    <xf numFmtId="0" fontId="53" fillId="0" borderId="10" xfId="0" applyFont="1" applyBorder="1" applyAlignment="1">
      <alignment horizontal="left" vertical="top"/>
    </xf>
    <xf numFmtId="0" fontId="53" fillId="0" borderId="11" xfId="0" applyFont="1" applyBorder="1" applyAlignment="1">
      <alignment horizontal="left" vertical="top"/>
    </xf>
    <xf numFmtId="0" fontId="8" fillId="0" borderId="10" xfId="0" applyFont="1" applyBorder="1" applyAlignment="1">
      <alignment vertical="top" wrapText="1"/>
    </xf>
    <xf numFmtId="0" fontId="8" fillId="0" borderId="34" xfId="0" applyFont="1" applyBorder="1" applyAlignment="1">
      <alignment vertical="top" wrapText="1"/>
    </xf>
    <xf numFmtId="0" fontId="8" fillId="0" borderId="22" xfId="0" applyFont="1" applyBorder="1" applyAlignment="1">
      <alignment horizontal="left" vertical="top" wrapText="1"/>
    </xf>
    <xf numFmtId="0" fontId="0" fillId="0" borderId="30" xfId="0" applyBorder="1" applyAlignment="1">
      <alignment horizontal="left" vertical="top"/>
    </xf>
    <xf numFmtId="0" fontId="0" fillId="0" borderId="30" xfId="0" applyBorder="1" applyAlignment="1">
      <alignment vertical="center"/>
    </xf>
    <xf numFmtId="0" fontId="0" fillId="0" borderId="31" xfId="0" applyBorder="1" applyAlignment="1">
      <alignment vertical="center"/>
    </xf>
    <xf numFmtId="0" fontId="8" fillId="0" borderId="1" xfId="0" applyFont="1" applyBorder="1" applyAlignment="1">
      <alignment vertical="center"/>
    </xf>
    <xf numFmtId="0" fontId="8" fillId="0" borderId="2" xfId="0" applyFont="1" applyBorder="1" applyAlignment="1">
      <alignment vertical="center"/>
    </xf>
    <xf numFmtId="0" fontId="0" fillId="0" borderId="2" xfId="0" applyBorder="1" applyAlignment="1">
      <alignment vertical="center"/>
    </xf>
    <xf numFmtId="0" fontId="0" fillId="0" borderId="72" xfId="0" applyBorder="1" applyAlignment="1">
      <alignment vertical="center"/>
    </xf>
    <xf numFmtId="0" fontId="3" fillId="0" borderId="0" xfId="0" applyFont="1" applyAlignment="1">
      <alignment vertical="center"/>
    </xf>
    <xf numFmtId="0" fontId="8" fillId="0" borderId="14" xfId="0" applyFont="1" applyBorder="1" applyAlignment="1">
      <alignment horizontal="left" vertical="center" wrapText="1" indent="1"/>
    </xf>
    <xf numFmtId="0" fontId="8" fillId="0" borderId="13" xfId="0" applyFont="1" applyBorder="1" applyAlignment="1">
      <alignment horizontal="left" vertical="center" indent="1"/>
    </xf>
    <xf numFmtId="0" fontId="8" fillId="5" borderId="40" xfId="0" applyFont="1" applyFill="1" applyBorder="1" applyAlignment="1">
      <alignment horizontal="left" vertical="center" wrapText="1" indent="1"/>
    </xf>
    <xf numFmtId="0" fontId="8" fillId="5" borderId="74" xfId="0" applyFont="1" applyFill="1" applyBorder="1" applyAlignment="1">
      <alignment horizontal="left" vertical="center" indent="1"/>
    </xf>
    <xf numFmtId="0" fontId="8" fillId="0" borderId="18" xfId="0" applyFont="1" applyBorder="1" applyAlignment="1">
      <alignment horizontal="left" vertical="center" indent="1"/>
    </xf>
    <xf numFmtId="0" fontId="8" fillId="0" borderId="0" xfId="0" applyFont="1" applyBorder="1" applyAlignment="1">
      <alignment horizontal="left" vertical="center" indent="1"/>
    </xf>
    <xf numFmtId="0" fontId="8" fillId="5" borderId="40" xfId="0" applyFont="1" applyFill="1" applyBorder="1" applyAlignment="1">
      <alignment horizontal="left" vertical="center" indent="1"/>
    </xf>
    <xf numFmtId="0" fontId="7" fillId="2" borderId="25" xfId="1" applyFont="1" applyFill="1" applyBorder="1" applyAlignment="1">
      <alignment horizontal="center" vertical="center" wrapText="1"/>
    </xf>
    <xf numFmtId="0" fontId="72" fillId="0" borderId="37" xfId="0" applyFont="1" applyBorder="1" applyAlignment="1">
      <alignment horizontal="center" vertical="center" wrapText="1"/>
    </xf>
    <xf numFmtId="0" fontId="7" fillId="2" borderId="14" xfId="1" applyFont="1" applyFill="1" applyBorder="1" applyAlignment="1">
      <alignment horizontal="center" vertical="center" wrapText="1"/>
    </xf>
    <xf numFmtId="0" fontId="72" fillId="0" borderId="13" xfId="0" applyFont="1" applyBorder="1" applyAlignment="1">
      <alignment horizontal="center" vertical="center"/>
    </xf>
    <xf numFmtId="0" fontId="72" fillId="0" borderId="36" xfId="0" applyFont="1" applyBorder="1" applyAlignment="1">
      <alignment horizontal="center" vertical="center"/>
    </xf>
    <xf numFmtId="0" fontId="72" fillId="0" borderId="32" xfId="0" applyFont="1" applyBorder="1" applyAlignment="1">
      <alignment horizontal="center" vertical="center"/>
    </xf>
    <xf numFmtId="0" fontId="8" fillId="5" borderId="41" xfId="0" applyFont="1" applyFill="1" applyBorder="1" applyAlignment="1">
      <alignment horizontal="left" vertical="center" wrapText="1" indent="1"/>
    </xf>
    <xf numFmtId="0" fontId="8" fillId="5" borderId="46" xfId="0" applyFont="1" applyFill="1" applyBorder="1" applyAlignment="1">
      <alignment horizontal="left" vertical="center" indent="1"/>
    </xf>
    <xf numFmtId="0" fontId="8" fillId="5" borderId="68" xfId="0" applyFont="1" applyFill="1" applyBorder="1" applyAlignment="1">
      <alignment horizontal="left" vertical="center" indent="1"/>
    </xf>
    <xf numFmtId="0" fontId="72" fillId="0" borderId="3" xfId="0" applyFont="1" applyBorder="1" applyAlignment="1">
      <alignment horizontal="center" vertical="center"/>
    </xf>
    <xf numFmtId="0" fontId="72" fillId="0" borderId="38" xfId="0" applyFont="1" applyBorder="1" applyAlignment="1">
      <alignment horizontal="center" vertical="center"/>
    </xf>
    <xf numFmtId="0" fontId="8" fillId="0" borderId="3" xfId="0" applyFont="1" applyBorder="1" applyAlignment="1">
      <alignment horizontal="left" vertical="center" indent="1"/>
    </xf>
    <xf numFmtId="0" fontId="8" fillId="0" borderId="23" xfId="0" applyFont="1" applyBorder="1" applyAlignment="1">
      <alignment horizontal="left" vertical="center" indent="1"/>
    </xf>
    <xf numFmtId="0" fontId="8" fillId="5" borderId="69" xfId="0" applyFont="1" applyFill="1" applyBorder="1" applyAlignment="1">
      <alignment horizontal="left" vertical="center" indent="1"/>
    </xf>
    <xf numFmtId="10" fontId="18" fillId="0" borderId="41" xfId="0" applyNumberFormat="1" applyFont="1" applyBorder="1" applyAlignment="1">
      <alignment horizontal="right" vertical="center" indent="1"/>
    </xf>
    <xf numFmtId="10" fontId="19" fillId="0" borderId="46" xfId="0" applyNumberFormat="1" applyFont="1" applyBorder="1" applyAlignment="1">
      <alignment horizontal="right" vertical="center" indent="1"/>
    </xf>
    <xf numFmtId="10" fontId="19" fillId="0" borderId="47" xfId="0" applyNumberFormat="1" applyFont="1" applyBorder="1" applyAlignment="1">
      <alignment horizontal="right" vertical="center" indent="1"/>
    </xf>
    <xf numFmtId="0" fontId="38" fillId="0" borderId="58" xfId="41" applyBorder="1" applyAlignment="1">
      <alignment vertical="center" wrapText="1"/>
    </xf>
    <xf numFmtId="0" fontId="0" fillId="0" borderId="56" xfId="0" applyBorder="1" applyAlignment="1">
      <alignment vertical="center" wrapText="1"/>
    </xf>
    <xf numFmtId="0" fontId="0" fillId="0" borderId="59" xfId="0" applyBorder="1" applyAlignment="1">
      <alignment vertical="center" wrapText="1"/>
    </xf>
    <xf numFmtId="0" fontId="38" fillId="0" borderId="55" xfId="41" applyBorder="1" applyAlignment="1">
      <alignment vertical="center" wrapText="1"/>
    </xf>
    <xf numFmtId="0" fontId="38" fillId="0" borderId="56" xfId="41" applyBorder="1" applyAlignment="1">
      <alignment vertical="center" wrapText="1"/>
    </xf>
    <xf numFmtId="0" fontId="8" fillId="0" borderId="25" xfId="0" applyFont="1" applyBorder="1" applyAlignment="1">
      <alignment horizontal="left" vertical="top"/>
    </xf>
    <xf numFmtId="0" fontId="0" fillId="0" borderId="27" xfId="0" applyBorder="1" applyAlignment="1">
      <alignment vertical="center"/>
    </xf>
    <xf numFmtId="0" fontId="0" fillId="0" borderId="37" xfId="0" applyBorder="1" applyAlignment="1">
      <alignment vertical="center"/>
    </xf>
    <xf numFmtId="0" fontId="0" fillId="0" borderId="10" xfId="0" applyBorder="1" applyAlignment="1">
      <alignment vertical="center" wrapText="1"/>
    </xf>
    <xf numFmtId="0" fontId="8" fillId="0" borderId="3" xfId="0" applyFont="1" applyBorder="1" applyAlignment="1">
      <alignment horizontal="left" vertical="top" wrapText="1"/>
    </xf>
    <xf numFmtId="0" fontId="0" fillId="0" borderId="23" xfId="0" applyBorder="1" applyAlignment="1">
      <alignment vertical="center" wrapText="1"/>
    </xf>
    <xf numFmtId="0" fontId="8" fillId="0" borderId="10" xfId="0" applyFont="1" applyBorder="1" applyAlignment="1">
      <alignment horizontal="left" vertical="top" wrapText="1"/>
    </xf>
    <xf numFmtId="0" fontId="38" fillId="0" borderId="59" xfId="41" applyBorder="1" applyAlignment="1">
      <alignment vertical="center" wrapText="1"/>
    </xf>
    <xf numFmtId="0" fontId="47" fillId="0" borderId="58" xfId="41" applyFont="1" applyBorder="1" applyAlignment="1">
      <alignment vertical="center" wrapText="1"/>
    </xf>
    <xf numFmtId="0" fontId="24" fillId="0" borderId="56" xfId="0" applyFont="1" applyBorder="1" applyAlignment="1">
      <alignment vertical="center" wrapText="1"/>
    </xf>
    <xf numFmtId="0" fontId="24" fillId="0" borderId="59" xfId="0" applyFont="1" applyBorder="1" applyAlignment="1">
      <alignment vertical="center" wrapText="1"/>
    </xf>
    <xf numFmtId="0" fontId="51" fillId="0" borderId="58" xfId="41" applyFont="1" applyBorder="1" applyAlignment="1">
      <alignment vertical="center" wrapText="1"/>
    </xf>
    <xf numFmtId="0" fontId="51" fillId="0" borderId="56" xfId="41" applyFont="1" applyBorder="1" applyAlignment="1">
      <alignment vertical="center" wrapText="1"/>
    </xf>
    <xf numFmtId="0" fontId="51" fillId="0" borderId="59" xfId="41" applyFont="1" applyBorder="1" applyAlignment="1">
      <alignment vertical="center" wrapText="1"/>
    </xf>
    <xf numFmtId="0" fontId="0" fillId="0" borderId="10" xfId="0" applyBorder="1" applyAlignment="1">
      <alignment vertical="top"/>
    </xf>
    <xf numFmtId="0" fontId="52" fillId="0" borderId="56" xfId="0" applyFont="1" applyBorder="1" applyAlignment="1">
      <alignment vertical="center" wrapText="1"/>
    </xf>
    <xf numFmtId="0" fontId="52" fillId="0" borderId="59" xfId="0" applyFont="1" applyBorder="1" applyAlignment="1">
      <alignment vertical="center" wrapText="1"/>
    </xf>
    <xf numFmtId="0" fontId="8" fillId="0" borderId="25" xfId="0" applyFont="1" applyBorder="1" applyAlignment="1">
      <alignment horizontal="left" vertical="top" wrapText="1"/>
    </xf>
    <xf numFmtId="0" fontId="0" fillId="0" borderId="27" xfId="0" applyBorder="1" applyAlignment="1">
      <alignment vertical="top" wrapText="1"/>
    </xf>
    <xf numFmtId="0" fontId="48" fillId="0" borderId="58" xfId="41" applyFont="1" applyBorder="1" applyAlignment="1">
      <alignment vertical="center" wrapText="1"/>
    </xf>
    <xf numFmtId="0" fontId="0" fillId="0" borderId="56" xfId="0" applyFont="1" applyBorder="1" applyAlignment="1">
      <alignment vertical="center" wrapText="1"/>
    </xf>
    <xf numFmtId="0" fontId="0" fillId="0" borderId="59" xfId="0" applyFont="1" applyBorder="1" applyAlignment="1">
      <alignment vertical="center" wrapText="1"/>
    </xf>
    <xf numFmtId="186" fontId="3" fillId="0" borderId="0" xfId="0" applyNumberFormat="1" applyFont="1">
      <alignment vertical="center"/>
    </xf>
  </cellXfs>
  <cellStyles count="42">
    <cellStyle name="백분율 2" xfId="10"/>
    <cellStyle name="백분율 3" xfId="7"/>
    <cellStyle name="쉼표 [0] 2" xfId="9"/>
    <cellStyle name="쉼표 [0] 3" xfId="6"/>
    <cellStyle name="표준" xfId="0" builtinId="0"/>
    <cellStyle name="표준 10" xfId="39"/>
    <cellStyle name="표준 2" xfId="2"/>
    <cellStyle name="標準 2" xfId="3"/>
    <cellStyle name="표준 2 2" xfId="4"/>
    <cellStyle name="標準 2 2" xfId="15"/>
    <cellStyle name="표준 2 3" xfId="8"/>
    <cellStyle name="標準 2 3" xfId="34"/>
    <cellStyle name="표준 2 4" xfId="12"/>
    <cellStyle name="標準 2 4" xfId="36"/>
    <cellStyle name="標準 2 5" xfId="38"/>
    <cellStyle name="標準 2 6" xfId="40"/>
    <cellStyle name="표준 3" xfId="1"/>
    <cellStyle name="標準 3" xfId="14"/>
    <cellStyle name="標準 3 2" xfId="18"/>
    <cellStyle name="標準 3 2 2" xfId="23"/>
    <cellStyle name="標準 3 2 2 2" xfId="32"/>
    <cellStyle name="標準 3 2 3" xfId="28"/>
    <cellStyle name="標準 3 3" xfId="21"/>
    <cellStyle name="標準 3 3 2" xfId="30"/>
    <cellStyle name="標準 3 4" xfId="26"/>
    <cellStyle name="표준 4" xfId="5"/>
    <cellStyle name="標準 4" xfId="17"/>
    <cellStyle name="표준 5" xfId="11"/>
    <cellStyle name="標準 5" xfId="16"/>
    <cellStyle name="標準 5 2" xfId="22"/>
    <cellStyle name="標準 5 2 2" xfId="31"/>
    <cellStyle name="標準 5 3" xfId="27"/>
    <cellStyle name="표준 6" xfId="13"/>
    <cellStyle name="標準 6" xfId="20"/>
    <cellStyle name="표준 7" xfId="33"/>
    <cellStyle name="標準 7" xfId="19"/>
    <cellStyle name="標準 7 2" xfId="29"/>
    <cellStyle name="표준 8" xfId="35"/>
    <cellStyle name="標準 8" xfId="25"/>
    <cellStyle name="표준 9" xfId="37"/>
    <cellStyle name="標準 9" xfId="24"/>
    <cellStyle name="하이퍼링크" xfId="41" builtinId="8"/>
  </cellStyles>
  <dxfs count="1">
    <dxf>
      <font>
        <color rgb="FFFF66FF"/>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xdr:col>
      <xdr:colOff>44824</xdr:colOff>
      <xdr:row>0</xdr:row>
      <xdr:rowOff>67234</xdr:rowOff>
    </xdr:from>
    <xdr:to>
      <xdr:col>2</xdr:col>
      <xdr:colOff>581100</xdr:colOff>
      <xdr:row>1</xdr:row>
      <xdr:rowOff>164650</xdr:rowOff>
    </xdr:to>
    <xdr:pic>
      <xdr:nvPicPr>
        <xdr:cNvPr id="2" name="그림 1" descr="image001">
          <a:extLst>
            <a:ext uri="{FF2B5EF4-FFF2-40B4-BE49-F238E27FC236}">
              <a16:creationId xmlns:a16="http://schemas.microsoft.com/office/drawing/2014/main" id="{36345164-AAA9-4EC4-A4E0-29F77AF80C07}"/>
            </a:ext>
          </a:extLst>
        </xdr:cNvPr>
        <xdr:cNvPicPr/>
      </xdr:nvPicPr>
      <xdr:blipFill>
        <a:blip xmlns:r="http://schemas.openxmlformats.org/officeDocument/2006/relationships" r:embed="rId1"/>
        <a:srcRect/>
        <a:stretch>
          <a:fillRect/>
        </a:stretch>
      </xdr:blipFill>
      <xdr:spPr bwMode="auto">
        <a:xfrm>
          <a:off x="140074" y="67234"/>
          <a:ext cx="1222076" cy="335541"/>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47625</xdr:colOff>
          <xdr:row>2</xdr:row>
          <xdr:rowOff>47625</xdr:rowOff>
        </xdr:from>
        <xdr:to>
          <xdr:col>12</xdr:col>
          <xdr:colOff>523875</xdr:colOff>
          <xdr:row>57</xdr:row>
          <xdr:rowOff>66675</xdr:rowOff>
        </xdr:to>
        <xdr:sp macro="" textlink="">
          <xdr:nvSpPr>
            <xdr:cNvPr id="23557" name="Object 5" hidden="1">
              <a:extLst>
                <a:ext uri="{63B3BB69-23CF-44E3-9099-C40C66FF867C}">
                  <a14:compatExt spid="_x0000_s235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5</xdr:col>
      <xdr:colOff>28575</xdr:colOff>
      <xdr:row>25</xdr:row>
      <xdr:rowOff>38100</xdr:rowOff>
    </xdr:from>
    <xdr:to>
      <xdr:col>6</xdr:col>
      <xdr:colOff>134186</xdr:colOff>
      <xdr:row>35</xdr:row>
      <xdr:rowOff>9813</xdr:rowOff>
    </xdr:to>
    <xdr:pic>
      <xdr:nvPicPr>
        <xdr:cNvPr id="6" name="그림 5"/>
        <xdr:cNvPicPr>
          <a:picLocks noChangeAspect="1"/>
        </xdr:cNvPicPr>
      </xdr:nvPicPr>
      <xdr:blipFill>
        <a:blip xmlns:r="http://schemas.openxmlformats.org/officeDocument/2006/relationships" r:embed="rId1"/>
        <a:stretch>
          <a:fillRect/>
        </a:stretch>
      </xdr:blipFill>
      <xdr:spPr>
        <a:xfrm>
          <a:off x="11268075" y="8705850"/>
          <a:ext cx="5992061" cy="2067213"/>
        </a:xfrm>
        <a:prstGeom prst="rect">
          <a:avLst/>
        </a:prstGeom>
      </xdr:spPr>
    </xdr:pic>
    <xdr:clientData/>
  </xdr:twoCellAnchor>
  <xdr:twoCellAnchor>
    <xdr:from>
      <xdr:col>5</xdr:col>
      <xdr:colOff>76200</xdr:colOff>
      <xdr:row>31</xdr:row>
      <xdr:rowOff>200025</xdr:rowOff>
    </xdr:from>
    <xdr:to>
      <xdr:col>6</xdr:col>
      <xdr:colOff>85726</xdr:colOff>
      <xdr:row>33</xdr:row>
      <xdr:rowOff>114300</xdr:rowOff>
    </xdr:to>
    <xdr:sp macro="" textlink="">
      <xdr:nvSpPr>
        <xdr:cNvPr id="7" name="직사각형 6"/>
        <xdr:cNvSpPr/>
      </xdr:nvSpPr>
      <xdr:spPr>
        <a:xfrm>
          <a:off x="11315700" y="10125075"/>
          <a:ext cx="5895976"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28579</xdr:colOff>
      <xdr:row>4</xdr:row>
      <xdr:rowOff>28582</xdr:rowOff>
    </xdr:from>
    <xdr:to>
      <xdr:col>23</xdr:col>
      <xdr:colOff>646938</xdr:colOff>
      <xdr:row>10</xdr:row>
      <xdr:rowOff>181298</xdr:rowOff>
    </xdr:to>
    <xdr:pic>
      <xdr:nvPicPr>
        <xdr:cNvPr id="2" name="그림 1"/>
        <xdr:cNvPicPr>
          <a:picLocks noChangeAspect="1"/>
        </xdr:cNvPicPr>
      </xdr:nvPicPr>
      <xdr:blipFill>
        <a:blip xmlns:r="http://schemas.openxmlformats.org/officeDocument/2006/relationships" r:embed="rId1"/>
        <a:stretch>
          <a:fillRect/>
        </a:stretch>
      </xdr:blipFill>
      <xdr:spPr>
        <a:xfrm>
          <a:off x="10915654" y="1276357"/>
          <a:ext cx="8162159" cy="2267266"/>
        </a:xfrm>
        <a:prstGeom prst="rect">
          <a:avLst/>
        </a:prstGeom>
        <a:ln>
          <a:solidFill>
            <a:schemeClr val="tx1"/>
          </a:solidFill>
        </a:ln>
      </xdr:spPr>
    </xdr:pic>
    <xdr:clientData/>
  </xdr:twoCellAnchor>
  <xdr:twoCellAnchor editAs="oneCell">
    <xdr:from>
      <xdr:col>7</xdr:col>
      <xdr:colOff>19050</xdr:colOff>
      <xdr:row>44</xdr:row>
      <xdr:rowOff>19050</xdr:rowOff>
    </xdr:from>
    <xdr:to>
      <xdr:col>14</xdr:col>
      <xdr:colOff>421886</xdr:colOff>
      <xdr:row>53</xdr:row>
      <xdr:rowOff>37526</xdr:rowOff>
    </xdr:to>
    <xdr:pic>
      <xdr:nvPicPr>
        <xdr:cNvPr id="10" name="그림 9"/>
        <xdr:cNvPicPr>
          <a:picLocks noChangeAspect="1"/>
        </xdr:cNvPicPr>
      </xdr:nvPicPr>
      <xdr:blipFill>
        <a:blip xmlns:r="http://schemas.openxmlformats.org/officeDocument/2006/relationships" r:embed="rId2"/>
        <a:stretch>
          <a:fillRect/>
        </a:stretch>
      </xdr:blipFill>
      <xdr:spPr>
        <a:xfrm>
          <a:off x="6372225" y="15259050"/>
          <a:ext cx="6308336" cy="2714051"/>
        </a:xfrm>
        <a:prstGeom prst="rect">
          <a:avLst/>
        </a:prstGeom>
      </xdr:spPr>
    </xdr:pic>
    <xdr:clientData/>
  </xdr:twoCellAnchor>
  <xdr:twoCellAnchor>
    <xdr:from>
      <xdr:col>7</xdr:col>
      <xdr:colOff>38086</xdr:colOff>
      <xdr:row>47</xdr:row>
      <xdr:rowOff>171447</xdr:rowOff>
    </xdr:from>
    <xdr:to>
      <xdr:col>14</xdr:col>
      <xdr:colOff>400036</xdr:colOff>
      <xdr:row>48</xdr:row>
      <xdr:rowOff>142872</xdr:rowOff>
    </xdr:to>
    <xdr:sp macro="" textlink="">
      <xdr:nvSpPr>
        <xdr:cNvPr id="11" name="직사각형 10"/>
        <xdr:cNvSpPr/>
      </xdr:nvSpPr>
      <xdr:spPr>
        <a:xfrm>
          <a:off x="6391261" y="16325847"/>
          <a:ext cx="62674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7</xdr:col>
      <xdr:colOff>28575</xdr:colOff>
      <xdr:row>54</xdr:row>
      <xdr:rowOff>28575</xdr:rowOff>
    </xdr:from>
    <xdr:to>
      <xdr:col>14</xdr:col>
      <xdr:colOff>402831</xdr:colOff>
      <xdr:row>78</xdr:row>
      <xdr:rowOff>27320</xdr:rowOff>
    </xdr:to>
    <xdr:pic>
      <xdr:nvPicPr>
        <xdr:cNvPr id="14" name="그림 13"/>
        <xdr:cNvPicPr>
          <a:picLocks noChangeAspect="1"/>
        </xdr:cNvPicPr>
      </xdr:nvPicPr>
      <xdr:blipFill>
        <a:blip xmlns:r="http://schemas.openxmlformats.org/officeDocument/2006/relationships" r:embed="rId3"/>
        <a:stretch>
          <a:fillRect/>
        </a:stretch>
      </xdr:blipFill>
      <xdr:spPr>
        <a:xfrm>
          <a:off x="6381750" y="18268950"/>
          <a:ext cx="6279756" cy="4656470"/>
        </a:xfrm>
        <a:prstGeom prst="rect">
          <a:avLst/>
        </a:prstGeom>
      </xdr:spPr>
    </xdr:pic>
    <xdr:clientData/>
  </xdr:twoCellAnchor>
  <xdr:twoCellAnchor>
    <xdr:from>
      <xdr:col>6</xdr:col>
      <xdr:colOff>962011</xdr:colOff>
      <xdr:row>75</xdr:row>
      <xdr:rowOff>114298</xdr:rowOff>
    </xdr:from>
    <xdr:to>
      <xdr:col>9</xdr:col>
      <xdr:colOff>952500</xdr:colOff>
      <xdr:row>77</xdr:row>
      <xdr:rowOff>9526</xdr:rowOff>
    </xdr:to>
    <xdr:sp macro="" textlink="">
      <xdr:nvSpPr>
        <xdr:cNvPr id="15" name="직사각형 14"/>
        <xdr:cNvSpPr/>
      </xdr:nvSpPr>
      <xdr:spPr>
        <a:xfrm>
          <a:off x="6353161" y="22488523"/>
          <a:ext cx="2876564" cy="2381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333361</xdr:colOff>
      <xdr:row>58</xdr:row>
      <xdr:rowOff>19047</xdr:rowOff>
    </xdr:from>
    <xdr:to>
      <xdr:col>14</xdr:col>
      <xdr:colOff>171450</xdr:colOff>
      <xdr:row>59</xdr:row>
      <xdr:rowOff>152399</xdr:rowOff>
    </xdr:to>
    <xdr:sp macro="" textlink="">
      <xdr:nvSpPr>
        <xdr:cNvPr id="16" name="직사각형 15"/>
        <xdr:cNvSpPr/>
      </xdr:nvSpPr>
      <xdr:spPr>
        <a:xfrm>
          <a:off x="11906236" y="19335747"/>
          <a:ext cx="523889" cy="3143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228600</xdr:colOff>
      <xdr:row>69</xdr:row>
      <xdr:rowOff>38099</xdr:rowOff>
    </xdr:from>
    <xdr:to>
      <xdr:col>13</xdr:col>
      <xdr:colOff>342900</xdr:colOff>
      <xdr:row>71</xdr:row>
      <xdr:rowOff>85724</xdr:rowOff>
    </xdr:to>
    <xdr:sp macro="" textlink="">
      <xdr:nvSpPr>
        <xdr:cNvPr id="17" name="직사각형 16"/>
        <xdr:cNvSpPr/>
      </xdr:nvSpPr>
      <xdr:spPr>
        <a:xfrm>
          <a:off x="11115675" y="21345524"/>
          <a:ext cx="800100"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466725</xdr:colOff>
      <xdr:row>62</xdr:row>
      <xdr:rowOff>47624</xdr:rowOff>
    </xdr:from>
    <xdr:to>
      <xdr:col>13</xdr:col>
      <xdr:colOff>171450</xdr:colOff>
      <xdr:row>64</xdr:row>
      <xdr:rowOff>171450</xdr:rowOff>
    </xdr:to>
    <xdr:sp macro="" textlink="">
      <xdr:nvSpPr>
        <xdr:cNvPr id="18" name="직사각형 17"/>
        <xdr:cNvSpPr/>
      </xdr:nvSpPr>
      <xdr:spPr>
        <a:xfrm>
          <a:off x="11353800" y="20088224"/>
          <a:ext cx="390525" cy="4857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15</xdr:col>
      <xdr:colOff>19064</xdr:colOff>
      <xdr:row>44</xdr:row>
      <xdr:rowOff>19051</xdr:rowOff>
    </xdr:from>
    <xdr:to>
      <xdr:col>24</xdr:col>
      <xdr:colOff>155200</xdr:colOff>
      <xdr:row>49</xdr:row>
      <xdr:rowOff>215506</xdr:rowOff>
    </xdr:to>
    <xdr:pic>
      <xdr:nvPicPr>
        <xdr:cNvPr id="19" name="그림 18"/>
        <xdr:cNvPicPr>
          <a:picLocks noChangeAspect="1"/>
        </xdr:cNvPicPr>
      </xdr:nvPicPr>
      <xdr:blipFill>
        <a:blip xmlns:r="http://schemas.openxmlformats.org/officeDocument/2006/relationships" r:embed="rId4"/>
        <a:stretch>
          <a:fillRect/>
        </a:stretch>
      </xdr:blipFill>
      <xdr:spPr>
        <a:xfrm>
          <a:off x="12963539" y="15259051"/>
          <a:ext cx="6308336" cy="1720455"/>
        </a:xfrm>
        <a:prstGeom prst="rect">
          <a:avLst/>
        </a:prstGeom>
      </xdr:spPr>
    </xdr:pic>
    <xdr:clientData/>
  </xdr:twoCellAnchor>
  <xdr:twoCellAnchor>
    <xdr:from>
      <xdr:col>15</xdr:col>
      <xdr:colOff>38090</xdr:colOff>
      <xdr:row>48</xdr:row>
      <xdr:rowOff>57143</xdr:rowOff>
    </xdr:from>
    <xdr:to>
      <xdr:col>24</xdr:col>
      <xdr:colOff>133340</xdr:colOff>
      <xdr:row>48</xdr:row>
      <xdr:rowOff>285750</xdr:rowOff>
    </xdr:to>
    <xdr:sp macro="" textlink="">
      <xdr:nvSpPr>
        <xdr:cNvPr id="20" name="직사각형 19"/>
        <xdr:cNvSpPr/>
      </xdr:nvSpPr>
      <xdr:spPr>
        <a:xfrm>
          <a:off x="12982565" y="16516343"/>
          <a:ext cx="6267450" cy="228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15</xdr:col>
      <xdr:colOff>9532</xdr:colOff>
      <xdr:row>50</xdr:row>
      <xdr:rowOff>10</xdr:rowOff>
    </xdr:from>
    <xdr:to>
      <xdr:col>24</xdr:col>
      <xdr:colOff>205302</xdr:colOff>
      <xdr:row>56</xdr:row>
      <xdr:rowOff>247372</xdr:rowOff>
    </xdr:to>
    <xdr:pic>
      <xdr:nvPicPr>
        <xdr:cNvPr id="21" name="그림 20"/>
        <xdr:cNvPicPr>
          <a:picLocks noChangeAspect="1"/>
        </xdr:cNvPicPr>
      </xdr:nvPicPr>
      <xdr:blipFill>
        <a:blip xmlns:r="http://schemas.openxmlformats.org/officeDocument/2006/relationships" r:embed="rId5"/>
        <a:stretch>
          <a:fillRect/>
        </a:stretch>
      </xdr:blipFill>
      <xdr:spPr>
        <a:xfrm>
          <a:off x="12954007" y="17068810"/>
          <a:ext cx="6367970" cy="2028537"/>
        </a:xfrm>
        <a:prstGeom prst="rect">
          <a:avLst/>
        </a:prstGeom>
      </xdr:spPr>
    </xdr:pic>
    <xdr:clientData/>
  </xdr:twoCellAnchor>
  <xdr:twoCellAnchor>
    <xdr:from>
      <xdr:col>15</xdr:col>
      <xdr:colOff>552440</xdr:colOff>
      <xdr:row>55</xdr:row>
      <xdr:rowOff>57143</xdr:rowOff>
    </xdr:from>
    <xdr:to>
      <xdr:col>23</xdr:col>
      <xdr:colOff>352425</xdr:colOff>
      <xdr:row>55</xdr:row>
      <xdr:rowOff>285750</xdr:rowOff>
    </xdr:to>
    <xdr:sp macro="" textlink="">
      <xdr:nvSpPr>
        <xdr:cNvPr id="22" name="직사각형 21"/>
        <xdr:cNvSpPr/>
      </xdr:nvSpPr>
      <xdr:spPr>
        <a:xfrm>
          <a:off x="13496915" y="18602318"/>
          <a:ext cx="5286385" cy="228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28575</xdr:colOff>
      <xdr:row>11</xdr:row>
      <xdr:rowOff>28575</xdr:rowOff>
    </xdr:from>
    <xdr:to>
      <xdr:col>23</xdr:col>
      <xdr:colOff>626929</xdr:colOff>
      <xdr:row>19</xdr:row>
      <xdr:rowOff>89937</xdr:rowOff>
    </xdr:to>
    <xdr:pic>
      <xdr:nvPicPr>
        <xdr:cNvPr id="23" name="그림 22"/>
        <xdr:cNvPicPr>
          <a:picLocks noChangeAspect="1"/>
        </xdr:cNvPicPr>
      </xdr:nvPicPr>
      <xdr:blipFill>
        <a:blip xmlns:r="http://schemas.openxmlformats.org/officeDocument/2006/relationships" r:embed="rId6"/>
        <a:stretch>
          <a:fillRect/>
        </a:stretch>
      </xdr:blipFill>
      <xdr:spPr>
        <a:xfrm>
          <a:off x="10915650" y="3743325"/>
          <a:ext cx="8142154" cy="2880762"/>
        </a:xfrm>
        <a:prstGeom prst="rect">
          <a:avLst/>
        </a:prstGeom>
        <a:ln>
          <a:solidFill>
            <a:schemeClr val="tx1"/>
          </a:solidFill>
        </a:ln>
      </xdr:spPr>
    </xdr:pic>
    <xdr:clientData/>
  </xdr:twoCellAnchor>
  <xdr:twoCellAnchor editAs="oneCell">
    <xdr:from>
      <xdr:col>15</xdr:col>
      <xdr:colOff>0</xdr:colOff>
      <xdr:row>58</xdr:row>
      <xdr:rowOff>0</xdr:rowOff>
    </xdr:from>
    <xdr:to>
      <xdr:col>25</xdr:col>
      <xdr:colOff>246939</xdr:colOff>
      <xdr:row>76</xdr:row>
      <xdr:rowOff>147917</xdr:rowOff>
    </xdr:to>
    <xdr:pic>
      <xdr:nvPicPr>
        <xdr:cNvPr id="26" name="그림 25"/>
        <xdr:cNvPicPr>
          <a:picLocks noChangeAspect="1"/>
        </xdr:cNvPicPr>
      </xdr:nvPicPr>
      <xdr:blipFill>
        <a:blip xmlns:r="http://schemas.openxmlformats.org/officeDocument/2006/relationships" r:embed="rId7"/>
        <a:stretch>
          <a:fillRect/>
        </a:stretch>
      </xdr:blipFill>
      <xdr:spPr>
        <a:xfrm>
          <a:off x="12944475" y="19316700"/>
          <a:ext cx="7104939" cy="3367367"/>
        </a:xfrm>
        <a:prstGeom prst="rect">
          <a:avLst/>
        </a:prstGeom>
      </xdr:spPr>
    </xdr:pic>
    <xdr:clientData/>
  </xdr:twoCellAnchor>
  <xdr:twoCellAnchor>
    <xdr:from>
      <xdr:col>15</xdr:col>
      <xdr:colOff>57135</xdr:colOff>
      <xdr:row>59</xdr:row>
      <xdr:rowOff>142873</xdr:rowOff>
    </xdr:from>
    <xdr:to>
      <xdr:col>25</xdr:col>
      <xdr:colOff>238124</xdr:colOff>
      <xdr:row>62</xdr:row>
      <xdr:rowOff>76200</xdr:rowOff>
    </xdr:to>
    <xdr:sp macro="" textlink="">
      <xdr:nvSpPr>
        <xdr:cNvPr id="27" name="직사각형 26"/>
        <xdr:cNvSpPr/>
      </xdr:nvSpPr>
      <xdr:spPr>
        <a:xfrm>
          <a:off x="13001610" y="19640548"/>
          <a:ext cx="7038989" cy="4762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0</xdr:colOff>
      <xdr:row>70</xdr:row>
      <xdr:rowOff>0</xdr:rowOff>
    </xdr:from>
    <xdr:to>
      <xdr:col>14</xdr:col>
      <xdr:colOff>402836</xdr:colOff>
      <xdr:row>75</xdr:row>
      <xdr:rowOff>196455</xdr:rowOff>
    </xdr:to>
    <xdr:pic>
      <xdr:nvPicPr>
        <xdr:cNvPr id="17" name="그림 16"/>
        <xdr:cNvPicPr>
          <a:picLocks noChangeAspect="1"/>
        </xdr:cNvPicPr>
      </xdr:nvPicPr>
      <xdr:blipFill>
        <a:blip xmlns:r="http://schemas.openxmlformats.org/officeDocument/2006/relationships" r:embed="rId1"/>
        <a:stretch>
          <a:fillRect/>
        </a:stretch>
      </xdr:blipFill>
      <xdr:spPr>
        <a:xfrm>
          <a:off x="6353175" y="23279100"/>
          <a:ext cx="6308336" cy="1720455"/>
        </a:xfrm>
        <a:prstGeom prst="rect">
          <a:avLst/>
        </a:prstGeom>
      </xdr:spPr>
    </xdr:pic>
    <xdr:clientData/>
  </xdr:twoCellAnchor>
  <xdr:twoCellAnchor>
    <xdr:from>
      <xdr:col>7</xdr:col>
      <xdr:colOff>19026</xdr:colOff>
      <xdr:row>74</xdr:row>
      <xdr:rowOff>247642</xdr:rowOff>
    </xdr:from>
    <xdr:to>
      <xdr:col>14</xdr:col>
      <xdr:colOff>380976</xdr:colOff>
      <xdr:row>75</xdr:row>
      <xdr:rowOff>171449</xdr:rowOff>
    </xdr:to>
    <xdr:sp macro="" textlink="">
      <xdr:nvSpPr>
        <xdr:cNvPr id="18" name="직사각형 17"/>
        <xdr:cNvSpPr/>
      </xdr:nvSpPr>
      <xdr:spPr>
        <a:xfrm>
          <a:off x="6372201" y="24745942"/>
          <a:ext cx="6267450" cy="228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70</xdr:row>
      <xdr:rowOff>0</xdr:rowOff>
    </xdr:from>
    <xdr:to>
      <xdr:col>14</xdr:col>
      <xdr:colOff>402836</xdr:colOff>
      <xdr:row>75</xdr:row>
      <xdr:rowOff>196455</xdr:rowOff>
    </xdr:to>
    <xdr:pic>
      <xdr:nvPicPr>
        <xdr:cNvPr id="17" name="그림 16"/>
        <xdr:cNvPicPr>
          <a:picLocks noChangeAspect="1"/>
        </xdr:cNvPicPr>
      </xdr:nvPicPr>
      <xdr:blipFill>
        <a:blip xmlns:r="http://schemas.openxmlformats.org/officeDocument/2006/relationships" r:embed="rId1"/>
        <a:stretch>
          <a:fillRect/>
        </a:stretch>
      </xdr:blipFill>
      <xdr:spPr>
        <a:xfrm>
          <a:off x="6353175" y="23279100"/>
          <a:ext cx="6308336" cy="1720455"/>
        </a:xfrm>
        <a:prstGeom prst="rect">
          <a:avLst/>
        </a:prstGeom>
      </xdr:spPr>
    </xdr:pic>
    <xdr:clientData/>
  </xdr:twoCellAnchor>
  <xdr:twoCellAnchor>
    <xdr:from>
      <xdr:col>7</xdr:col>
      <xdr:colOff>19026</xdr:colOff>
      <xdr:row>74</xdr:row>
      <xdr:rowOff>38092</xdr:rowOff>
    </xdr:from>
    <xdr:to>
      <xdr:col>14</xdr:col>
      <xdr:colOff>380976</xdr:colOff>
      <xdr:row>74</xdr:row>
      <xdr:rowOff>266699</xdr:rowOff>
    </xdr:to>
    <xdr:sp macro="" textlink="">
      <xdr:nvSpPr>
        <xdr:cNvPr id="18" name="직사각형 17"/>
        <xdr:cNvSpPr/>
      </xdr:nvSpPr>
      <xdr:spPr>
        <a:xfrm>
          <a:off x="6372201" y="24536392"/>
          <a:ext cx="6267450" cy="22860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___.vsd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ISO7763FQDBQRQ1" TargetMode="External"/><Relationship Id="rId7" Type="http://schemas.openxmlformats.org/officeDocument/2006/relationships/comments" Target="../comments2.xml"/><Relationship Id="rId2" Type="http://schemas.openxmlformats.org/officeDocument/2006/relationships/hyperlink" Target="https://www.ti.com/quality/docs/estimator.tsp?partType=tiPartNumber&amp;partNumber=ISO7763FQDBQRQ1" TargetMode="External"/><Relationship Id="rId1" Type="http://schemas.openxmlformats.org/officeDocument/2006/relationships/hyperlink" Target="https://www.ti.com/quality/docs/estimator.tsp?partType=tiPartNumber&amp;partNumber=REF2030QDDCRQ1" TargetMode="External"/><Relationship Id="rId6" Type="http://schemas.openxmlformats.org/officeDocument/2006/relationships/vmlDrawing" Target="../drawings/vmlDrawing3.vml"/><Relationship Id="rId5" Type="http://schemas.openxmlformats.org/officeDocument/2006/relationships/printerSettings" Target="../printerSettings/printerSettings7.bin"/><Relationship Id="rId4" Type="http://schemas.openxmlformats.org/officeDocument/2006/relationships/hyperlink" Target="https://www.ti.com/quality/docs/estimator.tsp?partType=tiPartNumber&amp;partNumber=ISO7763FQDBQRQ1"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ti.com/quality/docs/estimator.tsp?partType=tiPartNumber&amp;partNumber=REF2030QDDCRQ1"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sitime.com/support/resource-library/datasheets/sit8208-datasheet" TargetMode="External"/><Relationship Id="rId1" Type="http://schemas.openxmlformats.org/officeDocument/2006/relationships/hyperlink" Target="https://www.ti.com/quality/docs/estimator.tsp?partType=tiPartNumber&amp;partNumber=LMK1C1104DQFR"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sitime.com/support/resource-library/datasheets/sit8208-datasheet"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ti.com/quality/docs/estimator.tsp?partType=tiPartNumber&amp;partNumber=TMP235A2DCKR"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ti.com/quality/docs/estimator.tsp?partType=tiPartNumber&amp;partNumber=TMP235A2DCKR"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www.renesas.com/kr/en/document/prr/ps2805c-4-reliability-report" TargetMode="External"/><Relationship Id="rId1" Type="http://schemas.openxmlformats.org/officeDocument/2006/relationships/hyperlink" Target="https://www.renesas.com/kr/en/document/prr/ps2805c-4-reliability-report"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TLV9152IDDFR" TargetMode="External"/><Relationship Id="rId2" Type="http://schemas.openxmlformats.org/officeDocument/2006/relationships/hyperlink" Target="https://assets.nexperia.com/documents/quality-document/BAS70-04W_Nexperia_Product_Reliability.pdf" TargetMode="External"/><Relationship Id="rId1" Type="http://schemas.openxmlformats.org/officeDocument/2006/relationships/hyperlink" Target="https://www.ti.com/quality/docs/estimator.tsp?partType=tiPartNumber&amp;partNumber=TPS3820-33QPDBVRQ1"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assets.nexperia.com/documents/quality-document/BAS70-04W_Nexperia_Product_Reliability.pdf" TargetMode="External"/><Relationship Id="rId1" Type="http://schemas.openxmlformats.org/officeDocument/2006/relationships/hyperlink" Target="https://www.ti.com/quality/docs/estimator.tsp?partType=tiPartNumber&amp;partNumber=TPS3820-33QPDBVRQ1"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TLV9152IDDFR" TargetMode="External"/><Relationship Id="rId2" Type="http://schemas.openxmlformats.org/officeDocument/2006/relationships/hyperlink" Target="https://assets.nexperia.com/documents/quality-document/BAS70-04W_Nexperia_Product_Reliability.pdf" TargetMode="External"/><Relationship Id="rId1" Type="http://schemas.openxmlformats.org/officeDocument/2006/relationships/hyperlink" Target="https://www.ti.com/quality/docs/estimator.tsp?partType=tiPartNumber&amp;partNumber=TPS3820-33QPDBVRQ1"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assets.nexperia.com/documents/quality-document/BAS70-04W_Nexperia_Product_Reliability.pdf" TargetMode="External"/><Relationship Id="rId1" Type="http://schemas.openxmlformats.org/officeDocument/2006/relationships/hyperlink" Target="https://www.ti.com/quality/docs/estimator.tsp?partType=tiPartNumber&amp;partNumber=TPS3820-33QPDBVRQ1"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www.vishay.com/docs/62766/silicon.pdf" TargetMode="External"/><Relationship Id="rId1" Type="http://schemas.openxmlformats.org/officeDocument/2006/relationships/hyperlink" Target="https://www.analog.com/media/en/technical-documentation/reliability-data/r547.pdf"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vishay.com/docs/62766/silicon.pdf" TargetMode="External"/><Relationship Id="rId1" Type="http://schemas.openxmlformats.org/officeDocument/2006/relationships/hyperlink" Target="https://www.analog.com/media/en/technical-documentation/reliability-data/r547.pdf"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en.cosel.co.jp/product/powersupply/MGS/MGS10/MGS102405/" TargetMode="External"/><Relationship Id="rId1" Type="http://schemas.openxmlformats.org/officeDocument/2006/relationships/hyperlink" Target="https://www.analog.com/media/en/quality-documentation/r526.pdf"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analog.com/media/en/quality-documentation/r526.pdf"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2" Type="http://schemas.openxmlformats.org/officeDocument/2006/relationships/hyperlink" Target="https://www.ti.com/quality/docs/estimator.tsp?partType=tiPartNumber&amp;partNumber=SN74LVC1G14QDCKRQ1" TargetMode="External"/><Relationship Id="rId1" Type="http://schemas.openxmlformats.org/officeDocument/2006/relationships/hyperlink" Target="https://www.ti.com/quality/docs/estimator.tsp?partType=tiPartNumber&amp;partNumber=SN74LV540ARGYR" TargetMode="External"/><Relationship Id="rId6" Type="http://schemas.openxmlformats.org/officeDocument/2006/relationships/hyperlink" Target="https://www.renesas.com/kr/en/document/prr/ps2805c-4-reliability-report" TargetMode="External"/><Relationship Id="rId5" Type="http://schemas.openxmlformats.org/officeDocument/2006/relationships/hyperlink" Target="https://assets.nexperia.com/documents/technical-note/TN00008.pdf" TargetMode="External"/><Relationship Id="rId4" Type="http://schemas.openxmlformats.org/officeDocument/2006/relationships/hyperlink" Target="https://assets.nexperia.com/documents/technical-note/TN00008.pdf" TargetMode="External"/><Relationship Id="rId9"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13" Type="http://schemas.openxmlformats.org/officeDocument/2006/relationships/printerSettings" Target="../printerSettings/printerSettings26.bin"/><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12" Type="http://schemas.openxmlformats.org/officeDocument/2006/relationships/hyperlink" Target="https://www.renesas.com/kr/en/document/prr/ps2805c-4-reliability-report" TargetMode="External"/><Relationship Id="rId2" Type="http://schemas.openxmlformats.org/officeDocument/2006/relationships/hyperlink" Target="https://assets.nexperia.com/documents/technical-note/TN00008.pdf" TargetMode="External"/><Relationship Id="rId1" Type="http://schemas.openxmlformats.org/officeDocument/2006/relationships/hyperlink" Target="https://assets.nexperia.com/documents/technical-note/TN00008.pdf"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assets.nexperia.com/documents/technical-note/TN00008.pdf" TargetMode="External"/><Relationship Id="rId9" Type="http://schemas.openxmlformats.org/officeDocument/2006/relationships/hyperlink" Target="https://www.renesas.com/kr/en/document/prr/ps2805c-4-reliability-report"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13" Type="http://schemas.openxmlformats.org/officeDocument/2006/relationships/printerSettings" Target="../printerSettings/printerSettings27.bin"/><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12" Type="http://schemas.openxmlformats.org/officeDocument/2006/relationships/hyperlink" Target="https://www.renesas.com/kr/en/document/prr/ps2805c-4-reliability-report" TargetMode="External"/><Relationship Id="rId2" Type="http://schemas.openxmlformats.org/officeDocument/2006/relationships/hyperlink" Target="https://assets.nexperia.com/documents/technical-note/TN00008.pdf" TargetMode="External"/><Relationship Id="rId1" Type="http://schemas.openxmlformats.org/officeDocument/2006/relationships/hyperlink" Target="https://assets.nexperia.com/documents/technical-note/TN00008.pdf"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hyperlink" Target="https://www.renesas.com/kr/en/document/prr/ps2805c-4-reliability-report"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www.renesas.com/kr/en/document/prr/ps2805c-4-reliability-report" TargetMode="External"/><Relationship Id="rId7" Type="http://schemas.openxmlformats.org/officeDocument/2006/relationships/hyperlink" Target="https://www.renesas.com/kr/en/document/prr/ps2805c-4-reliability-report" TargetMode="External"/><Relationship Id="rId2" Type="http://schemas.openxmlformats.org/officeDocument/2006/relationships/hyperlink" Target="https://www.renesas.com/kr/en/document/prr/ps2805c-4-reliability-report" TargetMode="External"/><Relationship Id="rId1" Type="http://schemas.openxmlformats.org/officeDocument/2006/relationships/hyperlink" Target="https://www.renesas.com/kr/en/document/prr/ps2805c-4-reliability-report" TargetMode="External"/><Relationship Id="rId6"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www.ti.com/quality/docs/estimator.tsp?partType=tiPartNumber&amp;partNumber=LMR54406FDBVR" TargetMode="External"/><Relationship Id="rId7" Type="http://schemas.openxmlformats.org/officeDocument/2006/relationships/hyperlink" Target="https://www.renesas.com/kr/en/document/prr/ps2805c-4-reliability-report" TargetMode="External"/><Relationship Id="rId12" Type="http://schemas.openxmlformats.org/officeDocument/2006/relationships/printerSettings" Target="../printerSettings/printerSettings29.bin"/><Relationship Id="rId2" Type="http://schemas.openxmlformats.org/officeDocument/2006/relationships/hyperlink" Target="https://www.ti.com/quality/docs/estimator.tsp?partType=tiPartNumber&amp;partNumber=ISO1540DR" TargetMode="External"/><Relationship Id="rId1" Type="http://schemas.openxmlformats.org/officeDocument/2006/relationships/hyperlink" Target="https://www.ti.com/quality/docs/estimator.tsp?partType=tiPartNumber&amp;partNumber=PCA9554ARGVR"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hyperlink" Target="https://www.renesas.com/kr/en/document/prr/ps2805c-4-reliability-report"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2" Type="http://schemas.openxmlformats.org/officeDocument/2006/relationships/hyperlink" Target="https://www.ti.com/quality/docs/estimator.tsp?partType=tiPartNumber&amp;partNumber=SN74LVC1G14QDCKRQ1" TargetMode="External"/><Relationship Id="rId1" Type="http://schemas.openxmlformats.org/officeDocument/2006/relationships/hyperlink" Target="https://www.ti.com/quality/docs/estimator.tsp?partType=tiPartNumber&amp;partNumber=SN74LV540ARGYR" TargetMode="External"/><Relationship Id="rId6" Type="http://schemas.openxmlformats.org/officeDocument/2006/relationships/hyperlink" Target="https://www.renesas.com/kr/en/document/prr/ps2805c-4-reliability-report" TargetMode="External"/><Relationship Id="rId5" Type="http://schemas.openxmlformats.org/officeDocument/2006/relationships/hyperlink" Target="https://assets.nexperia.com/documents/technical-note/TN00008.pdf" TargetMode="External"/><Relationship Id="rId4" Type="http://schemas.openxmlformats.org/officeDocument/2006/relationships/hyperlink" Target="https://assets.nexperia.com/documents/technical-note/TN00008.pdf" TargetMode="External"/><Relationship Id="rId9"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13" Type="http://schemas.openxmlformats.org/officeDocument/2006/relationships/printerSettings" Target="../printerSettings/printerSettings31.bin"/><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12" Type="http://schemas.openxmlformats.org/officeDocument/2006/relationships/hyperlink" Target="https://www.renesas.com/kr/en/document/prr/ps2805c-4-reliability-report" TargetMode="External"/><Relationship Id="rId2" Type="http://schemas.openxmlformats.org/officeDocument/2006/relationships/hyperlink" Target="https://assets.nexperia.com/documents/technical-note/TN00008.pdf" TargetMode="External"/><Relationship Id="rId1" Type="http://schemas.openxmlformats.org/officeDocument/2006/relationships/hyperlink" Target="https://assets.nexperia.com/documents/technical-note/TN00008.pdf"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assets.nexperia.com/documents/technical-note/TN00008.pdf" TargetMode="External"/><Relationship Id="rId9" Type="http://schemas.openxmlformats.org/officeDocument/2006/relationships/hyperlink" Target="https://www.renesas.com/kr/en/document/prr/ps2805c-4-reliability-report"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13" Type="http://schemas.openxmlformats.org/officeDocument/2006/relationships/printerSettings" Target="../printerSettings/printerSettings32.bin"/><Relationship Id="rId3" Type="http://schemas.openxmlformats.org/officeDocument/2006/relationships/hyperlink" Target="https://assets.nexperia.com/documents/technical-note/TN00008.pdf" TargetMode="External"/><Relationship Id="rId7" Type="http://schemas.openxmlformats.org/officeDocument/2006/relationships/hyperlink" Target="https://www.renesas.com/kr/en/document/prr/ps2805c-4-reliability-report" TargetMode="External"/><Relationship Id="rId12" Type="http://schemas.openxmlformats.org/officeDocument/2006/relationships/hyperlink" Target="https://www.renesas.com/kr/en/document/prr/ps2805c-4-reliability-report" TargetMode="External"/><Relationship Id="rId2" Type="http://schemas.openxmlformats.org/officeDocument/2006/relationships/hyperlink" Target="https://assets.nexperia.com/documents/technical-note/TN00008.pdf" TargetMode="External"/><Relationship Id="rId1" Type="http://schemas.openxmlformats.org/officeDocument/2006/relationships/hyperlink" Target="https://assets.nexperia.com/documents/technical-note/TN00008.pdf"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hyperlink" Target="https://www.renesas.com/kr/en/document/prr/ps2805c-4-reliability-report"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www.renesas.com/kr/en/document/prr/ps2805c-4-reliability-report" TargetMode="External"/><Relationship Id="rId7" Type="http://schemas.openxmlformats.org/officeDocument/2006/relationships/hyperlink" Target="https://www.renesas.com/kr/en/document/prr/ps2805c-4-reliability-report" TargetMode="External"/><Relationship Id="rId2" Type="http://schemas.openxmlformats.org/officeDocument/2006/relationships/hyperlink" Target="https://www.renesas.com/kr/en/document/prr/ps2805c-4-reliability-report" TargetMode="External"/><Relationship Id="rId1" Type="http://schemas.openxmlformats.org/officeDocument/2006/relationships/hyperlink" Target="https://www.renesas.com/kr/en/document/prr/ps2805c-4-reliability-report" TargetMode="External"/><Relationship Id="rId6"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8" Type="http://schemas.openxmlformats.org/officeDocument/2006/relationships/hyperlink" Target="https://www.renesas.com/kr/en/document/prr/ps2805c-4-reliability-report" TargetMode="External"/><Relationship Id="rId3" Type="http://schemas.openxmlformats.org/officeDocument/2006/relationships/hyperlink" Target="https://www.ti.com/quality/docs/estimator.tsp?partType=tiPartNumber&amp;partNumber=LMR54406FDBVR" TargetMode="External"/><Relationship Id="rId7" Type="http://schemas.openxmlformats.org/officeDocument/2006/relationships/hyperlink" Target="https://www.renesas.com/kr/en/document/prr/ps2805c-4-reliability-report" TargetMode="External"/><Relationship Id="rId12" Type="http://schemas.openxmlformats.org/officeDocument/2006/relationships/printerSettings" Target="../printerSettings/printerSettings34.bin"/><Relationship Id="rId2" Type="http://schemas.openxmlformats.org/officeDocument/2006/relationships/hyperlink" Target="https://www.ti.com/quality/docs/estimator.tsp?partType=tiPartNumber&amp;partNumber=ISO1540DR" TargetMode="External"/><Relationship Id="rId1" Type="http://schemas.openxmlformats.org/officeDocument/2006/relationships/hyperlink" Target="https://www.ti.com/quality/docs/estimator.tsp?partType=tiPartNumber&amp;partNumber=PCA9554ARGVR" TargetMode="External"/><Relationship Id="rId6" Type="http://schemas.openxmlformats.org/officeDocument/2006/relationships/hyperlink" Target="https://www.renesas.com/kr/en/document/prr/ps2805c-4-reliability-report" TargetMode="External"/><Relationship Id="rId11" Type="http://schemas.openxmlformats.org/officeDocument/2006/relationships/hyperlink" Target="https://www.renesas.com/kr/en/document/prr/ps2805c-4-reliability-report" TargetMode="External"/><Relationship Id="rId5" Type="http://schemas.openxmlformats.org/officeDocument/2006/relationships/hyperlink" Target="https://www.renesas.com/kr/en/document/prr/ps2805c-4-reliability-report" TargetMode="External"/><Relationship Id="rId10" Type="http://schemas.openxmlformats.org/officeDocument/2006/relationships/hyperlink" Target="https://www.renesas.com/kr/en/document/prr/ps2805c-4-reliability-report" TargetMode="External"/><Relationship Id="rId4" Type="http://schemas.openxmlformats.org/officeDocument/2006/relationships/hyperlink" Target="https://www.renesas.com/kr/en/document/prr/ps2805c-4-reliability-report" TargetMode="External"/><Relationship Id="rId9" Type="http://schemas.openxmlformats.org/officeDocument/2006/relationships/hyperlink" Target="https://www.renesas.com/kr/en/document/prr/ps2805c-4-reliability-report" TargetMode="External"/></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s://www.ti.com/quality/docs/estimator.tsp?partType=tiPartNumber&amp;partNumber=SN65C3232EPWR"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TPD4S010DQAR" TargetMode="External"/><Relationship Id="rId2" Type="http://schemas.openxmlformats.org/officeDocument/2006/relationships/hyperlink" Target="https://www.ti.com/quality/docs/estimator.tsp?partType=tiPartNumber&amp;partNumber=LMK1C1104DQFR" TargetMode="External"/><Relationship Id="rId1" Type="http://schemas.openxmlformats.org/officeDocument/2006/relationships/hyperlink" Target="https://www.ti.com/quality/docs/estimator.tsp?partType=tiPartNumber&amp;partNumber=LMK1C1104DQFR"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TPD4S010DQAR" TargetMode="External"/><Relationship Id="rId2" Type="http://schemas.openxmlformats.org/officeDocument/2006/relationships/hyperlink" Target="https://www.ti.com/quality/docs/estimator.tsp?partType=tiPartNumber&amp;partNumber=LMK1C1104DQFR" TargetMode="External"/><Relationship Id="rId1" Type="http://schemas.openxmlformats.org/officeDocument/2006/relationships/hyperlink" Target="https://www.ti.com/quality/docs/estimator.tsp?partType=tiPartNumber&amp;partNumber=LMK1C1104DQFR" TargetMode="External"/><Relationship Id="rId4"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ti.com/quality/docs/estimator.tsp?opn=THVD1420DRLR&amp;cpn=&amp;partNumber=THVD1420DRLR"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www.ti.com/quality/docs/estimator.tsp?opn=SN74LVC1G11DBVR&amp;cpn=&amp;partNumber=SN74LVC1G11DBVR" TargetMode="External"/><Relationship Id="rId2" Type="http://schemas.openxmlformats.org/officeDocument/2006/relationships/hyperlink" Target="https://www.ti.com/quality/docs/estimator.tsp?partType=tiPartNumber&amp;partNumber=TPS22919QDCKRQ1" TargetMode="External"/><Relationship Id="rId1" Type="http://schemas.openxmlformats.org/officeDocument/2006/relationships/hyperlink" Target="https://www.ti.com/quality/docs/estimator.tsp?partType=tiPartNumber&amp;partNumber=SN65C3232EPWR" TargetMode="Externa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sitime.com/support/resource-library/datasheets/sit8208-datasheet" TargetMode="External"/><Relationship Id="rId2" Type="http://schemas.openxmlformats.org/officeDocument/2006/relationships/hyperlink" Target="https://www.sitime.com/support/resource-library/datasheets/sit8208-datasheet" TargetMode="External"/><Relationship Id="rId1" Type="http://schemas.openxmlformats.org/officeDocument/2006/relationships/hyperlink" Target="https://www.ti.com/quality/docs/estimator.tsp?partType=tiPartNumber&amp;partNumber=LMK1C1104DQFR"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8" Type="http://schemas.openxmlformats.org/officeDocument/2006/relationships/hyperlink" Target="https://www.ti.com/quality/docs/estimator.tsp?partType=tiPartNumber&amp;partNumber=ISO1430BDWR" TargetMode="External"/><Relationship Id="rId3" Type="http://schemas.openxmlformats.org/officeDocument/2006/relationships/hyperlink" Target="https://www.ti.com/quality/docs/estimator.tsp?partType=tiPartNumber&amp;partNumber=ISO1430BDWR" TargetMode="External"/><Relationship Id="rId7" Type="http://schemas.openxmlformats.org/officeDocument/2006/relationships/hyperlink" Target="https://www.ti.com/quality/docs/estimator.tsp?partType=tiPartNumber&amp;partNumber=ISO1430BDWR" TargetMode="External"/><Relationship Id="rId2" Type="http://schemas.openxmlformats.org/officeDocument/2006/relationships/hyperlink" Target="https://www.ti.com/quality/docs/estimator.tsp?partType=tiPartNumber&amp;partNumber=ISO1430BDWR" TargetMode="External"/><Relationship Id="rId1" Type="http://schemas.openxmlformats.org/officeDocument/2006/relationships/hyperlink" Target="https://www.ti.com/quality/docs/estimator.tsp?partType=tiPartNumber&amp;partNumber=ISO1430BDWR" TargetMode="External"/><Relationship Id="rId6" Type="http://schemas.openxmlformats.org/officeDocument/2006/relationships/hyperlink" Target="https://www.ti.com/quality/docs/estimator.tsp?partType=tiPartNumber&amp;partNumber=ISO1430BDWR" TargetMode="External"/><Relationship Id="rId5" Type="http://schemas.openxmlformats.org/officeDocument/2006/relationships/hyperlink" Target="https://www.ti.com/quality/docs/estimator.tsp?partType=tiPartNumber&amp;partNumber=ISO1430BDWR" TargetMode="External"/><Relationship Id="rId4" Type="http://schemas.openxmlformats.org/officeDocument/2006/relationships/hyperlink" Target="https://www.ti.com/quality/docs/estimator.tsp?partType=tiPartNumber&amp;partNumber=ISO1430BDWR" TargetMode="External"/><Relationship Id="rId9"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8" Type="http://schemas.openxmlformats.org/officeDocument/2006/relationships/hyperlink" Target="https://www.ti.com/quality/docs/estimator.tsp?partType=tiPartNumber&amp;partNumber=SN74LS06DBR" TargetMode="External"/><Relationship Id="rId3" Type="http://schemas.openxmlformats.org/officeDocument/2006/relationships/hyperlink" Target="https://www.ti.com/quality/docs/estimator.tsp?partType=tiPartNumber&amp;partNumber=SN74LS06DBR" TargetMode="External"/><Relationship Id="rId7" Type="http://schemas.openxmlformats.org/officeDocument/2006/relationships/hyperlink" Target="https://www.ti.com/quality/docs/estimator.tsp?partType=tiPartNumber&amp;partNumber=SN74LS06DBR" TargetMode="External"/><Relationship Id="rId2" Type="http://schemas.openxmlformats.org/officeDocument/2006/relationships/hyperlink" Target="https://www.ti.com/quality/docs/estimator.tsp?partType=tiPartNumber&amp;partNumber=SN74LS06DBR" TargetMode="External"/><Relationship Id="rId1" Type="http://schemas.openxmlformats.org/officeDocument/2006/relationships/hyperlink" Target="https://www.ti.com/quality/docs/estimator.tsp?partType=tiPartNumber&amp;partNumber=SN74LS06DBR" TargetMode="External"/><Relationship Id="rId6" Type="http://schemas.openxmlformats.org/officeDocument/2006/relationships/hyperlink" Target="https://www.ti.com/quality/docs/estimator.tsp?partType=tiPartNumber&amp;partNumber=SN74LS06DBR" TargetMode="External"/><Relationship Id="rId11" Type="http://schemas.openxmlformats.org/officeDocument/2006/relationships/printerSettings" Target="../printerSettings/printerSettings43.bin"/><Relationship Id="rId5" Type="http://schemas.openxmlformats.org/officeDocument/2006/relationships/hyperlink" Target="https://www.ti.com/quality/docs/estimator.tsp?partType=tiPartNumber&amp;partNumber=SN74LS06DBR" TargetMode="External"/><Relationship Id="rId10" Type="http://schemas.openxmlformats.org/officeDocument/2006/relationships/hyperlink" Target="https://www.ti.com/quality/docs/estimator.tsp?partType=tiPartNumber&amp;partNumber=SN74LS06DBR" TargetMode="External"/><Relationship Id="rId4" Type="http://schemas.openxmlformats.org/officeDocument/2006/relationships/hyperlink" Target="https://www.ti.com/quality/docs/estimator.tsp?partType=tiPartNumber&amp;partNumber=SN74LS06DBR" TargetMode="External"/><Relationship Id="rId9" Type="http://schemas.openxmlformats.org/officeDocument/2006/relationships/hyperlink" Target="https://www.ti.com/quality/docs/estimator.tsp?partType=tiPartNumber&amp;partNumber=SN74LS06DBR"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www.ti.com/quality/docs/estimator.tsp?partType=tiPartNumber&amp;partNumber=TPS628512DRLR" TargetMode="External"/><Relationship Id="rId2" Type="http://schemas.openxmlformats.org/officeDocument/2006/relationships/hyperlink" Target="https://www.ti.com/quality/docs/estimator.tsp?partType=tiPartNumber&amp;partNumber=TPS628512DRLR" TargetMode="External"/><Relationship Id="rId1" Type="http://schemas.openxmlformats.org/officeDocument/2006/relationships/hyperlink" Target="https://www.ti.com/quality/docs/estimator.tsp" TargetMode="External"/><Relationship Id="rId6" Type="http://schemas.openxmlformats.org/officeDocument/2006/relationships/printerSettings" Target="../printerSettings/printerSettings44.bin"/><Relationship Id="rId5" Type="http://schemas.openxmlformats.org/officeDocument/2006/relationships/hyperlink" Target="https://www.ti.com/quality/docs/estimator.tsp?partType=tiPartNumber&amp;partNumber=TPS628512DRLR" TargetMode="External"/><Relationship Id="rId4" Type="http://schemas.openxmlformats.org/officeDocument/2006/relationships/hyperlink" Target="https://www.ti.com/quality/docs/estimator.tsp?partType=tiPartNumber&amp;partNumber=TPS628512DRLR"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https://www.ti.com/quality/docs/estimator.tsp?partType=tiPartNumber&amp;partNumber=TPS3820-33QPDBVRQ1" TargetMode="External"/></Relationships>
</file>

<file path=xl/worksheets/_rels/sheet46.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s://www.ti.com/quality/docs/estimator.tsp?partType=tiPartNumber&amp;partNumber=TPS3820-33QPDBVRQ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499984740745262"/>
  </sheetPr>
  <dimension ref="B2:K26"/>
  <sheetViews>
    <sheetView zoomScaleNormal="100" workbookViewId="0">
      <selection activeCell="D14" sqref="D14"/>
    </sheetView>
  </sheetViews>
  <sheetFormatPr defaultColWidth="9" defaultRowHeight="18.75" customHeight="1"/>
  <cols>
    <col min="1" max="1" width="1.25" style="118" customWidth="1"/>
    <col min="2" max="3" width="9" style="118"/>
    <col min="4" max="4" width="17.875" style="118" customWidth="1"/>
    <col min="5" max="5" width="74.75" style="118" customWidth="1"/>
    <col min="6" max="8" width="17" style="118" customWidth="1"/>
    <col min="9" max="16384" width="9" style="118"/>
  </cols>
  <sheetData>
    <row r="2" spans="2:11" ht="18.75" customHeight="1">
      <c r="B2" s="116"/>
      <c r="C2" s="116"/>
      <c r="D2" s="116"/>
      <c r="E2" s="116"/>
      <c r="F2" s="117"/>
      <c r="G2" s="117"/>
      <c r="H2" s="117"/>
      <c r="I2" s="117"/>
      <c r="J2" s="117"/>
      <c r="K2" s="117"/>
    </row>
    <row r="3" spans="2:11" ht="42" customHeight="1">
      <c r="B3" s="492" t="s">
        <v>166</v>
      </c>
      <c r="C3" s="492"/>
      <c r="D3" s="493"/>
      <c r="E3" s="493"/>
      <c r="F3" s="493"/>
      <c r="G3" s="493"/>
      <c r="H3" s="493"/>
      <c r="I3" s="117"/>
      <c r="J3" s="117"/>
      <c r="K3" s="117"/>
    </row>
    <row r="4" spans="2:11" ht="18.75" customHeight="1">
      <c r="B4" s="119"/>
      <c r="C4" s="119"/>
      <c r="D4" s="120"/>
      <c r="E4" s="120"/>
      <c r="F4" s="120"/>
      <c r="G4" s="120"/>
      <c r="H4" s="120"/>
      <c r="I4" s="117"/>
      <c r="J4" s="117"/>
      <c r="K4" s="117"/>
    </row>
    <row r="5" spans="2:11" ht="18.75" customHeight="1">
      <c r="B5" s="119"/>
      <c r="C5" s="119"/>
      <c r="D5" s="120"/>
      <c r="E5" s="120"/>
      <c r="F5" s="120"/>
      <c r="G5" s="120"/>
      <c r="H5" s="120"/>
      <c r="I5" s="117"/>
      <c r="J5" s="117"/>
      <c r="K5" s="117"/>
    </row>
    <row r="6" spans="2:11" ht="18.75" customHeight="1">
      <c r="B6" s="121" t="s">
        <v>147</v>
      </c>
      <c r="D6" s="122" t="s">
        <v>148</v>
      </c>
      <c r="F6" s="120"/>
      <c r="G6" s="120"/>
      <c r="H6" s="120"/>
      <c r="I6" s="117"/>
      <c r="J6" s="117"/>
      <c r="K6" s="117"/>
    </row>
    <row r="7" spans="2:11" ht="18.75" customHeight="1">
      <c r="B7" s="121" t="s">
        <v>149</v>
      </c>
      <c r="D7" s="122" t="s">
        <v>148</v>
      </c>
      <c r="F7" s="120"/>
      <c r="G7" s="120"/>
      <c r="H7" s="120"/>
      <c r="I7" s="117"/>
      <c r="J7" s="117"/>
      <c r="K7" s="117"/>
    </row>
    <row r="8" spans="2:11" ht="18.75" customHeight="1" thickBot="1">
      <c r="B8" s="121" t="s">
        <v>150</v>
      </c>
      <c r="D8" s="122" t="s">
        <v>151</v>
      </c>
      <c r="F8" s="120"/>
      <c r="G8" s="120"/>
      <c r="H8" s="120"/>
      <c r="I8" s="117"/>
      <c r="J8" s="117"/>
      <c r="K8" s="117"/>
    </row>
    <row r="9" spans="2:11" ht="18.75" customHeight="1" thickBot="1">
      <c r="B9" s="119"/>
      <c r="C9" s="119"/>
      <c r="D9" s="120"/>
      <c r="E9" s="120"/>
      <c r="F9" s="123" t="s">
        <v>152</v>
      </c>
      <c r="G9" s="494" t="s">
        <v>164</v>
      </c>
      <c r="H9" s="495"/>
      <c r="I9" s="117"/>
      <c r="J9" s="117"/>
      <c r="K9" s="117"/>
    </row>
    <row r="10" spans="2:11" ht="18.75" customHeight="1" thickBot="1"/>
    <row r="11" spans="2:11" ht="18.75" customHeight="1">
      <c r="B11" s="496" t="s">
        <v>153</v>
      </c>
      <c r="C11" s="497"/>
      <c r="D11" s="497"/>
      <c r="E11" s="497"/>
      <c r="F11" s="497"/>
      <c r="G11" s="497"/>
      <c r="H11" s="498"/>
    </row>
    <row r="12" spans="2:11" ht="15.75" thickBot="1">
      <c r="B12" s="124" t="s">
        <v>154</v>
      </c>
      <c r="C12" s="125" t="s">
        <v>155</v>
      </c>
      <c r="D12" s="126" t="s">
        <v>156</v>
      </c>
      <c r="E12" s="126" t="s">
        <v>157</v>
      </c>
      <c r="F12" s="127" t="s">
        <v>158</v>
      </c>
      <c r="G12" s="127" t="s">
        <v>159</v>
      </c>
      <c r="H12" s="128" t="s">
        <v>160</v>
      </c>
    </row>
    <row r="13" spans="2:11" ht="18.75" customHeight="1" thickTop="1">
      <c r="B13" s="129" t="s">
        <v>161</v>
      </c>
      <c r="C13" s="130" t="s">
        <v>162</v>
      </c>
      <c r="D13" s="131" t="s">
        <v>4573</v>
      </c>
      <c r="E13" s="132" t="s">
        <v>163</v>
      </c>
      <c r="F13" s="133" t="s">
        <v>165</v>
      </c>
      <c r="G13" s="133"/>
      <c r="H13" s="134"/>
    </row>
    <row r="14" spans="2:11" ht="18.75" customHeight="1">
      <c r="B14" s="135"/>
      <c r="C14" s="136"/>
      <c r="D14" s="137"/>
      <c r="E14" s="138"/>
      <c r="F14" s="133"/>
      <c r="G14" s="133"/>
      <c r="H14" s="134"/>
    </row>
    <row r="15" spans="2:11" ht="18.75" customHeight="1">
      <c r="B15" s="135"/>
      <c r="C15" s="136"/>
      <c r="D15" s="137"/>
      <c r="E15" s="138"/>
      <c r="F15" s="133"/>
      <c r="G15" s="133"/>
      <c r="H15" s="134"/>
    </row>
    <row r="16" spans="2:11" ht="18.75" customHeight="1">
      <c r="B16" s="135"/>
      <c r="C16" s="136"/>
      <c r="D16" s="137"/>
      <c r="E16" s="138"/>
      <c r="F16" s="133"/>
      <c r="G16" s="133"/>
      <c r="H16" s="134"/>
    </row>
    <row r="17" spans="2:8" ht="18.75" customHeight="1">
      <c r="B17" s="135"/>
      <c r="C17" s="136"/>
      <c r="D17" s="137"/>
      <c r="E17" s="138"/>
      <c r="F17" s="133"/>
      <c r="G17" s="133"/>
      <c r="H17" s="134"/>
    </row>
    <row r="18" spans="2:8" ht="18.75" customHeight="1">
      <c r="B18" s="135"/>
      <c r="C18" s="136"/>
      <c r="D18" s="137"/>
      <c r="E18" s="138"/>
      <c r="F18" s="133"/>
      <c r="G18" s="133"/>
      <c r="H18" s="134"/>
    </row>
    <row r="19" spans="2:8" ht="18.75" customHeight="1">
      <c r="B19" s="135"/>
      <c r="C19" s="136"/>
      <c r="D19" s="137"/>
      <c r="E19" s="138"/>
      <c r="F19" s="133"/>
      <c r="G19" s="133"/>
      <c r="H19" s="134"/>
    </row>
    <row r="20" spans="2:8" ht="18.75" customHeight="1">
      <c r="B20" s="135"/>
      <c r="C20" s="136"/>
      <c r="D20" s="137"/>
      <c r="E20" s="138"/>
      <c r="F20" s="133"/>
      <c r="G20" s="133"/>
      <c r="H20" s="134"/>
    </row>
    <row r="21" spans="2:8" ht="18.75" customHeight="1">
      <c r="B21" s="135"/>
      <c r="C21" s="136"/>
      <c r="D21" s="137"/>
      <c r="E21" s="138"/>
      <c r="F21" s="133"/>
      <c r="G21" s="133"/>
      <c r="H21" s="134"/>
    </row>
    <row r="22" spans="2:8" ht="18.75" customHeight="1">
      <c r="B22" s="135"/>
      <c r="C22" s="136"/>
      <c r="D22" s="137"/>
      <c r="E22" s="138"/>
      <c r="F22" s="133"/>
      <c r="G22" s="133"/>
      <c r="H22" s="134"/>
    </row>
    <row r="23" spans="2:8" ht="18.75" customHeight="1">
      <c r="B23" s="135"/>
      <c r="C23" s="136"/>
      <c r="D23" s="137"/>
      <c r="E23" s="137"/>
      <c r="F23" s="137"/>
      <c r="G23" s="137"/>
      <c r="H23" s="139"/>
    </row>
    <row r="24" spans="2:8" ht="18.75" customHeight="1">
      <c r="B24" s="135"/>
      <c r="C24" s="136"/>
      <c r="D24" s="137"/>
      <c r="E24" s="137"/>
      <c r="F24" s="137"/>
      <c r="G24" s="137"/>
      <c r="H24" s="139"/>
    </row>
    <row r="25" spans="2:8" ht="18.75" customHeight="1">
      <c r="B25" s="135"/>
      <c r="C25" s="136"/>
      <c r="D25" s="137"/>
      <c r="E25" s="137"/>
      <c r="F25" s="137"/>
      <c r="G25" s="137"/>
      <c r="H25" s="139"/>
    </row>
    <row r="26" spans="2:8" ht="18.75" customHeight="1" thickBot="1">
      <c r="B26" s="140"/>
      <c r="C26" s="141"/>
      <c r="D26" s="142"/>
      <c r="E26" s="142"/>
      <c r="F26" s="142"/>
      <c r="G26" s="142"/>
      <c r="H26" s="143"/>
    </row>
  </sheetData>
  <mergeCells count="3">
    <mergeCell ref="B3:H3"/>
    <mergeCell ref="G9:H9"/>
    <mergeCell ref="B11:H11"/>
  </mergeCells>
  <phoneticPr fontId="2" type="noConversion"/>
  <conditionalFormatting sqref="I3:K9 H2:K2">
    <cfRule type="expression" dxfId="0" priority="1" stopIfTrue="1">
      <formula>MID(#REF!,1,3)="【例】"</formula>
    </cfRule>
  </conditionalFormatting>
  <printOptions horizontalCentered="1"/>
  <pageMargins left="0.70866141732283472" right="0.70866141732283472" top="0.74803149606299213" bottom="0.74803149606299213" header="0.31496062992125984" footer="0.31496062992125984"/>
  <pageSetup paperSize="8"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0" tint="-0.499984740745262"/>
    <pageSetUpPr fitToPage="1"/>
  </sheetPr>
  <dimension ref="B2:S3"/>
  <sheetViews>
    <sheetView tabSelected="1" zoomScaleNormal="100" workbookViewId="0">
      <selection activeCell="R13" sqref="R13"/>
    </sheetView>
  </sheetViews>
  <sheetFormatPr defaultRowHeight="14.25"/>
  <cols>
    <col min="1" max="1" width="3.625" style="1" customWidth="1"/>
    <col min="2" max="16384" width="9" style="1"/>
  </cols>
  <sheetData>
    <row r="2" spans="2:19" ht="18">
      <c r="B2" s="42" t="s">
        <v>67</v>
      </c>
    </row>
    <row r="3" spans="2:19" ht="16.5">
      <c r="S3"/>
    </row>
  </sheetData>
  <phoneticPr fontId="2" type="noConversion"/>
  <printOptions horizontalCentered="1" verticalCentered="1"/>
  <pageMargins left="0.25" right="0.25" top="0.75" bottom="0.75" header="0.3" footer="0.3"/>
  <pageSetup paperSize="9" fitToHeight="0" orientation="portrait" horizontalDpi="300" verticalDpi="300" r:id="rId1"/>
  <drawing r:id="rId2"/>
  <legacyDrawing r:id="rId3"/>
  <oleObjects>
    <mc:AlternateContent xmlns:mc="http://schemas.openxmlformats.org/markup-compatibility/2006">
      <mc:Choice Requires="x14">
        <oleObject progId="Visio.Drawing.15" shapeId="23557" r:id="rId4">
          <objectPr defaultSize="0" r:id="rId5">
            <anchor moveWithCells="1">
              <from>
                <xdr:col>1</xdr:col>
                <xdr:colOff>47625</xdr:colOff>
                <xdr:row>2</xdr:row>
                <xdr:rowOff>47625</xdr:rowOff>
              </from>
              <to>
                <xdr:col>12</xdr:col>
                <xdr:colOff>523875</xdr:colOff>
                <xdr:row>57</xdr:row>
                <xdr:rowOff>66675</xdr:rowOff>
              </to>
            </anchor>
          </objectPr>
        </oleObject>
      </mc:Choice>
      <mc:Fallback>
        <oleObject progId="Visio.Drawing.15" shapeId="23557"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theme="7" tint="0.39997558519241921"/>
    <pageSetUpPr fitToPage="1"/>
  </sheetPr>
  <dimension ref="A2:F25"/>
  <sheetViews>
    <sheetView zoomScaleNormal="100" workbookViewId="0">
      <selection activeCell="B37" sqref="B37"/>
    </sheetView>
  </sheetViews>
  <sheetFormatPr defaultRowHeight="16.5"/>
  <cols>
    <col min="1" max="1" width="3.625" customWidth="1"/>
    <col min="2" max="2" width="116.875" bestFit="1" customWidth="1"/>
    <col min="6" max="6" width="77.25" bestFit="1" customWidth="1"/>
  </cols>
  <sheetData>
    <row r="2" spans="1:6" ht="20.25">
      <c r="B2" s="144" t="s">
        <v>167</v>
      </c>
      <c r="C2" s="145"/>
      <c r="D2" s="145"/>
      <c r="E2" s="145"/>
    </row>
    <row r="3" spans="1:6" ht="8.25" customHeight="1" thickBot="1">
      <c r="B3" s="145"/>
      <c r="C3" s="145"/>
      <c r="D3" s="146"/>
      <c r="E3" s="146"/>
    </row>
    <row r="4" spans="1:6" ht="27.95" customHeight="1">
      <c r="A4" s="456"/>
      <c r="B4" s="458" t="s">
        <v>4557</v>
      </c>
      <c r="C4" s="499" t="s">
        <v>168</v>
      </c>
      <c r="D4" s="501" t="s">
        <v>169</v>
      </c>
      <c r="E4" s="506" t="s">
        <v>4561</v>
      </c>
      <c r="F4" s="503" t="s">
        <v>170</v>
      </c>
    </row>
    <row r="5" spans="1:6" s="450" customFormat="1" ht="27.95" customHeight="1" thickBot="1">
      <c r="A5" s="457"/>
      <c r="B5" s="481" t="s">
        <v>4545</v>
      </c>
      <c r="C5" s="500"/>
      <c r="D5" s="502"/>
      <c r="E5" s="507"/>
      <c r="F5" s="503"/>
    </row>
    <row r="6" spans="1:6" ht="27.95" customHeight="1">
      <c r="A6" s="456"/>
      <c r="B6" s="483" t="s">
        <v>4553</v>
      </c>
      <c r="C6" s="484" t="s">
        <v>171</v>
      </c>
      <c r="D6" s="485">
        <v>5</v>
      </c>
      <c r="E6" s="486">
        <v>5</v>
      </c>
      <c r="F6" s="453" t="s">
        <v>4560</v>
      </c>
    </row>
    <row r="7" spans="1:6" ht="27.95" customHeight="1">
      <c r="A7" s="456"/>
      <c r="B7" s="459" t="s">
        <v>4554</v>
      </c>
      <c r="C7" s="464" t="s">
        <v>173</v>
      </c>
      <c r="D7" s="476">
        <v>10</v>
      </c>
      <c r="E7" s="477">
        <v>10</v>
      </c>
      <c r="F7" s="453" t="s">
        <v>4567</v>
      </c>
    </row>
    <row r="8" spans="1:6" ht="27.95" customHeight="1">
      <c r="A8" s="456"/>
      <c r="B8" s="459" t="s">
        <v>4555</v>
      </c>
      <c r="C8" s="464" t="s">
        <v>4559</v>
      </c>
      <c r="D8" s="476">
        <v>5</v>
      </c>
      <c r="E8" s="477">
        <v>5</v>
      </c>
      <c r="F8" s="453" t="s">
        <v>4568</v>
      </c>
    </row>
    <row r="9" spans="1:6" ht="27.95" customHeight="1">
      <c r="A9" s="456"/>
      <c r="B9" s="460" t="s">
        <v>4556</v>
      </c>
      <c r="C9" s="464">
        <v>3</v>
      </c>
      <c r="D9" s="466">
        <v>5</v>
      </c>
      <c r="E9" s="470">
        <v>0</v>
      </c>
      <c r="F9" s="453" t="s">
        <v>4569</v>
      </c>
    </row>
    <row r="10" spans="1:6" s="450" customFormat="1" ht="27.95" customHeight="1">
      <c r="A10" s="457"/>
      <c r="B10" s="461" t="s">
        <v>4546</v>
      </c>
      <c r="C10" s="451"/>
      <c r="D10" s="467"/>
      <c r="E10" s="471"/>
      <c r="F10" s="454"/>
    </row>
    <row r="11" spans="1:6" ht="27.95" customHeight="1">
      <c r="A11" s="456"/>
      <c r="B11" s="462" t="s">
        <v>4547</v>
      </c>
      <c r="C11" s="465">
        <v>4</v>
      </c>
      <c r="D11" s="468">
        <v>8</v>
      </c>
      <c r="E11" s="472">
        <v>0</v>
      </c>
      <c r="F11" s="455" t="s">
        <v>4562</v>
      </c>
    </row>
    <row r="12" spans="1:6" ht="27.95" customHeight="1">
      <c r="A12" s="456"/>
      <c r="B12" s="462" t="s">
        <v>174</v>
      </c>
      <c r="C12" s="465">
        <v>5</v>
      </c>
      <c r="D12" s="468">
        <v>10</v>
      </c>
      <c r="E12" s="472">
        <v>0</v>
      </c>
      <c r="F12" s="455" t="s">
        <v>4563</v>
      </c>
    </row>
    <row r="13" spans="1:6" ht="27.95" customHeight="1">
      <c r="A13" s="456"/>
      <c r="B13" s="460" t="s">
        <v>175</v>
      </c>
      <c r="C13" s="464">
        <v>6</v>
      </c>
      <c r="D13" s="466">
        <v>10</v>
      </c>
      <c r="E13" s="470">
        <v>0</v>
      </c>
      <c r="F13" s="455" t="s">
        <v>4564</v>
      </c>
    </row>
    <row r="14" spans="1:6" ht="27.95" customHeight="1">
      <c r="A14" s="456"/>
      <c r="B14" s="459" t="s">
        <v>4543</v>
      </c>
      <c r="C14" s="464">
        <v>7</v>
      </c>
      <c r="D14" s="476">
        <v>10</v>
      </c>
      <c r="E14" s="477">
        <v>10</v>
      </c>
      <c r="F14" s="455" t="s">
        <v>4565</v>
      </c>
    </row>
    <row r="15" spans="1:6" s="450" customFormat="1" ht="27.95" customHeight="1">
      <c r="A15" s="457"/>
      <c r="B15" s="463" t="s">
        <v>4548</v>
      </c>
      <c r="C15" s="452"/>
      <c r="D15" s="469"/>
      <c r="E15" s="473"/>
      <c r="F15" s="454"/>
    </row>
    <row r="16" spans="1:6" ht="27.95" customHeight="1">
      <c r="A16" s="456"/>
      <c r="B16" s="459" t="s">
        <v>176</v>
      </c>
      <c r="C16" s="464">
        <v>8</v>
      </c>
      <c r="D16" s="466">
        <v>2</v>
      </c>
      <c r="E16" s="470">
        <v>2</v>
      </c>
      <c r="F16" s="453" t="s">
        <v>172</v>
      </c>
    </row>
    <row r="17" spans="1:6" s="450" customFormat="1" ht="27.95" customHeight="1">
      <c r="A17" s="457"/>
      <c r="B17" s="463" t="s">
        <v>4549</v>
      </c>
      <c r="C17" s="452"/>
      <c r="D17" s="469"/>
      <c r="E17" s="473"/>
      <c r="F17" s="454"/>
    </row>
    <row r="18" spans="1:6" ht="27.95" customHeight="1">
      <c r="A18" s="456"/>
      <c r="B18" s="462" t="s">
        <v>177</v>
      </c>
      <c r="C18" s="465">
        <v>9</v>
      </c>
      <c r="D18" s="478">
        <v>9</v>
      </c>
      <c r="E18" s="479">
        <v>9</v>
      </c>
      <c r="F18" s="453" t="s">
        <v>178</v>
      </c>
    </row>
    <row r="19" spans="1:6" ht="27.95" customHeight="1">
      <c r="A19" s="456"/>
      <c r="B19" s="459" t="s">
        <v>179</v>
      </c>
      <c r="C19" s="464">
        <v>10</v>
      </c>
      <c r="D19" s="476">
        <v>9</v>
      </c>
      <c r="E19" s="477">
        <v>9</v>
      </c>
      <c r="F19" s="453" t="s">
        <v>180</v>
      </c>
    </row>
    <row r="20" spans="1:6" s="450" customFormat="1" ht="27.95" customHeight="1">
      <c r="A20" s="457"/>
      <c r="B20" s="463" t="s">
        <v>4550</v>
      </c>
      <c r="C20" s="452"/>
      <c r="D20" s="469"/>
      <c r="E20" s="473"/>
      <c r="F20" s="454"/>
    </row>
    <row r="21" spans="1:6" ht="27.95" customHeight="1">
      <c r="A21" s="456"/>
      <c r="B21" s="459" t="s">
        <v>4542</v>
      </c>
      <c r="C21" s="464">
        <v>11</v>
      </c>
      <c r="D21" s="476">
        <v>4</v>
      </c>
      <c r="E21" s="477">
        <v>4</v>
      </c>
      <c r="F21" s="453" t="s">
        <v>4566</v>
      </c>
    </row>
    <row r="22" spans="1:6" s="450" customFormat="1" ht="27.95" customHeight="1">
      <c r="A22" s="457"/>
      <c r="B22" s="463" t="s">
        <v>4551</v>
      </c>
      <c r="C22" s="452"/>
      <c r="D22" s="469"/>
      <c r="E22" s="473"/>
      <c r="F22" s="454"/>
    </row>
    <row r="23" spans="1:6" ht="27.95" customHeight="1">
      <c r="A23" s="456"/>
      <c r="B23" s="462" t="s">
        <v>4544</v>
      </c>
      <c r="C23" s="465">
        <v>12</v>
      </c>
      <c r="D23" s="478">
        <v>9</v>
      </c>
      <c r="E23" s="479">
        <v>9</v>
      </c>
      <c r="F23" s="453" t="s">
        <v>181</v>
      </c>
    </row>
    <row r="24" spans="1:6" ht="27.95" customHeight="1" thickBot="1">
      <c r="A24" s="456"/>
      <c r="B24" s="487" t="s">
        <v>4552</v>
      </c>
      <c r="C24" s="488">
        <v>13</v>
      </c>
      <c r="D24" s="489">
        <v>9</v>
      </c>
      <c r="E24" s="490">
        <v>9</v>
      </c>
      <c r="F24" s="453" t="s">
        <v>182</v>
      </c>
    </row>
    <row r="25" spans="1:6" s="475" customFormat="1" ht="54.95" customHeight="1" thickBot="1">
      <c r="A25" s="334"/>
      <c r="B25" s="482" t="s">
        <v>4558</v>
      </c>
      <c r="C25" s="504" t="s">
        <v>183</v>
      </c>
      <c r="D25" s="505"/>
      <c r="E25" s="480">
        <f>SUM(E6:E24)</f>
        <v>72</v>
      </c>
      <c r="F25" s="474"/>
    </row>
  </sheetData>
  <mergeCells count="5">
    <mergeCell ref="C4:C5"/>
    <mergeCell ref="D4:D5"/>
    <mergeCell ref="F4:F5"/>
    <mergeCell ref="C25:D25"/>
    <mergeCell ref="E4:E5"/>
  </mergeCells>
  <phoneticPr fontId="2" type="noConversion"/>
  <pageMargins left="0.7" right="0.7" top="0.75" bottom="0.75" header="0.3" footer="0.3"/>
  <pageSetup paperSize="9" scale="53" orientation="landscape" horizontalDpi="300" verticalDpi="300" r:id="rId1"/>
  <ignoredErrors>
    <ignoredError sqref="C8" numberStoredAsText="1"/>
  </ignoredError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sheetPr>
  <dimension ref="B2:Y311"/>
  <sheetViews>
    <sheetView zoomScale="85" zoomScaleNormal="85" workbookViewId="0">
      <pane ySplit="4" topLeftCell="A5" activePane="bottomLeft" state="frozen"/>
      <selection pane="bottomLeft" activeCell="AA86" sqref="AA86"/>
    </sheetView>
  </sheetViews>
  <sheetFormatPr defaultRowHeight="14.25"/>
  <cols>
    <col min="1" max="1" width="3.625" style="1" customWidth="1"/>
    <col min="2" max="4" width="10.625" style="1" customWidth="1"/>
    <col min="5" max="5" width="22.625" style="1" customWidth="1"/>
    <col min="6" max="10" width="12.625" style="53" customWidth="1"/>
    <col min="11" max="11" width="12.625" style="104" customWidth="1"/>
    <col min="12" max="16384" width="9" style="1"/>
  </cols>
  <sheetData>
    <row r="2" spans="2:25" ht="24.95" customHeight="1">
      <c r="B2" s="97" t="s">
        <v>143</v>
      </c>
      <c r="C2" s="97"/>
      <c r="D2" s="97"/>
    </row>
    <row r="3" spans="2:25" ht="24.95" customHeight="1" thickBot="1">
      <c r="B3" s="114" t="s">
        <v>146</v>
      </c>
      <c r="C3" s="114"/>
    </row>
    <row r="4" spans="2:25" s="2" customFormat="1" ht="35.1" customHeight="1" thickBot="1">
      <c r="B4" s="517" t="s">
        <v>137</v>
      </c>
      <c r="C4" s="518"/>
      <c r="D4" s="262" t="s">
        <v>138</v>
      </c>
      <c r="E4" s="263" t="s">
        <v>139</v>
      </c>
      <c r="F4" s="264" t="s">
        <v>4452</v>
      </c>
      <c r="G4" s="264" t="s">
        <v>4439</v>
      </c>
      <c r="H4" s="264" t="s">
        <v>4443</v>
      </c>
      <c r="I4" s="264" t="s">
        <v>4444</v>
      </c>
      <c r="J4" s="264" t="s">
        <v>4445</v>
      </c>
      <c r="K4" s="265" t="s">
        <v>142</v>
      </c>
      <c r="L4" s="3"/>
      <c r="M4" s="3"/>
      <c r="N4" s="3"/>
      <c r="O4" s="3"/>
      <c r="P4" s="3"/>
      <c r="Q4" s="3"/>
      <c r="R4" s="3"/>
      <c r="S4" s="3"/>
      <c r="T4" s="3"/>
      <c r="U4" s="3"/>
      <c r="V4" s="3"/>
      <c r="W4" s="3"/>
      <c r="X4" s="3"/>
      <c r="Y4" s="3"/>
    </row>
    <row r="5" spans="2:25" s="3" customFormat="1" ht="27.95" customHeight="1">
      <c r="B5" s="283" t="s">
        <v>4440</v>
      </c>
      <c r="C5" s="373"/>
      <c r="D5" s="192" t="str">
        <f ca="1">'C100'!B2</f>
        <v>C100</v>
      </c>
      <c r="E5" s="106" t="str">
        <f>'C100'!C2</f>
        <v>MCU1(Ch.1)</v>
      </c>
      <c r="F5" s="100">
        <f>'C100'!M3</f>
        <v>76.960000000000036</v>
      </c>
      <c r="G5" s="392">
        <f>'C100'!N3</f>
        <v>0.99</v>
      </c>
      <c r="H5" s="100">
        <f>'C100'!O3</f>
        <v>82.639999999999972</v>
      </c>
      <c r="I5" s="111">
        <f>'C100'!P3</f>
        <v>76.190400000000039</v>
      </c>
      <c r="J5" s="111">
        <f>'C100'!Q3</f>
        <v>0.76960000000000017</v>
      </c>
      <c r="K5" s="386">
        <f>'C100'!M4</f>
        <v>0.99517794486215527</v>
      </c>
    </row>
    <row r="6" spans="2:25" s="3" customFormat="1" ht="27.95" customHeight="1">
      <c r="B6" s="370"/>
      <c r="C6" s="346"/>
      <c r="D6" s="400" t="str">
        <f ca="1">'C101'!B2</f>
        <v>C101</v>
      </c>
      <c r="E6" s="401" t="str">
        <f>'C101'!C2</f>
        <v>Oscillator(Ch.1)</v>
      </c>
      <c r="F6" s="402">
        <f>'C101'!M3</f>
        <v>5.4000000000000012</v>
      </c>
      <c r="G6" s="403">
        <f>'C101'!N3</f>
        <v>0.99</v>
      </c>
      <c r="H6" s="402">
        <f>'C101'!O3</f>
        <v>3.8000000000000003</v>
      </c>
      <c r="I6" s="404">
        <f>'C101'!P3</f>
        <v>5.346000000000001</v>
      </c>
      <c r="J6" s="404">
        <f>'C101'!Q3</f>
        <v>5.4000000000000048E-2</v>
      </c>
      <c r="K6" s="405">
        <f>'C101'!M4</f>
        <v>0.99413043478260865</v>
      </c>
    </row>
    <row r="7" spans="2:25" s="3" customFormat="1" ht="27.95" customHeight="1">
      <c r="B7" s="370"/>
      <c r="C7" s="346"/>
      <c r="D7" s="99" t="str">
        <f ca="1">'C102'!B2</f>
        <v>C102</v>
      </c>
      <c r="E7" s="94" t="str">
        <f>'C102'!C2</f>
        <v>Temperature Sensor(Ch.1)</v>
      </c>
      <c r="F7" s="101">
        <f>'C102'!M3</f>
        <v>1.86</v>
      </c>
      <c r="G7" s="394">
        <f>'C102'!N3</f>
        <v>0.99</v>
      </c>
      <c r="H7" s="101">
        <f>'C102'!O3</f>
        <v>2.44</v>
      </c>
      <c r="I7" s="109">
        <f>'C102'!P3</f>
        <v>1.8414000000000001</v>
      </c>
      <c r="J7" s="109">
        <f>'C102'!Q3</f>
        <v>1.8600000000000016E-2</v>
      </c>
      <c r="K7" s="388">
        <f>'C102'!M4</f>
        <v>0.99567441860465111</v>
      </c>
    </row>
    <row r="8" spans="2:25" s="3" customFormat="1" ht="27.95" customHeight="1">
      <c r="B8" s="370"/>
      <c r="C8" s="346"/>
      <c r="D8" s="400" t="str">
        <f ca="1">'C103'!B2</f>
        <v>C103</v>
      </c>
      <c r="E8" s="401" t="str">
        <f>'C103'!C2</f>
        <v>Brake Output(Ch.1)</v>
      </c>
      <c r="F8" s="402">
        <f>'C103'!M3</f>
        <v>291.06000000000006</v>
      </c>
      <c r="G8" s="403">
        <f>'C103'!N3</f>
        <v>0.97840445269016707</v>
      </c>
      <c r="H8" s="402">
        <f>'C103'!O3</f>
        <v>99.589999999999947</v>
      </c>
      <c r="I8" s="404">
        <f>'C103'!P3</f>
        <v>284.77440000000007</v>
      </c>
      <c r="J8" s="404">
        <f>'C103'!Q3</f>
        <v>6.2856000000000023</v>
      </c>
      <c r="K8" s="405">
        <f>'C103'!M4</f>
        <v>0.98390989376679905</v>
      </c>
    </row>
    <row r="9" spans="2:25" s="3" customFormat="1" ht="27.95" customHeight="1">
      <c r="B9" s="370"/>
      <c r="C9" s="346"/>
      <c r="D9" s="99" t="str">
        <f ca="1">'C104_0'!B2</f>
        <v>C104_0</v>
      </c>
      <c r="E9" s="94" t="str">
        <f>'C104_0'!C2</f>
        <v>OP-AMPs Iu, Iv(Ch.1)</v>
      </c>
      <c r="F9" s="101">
        <f>'C104_0'!M3</f>
        <v>53.47999999999994</v>
      </c>
      <c r="G9" s="394">
        <f>'C104_0'!N3</f>
        <v>0.99</v>
      </c>
      <c r="H9" s="101">
        <f>'C104_0'!O3</f>
        <v>56.119999999999919</v>
      </c>
      <c r="I9" s="109">
        <f>'C104_0'!P3</f>
        <v>52.945199999999943</v>
      </c>
      <c r="J9" s="109">
        <f>'C104_0'!Q3</f>
        <v>0.53479999999999861</v>
      </c>
      <c r="K9" s="388">
        <f>'C104_0'!M4</f>
        <v>0.99512043795620442</v>
      </c>
    </row>
    <row r="10" spans="2:25" s="3" customFormat="1" ht="27.95" customHeight="1">
      <c r="B10" s="370"/>
      <c r="C10" s="346"/>
      <c r="D10" s="400" t="str">
        <f ca="1">'C104_1'!B2</f>
        <v>C104_1</v>
      </c>
      <c r="E10" s="401" t="str">
        <f>'C104_1'!C2</f>
        <v>OP-AMPs Iu, Iv(Ch.1)</v>
      </c>
      <c r="F10" s="402">
        <f>'C104_1'!M3</f>
        <v>52.754999999999939</v>
      </c>
      <c r="G10" s="403">
        <f>'C104_1'!N3</f>
        <v>0.99</v>
      </c>
      <c r="H10" s="402">
        <f>'C104_1'!O3</f>
        <v>55.194999999999929</v>
      </c>
      <c r="I10" s="404">
        <f>'C104_1'!P3</f>
        <v>52.227449999999941</v>
      </c>
      <c r="J10" s="404">
        <f>'C104_1'!Q3</f>
        <v>0.52754999999999885</v>
      </c>
      <c r="K10" s="405">
        <f>'C104_1'!M4</f>
        <v>0.99511301528485407</v>
      </c>
    </row>
    <row r="11" spans="2:25" s="3" customFormat="1" ht="27.95" customHeight="1">
      <c r="B11" s="370"/>
      <c r="C11" s="346"/>
      <c r="D11" s="99" t="str">
        <f ca="1">'C105'!B2</f>
        <v>C105</v>
      </c>
      <c r="E11" s="94" t="str">
        <f>'C105'!C2</f>
        <v>OV/UV/OC Protection(Ch.1)</v>
      </c>
      <c r="F11" s="101">
        <f>'C105'!M3</f>
        <v>40.169999999999987</v>
      </c>
      <c r="G11" s="394">
        <f>'C105'!N3</f>
        <v>0.99</v>
      </c>
      <c r="H11" s="101">
        <f>'C105'!O3</f>
        <v>14.000000000000002</v>
      </c>
      <c r="I11" s="109">
        <f>'C105'!P3</f>
        <v>39.768299999999989</v>
      </c>
      <c r="J11" s="109">
        <f>'C105'!Q3</f>
        <v>0.40169999999999983</v>
      </c>
      <c r="K11" s="388">
        <f>'C105'!M4</f>
        <v>0.99258445634114822</v>
      </c>
    </row>
    <row r="12" spans="2:25" s="3" customFormat="1" ht="27.95" customHeight="1">
      <c r="B12" s="370"/>
      <c r="C12" s="346"/>
      <c r="D12" s="400" t="str">
        <f ca="1">'C106'!B2</f>
        <v>C106</v>
      </c>
      <c r="E12" s="401" t="str">
        <f>'C106'!C2</f>
        <v>Power Regulator &amp; Watchdog1(Ch.1)</v>
      </c>
      <c r="F12" s="402">
        <f>'C106'!M3</f>
        <v>154.06000000000009</v>
      </c>
      <c r="G12" s="403">
        <f>'C106'!N3</f>
        <v>0.98999999999999988</v>
      </c>
      <c r="H12" s="402">
        <f>'C106'!O3</f>
        <v>26.96</v>
      </c>
      <c r="I12" s="404">
        <f>'C106'!P3</f>
        <v>152.51940000000008</v>
      </c>
      <c r="J12" s="404">
        <f>'C106'!Q3</f>
        <v>1.5406000000000015</v>
      </c>
      <c r="K12" s="405">
        <f>'C106'!M4</f>
        <v>0.99148933819467455</v>
      </c>
    </row>
    <row r="13" spans="2:25" s="3" customFormat="1" ht="27.95" customHeight="1">
      <c r="B13" s="370"/>
      <c r="C13" s="346"/>
      <c r="D13" s="99" t="str">
        <f ca="1">'C107'!B2</f>
        <v>C107</v>
      </c>
      <c r="E13" s="94" t="str">
        <f>'C107'!C2</f>
        <v>OC Protection(Ch.1)</v>
      </c>
      <c r="F13" s="101">
        <f>'C107'!M3</f>
        <v>32.300000000000004</v>
      </c>
      <c r="G13" s="394">
        <f>'C107'!N3</f>
        <v>0.9900000000000001</v>
      </c>
      <c r="H13" s="101">
        <f>'C107'!O3</f>
        <v>10.1</v>
      </c>
      <c r="I13" s="109">
        <f>'C107'!P3</f>
        <v>31.977000000000007</v>
      </c>
      <c r="J13" s="109">
        <f>'C107'!Q3</f>
        <v>0.32300000000000018</v>
      </c>
      <c r="K13" s="388">
        <f>'C107'!M4</f>
        <v>0.9923820754716981</v>
      </c>
    </row>
    <row r="14" spans="2:25" s="3" customFormat="1" ht="27.95" customHeight="1">
      <c r="B14" s="370"/>
      <c r="C14" s="346"/>
      <c r="D14" s="400" t="str">
        <f ca="1">'C108_0'!B2</f>
        <v>C108_0</v>
      </c>
      <c r="E14" s="401" t="str">
        <f>'C108_0'!C2</f>
        <v>DIO: Buffer, Photo-Coupler &amp; Photo-MOS(Ch.1)</v>
      </c>
      <c r="F14" s="402">
        <f>'C108_0'!M3</f>
        <v>193.54000000000025</v>
      </c>
      <c r="G14" s="403">
        <f>'C108_0'!N3</f>
        <v>0.98999999999999988</v>
      </c>
      <c r="H14" s="402">
        <f>'C108_0'!O3</f>
        <v>23.329999999999988</v>
      </c>
      <c r="I14" s="404">
        <f>'C108_0'!P3</f>
        <v>191.60460000000023</v>
      </c>
      <c r="J14" s="404">
        <f>'C108_0'!Q3</f>
        <v>1.9354000000000022</v>
      </c>
      <c r="K14" s="405">
        <f>'C108_0'!M4</f>
        <v>0.9910757596716927</v>
      </c>
    </row>
    <row r="15" spans="2:25" s="3" customFormat="1" ht="27.95" customHeight="1">
      <c r="B15" s="370"/>
      <c r="C15" s="346"/>
      <c r="D15" s="99" t="str">
        <f ca="1">'C108_1'!B2</f>
        <v>C108_1</v>
      </c>
      <c r="E15" s="94" t="str">
        <f>'C108_1'!C2</f>
        <v>DIO: Buffer, Photo-Coupler &amp; Photo-MOS(Ch.1)</v>
      </c>
      <c r="F15" s="101">
        <f>'C108_1'!M3</f>
        <v>185.1100000000001</v>
      </c>
      <c r="G15" s="394">
        <f>'C108_1'!N3</f>
        <v>0.93165631246285985</v>
      </c>
      <c r="H15" s="101">
        <f>'C108_1'!O3</f>
        <v>32.699999999999982</v>
      </c>
      <c r="I15" s="109">
        <f>'C108_1'!P3</f>
        <v>172.45890000000009</v>
      </c>
      <c r="J15" s="109">
        <f>'C108_1'!Q3</f>
        <v>12.651100000000007</v>
      </c>
      <c r="K15" s="388">
        <f>'C108_1'!M4</f>
        <v>0.94191680822735413</v>
      </c>
    </row>
    <row r="16" spans="2:25" s="3" customFormat="1" ht="27.95" customHeight="1">
      <c r="B16" s="370"/>
      <c r="C16" s="346"/>
      <c r="D16" s="400" t="str">
        <f ca="1">'C108_2'!B2</f>
        <v>C108_2</v>
      </c>
      <c r="E16" s="401" t="str">
        <f>'C108_2'!C2</f>
        <v>DIO: Buffer, Photo-Coupler &amp; Photo-MOS(Ch.1)</v>
      </c>
      <c r="F16" s="402">
        <f>'C108_2'!M3</f>
        <v>82.749999999999972</v>
      </c>
      <c r="G16" s="403">
        <f>'C108_2'!N3</f>
        <v>0.99</v>
      </c>
      <c r="H16" s="402">
        <f>'C108_2'!O3</f>
        <v>13.379999999999997</v>
      </c>
      <c r="I16" s="404">
        <f>'C108_2'!P3</f>
        <v>81.922499999999971</v>
      </c>
      <c r="J16" s="404">
        <f>'C108_2'!Q3</f>
        <v>0.82750000000000057</v>
      </c>
      <c r="K16" s="405">
        <f>'C108_2'!M4</f>
        <v>0.99139186518256528</v>
      </c>
    </row>
    <row r="17" spans="2:11" s="3" customFormat="1" ht="27.95" customHeight="1">
      <c r="B17" s="370"/>
      <c r="C17" s="346"/>
      <c r="D17" s="99" t="str">
        <f ca="1">'C108_3'!B2</f>
        <v>C108_3</v>
      </c>
      <c r="E17" s="94" t="str">
        <f>'C108_3'!C2</f>
        <v>DIO: Buffer, Photo-Coupler &amp; Photo-MOS(Ch.1)</v>
      </c>
      <c r="F17" s="101">
        <f>'C108_3'!M3</f>
        <v>140.10999999999996</v>
      </c>
      <c r="G17" s="394">
        <f>'C108_3'!N3</f>
        <v>0.98999999999999988</v>
      </c>
      <c r="H17" s="101">
        <f>'C108_3'!O3</f>
        <v>10.439999999999998</v>
      </c>
      <c r="I17" s="109">
        <f>'C108_3'!P3</f>
        <v>138.70889999999994</v>
      </c>
      <c r="J17" s="109">
        <f>'C108_3'!Q3</f>
        <v>1.4011000000000007</v>
      </c>
      <c r="K17" s="388">
        <f>'C108_3'!M4</f>
        <v>0.9906934573231484</v>
      </c>
    </row>
    <row r="18" spans="2:11" s="3" customFormat="1" ht="27.95" customHeight="1">
      <c r="B18" s="370"/>
      <c r="C18" s="346"/>
      <c r="D18" s="400" t="str">
        <f ca="1">'C108_4'!B2</f>
        <v>C108_4</v>
      </c>
      <c r="E18" s="401" t="str">
        <f>'C108_4'!C2</f>
        <v>DIO: Buffer, Photo-Coupler &amp; Photo-MOS(Ch.1)</v>
      </c>
      <c r="F18" s="402">
        <f>'C108_4'!M3</f>
        <v>161.51000000000002</v>
      </c>
      <c r="G18" s="403">
        <f>'C108_4'!N3</f>
        <v>0.91973190514519243</v>
      </c>
      <c r="H18" s="402">
        <f>'C108_4'!O3</f>
        <v>26.13999999999999</v>
      </c>
      <c r="I18" s="404">
        <f>'C108_4'!P3</f>
        <v>148.54590000000005</v>
      </c>
      <c r="J18" s="404">
        <f>'C108_4'!Q3</f>
        <v>12.964099999999984</v>
      </c>
      <c r="K18" s="405">
        <f>'C108_4'!M4</f>
        <v>0.93091340261124444</v>
      </c>
    </row>
    <row r="19" spans="2:11" s="3" customFormat="1" ht="27.95" customHeight="1" thickBot="1">
      <c r="B19" s="371"/>
      <c r="C19" s="372"/>
      <c r="D19" s="384" t="str">
        <f ca="1">'C1xx'!B2</f>
        <v>C1xx</v>
      </c>
      <c r="E19" s="108" t="str">
        <f>'C1xx'!C2</f>
        <v>Non-Safety(Ch.1)</v>
      </c>
      <c r="F19" s="103">
        <f>'C1xx'!M3</f>
        <v>0.82000000000000006</v>
      </c>
      <c r="G19" s="395">
        <f>'C1xx'!N3</f>
        <v>0.99</v>
      </c>
      <c r="H19" s="103">
        <f>'C1xx'!O3</f>
        <v>34.28</v>
      </c>
      <c r="I19" s="112">
        <f>'C1xx'!P3</f>
        <v>0.81180000000000008</v>
      </c>
      <c r="J19" s="112">
        <f>'C1xx'!Q3</f>
        <v>8.2000000000000076E-3</v>
      </c>
      <c r="K19" s="389">
        <f>'C1xx'!M4</f>
        <v>0.99976638176638166</v>
      </c>
    </row>
    <row r="20" spans="2:11" s="3" customFormat="1" ht="27.95" customHeight="1">
      <c r="B20" s="283" t="s">
        <v>4441</v>
      </c>
      <c r="C20" s="373"/>
      <c r="D20" s="192" t="str">
        <f ca="1">'C200'!B2</f>
        <v>C200</v>
      </c>
      <c r="E20" s="106" t="str">
        <f>'C200'!C2</f>
        <v>MCU2(Ch.2)</v>
      </c>
      <c r="F20" s="100">
        <f>'C200'!M3</f>
        <v>74.900000000000006</v>
      </c>
      <c r="G20" s="392">
        <f>'C200'!N3</f>
        <v>0.9900000000000001</v>
      </c>
      <c r="H20" s="100">
        <f>'C200'!O3</f>
        <v>82.699999999999946</v>
      </c>
      <c r="I20" s="111">
        <f>'C200'!P3</f>
        <v>74.15100000000001</v>
      </c>
      <c r="J20" s="111">
        <f>'C200'!Q3</f>
        <v>0.749</v>
      </c>
      <c r="K20" s="386">
        <f>'C200'!M4</f>
        <v>0.99524746192893387</v>
      </c>
    </row>
    <row r="21" spans="2:11" s="3" customFormat="1" ht="27.95" customHeight="1">
      <c r="B21" s="370"/>
      <c r="C21" s="346"/>
      <c r="D21" s="400" t="str">
        <f ca="1">'C201'!B2</f>
        <v>C201</v>
      </c>
      <c r="E21" s="401" t="str">
        <f>'C201'!C2</f>
        <v>Oscillator(Ch.2)</v>
      </c>
      <c r="F21" s="402">
        <f>'C201'!M3</f>
        <v>3.92</v>
      </c>
      <c r="G21" s="403">
        <f>'C201'!N3</f>
        <v>0.99</v>
      </c>
      <c r="H21" s="402">
        <f>'C201'!O3</f>
        <v>2.48</v>
      </c>
      <c r="I21" s="404">
        <f>'C201'!P3</f>
        <v>3.8807999999999998</v>
      </c>
      <c r="J21" s="404">
        <f>'C201'!Q3</f>
        <v>3.920000000000004E-2</v>
      </c>
      <c r="K21" s="405">
        <f>'C201'!M4</f>
        <v>0.99387499999999984</v>
      </c>
    </row>
    <row r="22" spans="2:11" s="3" customFormat="1" ht="27.95" customHeight="1">
      <c r="B22" s="370"/>
      <c r="C22" s="346"/>
      <c r="D22" s="99" t="str">
        <f ca="1">'C202'!B2</f>
        <v>C202</v>
      </c>
      <c r="E22" s="94" t="str">
        <f>'C202'!C2</f>
        <v>Temperature Sensor(Ch.2)</v>
      </c>
      <c r="F22" s="101">
        <f>'C202'!M3</f>
        <v>1.86</v>
      </c>
      <c r="G22" s="394">
        <f>'C202'!N3</f>
        <v>0.99</v>
      </c>
      <c r="H22" s="101">
        <f>'C202'!O3</f>
        <v>2.44</v>
      </c>
      <c r="I22" s="109">
        <f>'C202'!P3</f>
        <v>1.8414000000000001</v>
      </c>
      <c r="J22" s="109">
        <f>'C202'!Q3</f>
        <v>1.8600000000000016E-2</v>
      </c>
      <c r="K22" s="388">
        <f>'C202'!M4</f>
        <v>0.99567441860465111</v>
      </c>
    </row>
    <row r="23" spans="2:11" s="3" customFormat="1" ht="27.95" customHeight="1">
      <c r="B23" s="370"/>
      <c r="C23" s="346"/>
      <c r="D23" s="400" t="str">
        <f ca="1">'C203'!B2</f>
        <v>C203</v>
      </c>
      <c r="E23" s="401" t="str">
        <f>'C203'!C2</f>
        <v>Brake Feedback(Ch.2)</v>
      </c>
      <c r="F23" s="402">
        <f>'C203'!M3</f>
        <v>37.78</v>
      </c>
      <c r="G23" s="403">
        <f>'C203'!N3</f>
        <v>0.93640021175224986</v>
      </c>
      <c r="H23" s="402">
        <f>'C203'!O3</f>
        <v>37.019999999999996</v>
      </c>
      <c r="I23" s="404">
        <f>'C203'!P3</f>
        <v>35.377200000000002</v>
      </c>
      <c r="J23" s="404">
        <f>'C203'!Q3</f>
        <v>2.4027999999999974</v>
      </c>
      <c r="K23" s="405">
        <f>'C203'!M4</f>
        <v>0.96787700534759358</v>
      </c>
    </row>
    <row r="24" spans="2:11" s="3" customFormat="1" ht="27.95" customHeight="1">
      <c r="B24" s="370"/>
      <c r="C24" s="346"/>
      <c r="D24" s="99" t="str">
        <f ca="1">'C204_0'!B2</f>
        <v>C204_0</v>
      </c>
      <c r="E24" s="94" t="str">
        <f>'C204_0'!C2</f>
        <v>OP-AMPs Iv, Iw(Ch.2)</v>
      </c>
      <c r="F24" s="101">
        <f>'C204_0'!M3</f>
        <v>53.47999999999994</v>
      </c>
      <c r="G24" s="394">
        <f>'C204_0'!N3</f>
        <v>0.99</v>
      </c>
      <c r="H24" s="101">
        <f>'C204_0'!O3</f>
        <v>56.119999999999919</v>
      </c>
      <c r="I24" s="109">
        <f>'C204_0'!P3</f>
        <v>52.945199999999943</v>
      </c>
      <c r="J24" s="109">
        <f>'C204_0'!Q3</f>
        <v>0.53479999999999861</v>
      </c>
      <c r="K24" s="388">
        <f>'C204_0'!M4</f>
        <v>0.99512043795620442</v>
      </c>
    </row>
    <row r="25" spans="2:11" s="3" customFormat="1" ht="27.95" customHeight="1">
      <c r="B25" s="370"/>
      <c r="C25" s="346"/>
      <c r="D25" s="400" t="str">
        <f ca="1">'C204_1'!B2</f>
        <v>C204_1</v>
      </c>
      <c r="E25" s="401" t="str">
        <f>'C204_1'!C2</f>
        <v>OP-AMPs Iv, Iw(Ch.2)</v>
      </c>
      <c r="F25" s="402">
        <f>'C204_1'!M3</f>
        <v>52.47999999999994</v>
      </c>
      <c r="G25" s="403">
        <f>'C204_1'!N3</f>
        <v>0.99</v>
      </c>
      <c r="H25" s="402">
        <f>'C204_1'!O3</f>
        <v>54.919999999999924</v>
      </c>
      <c r="I25" s="404">
        <f>'C204_1'!P3</f>
        <v>51.955199999999941</v>
      </c>
      <c r="J25" s="404">
        <f>'C204_1'!Q3</f>
        <v>0.52479999999999882</v>
      </c>
      <c r="K25" s="405">
        <f>'C204_1'!M4</f>
        <v>0.99511359404096833</v>
      </c>
    </row>
    <row r="26" spans="2:11" s="3" customFormat="1" ht="27.95" customHeight="1">
      <c r="B26" s="370"/>
      <c r="C26" s="346"/>
      <c r="D26" s="99" t="str">
        <f ca="1">'C205'!B2</f>
        <v>C205</v>
      </c>
      <c r="E26" s="94" t="str">
        <f>'C205'!C2</f>
        <v>OV/UV/OC Protection(Ch.2)</v>
      </c>
      <c r="F26" s="101">
        <f>'C205'!M3</f>
        <v>8.7700000000000014</v>
      </c>
      <c r="G26" s="394">
        <f>'C205'!N3</f>
        <v>0.99</v>
      </c>
      <c r="H26" s="101">
        <f>'C205'!O3</f>
        <v>4.4000000000000004</v>
      </c>
      <c r="I26" s="109">
        <f>'C205'!P3</f>
        <v>8.6823000000000015</v>
      </c>
      <c r="J26" s="109">
        <f>'C205'!Q3</f>
        <v>8.7700000000000083E-2</v>
      </c>
      <c r="K26" s="388">
        <f>'C205'!M4</f>
        <v>0.99334092634776006</v>
      </c>
    </row>
    <row r="27" spans="2:11" s="3" customFormat="1" ht="27.95" customHeight="1">
      <c r="B27" s="370"/>
      <c r="C27" s="346"/>
      <c r="D27" s="400" t="str">
        <f ca="1">'C206'!B2</f>
        <v>C206</v>
      </c>
      <c r="E27" s="401" t="str">
        <f>'C206'!C2</f>
        <v>Power Regulator &amp; Watchdog1(Ch.2)</v>
      </c>
      <c r="F27" s="402">
        <f>'C206'!M3</f>
        <v>57.979999999999954</v>
      </c>
      <c r="G27" s="403">
        <f>'C206'!N3</f>
        <v>0.99</v>
      </c>
      <c r="H27" s="402">
        <f>'C206'!O3</f>
        <v>40.339999999999989</v>
      </c>
      <c r="I27" s="404">
        <f>'C206'!P3</f>
        <v>57.400199999999955</v>
      </c>
      <c r="J27" s="404">
        <f>'C206'!Q3</f>
        <v>0.57980000000000009</v>
      </c>
      <c r="K27" s="405">
        <f>'C206'!M4</f>
        <v>0.9941029292107405</v>
      </c>
    </row>
    <row r="28" spans="2:11" s="3" customFormat="1" ht="27.95" customHeight="1">
      <c r="B28" s="370"/>
      <c r="C28" s="346"/>
      <c r="D28" s="99" t="str">
        <f ca="1">'C207'!B2</f>
        <v>C207</v>
      </c>
      <c r="E28" s="94" t="str">
        <f>'C207'!C2</f>
        <v>OC Protection(Ch.2)</v>
      </c>
      <c r="F28" s="101">
        <f>'C207'!M3</f>
        <v>32.300000000000004</v>
      </c>
      <c r="G28" s="394">
        <f>'C207'!N3</f>
        <v>0.9900000000000001</v>
      </c>
      <c r="H28" s="101">
        <f>'C207'!O3</f>
        <v>10.1</v>
      </c>
      <c r="I28" s="109">
        <f>'C207'!P3</f>
        <v>31.977000000000007</v>
      </c>
      <c r="J28" s="109">
        <f>'C207'!Q3</f>
        <v>0.32300000000000018</v>
      </c>
      <c r="K28" s="388">
        <f>'C207'!M4</f>
        <v>0.9923820754716981</v>
      </c>
    </row>
    <row r="29" spans="2:11" s="3" customFormat="1" ht="27.95" customHeight="1">
      <c r="B29" s="370"/>
      <c r="C29" s="346"/>
      <c r="D29" s="400" t="str">
        <f ca="1">'C208_0'!B2</f>
        <v>C208_0</v>
      </c>
      <c r="E29" s="401" t="str">
        <f>'C208_0'!C2</f>
        <v>DIO: Buffer, Photo-Coupler &amp; Photo-MOS(Ch.2)</v>
      </c>
      <c r="F29" s="402">
        <f>'C208_0'!M3</f>
        <v>171.04000000000019</v>
      </c>
      <c r="G29" s="403">
        <f>'C208_0'!N3</f>
        <v>0.9900000000000001</v>
      </c>
      <c r="H29" s="402">
        <f>'C208_0'!O3</f>
        <v>24.529999999999983</v>
      </c>
      <c r="I29" s="404">
        <f>'C208_0'!P3</f>
        <v>169.3296000000002</v>
      </c>
      <c r="J29" s="404">
        <f>'C208_0'!Q3</f>
        <v>1.7104000000000019</v>
      </c>
      <c r="K29" s="405">
        <f>'C208_0'!M4</f>
        <v>0.99125428235414437</v>
      </c>
    </row>
    <row r="30" spans="2:11" s="3" customFormat="1" ht="27.95" customHeight="1">
      <c r="B30" s="370"/>
      <c r="C30" s="346"/>
      <c r="D30" s="99" t="str">
        <f ca="1">'C208_1'!B2</f>
        <v>C208_1</v>
      </c>
      <c r="E30" s="94" t="str">
        <f>'C208_1'!C2</f>
        <v>DIO: Buffer, Photo-Coupler &amp; Photo-MOS(Ch.2)</v>
      </c>
      <c r="F30" s="101">
        <f>'C208_1'!M3</f>
        <v>135.36000000000018</v>
      </c>
      <c r="G30" s="394">
        <f>'C208_1'!N3</f>
        <v>0.93680851063829806</v>
      </c>
      <c r="H30" s="101">
        <f>'C208_1'!O3</f>
        <v>30.299999999999983</v>
      </c>
      <c r="I30" s="109">
        <f>'C208_1'!P3</f>
        <v>126.8064000000002</v>
      </c>
      <c r="J30" s="109">
        <f>'C208_1'!Q3</f>
        <v>8.553600000000003</v>
      </c>
      <c r="K30" s="388">
        <f>'C208_1'!M4</f>
        <v>0.94836653386454195</v>
      </c>
    </row>
    <row r="31" spans="2:11" s="3" customFormat="1" ht="27.95" customHeight="1">
      <c r="B31" s="370"/>
      <c r="C31" s="346"/>
      <c r="D31" s="400" t="str">
        <f ca="1">'C208_2'!B2</f>
        <v>C208_2</v>
      </c>
      <c r="E31" s="401" t="str">
        <f>'C208_2'!C2</f>
        <v>DIO: Buffer, Photo-Coupler &amp; Photo-MOS(Ch.2)</v>
      </c>
      <c r="F31" s="402">
        <f>'C208_2'!M3</f>
        <v>82.6</v>
      </c>
      <c r="G31" s="403">
        <f>'C208_2'!N3</f>
        <v>0.98999999999999988</v>
      </c>
      <c r="H31" s="402">
        <f>'C208_2'!O3</f>
        <v>13.379999999999997</v>
      </c>
      <c r="I31" s="404">
        <f>'C208_2'!P3</f>
        <v>81.773999999999987</v>
      </c>
      <c r="J31" s="404">
        <f>'C208_2'!Q3</f>
        <v>0.82600000000000062</v>
      </c>
      <c r="K31" s="405">
        <f>'C208_2'!M4</f>
        <v>0.9913940404250885</v>
      </c>
    </row>
    <row r="32" spans="2:11" s="3" customFormat="1" ht="27.95" customHeight="1">
      <c r="B32" s="370"/>
      <c r="C32" s="346"/>
      <c r="D32" s="99" t="str">
        <f ca="1">'C208_3'!B2</f>
        <v>C208_3</v>
      </c>
      <c r="E32" s="94" t="str">
        <f>'C208_3'!C2</f>
        <v>DIO: Buffer, Photo-Coupler &amp; Photo-MOS(Ch.2)</v>
      </c>
      <c r="F32" s="101">
        <f>'C208_3'!M3</f>
        <v>130.35999999999993</v>
      </c>
      <c r="G32" s="394">
        <f>'C208_3'!N3</f>
        <v>0.9900000000000001</v>
      </c>
      <c r="H32" s="101">
        <f>'C208_3'!O3</f>
        <v>8.039999999999992</v>
      </c>
      <c r="I32" s="109">
        <f>'C208_3'!P3</f>
        <v>129.05639999999994</v>
      </c>
      <c r="J32" s="109">
        <f>'C208_3'!Q3</f>
        <v>1.3036000000000003</v>
      </c>
      <c r="K32" s="388">
        <f>'C208_3'!M4</f>
        <v>0.99058092485549143</v>
      </c>
    </row>
    <row r="33" spans="2:11" s="3" customFormat="1" ht="27.95" customHeight="1">
      <c r="B33" s="370"/>
      <c r="C33" s="346"/>
      <c r="D33" s="400" t="str">
        <f ca="1">'C208_4'!B2</f>
        <v>C208_4</v>
      </c>
      <c r="E33" s="401" t="str">
        <f>'C208_4'!C2</f>
        <v>DIO: Buffer, Photo-Coupler &amp; Photo-MOS(Ch.2)</v>
      </c>
      <c r="F33" s="402">
        <f>'C208_4'!M3</f>
        <v>151.76000000000002</v>
      </c>
      <c r="G33" s="403">
        <f>'C208_4'!N3</f>
        <v>0.91521744860305765</v>
      </c>
      <c r="H33" s="402">
        <f>'C208_4'!O3</f>
        <v>23.739999999999984</v>
      </c>
      <c r="I33" s="404">
        <f>'C208_4'!P3</f>
        <v>138.89340000000004</v>
      </c>
      <c r="J33" s="404">
        <f>'C208_4'!Q3</f>
        <v>12.86659999999998</v>
      </c>
      <c r="K33" s="405">
        <f>'C208_4'!M4</f>
        <v>0.92668603988604004</v>
      </c>
    </row>
    <row r="34" spans="2:11" s="3" customFormat="1" ht="27.95" customHeight="1" thickBot="1">
      <c r="B34" s="371"/>
      <c r="C34" s="372"/>
      <c r="D34" s="43" t="str">
        <f ca="1">'C2xx'!B2</f>
        <v>C2xx</v>
      </c>
      <c r="E34" s="108" t="str">
        <f>'C2xx'!C2</f>
        <v>Non-Safety(Ch.2)</v>
      </c>
      <c r="F34" s="103">
        <f>'C2xx'!M3</f>
        <v>2.0000000000000004E-2</v>
      </c>
      <c r="G34" s="395">
        <f>'C2xx'!N3</f>
        <v>0.9900000000000001</v>
      </c>
      <c r="H34" s="103">
        <f>'C2xx'!O3</f>
        <v>14.929999999999998</v>
      </c>
      <c r="I34" s="112">
        <f>'C2xx'!P3</f>
        <v>1.9800000000000005E-2</v>
      </c>
      <c r="J34" s="112">
        <f>'C2xx'!Q3</f>
        <v>2.0000000000000023E-4</v>
      </c>
      <c r="K34" s="389">
        <f>'C2xx'!M4</f>
        <v>0.99998662207357858</v>
      </c>
    </row>
    <row r="35" spans="2:11" s="3" customFormat="1" ht="27.95" customHeight="1">
      <c r="B35" s="524" t="s">
        <v>4442</v>
      </c>
      <c r="C35" s="519" t="s">
        <v>141</v>
      </c>
      <c r="D35" s="192" t="str">
        <f ca="1">C000!B2</f>
        <v>C000</v>
      </c>
      <c r="E35" s="106" t="str">
        <f>C000!C2</f>
        <v>EtherCAT Communication(Ch.1)</v>
      </c>
      <c r="F35" s="100">
        <f>C000!M3</f>
        <v>53.470000000000006</v>
      </c>
      <c r="G35" s="392">
        <f>C000!N3</f>
        <v>0.99</v>
      </c>
      <c r="H35" s="100">
        <f>C000!O3</f>
        <v>22.829999999999991</v>
      </c>
      <c r="I35" s="111">
        <f>C000!P3</f>
        <v>52.935300000000005</v>
      </c>
      <c r="J35" s="111">
        <f>C000!Q3</f>
        <v>0.53470000000000051</v>
      </c>
      <c r="K35" s="386">
        <f>C000!M4</f>
        <v>0.99299213630406291</v>
      </c>
    </row>
    <row r="36" spans="2:11" s="3" customFormat="1" ht="27.95" customHeight="1">
      <c r="B36" s="525"/>
      <c r="C36" s="520"/>
      <c r="D36" s="400" t="str">
        <f ca="1">'C001'!B2</f>
        <v>C001</v>
      </c>
      <c r="E36" s="401" t="str">
        <f>'C001'!C2</f>
        <v>EtherCAT Communication(ZYNQ)</v>
      </c>
      <c r="F36" s="402">
        <f>'C001'!M3</f>
        <v>22.79000000000001</v>
      </c>
      <c r="G36" s="403">
        <f>'C001'!N3</f>
        <v>0.98999999999999988</v>
      </c>
      <c r="H36" s="402">
        <f>'C001'!O3</f>
        <v>21.509999999999991</v>
      </c>
      <c r="I36" s="404">
        <f>'C001'!P3</f>
        <v>22.562100000000008</v>
      </c>
      <c r="J36" s="404">
        <f>'C001'!Q3</f>
        <v>0.22790000000000021</v>
      </c>
      <c r="K36" s="405">
        <f>'C001'!M4</f>
        <v>0.99485553047404063</v>
      </c>
    </row>
    <row r="37" spans="2:11" s="3" customFormat="1" ht="27.95" customHeight="1">
      <c r="B37" s="525"/>
      <c r="C37" s="521"/>
      <c r="D37" s="347" t="str">
        <f ca="1">'C002'!B2</f>
        <v>C002</v>
      </c>
      <c r="E37" s="11" t="str">
        <f>'C002'!C2</f>
        <v>Serial Communication(RS485)</v>
      </c>
      <c r="F37" s="102">
        <f>'C002'!M3</f>
        <v>1.7000000000000006</v>
      </c>
      <c r="G37" s="396">
        <f>'C002'!N3</f>
        <v>0.98999999999999988</v>
      </c>
      <c r="H37" s="102">
        <f>'C002'!O3</f>
        <v>5.25</v>
      </c>
      <c r="I37" s="110">
        <f>'C002'!P3</f>
        <v>1.6830000000000005</v>
      </c>
      <c r="J37" s="110">
        <f>'C002'!Q3</f>
        <v>1.7000000000000019E-2</v>
      </c>
      <c r="K37" s="390">
        <f>'C002'!M4</f>
        <v>0.9975539568345323</v>
      </c>
    </row>
    <row r="38" spans="2:11" s="3" customFormat="1" ht="27.95" customHeight="1">
      <c r="B38" s="526"/>
      <c r="C38" s="522" t="s">
        <v>4451</v>
      </c>
      <c r="D38" s="406" t="str">
        <f ca="1">'C300'!B2</f>
        <v>C300</v>
      </c>
      <c r="E38" s="407" t="str">
        <f>'C300'!C2</f>
        <v>Non-Safety(ZYNQ)</v>
      </c>
      <c r="F38" s="408">
        <f>'C300'!M3</f>
        <v>325.42000000000024</v>
      </c>
      <c r="G38" s="409">
        <f>'C300'!N3</f>
        <v>0.80516194456394752</v>
      </c>
      <c r="H38" s="408">
        <f>'C300'!O3</f>
        <v>246.63000000000233</v>
      </c>
      <c r="I38" s="410">
        <f>'C300'!P3</f>
        <v>262.01580000000001</v>
      </c>
      <c r="J38" s="410">
        <f>'C300'!Q3</f>
        <v>63.404200000000245</v>
      </c>
      <c r="K38" s="411">
        <f>'C300'!M4</f>
        <v>0.88916318503627312</v>
      </c>
    </row>
    <row r="39" spans="2:11" s="3" customFormat="1" ht="27.95" customHeight="1">
      <c r="B39" s="526"/>
      <c r="C39" s="522"/>
      <c r="D39" s="385" t="str">
        <f ca="1">'C301'!B2</f>
        <v>C301</v>
      </c>
      <c r="E39" s="336" t="str">
        <f>'C301'!C2</f>
        <v>ZYNQ EtherCAT Oscillator</v>
      </c>
      <c r="F39" s="383">
        <f>'C301'!M3</f>
        <v>9.3200000000000021</v>
      </c>
      <c r="G39" s="393">
        <f>'C301'!N3</f>
        <v>0.9900000000000001</v>
      </c>
      <c r="H39" s="383">
        <f>'C301'!O3</f>
        <v>6.2799999999999994</v>
      </c>
      <c r="I39" s="68">
        <f>'C301'!P3</f>
        <v>9.2268000000000026</v>
      </c>
      <c r="J39" s="68">
        <f>'C301'!Q3</f>
        <v>9.3200000000000088E-2</v>
      </c>
      <c r="K39" s="387">
        <f>'C301'!M4</f>
        <v>0.99402564102564106</v>
      </c>
    </row>
    <row r="40" spans="2:11" s="3" customFormat="1" ht="27.95" customHeight="1">
      <c r="B40" s="526"/>
      <c r="C40" s="522"/>
      <c r="D40" s="406" t="str">
        <f ca="1">'C302'!B2</f>
        <v>C302</v>
      </c>
      <c r="E40" s="407" t="str">
        <f>'C302'!C2</f>
        <v>Encoder(RS485)</v>
      </c>
      <c r="F40" s="408">
        <f>'C302'!M3</f>
        <v>39.11999999999999</v>
      </c>
      <c r="G40" s="409">
        <f>'C302'!N3</f>
        <v>0.9900000000000001</v>
      </c>
      <c r="H40" s="408">
        <f>'C302'!O3</f>
        <v>54.479999999999933</v>
      </c>
      <c r="I40" s="410">
        <f>'C302'!P3</f>
        <v>38.728799999999993</v>
      </c>
      <c r="J40" s="410">
        <f>'C302'!Q3</f>
        <v>0.39119999999999999</v>
      </c>
      <c r="K40" s="411">
        <f>'C302'!M4</f>
        <v>0.99582051282051287</v>
      </c>
    </row>
    <row r="41" spans="2:11" s="3" customFormat="1" ht="27.95" customHeight="1">
      <c r="B41" s="526"/>
      <c r="C41" s="522"/>
      <c r="D41" s="385" t="str">
        <f ca="1">'C303'!B2</f>
        <v>C303</v>
      </c>
      <c r="E41" s="12" t="str">
        <f>'C303'!C2</f>
        <v>PWM, Servo ON &amp; IPM FAULT BUFFER</v>
      </c>
      <c r="F41" s="383">
        <f>'C303'!M3</f>
        <v>143.88000000000005</v>
      </c>
      <c r="G41" s="393">
        <f>'C303'!N3</f>
        <v>0.64846538782318608</v>
      </c>
      <c r="H41" s="383">
        <f>'C303'!O3</f>
        <v>27.919999999999984</v>
      </c>
      <c r="I41" s="68">
        <f>'C303'!P3</f>
        <v>93.301200000000051</v>
      </c>
      <c r="J41" s="68">
        <f>'C303'!Q3</f>
        <v>50.578800000000015</v>
      </c>
      <c r="K41" s="387">
        <f>'C303'!M4</f>
        <v>0.70559487776484286</v>
      </c>
    </row>
    <row r="42" spans="2:11" s="3" customFormat="1" ht="27.95" customHeight="1" thickBot="1">
      <c r="B42" s="527"/>
      <c r="C42" s="523"/>
      <c r="D42" s="412" t="str">
        <f ca="1">'C304'!B2</f>
        <v>C304</v>
      </c>
      <c r="E42" s="413" t="str">
        <f>'C304'!C2</f>
        <v>Power Regulator &amp; OC Protection</v>
      </c>
      <c r="F42" s="414">
        <f>'C304'!M3</f>
        <v>37.740000000000016</v>
      </c>
      <c r="G42" s="415">
        <f>'C304'!N3</f>
        <v>0.98761526232114472</v>
      </c>
      <c r="H42" s="414">
        <f>'C304'!O3</f>
        <v>31.459999999999997</v>
      </c>
      <c r="I42" s="416">
        <f>'C304'!P3</f>
        <v>37.272600000000018</v>
      </c>
      <c r="J42" s="416">
        <f>'C304'!Q3</f>
        <v>0.46740000000000004</v>
      </c>
      <c r="K42" s="417">
        <f>'C304'!M4</f>
        <v>0.9932456647398844</v>
      </c>
    </row>
    <row r="43" spans="2:11" s="3" customFormat="1" ht="27.95" customHeight="1" thickBot="1">
      <c r="B43" s="528" t="s">
        <v>144</v>
      </c>
      <c r="C43" s="529"/>
      <c r="D43" s="530"/>
      <c r="E43" s="531"/>
      <c r="F43" s="348">
        <f>SUM(F5:F42)</f>
        <v>3099.9350000000009</v>
      </c>
      <c r="G43" s="397">
        <f>I43/(I43+J43)</f>
        <v>0.93984475480937502</v>
      </c>
      <c r="H43" s="349">
        <f>SUM(H5:H42)</f>
        <v>1312.9150000000018</v>
      </c>
      <c r="I43" s="349">
        <f>SUM(I5:I42)</f>
        <v>2913.4576500000003</v>
      </c>
      <c r="J43" s="349">
        <f>SUM(J5:J42)</f>
        <v>186.47735000000023</v>
      </c>
      <c r="K43" s="391">
        <f>(H43+I43)/(F43+H43)</f>
        <v>0.95774219608642941</v>
      </c>
    </row>
    <row r="44" spans="2:11" s="3" customFormat="1" ht="20.100000000000001" customHeight="1" thickBot="1">
      <c r="F44" s="54"/>
      <c r="G44" s="54"/>
      <c r="H44" s="54"/>
      <c r="I44" s="54"/>
      <c r="J44" s="54"/>
      <c r="K44" s="105"/>
    </row>
    <row r="45" spans="2:11" s="3" customFormat="1" ht="24" customHeight="1">
      <c r="B45" s="511" t="s">
        <v>4453</v>
      </c>
      <c r="C45" s="512"/>
      <c r="D45" s="513"/>
      <c r="E45" s="353">
        <f>SUM(F5:F19)+(SUM(F35:F42)/2)</f>
        <v>1788.6050000000005</v>
      </c>
      <c r="F45" s="365">
        <f>E45*0.000000001</f>
        <v>1.7886050000000007E-6</v>
      </c>
      <c r="G45" s="351"/>
      <c r="H45" s="54"/>
      <c r="I45" s="54"/>
      <c r="J45" s="54"/>
      <c r="K45" s="105"/>
    </row>
    <row r="46" spans="2:11" s="3" customFormat="1" ht="24" customHeight="1">
      <c r="B46" s="514" t="s">
        <v>4454</v>
      </c>
      <c r="C46" s="515"/>
      <c r="D46" s="516"/>
      <c r="E46" s="354">
        <f>SUM(F20:F34)+(SUM(F35:F42)/2)</f>
        <v>1311.3300000000004</v>
      </c>
      <c r="F46" s="366">
        <f>E46*0.000000001</f>
        <v>1.3113300000000005E-6</v>
      </c>
      <c r="G46" s="351"/>
      <c r="H46" s="54"/>
      <c r="I46" s="54"/>
      <c r="J46" s="54"/>
      <c r="K46" s="105"/>
    </row>
    <row r="47" spans="2:11" s="3" customFormat="1" ht="24" customHeight="1">
      <c r="B47" s="514" t="s">
        <v>4456</v>
      </c>
      <c r="C47" s="515"/>
      <c r="D47" s="516"/>
      <c r="E47" s="355">
        <f>(((SUM(I5:I19)+SUM(I35:I42)/2))/E45)</f>
        <v>0.94515275871419335</v>
      </c>
      <c r="F47" s="367"/>
      <c r="G47" s="351"/>
      <c r="H47" s="54"/>
      <c r="I47" s="54"/>
      <c r="J47" s="54"/>
      <c r="K47" s="105"/>
    </row>
    <row r="48" spans="2:11" s="3" customFormat="1" ht="24" customHeight="1">
      <c r="B48" s="514" t="s">
        <v>4455</v>
      </c>
      <c r="C48" s="515"/>
      <c r="D48" s="516"/>
      <c r="E48" s="356">
        <f>(((SUM(I20:I34)+SUM(I35:I42)/2))/E46)</f>
        <v>0.93260483631122593</v>
      </c>
      <c r="F48" s="368"/>
      <c r="G48" s="351"/>
      <c r="H48" s="54"/>
      <c r="I48" s="54"/>
      <c r="J48" s="54"/>
      <c r="K48" s="105"/>
    </row>
    <row r="49" spans="2:11" s="3" customFormat="1" ht="24" customHeight="1">
      <c r="B49" s="514" t="s">
        <v>4572</v>
      </c>
      <c r="C49" s="515"/>
      <c r="D49" s="516"/>
      <c r="E49" s="357">
        <f>24*365*100</f>
        <v>876000</v>
      </c>
      <c r="F49" s="491" t="s">
        <v>4570</v>
      </c>
      <c r="G49" s="418"/>
      <c r="H49" s="374"/>
      <c r="I49" s="54"/>
      <c r="J49" s="54"/>
      <c r="K49" s="105"/>
    </row>
    <row r="50" spans="2:11" s="3" customFormat="1" ht="24" customHeight="1" thickBot="1">
      <c r="B50" s="508" t="s">
        <v>4457</v>
      </c>
      <c r="C50" s="509"/>
      <c r="D50" s="510"/>
      <c r="E50" s="358">
        <v>1</v>
      </c>
      <c r="F50" s="369"/>
      <c r="G50" s="351"/>
      <c r="H50" s="54"/>
      <c r="I50" s="54"/>
      <c r="J50" s="54"/>
      <c r="K50" s="105"/>
    </row>
    <row r="51" spans="2:11" s="3" customFormat="1" ht="20.100000000000001" customHeight="1">
      <c r="B51" s="532"/>
      <c r="C51" s="532"/>
      <c r="D51" s="350"/>
      <c r="E51" s="359"/>
      <c r="F51" s="351"/>
      <c r="G51" s="351"/>
      <c r="H51" s="54"/>
      <c r="I51" s="54"/>
      <c r="J51" s="54"/>
      <c r="K51" s="105"/>
    </row>
    <row r="52" spans="2:11" s="3" customFormat="1" ht="24.95" customHeight="1" thickBot="1">
      <c r="B52" s="114" t="s">
        <v>4458</v>
      </c>
      <c r="C52" s="114"/>
      <c r="E52" s="360"/>
      <c r="F52" s="54"/>
      <c r="G52" s="351"/>
      <c r="H52" s="54"/>
      <c r="I52" s="54"/>
      <c r="J52" s="54"/>
      <c r="K52" s="105"/>
    </row>
    <row r="53" spans="2:11" s="3" customFormat="1" ht="24" customHeight="1">
      <c r="B53" s="511" t="s">
        <v>4459</v>
      </c>
      <c r="C53" s="512"/>
      <c r="D53" s="513"/>
      <c r="E53" s="361">
        <v>0.02</v>
      </c>
      <c r="F53" s="351"/>
      <c r="G53" s="351"/>
      <c r="H53" s="54"/>
      <c r="I53" s="54"/>
      <c r="J53" s="54"/>
      <c r="K53" s="105"/>
    </row>
    <row r="54" spans="2:11" s="3" customFormat="1" ht="24" customHeight="1">
      <c r="B54" s="514" t="s">
        <v>4460</v>
      </c>
      <c r="C54" s="515"/>
      <c r="D54" s="516"/>
      <c r="E54" s="362">
        <f>1000000000/F43</f>
        <v>322587.40909083566</v>
      </c>
      <c r="F54" s="351"/>
      <c r="G54" s="351"/>
      <c r="H54" s="54"/>
      <c r="I54" s="54"/>
      <c r="J54" s="54"/>
      <c r="K54" s="105"/>
    </row>
    <row r="55" spans="2:11" s="3" customFormat="1" ht="24" customHeight="1">
      <c r="B55" s="514" t="s">
        <v>4461</v>
      </c>
      <c r="C55" s="515"/>
      <c r="D55" s="516"/>
      <c r="E55" s="363">
        <f>(E54/24)/365</f>
        <v>36.825046699867087</v>
      </c>
      <c r="F55" s="351"/>
      <c r="G55" s="351"/>
      <c r="H55" s="54"/>
      <c r="I55" s="54"/>
      <c r="J55" s="54"/>
      <c r="K55" s="105"/>
    </row>
    <row r="56" spans="2:11" s="3" customFormat="1" ht="24" customHeight="1">
      <c r="B56" s="514" t="s">
        <v>4462</v>
      </c>
      <c r="C56" s="515"/>
      <c r="D56" s="516"/>
      <c r="E56" s="419">
        <f>G43</f>
        <v>0.93984475480937502</v>
      </c>
      <c r="F56" s="351"/>
      <c r="G56" s="351"/>
      <c r="H56" s="54"/>
      <c r="I56" s="54"/>
      <c r="J56" s="54"/>
      <c r="K56" s="105"/>
    </row>
    <row r="57" spans="2:11" s="3" customFormat="1" ht="24" customHeight="1" thickBot="1">
      <c r="B57" s="508" t="s">
        <v>4463</v>
      </c>
      <c r="C57" s="509"/>
      <c r="D57" s="510"/>
      <c r="E57" s="364">
        <f>(((1-E53)^2)*(((F45*F46*(E47+E48))*(E50/2))+(F45*F46*(2-E47-E48))*(E49/2)))+(E53*((F45+F46)/2))</f>
        <v>1.5160903973282112E-7</v>
      </c>
      <c r="F57" s="351"/>
      <c r="G57" s="351"/>
      <c r="H57" s="54"/>
      <c r="I57" s="54"/>
      <c r="J57" s="54"/>
      <c r="K57" s="105"/>
    </row>
    <row r="58" spans="2:11" s="3" customFormat="1" ht="12.75">
      <c r="B58" s="352"/>
      <c r="C58" s="352"/>
      <c r="D58" s="350"/>
      <c r="E58" s="350"/>
      <c r="F58" s="351"/>
      <c r="G58" s="351"/>
      <c r="H58" s="54"/>
      <c r="I58" s="54"/>
      <c r="J58" s="54"/>
      <c r="K58" s="105"/>
    </row>
    <row r="59" spans="2:11">
      <c r="B59" s="352"/>
      <c r="C59" s="352"/>
      <c r="D59" s="350"/>
      <c r="E59" s="350"/>
      <c r="F59" s="351"/>
      <c r="G59" s="351"/>
      <c r="H59" s="54"/>
      <c r="I59" s="54"/>
    </row>
    <row r="60" spans="2:11">
      <c r="B60" s="352"/>
      <c r="C60" s="352"/>
      <c r="D60" s="350"/>
      <c r="E60" s="350"/>
      <c r="F60" s="351"/>
      <c r="G60" s="351"/>
      <c r="H60" s="54"/>
      <c r="I60" s="54"/>
    </row>
    <row r="61" spans="2:11">
      <c r="B61" s="352"/>
      <c r="C61" s="352"/>
      <c r="D61" s="350"/>
      <c r="E61" s="350"/>
      <c r="F61" s="351"/>
      <c r="G61" s="351"/>
      <c r="H61" s="54"/>
      <c r="I61" s="54"/>
    </row>
    <row r="62" spans="2:11">
      <c r="B62" s="4"/>
      <c r="D62" s="3"/>
      <c r="E62" s="3"/>
      <c r="F62" s="54"/>
      <c r="G62" s="54"/>
      <c r="H62" s="54"/>
      <c r="I62" s="54"/>
    </row>
    <row r="63" spans="2:11">
      <c r="B63" s="5"/>
      <c r="C63" s="5"/>
      <c r="D63" s="350"/>
      <c r="E63" s="350"/>
      <c r="F63" s="351"/>
      <c r="G63" s="351"/>
      <c r="H63" s="54"/>
      <c r="I63" s="54"/>
      <c r="J63" s="54"/>
    </row>
    <row r="64" spans="2:11">
      <c r="B64" s="352"/>
      <c r="C64" s="352"/>
      <c r="D64" s="350"/>
      <c r="E64" s="350"/>
      <c r="F64" s="351"/>
      <c r="G64" s="351"/>
      <c r="H64" s="54"/>
      <c r="I64" s="54"/>
      <c r="J64" s="54"/>
    </row>
    <row r="65" spans="2:11">
      <c r="B65" s="352"/>
      <c r="C65" s="352"/>
      <c r="D65" s="350"/>
      <c r="E65" s="350"/>
      <c r="F65" s="351"/>
      <c r="G65" s="351"/>
      <c r="H65" s="54"/>
      <c r="I65" s="54"/>
    </row>
    <row r="66" spans="2:11">
      <c r="B66" s="352"/>
      <c r="C66" s="352"/>
      <c r="D66" s="350"/>
      <c r="E66" s="350"/>
      <c r="F66" s="351"/>
      <c r="G66" s="351"/>
      <c r="H66" s="54"/>
      <c r="I66" s="54"/>
    </row>
    <row r="67" spans="2:11">
      <c r="B67" s="352"/>
      <c r="C67" s="352"/>
      <c r="D67" s="350"/>
      <c r="E67" s="350"/>
      <c r="F67" s="351"/>
      <c r="G67" s="351"/>
      <c r="H67" s="54"/>
      <c r="I67" s="54"/>
    </row>
    <row r="68" spans="2:11">
      <c r="B68" s="3"/>
      <c r="C68" s="3"/>
      <c r="D68" s="3"/>
      <c r="E68" s="3"/>
      <c r="F68" s="54"/>
      <c r="G68" s="54"/>
      <c r="H68" s="54"/>
      <c r="I68" s="54"/>
    </row>
    <row r="69" spans="2:11">
      <c r="B69" s="352"/>
      <c r="C69" s="352"/>
      <c r="D69" s="350"/>
      <c r="E69" s="350"/>
      <c r="F69" s="351"/>
      <c r="G69" s="351"/>
      <c r="H69" s="54"/>
      <c r="I69" s="54"/>
      <c r="J69" s="54"/>
    </row>
    <row r="70" spans="2:11">
      <c r="B70" s="352"/>
      <c r="C70" s="352"/>
      <c r="D70" s="350"/>
      <c r="E70" s="350"/>
      <c r="F70" s="351"/>
      <c r="G70" s="351"/>
      <c r="H70" s="54"/>
      <c r="I70" s="54"/>
      <c r="J70" s="54"/>
    </row>
    <row r="71" spans="2:11">
      <c r="B71" s="352"/>
      <c r="C71" s="352"/>
      <c r="D71" s="350"/>
      <c r="E71" s="350"/>
      <c r="F71" s="351"/>
      <c r="G71" s="351"/>
      <c r="H71" s="54"/>
      <c r="I71" s="54"/>
    </row>
    <row r="72" spans="2:11">
      <c r="B72" s="352"/>
      <c r="C72" s="352"/>
      <c r="D72" s="350"/>
      <c r="E72" s="350"/>
      <c r="F72" s="351"/>
      <c r="G72" s="351"/>
      <c r="H72" s="54"/>
      <c r="I72" s="54"/>
    </row>
    <row r="73" spans="2:11">
      <c r="B73" s="352"/>
      <c r="C73" s="352"/>
      <c r="D73" s="350"/>
      <c r="E73" s="350"/>
      <c r="F73" s="351"/>
      <c r="G73" s="351"/>
      <c r="H73" s="54"/>
      <c r="I73" s="54"/>
    </row>
    <row r="74" spans="2:11">
      <c r="B74" s="3"/>
      <c r="C74" s="3"/>
      <c r="D74" s="3"/>
      <c r="E74" s="3"/>
      <c r="F74" s="54"/>
      <c r="G74" s="54"/>
      <c r="H74" s="54"/>
      <c r="I74" s="54"/>
    </row>
    <row r="75" spans="2:11" s="3" customFormat="1" ht="12.75">
      <c r="B75" s="352"/>
      <c r="C75" s="352"/>
      <c r="D75" s="350"/>
      <c r="E75" s="350"/>
      <c r="F75" s="351"/>
      <c r="G75" s="351"/>
      <c r="H75" s="54"/>
      <c r="I75" s="54"/>
      <c r="J75" s="54"/>
      <c r="K75" s="105"/>
    </row>
    <row r="76" spans="2:11" s="3" customFormat="1" ht="12.75">
      <c r="B76" s="352"/>
      <c r="C76" s="352"/>
      <c r="D76" s="350"/>
      <c r="E76" s="350"/>
      <c r="F76" s="351"/>
      <c r="G76" s="351"/>
      <c r="H76" s="54"/>
      <c r="I76" s="54"/>
      <c r="J76" s="54"/>
      <c r="K76" s="105"/>
    </row>
    <row r="77" spans="2:11" s="3" customFormat="1">
      <c r="B77" s="352"/>
      <c r="C77" s="352"/>
      <c r="D77" s="350"/>
      <c r="E77" s="350"/>
      <c r="F77" s="351"/>
      <c r="G77" s="351"/>
      <c r="H77" s="54"/>
      <c r="I77" s="54"/>
      <c r="J77" s="53"/>
      <c r="K77" s="105"/>
    </row>
    <row r="78" spans="2:11" s="3" customFormat="1">
      <c r="B78" s="352"/>
      <c r="C78" s="352"/>
      <c r="D78" s="350"/>
      <c r="E78" s="350"/>
      <c r="F78" s="351"/>
      <c r="G78" s="351"/>
      <c r="H78" s="54"/>
      <c r="I78" s="54"/>
      <c r="J78" s="53"/>
      <c r="K78" s="105"/>
    </row>
    <row r="79" spans="2:11" s="3" customFormat="1">
      <c r="B79" s="352"/>
      <c r="C79" s="352"/>
      <c r="D79" s="350"/>
      <c r="E79" s="350"/>
      <c r="F79" s="351"/>
      <c r="G79" s="351"/>
      <c r="H79" s="54"/>
      <c r="I79" s="54"/>
      <c r="J79" s="53"/>
      <c r="K79" s="105"/>
    </row>
    <row r="80" spans="2:11" s="3" customFormat="1">
      <c r="F80" s="54"/>
      <c r="G80" s="54"/>
      <c r="H80" s="54"/>
      <c r="I80" s="54"/>
      <c r="J80" s="53"/>
      <c r="K80" s="105"/>
    </row>
    <row r="81" spans="6:11" s="3" customFormat="1" ht="12.75">
      <c r="F81" s="54"/>
      <c r="G81" s="54"/>
      <c r="H81" s="54"/>
      <c r="I81" s="54"/>
      <c r="J81" s="54"/>
      <c r="K81" s="105"/>
    </row>
    <row r="82" spans="6:11" s="3" customFormat="1" ht="12.75">
      <c r="F82" s="54"/>
      <c r="G82" s="54"/>
      <c r="H82" s="54"/>
      <c r="I82" s="54"/>
      <c r="J82" s="54"/>
      <c r="K82" s="105"/>
    </row>
    <row r="83" spans="6:11" s="3" customFormat="1" ht="12.75">
      <c r="F83" s="54"/>
      <c r="G83" s="54"/>
      <c r="H83" s="54"/>
      <c r="I83" s="54"/>
      <c r="J83" s="54"/>
      <c r="K83" s="105"/>
    </row>
    <row r="84" spans="6:11" s="3" customFormat="1" ht="12.75">
      <c r="F84" s="54"/>
      <c r="G84" s="54"/>
      <c r="H84" s="54"/>
      <c r="I84" s="54"/>
      <c r="J84" s="54"/>
      <c r="K84" s="105"/>
    </row>
    <row r="85" spans="6:11" s="3" customFormat="1" ht="12.75">
      <c r="F85" s="54"/>
      <c r="G85" s="54"/>
      <c r="H85" s="54"/>
      <c r="I85" s="54"/>
      <c r="J85" s="54"/>
      <c r="K85" s="105"/>
    </row>
    <row r="86" spans="6:11" s="3" customFormat="1" ht="12.75">
      <c r="F86" s="54"/>
      <c r="G86" s="54"/>
      <c r="H86" s="54"/>
      <c r="I86" s="54"/>
      <c r="J86" s="54"/>
      <c r="K86" s="105"/>
    </row>
    <row r="87" spans="6:11" s="3" customFormat="1" ht="12.75">
      <c r="F87" s="54"/>
      <c r="G87" s="54"/>
      <c r="H87" s="54"/>
      <c r="I87" s="54"/>
      <c r="J87" s="54"/>
      <c r="K87" s="105"/>
    </row>
    <row r="88" spans="6:11" s="3" customFormat="1" ht="12.75">
      <c r="F88" s="54"/>
      <c r="G88" s="54"/>
      <c r="H88" s="54"/>
      <c r="I88" s="54"/>
      <c r="J88" s="54"/>
      <c r="K88" s="105"/>
    </row>
    <row r="89" spans="6:11" s="3" customFormat="1" ht="12.75">
      <c r="F89" s="54"/>
      <c r="G89" s="54"/>
      <c r="H89" s="54"/>
      <c r="I89" s="54"/>
      <c r="J89" s="54"/>
      <c r="K89" s="105"/>
    </row>
    <row r="90" spans="6:11" s="3" customFormat="1" ht="12.75">
      <c r="F90" s="54"/>
      <c r="G90" s="54"/>
      <c r="H90" s="54"/>
      <c r="I90" s="54"/>
      <c r="J90" s="54"/>
      <c r="K90" s="105"/>
    </row>
    <row r="91" spans="6:11" s="3" customFormat="1" ht="12.75">
      <c r="F91" s="54"/>
      <c r="G91" s="54"/>
      <c r="H91" s="54"/>
      <c r="I91" s="54"/>
      <c r="J91" s="54"/>
      <c r="K91" s="105"/>
    </row>
    <row r="92" spans="6:11" s="3" customFormat="1" ht="12.75">
      <c r="F92" s="54"/>
      <c r="G92" s="54"/>
      <c r="H92" s="54"/>
      <c r="I92" s="54"/>
      <c r="J92" s="54"/>
      <c r="K92" s="105"/>
    </row>
    <row r="93" spans="6:11" s="3" customFormat="1" ht="12.75">
      <c r="F93" s="54"/>
      <c r="G93" s="54"/>
      <c r="H93" s="54"/>
      <c r="I93" s="54"/>
      <c r="J93" s="54"/>
      <c r="K93" s="105"/>
    </row>
    <row r="94" spans="6:11" s="3" customFormat="1" ht="12.75">
      <c r="F94" s="54"/>
      <c r="G94" s="54"/>
      <c r="H94" s="54"/>
      <c r="I94" s="54"/>
      <c r="J94" s="54"/>
      <c r="K94" s="105"/>
    </row>
    <row r="95" spans="6:11" s="3" customFormat="1" ht="12.75">
      <c r="F95" s="54"/>
      <c r="G95" s="54"/>
      <c r="H95" s="54"/>
      <c r="I95" s="54"/>
      <c r="J95" s="54"/>
      <c r="K95" s="105"/>
    </row>
    <row r="96" spans="6:11" s="3" customFormat="1" ht="12.75">
      <c r="F96" s="54"/>
      <c r="G96" s="54"/>
      <c r="H96" s="54"/>
      <c r="I96" s="54"/>
      <c r="J96" s="54"/>
      <c r="K96" s="105"/>
    </row>
    <row r="97" spans="6:11" s="3" customFormat="1" ht="12.75">
      <c r="F97" s="54"/>
      <c r="G97" s="54"/>
      <c r="H97" s="54"/>
      <c r="I97" s="54"/>
      <c r="J97" s="54"/>
      <c r="K97" s="105"/>
    </row>
    <row r="98" spans="6:11" s="3" customFormat="1" ht="12.75">
      <c r="F98" s="54"/>
      <c r="G98" s="54"/>
      <c r="H98" s="54"/>
      <c r="I98" s="54"/>
      <c r="J98" s="54"/>
      <c r="K98" s="105"/>
    </row>
    <row r="99" spans="6:11" s="3" customFormat="1" ht="12.75">
      <c r="F99" s="54"/>
      <c r="G99" s="54"/>
      <c r="H99" s="54"/>
      <c r="I99" s="54"/>
      <c r="J99" s="54"/>
      <c r="K99" s="105"/>
    </row>
    <row r="100" spans="6:11" s="3" customFormat="1" ht="12.75">
      <c r="F100" s="54"/>
      <c r="G100" s="54"/>
      <c r="H100" s="54"/>
      <c r="I100" s="54"/>
      <c r="J100" s="54"/>
      <c r="K100" s="105"/>
    </row>
    <row r="101" spans="6:11" s="3" customFormat="1" ht="12.75">
      <c r="F101" s="54"/>
      <c r="G101" s="54"/>
      <c r="H101" s="54"/>
      <c r="I101" s="54"/>
      <c r="J101" s="54"/>
      <c r="K101" s="105"/>
    </row>
    <row r="102" spans="6:11" s="3" customFormat="1" ht="12.75">
      <c r="F102" s="54"/>
      <c r="G102" s="54"/>
      <c r="H102" s="54"/>
      <c r="I102" s="54"/>
      <c r="J102" s="54"/>
      <c r="K102" s="105"/>
    </row>
    <row r="103" spans="6:11" s="3" customFormat="1" ht="12.75">
      <c r="F103" s="54"/>
      <c r="G103" s="54"/>
      <c r="H103" s="54"/>
      <c r="I103" s="54"/>
      <c r="J103" s="54"/>
      <c r="K103" s="105"/>
    </row>
    <row r="104" spans="6:11" s="3" customFormat="1" ht="12.75">
      <c r="F104" s="54"/>
      <c r="G104" s="54"/>
      <c r="H104" s="54"/>
      <c r="I104" s="54"/>
      <c r="J104" s="54"/>
      <c r="K104" s="105"/>
    </row>
    <row r="105" spans="6:11" s="3" customFormat="1" ht="12.75">
      <c r="F105" s="54"/>
      <c r="G105" s="54"/>
      <c r="H105" s="54"/>
      <c r="I105" s="54"/>
      <c r="J105" s="54"/>
      <c r="K105" s="105"/>
    </row>
    <row r="106" spans="6:11" s="3" customFormat="1" ht="12.75">
      <c r="F106" s="54"/>
      <c r="G106" s="54"/>
      <c r="H106" s="54"/>
      <c r="I106" s="54"/>
      <c r="J106" s="54"/>
      <c r="K106" s="105"/>
    </row>
    <row r="107" spans="6:11" s="3" customFormat="1" ht="12.75">
      <c r="F107" s="54"/>
      <c r="G107" s="54"/>
      <c r="H107" s="54"/>
      <c r="I107" s="54"/>
      <c r="J107" s="54"/>
      <c r="K107" s="105"/>
    </row>
    <row r="108" spans="6:11" s="3" customFormat="1" ht="12.75">
      <c r="F108" s="54"/>
      <c r="G108" s="54"/>
      <c r="H108" s="54"/>
      <c r="I108" s="54"/>
      <c r="J108" s="54"/>
      <c r="K108" s="105"/>
    </row>
    <row r="109" spans="6:11" s="3" customFormat="1" ht="12.75">
      <c r="F109" s="54"/>
      <c r="G109" s="54"/>
      <c r="H109" s="54"/>
      <c r="I109" s="54"/>
      <c r="J109" s="54"/>
      <c r="K109" s="105"/>
    </row>
    <row r="110" spans="6:11" s="3" customFormat="1" ht="12.75">
      <c r="F110" s="54"/>
      <c r="G110" s="54"/>
      <c r="H110" s="54"/>
      <c r="I110" s="54"/>
      <c r="J110" s="54"/>
      <c r="K110" s="105"/>
    </row>
    <row r="111" spans="6:11" s="3" customFormat="1" ht="12.75">
      <c r="F111" s="54"/>
      <c r="G111" s="54"/>
      <c r="H111" s="54"/>
      <c r="I111" s="54"/>
      <c r="J111" s="54"/>
      <c r="K111" s="105"/>
    </row>
    <row r="112" spans="6:11" s="3" customFormat="1" ht="12.75">
      <c r="F112" s="54"/>
      <c r="G112" s="54"/>
      <c r="H112" s="54"/>
      <c r="I112" s="54"/>
      <c r="J112" s="54"/>
      <c r="K112" s="105"/>
    </row>
    <row r="113" spans="6:11" s="3" customFormat="1" ht="12.75">
      <c r="F113" s="54"/>
      <c r="G113" s="54"/>
      <c r="H113" s="54"/>
      <c r="I113" s="54"/>
      <c r="J113" s="54"/>
      <c r="K113" s="105"/>
    </row>
    <row r="114" spans="6:11" s="3" customFormat="1" ht="12.75">
      <c r="F114" s="54"/>
      <c r="G114" s="54"/>
      <c r="H114" s="54"/>
      <c r="I114" s="54"/>
      <c r="J114" s="54"/>
      <c r="K114" s="105"/>
    </row>
    <row r="115" spans="6:11" s="3" customFormat="1" ht="12.75">
      <c r="F115" s="54"/>
      <c r="G115" s="54"/>
      <c r="H115" s="54"/>
      <c r="I115" s="54"/>
      <c r="J115" s="54"/>
      <c r="K115" s="105"/>
    </row>
    <row r="116" spans="6:11" s="3" customFormat="1" ht="12.75">
      <c r="F116" s="54"/>
      <c r="G116" s="54"/>
      <c r="H116" s="54"/>
      <c r="I116" s="54"/>
      <c r="J116" s="54"/>
      <c r="K116" s="105"/>
    </row>
    <row r="117" spans="6:11" s="3" customFormat="1" ht="12.75">
      <c r="F117" s="54"/>
      <c r="G117" s="54"/>
      <c r="H117" s="54"/>
      <c r="I117" s="54"/>
      <c r="J117" s="54"/>
      <c r="K117" s="105"/>
    </row>
    <row r="118" spans="6:11" s="3" customFormat="1" ht="12.75">
      <c r="F118" s="54"/>
      <c r="G118" s="54"/>
      <c r="H118" s="54"/>
      <c r="I118" s="54"/>
      <c r="J118" s="54"/>
      <c r="K118" s="105"/>
    </row>
    <row r="119" spans="6:11" s="3" customFormat="1" ht="12.75">
      <c r="F119" s="54"/>
      <c r="G119" s="54"/>
      <c r="H119" s="54"/>
      <c r="I119" s="54"/>
      <c r="J119" s="54"/>
      <c r="K119" s="105"/>
    </row>
    <row r="120" spans="6:11" s="3" customFormat="1" ht="12.75">
      <c r="F120" s="54"/>
      <c r="G120" s="54"/>
      <c r="H120" s="54"/>
      <c r="I120" s="54"/>
      <c r="J120" s="54"/>
      <c r="K120" s="105"/>
    </row>
    <row r="121" spans="6:11" s="3" customFormat="1" ht="12.75">
      <c r="F121" s="54"/>
      <c r="G121" s="54"/>
      <c r="H121" s="54"/>
      <c r="I121" s="54"/>
      <c r="J121" s="54"/>
      <c r="K121" s="105"/>
    </row>
    <row r="122" spans="6:11" s="3" customFormat="1" ht="12.75">
      <c r="F122" s="54"/>
      <c r="G122" s="54"/>
      <c r="H122" s="54"/>
      <c r="I122" s="54"/>
      <c r="J122" s="54"/>
      <c r="K122" s="105"/>
    </row>
    <row r="123" spans="6:11" s="3" customFormat="1" ht="12.75">
      <c r="F123" s="54"/>
      <c r="G123" s="54"/>
      <c r="H123" s="54"/>
      <c r="I123" s="54"/>
      <c r="J123" s="54"/>
      <c r="K123" s="105"/>
    </row>
    <row r="124" spans="6:11" s="3" customFormat="1" ht="12.75">
      <c r="F124" s="54"/>
      <c r="G124" s="54"/>
      <c r="H124" s="54"/>
      <c r="I124" s="54"/>
      <c r="J124" s="54"/>
      <c r="K124" s="105"/>
    </row>
    <row r="125" spans="6:11" s="3" customFormat="1" ht="12.75">
      <c r="F125" s="54"/>
      <c r="G125" s="54"/>
      <c r="H125" s="54"/>
      <c r="I125" s="54"/>
      <c r="J125" s="54"/>
      <c r="K125" s="105"/>
    </row>
    <row r="126" spans="6:11" s="3" customFormat="1" ht="12.75">
      <c r="F126" s="54"/>
      <c r="G126" s="54"/>
      <c r="H126" s="54"/>
      <c r="I126" s="54"/>
      <c r="J126" s="54"/>
      <c r="K126" s="105"/>
    </row>
    <row r="127" spans="6:11" s="3" customFormat="1" ht="12.75">
      <c r="F127" s="54"/>
      <c r="G127" s="54"/>
      <c r="H127" s="54"/>
      <c r="I127" s="54"/>
      <c r="J127" s="54"/>
      <c r="K127" s="105"/>
    </row>
    <row r="128" spans="6:11" s="3" customFormat="1" ht="12.75">
      <c r="F128" s="54"/>
      <c r="G128" s="54"/>
      <c r="H128" s="54"/>
      <c r="I128" s="54"/>
      <c r="J128" s="54"/>
      <c r="K128" s="105"/>
    </row>
    <row r="129" spans="6:11" s="3" customFormat="1" ht="12.75">
      <c r="F129" s="54"/>
      <c r="G129" s="54"/>
      <c r="H129" s="54"/>
      <c r="I129" s="54"/>
      <c r="J129" s="54"/>
      <c r="K129" s="105"/>
    </row>
    <row r="130" spans="6:11" s="3" customFormat="1" ht="12.75">
      <c r="F130" s="54"/>
      <c r="G130" s="54"/>
      <c r="H130" s="54"/>
      <c r="I130" s="54"/>
      <c r="J130" s="54"/>
      <c r="K130" s="105"/>
    </row>
    <row r="131" spans="6:11" s="3" customFormat="1" ht="12.75">
      <c r="F131" s="54"/>
      <c r="G131" s="54"/>
      <c r="H131" s="54"/>
      <c r="I131" s="54"/>
      <c r="J131" s="54"/>
      <c r="K131" s="105"/>
    </row>
    <row r="132" spans="6:11" s="3" customFormat="1" ht="12.75">
      <c r="F132" s="54"/>
      <c r="G132" s="54"/>
      <c r="H132" s="54"/>
      <c r="I132" s="54"/>
      <c r="J132" s="54"/>
      <c r="K132" s="105"/>
    </row>
    <row r="133" spans="6:11" s="3" customFormat="1" ht="12.75">
      <c r="F133" s="54"/>
      <c r="G133" s="54"/>
      <c r="H133" s="54"/>
      <c r="I133" s="54"/>
      <c r="J133" s="54"/>
      <c r="K133" s="105"/>
    </row>
    <row r="134" spans="6:11" s="3" customFormat="1" ht="12.75">
      <c r="F134" s="54"/>
      <c r="G134" s="54"/>
      <c r="H134" s="54"/>
      <c r="I134" s="54"/>
      <c r="J134" s="54"/>
      <c r="K134" s="105"/>
    </row>
    <row r="135" spans="6:11" s="3" customFormat="1" ht="12.75">
      <c r="F135" s="54"/>
      <c r="G135" s="54"/>
      <c r="H135" s="54"/>
      <c r="I135" s="54"/>
      <c r="J135" s="54"/>
      <c r="K135" s="105"/>
    </row>
    <row r="136" spans="6:11" s="3" customFormat="1" ht="12.75">
      <c r="F136" s="54"/>
      <c r="G136" s="54"/>
      <c r="H136" s="54"/>
      <c r="I136" s="54"/>
      <c r="J136" s="54"/>
      <c r="K136" s="105"/>
    </row>
    <row r="137" spans="6:11" s="3" customFormat="1" ht="12.75">
      <c r="F137" s="54"/>
      <c r="G137" s="54"/>
      <c r="H137" s="54"/>
      <c r="I137" s="54"/>
      <c r="J137" s="54"/>
      <c r="K137" s="105"/>
    </row>
    <row r="138" spans="6:11" s="3" customFormat="1" ht="12.75">
      <c r="F138" s="54"/>
      <c r="G138" s="54"/>
      <c r="H138" s="54"/>
      <c r="I138" s="54"/>
      <c r="J138" s="54"/>
      <c r="K138" s="105"/>
    </row>
    <row r="139" spans="6:11" s="3" customFormat="1" ht="12.75">
      <c r="F139" s="54"/>
      <c r="G139" s="54"/>
      <c r="H139" s="54"/>
      <c r="I139" s="54"/>
      <c r="J139" s="54"/>
      <c r="K139" s="105"/>
    </row>
    <row r="140" spans="6:11" s="3" customFormat="1" ht="12.75">
      <c r="F140" s="54"/>
      <c r="G140" s="54"/>
      <c r="H140" s="54"/>
      <c r="I140" s="54"/>
      <c r="J140" s="54"/>
      <c r="K140" s="105"/>
    </row>
    <row r="141" spans="6:11" s="3" customFormat="1" ht="12.75">
      <c r="F141" s="54"/>
      <c r="G141" s="54"/>
      <c r="H141" s="54"/>
      <c r="I141" s="54"/>
      <c r="J141" s="54"/>
      <c r="K141" s="105"/>
    </row>
    <row r="142" spans="6:11" s="3" customFormat="1" ht="12.75">
      <c r="F142" s="54"/>
      <c r="G142" s="54"/>
      <c r="H142" s="54"/>
      <c r="I142" s="54"/>
      <c r="J142" s="54"/>
      <c r="K142" s="105"/>
    </row>
    <row r="143" spans="6:11" s="3" customFormat="1" ht="12.75">
      <c r="F143" s="54"/>
      <c r="G143" s="54"/>
      <c r="H143" s="54"/>
      <c r="I143" s="54"/>
      <c r="J143" s="54"/>
      <c r="K143" s="105"/>
    </row>
    <row r="144" spans="6:11" s="3" customFormat="1" ht="12.75">
      <c r="F144" s="54"/>
      <c r="G144" s="54"/>
      <c r="H144" s="54"/>
      <c r="I144" s="54"/>
      <c r="J144" s="54"/>
      <c r="K144" s="105"/>
    </row>
    <row r="145" spans="6:11" s="3" customFormat="1" ht="12.75">
      <c r="F145" s="54"/>
      <c r="G145" s="54"/>
      <c r="H145" s="54"/>
      <c r="I145" s="54"/>
      <c r="J145" s="54"/>
      <c r="K145" s="105"/>
    </row>
    <row r="146" spans="6:11" s="3" customFormat="1" ht="12.75">
      <c r="F146" s="54"/>
      <c r="G146" s="54"/>
      <c r="H146" s="54"/>
      <c r="I146" s="54"/>
      <c r="J146" s="54"/>
      <c r="K146" s="105"/>
    </row>
    <row r="147" spans="6:11" s="3" customFormat="1" ht="12.75">
      <c r="F147" s="54"/>
      <c r="G147" s="54"/>
      <c r="H147" s="54"/>
      <c r="I147" s="54"/>
      <c r="J147" s="54"/>
      <c r="K147" s="105"/>
    </row>
    <row r="148" spans="6:11" s="3" customFormat="1" ht="12.75">
      <c r="F148" s="54"/>
      <c r="G148" s="54"/>
      <c r="H148" s="54"/>
      <c r="I148" s="54"/>
      <c r="J148" s="54"/>
      <c r="K148" s="105"/>
    </row>
    <row r="149" spans="6:11" s="3" customFormat="1" ht="12.75">
      <c r="F149" s="54"/>
      <c r="G149" s="54"/>
      <c r="H149" s="54"/>
      <c r="I149" s="54"/>
      <c r="J149" s="54"/>
      <c r="K149" s="105"/>
    </row>
    <row r="150" spans="6:11" s="3" customFormat="1" ht="12.75">
      <c r="F150" s="54"/>
      <c r="G150" s="54"/>
      <c r="H150" s="54"/>
      <c r="I150" s="54"/>
      <c r="J150" s="54"/>
      <c r="K150" s="105"/>
    </row>
    <row r="151" spans="6:11" s="3" customFormat="1" ht="12.75">
      <c r="F151" s="54"/>
      <c r="G151" s="54"/>
      <c r="H151" s="54"/>
      <c r="I151" s="54"/>
      <c r="J151" s="54"/>
      <c r="K151" s="105"/>
    </row>
    <row r="152" spans="6:11" s="3" customFormat="1" ht="12.75">
      <c r="F152" s="54"/>
      <c r="G152" s="54"/>
      <c r="H152" s="54"/>
      <c r="I152" s="54"/>
      <c r="J152" s="54"/>
      <c r="K152" s="105"/>
    </row>
    <row r="153" spans="6:11" s="3" customFormat="1" ht="12.75">
      <c r="F153" s="54"/>
      <c r="G153" s="54"/>
      <c r="H153" s="54"/>
      <c r="I153" s="54"/>
      <c r="J153" s="54"/>
      <c r="K153" s="105"/>
    </row>
    <row r="154" spans="6:11" s="3" customFormat="1" ht="12.75">
      <c r="F154" s="54"/>
      <c r="G154" s="54"/>
      <c r="H154" s="54"/>
      <c r="I154" s="54"/>
      <c r="J154" s="54"/>
      <c r="K154" s="105"/>
    </row>
    <row r="155" spans="6:11" s="3" customFormat="1" ht="12.75">
      <c r="F155" s="54"/>
      <c r="G155" s="54"/>
      <c r="H155" s="54"/>
      <c r="I155" s="54"/>
      <c r="J155" s="54"/>
      <c r="K155" s="105"/>
    </row>
    <row r="156" spans="6:11" s="3" customFormat="1" ht="12.75">
      <c r="F156" s="54"/>
      <c r="G156" s="54"/>
      <c r="H156" s="54"/>
      <c r="I156" s="54"/>
      <c r="J156" s="54"/>
      <c r="K156" s="105"/>
    </row>
    <row r="157" spans="6:11" s="3" customFormat="1" ht="12.75">
      <c r="F157" s="54"/>
      <c r="G157" s="54"/>
      <c r="H157" s="54"/>
      <c r="I157" s="54"/>
      <c r="J157" s="54"/>
      <c r="K157" s="105"/>
    </row>
    <row r="158" spans="6:11" s="3" customFormat="1" ht="12.75">
      <c r="F158" s="54"/>
      <c r="G158" s="54"/>
      <c r="H158" s="54"/>
      <c r="I158" s="54"/>
      <c r="J158" s="54"/>
      <c r="K158" s="105"/>
    </row>
    <row r="159" spans="6:11" s="3" customFormat="1" ht="12.75">
      <c r="F159" s="54"/>
      <c r="G159" s="54"/>
      <c r="H159" s="54"/>
      <c r="I159" s="54"/>
      <c r="J159" s="54"/>
      <c r="K159" s="105"/>
    </row>
    <row r="160" spans="6:11" s="3" customFormat="1" ht="12.75">
      <c r="F160" s="54"/>
      <c r="G160" s="54"/>
      <c r="H160" s="54"/>
      <c r="I160" s="54"/>
      <c r="J160" s="54"/>
      <c r="K160" s="105"/>
    </row>
    <row r="161" spans="6:11" s="3" customFormat="1" ht="12.75">
      <c r="F161" s="54"/>
      <c r="G161" s="54"/>
      <c r="H161" s="54"/>
      <c r="I161" s="54"/>
      <c r="J161" s="54"/>
      <c r="K161" s="105"/>
    </row>
    <row r="162" spans="6:11" s="3" customFormat="1" ht="12.75">
      <c r="F162" s="54"/>
      <c r="G162" s="54"/>
      <c r="H162" s="54"/>
      <c r="I162" s="54"/>
      <c r="J162" s="54"/>
      <c r="K162" s="105"/>
    </row>
    <row r="163" spans="6:11" s="3" customFormat="1" ht="12.75">
      <c r="F163" s="54"/>
      <c r="G163" s="54"/>
      <c r="H163" s="54"/>
      <c r="I163" s="54"/>
      <c r="J163" s="54"/>
      <c r="K163" s="105"/>
    </row>
    <row r="164" spans="6:11" s="3" customFormat="1" ht="12.75">
      <c r="F164" s="54"/>
      <c r="G164" s="54"/>
      <c r="H164" s="54"/>
      <c r="I164" s="54"/>
      <c r="J164" s="54"/>
      <c r="K164" s="105"/>
    </row>
    <row r="165" spans="6:11" s="3" customFormat="1" ht="12.75">
      <c r="F165" s="54"/>
      <c r="G165" s="54"/>
      <c r="H165" s="54"/>
      <c r="I165" s="54"/>
      <c r="J165" s="54"/>
      <c r="K165" s="105"/>
    </row>
    <row r="166" spans="6:11" s="3" customFormat="1" ht="12.75">
      <c r="F166" s="54"/>
      <c r="G166" s="54"/>
      <c r="H166" s="54"/>
      <c r="I166" s="54"/>
      <c r="J166" s="54"/>
      <c r="K166" s="105"/>
    </row>
    <row r="167" spans="6:11" s="3" customFormat="1" ht="12.75">
      <c r="F167" s="54"/>
      <c r="G167" s="54"/>
      <c r="H167" s="54"/>
      <c r="I167" s="54"/>
      <c r="J167" s="54"/>
      <c r="K167" s="105"/>
    </row>
    <row r="168" spans="6:11" s="3" customFormat="1" ht="12.75">
      <c r="F168" s="54"/>
      <c r="G168" s="54"/>
      <c r="H168" s="54"/>
      <c r="I168" s="54"/>
      <c r="J168" s="54"/>
      <c r="K168" s="105"/>
    </row>
    <row r="169" spans="6:11" s="3" customFormat="1" ht="12.75">
      <c r="F169" s="54"/>
      <c r="G169" s="54"/>
      <c r="H169" s="54"/>
      <c r="I169" s="54"/>
      <c r="J169" s="54"/>
      <c r="K169" s="105"/>
    </row>
    <row r="170" spans="6:11" s="3" customFormat="1" ht="12.75">
      <c r="F170" s="54"/>
      <c r="G170" s="54"/>
      <c r="H170" s="54"/>
      <c r="I170" s="54"/>
      <c r="J170" s="54"/>
      <c r="K170" s="105"/>
    </row>
    <row r="171" spans="6:11" s="3" customFormat="1" ht="12.75">
      <c r="F171" s="54"/>
      <c r="G171" s="54"/>
      <c r="H171" s="54"/>
      <c r="I171" s="54"/>
      <c r="J171" s="54"/>
      <c r="K171" s="105"/>
    </row>
    <row r="172" spans="6:11" s="3" customFormat="1" ht="12.75">
      <c r="F172" s="54"/>
      <c r="G172" s="54"/>
      <c r="H172" s="54"/>
      <c r="I172" s="54"/>
      <c r="J172" s="54"/>
      <c r="K172" s="105"/>
    </row>
    <row r="173" spans="6:11" s="3" customFormat="1" ht="12.75">
      <c r="F173" s="54"/>
      <c r="G173" s="54"/>
      <c r="H173" s="54"/>
      <c r="I173" s="54"/>
      <c r="J173" s="54"/>
      <c r="K173" s="105"/>
    </row>
    <row r="174" spans="6:11" s="3" customFormat="1" ht="12.75">
      <c r="F174" s="54"/>
      <c r="G174" s="54"/>
      <c r="H174" s="54"/>
      <c r="I174" s="54"/>
      <c r="J174" s="54"/>
      <c r="K174" s="105"/>
    </row>
    <row r="175" spans="6:11" s="3" customFormat="1" ht="12.75">
      <c r="F175" s="54"/>
      <c r="G175" s="54"/>
      <c r="H175" s="54"/>
      <c r="I175" s="54"/>
      <c r="J175" s="54"/>
      <c r="K175" s="105"/>
    </row>
    <row r="176" spans="6:11" s="3" customFormat="1" ht="12.75">
      <c r="F176" s="54"/>
      <c r="G176" s="54"/>
      <c r="H176" s="54"/>
      <c r="I176" s="54"/>
      <c r="J176" s="54"/>
      <c r="K176" s="105"/>
    </row>
    <row r="177" spans="6:11" s="3" customFormat="1" ht="12.75">
      <c r="F177" s="54"/>
      <c r="G177" s="54"/>
      <c r="H177" s="54"/>
      <c r="I177" s="54"/>
      <c r="J177" s="54"/>
      <c r="K177" s="105"/>
    </row>
    <row r="178" spans="6:11" s="3" customFormat="1" ht="12.75">
      <c r="F178" s="54"/>
      <c r="G178" s="54"/>
      <c r="H178" s="54"/>
      <c r="I178" s="54"/>
      <c r="J178" s="54"/>
      <c r="K178" s="105"/>
    </row>
    <row r="179" spans="6:11" s="3" customFormat="1" ht="12.75">
      <c r="F179" s="54"/>
      <c r="G179" s="54"/>
      <c r="H179" s="54"/>
      <c r="I179" s="54"/>
      <c r="J179" s="54"/>
      <c r="K179" s="105"/>
    </row>
    <row r="180" spans="6:11" s="3" customFormat="1" ht="12.75">
      <c r="F180" s="54"/>
      <c r="G180" s="54"/>
      <c r="H180" s="54"/>
      <c r="I180" s="54"/>
      <c r="J180" s="54"/>
      <c r="K180" s="105"/>
    </row>
    <row r="181" spans="6:11" s="3" customFormat="1" ht="12.75">
      <c r="F181" s="54"/>
      <c r="G181" s="54"/>
      <c r="H181" s="54"/>
      <c r="I181" s="54"/>
      <c r="J181" s="54"/>
      <c r="K181" s="105"/>
    </row>
    <row r="182" spans="6:11" s="3" customFormat="1" ht="12.75">
      <c r="F182" s="54"/>
      <c r="G182" s="54"/>
      <c r="H182" s="54"/>
      <c r="I182" s="54"/>
      <c r="J182" s="54"/>
      <c r="K182" s="105"/>
    </row>
    <row r="183" spans="6:11" s="3" customFormat="1" ht="12.75">
      <c r="F183" s="54"/>
      <c r="G183" s="54"/>
      <c r="H183" s="54"/>
      <c r="I183" s="54"/>
      <c r="J183" s="54"/>
      <c r="K183" s="105"/>
    </row>
    <row r="184" spans="6:11" s="3" customFormat="1" ht="12.75">
      <c r="F184" s="54"/>
      <c r="G184" s="54"/>
      <c r="H184" s="54"/>
      <c r="I184" s="54"/>
      <c r="J184" s="54"/>
      <c r="K184" s="105"/>
    </row>
    <row r="185" spans="6:11" s="3" customFormat="1" ht="12.75">
      <c r="F185" s="54"/>
      <c r="G185" s="54"/>
      <c r="H185" s="54"/>
      <c r="I185" s="54"/>
      <c r="J185" s="54"/>
      <c r="K185" s="105"/>
    </row>
    <row r="186" spans="6:11" s="3" customFormat="1" ht="12.75">
      <c r="F186" s="54"/>
      <c r="G186" s="54"/>
      <c r="H186" s="54"/>
      <c r="I186" s="54"/>
      <c r="J186" s="54"/>
      <c r="K186" s="105"/>
    </row>
    <row r="187" spans="6:11" s="3" customFormat="1" ht="12.75">
      <c r="F187" s="54"/>
      <c r="G187" s="54"/>
      <c r="H187" s="54"/>
      <c r="I187" s="54"/>
      <c r="J187" s="54"/>
      <c r="K187" s="105"/>
    </row>
    <row r="188" spans="6:11" s="3" customFormat="1" ht="12.75">
      <c r="F188" s="54"/>
      <c r="G188" s="54"/>
      <c r="H188" s="54"/>
      <c r="I188" s="54"/>
      <c r="J188" s="54"/>
      <c r="K188" s="105"/>
    </row>
    <row r="189" spans="6:11" s="3" customFormat="1" ht="12.75">
      <c r="F189" s="54"/>
      <c r="G189" s="54"/>
      <c r="H189" s="54"/>
      <c r="I189" s="54"/>
      <c r="J189" s="54"/>
      <c r="K189" s="105"/>
    </row>
    <row r="190" spans="6:11" s="3" customFormat="1" ht="12.75">
      <c r="F190" s="54"/>
      <c r="G190" s="54"/>
      <c r="H190" s="54"/>
      <c r="I190" s="54"/>
      <c r="J190" s="54"/>
      <c r="K190" s="105"/>
    </row>
    <row r="191" spans="6:11" s="3" customFormat="1" ht="12.75">
      <c r="F191" s="54"/>
      <c r="G191" s="54"/>
      <c r="H191" s="54"/>
      <c r="I191" s="54"/>
      <c r="J191" s="54"/>
      <c r="K191" s="105"/>
    </row>
    <row r="192" spans="6:11" s="3" customFormat="1" ht="12.75">
      <c r="F192" s="54"/>
      <c r="G192" s="54"/>
      <c r="H192" s="54"/>
      <c r="I192" s="54"/>
      <c r="J192" s="54"/>
      <c r="K192" s="105"/>
    </row>
    <row r="193" spans="6:11" s="3" customFormat="1" ht="12.75">
      <c r="F193" s="54"/>
      <c r="G193" s="54"/>
      <c r="H193" s="54"/>
      <c r="I193" s="54"/>
      <c r="J193" s="54"/>
      <c r="K193" s="105"/>
    </row>
    <row r="194" spans="6:11" s="3" customFormat="1" ht="12.75">
      <c r="F194" s="54"/>
      <c r="G194" s="54"/>
      <c r="H194" s="54"/>
      <c r="I194" s="54"/>
      <c r="J194" s="54"/>
      <c r="K194" s="105"/>
    </row>
    <row r="195" spans="6:11" s="3" customFormat="1" ht="12.75">
      <c r="F195" s="54"/>
      <c r="G195" s="54"/>
      <c r="H195" s="54"/>
      <c r="I195" s="54"/>
      <c r="J195" s="54"/>
      <c r="K195" s="105"/>
    </row>
    <row r="196" spans="6:11" s="3" customFormat="1" ht="12.75">
      <c r="F196" s="54"/>
      <c r="G196" s="54"/>
      <c r="H196" s="54"/>
      <c r="I196" s="54"/>
      <c r="J196" s="54"/>
      <c r="K196" s="105"/>
    </row>
    <row r="197" spans="6:11" s="3" customFormat="1" ht="12.75">
      <c r="F197" s="54"/>
      <c r="G197" s="54"/>
      <c r="H197" s="54"/>
      <c r="I197" s="54"/>
      <c r="J197" s="54"/>
      <c r="K197" s="105"/>
    </row>
    <row r="198" spans="6:11" s="3" customFormat="1" ht="12.75">
      <c r="F198" s="54"/>
      <c r="G198" s="54"/>
      <c r="H198" s="54"/>
      <c r="I198" s="54"/>
      <c r="J198" s="54"/>
      <c r="K198" s="105"/>
    </row>
    <row r="199" spans="6:11" s="3" customFormat="1" ht="12.75">
      <c r="F199" s="54"/>
      <c r="G199" s="54"/>
      <c r="H199" s="54"/>
      <c r="I199" s="54"/>
      <c r="J199" s="54"/>
      <c r="K199" s="105"/>
    </row>
    <row r="200" spans="6:11" s="3" customFormat="1" ht="12.75">
      <c r="F200" s="54"/>
      <c r="G200" s="54"/>
      <c r="H200" s="54"/>
      <c r="I200" s="54"/>
      <c r="J200" s="54"/>
      <c r="K200" s="105"/>
    </row>
    <row r="201" spans="6:11" s="3" customFormat="1" ht="12.75">
      <c r="F201" s="54"/>
      <c r="G201" s="54"/>
      <c r="H201" s="54"/>
      <c r="I201" s="54"/>
      <c r="J201" s="54"/>
      <c r="K201" s="105"/>
    </row>
    <row r="202" spans="6:11" s="3" customFormat="1" ht="12.75">
      <c r="F202" s="54"/>
      <c r="G202" s="54"/>
      <c r="H202" s="54"/>
      <c r="I202" s="54"/>
      <c r="J202" s="54"/>
      <c r="K202" s="105"/>
    </row>
    <row r="203" spans="6:11" s="3" customFormat="1" ht="12.75">
      <c r="F203" s="54"/>
      <c r="G203" s="54"/>
      <c r="H203" s="54"/>
      <c r="I203" s="54"/>
      <c r="J203" s="54"/>
      <c r="K203" s="105"/>
    </row>
    <row r="204" spans="6:11" s="3" customFormat="1" ht="12.75">
      <c r="F204" s="54"/>
      <c r="G204" s="54"/>
      <c r="H204" s="54"/>
      <c r="I204" s="54"/>
      <c r="J204" s="54"/>
      <c r="K204" s="105"/>
    </row>
    <row r="205" spans="6:11" s="3" customFormat="1" ht="12.75">
      <c r="F205" s="54"/>
      <c r="G205" s="54"/>
      <c r="H205" s="54"/>
      <c r="I205" s="54"/>
      <c r="J205" s="54"/>
      <c r="K205" s="105"/>
    </row>
    <row r="206" spans="6:11" s="3" customFormat="1" ht="12.75">
      <c r="F206" s="54"/>
      <c r="G206" s="54"/>
      <c r="H206" s="54"/>
      <c r="I206" s="54"/>
      <c r="J206" s="54"/>
      <c r="K206" s="105"/>
    </row>
    <row r="207" spans="6:11" s="3" customFormat="1" ht="12.75">
      <c r="F207" s="54"/>
      <c r="G207" s="54"/>
      <c r="H207" s="54"/>
      <c r="I207" s="54"/>
      <c r="J207" s="54"/>
      <c r="K207" s="105"/>
    </row>
    <row r="208" spans="6:11" s="3" customFormat="1" ht="12.75">
      <c r="F208" s="54"/>
      <c r="G208" s="54"/>
      <c r="H208" s="54"/>
      <c r="I208" s="54"/>
      <c r="J208" s="54"/>
      <c r="K208" s="105"/>
    </row>
    <row r="209" spans="6:11" s="3" customFormat="1" ht="12.75">
      <c r="F209" s="54"/>
      <c r="G209" s="54"/>
      <c r="H209" s="54"/>
      <c r="I209" s="54"/>
      <c r="J209" s="54"/>
      <c r="K209" s="105"/>
    </row>
    <row r="210" spans="6:11" s="3" customFormat="1" ht="12.75">
      <c r="F210" s="54"/>
      <c r="G210" s="54"/>
      <c r="H210" s="54"/>
      <c r="I210" s="54"/>
      <c r="J210" s="54"/>
      <c r="K210" s="105"/>
    </row>
    <row r="211" spans="6:11" s="3" customFormat="1" ht="12.75">
      <c r="F211" s="54"/>
      <c r="G211" s="54"/>
      <c r="H211" s="54"/>
      <c r="I211" s="54"/>
      <c r="J211" s="54"/>
      <c r="K211" s="105"/>
    </row>
    <row r="212" spans="6:11" s="3" customFormat="1" ht="12.75">
      <c r="F212" s="54"/>
      <c r="G212" s="54"/>
      <c r="H212" s="54"/>
      <c r="I212" s="54"/>
      <c r="J212" s="54"/>
      <c r="K212" s="105"/>
    </row>
    <row r="213" spans="6:11" s="3" customFormat="1" ht="12.75">
      <c r="F213" s="54"/>
      <c r="G213" s="54"/>
      <c r="H213" s="54"/>
      <c r="I213" s="54"/>
      <c r="J213" s="54"/>
      <c r="K213" s="105"/>
    </row>
    <row r="214" spans="6:11" s="3" customFormat="1" ht="12.75">
      <c r="F214" s="54"/>
      <c r="G214" s="54"/>
      <c r="H214" s="54"/>
      <c r="I214" s="54"/>
      <c r="J214" s="54"/>
      <c r="K214" s="105"/>
    </row>
    <row r="215" spans="6:11" s="3" customFormat="1" ht="12.75">
      <c r="F215" s="54"/>
      <c r="G215" s="54"/>
      <c r="H215" s="54"/>
      <c r="I215" s="54"/>
      <c r="J215" s="54"/>
      <c r="K215" s="105"/>
    </row>
    <row r="216" spans="6:11" s="3" customFormat="1" ht="12.75">
      <c r="F216" s="54"/>
      <c r="G216" s="54"/>
      <c r="H216" s="54"/>
      <c r="I216" s="54"/>
      <c r="J216" s="54"/>
      <c r="K216" s="105"/>
    </row>
    <row r="217" spans="6:11" s="3" customFormat="1" ht="12.75">
      <c r="F217" s="54"/>
      <c r="G217" s="54"/>
      <c r="H217" s="54"/>
      <c r="I217" s="54"/>
      <c r="J217" s="54"/>
      <c r="K217" s="105"/>
    </row>
    <row r="218" spans="6:11" s="3" customFormat="1" ht="12.75">
      <c r="F218" s="54"/>
      <c r="G218" s="54"/>
      <c r="H218" s="54"/>
      <c r="I218" s="54"/>
      <c r="J218" s="54"/>
      <c r="K218" s="105"/>
    </row>
    <row r="219" spans="6:11" s="3" customFormat="1" ht="12.75">
      <c r="F219" s="54"/>
      <c r="G219" s="54"/>
      <c r="H219" s="54"/>
      <c r="I219" s="54"/>
      <c r="J219" s="54"/>
      <c r="K219" s="105"/>
    </row>
    <row r="220" spans="6:11" s="3" customFormat="1" ht="12.75">
      <c r="F220" s="54"/>
      <c r="G220" s="54"/>
      <c r="H220" s="54"/>
      <c r="I220" s="54"/>
      <c r="J220" s="54"/>
      <c r="K220" s="105"/>
    </row>
    <row r="221" spans="6:11" s="3" customFormat="1" ht="12.75">
      <c r="F221" s="54"/>
      <c r="G221" s="54"/>
      <c r="H221" s="54"/>
      <c r="I221" s="54"/>
      <c r="J221" s="54"/>
      <c r="K221" s="105"/>
    </row>
    <row r="222" spans="6:11" s="3" customFormat="1" ht="12.75">
      <c r="F222" s="54"/>
      <c r="G222" s="54"/>
      <c r="H222" s="54"/>
      <c r="I222" s="54"/>
      <c r="J222" s="54"/>
      <c r="K222" s="105"/>
    </row>
    <row r="223" spans="6:11" s="3" customFormat="1" ht="12.75">
      <c r="F223" s="54"/>
      <c r="G223" s="54"/>
      <c r="H223" s="54"/>
      <c r="I223" s="54"/>
      <c r="J223" s="54"/>
      <c r="K223" s="105"/>
    </row>
    <row r="224" spans="6:11" s="3" customFormat="1" ht="12.75">
      <c r="F224" s="54"/>
      <c r="G224" s="54"/>
      <c r="H224" s="54"/>
      <c r="I224" s="54"/>
      <c r="J224" s="54"/>
      <c r="K224" s="105"/>
    </row>
    <row r="225" spans="6:11" s="3" customFormat="1" ht="12.75">
      <c r="F225" s="54"/>
      <c r="G225" s="54"/>
      <c r="H225" s="54"/>
      <c r="I225" s="54"/>
      <c r="J225" s="54"/>
      <c r="K225" s="105"/>
    </row>
    <row r="226" spans="6:11" s="3" customFormat="1" ht="12.75">
      <c r="F226" s="54"/>
      <c r="G226" s="54"/>
      <c r="H226" s="54"/>
      <c r="I226" s="54"/>
      <c r="J226" s="54"/>
      <c r="K226" s="105"/>
    </row>
    <row r="227" spans="6:11" s="3" customFormat="1" ht="12.75">
      <c r="F227" s="54"/>
      <c r="G227" s="54"/>
      <c r="H227" s="54"/>
      <c r="I227" s="54"/>
      <c r="J227" s="54"/>
      <c r="K227" s="105"/>
    </row>
    <row r="228" spans="6:11" s="3" customFormat="1" ht="12.75">
      <c r="F228" s="54"/>
      <c r="G228" s="54"/>
      <c r="H228" s="54"/>
      <c r="I228" s="54"/>
      <c r="J228" s="54"/>
      <c r="K228" s="105"/>
    </row>
    <row r="229" spans="6:11" s="3" customFormat="1" ht="12.75">
      <c r="F229" s="54"/>
      <c r="G229" s="54"/>
      <c r="H229" s="54"/>
      <c r="I229" s="54"/>
      <c r="J229" s="54"/>
      <c r="K229" s="105"/>
    </row>
    <row r="230" spans="6:11" s="3" customFormat="1" ht="12.75">
      <c r="F230" s="54"/>
      <c r="G230" s="54"/>
      <c r="H230" s="54"/>
      <c r="I230" s="54"/>
      <c r="J230" s="54"/>
      <c r="K230" s="105"/>
    </row>
    <row r="231" spans="6:11" s="3" customFormat="1" ht="12.75">
      <c r="F231" s="54"/>
      <c r="G231" s="54"/>
      <c r="H231" s="54"/>
      <c r="I231" s="54"/>
      <c r="J231" s="54"/>
      <c r="K231" s="105"/>
    </row>
    <row r="232" spans="6:11" s="3" customFormat="1" ht="12.75">
      <c r="F232" s="54"/>
      <c r="G232" s="54"/>
      <c r="H232" s="54"/>
      <c r="I232" s="54"/>
      <c r="J232" s="54"/>
      <c r="K232" s="105"/>
    </row>
    <row r="233" spans="6:11" s="3" customFormat="1" ht="12.75">
      <c r="F233" s="54"/>
      <c r="G233" s="54"/>
      <c r="H233" s="54"/>
      <c r="I233" s="54"/>
      <c r="J233" s="54"/>
      <c r="K233" s="105"/>
    </row>
    <row r="234" spans="6:11" s="3" customFormat="1" ht="12.75">
      <c r="F234" s="54"/>
      <c r="G234" s="54"/>
      <c r="H234" s="54"/>
      <c r="I234" s="54"/>
      <c r="J234" s="54"/>
      <c r="K234" s="105"/>
    </row>
    <row r="235" spans="6:11" s="3" customFormat="1" ht="12.75">
      <c r="F235" s="54"/>
      <c r="G235" s="54"/>
      <c r="H235" s="54"/>
      <c r="I235" s="54"/>
      <c r="J235" s="54"/>
      <c r="K235" s="105"/>
    </row>
    <row r="236" spans="6:11" s="3" customFormat="1" ht="12.75">
      <c r="F236" s="54"/>
      <c r="G236" s="54"/>
      <c r="H236" s="54"/>
      <c r="I236" s="54"/>
      <c r="J236" s="54"/>
      <c r="K236" s="105"/>
    </row>
    <row r="237" spans="6:11" s="3" customFormat="1" ht="12.75">
      <c r="F237" s="54"/>
      <c r="G237" s="54"/>
      <c r="H237" s="54"/>
      <c r="I237" s="54"/>
      <c r="J237" s="54"/>
      <c r="K237" s="105"/>
    </row>
    <row r="238" spans="6:11" s="3" customFormat="1" ht="12.75">
      <c r="F238" s="54"/>
      <c r="G238" s="54"/>
      <c r="H238" s="54"/>
      <c r="I238" s="54"/>
      <c r="J238" s="54"/>
      <c r="K238" s="105"/>
    </row>
    <row r="239" spans="6:11" s="3" customFormat="1" ht="12.75">
      <c r="F239" s="54"/>
      <c r="G239" s="54"/>
      <c r="H239" s="54"/>
      <c r="I239" s="54"/>
      <c r="J239" s="54"/>
      <c r="K239" s="105"/>
    </row>
    <row r="240" spans="6:11" s="3" customFormat="1" ht="12.75">
      <c r="F240" s="54"/>
      <c r="G240" s="54"/>
      <c r="H240" s="54"/>
      <c r="I240" s="54"/>
      <c r="J240" s="54"/>
      <c r="K240" s="105"/>
    </row>
    <row r="241" spans="6:11" s="3" customFormat="1" ht="12.75">
      <c r="F241" s="54"/>
      <c r="G241" s="54"/>
      <c r="H241" s="54"/>
      <c r="I241" s="54"/>
      <c r="J241" s="54"/>
      <c r="K241" s="105"/>
    </row>
    <row r="242" spans="6:11" s="3" customFormat="1" ht="12.75">
      <c r="F242" s="54"/>
      <c r="G242" s="54"/>
      <c r="H242" s="54"/>
      <c r="I242" s="54"/>
      <c r="J242" s="54"/>
      <c r="K242" s="105"/>
    </row>
    <row r="243" spans="6:11" s="3" customFormat="1" ht="12.75">
      <c r="F243" s="54"/>
      <c r="G243" s="54"/>
      <c r="H243" s="54"/>
      <c r="I243" s="54"/>
      <c r="J243" s="54"/>
      <c r="K243" s="105"/>
    </row>
    <row r="244" spans="6:11" s="3" customFormat="1" ht="12.75">
      <c r="F244" s="54"/>
      <c r="G244" s="54"/>
      <c r="H244" s="54"/>
      <c r="I244" s="54"/>
      <c r="J244" s="54"/>
      <c r="K244" s="105"/>
    </row>
    <row r="245" spans="6:11" s="3" customFormat="1" ht="12.75">
      <c r="F245" s="54"/>
      <c r="G245" s="54"/>
      <c r="H245" s="54"/>
      <c r="I245" s="54"/>
      <c r="J245" s="54"/>
      <c r="K245" s="105"/>
    </row>
    <row r="246" spans="6:11" s="3" customFormat="1" ht="12.75">
      <c r="F246" s="54"/>
      <c r="G246" s="54"/>
      <c r="H246" s="54"/>
      <c r="I246" s="54"/>
      <c r="J246" s="54"/>
      <c r="K246" s="105"/>
    </row>
    <row r="247" spans="6:11" s="3" customFormat="1" ht="12.75">
      <c r="F247" s="54"/>
      <c r="G247" s="54"/>
      <c r="H247" s="54"/>
      <c r="I247" s="54"/>
      <c r="J247" s="54"/>
      <c r="K247" s="105"/>
    </row>
    <row r="248" spans="6:11" s="3" customFormat="1" ht="12.75">
      <c r="F248" s="54"/>
      <c r="G248" s="54"/>
      <c r="H248" s="54"/>
      <c r="I248" s="54"/>
      <c r="J248" s="54"/>
      <c r="K248" s="105"/>
    </row>
    <row r="249" spans="6:11" s="3" customFormat="1" ht="12.75">
      <c r="F249" s="54"/>
      <c r="G249" s="54"/>
      <c r="H249" s="54"/>
      <c r="I249" s="54"/>
      <c r="J249" s="54"/>
      <c r="K249" s="105"/>
    </row>
    <row r="250" spans="6:11" s="3" customFormat="1" ht="12.75">
      <c r="F250" s="54"/>
      <c r="G250" s="54"/>
      <c r="H250" s="54"/>
      <c r="I250" s="54"/>
      <c r="J250" s="54"/>
      <c r="K250" s="105"/>
    </row>
    <row r="251" spans="6:11" s="3" customFormat="1" ht="12.75">
      <c r="F251" s="54"/>
      <c r="G251" s="54"/>
      <c r="H251" s="54"/>
      <c r="I251" s="54"/>
      <c r="J251" s="54"/>
      <c r="K251" s="105"/>
    </row>
    <row r="252" spans="6:11" s="3" customFormat="1" ht="12.75">
      <c r="F252" s="54"/>
      <c r="G252" s="54"/>
      <c r="H252" s="54"/>
      <c r="I252" s="54"/>
      <c r="J252" s="54"/>
      <c r="K252" s="105"/>
    </row>
    <row r="253" spans="6:11" s="3" customFormat="1" ht="12.75">
      <c r="F253" s="54"/>
      <c r="G253" s="54"/>
      <c r="H253" s="54"/>
      <c r="I253" s="54"/>
      <c r="J253" s="54"/>
      <c r="K253" s="105"/>
    </row>
    <row r="254" spans="6:11" s="3" customFormat="1" ht="12.75">
      <c r="F254" s="54"/>
      <c r="G254" s="54"/>
      <c r="H254" s="54"/>
      <c r="I254" s="54"/>
      <c r="J254" s="54"/>
      <c r="K254" s="105"/>
    </row>
    <row r="255" spans="6:11" s="3" customFormat="1" ht="12.75">
      <c r="F255" s="54"/>
      <c r="G255" s="54"/>
      <c r="H255" s="54"/>
      <c r="I255" s="54"/>
      <c r="J255" s="54"/>
      <c r="K255" s="105"/>
    </row>
    <row r="256" spans="6:11" s="3" customFormat="1" ht="12.75">
      <c r="F256" s="54"/>
      <c r="G256" s="54"/>
      <c r="H256" s="54"/>
      <c r="I256" s="54"/>
      <c r="J256" s="54"/>
      <c r="K256" s="105"/>
    </row>
    <row r="257" spans="6:11" s="3" customFormat="1" ht="12.75">
      <c r="F257" s="54"/>
      <c r="G257" s="54"/>
      <c r="H257" s="54"/>
      <c r="I257" s="54"/>
      <c r="J257" s="54"/>
      <c r="K257" s="105"/>
    </row>
    <row r="258" spans="6:11" s="3" customFormat="1" ht="12.75">
      <c r="F258" s="54"/>
      <c r="G258" s="54"/>
      <c r="H258" s="54"/>
      <c r="I258" s="54"/>
      <c r="J258" s="54"/>
      <c r="K258" s="105"/>
    </row>
    <row r="259" spans="6:11" s="3" customFormat="1" ht="12.75">
      <c r="F259" s="54"/>
      <c r="G259" s="54"/>
      <c r="H259" s="54"/>
      <c r="I259" s="54"/>
      <c r="J259" s="54"/>
      <c r="K259" s="105"/>
    </row>
    <row r="260" spans="6:11" s="3" customFormat="1" ht="12.75">
      <c r="F260" s="54"/>
      <c r="G260" s="54"/>
      <c r="H260" s="54"/>
      <c r="I260" s="54"/>
      <c r="J260" s="54"/>
      <c r="K260" s="105"/>
    </row>
    <row r="261" spans="6:11" s="3" customFormat="1" ht="12.75">
      <c r="F261" s="54"/>
      <c r="G261" s="54"/>
      <c r="H261" s="54"/>
      <c r="I261" s="54"/>
      <c r="J261" s="54"/>
      <c r="K261" s="105"/>
    </row>
    <row r="262" spans="6:11" s="3" customFormat="1" ht="12.75">
      <c r="F262" s="54"/>
      <c r="G262" s="54"/>
      <c r="H262" s="54"/>
      <c r="I262" s="54"/>
      <c r="J262" s="54"/>
      <c r="K262" s="105"/>
    </row>
    <row r="263" spans="6:11" s="3" customFormat="1" ht="12.75">
      <c r="F263" s="54"/>
      <c r="G263" s="54"/>
      <c r="H263" s="54"/>
      <c r="I263" s="54"/>
      <c r="J263" s="54"/>
      <c r="K263" s="105"/>
    </row>
    <row r="264" spans="6:11" s="3" customFormat="1" ht="12.75">
      <c r="F264" s="54"/>
      <c r="G264" s="54"/>
      <c r="H264" s="54"/>
      <c r="I264" s="54"/>
      <c r="J264" s="54"/>
      <c r="K264" s="105"/>
    </row>
    <row r="265" spans="6:11" s="3" customFormat="1" ht="12.75">
      <c r="F265" s="54"/>
      <c r="G265" s="54"/>
      <c r="H265" s="54"/>
      <c r="I265" s="54"/>
      <c r="J265" s="54"/>
      <c r="K265" s="105"/>
    </row>
    <row r="266" spans="6:11" s="3" customFormat="1" ht="12.75">
      <c r="F266" s="54"/>
      <c r="G266" s="54"/>
      <c r="H266" s="54"/>
      <c r="I266" s="54"/>
      <c r="J266" s="54"/>
      <c r="K266" s="105"/>
    </row>
    <row r="267" spans="6:11" s="3" customFormat="1" ht="12.75">
      <c r="F267" s="54"/>
      <c r="G267" s="54"/>
      <c r="H267" s="54"/>
      <c r="I267" s="54"/>
      <c r="J267" s="54"/>
      <c r="K267" s="105"/>
    </row>
    <row r="268" spans="6:11" s="3" customFormat="1" ht="12.75">
      <c r="F268" s="54"/>
      <c r="G268" s="54"/>
      <c r="H268" s="54"/>
      <c r="I268" s="54"/>
      <c r="J268" s="54"/>
      <c r="K268" s="105"/>
    </row>
    <row r="269" spans="6:11" s="3" customFormat="1" ht="12.75">
      <c r="F269" s="54"/>
      <c r="G269" s="54"/>
      <c r="H269" s="54"/>
      <c r="I269" s="54"/>
      <c r="J269" s="54"/>
      <c r="K269" s="105"/>
    </row>
    <row r="270" spans="6:11" s="3" customFormat="1" ht="12.75">
      <c r="F270" s="54"/>
      <c r="G270" s="54"/>
      <c r="H270" s="54"/>
      <c r="I270" s="54"/>
      <c r="J270" s="54"/>
      <c r="K270" s="105"/>
    </row>
    <row r="271" spans="6:11" s="3" customFormat="1" ht="12.75">
      <c r="F271" s="54"/>
      <c r="G271" s="54"/>
      <c r="H271" s="54"/>
      <c r="I271" s="54"/>
      <c r="J271" s="54"/>
      <c r="K271" s="105"/>
    </row>
    <row r="272" spans="6:11" s="3" customFormat="1" ht="12.75">
      <c r="F272" s="54"/>
      <c r="G272" s="54"/>
      <c r="H272" s="54"/>
      <c r="I272" s="54"/>
      <c r="J272" s="54"/>
      <c r="K272" s="105"/>
    </row>
    <row r="273" spans="6:11" s="3" customFormat="1" ht="12.75">
      <c r="F273" s="54"/>
      <c r="G273" s="54"/>
      <c r="H273" s="54"/>
      <c r="I273" s="54"/>
      <c r="J273" s="54"/>
      <c r="K273" s="105"/>
    </row>
    <row r="274" spans="6:11" s="3" customFormat="1" ht="12.75">
      <c r="F274" s="54"/>
      <c r="G274" s="54"/>
      <c r="H274" s="54"/>
      <c r="I274" s="54"/>
      <c r="J274" s="54"/>
      <c r="K274" s="105"/>
    </row>
    <row r="275" spans="6:11" s="3" customFormat="1" ht="12.75">
      <c r="F275" s="54"/>
      <c r="G275" s="54"/>
      <c r="H275" s="54"/>
      <c r="I275" s="54"/>
      <c r="J275" s="54"/>
      <c r="K275" s="105"/>
    </row>
    <row r="276" spans="6:11" s="3" customFormat="1" ht="12.75">
      <c r="F276" s="54"/>
      <c r="G276" s="54"/>
      <c r="H276" s="54"/>
      <c r="I276" s="54"/>
      <c r="J276" s="54"/>
      <c r="K276" s="105"/>
    </row>
    <row r="277" spans="6:11" s="3" customFormat="1" ht="12.75">
      <c r="F277" s="54"/>
      <c r="G277" s="54"/>
      <c r="H277" s="54"/>
      <c r="I277" s="54"/>
      <c r="J277" s="54"/>
      <c r="K277" s="105"/>
    </row>
    <row r="278" spans="6:11" s="3" customFormat="1" ht="12.75">
      <c r="F278" s="54"/>
      <c r="G278" s="54"/>
      <c r="H278" s="54"/>
      <c r="I278" s="54"/>
      <c r="J278" s="54"/>
      <c r="K278" s="105"/>
    </row>
    <row r="279" spans="6:11" s="3" customFormat="1" ht="12.75">
      <c r="F279" s="54"/>
      <c r="G279" s="54"/>
      <c r="H279" s="54"/>
      <c r="I279" s="54"/>
      <c r="J279" s="54"/>
      <c r="K279" s="105"/>
    </row>
    <row r="280" spans="6:11" s="3" customFormat="1" ht="12.75">
      <c r="F280" s="54"/>
      <c r="G280" s="54"/>
      <c r="H280" s="54"/>
      <c r="I280" s="54"/>
      <c r="J280" s="54"/>
      <c r="K280" s="105"/>
    </row>
    <row r="281" spans="6:11" s="3" customFormat="1" ht="12.75">
      <c r="F281" s="54"/>
      <c r="G281" s="54"/>
      <c r="H281" s="54"/>
      <c r="I281" s="54"/>
      <c r="J281" s="54"/>
      <c r="K281" s="105"/>
    </row>
    <row r="282" spans="6:11" s="3" customFormat="1" ht="12.75">
      <c r="F282" s="54"/>
      <c r="G282" s="54"/>
      <c r="H282" s="54"/>
      <c r="I282" s="54"/>
      <c r="J282" s="54"/>
      <c r="K282" s="105"/>
    </row>
    <row r="283" spans="6:11" s="3" customFormat="1" ht="12.75">
      <c r="F283" s="54"/>
      <c r="G283" s="54"/>
      <c r="H283" s="54"/>
      <c r="I283" s="54"/>
      <c r="J283" s="54"/>
      <c r="K283" s="105"/>
    </row>
    <row r="284" spans="6:11" s="3" customFormat="1" ht="12.75">
      <c r="F284" s="54"/>
      <c r="G284" s="54"/>
      <c r="H284" s="54"/>
      <c r="I284" s="54"/>
      <c r="J284" s="54"/>
      <c r="K284" s="105"/>
    </row>
    <row r="285" spans="6:11" s="3" customFormat="1" ht="12.75">
      <c r="F285" s="54"/>
      <c r="G285" s="54"/>
      <c r="H285" s="54"/>
      <c r="I285" s="54"/>
      <c r="J285" s="54"/>
      <c r="K285" s="105"/>
    </row>
    <row r="286" spans="6:11" s="3" customFormat="1" ht="12.75">
      <c r="F286" s="54"/>
      <c r="G286" s="54"/>
      <c r="H286" s="54"/>
      <c r="I286" s="54"/>
      <c r="J286" s="54"/>
      <c r="K286" s="105"/>
    </row>
    <row r="287" spans="6:11" s="3" customFormat="1" ht="12.75">
      <c r="F287" s="54"/>
      <c r="G287" s="54"/>
      <c r="H287" s="54"/>
      <c r="I287" s="54"/>
      <c r="J287" s="54"/>
      <c r="K287" s="105"/>
    </row>
    <row r="288" spans="6:11" s="3" customFormat="1" ht="12.75">
      <c r="F288" s="54"/>
      <c r="G288" s="54"/>
      <c r="H288" s="54"/>
      <c r="I288" s="54"/>
      <c r="J288" s="54"/>
      <c r="K288" s="105"/>
    </row>
    <row r="289" spans="6:11" s="3" customFormat="1" ht="12.75">
      <c r="F289" s="54"/>
      <c r="G289" s="54"/>
      <c r="H289" s="54"/>
      <c r="I289" s="54"/>
      <c r="J289" s="54"/>
      <c r="K289" s="105"/>
    </row>
    <row r="290" spans="6:11" s="3" customFormat="1" ht="12.75">
      <c r="F290" s="54"/>
      <c r="G290" s="54"/>
      <c r="H290" s="54"/>
      <c r="I290" s="54"/>
      <c r="J290" s="54"/>
      <c r="K290" s="105"/>
    </row>
    <row r="291" spans="6:11" s="3" customFormat="1" ht="12.75">
      <c r="F291" s="54"/>
      <c r="G291" s="54"/>
      <c r="H291" s="54"/>
      <c r="I291" s="54"/>
      <c r="J291" s="54"/>
      <c r="K291" s="105"/>
    </row>
    <row r="292" spans="6:11" s="3" customFormat="1" ht="12.75">
      <c r="F292" s="54"/>
      <c r="G292" s="54"/>
      <c r="H292" s="54"/>
      <c r="I292" s="54"/>
      <c r="J292" s="54"/>
      <c r="K292" s="105"/>
    </row>
    <row r="293" spans="6:11" s="3" customFormat="1" ht="12.75">
      <c r="F293" s="54"/>
      <c r="G293" s="54"/>
      <c r="H293" s="54"/>
      <c r="I293" s="54"/>
      <c r="J293" s="54"/>
      <c r="K293" s="105"/>
    </row>
    <row r="294" spans="6:11" s="3" customFormat="1" ht="12.75">
      <c r="F294" s="54"/>
      <c r="G294" s="54"/>
      <c r="H294" s="54"/>
      <c r="I294" s="54"/>
      <c r="J294" s="54"/>
      <c r="K294" s="105"/>
    </row>
    <row r="295" spans="6:11" s="3" customFormat="1" ht="12.75">
      <c r="F295" s="54"/>
      <c r="G295" s="54"/>
      <c r="H295" s="54"/>
      <c r="I295" s="54"/>
      <c r="J295" s="54"/>
      <c r="K295" s="105"/>
    </row>
    <row r="296" spans="6:11" s="3" customFormat="1" ht="12.75">
      <c r="F296" s="54"/>
      <c r="G296" s="54"/>
      <c r="H296" s="54"/>
      <c r="I296" s="54"/>
      <c r="J296" s="54"/>
      <c r="K296" s="105"/>
    </row>
    <row r="297" spans="6:11" s="3" customFormat="1" ht="12.75">
      <c r="F297" s="54"/>
      <c r="G297" s="54"/>
      <c r="H297" s="54"/>
      <c r="I297" s="54"/>
      <c r="J297" s="54"/>
      <c r="K297" s="105"/>
    </row>
    <row r="298" spans="6:11" s="3" customFormat="1" ht="12.75">
      <c r="F298" s="54"/>
      <c r="G298" s="54"/>
      <c r="H298" s="54"/>
      <c r="I298" s="54"/>
      <c r="J298" s="54"/>
      <c r="K298" s="105"/>
    </row>
    <row r="299" spans="6:11" s="3" customFormat="1" ht="12.75">
      <c r="F299" s="54"/>
      <c r="G299" s="54"/>
      <c r="H299" s="54"/>
      <c r="I299" s="54"/>
      <c r="J299" s="54"/>
      <c r="K299" s="105"/>
    </row>
    <row r="300" spans="6:11" s="3" customFormat="1" ht="12.75">
      <c r="F300" s="54"/>
      <c r="G300" s="54"/>
      <c r="H300" s="54"/>
      <c r="I300" s="54"/>
      <c r="J300" s="54"/>
      <c r="K300" s="105"/>
    </row>
    <row r="301" spans="6:11" s="3" customFormat="1" ht="12.75">
      <c r="F301" s="54"/>
      <c r="G301" s="54"/>
      <c r="H301" s="54"/>
      <c r="I301" s="54"/>
      <c r="J301" s="54"/>
      <c r="K301" s="105"/>
    </row>
    <row r="302" spans="6:11" s="3" customFormat="1" ht="12.75">
      <c r="F302" s="54"/>
      <c r="G302" s="54"/>
      <c r="H302" s="54"/>
      <c r="I302" s="54"/>
      <c r="J302" s="54"/>
      <c r="K302" s="105"/>
    </row>
    <row r="303" spans="6:11" s="3" customFormat="1" ht="12.75">
      <c r="F303" s="54"/>
      <c r="G303" s="54"/>
      <c r="H303" s="54"/>
      <c r="I303" s="54"/>
      <c r="J303" s="54"/>
      <c r="K303" s="105"/>
    </row>
    <row r="304" spans="6:11" s="3" customFormat="1" ht="12.75">
      <c r="F304" s="54"/>
      <c r="G304" s="54"/>
      <c r="H304" s="54"/>
      <c r="I304" s="54"/>
      <c r="J304" s="54"/>
      <c r="K304" s="105"/>
    </row>
    <row r="305" spans="6:11" s="3" customFormat="1" ht="12.75">
      <c r="F305" s="54"/>
      <c r="G305" s="54"/>
      <c r="H305" s="54"/>
      <c r="I305" s="54"/>
      <c r="J305" s="54"/>
      <c r="K305" s="105"/>
    </row>
    <row r="306" spans="6:11" s="3" customFormat="1" ht="12.75">
      <c r="F306" s="54"/>
      <c r="G306" s="54"/>
      <c r="H306" s="54"/>
      <c r="I306" s="54"/>
      <c r="J306" s="54"/>
      <c r="K306" s="105"/>
    </row>
    <row r="307" spans="6:11" s="3" customFormat="1" ht="12.75">
      <c r="F307" s="54"/>
      <c r="G307" s="54"/>
      <c r="H307" s="54"/>
      <c r="I307" s="54"/>
      <c r="J307" s="54"/>
      <c r="K307" s="105"/>
    </row>
    <row r="308" spans="6:11" s="3" customFormat="1" ht="12.75">
      <c r="F308" s="54"/>
      <c r="G308" s="54"/>
      <c r="H308" s="54"/>
      <c r="I308" s="54"/>
      <c r="J308" s="54"/>
      <c r="K308" s="105"/>
    </row>
    <row r="309" spans="6:11" s="3" customFormat="1" ht="12.75">
      <c r="F309" s="54"/>
      <c r="G309" s="54"/>
      <c r="H309" s="54"/>
      <c r="I309" s="54"/>
      <c r="J309" s="54"/>
      <c r="K309" s="105"/>
    </row>
    <row r="310" spans="6:11" s="3" customFormat="1" ht="12.75">
      <c r="F310" s="54"/>
      <c r="G310" s="54"/>
      <c r="H310" s="54"/>
      <c r="I310" s="54"/>
      <c r="J310" s="54"/>
      <c r="K310" s="105"/>
    </row>
    <row r="311" spans="6:11" s="3" customFormat="1" ht="12.75">
      <c r="F311" s="54"/>
      <c r="G311" s="54"/>
      <c r="H311" s="54"/>
      <c r="I311" s="54"/>
      <c r="J311" s="54"/>
      <c r="K311" s="105"/>
    </row>
  </sheetData>
  <mergeCells count="17">
    <mergeCell ref="B4:C4"/>
    <mergeCell ref="C35:C37"/>
    <mergeCell ref="C38:C42"/>
    <mergeCell ref="B35:B42"/>
    <mergeCell ref="B43:E43"/>
    <mergeCell ref="B57:D57"/>
    <mergeCell ref="B45:D45"/>
    <mergeCell ref="B46:D46"/>
    <mergeCell ref="B47:D47"/>
    <mergeCell ref="B48:D48"/>
    <mergeCell ref="B49:D49"/>
    <mergeCell ref="B50:D50"/>
    <mergeCell ref="B53:D53"/>
    <mergeCell ref="B54:D54"/>
    <mergeCell ref="B55:D55"/>
    <mergeCell ref="B56:D56"/>
    <mergeCell ref="B51:C51"/>
  </mergeCells>
  <phoneticPr fontId="2" type="noConversion"/>
  <pageMargins left="0.7" right="0.7" top="0.75" bottom="0.75" header="0.3" footer="0.3"/>
  <pageSetup paperSize="9" orientation="portrait" r:id="rId1"/>
  <ignoredErrors>
    <ignoredError sqref="K35 G43"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Y337"/>
  <sheetViews>
    <sheetView topLeftCell="A67" zoomScaleNormal="100" workbookViewId="0">
      <selection activeCell="J25" sqref="J25"/>
    </sheetView>
  </sheetViews>
  <sheetFormatPr defaultRowHeight="14.25"/>
  <cols>
    <col min="1" max="1" width="3.625" style="1" customWidth="1"/>
    <col min="2" max="4" width="10.625" style="1" customWidth="1"/>
    <col min="5" max="5" width="22.625" style="1" customWidth="1"/>
    <col min="6" max="10" width="12.625" style="53" customWidth="1"/>
    <col min="11" max="11" width="12.625" style="104" customWidth="1"/>
    <col min="12" max="16384" width="9" style="1"/>
  </cols>
  <sheetData>
    <row r="2" spans="2:7" ht="24.95" customHeight="1">
      <c r="B2" s="97" t="s">
        <v>143</v>
      </c>
      <c r="C2" s="97"/>
      <c r="D2" s="97"/>
    </row>
    <row r="3" spans="2:7" ht="24.95" customHeight="1" thickBot="1">
      <c r="B3" s="114" t="s">
        <v>4484</v>
      </c>
      <c r="C3" s="114"/>
    </row>
    <row r="4" spans="2:7" ht="20.100000000000001" customHeight="1">
      <c r="B4" s="540" t="s">
        <v>4485</v>
      </c>
      <c r="C4" s="542" t="s">
        <v>4530</v>
      </c>
      <c r="D4" s="543"/>
      <c r="E4" s="543"/>
      <c r="F4" s="438" t="s">
        <v>4531</v>
      </c>
      <c r="G4" s="433" t="s">
        <v>4532</v>
      </c>
    </row>
    <row r="5" spans="2:7" ht="20.100000000000001" customHeight="1" thickBot="1">
      <c r="B5" s="541"/>
      <c r="C5" s="544"/>
      <c r="D5" s="545"/>
      <c r="E5" s="545"/>
      <c r="F5" s="439"/>
      <c r="G5" s="434"/>
    </row>
    <row r="6" spans="2:7" ht="24.95" customHeight="1">
      <c r="B6" s="420" t="s">
        <v>4486</v>
      </c>
      <c r="C6" s="533" t="s">
        <v>4508</v>
      </c>
      <c r="D6" s="534"/>
      <c r="E6" s="534"/>
      <c r="F6" s="440" t="s">
        <v>4534</v>
      </c>
      <c r="G6" s="422"/>
    </row>
    <row r="7" spans="2:7" ht="24.95" customHeight="1">
      <c r="B7" s="428" t="s">
        <v>4487</v>
      </c>
      <c r="C7" s="535" t="s">
        <v>4509</v>
      </c>
      <c r="D7" s="536"/>
      <c r="E7" s="536"/>
      <c r="F7" s="441"/>
      <c r="G7" s="435" t="s">
        <v>4533</v>
      </c>
    </row>
    <row r="8" spans="2:7" ht="24.95" customHeight="1">
      <c r="B8" s="423" t="s">
        <v>4488</v>
      </c>
      <c r="C8" s="537" t="s">
        <v>4510</v>
      </c>
      <c r="D8" s="538"/>
      <c r="E8" s="538"/>
      <c r="F8" s="442"/>
      <c r="G8" s="425" t="s">
        <v>4534</v>
      </c>
    </row>
    <row r="9" spans="2:7" ht="24.95" customHeight="1">
      <c r="B9" s="428" t="s">
        <v>4489</v>
      </c>
      <c r="C9" s="539" t="s">
        <v>4511</v>
      </c>
      <c r="D9" s="536"/>
      <c r="E9" s="536"/>
      <c r="F9" s="441"/>
      <c r="G9" s="435" t="s">
        <v>4535</v>
      </c>
    </row>
    <row r="10" spans="2:7" ht="24.95" customHeight="1">
      <c r="B10" s="423" t="s">
        <v>4490</v>
      </c>
      <c r="C10" s="537" t="s">
        <v>4512</v>
      </c>
      <c r="D10" s="538"/>
      <c r="E10" s="538"/>
      <c r="F10" s="442"/>
      <c r="G10" s="425" t="s">
        <v>4536</v>
      </c>
    </row>
    <row r="11" spans="2:7" ht="24.95" customHeight="1">
      <c r="B11" s="428" t="s">
        <v>4491</v>
      </c>
      <c r="C11" s="539" t="s">
        <v>4513</v>
      </c>
      <c r="D11" s="536"/>
      <c r="E11" s="536"/>
      <c r="F11" s="441"/>
      <c r="G11" s="435" t="s">
        <v>4533</v>
      </c>
    </row>
    <row r="12" spans="2:7" ht="24.95" customHeight="1">
      <c r="B12" s="423" t="s">
        <v>4492</v>
      </c>
      <c r="C12" s="537" t="s">
        <v>4514</v>
      </c>
      <c r="D12" s="538"/>
      <c r="E12" s="538"/>
      <c r="F12" s="442"/>
      <c r="G12" s="425" t="s">
        <v>4534</v>
      </c>
    </row>
    <row r="13" spans="2:7" ht="24.95" customHeight="1">
      <c r="B13" s="428" t="s">
        <v>4493</v>
      </c>
      <c r="C13" s="539" t="s">
        <v>4515</v>
      </c>
      <c r="D13" s="536"/>
      <c r="E13" s="536"/>
      <c r="F13" s="441"/>
      <c r="G13" s="435" t="s">
        <v>4535</v>
      </c>
    </row>
    <row r="14" spans="2:7" ht="24.95" customHeight="1">
      <c r="B14" s="423" t="s">
        <v>4494</v>
      </c>
      <c r="C14" s="537" t="s">
        <v>4516</v>
      </c>
      <c r="D14" s="538"/>
      <c r="E14" s="538"/>
      <c r="F14" s="442"/>
      <c r="G14" s="425" t="s">
        <v>4536</v>
      </c>
    </row>
    <row r="15" spans="2:7" ht="24.95" customHeight="1">
      <c r="B15" s="428" t="s">
        <v>4495</v>
      </c>
      <c r="C15" s="539" t="s">
        <v>4517</v>
      </c>
      <c r="D15" s="536"/>
      <c r="E15" s="536"/>
      <c r="F15" s="441"/>
      <c r="G15" s="435" t="s">
        <v>4533</v>
      </c>
    </row>
    <row r="16" spans="2:7" ht="24.95" customHeight="1">
      <c r="B16" s="423" t="s">
        <v>4496</v>
      </c>
      <c r="C16" s="537" t="s">
        <v>4518</v>
      </c>
      <c r="D16" s="538"/>
      <c r="E16" s="538"/>
      <c r="F16" s="442"/>
      <c r="G16" s="425" t="s">
        <v>4534</v>
      </c>
    </row>
    <row r="17" spans="2:25" ht="24.95" customHeight="1">
      <c r="B17" s="428" t="s">
        <v>4497</v>
      </c>
      <c r="C17" s="539" t="s">
        <v>4519</v>
      </c>
      <c r="D17" s="536"/>
      <c r="E17" s="536"/>
      <c r="F17" s="441"/>
      <c r="G17" s="435" t="s">
        <v>4535</v>
      </c>
    </row>
    <row r="18" spans="2:25" ht="24.95" customHeight="1">
      <c r="B18" s="423" t="s">
        <v>4498</v>
      </c>
      <c r="C18" s="537" t="s">
        <v>4520</v>
      </c>
      <c r="D18" s="538"/>
      <c r="E18" s="538"/>
      <c r="F18" s="442"/>
      <c r="G18" s="425" t="s">
        <v>4536</v>
      </c>
    </row>
    <row r="19" spans="2:25" ht="24.95" customHeight="1">
      <c r="B19" s="428" t="s">
        <v>4499</v>
      </c>
      <c r="C19" s="539" t="s">
        <v>4521</v>
      </c>
      <c r="D19" s="536"/>
      <c r="E19" s="536"/>
      <c r="F19" s="441"/>
      <c r="G19" s="435" t="s">
        <v>4533</v>
      </c>
    </row>
    <row r="20" spans="2:25" ht="24.95" customHeight="1">
      <c r="B20" s="423" t="s">
        <v>4500</v>
      </c>
      <c r="C20" s="537" t="s">
        <v>4522</v>
      </c>
      <c r="D20" s="538"/>
      <c r="E20" s="538"/>
      <c r="F20" s="442"/>
      <c r="G20" s="425" t="s">
        <v>4533</v>
      </c>
    </row>
    <row r="21" spans="2:25" ht="24.95" customHeight="1">
      <c r="B21" s="428" t="s">
        <v>4501</v>
      </c>
      <c r="C21" s="539" t="s">
        <v>4523</v>
      </c>
      <c r="D21" s="536"/>
      <c r="E21" s="536"/>
      <c r="F21" s="441"/>
      <c r="G21" s="435" t="s">
        <v>4534</v>
      </c>
    </row>
    <row r="22" spans="2:25" ht="24.95" customHeight="1">
      <c r="B22" s="423" t="s">
        <v>4502</v>
      </c>
      <c r="C22" s="537" t="s">
        <v>4524</v>
      </c>
      <c r="D22" s="538"/>
      <c r="E22" s="538"/>
      <c r="F22" s="442"/>
      <c r="G22" s="425" t="s">
        <v>4535</v>
      </c>
    </row>
    <row r="23" spans="2:25" ht="24.95" customHeight="1">
      <c r="B23" s="428" t="s">
        <v>4503</v>
      </c>
      <c r="C23" s="539" t="s">
        <v>4525</v>
      </c>
      <c r="D23" s="536"/>
      <c r="E23" s="536"/>
      <c r="F23" s="441"/>
      <c r="G23" s="435" t="s">
        <v>4536</v>
      </c>
    </row>
    <row r="24" spans="2:25" ht="24.95" customHeight="1">
      <c r="B24" s="423" t="s">
        <v>4504</v>
      </c>
      <c r="C24" s="537" t="s">
        <v>4526</v>
      </c>
      <c r="D24" s="538"/>
      <c r="E24" s="538"/>
      <c r="F24" s="443" t="s">
        <v>4533</v>
      </c>
      <c r="G24" s="427"/>
    </row>
    <row r="25" spans="2:25" ht="24.95" customHeight="1">
      <c r="B25" s="428" t="s">
        <v>4505</v>
      </c>
      <c r="C25" s="539" t="s">
        <v>4527</v>
      </c>
      <c r="D25" s="536"/>
      <c r="E25" s="536"/>
      <c r="F25" s="444" t="s">
        <v>4534</v>
      </c>
      <c r="G25" s="436"/>
    </row>
    <row r="26" spans="2:25" ht="24.95" customHeight="1">
      <c r="B26" s="423" t="s">
        <v>4506</v>
      </c>
      <c r="C26" s="537" t="s">
        <v>4528</v>
      </c>
      <c r="D26" s="538"/>
      <c r="E26" s="538"/>
      <c r="F26" s="443" t="s">
        <v>4535</v>
      </c>
      <c r="G26" s="427"/>
    </row>
    <row r="27" spans="2:25" ht="24.95" customHeight="1" thickBot="1">
      <c r="B27" s="431" t="s">
        <v>4507</v>
      </c>
      <c r="C27" s="546" t="s">
        <v>4529</v>
      </c>
      <c r="D27" s="547"/>
      <c r="E27" s="547"/>
      <c r="F27" s="445" t="s">
        <v>4536</v>
      </c>
      <c r="G27" s="437"/>
    </row>
    <row r="28" spans="2:25" ht="24.95" customHeight="1">
      <c r="B28" s="97"/>
      <c r="C28" s="97"/>
      <c r="D28" s="97"/>
    </row>
    <row r="29" spans="2:25" ht="24.95" customHeight="1" thickBot="1">
      <c r="B29" s="114" t="s">
        <v>4537</v>
      </c>
      <c r="C29" s="114"/>
    </row>
    <row r="30" spans="2:25" s="2" customFormat="1" ht="35.1" customHeight="1" thickBot="1">
      <c r="B30" s="517" t="s">
        <v>137</v>
      </c>
      <c r="C30" s="518"/>
      <c r="D30" s="262" t="s">
        <v>138</v>
      </c>
      <c r="E30" s="263" t="s">
        <v>139</v>
      </c>
      <c r="F30" s="264" t="s">
        <v>4452</v>
      </c>
      <c r="G30" s="264" t="s">
        <v>4433</v>
      </c>
      <c r="H30" s="264" t="s">
        <v>4443</v>
      </c>
      <c r="I30" s="264" t="s">
        <v>4444</v>
      </c>
      <c r="J30" s="264" t="s">
        <v>4445</v>
      </c>
      <c r="K30" s="265" t="s">
        <v>124</v>
      </c>
      <c r="L30" s="3"/>
      <c r="M30" s="3"/>
      <c r="N30" s="3"/>
      <c r="O30" s="3"/>
      <c r="P30" s="3"/>
      <c r="Q30" s="3"/>
      <c r="R30" s="3"/>
      <c r="S30" s="3"/>
      <c r="T30" s="3"/>
      <c r="U30" s="3"/>
      <c r="V30" s="3"/>
      <c r="W30" s="3"/>
      <c r="X30" s="3"/>
      <c r="Y30" s="3"/>
    </row>
    <row r="31" spans="2:25" s="3" customFormat="1" ht="27.95" customHeight="1">
      <c r="B31" s="283" t="s">
        <v>4434</v>
      </c>
      <c r="C31" s="373"/>
      <c r="D31" s="192" t="str">
        <f ca="1">'C100'!B2</f>
        <v>C100</v>
      </c>
      <c r="E31" s="106" t="str">
        <f>'C100'!C2</f>
        <v>MCU1(Ch.1)</v>
      </c>
      <c r="F31" s="100">
        <f>'C100'!M3</f>
        <v>76.960000000000036</v>
      </c>
      <c r="G31" s="392">
        <f>'C100'!N3</f>
        <v>0.99</v>
      </c>
      <c r="H31" s="100">
        <f>'C100'!O3</f>
        <v>82.639999999999972</v>
      </c>
      <c r="I31" s="111">
        <f>'C100'!P3</f>
        <v>76.190400000000039</v>
      </c>
      <c r="J31" s="111">
        <f>'C100'!Q3</f>
        <v>0.76960000000000017</v>
      </c>
      <c r="K31" s="386">
        <f>'C100'!M4</f>
        <v>0.99517794486215527</v>
      </c>
    </row>
    <row r="32" spans="2:25" s="3" customFormat="1" ht="27.95" customHeight="1">
      <c r="B32" s="398"/>
      <c r="C32" s="346"/>
      <c r="D32" s="400" t="str">
        <f ca="1">'C101'!B2</f>
        <v>C101</v>
      </c>
      <c r="E32" s="401" t="str">
        <f>'C101'!C2</f>
        <v>Oscillator(Ch.1)</v>
      </c>
      <c r="F32" s="402">
        <f>'C101'!M3</f>
        <v>5.4000000000000012</v>
      </c>
      <c r="G32" s="403">
        <f>'C101'!N3</f>
        <v>0.99</v>
      </c>
      <c r="H32" s="402">
        <f>'C101'!O3</f>
        <v>3.8000000000000003</v>
      </c>
      <c r="I32" s="404">
        <f>'C101'!P3</f>
        <v>5.346000000000001</v>
      </c>
      <c r="J32" s="404">
        <f>'C101'!Q3</f>
        <v>5.4000000000000048E-2</v>
      </c>
      <c r="K32" s="405">
        <f>'C101'!M4</f>
        <v>0.99413043478260865</v>
      </c>
    </row>
    <row r="33" spans="2:11" s="3" customFormat="1" ht="27.95" customHeight="1">
      <c r="B33" s="398"/>
      <c r="C33" s="346"/>
      <c r="D33" s="99" t="str">
        <f ca="1">'C102'!B2</f>
        <v>C102</v>
      </c>
      <c r="E33" s="94" t="str">
        <f>'C102'!C2</f>
        <v>Temperature Sensor(Ch.1)</v>
      </c>
      <c r="F33" s="101">
        <f>'C102'!M3</f>
        <v>1.86</v>
      </c>
      <c r="G33" s="394">
        <f>'C102'!N3</f>
        <v>0.99</v>
      </c>
      <c r="H33" s="101">
        <f>'C102'!O3</f>
        <v>2.44</v>
      </c>
      <c r="I33" s="109">
        <f>'C102'!P3</f>
        <v>1.8414000000000001</v>
      </c>
      <c r="J33" s="109">
        <f>'C102'!Q3</f>
        <v>1.8600000000000016E-2</v>
      </c>
      <c r="K33" s="388">
        <f>'C102'!M4</f>
        <v>0.99567441860465111</v>
      </c>
    </row>
    <row r="34" spans="2:11" s="3" customFormat="1" ht="27.95" customHeight="1">
      <c r="B34" s="398"/>
      <c r="C34" s="346"/>
      <c r="D34" s="400" t="str">
        <f ca="1">'C103'!B2</f>
        <v>C103</v>
      </c>
      <c r="E34" s="401" t="str">
        <f>'C103'!C2</f>
        <v>Brake Output(Ch.1)</v>
      </c>
      <c r="F34" s="402"/>
      <c r="G34" s="403"/>
      <c r="H34" s="402"/>
      <c r="I34" s="404"/>
      <c r="J34" s="404"/>
      <c r="K34" s="405"/>
    </row>
    <row r="35" spans="2:11" s="3" customFormat="1" ht="27.95" customHeight="1">
      <c r="B35" s="398"/>
      <c r="C35" s="346"/>
      <c r="D35" s="99" t="str">
        <f ca="1">'C104_0'!B2</f>
        <v>C104_0</v>
      </c>
      <c r="E35" s="94" t="str">
        <f>'C104_0'!C2</f>
        <v>OP-AMPs Iu, Iv(Ch.1)</v>
      </c>
      <c r="F35" s="101"/>
      <c r="G35" s="394"/>
      <c r="H35" s="101"/>
      <c r="I35" s="109"/>
      <c r="J35" s="109"/>
      <c r="K35" s="388"/>
    </row>
    <row r="36" spans="2:11" s="3" customFormat="1" ht="27.95" customHeight="1">
      <c r="B36" s="398"/>
      <c r="C36" s="346"/>
      <c r="D36" s="400" t="str">
        <f ca="1">'C104_1'!B2</f>
        <v>C104_1</v>
      </c>
      <c r="E36" s="401" t="str">
        <f>'C104_1'!C2</f>
        <v>OP-AMPs Iu, Iv(Ch.1)</v>
      </c>
      <c r="F36" s="402"/>
      <c r="G36" s="403"/>
      <c r="H36" s="402"/>
      <c r="I36" s="404"/>
      <c r="J36" s="404"/>
      <c r="K36" s="405"/>
    </row>
    <row r="37" spans="2:11" s="3" customFormat="1" ht="27.95" customHeight="1">
      <c r="B37" s="398"/>
      <c r="C37" s="346"/>
      <c r="D37" s="99" t="str">
        <f ca="1">'C105'!B2</f>
        <v>C105</v>
      </c>
      <c r="E37" s="94" t="str">
        <f>'C105'!C2</f>
        <v>OV/UV/OC Protection(Ch.1)</v>
      </c>
      <c r="F37" s="101">
        <f>'C105'!M3</f>
        <v>40.169999999999987</v>
      </c>
      <c r="G37" s="394">
        <f>'C105'!N3</f>
        <v>0.99</v>
      </c>
      <c r="H37" s="101">
        <f>'C105'!O3</f>
        <v>14.000000000000002</v>
      </c>
      <c r="I37" s="109">
        <f>'C105'!P3</f>
        <v>39.768299999999989</v>
      </c>
      <c r="J37" s="109">
        <f>'C105'!Q3</f>
        <v>0.40169999999999983</v>
      </c>
      <c r="K37" s="388">
        <f>'C105'!M4</f>
        <v>0.99258445634114822</v>
      </c>
    </row>
    <row r="38" spans="2:11" s="3" customFormat="1" ht="27.95" customHeight="1">
      <c r="B38" s="398"/>
      <c r="C38" s="346"/>
      <c r="D38" s="400" t="str">
        <f ca="1">'C106'!B2</f>
        <v>C106</v>
      </c>
      <c r="E38" s="401" t="str">
        <f>'C106'!C2</f>
        <v>Power Regulator &amp; Watchdog1(Ch.1)</v>
      </c>
      <c r="F38" s="402"/>
      <c r="G38" s="403"/>
      <c r="H38" s="402"/>
      <c r="I38" s="404"/>
      <c r="J38" s="404"/>
      <c r="K38" s="405"/>
    </row>
    <row r="39" spans="2:11" s="3" customFormat="1" ht="27.95" customHeight="1">
      <c r="B39" s="398"/>
      <c r="C39" s="346"/>
      <c r="D39" s="99" t="str">
        <f ca="1">'C107'!B2</f>
        <v>C107</v>
      </c>
      <c r="E39" s="94" t="str">
        <f>'C107'!C2</f>
        <v>OC Protection(Ch.1)</v>
      </c>
      <c r="F39" s="101"/>
      <c r="G39" s="394"/>
      <c r="H39" s="101"/>
      <c r="I39" s="109"/>
      <c r="J39" s="109"/>
      <c r="K39" s="388"/>
    </row>
    <row r="40" spans="2:11" s="3" customFormat="1" ht="27.95" customHeight="1">
      <c r="B40" s="398"/>
      <c r="C40" s="346"/>
      <c r="D40" s="400" t="str">
        <f ca="1">'C108_0'!B2</f>
        <v>C108_0</v>
      </c>
      <c r="E40" s="401" t="str">
        <f>'C108_0'!C2</f>
        <v>DIO: Buffer, Photo-Coupler &amp; Photo-MOS(Ch.1)</v>
      </c>
      <c r="F40" s="402">
        <f>'C108_0'!M3</f>
        <v>193.54000000000025</v>
      </c>
      <c r="G40" s="403">
        <f>'C108_0'!N3</f>
        <v>0.98999999999999988</v>
      </c>
      <c r="H40" s="402">
        <f>'C108_0'!O3</f>
        <v>23.329999999999988</v>
      </c>
      <c r="I40" s="404">
        <f>'C108_0'!P3</f>
        <v>191.60460000000023</v>
      </c>
      <c r="J40" s="404">
        <f>'C108_0'!Q3</f>
        <v>1.9354000000000022</v>
      </c>
      <c r="K40" s="405">
        <f>'C108_0'!M4</f>
        <v>0.9910757596716927</v>
      </c>
    </row>
    <row r="41" spans="2:11" s="3" customFormat="1" ht="27.95" customHeight="1">
      <c r="B41" s="398"/>
      <c r="C41" s="346"/>
      <c r="D41" s="99" t="str">
        <f ca="1">'C108_1'!B2</f>
        <v>C108_1</v>
      </c>
      <c r="E41" s="94" t="str">
        <f>'C108_1'!C2</f>
        <v>DIO: Buffer, Photo-Coupler &amp; Photo-MOS(Ch.1)</v>
      </c>
      <c r="F41" s="101"/>
      <c r="G41" s="394"/>
      <c r="H41" s="101"/>
      <c r="I41" s="109"/>
      <c r="J41" s="109"/>
      <c r="K41" s="388"/>
    </row>
    <row r="42" spans="2:11" s="3" customFormat="1" ht="27.95" customHeight="1">
      <c r="B42" s="398"/>
      <c r="C42" s="346"/>
      <c r="D42" s="400" t="str">
        <f ca="1">'C108_2'!B2</f>
        <v>C108_2</v>
      </c>
      <c r="E42" s="401" t="str">
        <f>'C108_2'!C2</f>
        <v>DIO: Buffer, Photo-Coupler &amp; Photo-MOS(Ch.1)</v>
      </c>
      <c r="F42" s="402">
        <f>'C108_2'!M3</f>
        <v>82.749999999999972</v>
      </c>
      <c r="G42" s="403">
        <f>'C108_2'!N3</f>
        <v>0.99</v>
      </c>
      <c r="H42" s="402">
        <f>'C108_2'!O3</f>
        <v>13.379999999999997</v>
      </c>
      <c r="I42" s="404">
        <f>'C108_2'!P3</f>
        <v>81.922499999999971</v>
      </c>
      <c r="J42" s="404">
        <f>'C108_2'!Q3</f>
        <v>0.82750000000000057</v>
      </c>
      <c r="K42" s="405">
        <f>'C108_2'!M4</f>
        <v>0.99139186518256528</v>
      </c>
    </row>
    <row r="43" spans="2:11" s="3" customFormat="1" ht="27.95" customHeight="1">
      <c r="B43" s="398"/>
      <c r="C43" s="346"/>
      <c r="D43" s="99" t="str">
        <f ca="1">'C108_3'!B2</f>
        <v>C108_3</v>
      </c>
      <c r="E43" s="94" t="str">
        <f>'C108_3'!C2</f>
        <v>DIO: Buffer, Photo-Coupler &amp; Photo-MOS(Ch.1)</v>
      </c>
      <c r="F43" s="101">
        <f>'C108_3'!M3</f>
        <v>140.10999999999996</v>
      </c>
      <c r="G43" s="394">
        <f>'C108_3'!N3</f>
        <v>0.98999999999999988</v>
      </c>
      <c r="H43" s="101">
        <f>'C108_3'!O3</f>
        <v>10.439999999999998</v>
      </c>
      <c r="I43" s="109">
        <f>'C108_3'!P3</f>
        <v>138.70889999999994</v>
      </c>
      <c r="J43" s="109">
        <f>'C108_3'!Q3</f>
        <v>1.4011000000000007</v>
      </c>
      <c r="K43" s="388">
        <f>'C108_3'!M4</f>
        <v>0.9906934573231484</v>
      </c>
    </row>
    <row r="44" spans="2:11" s="3" customFormat="1" ht="27.95" customHeight="1">
      <c r="B44" s="398"/>
      <c r="C44" s="346"/>
      <c r="D44" s="400" t="str">
        <f ca="1">'C108_4'!B2</f>
        <v>C108_4</v>
      </c>
      <c r="E44" s="401" t="str">
        <f>'C108_4'!C2</f>
        <v>DIO: Buffer, Photo-Coupler &amp; Photo-MOS(Ch.1)</v>
      </c>
      <c r="F44" s="402"/>
      <c r="G44" s="403"/>
      <c r="H44" s="402"/>
      <c r="I44" s="404"/>
      <c r="J44" s="404"/>
      <c r="K44" s="405"/>
    </row>
    <row r="45" spans="2:11" s="3" customFormat="1" ht="27.95" customHeight="1" thickBot="1">
      <c r="B45" s="371"/>
      <c r="C45" s="372"/>
      <c r="D45" s="384" t="str">
        <f ca="1">'C1xx'!B2</f>
        <v>C1xx</v>
      </c>
      <c r="E45" s="108" t="str">
        <f>'C1xx'!C2</f>
        <v>Non-Safety(Ch.1)</v>
      </c>
      <c r="F45" s="103"/>
      <c r="G45" s="395"/>
      <c r="H45" s="103"/>
      <c r="I45" s="112"/>
      <c r="J45" s="112"/>
      <c r="K45" s="389"/>
    </row>
    <row r="46" spans="2:11" s="3" customFormat="1" ht="27.95" customHeight="1">
      <c r="B46" s="283" t="s">
        <v>4435</v>
      </c>
      <c r="C46" s="373"/>
      <c r="D46" s="192" t="str">
        <f ca="1">'C200'!B2</f>
        <v>C200</v>
      </c>
      <c r="E46" s="106" t="str">
        <f>'C200'!C2</f>
        <v>MCU2(Ch.2)</v>
      </c>
      <c r="F46" s="100">
        <f>'C200'!M3</f>
        <v>74.900000000000006</v>
      </c>
      <c r="G46" s="392">
        <f>'C200'!N3</f>
        <v>0.9900000000000001</v>
      </c>
      <c r="H46" s="100">
        <f>'C200'!O3</f>
        <v>82.699999999999946</v>
      </c>
      <c r="I46" s="111">
        <f>'C200'!P3</f>
        <v>74.15100000000001</v>
      </c>
      <c r="J46" s="111">
        <f>'C200'!Q3</f>
        <v>0.749</v>
      </c>
      <c r="K46" s="386">
        <f>'C200'!M4</f>
        <v>0.99524746192893387</v>
      </c>
    </row>
    <row r="47" spans="2:11" s="3" customFormat="1" ht="27.95" customHeight="1">
      <c r="B47" s="398"/>
      <c r="C47" s="346"/>
      <c r="D47" s="400" t="str">
        <f ca="1">'C201'!B2</f>
        <v>C201</v>
      </c>
      <c r="E47" s="401" t="str">
        <f>'C201'!C2</f>
        <v>Oscillator(Ch.2)</v>
      </c>
      <c r="F47" s="402">
        <f>'C201'!M3</f>
        <v>3.92</v>
      </c>
      <c r="G47" s="403">
        <f>'C201'!N3</f>
        <v>0.99</v>
      </c>
      <c r="H47" s="402">
        <f>'C201'!O3</f>
        <v>2.48</v>
      </c>
      <c r="I47" s="404">
        <f>'C201'!P3</f>
        <v>3.8807999999999998</v>
      </c>
      <c r="J47" s="404">
        <f>'C201'!Q3</f>
        <v>3.920000000000004E-2</v>
      </c>
      <c r="K47" s="405">
        <f>'C201'!M4</f>
        <v>0.99387499999999984</v>
      </c>
    </row>
    <row r="48" spans="2:11" s="3" customFormat="1" ht="27.95" customHeight="1">
      <c r="B48" s="398"/>
      <c r="C48" s="346"/>
      <c r="D48" s="99" t="str">
        <f ca="1">'C202'!B2</f>
        <v>C202</v>
      </c>
      <c r="E48" s="94" t="str">
        <f>'C202'!C2</f>
        <v>Temperature Sensor(Ch.2)</v>
      </c>
      <c r="F48" s="101">
        <f>'C202'!M3</f>
        <v>1.86</v>
      </c>
      <c r="G48" s="394">
        <f>'C202'!N3</f>
        <v>0.99</v>
      </c>
      <c r="H48" s="101">
        <f>'C202'!O3</f>
        <v>2.44</v>
      </c>
      <c r="I48" s="109">
        <f>'C202'!P3</f>
        <v>1.8414000000000001</v>
      </c>
      <c r="J48" s="109">
        <f>'C202'!Q3</f>
        <v>1.8600000000000016E-2</v>
      </c>
      <c r="K48" s="388">
        <f>'C202'!M4</f>
        <v>0.99567441860465111</v>
      </c>
    </row>
    <row r="49" spans="2:11" s="3" customFormat="1" ht="27.95" customHeight="1">
      <c r="B49" s="398"/>
      <c r="C49" s="346"/>
      <c r="D49" s="400" t="str">
        <f ca="1">'C203'!B2</f>
        <v>C203</v>
      </c>
      <c r="E49" s="401" t="str">
        <f>'C203'!C2</f>
        <v>Brake Feedback(Ch.2)</v>
      </c>
      <c r="F49" s="402"/>
      <c r="G49" s="403"/>
      <c r="H49" s="402"/>
      <c r="I49" s="404"/>
      <c r="J49" s="404"/>
      <c r="K49" s="405"/>
    </row>
    <row r="50" spans="2:11" s="3" customFormat="1" ht="27.95" customHeight="1">
      <c r="B50" s="398"/>
      <c r="C50" s="346"/>
      <c r="D50" s="99" t="str">
        <f ca="1">'C204_0'!B2</f>
        <v>C204_0</v>
      </c>
      <c r="E50" s="94" t="str">
        <f>'C204_0'!C2</f>
        <v>OP-AMPs Iv, Iw(Ch.2)</v>
      </c>
      <c r="F50" s="101"/>
      <c r="G50" s="394"/>
      <c r="H50" s="101"/>
      <c r="I50" s="109"/>
      <c r="J50" s="109"/>
      <c r="K50" s="388"/>
    </row>
    <row r="51" spans="2:11" s="3" customFormat="1" ht="27.95" customHeight="1">
      <c r="B51" s="398"/>
      <c r="C51" s="346"/>
      <c r="D51" s="400" t="str">
        <f ca="1">'C204_1'!B2</f>
        <v>C204_1</v>
      </c>
      <c r="E51" s="401" t="str">
        <f>'C204_1'!C2</f>
        <v>OP-AMPs Iv, Iw(Ch.2)</v>
      </c>
      <c r="F51" s="402"/>
      <c r="G51" s="403"/>
      <c r="H51" s="402"/>
      <c r="I51" s="404"/>
      <c r="J51" s="404"/>
      <c r="K51" s="405"/>
    </row>
    <row r="52" spans="2:11" s="3" customFormat="1" ht="27.95" customHeight="1">
      <c r="B52" s="398"/>
      <c r="C52" s="346"/>
      <c r="D52" s="99" t="str">
        <f ca="1">'C205'!B2</f>
        <v>C205</v>
      </c>
      <c r="E52" s="94" t="str">
        <f>'C205'!C2</f>
        <v>OV/UV/OC Protection(Ch.2)</v>
      </c>
      <c r="F52" s="101">
        <f>'C205'!M3</f>
        <v>8.7700000000000014</v>
      </c>
      <c r="G52" s="394">
        <f>'C205'!N3</f>
        <v>0.99</v>
      </c>
      <c r="H52" s="101">
        <f>'C205'!O3</f>
        <v>4.4000000000000004</v>
      </c>
      <c r="I52" s="109">
        <f>'C205'!P3</f>
        <v>8.6823000000000015</v>
      </c>
      <c r="J52" s="109">
        <f>'C205'!Q3</f>
        <v>8.7700000000000083E-2</v>
      </c>
      <c r="K52" s="388">
        <f>'C205'!M4</f>
        <v>0.99334092634776006</v>
      </c>
    </row>
    <row r="53" spans="2:11" s="3" customFormat="1" ht="27.95" customHeight="1">
      <c r="B53" s="398"/>
      <c r="C53" s="346"/>
      <c r="D53" s="400" t="str">
        <f ca="1">'C206'!B2</f>
        <v>C206</v>
      </c>
      <c r="E53" s="401" t="str">
        <f>'C206'!C2</f>
        <v>Power Regulator &amp; Watchdog1(Ch.2)</v>
      </c>
      <c r="F53" s="402"/>
      <c r="G53" s="403"/>
      <c r="H53" s="402"/>
      <c r="I53" s="404"/>
      <c r="J53" s="404"/>
      <c r="K53" s="405"/>
    </row>
    <row r="54" spans="2:11" s="3" customFormat="1" ht="27.95" customHeight="1">
      <c r="B54" s="398"/>
      <c r="C54" s="346"/>
      <c r="D54" s="99" t="str">
        <f ca="1">'C207'!B2</f>
        <v>C207</v>
      </c>
      <c r="E54" s="94" t="str">
        <f>'C207'!C2</f>
        <v>OC Protection(Ch.2)</v>
      </c>
      <c r="F54" s="101"/>
      <c r="G54" s="394"/>
      <c r="H54" s="101"/>
      <c r="I54" s="109"/>
      <c r="J54" s="109"/>
      <c r="K54" s="388"/>
    </row>
    <row r="55" spans="2:11" s="3" customFormat="1" ht="27.95" customHeight="1">
      <c r="B55" s="398"/>
      <c r="C55" s="346"/>
      <c r="D55" s="400" t="str">
        <f ca="1">'C208_0'!B2</f>
        <v>C208_0</v>
      </c>
      <c r="E55" s="401" t="str">
        <f>'C208_0'!C2</f>
        <v>DIO: Buffer, Photo-Coupler &amp; Photo-MOS(Ch.2)</v>
      </c>
      <c r="F55" s="402">
        <f>'C208_0'!M3</f>
        <v>171.04000000000019</v>
      </c>
      <c r="G55" s="403">
        <f>'C208_0'!N3</f>
        <v>0.9900000000000001</v>
      </c>
      <c r="H55" s="402">
        <f>'C208_0'!O3</f>
        <v>24.529999999999983</v>
      </c>
      <c r="I55" s="404">
        <f>'C208_0'!P3</f>
        <v>169.3296000000002</v>
      </c>
      <c r="J55" s="404">
        <f>'C208_0'!Q3</f>
        <v>1.7104000000000019</v>
      </c>
      <c r="K55" s="405">
        <f>'C208_0'!M4</f>
        <v>0.99125428235414437</v>
      </c>
    </row>
    <row r="56" spans="2:11" s="3" customFormat="1" ht="27.95" customHeight="1">
      <c r="B56" s="398"/>
      <c r="C56" s="346"/>
      <c r="D56" s="99" t="str">
        <f ca="1">'C208_1'!B2</f>
        <v>C208_1</v>
      </c>
      <c r="E56" s="94" t="str">
        <f>'C208_1'!C2</f>
        <v>DIO: Buffer, Photo-Coupler &amp; Photo-MOS(Ch.2)</v>
      </c>
      <c r="F56" s="101"/>
      <c r="G56" s="394"/>
      <c r="H56" s="101"/>
      <c r="I56" s="109"/>
      <c r="J56" s="109"/>
      <c r="K56" s="388"/>
    </row>
    <row r="57" spans="2:11" s="3" customFormat="1" ht="27.95" customHeight="1">
      <c r="B57" s="398"/>
      <c r="C57" s="346"/>
      <c r="D57" s="400" t="str">
        <f ca="1">'C208_2'!B2</f>
        <v>C208_2</v>
      </c>
      <c r="E57" s="401" t="str">
        <f>'C208_2'!C2</f>
        <v>DIO: Buffer, Photo-Coupler &amp; Photo-MOS(Ch.2)</v>
      </c>
      <c r="F57" s="402">
        <f>'C208_2'!M3</f>
        <v>82.6</v>
      </c>
      <c r="G57" s="403">
        <f>'C208_2'!N3</f>
        <v>0.98999999999999988</v>
      </c>
      <c r="H57" s="402">
        <f>'C208_2'!O3</f>
        <v>13.379999999999997</v>
      </c>
      <c r="I57" s="404">
        <f>'C208_2'!P3</f>
        <v>81.773999999999987</v>
      </c>
      <c r="J57" s="404">
        <f>'C208_2'!Q3</f>
        <v>0.82600000000000062</v>
      </c>
      <c r="K57" s="405">
        <f>'C208_2'!M4</f>
        <v>0.9913940404250885</v>
      </c>
    </row>
    <row r="58" spans="2:11" s="3" customFormat="1" ht="27.95" customHeight="1">
      <c r="B58" s="398"/>
      <c r="C58" s="346"/>
      <c r="D58" s="99" t="str">
        <f ca="1">'C208_3'!B2</f>
        <v>C208_3</v>
      </c>
      <c r="E58" s="94" t="str">
        <f>'C208_3'!C2</f>
        <v>DIO: Buffer, Photo-Coupler &amp; Photo-MOS(Ch.2)</v>
      </c>
      <c r="F58" s="101">
        <f>'C208_3'!M3</f>
        <v>130.35999999999993</v>
      </c>
      <c r="G58" s="394">
        <f>'C208_3'!N3</f>
        <v>0.9900000000000001</v>
      </c>
      <c r="H58" s="101">
        <f>'C208_3'!O3</f>
        <v>8.039999999999992</v>
      </c>
      <c r="I58" s="109">
        <f>'C208_3'!P3</f>
        <v>129.05639999999994</v>
      </c>
      <c r="J58" s="109">
        <f>'C208_3'!Q3</f>
        <v>1.3036000000000003</v>
      </c>
      <c r="K58" s="388">
        <f>'C208_3'!M4</f>
        <v>0.99058092485549143</v>
      </c>
    </row>
    <row r="59" spans="2:11" s="3" customFormat="1" ht="27.95" customHeight="1">
      <c r="B59" s="398"/>
      <c r="C59" s="346"/>
      <c r="D59" s="400" t="str">
        <f ca="1">'C208_4'!B2</f>
        <v>C208_4</v>
      </c>
      <c r="E59" s="401" t="str">
        <f>'C208_4'!C2</f>
        <v>DIO: Buffer, Photo-Coupler &amp; Photo-MOS(Ch.2)</v>
      </c>
      <c r="F59" s="402"/>
      <c r="G59" s="403"/>
      <c r="H59" s="402"/>
      <c r="I59" s="404"/>
      <c r="J59" s="404"/>
      <c r="K59" s="405"/>
    </row>
    <row r="60" spans="2:11" s="3" customFormat="1" ht="27.95" customHeight="1" thickBot="1">
      <c r="B60" s="371"/>
      <c r="C60" s="372"/>
      <c r="D60" s="43" t="str">
        <f ca="1">'C2xx'!B2</f>
        <v>C2xx</v>
      </c>
      <c r="E60" s="108" t="str">
        <f>'C2xx'!C2</f>
        <v>Non-Safety(Ch.2)</v>
      </c>
      <c r="F60" s="103"/>
      <c r="G60" s="395"/>
      <c r="H60" s="103"/>
      <c r="I60" s="112"/>
      <c r="J60" s="112"/>
      <c r="K60" s="389"/>
    </row>
    <row r="61" spans="2:11" s="3" customFormat="1" ht="27.95" customHeight="1">
      <c r="B61" s="524" t="s">
        <v>4436</v>
      </c>
      <c r="C61" s="519" t="s">
        <v>141</v>
      </c>
      <c r="D61" s="192" t="str">
        <f ca="1">C000!B2</f>
        <v>C000</v>
      </c>
      <c r="E61" s="106" t="str">
        <f>C000!C2</f>
        <v>EtherCAT Communication(Ch.1)</v>
      </c>
      <c r="F61" s="100">
        <f>C000!M3</f>
        <v>53.470000000000006</v>
      </c>
      <c r="G61" s="392">
        <f>C000!N3</f>
        <v>0.99</v>
      </c>
      <c r="H61" s="100">
        <f>C000!O3</f>
        <v>22.829999999999991</v>
      </c>
      <c r="I61" s="111">
        <f>C000!P3</f>
        <v>52.935300000000005</v>
      </c>
      <c r="J61" s="111">
        <f>C000!Q3</f>
        <v>0.53470000000000051</v>
      </c>
      <c r="K61" s="386">
        <f>C000!M4</f>
        <v>0.99299213630406291</v>
      </c>
    </row>
    <row r="62" spans="2:11" s="3" customFormat="1" ht="27.95" customHeight="1">
      <c r="B62" s="525"/>
      <c r="C62" s="520"/>
      <c r="D62" s="400" t="str">
        <f ca="1">'C001'!B2</f>
        <v>C001</v>
      </c>
      <c r="E62" s="401" t="str">
        <f>'C001'!C2</f>
        <v>EtherCAT Communication(ZYNQ)</v>
      </c>
      <c r="F62" s="402">
        <f>'C001'!M3</f>
        <v>22.79000000000001</v>
      </c>
      <c r="G62" s="403">
        <f>'C001'!N3</f>
        <v>0.98999999999999988</v>
      </c>
      <c r="H62" s="402">
        <f>'C001'!O3</f>
        <v>21.509999999999991</v>
      </c>
      <c r="I62" s="404">
        <f>'C001'!P3</f>
        <v>22.562100000000008</v>
      </c>
      <c r="J62" s="404">
        <f>'C001'!Q3</f>
        <v>0.22790000000000021</v>
      </c>
      <c r="K62" s="405">
        <f>'C001'!M4</f>
        <v>0.99485553047404063</v>
      </c>
    </row>
    <row r="63" spans="2:11" s="3" customFormat="1" ht="27.95" customHeight="1">
      <c r="B63" s="525"/>
      <c r="C63" s="521"/>
      <c r="D63" s="347" t="str">
        <f ca="1">'C002'!B2</f>
        <v>C002</v>
      </c>
      <c r="E63" s="11" t="str">
        <f>'C002'!C2</f>
        <v>Serial Communication(RS485)</v>
      </c>
      <c r="F63" s="102">
        <f>'C002'!M3</f>
        <v>1.7000000000000006</v>
      </c>
      <c r="G63" s="396">
        <f>'C002'!N3</f>
        <v>0.98999999999999988</v>
      </c>
      <c r="H63" s="102">
        <f>'C002'!O3</f>
        <v>5.25</v>
      </c>
      <c r="I63" s="110">
        <f>'C002'!P3</f>
        <v>1.6830000000000005</v>
      </c>
      <c r="J63" s="110">
        <f>'C002'!Q3</f>
        <v>1.7000000000000019E-2</v>
      </c>
      <c r="K63" s="390">
        <f>'C002'!M4</f>
        <v>0.9975539568345323</v>
      </c>
    </row>
    <row r="64" spans="2:11" s="3" customFormat="1" ht="27.95" customHeight="1">
      <c r="B64" s="526"/>
      <c r="C64" s="522" t="s">
        <v>4451</v>
      </c>
      <c r="D64" s="406" t="str">
        <f ca="1">'C300'!B2</f>
        <v>C300</v>
      </c>
      <c r="E64" s="407" t="str">
        <f>'C300'!C2</f>
        <v>Non-Safety(ZYNQ)</v>
      </c>
      <c r="F64" s="408"/>
      <c r="G64" s="409"/>
      <c r="H64" s="408"/>
      <c r="I64" s="410"/>
      <c r="J64" s="410"/>
      <c r="K64" s="411"/>
    </row>
    <row r="65" spans="2:11" s="3" customFormat="1" ht="27.95" customHeight="1">
      <c r="B65" s="526"/>
      <c r="C65" s="522"/>
      <c r="D65" s="385" t="str">
        <f ca="1">'C301'!B2</f>
        <v>C301</v>
      </c>
      <c r="E65" s="336" t="str">
        <f>'C301'!C2</f>
        <v>ZYNQ EtherCAT Oscillator</v>
      </c>
      <c r="F65" s="383"/>
      <c r="G65" s="393"/>
      <c r="H65" s="383"/>
      <c r="I65" s="68"/>
      <c r="J65" s="68"/>
      <c r="K65" s="387"/>
    </row>
    <row r="66" spans="2:11" s="3" customFormat="1" ht="27.95" customHeight="1">
      <c r="B66" s="526"/>
      <c r="C66" s="522"/>
      <c r="D66" s="406" t="str">
        <f ca="1">'C302'!B2</f>
        <v>C302</v>
      </c>
      <c r="E66" s="407" t="str">
        <f>'C302'!C2</f>
        <v>Encoder(RS485)</v>
      </c>
      <c r="F66" s="408"/>
      <c r="G66" s="409"/>
      <c r="H66" s="408"/>
      <c r="I66" s="410"/>
      <c r="J66" s="410"/>
      <c r="K66" s="411"/>
    </row>
    <row r="67" spans="2:11" s="3" customFormat="1" ht="27.95" customHeight="1">
      <c r="B67" s="526"/>
      <c r="C67" s="522"/>
      <c r="D67" s="385" t="str">
        <f ca="1">'C303'!B2</f>
        <v>C303</v>
      </c>
      <c r="E67" s="12" t="str">
        <f>'C303'!C2</f>
        <v>PWM, Servo ON &amp; IPM FAULT BUFFER</v>
      </c>
      <c r="F67" s="383"/>
      <c r="G67" s="393"/>
      <c r="H67" s="383"/>
      <c r="I67" s="68"/>
      <c r="J67" s="68"/>
      <c r="K67" s="387"/>
    </row>
    <row r="68" spans="2:11" s="3" customFormat="1" ht="27.95" customHeight="1" thickBot="1">
      <c r="B68" s="527"/>
      <c r="C68" s="523"/>
      <c r="D68" s="412" t="str">
        <f ca="1">'C304'!B2</f>
        <v>C304</v>
      </c>
      <c r="E68" s="413" t="str">
        <f>'C304'!C2</f>
        <v>Power Regulator &amp; OC Protection</v>
      </c>
      <c r="F68" s="414"/>
      <c r="G68" s="415"/>
      <c r="H68" s="414"/>
      <c r="I68" s="416"/>
      <c r="J68" s="416"/>
      <c r="K68" s="417"/>
    </row>
    <row r="69" spans="2:11" s="3" customFormat="1" ht="27.95" customHeight="1" thickBot="1">
      <c r="B69" s="528" t="s">
        <v>144</v>
      </c>
      <c r="C69" s="529"/>
      <c r="D69" s="530"/>
      <c r="E69" s="531"/>
      <c r="F69" s="348">
        <f>SUM(F31:F68)</f>
        <v>1092.2000000000003</v>
      </c>
      <c r="G69" s="397">
        <f>I69/(I69+J69)</f>
        <v>0.99</v>
      </c>
      <c r="H69" s="349">
        <f>SUM(H31:H68)</f>
        <v>337.58999999999986</v>
      </c>
      <c r="I69" s="349">
        <f>SUM(I31:I68)</f>
        <v>1081.2780000000005</v>
      </c>
      <c r="J69" s="349">
        <f>SUM(J31:J68)</f>
        <v>10.922000000000006</v>
      </c>
      <c r="K69" s="391">
        <f>(H69+I69)/(F69+H69)</f>
        <v>0.99236111596807941</v>
      </c>
    </row>
    <row r="70" spans="2:11" s="3" customFormat="1" ht="20.100000000000001" customHeight="1" thickBot="1">
      <c r="F70" s="54"/>
      <c r="G70" s="54"/>
      <c r="H70" s="54"/>
      <c r="I70" s="54"/>
      <c r="J70" s="54"/>
      <c r="K70" s="105"/>
    </row>
    <row r="71" spans="2:11" s="3" customFormat="1" ht="24" customHeight="1">
      <c r="B71" s="511" t="s">
        <v>4453</v>
      </c>
      <c r="C71" s="512"/>
      <c r="D71" s="513"/>
      <c r="E71" s="353">
        <f>SUM(F31:F45)+(SUM(F61:F68)/2)</f>
        <v>579.77000000000021</v>
      </c>
      <c r="F71" s="365">
        <f>E71*0.000000001</f>
        <v>5.7977000000000027E-7</v>
      </c>
      <c r="G71" s="351"/>
      <c r="H71" s="54"/>
      <c r="I71" s="54"/>
      <c r="J71" s="54"/>
      <c r="K71" s="105"/>
    </row>
    <row r="72" spans="2:11" s="3" customFormat="1" ht="24" customHeight="1">
      <c r="B72" s="514" t="s">
        <v>4454</v>
      </c>
      <c r="C72" s="515"/>
      <c r="D72" s="516"/>
      <c r="E72" s="354">
        <f>SUM(F46:F60)+(SUM(F61:F68)/2)</f>
        <v>512.43000000000006</v>
      </c>
      <c r="F72" s="366">
        <f>E72*0.000000001</f>
        <v>5.1243000000000004E-7</v>
      </c>
      <c r="G72" s="351"/>
      <c r="H72" s="54"/>
      <c r="I72" s="54"/>
      <c r="J72" s="54"/>
      <c r="K72" s="105"/>
    </row>
    <row r="73" spans="2:11" s="3" customFormat="1" ht="24" customHeight="1">
      <c r="B73" s="514" t="s">
        <v>4437</v>
      </c>
      <c r="C73" s="515"/>
      <c r="D73" s="516"/>
      <c r="E73" s="355">
        <f>(((SUM(I31:I45)+SUM(I61:I68)/2))/E71)</f>
        <v>0.98999999999999988</v>
      </c>
      <c r="F73" s="367"/>
      <c r="G73" s="351"/>
      <c r="H73" s="54"/>
      <c r="I73" s="54"/>
      <c r="J73" s="54"/>
      <c r="K73" s="105"/>
    </row>
    <row r="74" spans="2:11" s="3" customFormat="1" ht="24" customHeight="1">
      <c r="B74" s="514" t="s">
        <v>4438</v>
      </c>
      <c r="C74" s="515"/>
      <c r="D74" s="516"/>
      <c r="E74" s="356">
        <f>(((SUM(I46:I60)+SUM(I61:I68)/2))/E72)</f>
        <v>0.9900000000000001</v>
      </c>
      <c r="F74" s="368"/>
      <c r="G74" s="351"/>
      <c r="H74" s="54"/>
      <c r="I74" s="54"/>
      <c r="J74" s="54"/>
      <c r="K74" s="105"/>
    </row>
    <row r="75" spans="2:11" s="3" customFormat="1" ht="24" customHeight="1">
      <c r="B75" s="514" t="s">
        <v>4571</v>
      </c>
      <c r="C75" s="515"/>
      <c r="D75" s="516"/>
      <c r="E75" s="357">
        <f>24*365*100</f>
        <v>876000</v>
      </c>
      <c r="F75" s="367"/>
      <c r="G75" s="418"/>
      <c r="H75" s="374"/>
      <c r="I75" s="54"/>
      <c r="J75" s="54"/>
      <c r="K75" s="105"/>
    </row>
    <row r="76" spans="2:11" s="3" customFormat="1" ht="24" customHeight="1" thickBot="1">
      <c r="B76" s="508" t="s">
        <v>4457</v>
      </c>
      <c r="C76" s="509"/>
      <c r="D76" s="510"/>
      <c r="E76" s="358">
        <v>1</v>
      </c>
      <c r="F76" s="369"/>
      <c r="G76" s="351"/>
      <c r="H76" s="54"/>
      <c r="I76" s="54"/>
      <c r="J76" s="54"/>
      <c r="K76" s="105"/>
    </row>
    <row r="77" spans="2:11" s="3" customFormat="1" ht="20.100000000000001" customHeight="1">
      <c r="B77" s="532"/>
      <c r="C77" s="532"/>
      <c r="D77" s="350"/>
      <c r="E77" s="359"/>
      <c r="F77" s="351"/>
      <c r="G77" s="351"/>
      <c r="H77" s="54"/>
      <c r="I77" s="54"/>
      <c r="J77" s="54"/>
      <c r="K77" s="105"/>
    </row>
    <row r="78" spans="2:11" s="3" customFormat="1" ht="24.95" customHeight="1" thickBot="1">
      <c r="B78" s="114" t="s">
        <v>4540</v>
      </c>
      <c r="C78" s="114"/>
      <c r="E78" s="360"/>
      <c r="F78" s="54"/>
      <c r="G78" s="351"/>
      <c r="H78" s="54"/>
      <c r="I78" s="54"/>
      <c r="J78" s="54"/>
      <c r="K78" s="105"/>
    </row>
    <row r="79" spans="2:11" s="3" customFormat="1" ht="24" customHeight="1">
      <c r="B79" s="511" t="s">
        <v>4541</v>
      </c>
      <c r="C79" s="512"/>
      <c r="D79" s="513"/>
      <c r="E79" s="361">
        <v>0.02</v>
      </c>
      <c r="F79" s="351"/>
      <c r="G79" s="351"/>
      <c r="H79" s="54"/>
      <c r="I79" s="54"/>
      <c r="J79" s="54"/>
      <c r="K79" s="105"/>
    </row>
    <row r="80" spans="2:11" s="3" customFormat="1" ht="24" customHeight="1">
      <c r="B80" s="514" t="s">
        <v>4460</v>
      </c>
      <c r="C80" s="515"/>
      <c r="D80" s="516"/>
      <c r="E80" s="362">
        <f>1000000000/F69</f>
        <v>915583.22651528998</v>
      </c>
      <c r="F80" s="351"/>
      <c r="G80" s="351"/>
      <c r="H80" s="54"/>
      <c r="I80" s="54"/>
      <c r="J80" s="54"/>
      <c r="K80" s="105"/>
    </row>
    <row r="81" spans="2:11" s="3" customFormat="1" ht="24" customHeight="1">
      <c r="B81" s="514" t="s">
        <v>4461</v>
      </c>
      <c r="C81" s="515"/>
      <c r="D81" s="516"/>
      <c r="E81" s="363">
        <f>(E80/24)/365</f>
        <v>104.51863316384589</v>
      </c>
      <c r="F81" s="351"/>
      <c r="G81" s="351"/>
      <c r="H81" s="54"/>
      <c r="I81" s="54"/>
      <c r="J81" s="54"/>
      <c r="K81" s="105"/>
    </row>
    <row r="82" spans="2:11" s="3" customFormat="1" ht="24" customHeight="1">
      <c r="B82" s="514" t="s">
        <v>4462</v>
      </c>
      <c r="C82" s="515"/>
      <c r="D82" s="516"/>
      <c r="E82" s="419">
        <f>G69</f>
        <v>0.99</v>
      </c>
      <c r="F82" s="351"/>
      <c r="G82" s="351"/>
      <c r="H82" s="54"/>
      <c r="I82" s="54"/>
      <c r="J82" s="54"/>
      <c r="K82" s="105"/>
    </row>
    <row r="83" spans="2:11" s="3" customFormat="1" ht="24" customHeight="1" thickBot="1">
      <c r="B83" s="508" t="s">
        <v>4463</v>
      </c>
      <c r="C83" s="509"/>
      <c r="D83" s="510"/>
      <c r="E83" s="364">
        <f>(((1-E79)^2)*(((F71*F72*(E73+E74))*(E76/2))+(F71*F72*(2-E73-E74))*(E75/2)))+(E79*((F71+F72)/2))</f>
        <v>1.3421744506243507E-8</v>
      </c>
      <c r="F83" s="351"/>
      <c r="G83" s="351"/>
      <c r="H83" s="54"/>
      <c r="I83" s="54"/>
      <c r="J83" s="54"/>
      <c r="K83" s="105"/>
    </row>
    <row r="84" spans="2:11" s="3" customFormat="1" ht="12.75">
      <c r="B84" s="399"/>
      <c r="C84" s="399"/>
      <c r="D84" s="350"/>
      <c r="E84" s="350"/>
      <c r="F84" s="351"/>
      <c r="G84" s="351"/>
      <c r="H84" s="54"/>
      <c r="I84" s="54"/>
      <c r="J84" s="54"/>
      <c r="K84" s="105"/>
    </row>
    <row r="85" spans="2:11">
      <c r="B85" s="399"/>
      <c r="C85" s="399"/>
      <c r="D85" s="350"/>
      <c r="E85" s="350"/>
      <c r="F85" s="351"/>
      <c r="G85" s="351"/>
      <c r="H85" s="54"/>
      <c r="I85" s="54"/>
    </row>
    <row r="86" spans="2:11">
      <c r="B86" s="399"/>
      <c r="C86" s="399"/>
      <c r="D86" s="350"/>
      <c r="E86" s="584"/>
      <c r="F86" s="351"/>
      <c r="G86" s="351"/>
      <c r="H86" s="54"/>
      <c r="I86" s="54"/>
    </row>
    <row r="87" spans="2:11">
      <c r="B87" s="399"/>
      <c r="C87" s="399"/>
      <c r="D87" s="350"/>
      <c r="E87" s="350"/>
      <c r="F87" s="351"/>
      <c r="G87" s="351"/>
      <c r="H87" s="54"/>
      <c r="I87" s="54"/>
    </row>
    <row r="88" spans="2:11">
      <c r="B88" s="3"/>
      <c r="C88" s="3"/>
      <c r="D88" s="3"/>
      <c r="E88" s="3"/>
      <c r="F88" s="54"/>
      <c r="G88" s="54"/>
      <c r="H88" s="54"/>
      <c r="I88" s="54"/>
    </row>
    <row r="89" spans="2:11">
      <c r="B89" s="399"/>
      <c r="C89" s="399"/>
      <c r="D89" s="350"/>
      <c r="E89" s="350"/>
      <c r="F89" s="351"/>
      <c r="G89" s="351"/>
      <c r="H89" s="54"/>
      <c r="I89" s="54"/>
      <c r="J89" s="54"/>
    </row>
    <row r="90" spans="2:11">
      <c r="B90" s="399"/>
      <c r="C90" s="399"/>
      <c r="D90" s="350"/>
      <c r="E90" s="350"/>
      <c r="F90" s="351"/>
      <c r="G90" s="351"/>
      <c r="H90" s="54"/>
      <c r="I90" s="54"/>
      <c r="J90" s="54"/>
    </row>
    <row r="91" spans="2:11">
      <c r="B91" s="399"/>
      <c r="C91" s="399"/>
      <c r="D91" s="350"/>
      <c r="E91" s="350"/>
      <c r="F91" s="351"/>
      <c r="G91" s="351"/>
      <c r="H91" s="54"/>
      <c r="I91" s="54"/>
    </row>
    <row r="92" spans="2:11">
      <c r="B92" s="399"/>
      <c r="C92" s="399"/>
      <c r="D92" s="350"/>
      <c r="E92" s="350"/>
      <c r="F92" s="351"/>
      <c r="G92" s="351"/>
      <c r="H92" s="54"/>
      <c r="I92" s="54"/>
    </row>
    <row r="93" spans="2:11">
      <c r="B93" s="399"/>
      <c r="C93" s="399"/>
      <c r="D93" s="350"/>
      <c r="E93" s="350"/>
      <c r="F93" s="351"/>
      <c r="G93" s="351"/>
      <c r="H93" s="54"/>
      <c r="I93" s="54"/>
    </row>
    <row r="94" spans="2:11">
      <c r="B94" s="3"/>
      <c r="C94" s="3"/>
      <c r="D94" s="3"/>
      <c r="E94" s="3"/>
      <c r="F94" s="54"/>
      <c r="G94" s="54"/>
      <c r="H94" s="54"/>
      <c r="I94" s="54"/>
    </row>
    <row r="95" spans="2:11">
      <c r="B95" s="399"/>
      <c r="C95" s="399"/>
      <c r="D95" s="350"/>
      <c r="E95" s="350"/>
      <c r="F95" s="351"/>
      <c r="G95" s="351"/>
      <c r="H95" s="54"/>
      <c r="I95" s="54"/>
      <c r="J95" s="54"/>
    </row>
    <row r="96" spans="2:11">
      <c r="B96" s="399"/>
      <c r="C96" s="399"/>
      <c r="D96" s="350"/>
      <c r="E96" s="350"/>
      <c r="F96" s="351"/>
      <c r="G96" s="351"/>
      <c r="H96" s="54"/>
      <c r="I96" s="54"/>
      <c r="J96" s="54"/>
    </row>
    <row r="97" spans="2:11">
      <c r="B97" s="399"/>
      <c r="C97" s="399"/>
      <c r="D97" s="350"/>
      <c r="E97" s="350"/>
      <c r="F97" s="351"/>
      <c r="G97" s="351"/>
      <c r="H97" s="54"/>
      <c r="I97" s="54"/>
    </row>
    <row r="98" spans="2:11">
      <c r="B98" s="399"/>
      <c r="C98" s="399"/>
      <c r="D98" s="350"/>
      <c r="E98" s="350"/>
      <c r="F98" s="351"/>
      <c r="G98" s="351"/>
      <c r="H98" s="54"/>
      <c r="I98" s="54"/>
    </row>
    <row r="99" spans="2:11">
      <c r="B99" s="399"/>
      <c r="C99" s="399"/>
      <c r="D99" s="350"/>
      <c r="E99" s="350"/>
      <c r="F99" s="351"/>
      <c r="G99" s="351"/>
      <c r="H99" s="54"/>
      <c r="I99" s="54"/>
    </row>
    <row r="100" spans="2:11">
      <c r="B100" s="3"/>
      <c r="C100" s="3"/>
      <c r="D100" s="3"/>
      <c r="E100" s="3"/>
      <c r="F100" s="54"/>
      <c r="G100" s="54"/>
      <c r="H100" s="54"/>
      <c r="I100" s="54"/>
    </row>
    <row r="101" spans="2:11" s="3" customFormat="1" ht="12.75">
      <c r="B101" s="399"/>
      <c r="C101" s="399"/>
      <c r="D101" s="350"/>
      <c r="E101" s="350"/>
      <c r="F101" s="351"/>
      <c r="G101" s="351"/>
      <c r="H101" s="54"/>
      <c r="I101" s="54"/>
      <c r="J101" s="54"/>
      <c r="K101" s="105"/>
    </row>
    <row r="102" spans="2:11" s="3" customFormat="1" ht="12.75">
      <c r="B102" s="399"/>
      <c r="C102" s="399"/>
      <c r="D102" s="350"/>
      <c r="E102" s="350"/>
      <c r="F102" s="351"/>
      <c r="G102" s="351"/>
      <c r="H102" s="54"/>
      <c r="I102" s="54"/>
      <c r="J102" s="54"/>
      <c r="K102" s="105"/>
    </row>
    <row r="103" spans="2:11" s="3" customFormat="1">
      <c r="B103" s="399"/>
      <c r="C103" s="399"/>
      <c r="D103" s="350"/>
      <c r="E103" s="350"/>
      <c r="F103" s="351"/>
      <c r="G103" s="351"/>
      <c r="H103" s="54"/>
      <c r="I103" s="54"/>
      <c r="J103" s="53"/>
      <c r="K103" s="105"/>
    </row>
    <row r="104" spans="2:11" s="3" customFormat="1">
      <c r="B104" s="399"/>
      <c r="C104" s="399"/>
      <c r="D104" s="350"/>
      <c r="E104" s="350"/>
      <c r="F104" s="351"/>
      <c r="G104" s="351"/>
      <c r="H104" s="54"/>
      <c r="I104" s="54"/>
      <c r="J104" s="53"/>
      <c r="K104" s="105"/>
    </row>
    <row r="105" spans="2:11" s="3" customFormat="1">
      <c r="B105" s="399"/>
      <c r="C105" s="399"/>
      <c r="D105" s="350"/>
      <c r="E105" s="350"/>
      <c r="F105" s="351"/>
      <c r="G105" s="351"/>
      <c r="H105" s="54"/>
      <c r="I105" s="54"/>
      <c r="J105" s="53"/>
      <c r="K105" s="105"/>
    </row>
    <row r="106" spans="2:11" s="3" customFormat="1">
      <c r="F106" s="54"/>
      <c r="G106" s="54"/>
      <c r="H106" s="54"/>
      <c r="I106" s="54"/>
      <c r="J106" s="53"/>
      <c r="K106" s="105"/>
    </row>
    <row r="107" spans="2:11" s="3" customFormat="1" ht="12.75">
      <c r="F107" s="54"/>
      <c r="G107" s="54"/>
      <c r="H107" s="54"/>
      <c r="I107" s="54"/>
      <c r="J107" s="54"/>
      <c r="K107" s="105"/>
    </row>
    <row r="108" spans="2:11" s="3" customFormat="1" ht="12.75">
      <c r="F108" s="54"/>
      <c r="G108" s="54"/>
      <c r="H108" s="54"/>
      <c r="I108" s="54"/>
      <c r="J108" s="54"/>
      <c r="K108" s="105"/>
    </row>
    <row r="109" spans="2:11" s="3" customFormat="1" ht="12.75">
      <c r="F109" s="54"/>
      <c r="G109" s="54"/>
      <c r="H109" s="54"/>
      <c r="I109" s="54"/>
      <c r="J109" s="54"/>
      <c r="K109" s="105"/>
    </row>
    <row r="110" spans="2:11" s="3" customFormat="1" ht="12.75">
      <c r="F110" s="54"/>
      <c r="G110" s="54"/>
      <c r="H110" s="54"/>
      <c r="I110" s="54"/>
      <c r="J110" s="54"/>
      <c r="K110" s="105"/>
    </row>
    <row r="111" spans="2:11" s="3" customFormat="1" ht="12.75">
      <c r="F111" s="54"/>
      <c r="G111" s="54"/>
      <c r="H111" s="54"/>
      <c r="I111" s="54"/>
      <c r="J111" s="54"/>
      <c r="K111" s="105"/>
    </row>
    <row r="112" spans="2:11" s="3" customFormat="1" ht="12.75">
      <c r="F112" s="54"/>
      <c r="G112" s="54"/>
      <c r="H112" s="54"/>
      <c r="I112" s="54"/>
      <c r="J112" s="54"/>
      <c r="K112" s="105"/>
    </row>
    <row r="113" spans="6:11" s="3" customFormat="1" ht="12.75">
      <c r="F113" s="54"/>
      <c r="G113" s="54"/>
      <c r="H113" s="54"/>
      <c r="I113" s="54"/>
      <c r="J113" s="54"/>
      <c r="K113" s="105"/>
    </row>
    <row r="114" spans="6:11" s="3" customFormat="1" ht="12.75">
      <c r="F114" s="54"/>
      <c r="G114" s="54"/>
      <c r="H114" s="54"/>
      <c r="I114" s="54"/>
      <c r="J114" s="54"/>
      <c r="K114" s="105"/>
    </row>
    <row r="115" spans="6:11" s="3" customFormat="1" ht="12.75">
      <c r="F115" s="54"/>
      <c r="G115" s="54"/>
      <c r="H115" s="54"/>
      <c r="I115" s="54"/>
      <c r="J115" s="54"/>
      <c r="K115" s="105"/>
    </row>
    <row r="116" spans="6:11" s="3" customFormat="1" ht="12.75">
      <c r="F116" s="54"/>
      <c r="G116" s="54"/>
      <c r="H116" s="54"/>
      <c r="I116" s="54"/>
      <c r="J116" s="54"/>
      <c r="K116" s="105"/>
    </row>
    <row r="117" spans="6:11" s="3" customFormat="1" ht="12.75">
      <c r="F117" s="54"/>
      <c r="G117" s="54"/>
      <c r="H117" s="54"/>
      <c r="I117" s="54"/>
      <c r="J117" s="54"/>
      <c r="K117" s="105"/>
    </row>
    <row r="118" spans="6:11" s="3" customFormat="1" ht="12.75">
      <c r="F118" s="54"/>
      <c r="G118" s="54"/>
      <c r="H118" s="54"/>
      <c r="I118" s="54"/>
      <c r="J118" s="54"/>
      <c r="K118" s="105"/>
    </row>
    <row r="119" spans="6:11" s="3" customFormat="1" ht="12.75">
      <c r="F119" s="54"/>
      <c r="G119" s="54"/>
      <c r="H119" s="54"/>
      <c r="I119" s="54"/>
      <c r="J119" s="54"/>
      <c r="K119" s="105"/>
    </row>
    <row r="120" spans="6:11" s="3" customFormat="1" ht="12.75">
      <c r="F120" s="54"/>
      <c r="G120" s="54"/>
      <c r="H120" s="54"/>
      <c r="I120" s="54"/>
      <c r="J120" s="54"/>
      <c r="K120" s="105"/>
    </row>
    <row r="121" spans="6:11" s="3" customFormat="1" ht="12.75">
      <c r="F121" s="54"/>
      <c r="G121" s="54"/>
      <c r="H121" s="54"/>
      <c r="I121" s="54"/>
      <c r="J121" s="54"/>
      <c r="K121" s="105"/>
    </row>
    <row r="122" spans="6:11" s="3" customFormat="1" ht="12.75">
      <c r="F122" s="54"/>
      <c r="G122" s="54"/>
      <c r="H122" s="54"/>
      <c r="I122" s="54"/>
      <c r="J122" s="54"/>
      <c r="K122" s="105"/>
    </row>
    <row r="123" spans="6:11" s="3" customFormat="1" ht="12.75">
      <c r="F123" s="54"/>
      <c r="G123" s="54"/>
      <c r="H123" s="54"/>
      <c r="I123" s="54"/>
      <c r="J123" s="54"/>
      <c r="K123" s="105"/>
    </row>
    <row r="124" spans="6:11" s="3" customFormat="1" ht="12.75">
      <c r="F124" s="54"/>
      <c r="G124" s="54"/>
      <c r="H124" s="54"/>
      <c r="I124" s="54"/>
      <c r="J124" s="54"/>
      <c r="K124" s="105"/>
    </row>
    <row r="125" spans="6:11" s="3" customFormat="1" ht="12.75">
      <c r="F125" s="54"/>
      <c r="G125" s="54"/>
      <c r="H125" s="54"/>
      <c r="I125" s="54"/>
      <c r="J125" s="54"/>
      <c r="K125" s="105"/>
    </row>
    <row r="126" spans="6:11" s="3" customFormat="1" ht="12.75">
      <c r="F126" s="54"/>
      <c r="G126" s="54"/>
      <c r="H126" s="54"/>
      <c r="I126" s="54"/>
      <c r="J126" s="54"/>
      <c r="K126" s="105"/>
    </row>
    <row r="127" spans="6:11" s="3" customFormat="1" ht="12.75">
      <c r="F127" s="54"/>
      <c r="G127" s="54"/>
      <c r="H127" s="54"/>
      <c r="I127" s="54"/>
      <c r="J127" s="54"/>
      <c r="K127" s="105"/>
    </row>
    <row r="128" spans="6:11" s="3" customFormat="1" ht="12.75">
      <c r="F128" s="54"/>
      <c r="G128" s="54"/>
      <c r="H128" s="54"/>
      <c r="I128" s="54"/>
      <c r="J128" s="54"/>
      <c r="K128" s="105"/>
    </row>
    <row r="129" spans="6:11" s="3" customFormat="1" ht="12.75">
      <c r="F129" s="54"/>
      <c r="G129" s="54"/>
      <c r="H129" s="54"/>
      <c r="I129" s="54"/>
      <c r="J129" s="54"/>
      <c r="K129" s="105"/>
    </row>
    <row r="130" spans="6:11" s="3" customFormat="1" ht="12.75">
      <c r="F130" s="54"/>
      <c r="G130" s="54"/>
      <c r="H130" s="54"/>
      <c r="I130" s="54"/>
      <c r="J130" s="54"/>
      <c r="K130" s="105"/>
    </row>
    <row r="131" spans="6:11" s="3" customFormat="1" ht="12.75">
      <c r="F131" s="54"/>
      <c r="G131" s="54"/>
      <c r="H131" s="54"/>
      <c r="I131" s="54"/>
      <c r="J131" s="54"/>
      <c r="K131" s="105"/>
    </row>
    <row r="132" spans="6:11" s="3" customFormat="1" ht="12.75">
      <c r="F132" s="54"/>
      <c r="G132" s="54"/>
      <c r="H132" s="54"/>
      <c r="I132" s="54"/>
      <c r="J132" s="54"/>
      <c r="K132" s="105"/>
    </row>
    <row r="133" spans="6:11" s="3" customFormat="1" ht="12.75">
      <c r="F133" s="54"/>
      <c r="G133" s="54"/>
      <c r="H133" s="54"/>
      <c r="I133" s="54"/>
      <c r="J133" s="54"/>
      <c r="K133" s="105"/>
    </row>
    <row r="134" spans="6:11" s="3" customFormat="1" ht="12.75">
      <c r="F134" s="54"/>
      <c r="G134" s="54"/>
      <c r="H134" s="54"/>
      <c r="I134" s="54"/>
      <c r="J134" s="54"/>
      <c r="K134" s="105"/>
    </row>
    <row r="135" spans="6:11" s="3" customFormat="1" ht="12.75">
      <c r="F135" s="54"/>
      <c r="G135" s="54"/>
      <c r="H135" s="54"/>
      <c r="I135" s="54"/>
      <c r="J135" s="54"/>
      <c r="K135" s="105"/>
    </row>
    <row r="136" spans="6:11" s="3" customFormat="1" ht="12.75">
      <c r="F136" s="54"/>
      <c r="G136" s="54"/>
      <c r="H136" s="54"/>
      <c r="I136" s="54"/>
      <c r="J136" s="54"/>
      <c r="K136" s="105"/>
    </row>
    <row r="137" spans="6:11" s="3" customFormat="1" ht="12.75">
      <c r="F137" s="54"/>
      <c r="G137" s="54"/>
      <c r="H137" s="54"/>
      <c r="I137" s="54"/>
      <c r="J137" s="54"/>
      <c r="K137" s="105"/>
    </row>
    <row r="138" spans="6:11" s="3" customFormat="1" ht="12.75">
      <c r="F138" s="54"/>
      <c r="G138" s="54"/>
      <c r="H138" s="54"/>
      <c r="I138" s="54"/>
      <c r="J138" s="54"/>
      <c r="K138" s="105"/>
    </row>
    <row r="139" spans="6:11" s="3" customFormat="1" ht="12.75">
      <c r="F139" s="54"/>
      <c r="G139" s="54"/>
      <c r="H139" s="54"/>
      <c r="I139" s="54"/>
      <c r="J139" s="54"/>
      <c r="K139" s="105"/>
    </row>
    <row r="140" spans="6:11" s="3" customFormat="1" ht="12.75">
      <c r="F140" s="54"/>
      <c r="G140" s="54"/>
      <c r="H140" s="54"/>
      <c r="I140" s="54"/>
      <c r="J140" s="54"/>
      <c r="K140" s="105"/>
    </row>
    <row r="141" spans="6:11" s="3" customFormat="1" ht="12.75">
      <c r="F141" s="54"/>
      <c r="G141" s="54"/>
      <c r="H141" s="54"/>
      <c r="I141" s="54"/>
      <c r="J141" s="54"/>
      <c r="K141" s="105"/>
    </row>
    <row r="142" spans="6:11" s="3" customFormat="1" ht="12.75">
      <c r="F142" s="54"/>
      <c r="G142" s="54"/>
      <c r="H142" s="54"/>
      <c r="I142" s="54"/>
      <c r="J142" s="54"/>
      <c r="K142" s="105"/>
    </row>
    <row r="143" spans="6:11" s="3" customFormat="1" ht="12.75">
      <c r="F143" s="54"/>
      <c r="G143" s="54"/>
      <c r="H143" s="54"/>
      <c r="I143" s="54"/>
      <c r="J143" s="54"/>
      <c r="K143" s="105"/>
    </row>
    <row r="144" spans="6:11" s="3" customFormat="1" ht="12.75">
      <c r="F144" s="54"/>
      <c r="G144" s="54"/>
      <c r="H144" s="54"/>
      <c r="I144" s="54"/>
      <c r="J144" s="54"/>
      <c r="K144" s="105"/>
    </row>
    <row r="145" spans="6:11" s="3" customFormat="1" ht="12.75">
      <c r="F145" s="54"/>
      <c r="G145" s="54"/>
      <c r="H145" s="54"/>
      <c r="I145" s="54"/>
      <c r="J145" s="54"/>
      <c r="K145" s="105"/>
    </row>
    <row r="146" spans="6:11" s="3" customFormat="1" ht="12.75">
      <c r="F146" s="54"/>
      <c r="G146" s="54"/>
      <c r="H146" s="54"/>
      <c r="I146" s="54"/>
      <c r="J146" s="54"/>
      <c r="K146" s="105"/>
    </row>
    <row r="147" spans="6:11" s="3" customFormat="1" ht="12.75">
      <c r="F147" s="54"/>
      <c r="G147" s="54"/>
      <c r="H147" s="54"/>
      <c r="I147" s="54"/>
      <c r="J147" s="54"/>
      <c r="K147" s="105"/>
    </row>
    <row r="148" spans="6:11" s="3" customFormat="1" ht="12.75">
      <c r="F148" s="54"/>
      <c r="G148" s="54"/>
      <c r="H148" s="54"/>
      <c r="I148" s="54"/>
      <c r="J148" s="54"/>
      <c r="K148" s="105"/>
    </row>
    <row r="149" spans="6:11" s="3" customFormat="1" ht="12.75">
      <c r="F149" s="54"/>
      <c r="G149" s="54"/>
      <c r="H149" s="54"/>
      <c r="I149" s="54"/>
      <c r="J149" s="54"/>
      <c r="K149" s="105"/>
    </row>
    <row r="150" spans="6:11" s="3" customFormat="1" ht="12.75">
      <c r="F150" s="54"/>
      <c r="G150" s="54"/>
      <c r="H150" s="54"/>
      <c r="I150" s="54"/>
      <c r="J150" s="54"/>
      <c r="K150" s="105"/>
    </row>
    <row r="151" spans="6:11" s="3" customFormat="1" ht="12.75">
      <c r="F151" s="54"/>
      <c r="G151" s="54"/>
      <c r="H151" s="54"/>
      <c r="I151" s="54"/>
      <c r="J151" s="54"/>
      <c r="K151" s="105"/>
    </row>
    <row r="152" spans="6:11" s="3" customFormat="1" ht="12.75">
      <c r="F152" s="54"/>
      <c r="G152" s="54"/>
      <c r="H152" s="54"/>
      <c r="I152" s="54"/>
      <c r="J152" s="54"/>
      <c r="K152" s="105"/>
    </row>
    <row r="153" spans="6:11" s="3" customFormat="1" ht="12.75">
      <c r="F153" s="54"/>
      <c r="G153" s="54"/>
      <c r="H153" s="54"/>
      <c r="I153" s="54"/>
      <c r="J153" s="54"/>
      <c r="K153" s="105"/>
    </row>
    <row r="154" spans="6:11" s="3" customFormat="1" ht="12.75">
      <c r="F154" s="54"/>
      <c r="G154" s="54"/>
      <c r="H154" s="54"/>
      <c r="I154" s="54"/>
      <c r="J154" s="54"/>
      <c r="K154" s="105"/>
    </row>
    <row r="155" spans="6:11" s="3" customFormat="1" ht="12.75">
      <c r="F155" s="54"/>
      <c r="G155" s="54"/>
      <c r="H155" s="54"/>
      <c r="I155" s="54"/>
      <c r="J155" s="54"/>
      <c r="K155" s="105"/>
    </row>
    <row r="156" spans="6:11" s="3" customFormat="1" ht="12.75">
      <c r="F156" s="54"/>
      <c r="G156" s="54"/>
      <c r="H156" s="54"/>
      <c r="I156" s="54"/>
      <c r="J156" s="54"/>
      <c r="K156" s="105"/>
    </row>
    <row r="157" spans="6:11" s="3" customFormat="1" ht="12.75">
      <c r="F157" s="54"/>
      <c r="G157" s="54"/>
      <c r="H157" s="54"/>
      <c r="I157" s="54"/>
      <c r="J157" s="54"/>
      <c r="K157" s="105"/>
    </row>
    <row r="158" spans="6:11" s="3" customFormat="1" ht="12.75">
      <c r="F158" s="54"/>
      <c r="G158" s="54"/>
      <c r="H158" s="54"/>
      <c r="I158" s="54"/>
      <c r="J158" s="54"/>
      <c r="K158" s="105"/>
    </row>
    <row r="159" spans="6:11" s="3" customFormat="1" ht="12.75">
      <c r="F159" s="54"/>
      <c r="G159" s="54"/>
      <c r="H159" s="54"/>
      <c r="I159" s="54"/>
      <c r="J159" s="54"/>
      <c r="K159" s="105"/>
    </row>
    <row r="160" spans="6:11" s="3" customFormat="1" ht="12.75">
      <c r="F160" s="54"/>
      <c r="G160" s="54"/>
      <c r="H160" s="54"/>
      <c r="I160" s="54"/>
      <c r="J160" s="54"/>
      <c r="K160" s="105"/>
    </row>
    <row r="161" spans="6:11" s="3" customFormat="1" ht="12.75">
      <c r="F161" s="54"/>
      <c r="G161" s="54"/>
      <c r="H161" s="54"/>
      <c r="I161" s="54"/>
      <c r="J161" s="54"/>
      <c r="K161" s="105"/>
    </row>
    <row r="162" spans="6:11" s="3" customFormat="1" ht="12.75">
      <c r="F162" s="54"/>
      <c r="G162" s="54"/>
      <c r="H162" s="54"/>
      <c r="I162" s="54"/>
      <c r="J162" s="54"/>
      <c r="K162" s="105"/>
    </row>
    <row r="163" spans="6:11" s="3" customFormat="1" ht="12.75">
      <c r="F163" s="54"/>
      <c r="G163" s="54"/>
      <c r="H163" s="54"/>
      <c r="I163" s="54"/>
      <c r="J163" s="54"/>
      <c r="K163" s="105"/>
    </row>
    <row r="164" spans="6:11" s="3" customFormat="1" ht="12.75">
      <c r="F164" s="54"/>
      <c r="G164" s="54"/>
      <c r="H164" s="54"/>
      <c r="I164" s="54"/>
      <c r="J164" s="54"/>
      <c r="K164" s="105"/>
    </row>
    <row r="165" spans="6:11" s="3" customFormat="1" ht="12.75">
      <c r="F165" s="54"/>
      <c r="G165" s="54"/>
      <c r="H165" s="54"/>
      <c r="I165" s="54"/>
      <c r="J165" s="54"/>
      <c r="K165" s="105"/>
    </row>
    <row r="166" spans="6:11" s="3" customFormat="1" ht="12.75">
      <c r="F166" s="54"/>
      <c r="G166" s="54"/>
      <c r="H166" s="54"/>
      <c r="I166" s="54"/>
      <c r="J166" s="54"/>
      <c r="K166" s="105"/>
    </row>
    <row r="167" spans="6:11" s="3" customFormat="1" ht="12.75">
      <c r="F167" s="54"/>
      <c r="G167" s="54"/>
      <c r="H167" s="54"/>
      <c r="I167" s="54"/>
      <c r="J167" s="54"/>
      <c r="K167" s="105"/>
    </row>
    <row r="168" spans="6:11" s="3" customFormat="1" ht="12.75">
      <c r="F168" s="54"/>
      <c r="G168" s="54"/>
      <c r="H168" s="54"/>
      <c r="I168" s="54"/>
      <c r="J168" s="54"/>
      <c r="K168" s="105"/>
    </row>
    <row r="169" spans="6:11" s="3" customFormat="1" ht="12.75">
      <c r="F169" s="54"/>
      <c r="G169" s="54"/>
      <c r="H169" s="54"/>
      <c r="I169" s="54"/>
      <c r="J169" s="54"/>
      <c r="K169" s="105"/>
    </row>
    <row r="170" spans="6:11" s="3" customFormat="1" ht="12.75">
      <c r="F170" s="54"/>
      <c r="G170" s="54"/>
      <c r="H170" s="54"/>
      <c r="I170" s="54"/>
      <c r="J170" s="54"/>
      <c r="K170" s="105"/>
    </row>
    <row r="171" spans="6:11" s="3" customFormat="1" ht="12.75">
      <c r="F171" s="54"/>
      <c r="G171" s="54"/>
      <c r="H171" s="54"/>
      <c r="I171" s="54"/>
      <c r="J171" s="54"/>
      <c r="K171" s="105"/>
    </row>
    <row r="172" spans="6:11" s="3" customFormat="1" ht="12.75">
      <c r="F172" s="54"/>
      <c r="G172" s="54"/>
      <c r="H172" s="54"/>
      <c r="I172" s="54"/>
      <c r="J172" s="54"/>
      <c r="K172" s="105"/>
    </row>
    <row r="173" spans="6:11" s="3" customFormat="1" ht="12.75">
      <c r="F173" s="54"/>
      <c r="G173" s="54"/>
      <c r="H173" s="54"/>
      <c r="I173" s="54"/>
      <c r="J173" s="54"/>
      <c r="K173" s="105"/>
    </row>
    <row r="174" spans="6:11" s="3" customFormat="1" ht="12.75">
      <c r="F174" s="54"/>
      <c r="G174" s="54"/>
      <c r="H174" s="54"/>
      <c r="I174" s="54"/>
      <c r="J174" s="54"/>
      <c r="K174" s="105"/>
    </row>
    <row r="175" spans="6:11" s="3" customFormat="1" ht="12.75">
      <c r="F175" s="54"/>
      <c r="G175" s="54"/>
      <c r="H175" s="54"/>
      <c r="I175" s="54"/>
      <c r="J175" s="54"/>
      <c r="K175" s="105"/>
    </row>
    <row r="176" spans="6:11" s="3" customFormat="1" ht="12.75">
      <c r="F176" s="54"/>
      <c r="G176" s="54"/>
      <c r="H176" s="54"/>
      <c r="I176" s="54"/>
      <c r="J176" s="54"/>
      <c r="K176" s="105"/>
    </row>
    <row r="177" spans="6:11" s="3" customFormat="1" ht="12.75">
      <c r="F177" s="54"/>
      <c r="G177" s="54"/>
      <c r="H177" s="54"/>
      <c r="I177" s="54"/>
      <c r="J177" s="54"/>
      <c r="K177" s="105"/>
    </row>
    <row r="178" spans="6:11" s="3" customFormat="1" ht="12.75">
      <c r="F178" s="54"/>
      <c r="G178" s="54"/>
      <c r="H178" s="54"/>
      <c r="I178" s="54"/>
      <c r="J178" s="54"/>
      <c r="K178" s="105"/>
    </row>
    <row r="179" spans="6:11" s="3" customFormat="1" ht="12.75">
      <c r="F179" s="54"/>
      <c r="G179" s="54"/>
      <c r="H179" s="54"/>
      <c r="I179" s="54"/>
      <c r="J179" s="54"/>
      <c r="K179" s="105"/>
    </row>
    <row r="180" spans="6:11" s="3" customFormat="1" ht="12.75">
      <c r="F180" s="54"/>
      <c r="G180" s="54"/>
      <c r="H180" s="54"/>
      <c r="I180" s="54"/>
      <c r="J180" s="54"/>
      <c r="K180" s="105"/>
    </row>
    <row r="181" spans="6:11" s="3" customFormat="1" ht="12.75">
      <c r="F181" s="54"/>
      <c r="G181" s="54"/>
      <c r="H181" s="54"/>
      <c r="I181" s="54"/>
      <c r="J181" s="54"/>
      <c r="K181" s="105"/>
    </row>
    <row r="182" spans="6:11" s="3" customFormat="1" ht="12.75">
      <c r="F182" s="54"/>
      <c r="G182" s="54"/>
      <c r="H182" s="54"/>
      <c r="I182" s="54"/>
      <c r="J182" s="54"/>
      <c r="K182" s="105"/>
    </row>
    <row r="183" spans="6:11" s="3" customFormat="1" ht="12.75">
      <c r="F183" s="54"/>
      <c r="G183" s="54"/>
      <c r="H183" s="54"/>
      <c r="I183" s="54"/>
      <c r="J183" s="54"/>
      <c r="K183" s="105"/>
    </row>
    <row r="184" spans="6:11" s="3" customFormat="1" ht="12.75">
      <c r="F184" s="54"/>
      <c r="G184" s="54"/>
      <c r="H184" s="54"/>
      <c r="I184" s="54"/>
      <c r="J184" s="54"/>
      <c r="K184" s="105"/>
    </row>
    <row r="185" spans="6:11" s="3" customFormat="1" ht="12.75">
      <c r="F185" s="54"/>
      <c r="G185" s="54"/>
      <c r="H185" s="54"/>
      <c r="I185" s="54"/>
      <c r="J185" s="54"/>
      <c r="K185" s="105"/>
    </row>
    <row r="186" spans="6:11" s="3" customFormat="1" ht="12.75">
      <c r="F186" s="54"/>
      <c r="G186" s="54"/>
      <c r="H186" s="54"/>
      <c r="I186" s="54"/>
      <c r="J186" s="54"/>
      <c r="K186" s="105"/>
    </row>
    <row r="187" spans="6:11" s="3" customFormat="1" ht="12.75">
      <c r="F187" s="54"/>
      <c r="G187" s="54"/>
      <c r="H187" s="54"/>
      <c r="I187" s="54"/>
      <c r="J187" s="54"/>
      <c r="K187" s="105"/>
    </row>
    <row r="188" spans="6:11" s="3" customFormat="1" ht="12.75">
      <c r="F188" s="54"/>
      <c r="G188" s="54"/>
      <c r="H188" s="54"/>
      <c r="I188" s="54"/>
      <c r="J188" s="54"/>
      <c r="K188" s="105"/>
    </row>
    <row r="189" spans="6:11" s="3" customFormat="1" ht="12.75">
      <c r="F189" s="54"/>
      <c r="G189" s="54"/>
      <c r="H189" s="54"/>
      <c r="I189" s="54"/>
      <c r="J189" s="54"/>
      <c r="K189" s="105"/>
    </row>
    <row r="190" spans="6:11" s="3" customFormat="1" ht="12.75">
      <c r="F190" s="54"/>
      <c r="G190" s="54"/>
      <c r="H190" s="54"/>
      <c r="I190" s="54"/>
      <c r="J190" s="54"/>
      <c r="K190" s="105"/>
    </row>
    <row r="191" spans="6:11" s="3" customFormat="1" ht="12.75">
      <c r="F191" s="54"/>
      <c r="G191" s="54"/>
      <c r="H191" s="54"/>
      <c r="I191" s="54"/>
      <c r="J191" s="54"/>
      <c r="K191" s="105"/>
    </row>
    <row r="192" spans="6:11" s="3" customFormat="1" ht="12.75">
      <c r="F192" s="54"/>
      <c r="G192" s="54"/>
      <c r="H192" s="54"/>
      <c r="I192" s="54"/>
      <c r="J192" s="54"/>
      <c r="K192" s="105"/>
    </row>
    <row r="193" spans="6:11" s="3" customFormat="1" ht="12.75">
      <c r="F193" s="54"/>
      <c r="G193" s="54"/>
      <c r="H193" s="54"/>
      <c r="I193" s="54"/>
      <c r="J193" s="54"/>
      <c r="K193" s="105"/>
    </row>
    <row r="194" spans="6:11" s="3" customFormat="1" ht="12.75">
      <c r="F194" s="54"/>
      <c r="G194" s="54"/>
      <c r="H194" s="54"/>
      <c r="I194" s="54"/>
      <c r="J194" s="54"/>
      <c r="K194" s="105"/>
    </row>
    <row r="195" spans="6:11" s="3" customFormat="1" ht="12.75">
      <c r="F195" s="54"/>
      <c r="G195" s="54"/>
      <c r="H195" s="54"/>
      <c r="I195" s="54"/>
      <c r="J195" s="54"/>
      <c r="K195" s="105"/>
    </row>
    <row r="196" spans="6:11" s="3" customFormat="1" ht="12.75">
      <c r="F196" s="54"/>
      <c r="G196" s="54"/>
      <c r="H196" s="54"/>
      <c r="I196" s="54"/>
      <c r="J196" s="54"/>
      <c r="K196" s="105"/>
    </row>
    <row r="197" spans="6:11" s="3" customFormat="1" ht="12.75">
      <c r="F197" s="54"/>
      <c r="G197" s="54"/>
      <c r="H197" s="54"/>
      <c r="I197" s="54"/>
      <c r="J197" s="54"/>
      <c r="K197" s="105"/>
    </row>
    <row r="198" spans="6:11" s="3" customFormat="1" ht="12.75">
      <c r="F198" s="54"/>
      <c r="G198" s="54"/>
      <c r="H198" s="54"/>
      <c r="I198" s="54"/>
      <c r="J198" s="54"/>
      <c r="K198" s="105"/>
    </row>
    <row r="199" spans="6:11" s="3" customFormat="1" ht="12.75">
      <c r="F199" s="54"/>
      <c r="G199" s="54"/>
      <c r="H199" s="54"/>
      <c r="I199" s="54"/>
      <c r="J199" s="54"/>
      <c r="K199" s="105"/>
    </row>
    <row r="200" spans="6:11" s="3" customFormat="1" ht="12.75">
      <c r="F200" s="54"/>
      <c r="G200" s="54"/>
      <c r="H200" s="54"/>
      <c r="I200" s="54"/>
      <c r="J200" s="54"/>
      <c r="K200" s="105"/>
    </row>
    <row r="201" spans="6:11" s="3" customFormat="1" ht="12.75">
      <c r="F201" s="54"/>
      <c r="G201" s="54"/>
      <c r="H201" s="54"/>
      <c r="I201" s="54"/>
      <c r="J201" s="54"/>
      <c r="K201" s="105"/>
    </row>
    <row r="202" spans="6:11" s="3" customFormat="1" ht="12.75">
      <c r="F202" s="54"/>
      <c r="G202" s="54"/>
      <c r="H202" s="54"/>
      <c r="I202" s="54"/>
      <c r="J202" s="54"/>
      <c r="K202" s="105"/>
    </row>
    <row r="203" spans="6:11" s="3" customFormat="1" ht="12.75">
      <c r="F203" s="54"/>
      <c r="G203" s="54"/>
      <c r="H203" s="54"/>
      <c r="I203" s="54"/>
      <c r="J203" s="54"/>
      <c r="K203" s="105"/>
    </row>
    <row r="204" spans="6:11" s="3" customFormat="1" ht="12.75">
      <c r="F204" s="54"/>
      <c r="G204" s="54"/>
      <c r="H204" s="54"/>
      <c r="I204" s="54"/>
      <c r="J204" s="54"/>
      <c r="K204" s="105"/>
    </row>
    <row r="205" spans="6:11" s="3" customFormat="1" ht="12.75">
      <c r="F205" s="54"/>
      <c r="G205" s="54"/>
      <c r="H205" s="54"/>
      <c r="I205" s="54"/>
      <c r="J205" s="54"/>
      <c r="K205" s="105"/>
    </row>
    <row r="206" spans="6:11" s="3" customFormat="1" ht="12.75">
      <c r="F206" s="54"/>
      <c r="G206" s="54"/>
      <c r="H206" s="54"/>
      <c r="I206" s="54"/>
      <c r="J206" s="54"/>
      <c r="K206" s="105"/>
    </row>
    <row r="207" spans="6:11" s="3" customFormat="1" ht="12.75">
      <c r="F207" s="54"/>
      <c r="G207" s="54"/>
      <c r="H207" s="54"/>
      <c r="I207" s="54"/>
      <c r="J207" s="54"/>
      <c r="K207" s="105"/>
    </row>
    <row r="208" spans="6:11" s="3" customFormat="1" ht="12.75">
      <c r="F208" s="54"/>
      <c r="G208" s="54"/>
      <c r="H208" s="54"/>
      <c r="I208" s="54"/>
      <c r="J208" s="54"/>
      <c r="K208" s="105"/>
    </row>
    <row r="209" spans="6:11" s="3" customFormat="1" ht="12.75">
      <c r="F209" s="54"/>
      <c r="G209" s="54"/>
      <c r="H209" s="54"/>
      <c r="I209" s="54"/>
      <c r="J209" s="54"/>
      <c r="K209" s="105"/>
    </row>
    <row r="210" spans="6:11" s="3" customFormat="1" ht="12.75">
      <c r="F210" s="54"/>
      <c r="G210" s="54"/>
      <c r="H210" s="54"/>
      <c r="I210" s="54"/>
      <c r="J210" s="54"/>
      <c r="K210" s="105"/>
    </row>
    <row r="211" spans="6:11" s="3" customFormat="1" ht="12.75">
      <c r="F211" s="54"/>
      <c r="G211" s="54"/>
      <c r="H211" s="54"/>
      <c r="I211" s="54"/>
      <c r="J211" s="54"/>
      <c r="K211" s="105"/>
    </row>
    <row r="212" spans="6:11" s="3" customFormat="1" ht="12.75">
      <c r="F212" s="54"/>
      <c r="G212" s="54"/>
      <c r="H212" s="54"/>
      <c r="I212" s="54"/>
      <c r="J212" s="54"/>
      <c r="K212" s="105"/>
    </row>
    <row r="213" spans="6:11" s="3" customFormat="1" ht="12.75">
      <c r="F213" s="54"/>
      <c r="G213" s="54"/>
      <c r="H213" s="54"/>
      <c r="I213" s="54"/>
      <c r="J213" s="54"/>
      <c r="K213" s="105"/>
    </row>
    <row r="214" spans="6:11" s="3" customFormat="1" ht="12.75">
      <c r="F214" s="54"/>
      <c r="G214" s="54"/>
      <c r="H214" s="54"/>
      <c r="I214" s="54"/>
      <c r="J214" s="54"/>
      <c r="K214" s="105"/>
    </row>
    <row r="215" spans="6:11" s="3" customFormat="1" ht="12.75">
      <c r="F215" s="54"/>
      <c r="G215" s="54"/>
      <c r="H215" s="54"/>
      <c r="I215" s="54"/>
      <c r="J215" s="54"/>
      <c r="K215" s="105"/>
    </row>
    <row r="216" spans="6:11" s="3" customFormat="1" ht="12.75">
      <c r="F216" s="54"/>
      <c r="G216" s="54"/>
      <c r="H216" s="54"/>
      <c r="I216" s="54"/>
      <c r="J216" s="54"/>
      <c r="K216" s="105"/>
    </row>
    <row r="217" spans="6:11" s="3" customFormat="1" ht="12.75">
      <c r="F217" s="54"/>
      <c r="G217" s="54"/>
      <c r="H217" s="54"/>
      <c r="I217" s="54"/>
      <c r="J217" s="54"/>
      <c r="K217" s="105"/>
    </row>
    <row r="218" spans="6:11" s="3" customFormat="1" ht="12.75">
      <c r="F218" s="54"/>
      <c r="G218" s="54"/>
      <c r="H218" s="54"/>
      <c r="I218" s="54"/>
      <c r="J218" s="54"/>
      <c r="K218" s="105"/>
    </row>
    <row r="219" spans="6:11" s="3" customFormat="1" ht="12.75">
      <c r="F219" s="54"/>
      <c r="G219" s="54"/>
      <c r="H219" s="54"/>
      <c r="I219" s="54"/>
      <c r="J219" s="54"/>
      <c r="K219" s="105"/>
    </row>
    <row r="220" spans="6:11" s="3" customFormat="1" ht="12.75">
      <c r="F220" s="54"/>
      <c r="G220" s="54"/>
      <c r="H220" s="54"/>
      <c r="I220" s="54"/>
      <c r="J220" s="54"/>
      <c r="K220" s="105"/>
    </row>
    <row r="221" spans="6:11" s="3" customFormat="1" ht="12.75">
      <c r="F221" s="54"/>
      <c r="G221" s="54"/>
      <c r="H221" s="54"/>
      <c r="I221" s="54"/>
      <c r="J221" s="54"/>
      <c r="K221" s="105"/>
    </row>
    <row r="222" spans="6:11" s="3" customFormat="1" ht="12.75">
      <c r="F222" s="54"/>
      <c r="G222" s="54"/>
      <c r="H222" s="54"/>
      <c r="I222" s="54"/>
      <c r="J222" s="54"/>
      <c r="K222" s="105"/>
    </row>
    <row r="223" spans="6:11" s="3" customFormat="1" ht="12.75">
      <c r="F223" s="54"/>
      <c r="G223" s="54"/>
      <c r="H223" s="54"/>
      <c r="I223" s="54"/>
      <c r="J223" s="54"/>
      <c r="K223" s="105"/>
    </row>
    <row r="224" spans="6:11" s="3" customFormat="1" ht="12.75">
      <c r="F224" s="54"/>
      <c r="G224" s="54"/>
      <c r="H224" s="54"/>
      <c r="I224" s="54"/>
      <c r="J224" s="54"/>
      <c r="K224" s="105"/>
    </row>
    <row r="225" spans="6:11" s="3" customFormat="1" ht="12.75">
      <c r="F225" s="54"/>
      <c r="G225" s="54"/>
      <c r="H225" s="54"/>
      <c r="I225" s="54"/>
      <c r="J225" s="54"/>
      <c r="K225" s="105"/>
    </row>
    <row r="226" spans="6:11" s="3" customFormat="1" ht="12.75">
      <c r="F226" s="54"/>
      <c r="G226" s="54"/>
      <c r="H226" s="54"/>
      <c r="I226" s="54"/>
      <c r="J226" s="54"/>
      <c r="K226" s="105"/>
    </row>
    <row r="227" spans="6:11" s="3" customFormat="1" ht="12.75">
      <c r="F227" s="54"/>
      <c r="G227" s="54"/>
      <c r="H227" s="54"/>
      <c r="I227" s="54"/>
      <c r="J227" s="54"/>
      <c r="K227" s="105"/>
    </row>
    <row r="228" spans="6:11" s="3" customFormat="1" ht="12.75">
      <c r="F228" s="54"/>
      <c r="G228" s="54"/>
      <c r="H228" s="54"/>
      <c r="I228" s="54"/>
      <c r="J228" s="54"/>
      <c r="K228" s="105"/>
    </row>
    <row r="229" spans="6:11" s="3" customFormat="1" ht="12.75">
      <c r="F229" s="54"/>
      <c r="G229" s="54"/>
      <c r="H229" s="54"/>
      <c r="I229" s="54"/>
      <c r="J229" s="54"/>
      <c r="K229" s="105"/>
    </row>
    <row r="230" spans="6:11" s="3" customFormat="1" ht="12.75">
      <c r="F230" s="54"/>
      <c r="G230" s="54"/>
      <c r="H230" s="54"/>
      <c r="I230" s="54"/>
      <c r="J230" s="54"/>
      <c r="K230" s="105"/>
    </row>
    <row r="231" spans="6:11" s="3" customFormat="1" ht="12.75">
      <c r="F231" s="54"/>
      <c r="G231" s="54"/>
      <c r="H231" s="54"/>
      <c r="I231" s="54"/>
      <c r="J231" s="54"/>
      <c r="K231" s="105"/>
    </row>
    <row r="232" spans="6:11" s="3" customFormat="1" ht="12.75">
      <c r="F232" s="54"/>
      <c r="G232" s="54"/>
      <c r="H232" s="54"/>
      <c r="I232" s="54"/>
      <c r="J232" s="54"/>
      <c r="K232" s="105"/>
    </row>
    <row r="233" spans="6:11" s="3" customFormat="1" ht="12.75">
      <c r="F233" s="54"/>
      <c r="G233" s="54"/>
      <c r="H233" s="54"/>
      <c r="I233" s="54"/>
      <c r="J233" s="54"/>
      <c r="K233" s="105"/>
    </row>
    <row r="234" spans="6:11" s="3" customFormat="1" ht="12.75">
      <c r="F234" s="54"/>
      <c r="G234" s="54"/>
      <c r="H234" s="54"/>
      <c r="I234" s="54"/>
      <c r="J234" s="54"/>
      <c r="K234" s="105"/>
    </row>
    <row r="235" spans="6:11" s="3" customFormat="1" ht="12.75">
      <c r="F235" s="54"/>
      <c r="G235" s="54"/>
      <c r="H235" s="54"/>
      <c r="I235" s="54"/>
      <c r="J235" s="54"/>
      <c r="K235" s="105"/>
    </row>
    <row r="236" spans="6:11" s="3" customFormat="1" ht="12.75">
      <c r="F236" s="54"/>
      <c r="G236" s="54"/>
      <c r="H236" s="54"/>
      <c r="I236" s="54"/>
      <c r="J236" s="54"/>
      <c r="K236" s="105"/>
    </row>
    <row r="237" spans="6:11" s="3" customFormat="1" ht="12.75">
      <c r="F237" s="54"/>
      <c r="G237" s="54"/>
      <c r="H237" s="54"/>
      <c r="I237" s="54"/>
      <c r="J237" s="54"/>
      <c r="K237" s="105"/>
    </row>
    <row r="238" spans="6:11" s="3" customFormat="1" ht="12.75">
      <c r="F238" s="54"/>
      <c r="G238" s="54"/>
      <c r="H238" s="54"/>
      <c r="I238" s="54"/>
      <c r="J238" s="54"/>
      <c r="K238" s="105"/>
    </row>
    <row r="239" spans="6:11" s="3" customFormat="1" ht="12.75">
      <c r="F239" s="54"/>
      <c r="G239" s="54"/>
      <c r="H239" s="54"/>
      <c r="I239" s="54"/>
      <c r="J239" s="54"/>
      <c r="K239" s="105"/>
    </row>
    <row r="240" spans="6:11" s="3" customFormat="1" ht="12.75">
      <c r="F240" s="54"/>
      <c r="G240" s="54"/>
      <c r="H240" s="54"/>
      <c r="I240" s="54"/>
      <c r="J240" s="54"/>
      <c r="K240" s="105"/>
    </row>
    <row r="241" spans="6:11" s="3" customFormat="1" ht="12.75">
      <c r="F241" s="54"/>
      <c r="G241" s="54"/>
      <c r="H241" s="54"/>
      <c r="I241" s="54"/>
      <c r="J241" s="54"/>
      <c r="K241" s="105"/>
    </row>
    <row r="242" spans="6:11" s="3" customFormat="1" ht="12.75">
      <c r="F242" s="54"/>
      <c r="G242" s="54"/>
      <c r="H242" s="54"/>
      <c r="I242" s="54"/>
      <c r="J242" s="54"/>
      <c r="K242" s="105"/>
    </row>
    <row r="243" spans="6:11" s="3" customFormat="1" ht="12.75">
      <c r="F243" s="54"/>
      <c r="G243" s="54"/>
      <c r="H243" s="54"/>
      <c r="I243" s="54"/>
      <c r="J243" s="54"/>
      <c r="K243" s="105"/>
    </row>
    <row r="244" spans="6:11" s="3" customFormat="1" ht="12.75">
      <c r="F244" s="54"/>
      <c r="G244" s="54"/>
      <c r="H244" s="54"/>
      <c r="I244" s="54"/>
      <c r="J244" s="54"/>
      <c r="K244" s="105"/>
    </row>
    <row r="245" spans="6:11" s="3" customFormat="1" ht="12.75">
      <c r="F245" s="54"/>
      <c r="G245" s="54"/>
      <c r="H245" s="54"/>
      <c r="I245" s="54"/>
      <c r="J245" s="54"/>
      <c r="K245" s="105"/>
    </row>
    <row r="246" spans="6:11" s="3" customFormat="1" ht="12.75">
      <c r="F246" s="54"/>
      <c r="G246" s="54"/>
      <c r="H246" s="54"/>
      <c r="I246" s="54"/>
      <c r="J246" s="54"/>
      <c r="K246" s="105"/>
    </row>
    <row r="247" spans="6:11" s="3" customFormat="1" ht="12.75">
      <c r="F247" s="54"/>
      <c r="G247" s="54"/>
      <c r="H247" s="54"/>
      <c r="I247" s="54"/>
      <c r="J247" s="54"/>
      <c r="K247" s="105"/>
    </row>
    <row r="248" spans="6:11" s="3" customFormat="1" ht="12.75">
      <c r="F248" s="54"/>
      <c r="G248" s="54"/>
      <c r="H248" s="54"/>
      <c r="I248" s="54"/>
      <c r="J248" s="54"/>
      <c r="K248" s="105"/>
    </row>
    <row r="249" spans="6:11" s="3" customFormat="1" ht="12.75">
      <c r="F249" s="54"/>
      <c r="G249" s="54"/>
      <c r="H249" s="54"/>
      <c r="I249" s="54"/>
      <c r="J249" s="54"/>
      <c r="K249" s="105"/>
    </row>
    <row r="250" spans="6:11" s="3" customFormat="1" ht="12.75">
      <c r="F250" s="54"/>
      <c r="G250" s="54"/>
      <c r="H250" s="54"/>
      <c r="I250" s="54"/>
      <c r="J250" s="54"/>
      <c r="K250" s="105"/>
    </row>
    <row r="251" spans="6:11" s="3" customFormat="1" ht="12.75">
      <c r="F251" s="54"/>
      <c r="G251" s="54"/>
      <c r="H251" s="54"/>
      <c r="I251" s="54"/>
      <c r="J251" s="54"/>
      <c r="K251" s="105"/>
    </row>
    <row r="252" spans="6:11" s="3" customFormat="1" ht="12.75">
      <c r="F252" s="54"/>
      <c r="G252" s="54"/>
      <c r="H252" s="54"/>
      <c r="I252" s="54"/>
      <c r="J252" s="54"/>
      <c r="K252" s="105"/>
    </row>
    <row r="253" spans="6:11" s="3" customFormat="1" ht="12.75">
      <c r="F253" s="54"/>
      <c r="G253" s="54"/>
      <c r="H253" s="54"/>
      <c r="I253" s="54"/>
      <c r="J253" s="54"/>
      <c r="K253" s="105"/>
    </row>
    <row r="254" spans="6:11" s="3" customFormat="1" ht="12.75">
      <c r="F254" s="54"/>
      <c r="G254" s="54"/>
      <c r="H254" s="54"/>
      <c r="I254" s="54"/>
      <c r="J254" s="54"/>
      <c r="K254" s="105"/>
    </row>
    <row r="255" spans="6:11" s="3" customFormat="1" ht="12.75">
      <c r="F255" s="54"/>
      <c r="G255" s="54"/>
      <c r="H255" s="54"/>
      <c r="I255" s="54"/>
      <c r="J255" s="54"/>
      <c r="K255" s="105"/>
    </row>
    <row r="256" spans="6:11" s="3" customFormat="1" ht="12.75">
      <c r="F256" s="54"/>
      <c r="G256" s="54"/>
      <c r="H256" s="54"/>
      <c r="I256" s="54"/>
      <c r="J256" s="54"/>
      <c r="K256" s="105"/>
    </row>
    <row r="257" spans="6:11" s="3" customFormat="1" ht="12.75">
      <c r="F257" s="54"/>
      <c r="G257" s="54"/>
      <c r="H257" s="54"/>
      <c r="I257" s="54"/>
      <c r="J257" s="54"/>
      <c r="K257" s="105"/>
    </row>
    <row r="258" spans="6:11" s="3" customFormat="1" ht="12.75">
      <c r="F258" s="54"/>
      <c r="G258" s="54"/>
      <c r="H258" s="54"/>
      <c r="I258" s="54"/>
      <c r="J258" s="54"/>
      <c r="K258" s="105"/>
    </row>
    <row r="259" spans="6:11" s="3" customFormat="1" ht="12.75">
      <c r="F259" s="54"/>
      <c r="G259" s="54"/>
      <c r="H259" s="54"/>
      <c r="I259" s="54"/>
      <c r="J259" s="54"/>
      <c r="K259" s="105"/>
    </row>
    <row r="260" spans="6:11" s="3" customFormat="1" ht="12.75">
      <c r="F260" s="54"/>
      <c r="G260" s="54"/>
      <c r="H260" s="54"/>
      <c r="I260" s="54"/>
      <c r="J260" s="54"/>
      <c r="K260" s="105"/>
    </row>
    <row r="261" spans="6:11" s="3" customFormat="1" ht="12.75">
      <c r="F261" s="54"/>
      <c r="G261" s="54"/>
      <c r="H261" s="54"/>
      <c r="I261" s="54"/>
      <c r="J261" s="54"/>
      <c r="K261" s="105"/>
    </row>
    <row r="262" spans="6:11" s="3" customFormat="1" ht="12.75">
      <c r="F262" s="54"/>
      <c r="G262" s="54"/>
      <c r="H262" s="54"/>
      <c r="I262" s="54"/>
      <c r="J262" s="54"/>
      <c r="K262" s="105"/>
    </row>
    <row r="263" spans="6:11" s="3" customFormat="1" ht="12.75">
      <c r="F263" s="54"/>
      <c r="G263" s="54"/>
      <c r="H263" s="54"/>
      <c r="I263" s="54"/>
      <c r="J263" s="54"/>
      <c r="K263" s="105"/>
    </row>
    <row r="264" spans="6:11" s="3" customFormat="1" ht="12.75">
      <c r="F264" s="54"/>
      <c r="G264" s="54"/>
      <c r="H264" s="54"/>
      <c r="I264" s="54"/>
      <c r="J264" s="54"/>
      <c r="K264" s="105"/>
    </row>
    <row r="265" spans="6:11" s="3" customFormat="1" ht="12.75">
      <c r="F265" s="54"/>
      <c r="G265" s="54"/>
      <c r="H265" s="54"/>
      <c r="I265" s="54"/>
      <c r="J265" s="54"/>
      <c r="K265" s="105"/>
    </row>
    <row r="266" spans="6:11" s="3" customFormat="1" ht="12.75">
      <c r="F266" s="54"/>
      <c r="G266" s="54"/>
      <c r="H266" s="54"/>
      <c r="I266" s="54"/>
      <c r="J266" s="54"/>
      <c r="K266" s="105"/>
    </row>
    <row r="267" spans="6:11" s="3" customFormat="1" ht="12.75">
      <c r="F267" s="54"/>
      <c r="G267" s="54"/>
      <c r="H267" s="54"/>
      <c r="I267" s="54"/>
      <c r="J267" s="54"/>
      <c r="K267" s="105"/>
    </row>
    <row r="268" spans="6:11" s="3" customFormat="1" ht="12.75">
      <c r="F268" s="54"/>
      <c r="G268" s="54"/>
      <c r="H268" s="54"/>
      <c r="I268" s="54"/>
      <c r="J268" s="54"/>
      <c r="K268" s="105"/>
    </row>
    <row r="269" spans="6:11" s="3" customFormat="1" ht="12.75">
      <c r="F269" s="54"/>
      <c r="G269" s="54"/>
      <c r="H269" s="54"/>
      <c r="I269" s="54"/>
      <c r="J269" s="54"/>
      <c r="K269" s="105"/>
    </row>
    <row r="270" spans="6:11" s="3" customFormat="1" ht="12.75">
      <c r="F270" s="54"/>
      <c r="G270" s="54"/>
      <c r="H270" s="54"/>
      <c r="I270" s="54"/>
      <c r="J270" s="54"/>
      <c r="K270" s="105"/>
    </row>
    <row r="271" spans="6:11" s="3" customFormat="1" ht="12.75">
      <c r="F271" s="54"/>
      <c r="G271" s="54"/>
      <c r="H271" s="54"/>
      <c r="I271" s="54"/>
      <c r="J271" s="54"/>
      <c r="K271" s="105"/>
    </row>
    <row r="272" spans="6:11" s="3" customFormat="1" ht="12.75">
      <c r="F272" s="54"/>
      <c r="G272" s="54"/>
      <c r="H272" s="54"/>
      <c r="I272" s="54"/>
      <c r="J272" s="54"/>
      <c r="K272" s="105"/>
    </row>
    <row r="273" spans="6:11" s="3" customFormat="1" ht="12.75">
      <c r="F273" s="54"/>
      <c r="G273" s="54"/>
      <c r="H273" s="54"/>
      <c r="I273" s="54"/>
      <c r="J273" s="54"/>
      <c r="K273" s="105"/>
    </row>
    <row r="274" spans="6:11" s="3" customFormat="1" ht="12.75">
      <c r="F274" s="54"/>
      <c r="G274" s="54"/>
      <c r="H274" s="54"/>
      <c r="I274" s="54"/>
      <c r="J274" s="54"/>
      <c r="K274" s="105"/>
    </row>
    <row r="275" spans="6:11" s="3" customFormat="1" ht="12.75">
      <c r="F275" s="54"/>
      <c r="G275" s="54"/>
      <c r="H275" s="54"/>
      <c r="I275" s="54"/>
      <c r="J275" s="54"/>
      <c r="K275" s="105"/>
    </row>
    <row r="276" spans="6:11" s="3" customFormat="1" ht="12.75">
      <c r="F276" s="54"/>
      <c r="G276" s="54"/>
      <c r="H276" s="54"/>
      <c r="I276" s="54"/>
      <c r="J276" s="54"/>
      <c r="K276" s="105"/>
    </row>
    <row r="277" spans="6:11" s="3" customFormat="1" ht="12.75">
      <c r="F277" s="54"/>
      <c r="G277" s="54"/>
      <c r="H277" s="54"/>
      <c r="I277" s="54"/>
      <c r="J277" s="54"/>
      <c r="K277" s="105"/>
    </row>
    <row r="278" spans="6:11" s="3" customFormat="1" ht="12.75">
      <c r="F278" s="54"/>
      <c r="G278" s="54"/>
      <c r="H278" s="54"/>
      <c r="I278" s="54"/>
      <c r="J278" s="54"/>
      <c r="K278" s="105"/>
    </row>
    <row r="279" spans="6:11" s="3" customFormat="1" ht="12.75">
      <c r="F279" s="54"/>
      <c r="G279" s="54"/>
      <c r="H279" s="54"/>
      <c r="I279" s="54"/>
      <c r="J279" s="54"/>
      <c r="K279" s="105"/>
    </row>
    <row r="280" spans="6:11" s="3" customFormat="1" ht="12.75">
      <c r="F280" s="54"/>
      <c r="G280" s="54"/>
      <c r="H280" s="54"/>
      <c r="I280" s="54"/>
      <c r="J280" s="54"/>
      <c r="K280" s="105"/>
    </row>
    <row r="281" spans="6:11" s="3" customFormat="1" ht="12.75">
      <c r="F281" s="54"/>
      <c r="G281" s="54"/>
      <c r="H281" s="54"/>
      <c r="I281" s="54"/>
      <c r="J281" s="54"/>
      <c r="K281" s="105"/>
    </row>
    <row r="282" spans="6:11" s="3" customFormat="1" ht="12.75">
      <c r="F282" s="54"/>
      <c r="G282" s="54"/>
      <c r="H282" s="54"/>
      <c r="I282" s="54"/>
      <c r="J282" s="54"/>
      <c r="K282" s="105"/>
    </row>
    <row r="283" spans="6:11" s="3" customFormat="1" ht="12.75">
      <c r="F283" s="54"/>
      <c r="G283" s="54"/>
      <c r="H283" s="54"/>
      <c r="I283" s="54"/>
      <c r="J283" s="54"/>
      <c r="K283" s="105"/>
    </row>
    <row r="284" spans="6:11" s="3" customFormat="1" ht="12.75">
      <c r="F284" s="54"/>
      <c r="G284" s="54"/>
      <c r="H284" s="54"/>
      <c r="I284" s="54"/>
      <c r="J284" s="54"/>
      <c r="K284" s="105"/>
    </row>
    <row r="285" spans="6:11" s="3" customFormat="1" ht="12.75">
      <c r="F285" s="54"/>
      <c r="G285" s="54"/>
      <c r="H285" s="54"/>
      <c r="I285" s="54"/>
      <c r="J285" s="54"/>
      <c r="K285" s="105"/>
    </row>
    <row r="286" spans="6:11" s="3" customFormat="1" ht="12.75">
      <c r="F286" s="54"/>
      <c r="G286" s="54"/>
      <c r="H286" s="54"/>
      <c r="I286" s="54"/>
      <c r="J286" s="54"/>
      <c r="K286" s="105"/>
    </row>
    <row r="287" spans="6:11" s="3" customFormat="1" ht="12.75">
      <c r="F287" s="54"/>
      <c r="G287" s="54"/>
      <c r="H287" s="54"/>
      <c r="I287" s="54"/>
      <c r="J287" s="54"/>
      <c r="K287" s="105"/>
    </row>
    <row r="288" spans="6:11" s="3" customFormat="1" ht="12.75">
      <c r="F288" s="54"/>
      <c r="G288" s="54"/>
      <c r="H288" s="54"/>
      <c r="I288" s="54"/>
      <c r="J288" s="54"/>
      <c r="K288" s="105"/>
    </row>
    <row r="289" spans="6:11" s="3" customFormat="1" ht="12.75">
      <c r="F289" s="54"/>
      <c r="G289" s="54"/>
      <c r="H289" s="54"/>
      <c r="I289" s="54"/>
      <c r="J289" s="54"/>
      <c r="K289" s="105"/>
    </row>
    <row r="290" spans="6:11" s="3" customFormat="1" ht="12.75">
      <c r="F290" s="54"/>
      <c r="G290" s="54"/>
      <c r="H290" s="54"/>
      <c r="I290" s="54"/>
      <c r="J290" s="54"/>
      <c r="K290" s="105"/>
    </row>
    <row r="291" spans="6:11" s="3" customFormat="1" ht="12.75">
      <c r="F291" s="54"/>
      <c r="G291" s="54"/>
      <c r="H291" s="54"/>
      <c r="I291" s="54"/>
      <c r="J291" s="54"/>
      <c r="K291" s="105"/>
    </row>
    <row r="292" spans="6:11" s="3" customFormat="1" ht="12.75">
      <c r="F292" s="54"/>
      <c r="G292" s="54"/>
      <c r="H292" s="54"/>
      <c r="I292" s="54"/>
      <c r="J292" s="54"/>
      <c r="K292" s="105"/>
    </row>
    <row r="293" spans="6:11" s="3" customFormat="1" ht="12.75">
      <c r="F293" s="54"/>
      <c r="G293" s="54"/>
      <c r="H293" s="54"/>
      <c r="I293" s="54"/>
      <c r="J293" s="54"/>
      <c r="K293" s="105"/>
    </row>
    <row r="294" spans="6:11" s="3" customFormat="1" ht="12.75">
      <c r="F294" s="54"/>
      <c r="G294" s="54"/>
      <c r="H294" s="54"/>
      <c r="I294" s="54"/>
      <c r="J294" s="54"/>
      <c r="K294" s="105"/>
    </row>
    <row r="295" spans="6:11" s="3" customFormat="1" ht="12.75">
      <c r="F295" s="54"/>
      <c r="G295" s="54"/>
      <c r="H295" s="54"/>
      <c r="I295" s="54"/>
      <c r="J295" s="54"/>
      <c r="K295" s="105"/>
    </row>
    <row r="296" spans="6:11" s="3" customFormat="1" ht="12.75">
      <c r="F296" s="54"/>
      <c r="G296" s="54"/>
      <c r="H296" s="54"/>
      <c r="I296" s="54"/>
      <c r="J296" s="54"/>
      <c r="K296" s="105"/>
    </row>
    <row r="297" spans="6:11" s="3" customFormat="1" ht="12.75">
      <c r="F297" s="54"/>
      <c r="G297" s="54"/>
      <c r="H297" s="54"/>
      <c r="I297" s="54"/>
      <c r="J297" s="54"/>
      <c r="K297" s="105"/>
    </row>
    <row r="298" spans="6:11" s="3" customFormat="1" ht="12.75">
      <c r="F298" s="54"/>
      <c r="G298" s="54"/>
      <c r="H298" s="54"/>
      <c r="I298" s="54"/>
      <c r="J298" s="54"/>
      <c r="K298" s="105"/>
    </row>
    <row r="299" spans="6:11" s="3" customFormat="1" ht="12.75">
      <c r="F299" s="54"/>
      <c r="G299" s="54"/>
      <c r="H299" s="54"/>
      <c r="I299" s="54"/>
      <c r="J299" s="54"/>
      <c r="K299" s="105"/>
    </row>
    <row r="300" spans="6:11" s="3" customFormat="1" ht="12.75">
      <c r="F300" s="54"/>
      <c r="G300" s="54"/>
      <c r="H300" s="54"/>
      <c r="I300" s="54"/>
      <c r="J300" s="54"/>
      <c r="K300" s="105"/>
    </row>
    <row r="301" spans="6:11" s="3" customFormat="1" ht="12.75">
      <c r="F301" s="54"/>
      <c r="G301" s="54"/>
      <c r="H301" s="54"/>
      <c r="I301" s="54"/>
      <c r="J301" s="54"/>
      <c r="K301" s="105"/>
    </row>
    <row r="302" spans="6:11" s="3" customFormat="1" ht="12.75">
      <c r="F302" s="54"/>
      <c r="G302" s="54"/>
      <c r="H302" s="54"/>
      <c r="I302" s="54"/>
      <c r="J302" s="54"/>
      <c r="K302" s="105"/>
    </row>
    <row r="303" spans="6:11" s="3" customFormat="1" ht="12.75">
      <c r="F303" s="54"/>
      <c r="G303" s="54"/>
      <c r="H303" s="54"/>
      <c r="I303" s="54"/>
      <c r="J303" s="54"/>
      <c r="K303" s="105"/>
    </row>
    <row r="304" spans="6:11" s="3" customFormat="1" ht="12.75">
      <c r="F304" s="54"/>
      <c r="G304" s="54"/>
      <c r="H304" s="54"/>
      <c r="I304" s="54"/>
      <c r="J304" s="54"/>
      <c r="K304" s="105"/>
    </row>
    <row r="305" spans="6:11" s="3" customFormat="1" ht="12.75">
      <c r="F305" s="54"/>
      <c r="G305" s="54"/>
      <c r="H305" s="54"/>
      <c r="I305" s="54"/>
      <c r="J305" s="54"/>
      <c r="K305" s="105"/>
    </row>
    <row r="306" spans="6:11" s="3" customFormat="1" ht="12.75">
      <c r="F306" s="54"/>
      <c r="G306" s="54"/>
      <c r="H306" s="54"/>
      <c r="I306" s="54"/>
      <c r="J306" s="54"/>
      <c r="K306" s="105"/>
    </row>
    <row r="307" spans="6:11" s="3" customFormat="1" ht="12.75">
      <c r="F307" s="54"/>
      <c r="G307" s="54"/>
      <c r="H307" s="54"/>
      <c r="I307" s="54"/>
      <c r="J307" s="54"/>
      <c r="K307" s="105"/>
    </row>
    <row r="308" spans="6:11" s="3" customFormat="1" ht="12.75">
      <c r="F308" s="54"/>
      <c r="G308" s="54"/>
      <c r="H308" s="54"/>
      <c r="I308" s="54"/>
      <c r="J308" s="54"/>
      <c r="K308" s="105"/>
    </row>
    <row r="309" spans="6:11" s="3" customFormat="1" ht="12.75">
      <c r="F309" s="54"/>
      <c r="G309" s="54"/>
      <c r="H309" s="54"/>
      <c r="I309" s="54"/>
      <c r="J309" s="54"/>
      <c r="K309" s="105"/>
    </row>
    <row r="310" spans="6:11" s="3" customFormat="1" ht="12.75">
      <c r="F310" s="54"/>
      <c r="G310" s="54"/>
      <c r="H310" s="54"/>
      <c r="I310" s="54"/>
      <c r="J310" s="54"/>
      <c r="K310" s="105"/>
    </row>
    <row r="311" spans="6:11" s="3" customFormat="1" ht="12.75">
      <c r="F311" s="54"/>
      <c r="G311" s="54"/>
      <c r="H311" s="54"/>
      <c r="I311" s="54"/>
      <c r="J311" s="54"/>
      <c r="K311" s="105"/>
    </row>
    <row r="312" spans="6:11" s="3" customFormat="1" ht="12.75">
      <c r="F312" s="54"/>
      <c r="G312" s="54"/>
      <c r="H312" s="54"/>
      <c r="I312" s="54"/>
      <c r="J312" s="54"/>
      <c r="K312" s="105"/>
    </row>
    <row r="313" spans="6:11" s="3" customFormat="1" ht="12.75">
      <c r="F313" s="54"/>
      <c r="G313" s="54"/>
      <c r="H313" s="54"/>
      <c r="I313" s="54"/>
      <c r="J313" s="54"/>
      <c r="K313" s="105"/>
    </row>
    <row r="314" spans="6:11" s="3" customFormat="1" ht="12.75">
      <c r="F314" s="54"/>
      <c r="G314" s="54"/>
      <c r="H314" s="54"/>
      <c r="I314" s="54"/>
      <c r="J314" s="54"/>
      <c r="K314" s="105"/>
    </row>
    <row r="315" spans="6:11" s="3" customFormat="1" ht="12.75">
      <c r="F315" s="54"/>
      <c r="G315" s="54"/>
      <c r="H315" s="54"/>
      <c r="I315" s="54"/>
      <c r="J315" s="54"/>
      <c r="K315" s="105"/>
    </row>
    <row r="316" spans="6:11" s="3" customFormat="1" ht="12.75">
      <c r="F316" s="54"/>
      <c r="G316" s="54"/>
      <c r="H316" s="54"/>
      <c r="I316" s="54"/>
      <c r="J316" s="54"/>
      <c r="K316" s="105"/>
    </row>
    <row r="317" spans="6:11" s="3" customFormat="1" ht="12.75">
      <c r="F317" s="54"/>
      <c r="G317" s="54"/>
      <c r="H317" s="54"/>
      <c r="I317" s="54"/>
      <c r="J317" s="54"/>
      <c r="K317" s="105"/>
    </row>
    <row r="318" spans="6:11" s="3" customFormat="1" ht="12.75">
      <c r="F318" s="54"/>
      <c r="G318" s="54"/>
      <c r="H318" s="54"/>
      <c r="I318" s="54"/>
      <c r="J318" s="54"/>
      <c r="K318" s="105"/>
    </row>
    <row r="319" spans="6:11" s="3" customFormat="1" ht="12.75">
      <c r="F319" s="54"/>
      <c r="G319" s="54"/>
      <c r="H319" s="54"/>
      <c r="I319" s="54"/>
      <c r="J319" s="54"/>
      <c r="K319" s="105"/>
    </row>
    <row r="320" spans="6:11" s="3" customFormat="1" ht="12.75">
      <c r="F320" s="54"/>
      <c r="G320" s="54"/>
      <c r="H320" s="54"/>
      <c r="I320" s="54"/>
      <c r="J320" s="54"/>
      <c r="K320" s="105"/>
    </row>
    <row r="321" spans="6:11" s="3" customFormat="1" ht="12.75">
      <c r="F321" s="54"/>
      <c r="G321" s="54"/>
      <c r="H321" s="54"/>
      <c r="I321" s="54"/>
      <c r="J321" s="54"/>
      <c r="K321" s="105"/>
    </row>
    <row r="322" spans="6:11" s="3" customFormat="1" ht="12.75">
      <c r="F322" s="54"/>
      <c r="G322" s="54"/>
      <c r="H322" s="54"/>
      <c r="I322" s="54"/>
      <c r="J322" s="54"/>
      <c r="K322" s="105"/>
    </row>
    <row r="323" spans="6:11" s="3" customFormat="1" ht="12.75">
      <c r="F323" s="54"/>
      <c r="G323" s="54"/>
      <c r="H323" s="54"/>
      <c r="I323" s="54"/>
      <c r="J323" s="54"/>
      <c r="K323" s="105"/>
    </row>
    <row r="324" spans="6:11" s="3" customFormat="1" ht="12.75">
      <c r="F324" s="54"/>
      <c r="G324" s="54"/>
      <c r="H324" s="54"/>
      <c r="I324" s="54"/>
      <c r="J324" s="54"/>
      <c r="K324" s="105"/>
    </row>
    <row r="325" spans="6:11" s="3" customFormat="1" ht="12.75">
      <c r="F325" s="54"/>
      <c r="G325" s="54"/>
      <c r="H325" s="54"/>
      <c r="I325" s="54"/>
      <c r="J325" s="54"/>
      <c r="K325" s="105"/>
    </row>
    <row r="326" spans="6:11" s="3" customFormat="1" ht="12.75">
      <c r="F326" s="54"/>
      <c r="G326" s="54"/>
      <c r="H326" s="54"/>
      <c r="I326" s="54"/>
      <c r="J326" s="54"/>
      <c r="K326" s="105"/>
    </row>
    <row r="327" spans="6:11" s="3" customFormat="1" ht="12.75">
      <c r="F327" s="54"/>
      <c r="G327" s="54"/>
      <c r="H327" s="54"/>
      <c r="I327" s="54"/>
      <c r="J327" s="54"/>
      <c r="K327" s="105"/>
    </row>
    <row r="328" spans="6:11" s="3" customFormat="1" ht="12.75">
      <c r="F328" s="54"/>
      <c r="G328" s="54"/>
      <c r="H328" s="54"/>
      <c r="I328" s="54"/>
      <c r="J328" s="54"/>
      <c r="K328" s="105"/>
    </row>
    <row r="329" spans="6:11" s="3" customFormat="1" ht="12.75">
      <c r="F329" s="54"/>
      <c r="G329" s="54"/>
      <c r="H329" s="54"/>
      <c r="I329" s="54"/>
      <c r="J329" s="54"/>
      <c r="K329" s="105"/>
    </row>
    <row r="330" spans="6:11" s="3" customFormat="1" ht="12.75">
      <c r="F330" s="54"/>
      <c r="G330" s="54"/>
      <c r="H330" s="54"/>
      <c r="I330" s="54"/>
      <c r="J330" s="54"/>
      <c r="K330" s="105"/>
    </row>
    <row r="331" spans="6:11" s="3" customFormat="1" ht="12.75">
      <c r="F331" s="54"/>
      <c r="G331" s="54"/>
      <c r="H331" s="54"/>
      <c r="I331" s="54"/>
      <c r="J331" s="54"/>
      <c r="K331" s="105"/>
    </row>
    <row r="332" spans="6:11" s="3" customFormat="1" ht="12.75">
      <c r="F332" s="54"/>
      <c r="G332" s="54"/>
      <c r="H332" s="54"/>
      <c r="I332" s="54"/>
      <c r="J332" s="54"/>
      <c r="K332" s="105"/>
    </row>
    <row r="333" spans="6:11" s="3" customFormat="1" ht="12.75">
      <c r="F333" s="54"/>
      <c r="G333" s="54"/>
      <c r="H333" s="54"/>
      <c r="I333" s="54"/>
      <c r="J333" s="54"/>
      <c r="K333" s="105"/>
    </row>
    <row r="334" spans="6:11" s="3" customFormat="1" ht="12.75">
      <c r="F334" s="54"/>
      <c r="G334" s="54"/>
      <c r="H334" s="54"/>
      <c r="I334" s="54"/>
      <c r="J334" s="54"/>
      <c r="K334" s="105"/>
    </row>
    <row r="335" spans="6:11" s="3" customFormat="1" ht="12.75">
      <c r="F335" s="54"/>
      <c r="G335" s="54"/>
      <c r="H335" s="54"/>
      <c r="I335" s="54"/>
      <c r="J335" s="54"/>
      <c r="K335" s="105"/>
    </row>
    <row r="336" spans="6:11" s="3" customFormat="1" ht="12.75">
      <c r="F336" s="54"/>
      <c r="G336" s="54"/>
      <c r="H336" s="54"/>
      <c r="I336" s="54"/>
      <c r="J336" s="54"/>
      <c r="K336" s="105"/>
    </row>
    <row r="337" spans="6:11" s="3" customFormat="1" ht="12.75">
      <c r="F337" s="54"/>
      <c r="G337" s="54"/>
      <c r="H337" s="54"/>
      <c r="I337" s="54"/>
      <c r="J337" s="54"/>
      <c r="K337" s="105"/>
    </row>
  </sheetData>
  <mergeCells count="41">
    <mergeCell ref="B76:D76"/>
    <mergeCell ref="B79:D79"/>
    <mergeCell ref="B80:D80"/>
    <mergeCell ref="B81:D81"/>
    <mergeCell ref="B82:D82"/>
    <mergeCell ref="B77:C77"/>
    <mergeCell ref="B83:D83"/>
    <mergeCell ref="B4:B5"/>
    <mergeCell ref="C4:E5"/>
    <mergeCell ref="B71:D71"/>
    <mergeCell ref="C23:E23"/>
    <mergeCell ref="C24:E24"/>
    <mergeCell ref="C25:E25"/>
    <mergeCell ref="C26:E26"/>
    <mergeCell ref="C27:E27"/>
    <mergeCell ref="C17:E17"/>
    <mergeCell ref="C18:E18"/>
    <mergeCell ref="C19:E19"/>
    <mergeCell ref="C20:E20"/>
    <mergeCell ref="C21:E21"/>
    <mergeCell ref="C22:E22"/>
    <mergeCell ref="C11:E11"/>
    <mergeCell ref="C12:E12"/>
    <mergeCell ref="C13:E13"/>
    <mergeCell ref="C14:E14"/>
    <mergeCell ref="C15:E15"/>
    <mergeCell ref="C16:E16"/>
    <mergeCell ref="C6:E6"/>
    <mergeCell ref="C7:E7"/>
    <mergeCell ref="C8:E8"/>
    <mergeCell ref="C9:E9"/>
    <mergeCell ref="C10:E10"/>
    <mergeCell ref="B72:D72"/>
    <mergeCell ref="B73:D73"/>
    <mergeCell ref="B74:D74"/>
    <mergeCell ref="B75:D75"/>
    <mergeCell ref="B30:C30"/>
    <mergeCell ref="B61:B68"/>
    <mergeCell ref="C61:C63"/>
    <mergeCell ref="C64:C68"/>
    <mergeCell ref="B69:E69"/>
  </mergeCells>
  <phoneticPr fontId="2" type="noConversion"/>
  <pageMargins left="0.7" right="0.7" top="0.75" bottom="0.75" header="0.3" footer="0.3"/>
  <pageSetup paperSize="9" orientation="portrait" r:id="rId1"/>
  <ignoredErrors>
    <ignoredError sqref="G69"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Y337"/>
  <sheetViews>
    <sheetView topLeftCell="A51" zoomScaleNormal="100" workbookViewId="0">
      <selection activeCell="T82" sqref="T82"/>
    </sheetView>
  </sheetViews>
  <sheetFormatPr defaultRowHeight="14.25"/>
  <cols>
    <col min="1" max="1" width="3.625" style="1" customWidth="1"/>
    <col min="2" max="4" width="10.625" style="1" customWidth="1"/>
    <col min="5" max="5" width="22.625" style="1" customWidth="1"/>
    <col min="6" max="10" width="12.625" style="53" customWidth="1"/>
    <col min="11" max="11" width="12.625" style="104" customWidth="1"/>
    <col min="12" max="16384" width="9" style="1"/>
  </cols>
  <sheetData>
    <row r="2" spans="2:7" ht="24.95" customHeight="1">
      <c r="B2" s="97" t="s">
        <v>143</v>
      </c>
      <c r="C2" s="97"/>
      <c r="D2" s="97"/>
    </row>
    <row r="3" spans="2:7" ht="24.95" customHeight="1" thickBot="1">
      <c r="B3" s="114" t="s">
        <v>4484</v>
      </c>
      <c r="C3" s="114"/>
    </row>
    <row r="4" spans="2:7" ht="20.100000000000001" customHeight="1">
      <c r="B4" s="540" t="s">
        <v>4485</v>
      </c>
      <c r="C4" s="542" t="s">
        <v>4530</v>
      </c>
      <c r="D4" s="543"/>
      <c r="E4" s="549"/>
      <c r="F4" s="446" t="s">
        <v>4531</v>
      </c>
      <c r="G4" s="438" t="s">
        <v>4532</v>
      </c>
    </row>
    <row r="5" spans="2:7" ht="20.100000000000001" customHeight="1" thickBot="1">
      <c r="B5" s="541"/>
      <c r="C5" s="544"/>
      <c r="D5" s="545"/>
      <c r="E5" s="550"/>
      <c r="F5" s="447"/>
      <c r="G5" s="439"/>
    </row>
    <row r="6" spans="2:7" ht="24.95" customHeight="1">
      <c r="B6" s="420" t="s">
        <v>4486</v>
      </c>
      <c r="C6" s="533" t="s">
        <v>4508</v>
      </c>
      <c r="D6" s="534"/>
      <c r="E6" s="551"/>
      <c r="F6" s="421" t="s">
        <v>4534</v>
      </c>
      <c r="G6" s="448"/>
    </row>
    <row r="7" spans="2:7" ht="24.95" customHeight="1">
      <c r="B7" s="428" t="s">
        <v>4487</v>
      </c>
      <c r="C7" s="535" t="s">
        <v>4509</v>
      </c>
      <c r="D7" s="536"/>
      <c r="E7" s="548"/>
      <c r="F7" s="429"/>
      <c r="G7" s="444" t="s">
        <v>4533</v>
      </c>
    </row>
    <row r="8" spans="2:7" ht="24.95" customHeight="1">
      <c r="B8" s="423" t="s">
        <v>4488</v>
      </c>
      <c r="C8" s="537" t="s">
        <v>4510</v>
      </c>
      <c r="D8" s="538"/>
      <c r="E8" s="552"/>
      <c r="F8" s="424"/>
      <c r="G8" s="443" t="s">
        <v>4534</v>
      </c>
    </row>
    <row r="9" spans="2:7" ht="24.95" customHeight="1">
      <c r="B9" s="428" t="s">
        <v>4489</v>
      </c>
      <c r="C9" s="539" t="s">
        <v>4511</v>
      </c>
      <c r="D9" s="536"/>
      <c r="E9" s="548"/>
      <c r="F9" s="429"/>
      <c r="G9" s="444" t="s">
        <v>4535</v>
      </c>
    </row>
    <row r="10" spans="2:7" ht="24.95" customHeight="1">
      <c r="B10" s="423" t="s">
        <v>4490</v>
      </c>
      <c r="C10" s="537" t="s">
        <v>4512</v>
      </c>
      <c r="D10" s="538"/>
      <c r="E10" s="552"/>
      <c r="F10" s="424"/>
      <c r="G10" s="443" t="s">
        <v>4536</v>
      </c>
    </row>
    <row r="11" spans="2:7" ht="24.95" customHeight="1">
      <c r="B11" s="428" t="s">
        <v>4491</v>
      </c>
      <c r="C11" s="539" t="s">
        <v>4513</v>
      </c>
      <c r="D11" s="536"/>
      <c r="E11" s="548"/>
      <c r="F11" s="429"/>
      <c r="G11" s="444" t="s">
        <v>4533</v>
      </c>
    </row>
    <row r="12" spans="2:7" ht="24.95" customHeight="1">
      <c r="B12" s="423" t="s">
        <v>4492</v>
      </c>
      <c r="C12" s="537" t="s">
        <v>4514</v>
      </c>
      <c r="D12" s="538"/>
      <c r="E12" s="552"/>
      <c r="F12" s="424"/>
      <c r="G12" s="443" t="s">
        <v>4534</v>
      </c>
    </row>
    <row r="13" spans="2:7" ht="24.95" customHeight="1">
      <c r="B13" s="428" t="s">
        <v>4493</v>
      </c>
      <c r="C13" s="539" t="s">
        <v>4515</v>
      </c>
      <c r="D13" s="536"/>
      <c r="E13" s="548"/>
      <c r="F13" s="429"/>
      <c r="G13" s="444" t="s">
        <v>4535</v>
      </c>
    </row>
    <row r="14" spans="2:7" ht="24.95" customHeight="1">
      <c r="B14" s="423" t="s">
        <v>4494</v>
      </c>
      <c r="C14" s="537" t="s">
        <v>4516</v>
      </c>
      <c r="D14" s="538"/>
      <c r="E14" s="552"/>
      <c r="F14" s="424"/>
      <c r="G14" s="443" t="s">
        <v>4536</v>
      </c>
    </row>
    <row r="15" spans="2:7" ht="24.95" customHeight="1">
      <c r="B15" s="428" t="s">
        <v>4495</v>
      </c>
      <c r="C15" s="539" t="s">
        <v>4517</v>
      </c>
      <c r="D15" s="536"/>
      <c r="E15" s="548"/>
      <c r="F15" s="429"/>
      <c r="G15" s="444" t="s">
        <v>4533</v>
      </c>
    </row>
    <row r="16" spans="2:7" ht="24.95" customHeight="1">
      <c r="B16" s="423" t="s">
        <v>4496</v>
      </c>
      <c r="C16" s="537" t="s">
        <v>4518</v>
      </c>
      <c r="D16" s="538"/>
      <c r="E16" s="552"/>
      <c r="F16" s="424"/>
      <c r="G16" s="443" t="s">
        <v>4534</v>
      </c>
    </row>
    <row r="17" spans="2:25" ht="24.95" customHeight="1">
      <c r="B17" s="428" t="s">
        <v>4497</v>
      </c>
      <c r="C17" s="539" t="s">
        <v>4519</v>
      </c>
      <c r="D17" s="536"/>
      <c r="E17" s="548"/>
      <c r="F17" s="429"/>
      <c r="G17" s="444" t="s">
        <v>4535</v>
      </c>
    </row>
    <row r="18" spans="2:25" ht="24.95" customHeight="1">
      <c r="B18" s="423" t="s">
        <v>4498</v>
      </c>
      <c r="C18" s="537" t="s">
        <v>4520</v>
      </c>
      <c r="D18" s="538"/>
      <c r="E18" s="552"/>
      <c r="F18" s="424"/>
      <c r="G18" s="443" t="s">
        <v>4536</v>
      </c>
    </row>
    <row r="19" spans="2:25" ht="24.95" customHeight="1">
      <c r="B19" s="428" t="s">
        <v>4499</v>
      </c>
      <c r="C19" s="539" t="s">
        <v>4521</v>
      </c>
      <c r="D19" s="536"/>
      <c r="E19" s="548"/>
      <c r="F19" s="429"/>
      <c r="G19" s="444" t="s">
        <v>4533</v>
      </c>
    </row>
    <row r="20" spans="2:25" ht="24.95" customHeight="1">
      <c r="B20" s="423" t="s">
        <v>4500</v>
      </c>
      <c r="C20" s="537" t="s">
        <v>4522</v>
      </c>
      <c r="D20" s="538"/>
      <c r="E20" s="552"/>
      <c r="F20" s="424"/>
      <c r="G20" s="443" t="s">
        <v>4533</v>
      </c>
    </row>
    <row r="21" spans="2:25" ht="24.95" customHeight="1">
      <c r="B21" s="428" t="s">
        <v>4501</v>
      </c>
      <c r="C21" s="539" t="s">
        <v>4523</v>
      </c>
      <c r="D21" s="536"/>
      <c r="E21" s="548"/>
      <c r="F21" s="429"/>
      <c r="G21" s="444" t="s">
        <v>4534</v>
      </c>
    </row>
    <row r="22" spans="2:25" ht="24.95" customHeight="1">
      <c r="B22" s="423" t="s">
        <v>4502</v>
      </c>
      <c r="C22" s="537" t="s">
        <v>4524</v>
      </c>
      <c r="D22" s="538"/>
      <c r="E22" s="552"/>
      <c r="F22" s="424"/>
      <c r="G22" s="443" t="s">
        <v>4535</v>
      </c>
    </row>
    <row r="23" spans="2:25" ht="24.95" customHeight="1">
      <c r="B23" s="428" t="s">
        <v>4503</v>
      </c>
      <c r="C23" s="539" t="s">
        <v>4525</v>
      </c>
      <c r="D23" s="536"/>
      <c r="E23" s="548"/>
      <c r="F23" s="429"/>
      <c r="G23" s="444" t="s">
        <v>4536</v>
      </c>
    </row>
    <row r="24" spans="2:25" ht="24.95" customHeight="1">
      <c r="B24" s="423" t="s">
        <v>4504</v>
      </c>
      <c r="C24" s="537" t="s">
        <v>4526</v>
      </c>
      <c r="D24" s="538"/>
      <c r="E24" s="552"/>
      <c r="F24" s="426" t="s">
        <v>4533</v>
      </c>
      <c r="G24" s="442"/>
    </row>
    <row r="25" spans="2:25" ht="24.95" customHeight="1">
      <c r="B25" s="428" t="s">
        <v>4505</v>
      </c>
      <c r="C25" s="539" t="s">
        <v>4527</v>
      </c>
      <c r="D25" s="536"/>
      <c r="E25" s="548"/>
      <c r="F25" s="430" t="s">
        <v>4534</v>
      </c>
      <c r="G25" s="441"/>
    </row>
    <row r="26" spans="2:25" ht="24.95" customHeight="1">
      <c r="B26" s="423" t="s">
        <v>4506</v>
      </c>
      <c r="C26" s="537" t="s">
        <v>4528</v>
      </c>
      <c r="D26" s="538"/>
      <c r="E26" s="552"/>
      <c r="F26" s="426" t="s">
        <v>4535</v>
      </c>
      <c r="G26" s="442"/>
    </row>
    <row r="27" spans="2:25" ht="24.95" customHeight="1" thickBot="1">
      <c r="B27" s="431" t="s">
        <v>4507</v>
      </c>
      <c r="C27" s="546" t="s">
        <v>4529</v>
      </c>
      <c r="D27" s="547"/>
      <c r="E27" s="553"/>
      <c r="F27" s="432" t="s">
        <v>4536</v>
      </c>
      <c r="G27" s="449"/>
    </row>
    <row r="28" spans="2:25" ht="24.95" customHeight="1">
      <c r="B28" s="97"/>
      <c r="C28" s="97"/>
      <c r="D28" s="97"/>
    </row>
    <row r="29" spans="2:25" ht="24.95" customHeight="1" thickBot="1">
      <c r="B29" s="114" t="s">
        <v>4538</v>
      </c>
      <c r="C29" s="114"/>
    </row>
    <row r="30" spans="2:25" s="2" customFormat="1" ht="35.1" customHeight="1" thickBot="1">
      <c r="B30" s="517" t="s">
        <v>137</v>
      </c>
      <c r="C30" s="518"/>
      <c r="D30" s="262" t="s">
        <v>138</v>
      </c>
      <c r="E30" s="263" t="s">
        <v>139</v>
      </c>
      <c r="F30" s="264" t="s">
        <v>4452</v>
      </c>
      <c r="G30" s="264" t="s">
        <v>4433</v>
      </c>
      <c r="H30" s="264" t="s">
        <v>4443</v>
      </c>
      <c r="I30" s="264" t="s">
        <v>4444</v>
      </c>
      <c r="J30" s="264" t="s">
        <v>4445</v>
      </c>
      <c r="K30" s="265" t="s">
        <v>124</v>
      </c>
      <c r="L30" s="3"/>
      <c r="M30" s="3"/>
      <c r="N30" s="3"/>
      <c r="O30" s="3"/>
      <c r="P30" s="3"/>
      <c r="Q30" s="3"/>
      <c r="R30" s="3"/>
      <c r="S30" s="3"/>
      <c r="T30" s="3"/>
      <c r="U30" s="3"/>
      <c r="V30" s="3"/>
      <c r="W30" s="3"/>
      <c r="X30" s="3"/>
      <c r="Y30" s="3"/>
    </row>
    <row r="31" spans="2:25" s="3" customFormat="1" ht="27.95" customHeight="1">
      <c r="B31" s="283" t="s">
        <v>4434</v>
      </c>
      <c r="C31" s="373"/>
      <c r="D31" s="192" t="str">
        <f ca="1">'C100'!B2</f>
        <v>C100</v>
      </c>
      <c r="E31" s="106" t="str">
        <f>'C100'!C2</f>
        <v>MCU1(Ch.1)</v>
      </c>
      <c r="F31" s="100">
        <f>'C100'!M3</f>
        <v>76.960000000000036</v>
      </c>
      <c r="G31" s="392">
        <f>'C100'!N3</f>
        <v>0.99</v>
      </c>
      <c r="H31" s="100">
        <f>'C100'!O3</f>
        <v>82.639999999999972</v>
      </c>
      <c r="I31" s="111">
        <f>'C100'!P3</f>
        <v>76.190400000000039</v>
      </c>
      <c r="J31" s="111">
        <f>'C100'!Q3</f>
        <v>0.76960000000000017</v>
      </c>
      <c r="K31" s="386">
        <f>'C100'!M4</f>
        <v>0.99517794486215527</v>
      </c>
    </row>
    <row r="32" spans="2:25" s="3" customFormat="1" ht="27.95" customHeight="1">
      <c r="B32" s="398"/>
      <c r="C32" s="346"/>
      <c r="D32" s="400" t="str">
        <f ca="1">'C101'!B2</f>
        <v>C101</v>
      </c>
      <c r="E32" s="401" t="str">
        <f>'C101'!C2</f>
        <v>Oscillator(Ch.1)</v>
      </c>
      <c r="F32" s="402">
        <f>'C101'!M3</f>
        <v>5.4000000000000012</v>
      </c>
      <c r="G32" s="403">
        <f>'C101'!N3</f>
        <v>0.99</v>
      </c>
      <c r="H32" s="402">
        <f>'C101'!O3</f>
        <v>3.8000000000000003</v>
      </c>
      <c r="I32" s="404">
        <f>'C101'!P3</f>
        <v>5.346000000000001</v>
      </c>
      <c r="J32" s="404">
        <f>'C101'!Q3</f>
        <v>5.4000000000000048E-2</v>
      </c>
      <c r="K32" s="405">
        <f>'C101'!M4</f>
        <v>0.99413043478260865</v>
      </c>
    </row>
    <row r="33" spans="2:11" s="3" customFormat="1" ht="27.95" customHeight="1">
      <c r="B33" s="398"/>
      <c r="C33" s="346"/>
      <c r="D33" s="99" t="str">
        <f ca="1">'C102'!B2</f>
        <v>C102</v>
      </c>
      <c r="E33" s="94" t="str">
        <f>'C102'!C2</f>
        <v>Temperature Sensor(Ch.1)</v>
      </c>
      <c r="F33" s="101">
        <f>'C102'!M3</f>
        <v>1.86</v>
      </c>
      <c r="G33" s="394">
        <f>'C102'!N3</f>
        <v>0.99</v>
      </c>
      <c r="H33" s="101">
        <f>'C102'!O3</f>
        <v>2.44</v>
      </c>
      <c r="I33" s="109">
        <f>'C102'!P3</f>
        <v>1.8414000000000001</v>
      </c>
      <c r="J33" s="109">
        <f>'C102'!Q3</f>
        <v>1.8600000000000016E-2</v>
      </c>
      <c r="K33" s="388">
        <f>'C102'!M4</f>
        <v>0.99567441860465111</v>
      </c>
    </row>
    <row r="34" spans="2:11" s="3" customFormat="1" ht="27.95" customHeight="1">
      <c r="B34" s="398"/>
      <c r="C34" s="346"/>
      <c r="D34" s="400" t="str">
        <f ca="1">'C103'!B2</f>
        <v>C103</v>
      </c>
      <c r="E34" s="401" t="str">
        <f>'C103'!C2</f>
        <v>Brake Output(Ch.1)</v>
      </c>
      <c r="F34" s="402">
        <f>'C103'!M3</f>
        <v>291.06000000000006</v>
      </c>
      <c r="G34" s="403">
        <f>'C103'!N3</f>
        <v>0.97840445269016707</v>
      </c>
      <c r="H34" s="402">
        <f>'C103'!O3</f>
        <v>99.589999999999947</v>
      </c>
      <c r="I34" s="404">
        <f>'C103'!P3</f>
        <v>284.77440000000007</v>
      </c>
      <c r="J34" s="404">
        <f>'C103'!Q3</f>
        <v>6.2856000000000023</v>
      </c>
      <c r="K34" s="405">
        <f>'C103'!M4</f>
        <v>0.98390989376679905</v>
      </c>
    </row>
    <row r="35" spans="2:11" s="3" customFormat="1" ht="27.95" customHeight="1">
      <c r="B35" s="398"/>
      <c r="C35" s="346"/>
      <c r="D35" s="99" t="str">
        <f ca="1">'C104_0'!B2</f>
        <v>C104_0</v>
      </c>
      <c r="E35" s="94" t="str">
        <f>'C104_0'!C2</f>
        <v>OP-AMPs Iu, Iv(Ch.1)</v>
      </c>
      <c r="F35" s="101">
        <f>'C104_0'!M3</f>
        <v>53.47999999999994</v>
      </c>
      <c r="G35" s="394">
        <f>'C104_0'!N3</f>
        <v>0.99</v>
      </c>
      <c r="H35" s="101">
        <f>'C104_0'!O3</f>
        <v>56.119999999999919</v>
      </c>
      <c r="I35" s="109">
        <f>'C104_0'!P3</f>
        <v>52.945199999999943</v>
      </c>
      <c r="J35" s="109">
        <f>'C104_0'!Q3</f>
        <v>0.53479999999999861</v>
      </c>
      <c r="K35" s="388">
        <f>'C104_0'!M4</f>
        <v>0.99512043795620442</v>
      </c>
    </row>
    <row r="36" spans="2:11" s="3" customFormat="1" ht="27.95" customHeight="1">
      <c r="B36" s="398"/>
      <c r="C36" s="346"/>
      <c r="D36" s="400" t="str">
        <f ca="1">'C104_1'!B2</f>
        <v>C104_1</v>
      </c>
      <c r="E36" s="401" t="str">
        <f>'C104_1'!C2</f>
        <v>OP-AMPs Iu, Iv(Ch.1)</v>
      </c>
      <c r="F36" s="402">
        <f>'C104_1'!M3</f>
        <v>52.754999999999939</v>
      </c>
      <c r="G36" s="403">
        <f>'C104_1'!N3</f>
        <v>0.99</v>
      </c>
      <c r="H36" s="402">
        <f>'C104_1'!O3</f>
        <v>55.194999999999929</v>
      </c>
      <c r="I36" s="404">
        <f>'C104_1'!P3</f>
        <v>52.227449999999941</v>
      </c>
      <c r="J36" s="404">
        <f>'C104_1'!Q3</f>
        <v>0.52754999999999885</v>
      </c>
      <c r="K36" s="405">
        <f>'C104_1'!M4</f>
        <v>0.99511301528485407</v>
      </c>
    </row>
    <row r="37" spans="2:11" s="3" customFormat="1" ht="27.95" customHeight="1">
      <c r="B37" s="398"/>
      <c r="C37" s="346"/>
      <c r="D37" s="99" t="str">
        <f ca="1">'C105'!B2</f>
        <v>C105</v>
      </c>
      <c r="E37" s="94" t="str">
        <f>'C105'!C2</f>
        <v>OV/UV/OC Protection(Ch.1)</v>
      </c>
      <c r="F37" s="101">
        <f>'C105'!M3</f>
        <v>40.169999999999987</v>
      </c>
      <c r="G37" s="394">
        <f>'C105'!N3</f>
        <v>0.99</v>
      </c>
      <c r="H37" s="101">
        <f>'C105'!O3</f>
        <v>14.000000000000002</v>
      </c>
      <c r="I37" s="109">
        <f>'C105'!P3</f>
        <v>39.768299999999989</v>
      </c>
      <c r="J37" s="109">
        <f>'C105'!Q3</f>
        <v>0.40169999999999983</v>
      </c>
      <c r="K37" s="388">
        <f>'C105'!M4</f>
        <v>0.99258445634114822</v>
      </c>
    </row>
    <row r="38" spans="2:11" s="3" customFormat="1" ht="27.95" customHeight="1">
      <c r="B38" s="398"/>
      <c r="C38" s="346"/>
      <c r="D38" s="400" t="str">
        <f ca="1">'C106'!B2</f>
        <v>C106</v>
      </c>
      <c r="E38" s="401" t="str">
        <f>'C106'!C2</f>
        <v>Power Regulator &amp; Watchdog1(Ch.1)</v>
      </c>
      <c r="F38" s="402">
        <f>'C106'!M3</f>
        <v>154.06000000000009</v>
      </c>
      <c r="G38" s="403">
        <f>'C106'!N3</f>
        <v>0.98999999999999988</v>
      </c>
      <c r="H38" s="402">
        <f>'C106'!O3</f>
        <v>26.96</v>
      </c>
      <c r="I38" s="404">
        <f>'C106'!P3</f>
        <v>152.51940000000008</v>
      </c>
      <c r="J38" s="404">
        <f>'C106'!Q3</f>
        <v>1.5406000000000015</v>
      </c>
      <c r="K38" s="405">
        <f>'C106'!M4</f>
        <v>0.99148933819467455</v>
      </c>
    </row>
    <row r="39" spans="2:11" s="3" customFormat="1" ht="27.95" customHeight="1">
      <c r="B39" s="398"/>
      <c r="C39" s="346"/>
      <c r="D39" s="99" t="str">
        <f ca="1">'C107'!B2</f>
        <v>C107</v>
      </c>
      <c r="E39" s="94" t="str">
        <f>'C107'!C2</f>
        <v>OC Protection(Ch.1)</v>
      </c>
      <c r="F39" s="101">
        <f>'C107'!M3</f>
        <v>32.300000000000004</v>
      </c>
      <c r="G39" s="394">
        <f>'C107'!N3</f>
        <v>0.9900000000000001</v>
      </c>
      <c r="H39" s="101">
        <f>'C107'!O3</f>
        <v>10.1</v>
      </c>
      <c r="I39" s="109">
        <f>'C107'!P3</f>
        <v>31.977000000000007</v>
      </c>
      <c r="J39" s="109">
        <f>'C107'!Q3</f>
        <v>0.32300000000000018</v>
      </c>
      <c r="K39" s="388">
        <f>'C107'!M4</f>
        <v>0.9923820754716981</v>
      </c>
    </row>
    <row r="40" spans="2:11" s="3" customFormat="1" ht="27.95" customHeight="1">
      <c r="B40" s="398"/>
      <c r="C40" s="346"/>
      <c r="D40" s="400" t="str">
        <f ca="1">'C108_0'!B2</f>
        <v>C108_0</v>
      </c>
      <c r="E40" s="401" t="str">
        <f>'C108_0'!C2</f>
        <v>DIO: Buffer, Photo-Coupler &amp; Photo-MOS(Ch.1)</v>
      </c>
      <c r="F40" s="402"/>
      <c r="G40" s="403"/>
      <c r="H40" s="402"/>
      <c r="I40" s="404"/>
      <c r="J40" s="404"/>
      <c r="K40" s="405"/>
    </row>
    <row r="41" spans="2:11" s="3" customFormat="1" ht="27.95" customHeight="1">
      <c r="B41" s="398"/>
      <c r="C41" s="346"/>
      <c r="D41" s="99" t="str">
        <f ca="1">'C108_1'!B2</f>
        <v>C108_1</v>
      </c>
      <c r="E41" s="94" t="str">
        <f>'C108_1'!C2</f>
        <v>DIO: Buffer, Photo-Coupler &amp; Photo-MOS(Ch.1)</v>
      </c>
      <c r="F41" s="101">
        <f>'C108_1'!M3</f>
        <v>185.1100000000001</v>
      </c>
      <c r="G41" s="394">
        <f>'C108_1'!N3</f>
        <v>0.93165631246285985</v>
      </c>
      <c r="H41" s="101">
        <f>'C108_1'!O3</f>
        <v>32.699999999999982</v>
      </c>
      <c r="I41" s="109">
        <f>'C108_1'!P3</f>
        <v>172.45890000000009</v>
      </c>
      <c r="J41" s="109">
        <f>'C108_1'!Q3</f>
        <v>12.651100000000007</v>
      </c>
      <c r="K41" s="388">
        <f>'C108_1'!M4</f>
        <v>0.94191680822735413</v>
      </c>
    </row>
    <row r="42" spans="2:11" s="3" customFormat="1" ht="27.95" customHeight="1">
      <c r="B42" s="398"/>
      <c r="C42" s="346"/>
      <c r="D42" s="400" t="str">
        <f ca="1">'C108_2'!B2</f>
        <v>C108_2</v>
      </c>
      <c r="E42" s="401" t="str">
        <f>'C108_2'!C2</f>
        <v>DIO: Buffer, Photo-Coupler &amp; Photo-MOS(Ch.1)</v>
      </c>
      <c r="F42" s="402"/>
      <c r="G42" s="403"/>
      <c r="H42" s="402"/>
      <c r="I42" s="404"/>
      <c r="J42" s="404"/>
      <c r="K42" s="405"/>
    </row>
    <row r="43" spans="2:11" s="3" customFormat="1" ht="27.95" customHeight="1">
      <c r="B43" s="398"/>
      <c r="C43" s="346"/>
      <c r="D43" s="99" t="str">
        <f ca="1">'C108_3'!B2</f>
        <v>C108_3</v>
      </c>
      <c r="E43" s="94" t="str">
        <f>'C108_3'!C2</f>
        <v>DIO: Buffer, Photo-Coupler &amp; Photo-MOS(Ch.1)</v>
      </c>
      <c r="F43" s="101"/>
      <c r="G43" s="394"/>
      <c r="H43" s="101"/>
      <c r="I43" s="109"/>
      <c r="J43" s="109"/>
      <c r="K43" s="388"/>
    </row>
    <row r="44" spans="2:11" s="3" customFormat="1" ht="27.95" customHeight="1">
      <c r="B44" s="398"/>
      <c r="C44" s="346"/>
      <c r="D44" s="400" t="str">
        <f ca="1">'C108_4'!B2</f>
        <v>C108_4</v>
      </c>
      <c r="E44" s="401" t="str">
        <f>'C108_4'!C2</f>
        <v>DIO: Buffer, Photo-Coupler &amp; Photo-MOS(Ch.1)</v>
      </c>
      <c r="F44" s="402">
        <f>'C108_4'!M3</f>
        <v>161.51000000000002</v>
      </c>
      <c r="G44" s="403">
        <f>'C108_4'!N3</f>
        <v>0.91973190514519243</v>
      </c>
      <c r="H44" s="402">
        <f>'C108_4'!O3</f>
        <v>26.13999999999999</v>
      </c>
      <c r="I44" s="404">
        <f>'C108_4'!P3</f>
        <v>148.54590000000005</v>
      </c>
      <c r="J44" s="404">
        <f>'C108_4'!Q3</f>
        <v>12.964099999999984</v>
      </c>
      <c r="K44" s="405">
        <f>'C108_4'!M4</f>
        <v>0.93091340261124444</v>
      </c>
    </row>
    <row r="45" spans="2:11" s="3" customFormat="1" ht="27.95" customHeight="1" thickBot="1">
      <c r="B45" s="371"/>
      <c r="C45" s="372"/>
      <c r="D45" s="384" t="str">
        <f ca="1">'C1xx'!B2</f>
        <v>C1xx</v>
      </c>
      <c r="E45" s="108" t="str">
        <f>'C1xx'!C2</f>
        <v>Non-Safety(Ch.1)</v>
      </c>
      <c r="F45" s="103"/>
      <c r="G45" s="395"/>
      <c r="H45" s="103"/>
      <c r="I45" s="112"/>
      <c r="J45" s="112"/>
      <c r="K45" s="389"/>
    </row>
    <row r="46" spans="2:11" s="3" customFormat="1" ht="27.95" customHeight="1">
      <c r="B46" s="283" t="s">
        <v>4435</v>
      </c>
      <c r="C46" s="373"/>
      <c r="D46" s="192" t="str">
        <f ca="1">'C200'!B2</f>
        <v>C200</v>
      </c>
      <c r="E46" s="106" t="str">
        <f>'C200'!C2</f>
        <v>MCU2(Ch.2)</v>
      </c>
      <c r="F46" s="100">
        <f>'C200'!M3</f>
        <v>74.900000000000006</v>
      </c>
      <c r="G46" s="392">
        <f>'C200'!N3</f>
        <v>0.9900000000000001</v>
      </c>
      <c r="H46" s="100">
        <f>'C200'!O3</f>
        <v>82.699999999999946</v>
      </c>
      <c r="I46" s="111">
        <f>'C200'!P3</f>
        <v>74.15100000000001</v>
      </c>
      <c r="J46" s="111">
        <f>'C200'!Q3</f>
        <v>0.749</v>
      </c>
      <c r="K46" s="386">
        <f>'C200'!M4</f>
        <v>0.99524746192893387</v>
      </c>
    </row>
    <row r="47" spans="2:11" s="3" customFormat="1" ht="27.95" customHeight="1">
      <c r="B47" s="398"/>
      <c r="C47" s="346"/>
      <c r="D47" s="400" t="str">
        <f ca="1">'C201'!B2</f>
        <v>C201</v>
      </c>
      <c r="E47" s="401" t="str">
        <f>'C201'!C2</f>
        <v>Oscillator(Ch.2)</v>
      </c>
      <c r="F47" s="402">
        <f>'C201'!M3</f>
        <v>3.92</v>
      </c>
      <c r="G47" s="403">
        <f>'C201'!N3</f>
        <v>0.99</v>
      </c>
      <c r="H47" s="402">
        <f>'C201'!O3</f>
        <v>2.48</v>
      </c>
      <c r="I47" s="404">
        <f>'C201'!P3</f>
        <v>3.8807999999999998</v>
      </c>
      <c r="J47" s="404">
        <f>'C201'!Q3</f>
        <v>3.920000000000004E-2</v>
      </c>
      <c r="K47" s="405">
        <f>'C201'!M4</f>
        <v>0.99387499999999984</v>
      </c>
    </row>
    <row r="48" spans="2:11" s="3" customFormat="1" ht="27.95" customHeight="1">
      <c r="B48" s="398"/>
      <c r="C48" s="346"/>
      <c r="D48" s="99" t="str">
        <f ca="1">'C202'!B2</f>
        <v>C202</v>
      </c>
      <c r="E48" s="94" t="str">
        <f>'C202'!C2</f>
        <v>Temperature Sensor(Ch.2)</v>
      </c>
      <c r="F48" s="101">
        <f>'C202'!M3</f>
        <v>1.86</v>
      </c>
      <c r="G48" s="394">
        <f>'C202'!N3</f>
        <v>0.99</v>
      </c>
      <c r="H48" s="101">
        <f>'C202'!O3</f>
        <v>2.44</v>
      </c>
      <c r="I48" s="109">
        <f>'C202'!P3</f>
        <v>1.8414000000000001</v>
      </c>
      <c r="J48" s="109">
        <f>'C202'!Q3</f>
        <v>1.8600000000000016E-2</v>
      </c>
      <c r="K48" s="388">
        <f>'C202'!M4</f>
        <v>0.99567441860465111</v>
      </c>
    </row>
    <row r="49" spans="2:11" s="3" customFormat="1" ht="27.95" customHeight="1">
      <c r="B49" s="398"/>
      <c r="C49" s="346"/>
      <c r="D49" s="400" t="str">
        <f ca="1">'C203'!B2</f>
        <v>C203</v>
      </c>
      <c r="E49" s="401" t="str">
        <f>'C203'!C2</f>
        <v>Brake Feedback(Ch.2)</v>
      </c>
      <c r="F49" s="402">
        <f>'C203'!M3</f>
        <v>37.78</v>
      </c>
      <c r="G49" s="403">
        <f>'C203'!N3</f>
        <v>0.93640021175224986</v>
      </c>
      <c r="H49" s="402">
        <f>'C203'!O3</f>
        <v>37.019999999999996</v>
      </c>
      <c r="I49" s="404">
        <f>'C203'!P3</f>
        <v>35.377200000000002</v>
      </c>
      <c r="J49" s="404">
        <f>'C203'!Q3</f>
        <v>2.4027999999999974</v>
      </c>
      <c r="K49" s="405">
        <f>'C203'!M4</f>
        <v>0.96787700534759358</v>
      </c>
    </row>
    <row r="50" spans="2:11" s="3" customFormat="1" ht="27.95" customHeight="1">
      <c r="B50" s="398"/>
      <c r="C50" s="346"/>
      <c r="D50" s="99" t="str">
        <f ca="1">'C204_0'!B2</f>
        <v>C204_0</v>
      </c>
      <c r="E50" s="94" t="str">
        <f>'C204_0'!C2</f>
        <v>OP-AMPs Iv, Iw(Ch.2)</v>
      </c>
      <c r="F50" s="101">
        <f>'C204_0'!M3</f>
        <v>53.47999999999994</v>
      </c>
      <c r="G50" s="394">
        <f>'C204_0'!N3</f>
        <v>0.99</v>
      </c>
      <c r="H50" s="101">
        <f>'C204_0'!O3</f>
        <v>56.119999999999919</v>
      </c>
      <c r="I50" s="109">
        <f>'C204_0'!P3</f>
        <v>52.945199999999943</v>
      </c>
      <c r="J50" s="109">
        <f>'C204_0'!Q3</f>
        <v>0.53479999999999861</v>
      </c>
      <c r="K50" s="388">
        <f>'C204_0'!M4</f>
        <v>0.99512043795620442</v>
      </c>
    </row>
    <row r="51" spans="2:11" s="3" customFormat="1" ht="27.95" customHeight="1">
      <c r="B51" s="398"/>
      <c r="C51" s="346"/>
      <c r="D51" s="400" t="str">
        <f ca="1">'C204_1'!B2</f>
        <v>C204_1</v>
      </c>
      <c r="E51" s="401" t="str">
        <f>'C204_1'!C2</f>
        <v>OP-AMPs Iv, Iw(Ch.2)</v>
      </c>
      <c r="F51" s="402">
        <f>'C204_1'!M3</f>
        <v>52.47999999999994</v>
      </c>
      <c r="G51" s="403">
        <f>'C204_1'!N3</f>
        <v>0.99</v>
      </c>
      <c r="H51" s="402">
        <f>'C204_1'!O3</f>
        <v>54.919999999999924</v>
      </c>
      <c r="I51" s="404">
        <f>'C204_1'!P3</f>
        <v>51.955199999999941</v>
      </c>
      <c r="J51" s="404">
        <f>'C204_1'!Q3</f>
        <v>0.52479999999999882</v>
      </c>
      <c r="K51" s="405">
        <f>'C204_1'!M4</f>
        <v>0.99511359404096833</v>
      </c>
    </row>
    <row r="52" spans="2:11" s="3" customFormat="1" ht="27.95" customHeight="1">
      <c r="B52" s="398"/>
      <c r="C52" s="346"/>
      <c r="D52" s="99" t="str">
        <f ca="1">'C205'!B2</f>
        <v>C205</v>
      </c>
      <c r="E52" s="94" t="str">
        <f>'C205'!C2</f>
        <v>OV/UV/OC Protection(Ch.2)</v>
      </c>
      <c r="F52" s="101">
        <f>'C205'!M3</f>
        <v>8.7700000000000014</v>
      </c>
      <c r="G52" s="394">
        <f>'C205'!N3</f>
        <v>0.99</v>
      </c>
      <c r="H52" s="101">
        <f>'C205'!O3</f>
        <v>4.4000000000000004</v>
      </c>
      <c r="I52" s="109">
        <f>'C205'!P3</f>
        <v>8.6823000000000015</v>
      </c>
      <c r="J52" s="109">
        <f>'C205'!Q3</f>
        <v>8.7700000000000083E-2</v>
      </c>
      <c r="K52" s="388">
        <f>'C205'!M4</f>
        <v>0.99334092634776006</v>
      </c>
    </row>
    <row r="53" spans="2:11" s="3" customFormat="1" ht="27.95" customHeight="1">
      <c r="B53" s="398"/>
      <c r="C53" s="346"/>
      <c r="D53" s="400" t="str">
        <f ca="1">'C206'!B2</f>
        <v>C206</v>
      </c>
      <c r="E53" s="401" t="str">
        <f>'C206'!C2</f>
        <v>Power Regulator &amp; Watchdog1(Ch.2)</v>
      </c>
      <c r="F53" s="402">
        <f>'C206'!M3</f>
        <v>57.979999999999954</v>
      </c>
      <c r="G53" s="403">
        <f>'C206'!N3</f>
        <v>0.99</v>
      </c>
      <c r="H53" s="402">
        <f>'C206'!O3</f>
        <v>40.339999999999989</v>
      </c>
      <c r="I53" s="404">
        <f>'C206'!P3</f>
        <v>57.400199999999955</v>
      </c>
      <c r="J53" s="404">
        <f>'C206'!Q3</f>
        <v>0.57980000000000009</v>
      </c>
      <c r="K53" s="405">
        <f>'C206'!M4</f>
        <v>0.9941029292107405</v>
      </c>
    </row>
    <row r="54" spans="2:11" s="3" customFormat="1" ht="27.95" customHeight="1">
      <c r="B54" s="398"/>
      <c r="C54" s="346"/>
      <c r="D54" s="99" t="str">
        <f ca="1">'C207'!B2</f>
        <v>C207</v>
      </c>
      <c r="E54" s="94" t="str">
        <f>'C207'!C2</f>
        <v>OC Protection(Ch.2)</v>
      </c>
      <c r="F54" s="101">
        <f>'C207'!M3</f>
        <v>32.300000000000004</v>
      </c>
      <c r="G54" s="394">
        <f>'C207'!N3</f>
        <v>0.9900000000000001</v>
      </c>
      <c r="H54" s="101">
        <f>'C207'!O3</f>
        <v>10.1</v>
      </c>
      <c r="I54" s="109">
        <f>'C207'!P3</f>
        <v>31.977000000000007</v>
      </c>
      <c r="J54" s="109">
        <f>'C207'!Q3</f>
        <v>0.32300000000000018</v>
      </c>
      <c r="K54" s="388">
        <f>'C207'!M4</f>
        <v>0.9923820754716981</v>
      </c>
    </row>
    <row r="55" spans="2:11" s="3" customFormat="1" ht="27.95" customHeight="1">
      <c r="B55" s="398"/>
      <c r="C55" s="346"/>
      <c r="D55" s="400" t="str">
        <f ca="1">'C208_0'!B2</f>
        <v>C208_0</v>
      </c>
      <c r="E55" s="401" t="str">
        <f>'C208_0'!C2</f>
        <v>DIO: Buffer, Photo-Coupler &amp; Photo-MOS(Ch.2)</v>
      </c>
      <c r="F55" s="402"/>
      <c r="G55" s="403"/>
      <c r="H55" s="402"/>
      <c r="I55" s="404"/>
      <c r="J55" s="404"/>
      <c r="K55" s="405"/>
    </row>
    <row r="56" spans="2:11" s="3" customFormat="1" ht="27.95" customHeight="1">
      <c r="B56" s="398"/>
      <c r="C56" s="346"/>
      <c r="D56" s="99" t="str">
        <f ca="1">'C208_1'!B2</f>
        <v>C208_1</v>
      </c>
      <c r="E56" s="94" t="str">
        <f>'C208_1'!C2</f>
        <v>DIO: Buffer, Photo-Coupler &amp; Photo-MOS(Ch.2)</v>
      </c>
      <c r="F56" s="101">
        <f>'C208_1'!M3</f>
        <v>135.36000000000018</v>
      </c>
      <c r="G56" s="394">
        <f>'C208_1'!N3</f>
        <v>0.93680851063829806</v>
      </c>
      <c r="H56" s="101">
        <f>'C208_1'!O3</f>
        <v>30.299999999999983</v>
      </c>
      <c r="I56" s="109">
        <f>'C208_1'!P3</f>
        <v>126.8064000000002</v>
      </c>
      <c r="J56" s="109">
        <f>'C208_1'!Q3</f>
        <v>8.553600000000003</v>
      </c>
      <c r="K56" s="388">
        <f>'C208_1'!M4</f>
        <v>0.94836653386454195</v>
      </c>
    </row>
    <row r="57" spans="2:11" s="3" customFormat="1" ht="27.95" customHeight="1">
      <c r="B57" s="398"/>
      <c r="C57" s="346"/>
      <c r="D57" s="400" t="str">
        <f ca="1">'C208_2'!B2</f>
        <v>C208_2</v>
      </c>
      <c r="E57" s="401" t="str">
        <f>'C208_2'!C2</f>
        <v>DIO: Buffer, Photo-Coupler &amp; Photo-MOS(Ch.2)</v>
      </c>
      <c r="F57" s="402"/>
      <c r="G57" s="403"/>
      <c r="H57" s="402"/>
      <c r="I57" s="404"/>
      <c r="J57" s="404"/>
      <c r="K57" s="405"/>
    </row>
    <row r="58" spans="2:11" s="3" customFormat="1" ht="27.95" customHeight="1">
      <c r="B58" s="398"/>
      <c r="C58" s="346"/>
      <c r="D58" s="99" t="str">
        <f ca="1">'C208_3'!B2</f>
        <v>C208_3</v>
      </c>
      <c r="E58" s="94" t="str">
        <f>'C208_3'!C2</f>
        <v>DIO: Buffer, Photo-Coupler &amp; Photo-MOS(Ch.2)</v>
      </c>
      <c r="F58" s="101"/>
      <c r="G58" s="394"/>
      <c r="H58" s="101"/>
      <c r="I58" s="109"/>
      <c r="J58" s="109"/>
      <c r="K58" s="388"/>
    </row>
    <row r="59" spans="2:11" s="3" customFormat="1" ht="27.95" customHeight="1">
      <c r="B59" s="398"/>
      <c r="C59" s="346"/>
      <c r="D59" s="400" t="str">
        <f ca="1">'C208_4'!B2</f>
        <v>C208_4</v>
      </c>
      <c r="E59" s="401" t="str">
        <f>'C208_4'!C2</f>
        <v>DIO: Buffer, Photo-Coupler &amp; Photo-MOS(Ch.2)</v>
      </c>
      <c r="F59" s="402">
        <f>'C208_4'!M3</f>
        <v>151.76000000000002</v>
      </c>
      <c r="G59" s="403">
        <f>'C208_4'!N3</f>
        <v>0.91521744860305765</v>
      </c>
      <c r="H59" s="402">
        <f>'C208_4'!O3</f>
        <v>23.739999999999984</v>
      </c>
      <c r="I59" s="404">
        <f>'C208_4'!P3</f>
        <v>138.89340000000004</v>
      </c>
      <c r="J59" s="404">
        <f>'C208_4'!Q3</f>
        <v>12.86659999999998</v>
      </c>
      <c r="K59" s="405">
        <f>'C208_4'!M4</f>
        <v>0.92668603988604004</v>
      </c>
    </row>
    <row r="60" spans="2:11" s="3" customFormat="1" ht="27.95" customHeight="1" thickBot="1">
      <c r="B60" s="371"/>
      <c r="C60" s="372"/>
      <c r="D60" s="43" t="str">
        <f ca="1">'C2xx'!B2</f>
        <v>C2xx</v>
      </c>
      <c r="E60" s="108" t="str">
        <f>'C2xx'!C2</f>
        <v>Non-Safety(Ch.2)</v>
      </c>
      <c r="F60" s="103"/>
      <c r="G60" s="395"/>
      <c r="H60" s="103"/>
      <c r="I60" s="112"/>
      <c r="J60" s="112"/>
      <c r="K60" s="389"/>
    </row>
    <row r="61" spans="2:11" s="3" customFormat="1" ht="27.95" customHeight="1">
      <c r="B61" s="524" t="s">
        <v>4436</v>
      </c>
      <c r="C61" s="519" t="s">
        <v>141</v>
      </c>
      <c r="D61" s="192" t="str">
        <f ca="1">C000!B2</f>
        <v>C000</v>
      </c>
      <c r="E61" s="106" t="str">
        <f>C000!C2</f>
        <v>EtherCAT Communication(Ch.1)</v>
      </c>
      <c r="F61" s="100"/>
      <c r="G61" s="392"/>
      <c r="H61" s="100"/>
      <c r="I61" s="111"/>
      <c r="J61" s="111"/>
      <c r="K61" s="386"/>
    </row>
    <row r="62" spans="2:11" s="3" customFormat="1" ht="27.95" customHeight="1">
      <c r="B62" s="525"/>
      <c r="C62" s="520"/>
      <c r="D62" s="400" t="str">
        <f ca="1">'C001'!B2</f>
        <v>C001</v>
      </c>
      <c r="E62" s="401" t="str">
        <f>'C001'!C2</f>
        <v>EtherCAT Communication(ZYNQ)</v>
      </c>
      <c r="F62" s="402"/>
      <c r="G62" s="403"/>
      <c r="H62" s="402"/>
      <c r="I62" s="404"/>
      <c r="J62" s="404"/>
      <c r="K62" s="405"/>
    </row>
    <row r="63" spans="2:11" s="3" customFormat="1" ht="27.95" customHeight="1">
      <c r="B63" s="525"/>
      <c r="C63" s="521"/>
      <c r="D63" s="347" t="str">
        <f ca="1">'C002'!B2</f>
        <v>C002</v>
      </c>
      <c r="E63" s="11" t="str">
        <f>'C002'!C2</f>
        <v>Serial Communication(RS485)</v>
      </c>
      <c r="F63" s="102"/>
      <c r="G63" s="396"/>
      <c r="H63" s="102"/>
      <c r="I63" s="110"/>
      <c r="J63" s="110"/>
      <c r="K63" s="390"/>
    </row>
    <row r="64" spans="2:11" s="3" customFormat="1" ht="27.95" customHeight="1">
      <c r="B64" s="526"/>
      <c r="C64" s="522" t="s">
        <v>4451</v>
      </c>
      <c r="D64" s="406" t="str">
        <f ca="1">'C300'!B2</f>
        <v>C300</v>
      </c>
      <c r="E64" s="407" t="str">
        <f>'C300'!C2</f>
        <v>Non-Safety(ZYNQ)</v>
      </c>
      <c r="F64" s="408">
        <f>'C300'!M3</f>
        <v>325.42000000000024</v>
      </c>
      <c r="G64" s="409">
        <f>'C300'!N3</f>
        <v>0.80516194456394752</v>
      </c>
      <c r="H64" s="408">
        <f>'C300'!O3</f>
        <v>246.63000000000233</v>
      </c>
      <c r="I64" s="410">
        <f>'C300'!P3</f>
        <v>262.01580000000001</v>
      </c>
      <c r="J64" s="410">
        <f>'C300'!Q3</f>
        <v>63.404200000000245</v>
      </c>
      <c r="K64" s="411">
        <f>'C300'!M4</f>
        <v>0.88916318503627312</v>
      </c>
    </row>
    <row r="65" spans="2:11" s="3" customFormat="1" ht="27.95" customHeight="1">
      <c r="B65" s="526"/>
      <c r="C65" s="522"/>
      <c r="D65" s="385" t="str">
        <f ca="1">'C301'!B2</f>
        <v>C301</v>
      </c>
      <c r="E65" s="336" t="str">
        <f>'C301'!C2</f>
        <v>ZYNQ EtherCAT Oscillator</v>
      </c>
      <c r="F65" s="383">
        <f>'C301'!M3</f>
        <v>9.3200000000000021</v>
      </c>
      <c r="G65" s="393">
        <f>'C301'!N3</f>
        <v>0.9900000000000001</v>
      </c>
      <c r="H65" s="383">
        <f>'C301'!O3</f>
        <v>6.2799999999999994</v>
      </c>
      <c r="I65" s="68">
        <f>'C301'!P3</f>
        <v>9.2268000000000026</v>
      </c>
      <c r="J65" s="68">
        <f>'C301'!Q3</f>
        <v>9.3200000000000088E-2</v>
      </c>
      <c r="K65" s="387">
        <f>'C301'!M4</f>
        <v>0.99402564102564106</v>
      </c>
    </row>
    <row r="66" spans="2:11" s="3" customFormat="1" ht="27.95" customHeight="1">
      <c r="B66" s="526"/>
      <c r="C66" s="522"/>
      <c r="D66" s="406" t="str">
        <f ca="1">'C302'!B2</f>
        <v>C302</v>
      </c>
      <c r="E66" s="407" t="str">
        <f>'C302'!C2</f>
        <v>Encoder(RS485)</v>
      </c>
      <c r="F66" s="408">
        <f>'C302'!M3</f>
        <v>39.11999999999999</v>
      </c>
      <c r="G66" s="409">
        <f>'C302'!N3</f>
        <v>0.9900000000000001</v>
      </c>
      <c r="H66" s="408">
        <f>'C302'!O3</f>
        <v>54.479999999999933</v>
      </c>
      <c r="I66" s="410">
        <f>'C302'!P3</f>
        <v>38.728799999999993</v>
      </c>
      <c r="J66" s="410">
        <f>'C302'!Q3</f>
        <v>0.39119999999999999</v>
      </c>
      <c r="K66" s="411">
        <f>'C302'!M4</f>
        <v>0.99582051282051287</v>
      </c>
    </row>
    <row r="67" spans="2:11" s="3" customFormat="1" ht="27.95" customHeight="1">
      <c r="B67" s="526"/>
      <c r="C67" s="522"/>
      <c r="D67" s="385" t="str">
        <f ca="1">'C303'!B2</f>
        <v>C303</v>
      </c>
      <c r="E67" s="12" t="str">
        <f>'C303'!C2</f>
        <v>PWM, Servo ON &amp; IPM FAULT BUFFER</v>
      </c>
      <c r="F67" s="383">
        <f>'C303'!M3</f>
        <v>143.88000000000005</v>
      </c>
      <c r="G67" s="393">
        <f>'C303'!N3</f>
        <v>0.64846538782318608</v>
      </c>
      <c r="H67" s="383">
        <f>'C303'!O3</f>
        <v>27.919999999999984</v>
      </c>
      <c r="I67" s="68">
        <f>'C303'!P3</f>
        <v>93.301200000000051</v>
      </c>
      <c r="J67" s="68">
        <f>'C303'!Q3</f>
        <v>50.578800000000015</v>
      </c>
      <c r="K67" s="387">
        <f>'C303'!M4</f>
        <v>0.70559487776484286</v>
      </c>
    </row>
    <row r="68" spans="2:11" s="3" customFormat="1" ht="27.95" customHeight="1" thickBot="1">
      <c r="B68" s="527"/>
      <c r="C68" s="523"/>
      <c r="D68" s="412" t="str">
        <f ca="1">'C304'!B2</f>
        <v>C304</v>
      </c>
      <c r="E68" s="413" t="str">
        <f>'C304'!C2</f>
        <v>Power Regulator &amp; OC Protection</v>
      </c>
      <c r="F68" s="414">
        <f>'C304'!M3</f>
        <v>37.740000000000016</v>
      </c>
      <c r="G68" s="415">
        <f>'C304'!N3</f>
        <v>0.98761526232114472</v>
      </c>
      <c r="H68" s="414">
        <f>'C304'!O3</f>
        <v>31.459999999999997</v>
      </c>
      <c r="I68" s="416">
        <f>'C304'!P3</f>
        <v>37.272600000000018</v>
      </c>
      <c r="J68" s="416">
        <f>'C304'!Q3</f>
        <v>0.46740000000000004</v>
      </c>
      <c r="K68" s="417">
        <f>'C304'!M4</f>
        <v>0.9932456647398844</v>
      </c>
    </row>
    <row r="69" spans="2:11" s="3" customFormat="1" ht="27.95" customHeight="1" thickBot="1">
      <c r="B69" s="528" t="s">
        <v>144</v>
      </c>
      <c r="C69" s="529"/>
      <c r="D69" s="530"/>
      <c r="E69" s="531"/>
      <c r="F69" s="348">
        <f>SUM(F31:F68)</f>
        <v>2220.7350000000006</v>
      </c>
      <c r="G69" s="397">
        <f>I69/(I69+J69)</f>
        <v>0.91998804449878069</v>
      </c>
      <c r="H69" s="349">
        <f>SUM(H31:H68)</f>
        <v>1121.0150000000019</v>
      </c>
      <c r="I69" s="349">
        <f>SUM(I31:I68)</f>
        <v>2043.0496500000002</v>
      </c>
      <c r="J69" s="349">
        <f>SUM(J31:J68)</f>
        <v>177.6853500000002</v>
      </c>
      <c r="K69" s="391">
        <f>(H69+I69)/(F69+H69)</f>
        <v>0.9468286526520534</v>
      </c>
    </row>
    <row r="70" spans="2:11" s="3" customFormat="1" ht="20.100000000000001" customHeight="1" thickBot="1">
      <c r="F70" s="54"/>
      <c r="G70" s="54"/>
      <c r="H70" s="54"/>
      <c r="I70" s="54"/>
      <c r="J70" s="54"/>
      <c r="K70" s="105"/>
    </row>
    <row r="71" spans="2:11" s="3" customFormat="1" ht="24" customHeight="1">
      <c r="B71" s="511" t="s">
        <v>4453</v>
      </c>
      <c r="C71" s="512"/>
      <c r="D71" s="513"/>
      <c r="E71" s="353">
        <f>SUM(F31:F45)+(SUM(F61:F68)/2)</f>
        <v>1332.4050000000002</v>
      </c>
      <c r="F71" s="365">
        <f>E71*0.000000001</f>
        <v>1.3324050000000003E-6</v>
      </c>
      <c r="G71" s="351"/>
      <c r="H71" s="54"/>
      <c r="I71" s="54"/>
      <c r="J71" s="54"/>
      <c r="K71" s="105"/>
    </row>
    <row r="72" spans="2:11" s="3" customFormat="1" ht="24" customHeight="1">
      <c r="B72" s="514" t="s">
        <v>4454</v>
      </c>
      <c r="C72" s="515"/>
      <c r="D72" s="516"/>
      <c r="E72" s="354">
        <f>SUM(F46:F60)+(SUM(F61:F68)/2)</f>
        <v>888.33000000000015</v>
      </c>
      <c r="F72" s="366">
        <f>E72*0.000000001</f>
        <v>8.8833000000000023E-7</v>
      </c>
      <c r="G72" s="351"/>
      <c r="H72" s="54"/>
      <c r="I72" s="54"/>
      <c r="J72" s="54"/>
      <c r="K72" s="105"/>
    </row>
    <row r="73" spans="2:11" s="3" customFormat="1" ht="24" customHeight="1">
      <c r="B73" s="514" t="s">
        <v>4437</v>
      </c>
      <c r="C73" s="515"/>
      <c r="D73" s="516"/>
      <c r="E73" s="355">
        <f>(((SUM(I31:I45)+SUM(I61:I68)/2))/E71)</f>
        <v>0.92979758406790736</v>
      </c>
      <c r="F73" s="367"/>
      <c r="G73" s="351"/>
      <c r="H73" s="54"/>
      <c r="I73" s="54"/>
      <c r="J73" s="54"/>
      <c r="K73" s="105"/>
    </row>
    <row r="74" spans="2:11" s="3" customFormat="1" ht="24" customHeight="1">
      <c r="B74" s="514" t="s">
        <v>4438</v>
      </c>
      <c r="C74" s="515"/>
      <c r="D74" s="516"/>
      <c r="E74" s="356">
        <f>(((SUM(I46:I60)+SUM(I61:I68)/2))/E72)</f>
        <v>0.90527472898584993</v>
      </c>
      <c r="F74" s="368"/>
      <c r="G74" s="351"/>
      <c r="H74" s="54"/>
      <c r="I74" s="54"/>
      <c r="J74" s="54"/>
      <c r="K74" s="105"/>
    </row>
    <row r="75" spans="2:11" s="3" customFormat="1" ht="24" customHeight="1">
      <c r="B75" s="514" t="s">
        <v>4571</v>
      </c>
      <c r="C75" s="515"/>
      <c r="D75" s="516"/>
      <c r="E75" s="357">
        <f>24*365*100</f>
        <v>876000</v>
      </c>
      <c r="F75" s="367"/>
      <c r="G75" s="418"/>
      <c r="H75" s="374"/>
      <c r="I75" s="54"/>
      <c r="J75" s="54"/>
      <c r="K75" s="105"/>
    </row>
    <row r="76" spans="2:11" s="3" customFormat="1" ht="24" customHeight="1" thickBot="1">
      <c r="B76" s="508" t="s">
        <v>4457</v>
      </c>
      <c r="C76" s="509"/>
      <c r="D76" s="510"/>
      <c r="E76" s="358">
        <v>1</v>
      </c>
      <c r="F76" s="369"/>
      <c r="G76" s="351"/>
      <c r="H76" s="54"/>
      <c r="I76" s="54"/>
      <c r="J76" s="54"/>
      <c r="K76" s="105"/>
    </row>
    <row r="77" spans="2:11" s="3" customFormat="1" ht="20.100000000000001" customHeight="1">
      <c r="B77" s="532"/>
      <c r="C77" s="532"/>
      <c r="D77" s="350"/>
      <c r="E77" s="359"/>
      <c r="F77" s="351"/>
      <c r="G77" s="351"/>
      <c r="H77" s="54"/>
      <c r="I77" s="54"/>
      <c r="J77" s="54"/>
      <c r="K77" s="105"/>
    </row>
    <row r="78" spans="2:11" s="3" customFormat="1" ht="24.95" customHeight="1" thickBot="1">
      <c r="B78" s="114" t="s">
        <v>4539</v>
      </c>
      <c r="C78" s="114"/>
      <c r="E78" s="360"/>
      <c r="F78" s="54"/>
      <c r="G78" s="351"/>
      <c r="H78" s="54"/>
      <c r="I78" s="54"/>
      <c r="J78" s="54"/>
      <c r="K78" s="105"/>
    </row>
    <row r="79" spans="2:11" s="3" customFormat="1" ht="24" customHeight="1">
      <c r="B79" s="511" t="s">
        <v>4459</v>
      </c>
      <c r="C79" s="512"/>
      <c r="D79" s="513"/>
      <c r="E79" s="361">
        <v>0.02</v>
      </c>
      <c r="F79" s="351"/>
      <c r="G79" s="351"/>
      <c r="H79" s="54"/>
      <c r="I79" s="54"/>
      <c r="J79" s="54"/>
      <c r="K79" s="105"/>
    </row>
    <row r="80" spans="2:11" s="3" customFormat="1" ht="24" customHeight="1">
      <c r="B80" s="514" t="s">
        <v>4460</v>
      </c>
      <c r="C80" s="515"/>
      <c r="D80" s="516"/>
      <c r="E80" s="362">
        <f>1000000000/F69</f>
        <v>450301.36418798269</v>
      </c>
      <c r="F80" s="351"/>
      <c r="G80" s="351"/>
      <c r="H80" s="54"/>
      <c r="I80" s="54"/>
      <c r="J80" s="54"/>
      <c r="K80" s="105"/>
    </row>
    <row r="81" spans="1:11" s="3" customFormat="1" ht="24" customHeight="1">
      <c r="B81" s="514" t="s">
        <v>4461</v>
      </c>
      <c r="C81" s="515"/>
      <c r="D81" s="516"/>
      <c r="E81" s="363">
        <f>(E80/24)/365</f>
        <v>51.404265318262858</v>
      </c>
      <c r="F81" s="351"/>
      <c r="G81" s="351"/>
      <c r="H81" s="54"/>
      <c r="I81" s="54"/>
      <c r="J81" s="54"/>
      <c r="K81" s="105"/>
    </row>
    <row r="82" spans="1:11" s="3" customFormat="1" ht="24" customHeight="1">
      <c r="B82" s="514" t="s">
        <v>4462</v>
      </c>
      <c r="C82" s="515"/>
      <c r="D82" s="516"/>
      <c r="E82" s="419">
        <f>G69</f>
        <v>0.91998804449878069</v>
      </c>
      <c r="F82" s="351"/>
      <c r="G82" s="351"/>
      <c r="H82" s="54"/>
      <c r="I82" s="54"/>
      <c r="J82" s="54"/>
      <c r="K82" s="105"/>
    </row>
    <row r="83" spans="1:11" s="3" customFormat="1" ht="24" customHeight="1" thickBot="1">
      <c r="B83" s="508" t="s">
        <v>4463</v>
      </c>
      <c r="C83" s="509"/>
      <c r="D83" s="510"/>
      <c r="E83" s="364">
        <f>(((1-E79)^2)*(((F71*F72*(E73+E74))*(E76/2))+(F71*F72*(2-E73-E74))*(E75/2)))+(E79*((F71+F72)/2))</f>
        <v>1.0432488968070574E-7</v>
      </c>
      <c r="F83" s="351"/>
      <c r="G83" s="351"/>
      <c r="H83" s="54"/>
      <c r="I83" s="54"/>
      <c r="J83" s="54"/>
      <c r="K83" s="105"/>
    </row>
    <row r="84" spans="1:11" s="3" customFormat="1" ht="12.75">
      <c r="G84" s="351"/>
      <c r="H84" s="54"/>
      <c r="I84" s="54"/>
      <c r="J84" s="54"/>
      <c r="K84" s="105"/>
    </row>
    <row r="85" spans="1:11">
      <c r="A85" s="3"/>
      <c r="B85" s="3"/>
      <c r="C85" s="3"/>
      <c r="D85" s="3"/>
      <c r="E85" s="3"/>
      <c r="F85" s="3"/>
      <c r="G85" s="351"/>
      <c r="H85" s="54"/>
      <c r="I85" s="54"/>
    </row>
    <row r="86" spans="1:11">
      <c r="A86" s="3"/>
      <c r="B86" s="3"/>
      <c r="C86" s="3"/>
      <c r="D86" s="3"/>
      <c r="E86" s="3"/>
      <c r="F86" s="3"/>
      <c r="G86" s="351"/>
      <c r="H86" s="54"/>
      <c r="I86" s="54"/>
    </row>
    <row r="87" spans="1:11">
      <c r="A87" s="3"/>
      <c r="B87" s="3"/>
      <c r="C87" s="3"/>
      <c r="D87" s="3"/>
      <c r="E87" s="3"/>
      <c r="F87" s="3"/>
      <c r="G87" s="351"/>
      <c r="H87" s="54"/>
      <c r="I87" s="54"/>
    </row>
    <row r="88" spans="1:11">
      <c r="A88" s="3"/>
      <c r="B88" s="3"/>
      <c r="C88" s="3"/>
      <c r="D88" s="3"/>
      <c r="E88" s="3"/>
      <c r="F88" s="3"/>
      <c r="G88" s="54"/>
      <c r="H88" s="54"/>
      <c r="I88" s="54"/>
    </row>
    <row r="89" spans="1:11">
      <c r="A89" s="3"/>
      <c r="B89" s="3"/>
      <c r="C89" s="3"/>
      <c r="D89" s="3"/>
      <c r="E89" s="3"/>
      <c r="F89" s="3"/>
      <c r="G89" s="351"/>
      <c r="H89" s="54"/>
      <c r="I89" s="54"/>
      <c r="J89" s="54"/>
    </row>
    <row r="90" spans="1:11">
      <c r="A90" s="3"/>
      <c r="B90" s="3"/>
      <c r="C90" s="3"/>
      <c r="D90" s="3"/>
      <c r="E90" s="3"/>
      <c r="F90" s="3"/>
      <c r="G90" s="351"/>
      <c r="H90" s="54"/>
      <c r="I90" s="54"/>
      <c r="J90" s="54"/>
    </row>
    <row r="91" spans="1:11">
      <c r="A91" s="3"/>
      <c r="B91" s="3"/>
      <c r="C91" s="3"/>
      <c r="D91" s="3"/>
      <c r="E91" s="3"/>
      <c r="F91" s="3"/>
      <c r="G91" s="54"/>
      <c r="H91" s="54"/>
      <c r="I91" s="54"/>
    </row>
    <row r="92" spans="1:11">
      <c r="A92" s="3"/>
      <c r="B92" s="3"/>
      <c r="C92" s="3"/>
      <c r="D92" s="3"/>
      <c r="E92" s="3"/>
      <c r="F92" s="3"/>
      <c r="G92" s="54"/>
      <c r="H92" s="54"/>
      <c r="I92" s="54"/>
    </row>
    <row r="93" spans="1:11">
      <c r="A93" s="3"/>
      <c r="B93" s="3"/>
      <c r="C93" s="3"/>
      <c r="D93" s="3"/>
      <c r="E93" s="3"/>
      <c r="F93" s="3"/>
      <c r="G93" s="54"/>
      <c r="H93" s="54"/>
      <c r="I93" s="54"/>
    </row>
    <row r="94" spans="1:11">
      <c r="A94" s="3"/>
      <c r="B94" s="3"/>
      <c r="C94" s="3"/>
      <c r="D94" s="3"/>
      <c r="E94" s="3"/>
      <c r="F94" s="3"/>
      <c r="G94" s="54"/>
      <c r="H94" s="54"/>
      <c r="I94" s="54"/>
    </row>
    <row r="95" spans="1:11">
      <c r="A95" s="3"/>
      <c r="B95" s="3"/>
      <c r="C95" s="3"/>
      <c r="D95" s="3"/>
      <c r="E95" s="3"/>
      <c r="F95" s="3"/>
      <c r="G95" s="54"/>
      <c r="H95" s="54"/>
      <c r="I95" s="54"/>
      <c r="J95" s="54"/>
    </row>
    <row r="96" spans="1:11">
      <c r="A96" s="3"/>
      <c r="B96" s="3"/>
      <c r="C96" s="3"/>
      <c r="D96" s="3"/>
      <c r="E96" s="3"/>
      <c r="F96" s="3"/>
      <c r="G96" s="54"/>
      <c r="H96" s="54"/>
      <c r="I96" s="54"/>
      <c r="J96" s="54"/>
    </row>
    <row r="97" spans="1:11">
      <c r="A97" s="3"/>
      <c r="B97" s="3"/>
      <c r="C97" s="3"/>
      <c r="D97" s="3"/>
      <c r="E97" s="3"/>
      <c r="F97" s="3"/>
      <c r="G97" s="54"/>
      <c r="H97" s="54"/>
      <c r="I97" s="54"/>
    </row>
    <row r="98" spans="1:11">
      <c r="A98" s="3"/>
      <c r="B98" s="3"/>
      <c r="C98" s="3"/>
      <c r="D98" s="3"/>
      <c r="E98" s="3"/>
      <c r="F98" s="3"/>
      <c r="G98" s="54"/>
      <c r="H98" s="54"/>
      <c r="I98" s="54"/>
    </row>
    <row r="99" spans="1:11">
      <c r="A99" s="3"/>
      <c r="B99" s="3"/>
      <c r="C99" s="3"/>
      <c r="D99" s="3"/>
      <c r="E99" s="3"/>
      <c r="F99" s="3"/>
      <c r="G99" s="54"/>
      <c r="H99" s="54"/>
      <c r="I99" s="54"/>
    </row>
    <row r="100" spans="1:11">
      <c r="A100" s="3"/>
      <c r="B100" s="3"/>
      <c r="C100" s="3"/>
      <c r="D100" s="3"/>
      <c r="E100" s="3"/>
      <c r="F100" s="3"/>
      <c r="G100" s="54"/>
      <c r="H100" s="54"/>
      <c r="I100" s="54"/>
    </row>
    <row r="101" spans="1:11" s="3" customFormat="1" ht="12.75">
      <c r="G101" s="54"/>
      <c r="H101" s="54"/>
      <c r="I101" s="54"/>
      <c r="J101" s="54"/>
      <c r="K101" s="105"/>
    </row>
    <row r="102" spans="1:11" s="3" customFormat="1" ht="12.75">
      <c r="G102" s="54"/>
      <c r="H102" s="54"/>
      <c r="I102" s="54"/>
      <c r="J102" s="54"/>
      <c r="K102" s="105"/>
    </row>
    <row r="103" spans="1:11" s="3" customFormat="1">
      <c r="G103" s="54"/>
      <c r="H103" s="54"/>
      <c r="I103" s="54"/>
      <c r="J103" s="53"/>
      <c r="K103" s="105"/>
    </row>
    <row r="104" spans="1:11" s="3" customFormat="1">
      <c r="G104" s="54"/>
      <c r="H104" s="54"/>
      <c r="I104" s="54"/>
      <c r="J104" s="53"/>
      <c r="K104" s="105"/>
    </row>
    <row r="105" spans="1:11" s="3" customFormat="1">
      <c r="G105" s="54"/>
      <c r="H105" s="54"/>
      <c r="I105" s="54"/>
      <c r="J105" s="53"/>
      <c r="K105" s="105"/>
    </row>
    <row r="106" spans="1:11" s="3" customFormat="1">
      <c r="G106" s="54"/>
      <c r="H106" s="54"/>
      <c r="I106" s="54"/>
      <c r="J106" s="53"/>
      <c r="K106" s="105"/>
    </row>
    <row r="107" spans="1:11" s="3" customFormat="1" ht="12.75">
      <c r="G107" s="54"/>
      <c r="H107" s="54"/>
      <c r="I107" s="54"/>
      <c r="J107" s="54"/>
      <c r="K107" s="105"/>
    </row>
    <row r="108" spans="1:11" s="3" customFormat="1" ht="12.75">
      <c r="G108" s="54"/>
      <c r="H108" s="54"/>
      <c r="I108" s="54"/>
      <c r="J108" s="54"/>
      <c r="K108" s="105"/>
    </row>
    <row r="109" spans="1:11" s="3" customFormat="1" ht="12.75">
      <c r="G109" s="54"/>
      <c r="H109" s="54"/>
      <c r="I109" s="54"/>
      <c r="J109" s="54"/>
      <c r="K109" s="105"/>
    </row>
    <row r="110" spans="1:11" s="3" customFormat="1" ht="12.75">
      <c r="G110" s="54"/>
      <c r="H110" s="54"/>
      <c r="I110" s="54"/>
      <c r="J110" s="54"/>
      <c r="K110" s="105"/>
    </row>
    <row r="111" spans="1:11" s="3" customFormat="1" ht="12.75">
      <c r="G111" s="54"/>
      <c r="H111" s="54"/>
      <c r="I111" s="54"/>
      <c r="J111" s="54"/>
      <c r="K111" s="105"/>
    </row>
    <row r="112" spans="1:11" s="3" customFormat="1" ht="12.75">
      <c r="G112" s="54"/>
      <c r="H112" s="54"/>
      <c r="I112" s="54"/>
      <c r="J112" s="54"/>
      <c r="K112" s="105"/>
    </row>
    <row r="113" spans="6:11" s="3" customFormat="1" ht="12.75">
      <c r="G113" s="54"/>
      <c r="H113" s="54"/>
      <c r="I113" s="54"/>
      <c r="J113" s="54"/>
      <c r="K113" s="105"/>
    </row>
    <row r="114" spans="6:11" s="3" customFormat="1" ht="12.75">
      <c r="G114" s="54"/>
      <c r="H114" s="54"/>
      <c r="I114" s="54"/>
      <c r="J114" s="54"/>
      <c r="K114" s="105"/>
    </row>
    <row r="115" spans="6:11" s="3" customFormat="1" ht="12.75">
      <c r="G115" s="54"/>
      <c r="H115" s="54"/>
      <c r="I115" s="54"/>
      <c r="J115" s="54"/>
      <c r="K115" s="105"/>
    </row>
    <row r="116" spans="6:11" s="3" customFormat="1" ht="12.75">
      <c r="G116" s="54"/>
      <c r="H116" s="54"/>
      <c r="I116" s="54"/>
      <c r="J116" s="54"/>
      <c r="K116" s="105"/>
    </row>
    <row r="117" spans="6:11" s="3" customFormat="1" ht="12.75">
      <c r="G117" s="54"/>
      <c r="H117" s="54"/>
      <c r="I117" s="54"/>
      <c r="J117" s="54"/>
      <c r="K117" s="105"/>
    </row>
    <row r="118" spans="6:11" s="3" customFormat="1" ht="12.75">
      <c r="G118" s="54"/>
      <c r="H118" s="54"/>
      <c r="I118" s="54"/>
      <c r="J118" s="54"/>
      <c r="K118" s="105"/>
    </row>
    <row r="119" spans="6:11" s="3" customFormat="1" ht="12.75">
      <c r="G119" s="54"/>
      <c r="H119" s="54"/>
      <c r="I119" s="54"/>
      <c r="J119" s="54"/>
      <c r="K119" s="105"/>
    </row>
    <row r="120" spans="6:11" s="3" customFormat="1" ht="12.75">
      <c r="F120" s="54"/>
      <c r="G120" s="54"/>
      <c r="H120" s="54"/>
      <c r="I120" s="54"/>
      <c r="J120" s="54"/>
      <c r="K120" s="105"/>
    </row>
    <row r="121" spans="6:11" s="3" customFormat="1" ht="12.75">
      <c r="F121" s="54"/>
      <c r="G121" s="54"/>
      <c r="H121" s="54"/>
      <c r="I121" s="54"/>
      <c r="J121" s="54"/>
      <c r="K121" s="105"/>
    </row>
    <row r="122" spans="6:11" s="3" customFormat="1" ht="12.75">
      <c r="F122" s="54"/>
      <c r="G122" s="54"/>
      <c r="H122" s="54"/>
      <c r="I122" s="54"/>
      <c r="J122" s="54"/>
      <c r="K122" s="105"/>
    </row>
    <row r="123" spans="6:11" s="3" customFormat="1" ht="12.75">
      <c r="F123" s="54"/>
      <c r="G123" s="54"/>
      <c r="H123" s="54"/>
      <c r="I123" s="54"/>
      <c r="J123" s="54"/>
      <c r="K123" s="105"/>
    </row>
    <row r="124" spans="6:11" s="3" customFormat="1" ht="12.75">
      <c r="F124" s="54"/>
      <c r="G124" s="54"/>
      <c r="H124" s="54"/>
      <c r="I124" s="54"/>
      <c r="J124" s="54"/>
      <c r="K124" s="105"/>
    </row>
    <row r="125" spans="6:11" s="3" customFormat="1" ht="12.75">
      <c r="F125" s="54"/>
      <c r="G125" s="54"/>
      <c r="H125" s="54"/>
      <c r="I125" s="54"/>
      <c r="J125" s="54"/>
      <c r="K125" s="105"/>
    </row>
    <row r="126" spans="6:11" s="3" customFormat="1" ht="12.75">
      <c r="F126" s="54"/>
      <c r="G126" s="54"/>
      <c r="H126" s="54"/>
      <c r="I126" s="54"/>
      <c r="J126" s="54"/>
      <c r="K126" s="105"/>
    </row>
    <row r="127" spans="6:11" s="3" customFormat="1" ht="12.75">
      <c r="F127" s="54"/>
      <c r="G127" s="54"/>
      <c r="H127" s="54"/>
      <c r="I127" s="54"/>
      <c r="J127" s="54"/>
      <c r="K127" s="105"/>
    </row>
    <row r="128" spans="6:11" s="3" customFormat="1" ht="12.75">
      <c r="F128" s="54"/>
      <c r="G128" s="54"/>
      <c r="H128" s="54"/>
      <c r="I128" s="54"/>
      <c r="J128" s="54"/>
      <c r="K128" s="105"/>
    </row>
    <row r="129" spans="6:11" s="3" customFormat="1" ht="12.75">
      <c r="F129" s="54"/>
      <c r="G129" s="54"/>
      <c r="H129" s="54"/>
      <c r="I129" s="54"/>
      <c r="J129" s="54"/>
      <c r="K129" s="105"/>
    </row>
    <row r="130" spans="6:11" s="3" customFormat="1" ht="12.75">
      <c r="F130" s="54"/>
      <c r="G130" s="54"/>
      <c r="H130" s="54"/>
      <c r="I130" s="54"/>
      <c r="J130" s="54"/>
      <c r="K130" s="105"/>
    </row>
    <row r="131" spans="6:11" s="3" customFormat="1" ht="12.75">
      <c r="F131" s="54"/>
      <c r="G131" s="54"/>
      <c r="H131" s="54"/>
      <c r="I131" s="54"/>
      <c r="J131" s="54"/>
      <c r="K131" s="105"/>
    </row>
    <row r="132" spans="6:11" s="3" customFormat="1" ht="12.75">
      <c r="F132" s="54"/>
      <c r="G132" s="54"/>
      <c r="H132" s="54"/>
      <c r="I132" s="54"/>
      <c r="J132" s="54"/>
      <c r="K132" s="105"/>
    </row>
    <row r="133" spans="6:11" s="3" customFormat="1" ht="12.75">
      <c r="F133" s="54"/>
      <c r="G133" s="54"/>
      <c r="H133" s="54"/>
      <c r="I133" s="54"/>
      <c r="J133" s="54"/>
      <c r="K133" s="105"/>
    </row>
    <row r="134" spans="6:11" s="3" customFormat="1" ht="12.75">
      <c r="F134" s="54"/>
      <c r="G134" s="54"/>
      <c r="H134" s="54"/>
      <c r="I134" s="54"/>
      <c r="J134" s="54"/>
      <c r="K134" s="105"/>
    </row>
    <row r="135" spans="6:11" s="3" customFormat="1" ht="12.75">
      <c r="F135" s="54"/>
      <c r="G135" s="54"/>
      <c r="H135" s="54"/>
      <c r="I135" s="54"/>
      <c r="J135" s="54"/>
      <c r="K135" s="105"/>
    </row>
    <row r="136" spans="6:11" s="3" customFormat="1" ht="12.75">
      <c r="F136" s="54"/>
      <c r="G136" s="54"/>
      <c r="H136" s="54"/>
      <c r="I136" s="54"/>
      <c r="J136" s="54"/>
      <c r="K136" s="105"/>
    </row>
    <row r="137" spans="6:11" s="3" customFormat="1" ht="12.75">
      <c r="F137" s="54"/>
      <c r="G137" s="54"/>
      <c r="H137" s="54"/>
      <c r="I137" s="54"/>
      <c r="J137" s="54"/>
      <c r="K137" s="105"/>
    </row>
    <row r="138" spans="6:11" s="3" customFormat="1" ht="12.75">
      <c r="F138" s="54"/>
      <c r="G138" s="54"/>
      <c r="H138" s="54"/>
      <c r="I138" s="54"/>
      <c r="J138" s="54"/>
      <c r="K138" s="105"/>
    </row>
    <row r="139" spans="6:11" s="3" customFormat="1" ht="12.75">
      <c r="F139" s="54"/>
      <c r="G139" s="54"/>
      <c r="H139" s="54"/>
      <c r="I139" s="54"/>
      <c r="J139" s="54"/>
      <c r="K139" s="105"/>
    </row>
    <row r="140" spans="6:11" s="3" customFormat="1" ht="12.75">
      <c r="F140" s="54"/>
      <c r="G140" s="54"/>
      <c r="H140" s="54"/>
      <c r="I140" s="54"/>
      <c r="J140" s="54"/>
      <c r="K140" s="105"/>
    </row>
    <row r="141" spans="6:11" s="3" customFormat="1" ht="12.75">
      <c r="F141" s="54"/>
      <c r="G141" s="54"/>
      <c r="H141" s="54"/>
      <c r="I141" s="54"/>
      <c r="J141" s="54"/>
      <c r="K141" s="105"/>
    </row>
    <row r="142" spans="6:11" s="3" customFormat="1" ht="12.75">
      <c r="F142" s="54"/>
      <c r="G142" s="54"/>
      <c r="H142" s="54"/>
      <c r="I142" s="54"/>
      <c r="J142" s="54"/>
      <c r="K142" s="105"/>
    </row>
    <row r="143" spans="6:11" s="3" customFormat="1" ht="12.75">
      <c r="F143" s="54"/>
      <c r="G143" s="54"/>
      <c r="H143" s="54"/>
      <c r="I143" s="54"/>
      <c r="J143" s="54"/>
      <c r="K143" s="105"/>
    </row>
    <row r="144" spans="6:11" s="3" customFormat="1" ht="12.75">
      <c r="F144" s="54"/>
      <c r="G144" s="54"/>
      <c r="H144" s="54"/>
      <c r="I144" s="54"/>
      <c r="J144" s="54"/>
      <c r="K144" s="105"/>
    </row>
    <row r="145" spans="6:11" s="3" customFormat="1" ht="12.75">
      <c r="F145" s="54"/>
      <c r="G145" s="54"/>
      <c r="H145" s="54"/>
      <c r="I145" s="54"/>
      <c r="J145" s="54"/>
      <c r="K145" s="105"/>
    </row>
    <row r="146" spans="6:11" s="3" customFormat="1" ht="12.75">
      <c r="F146" s="54"/>
      <c r="G146" s="54"/>
      <c r="H146" s="54"/>
      <c r="I146" s="54"/>
      <c r="J146" s="54"/>
      <c r="K146" s="105"/>
    </row>
    <row r="147" spans="6:11" s="3" customFormat="1" ht="12.75">
      <c r="F147" s="54"/>
      <c r="G147" s="54"/>
      <c r="H147" s="54"/>
      <c r="I147" s="54"/>
      <c r="J147" s="54"/>
      <c r="K147" s="105"/>
    </row>
    <row r="148" spans="6:11" s="3" customFormat="1" ht="12.75">
      <c r="F148" s="54"/>
      <c r="G148" s="54"/>
      <c r="H148" s="54"/>
      <c r="I148" s="54"/>
      <c r="J148" s="54"/>
      <c r="K148" s="105"/>
    </row>
    <row r="149" spans="6:11" s="3" customFormat="1" ht="12.75">
      <c r="F149" s="54"/>
      <c r="G149" s="54"/>
      <c r="H149" s="54"/>
      <c r="I149" s="54"/>
      <c r="J149" s="54"/>
      <c r="K149" s="105"/>
    </row>
    <row r="150" spans="6:11" s="3" customFormat="1" ht="12.75">
      <c r="F150" s="54"/>
      <c r="G150" s="54"/>
      <c r="H150" s="54"/>
      <c r="I150" s="54"/>
      <c r="J150" s="54"/>
      <c r="K150" s="105"/>
    </row>
    <row r="151" spans="6:11" s="3" customFormat="1" ht="12.75">
      <c r="F151" s="54"/>
      <c r="G151" s="54"/>
      <c r="H151" s="54"/>
      <c r="I151" s="54"/>
      <c r="J151" s="54"/>
      <c r="K151" s="105"/>
    </row>
    <row r="152" spans="6:11" s="3" customFormat="1" ht="12.75">
      <c r="F152" s="54"/>
      <c r="G152" s="54"/>
      <c r="H152" s="54"/>
      <c r="I152" s="54"/>
      <c r="J152" s="54"/>
      <c r="K152" s="105"/>
    </row>
    <row r="153" spans="6:11" s="3" customFormat="1" ht="12.75">
      <c r="F153" s="54"/>
      <c r="G153" s="54"/>
      <c r="H153" s="54"/>
      <c r="I153" s="54"/>
      <c r="J153" s="54"/>
      <c r="K153" s="105"/>
    </row>
    <row r="154" spans="6:11" s="3" customFormat="1" ht="12.75">
      <c r="F154" s="54"/>
      <c r="G154" s="54"/>
      <c r="H154" s="54"/>
      <c r="I154" s="54"/>
      <c r="J154" s="54"/>
      <c r="K154" s="105"/>
    </row>
    <row r="155" spans="6:11" s="3" customFormat="1" ht="12.75">
      <c r="F155" s="54"/>
      <c r="G155" s="54"/>
      <c r="H155" s="54"/>
      <c r="I155" s="54"/>
      <c r="J155" s="54"/>
      <c r="K155" s="105"/>
    </row>
    <row r="156" spans="6:11" s="3" customFormat="1" ht="12.75">
      <c r="F156" s="54"/>
      <c r="G156" s="54"/>
      <c r="H156" s="54"/>
      <c r="I156" s="54"/>
      <c r="J156" s="54"/>
      <c r="K156" s="105"/>
    </row>
    <row r="157" spans="6:11" s="3" customFormat="1" ht="12.75">
      <c r="F157" s="54"/>
      <c r="G157" s="54"/>
      <c r="H157" s="54"/>
      <c r="I157" s="54"/>
      <c r="J157" s="54"/>
      <c r="K157" s="105"/>
    </row>
    <row r="158" spans="6:11" s="3" customFormat="1" ht="12.75">
      <c r="F158" s="54"/>
      <c r="G158" s="54"/>
      <c r="H158" s="54"/>
      <c r="I158" s="54"/>
      <c r="J158" s="54"/>
      <c r="K158" s="105"/>
    </row>
    <row r="159" spans="6:11" s="3" customFormat="1" ht="12.75">
      <c r="F159" s="54"/>
      <c r="G159" s="54"/>
      <c r="H159" s="54"/>
      <c r="I159" s="54"/>
      <c r="J159" s="54"/>
      <c r="K159" s="105"/>
    </row>
    <row r="160" spans="6:11" s="3" customFormat="1" ht="12.75">
      <c r="F160" s="54"/>
      <c r="G160" s="54"/>
      <c r="H160" s="54"/>
      <c r="I160" s="54"/>
      <c r="J160" s="54"/>
      <c r="K160" s="105"/>
    </row>
    <row r="161" spans="6:11" s="3" customFormat="1" ht="12.75">
      <c r="F161" s="54"/>
      <c r="G161" s="54"/>
      <c r="H161" s="54"/>
      <c r="I161" s="54"/>
      <c r="J161" s="54"/>
      <c r="K161" s="105"/>
    </row>
    <row r="162" spans="6:11" s="3" customFormat="1" ht="12.75">
      <c r="F162" s="54"/>
      <c r="G162" s="54"/>
      <c r="H162" s="54"/>
      <c r="I162" s="54"/>
      <c r="J162" s="54"/>
      <c r="K162" s="105"/>
    </row>
    <row r="163" spans="6:11" s="3" customFormat="1" ht="12.75">
      <c r="F163" s="54"/>
      <c r="G163" s="54"/>
      <c r="H163" s="54"/>
      <c r="I163" s="54"/>
      <c r="J163" s="54"/>
      <c r="K163" s="105"/>
    </row>
    <row r="164" spans="6:11" s="3" customFormat="1" ht="12.75">
      <c r="F164" s="54"/>
      <c r="G164" s="54"/>
      <c r="H164" s="54"/>
      <c r="I164" s="54"/>
      <c r="J164" s="54"/>
      <c r="K164" s="105"/>
    </row>
    <row r="165" spans="6:11" s="3" customFormat="1" ht="12.75">
      <c r="F165" s="54"/>
      <c r="G165" s="54"/>
      <c r="H165" s="54"/>
      <c r="I165" s="54"/>
      <c r="J165" s="54"/>
      <c r="K165" s="105"/>
    </row>
    <row r="166" spans="6:11" s="3" customFormat="1" ht="12.75">
      <c r="F166" s="54"/>
      <c r="G166" s="54"/>
      <c r="H166" s="54"/>
      <c r="I166" s="54"/>
      <c r="J166" s="54"/>
      <c r="K166" s="105"/>
    </row>
    <row r="167" spans="6:11" s="3" customFormat="1" ht="12.75">
      <c r="F167" s="54"/>
      <c r="G167" s="54"/>
      <c r="H167" s="54"/>
      <c r="I167" s="54"/>
      <c r="J167" s="54"/>
      <c r="K167" s="105"/>
    </row>
    <row r="168" spans="6:11" s="3" customFormat="1" ht="12.75">
      <c r="F168" s="54"/>
      <c r="G168" s="54"/>
      <c r="H168" s="54"/>
      <c r="I168" s="54"/>
      <c r="J168" s="54"/>
      <c r="K168" s="105"/>
    </row>
    <row r="169" spans="6:11" s="3" customFormat="1" ht="12.75">
      <c r="F169" s="54"/>
      <c r="G169" s="54"/>
      <c r="H169" s="54"/>
      <c r="I169" s="54"/>
      <c r="J169" s="54"/>
      <c r="K169" s="105"/>
    </row>
    <row r="170" spans="6:11" s="3" customFormat="1" ht="12.75">
      <c r="F170" s="54"/>
      <c r="G170" s="54"/>
      <c r="H170" s="54"/>
      <c r="I170" s="54"/>
      <c r="J170" s="54"/>
      <c r="K170" s="105"/>
    </row>
    <row r="171" spans="6:11" s="3" customFormat="1" ht="12.75">
      <c r="F171" s="54"/>
      <c r="G171" s="54"/>
      <c r="H171" s="54"/>
      <c r="I171" s="54"/>
      <c r="J171" s="54"/>
      <c r="K171" s="105"/>
    </row>
    <row r="172" spans="6:11" s="3" customFormat="1" ht="12.75">
      <c r="F172" s="54"/>
      <c r="G172" s="54"/>
      <c r="H172" s="54"/>
      <c r="I172" s="54"/>
      <c r="J172" s="54"/>
      <c r="K172" s="105"/>
    </row>
    <row r="173" spans="6:11" s="3" customFormat="1" ht="12.75">
      <c r="F173" s="54"/>
      <c r="G173" s="54"/>
      <c r="H173" s="54"/>
      <c r="I173" s="54"/>
      <c r="J173" s="54"/>
      <c r="K173" s="105"/>
    </row>
    <row r="174" spans="6:11" s="3" customFormat="1" ht="12.75">
      <c r="F174" s="54"/>
      <c r="G174" s="54"/>
      <c r="H174" s="54"/>
      <c r="I174" s="54"/>
      <c r="J174" s="54"/>
      <c r="K174" s="105"/>
    </row>
    <row r="175" spans="6:11" s="3" customFormat="1" ht="12.75">
      <c r="F175" s="54"/>
      <c r="G175" s="54"/>
      <c r="H175" s="54"/>
      <c r="I175" s="54"/>
      <c r="J175" s="54"/>
      <c r="K175" s="105"/>
    </row>
    <row r="176" spans="6:11" s="3" customFormat="1" ht="12.75">
      <c r="F176" s="54"/>
      <c r="G176" s="54"/>
      <c r="H176" s="54"/>
      <c r="I176" s="54"/>
      <c r="J176" s="54"/>
      <c r="K176" s="105"/>
    </row>
    <row r="177" spans="6:11" s="3" customFormat="1" ht="12.75">
      <c r="F177" s="54"/>
      <c r="G177" s="54"/>
      <c r="H177" s="54"/>
      <c r="I177" s="54"/>
      <c r="J177" s="54"/>
      <c r="K177" s="105"/>
    </row>
    <row r="178" spans="6:11" s="3" customFormat="1" ht="12.75">
      <c r="F178" s="54"/>
      <c r="G178" s="54"/>
      <c r="H178" s="54"/>
      <c r="I178" s="54"/>
      <c r="J178" s="54"/>
      <c r="K178" s="105"/>
    </row>
    <row r="179" spans="6:11" s="3" customFormat="1" ht="12.75">
      <c r="F179" s="54"/>
      <c r="G179" s="54"/>
      <c r="H179" s="54"/>
      <c r="I179" s="54"/>
      <c r="J179" s="54"/>
      <c r="K179" s="105"/>
    </row>
    <row r="180" spans="6:11" s="3" customFormat="1" ht="12.75">
      <c r="F180" s="54"/>
      <c r="G180" s="54"/>
      <c r="H180" s="54"/>
      <c r="I180" s="54"/>
      <c r="J180" s="54"/>
      <c r="K180" s="105"/>
    </row>
    <row r="181" spans="6:11" s="3" customFormat="1" ht="12.75">
      <c r="F181" s="54"/>
      <c r="G181" s="54"/>
      <c r="H181" s="54"/>
      <c r="I181" s="54"/>
      <c r="J181" s="54"/>
      <c r="K181" s="105"/>
    </row>
    <row r="182" spans="6:11" s="3" customFormat="1" ht="12.75">
      <c r="F182" s="54"/>
      <c r="G182" s="54"/>
      <c r="H182" s="54"/>
      <c r="I182" s="54"/>
      <c r="J182" s="54"/>
      <c r="K182" s="105"/>
    </row>
    <row r="183" spans="6:11" s="3" customFormat="1" ht="12.75">
      <c r="F183" s="54"/>
      <c r="G183" s="54"/>
      <c r="H183" s="54"/>
      <c r="I183" s="54"/>
      <c r="J183" s="54"/>
      <c r="K183" s="105"/>
    </row>
    <row r="184" spans="6:11" s="3" customFormat="1" ht="12.75">
      <c r="F184" s="54"/>
      <c r="G184" s="54"/>
      <c r="H184" s="54"/>
      <c r="I184" s="54"/>
      <c r="J184" s="54"/>
      <c r="K184" s="105"/>
    </row>
    <row r="185" spans="6:11" s="3" customFormat="1" ht="12.75">
      <c r="F185" s="54"/>
      <c r="G185" s="54"/>
      <c r="H185" s="54"/>
      <c r="I185" s="54"/>
      <c r="J185" s="54"/>
      <c r="K185" s="105"/>
    </row>
    <row r="186" spans="6:11" s="3" customFormat="1" ht="12.75">
      <c r="F186" s="54"/>
      <c r="G186" s="54"/>
      <c r="H186" s="54"/>
      <c r="I186" s="54"/>
      <c r="J186" s="54"/>
      <c r="K186" s="105"/>
    </row>
    <row r="187" spans="6:11" s="3" customFormat="1" ht="12.75">
      <c r="F187" s="54"/>
      <c r="G187" s="54"/>
      <c r="H187" s="54"/>
      <c r="I187" s="54"/>
      <c r="J187" s="54"/>
      <c r="K187" s="105"/>
    </row>
    <row r="188" spans="6:11" s="3" customFormat="1" ht="12.75">
      <c r="F188" s="54"/>
      <c r="G188" s="54"/>
      <c r="H188" s="54"/>
      <c r="I188" s="54"/>
      <c r="J188" s="54"/>
      <c r="K188" s="105"/>
    </row>
    <row r="189" spans="6:11" s="3" customFormat="1" ht="12.75">
      <c r="F189" s="54"/>
      <c r="G189" s="54"/>
      <c r="H189" s="54"/>
      <c r="I189" s="54"/>
      <c r="J189" s="54"/>
      <c r="K189" s="105"/>
    </row>
    <row r="190" spans="6:11" s="3" customFormat="1" ht="12.75">
      <c r="F190" s="54"/>
      <c r="G190" s="54"/>
      <c r="H190" s="54"/>
      <c r="I190" s="54"/>
      <c r="J190" s="54"/>
      <c r="K190" s="105"/>
    </row>
    <row r="191" spans="6:11" s="3" customFormat="1" ht="12.75">
      <c r="F191" s="54"/>
      <c r="G191" s="54"/>
      <c r="H191" s="54"/>
      <c r="I191" s="54"/>
      <c r="J191" s="54"/>
      <c r="K191" s="105"/>
    </row>
    <row r="192" spans="6:11" s="3" customFormat="1" ht="12.75">
      <c r="F192" s="54"/>
      <c r="G192" s="54"/>
      <c r="H192" s="54"/>
      <c r="I192" s="54"/>
      <c r="J192" s="54"/>
      <c r="K192" s="105"/>
    </row>
    <row r="193" spans="6:11" s="3" customFormat="1" ht="12.75">
      <c r="F193" s="54"/>
      <c r="G193" s="54"/>
      <c r="H193" s="54"/>
      <c r="I193" s="54"/>
      <c r="J193" s="54"/>
      <c r="K193" s="105"/>
    </row>
    <row r="194" spans="6:11" s="3" customFormat="1" ht="12.75">
      <c r="F194" s="54"/>
      <c r="G194" s="54"/>
      <c r="H194" s="54"/>
      <c r="I194" s="54"/>
      <c r="J194" s="54"/>
      <c r="K194" s="105"/>
    </row>
    <row r="195" spans="6:11" s="3" customFormat="1" ht="12.75">
      <c r="F195" s="54"/>
      <c r="G195" s="54"/>
      <c r="H195" s="54"/>
      <c r="I195" s="54"/>
      <c r="J195" s="54"/>
      <c r="K195" s="105"/>
    </row>
    <row r="196" spans="6:11" s="3" customFormat="1" ht="12.75">
      <c r="F196" s="54"/>
      <c r="G196" s="54"/>
      <c r="H196" s="54"/>
      <c r="I196" s="54"/>
      <c r="J196" s="54"/>
      <c r="K196" s="105"/>
    </row>
    <row r="197" spans="6:11" s="3" customFormat="1" ht="12.75">
      <c r="F197" s="54"/>
      <c r="G197" s="54"/>
      <c r="H197" s="54"/>
      <c r="I197" s="54"/>
      <c r="J197" s="54"/>
      <c r="K197" s="105"/>
    </row>
    <row r="198" spans="6:11" s="3" customFormat="1" ht="12.75">
      <c r="F198" s="54"/>
      <c r="G198" s="54"/>
      <c r="H198" s="54"/>
      <c r="I198" s="54"/>
      <c r="J198" s="54"/>
      <c r="K198" s="105"/>
    </row>
    <row r="199" spans="6:11" s="3" customFormat="1" ht="12.75">
      <c r="F199" s="54"/>
      <c r="G199" s="54"/>
      <c r="H199" s="54"/>
      <c r="I199" s="54"/>
      <c r="J199" s="54"/>
      <c r="K199" s="105"/>
    </row>
    <row r="200" spans="6:11" s="3" customFormat="1" ht="12.75">
      <c r="F200" s="54"/>
      <c r="G200" s="54"/>
      <c r="H200" s="54"/>
      <c r="I200" s="54"/>
      <c r="J200" s="54"/>
      <c r="K200" s="105"/>
    </row>
    <row r="201" spans="6:11" s="3" customFormat="1" ht="12.75">
      <c r="F201" s="54"/>
      <c r="G201" s="54"/>
      <c r="H201" s="54"/>
      <c r="I201" s="54"/>
      <c r="J201" s="54"/>
      <c r="K201" s="105"/>
    </row>
    <row r="202" spans="6:11" s="3" customFormat="1" ht="12.75">
      <c r="F202" s="54"/>
      <c r="G202" s="54"/>
      <c r="H202" s="54"/>
      <c r="I202" s="54"/>
      <c r="J202" s="54"/>
      <c r="K202" s="105"/>
    </row>
    <row r="203" spans="6:11" s="3" customFormat="1" ht="12.75">
      <c r="F203" s="54"/>
      <c r="G203" s="54"/>
      <c r="H203" s="54"/>
      <c r="I203" s="54"/>
      <c r="J203" s="54"/>
      <c r="K203" s="105"/>
    </row>
    <row r="204" spans="6:11" s="3" customFormat="1" ht="12.75">
      <c r="F204" s="54"/>
      <c r="G204" s="54"/>
      <c r="H204" s="54"/>
      <c r="I204" s="54"/>
      <c r="J204" s="54"/>
      <c r="K204" s="105"/>
    </row>
    <row r="205" spans="6:11" s="3" customFormat="1" ht="12.75">
      <c r="F205" s="54"/>
      <c r="G205" s="54"/>
      <c r="H205" s="54"/>
      <c r="I205" s="54"/>
      <c r="J205" s="54"/>
      <c r="K205" s="105"/>
    </row>
    <row r="206" spans="6:11" s="3" customFormat="1" ht="12.75">
      <c r="F206" s="54"/>
      <c r="G206" s="54"/>
      <c r="H206" s="54"/>
      <c r="I206" s="54"/>
      <c r="J206" s="54"/>
      <c r="K206" s="105"/>
    </row>
    <row r="207" spans="6:11" s="3" customFormat="1" ht="12.75">
      <c r="F207" s="54"/>
      <c r="G207" s="54"/>
      <c r="H207" s="54"/>
      <c r="I207" s="54"/>
      <c r="J207" s="54"/>
      <c r="K207" s="105"/>
    </row>
    <row r="208" spans="6:11" s="3" customFormat="1" ht="12.75">
      <c r="F208" s="54"/>
      <c r="G208" s="54"/>
      <c r="H208" s="54"/>
      <c r="I208" s="54"/>
      <c r="J208" s="54"/>
      <c r="K208" s="105"/>
    </row>
    <row r="209" spans="6:11" s="3" customFormat="1" ht="12.75">
      <c r="F209" s="54"/>
      <c r="G209" s="54"/>
      <c r="H209" s="54"/>
      <c r="I209" s="54"/>
      <c r="J209" s="54"/>
      <c r="K209" s="105"/>
    </row>
    <row r="210" spans="6:11" s="3" customFormat="1" ht="12.75">
      <c r="F210" s="54"/>
      <c r="G210" s="54"/>
      <c r="H210" s="54"/>
      <c r="I210" s="54"/>
      <c r="J210" s="54"/>
      <c r="K210" s="105"/>
    </row>
    <row r="211" spans="6:11" s="3" customFormat="1" ht="12.75">
      <c r="F211" s="54"/>
      <c r="G211" s="54"/>
      <c r="H211" s="54"/>
      <c r="I211" s="54"/>
      <c r="J211" s="54"/>
      <c r="K211" s="105"/>
    </row>
    <row r="212" spans="6:11" s="3" customFormat="1" ht="12.75">
      <c r="F212" s="54"/>
      <c r="G212" s="54"/>
      <c r="H212" s="54"/>
      <c r="I212" s="54"/>
      <c r="J212" s="54"/>
      <c r="K212" s="105"/>
    </row>
    <row r="213" spans="6:11" s="3" customFormat="1" ht="12.75">
      <c r="F213" s="54"/>
      <c r="G213" s="54"/>
      <c r="H213" s="54"/>
      <c r="I213" s="54"/>
      <c r="J213" s="54"/>
      <c r="K213" s="105"/>
    </row>
    <row r="214" spans="6:11" s="3" customFormat="1" ht="12.75">
      <c r="F214" s="54"/>
      <c r="G214" s="54"/>
      <c r="H214" s="54"/>
      <c r="I214" s="54"/>
      <c r="J214" s="54"/>
      <c r="K214" s="105"/>
    </row>
    <row r="215" spans="6:11" s="3" customFormat="1" ht="12.75">
      <c r="F215" s="54"/>
      <c r="G215" s="54"/>
      <c r="H215" s="54"/>
      <c r="I215" s="54"/>
      <c r="J215" s="54"/>
      <c r="K215" s="105"/>
    </row>
    <row r="216" spans="6:11" s="3" customFormat="1" ht="12.75">
      <c r="F216" s="54"/>
      <c r="G216" s="54"/>
      <c r="H216" s="54"/>
      <c r="I216" s="54"/>
      <c r="J216" s="54"/>
      <c r="K216" s="105"/>
    </row>
    <row r="217" spans="6:11" s="3" customFormat="1" ht="12.75">
      <c r="F217" s="54"/>
      <c r="G217" s="54"/>
      <c r="H217" s="54"/>
      <c r="I217" s="54"/>
      <c r="J217" s="54"/>
      <c r="K217" s="105"/>
    </row>
    <row r="218" spans="6:11" s="3" customFormat="1" ht="12.75">
      <c r="F218" s="54"/>
      <c r="G218" s="54"/>
      <c r="H218" s="54"/>
      <c r="I218" s="54"/>
      <c r="J218" s="54"/>
      <c r="K218" s="105"/>
    </row>
    <row r="219" spans="6:11" s="3" customFormat="1" ht="12.75">
      <c r="F219" s="54"/>
      <c r="G219" s="54"/>
      <c r="H219" s="54"/>
      <c r="I219" s="54"/>
      <c r="J219" s="54"/>
      <c r="K219" s="105"/>
    </row>
    <row r="220" spans="6:11" s="3" customFormat="1" ht="12.75">
      <c r="F220" s="54"/>
      <c r="G220" s="54"/>
      <c r="H220" s="54"/>
      <c r="I220" s="54"/>
      <c r="J220" s="54"/>
      <c r="K220" s="105"/>
    </row>
    <row r="221" spans="6:11" s="3" customFormat="1" ht="12.75">
      <c r="F221" s="54"/>
      <c r="G221" s="54"/>
      <c r="H221" s="54"/>
      <c r="I221" s="54"/>
      <c r="J221" s="54"/>
      <c r="K221" s="105"/>
    </row>
    <row r="222" spans="6:11" s="3" customFormat="1" ht="12.75">
      <c r="F222" s="54"/>
      <c r="G222" s="54"/>
      <c r="H222" s="54"/>
      <c r="I222" s="54"/>
      <c r="J222" s="54"/>
      <c r="K222" s="105"/>
    </row>
    <row r="223" spans="6:11" s="3" customFormat="1" ht="12.75">
      <c r="F223" s="54"/>
      <c r="G223" s="54"/>
      <c r="H223" s="54"/>
      <c r="I223" s="54"/>
      <c r="J223" s="54"/>
      <c r="K223" s="105"/>
    </row>
    <row r="224" spans="6:11" s="3" customFormat="1" ht="12.75">
      <c r="F224" s="54"/>
      <c r="G224" s="54"/>
      <c r="H224" s="54"/>
      <c r="I224" s="54"/>
      <c r="J224" s="54"/>
      <c r="K224" s="105"/>
    </row>
    <row r="225" spans="6:11" s="3" customFormat="1" ht="12.75">
      <c r="F225" s="54"/>
      <c r="G225" s="54"/>
      <c r="H225" s="54"/>
      <c r="I225" s="54"/>
      <c r="J225" s="54"/>
      <c r="K225" s="105"/>
    </row>
    <row r="226" spans="6:11" s="3" customFormat="1" ht="12.75">
      <c r="F226" s="54"/>
      <c r="G226" s="54"/>
      <c r="H226" s="54"/>
      <c r="I226" s="54"/>
      <c r="J226" s="54"/>
      <c r="K226" s="105"/>
    </row>
    <row r="227" spans="6:11" s="3" customFormat="1" ht="12.75">
      <c r="F227" s="54"/>
      <c r="G227" s="54"/>
      <c r="H227" s="54"/>
      <c r="I227" s="54"/>
      <c r="J227" s="54"/>
      <c r="K227" s="105"/>
    </row>
    <row r="228" spans="6:11" s="3" customFormat="1" ht="12.75">
      <c r="F228" s="54"/>
      <c r="G228" s="54"/>
      <c r="H228" s="54"/>
      <c r="I228" s="54"/>
      <c r="J228" s="54"/>
      <c r="K228" s="105"/>
    </row>
    <row r="229" spans="6:11" s="3" customFormat="1" ht="12.75">
      <c r="F229" s="54"/>
      <c r="G229" s="54"/>
      <c r="H229" s="54"/>
      <c r="I229" s="54"/>
      <c r="J229" s="54"/>
      <c r="K229" s="105"/>
    </row>
    <row r="230" spans="6:11" s="3" customFormat="1" ht="12.75">
      <c r="F230" s="54"/>
      <c r="G230" s="54"/>
      <c r="H230" s="54"/>
      <c r="I230" s="54"/>
      <c r="J230" s="54"/>
      <c r="K230" s="105"/>
    </row>
    <row r="231" spans="6:11" s="3" customFormat="1" ht="12.75">
      <c r="F231" s="54"/>
      <c r="G231" s="54"/>
      <c r="H231" s="54"/>
      <c r="I231" s="54"/>
      <c r="J231" s="54"/>
      <c r="K231" s="105"/>
    </row>
    <row r="232" spans="6:11" s="3" customFormat="1" ht="12.75">
      <c r="F232" s="54"/>
      <c r="G232" s="54"/>
      <c r="H232" s="54"/>
      <c r="I232" s="54"/>
      <c r="J232" s="54"/>
      <c r="K232" s="105"/>
    </row>
    <row r="233" spans="6:11" s="3" customFormat="1" ht="12.75">
      <c r="F233" s="54"/>
      <c r="G233" s="54"/>
      <c r="H233" s="54"/>
      <c r="I233" s="54"/>
      <c r="J233" s="54"/>
      <c r="K233" s="105"/>
    </row>
    <row r="234" spans="6:11" s="3" customFormat="1" ht="12.75">
      <c r="F234" s="54"/>
      <c r="G234" s="54"/>
      <c r="H234" s="54"/>
      <c r="I234" s="54"/>
      <c r="J234" s="54"/>
      <c r="K234" s="105"/>
    </row>
    <row r="235" spans="6:11" s="3" customFormat="1" ht="12.75">
      <c r="F235" s="54"/>
      <c r="G235" s="54"/>
      <c r="H235" s="54"/>
      <c r="I235" s="54"/>
      <c r="J235" s="54"/>
      <c r="K235" s="105"/>
    </row>
    <row r="236" spans="6:11" s="3" customFormat="1" ht="12.75">
      <c r="F236" s="54"/>
      <c r="G236" s="54"/>
      <c r="H236" s="54"/>
      <c r="I236" s="54"/>
      <c r="J236" s="54"/>
      <c r="K236" s="105"/>
    </row>
    <row r="237" spans="6:11" s="3" customFormat="1" ht="12.75">
      <c r="F237" s="54"/>
      <c r="G237" s="54"/>
      <c r="H237" s="54"/>
      <c r="I237" s="54"/>
      <c r="J237" s="54"/>
      <c r="K237" s="105"/>
    </row>
    <row r="238" spans="6:11" s="3" customFormat="1" ht="12.75">
      <c r="F238" s="54"/>
      <c r="G238" s="54"/>
      <c r="H238" s="54"/>
      <c r="I238" s="54"/>
      <c r="J238" s="54"/>
      <c r="K238" s="105"/>
    </row>
    <row r="239" spans="6:11" s="3" customFormat="1" ht="12.75">
      <c r="F239" s="54"/>
      <c r="G239" s="54"/>
      <c r="H239" s="54"/>
      <c r="I239" s="54"/>
      <c r="J239" s="54"/>
      <c r="K239" s="105"/>
    </row>
    <row r="240" spans="6:11" s="3" customFormat="1" ht="12.75">
      <c r="F240" s="54"/>
      <c r="G240" s="54"/>
      <c r="H240" s="54"/>
      <c r="I240" s="54"/>
      <c r="J240" s="54"/>
      <c r="K240" s="105"/>
    </row>
    <row r="241" spans="6:11" s="3" customFormat="1" ht="12.75">
      <c r="F241" s="54"/>
      <c r="G241" s="54"/>
      <c r="H241" s="54"/>
      <c r="I241" s="54"/>
      <c r="J241" s="54"/>
      <c r="K241" s="105"/>
    </row>
    <row r="242" spans="6:11" s="3" customFormat="1" ht="12.75">
      <c r="F242" s="54"/>
      <c r="G242" s="54"/>
      <c r="H242" s="54"/>
      <c r="I242" s="54"/>
      <c r="J242" s="54"/>
      <c r="K242" s="105"/>
    </row>
    <row r="243" spans="6:11" s="3" customFormat="1" ht="12.75">
      <c r="F243" s="54"/>
      <c r="G243" s="54"/>
      <c r="H243" s="54"/>
      <c r="I243" s="54"/>
      <c r="J243" s="54"/>
      <c r="K243" s="105"/>
    </row>
    <row r="244" spans="6:11" s="3" customFormat="1" ht="12.75">
      <c r="F244" s="54"/>
      <c r="G244" s="54"/>
      <c r="H244" s="54"/>
      <c r="I244" s="54"/>
      <c r="J244" s="54"/>
      <c r="K244" s="105"/>
    </row>
    <row r="245" spans="6:11" s="3" customFormat="1" ht="12.75">
      <c r="F245" s="54"/>
      <c r="G245" s="54"/>
      <c r="H245" s="54"/>
      <c r="I245" s="54"/>
      <c r="J245" s="54"/>
      <c r="K245" s="105"/>
    </row>
    <row r="246" spans="6:11" s="3" customFormat="1" ht="12.75">
      <c r="F246" s="54"/>
      <c r="G246" s="54"/>
      <c r="H246" s="54"/>
      <c r="I246" s="54"/>
      <c r="J246" s="54"/>
      <c r="K246" s="105"/>
    </row>
    <row r="247" spans="6:11" s="3" customFormat="1" ht="12.75">
      <c r="F247" s="54"/>
      <c r="G247" s="54"/>
      <c r="H247" s="54"/>
      <c r="I247" s="54"/>
      <c r="J247" s="54"/>
      <c r="K247" s="105"/>
    </row>
    <row r="248" spans="6:11" s="3" customFormat="1" ht="12.75">
      <c r="F248" s="54"/>
      <c r="G248" s="54"/>
      <c r="H248" s="54"/>
      <c r="I248" s="54"/>
      <c r="J248" s="54"/>
      <c r="K248" s="105"/>
    </row>
    <row r="249" spans="6:11" s="3" customFormat="1" ht="12.75">
      <c r="F249" s="54"/>
      <c r="G249" s="54"/>
      <c r="H249" s="54"/>
      <c r="I249" s="54"/>
      <c r="J249" s="54"/>
      <c r="K249" s="105"/>
    </row>
    <row r="250" spans="6:11" s="3" customFormat="1" ht="12.75">
      <c r="F250" s="54"/>
      <c r="G250" s="54"/>
      <c r="H250" s="54"/>
      <c r="I250" s="54"/>
      <c r="J250" s="54"/>
      <c r="K250" s="105"/>
    </row>
    <row r="251" spans="6:11" s="3" customFormat="1" ht="12.75">
      <c r="F251" s="54"/>
      <c r="G251" s="54"/>
      <c r="H251" s="54"/>
      <c r="I251" s="54"/>
      <c r="J251" s="54"/>
      <c r="K251" s="105"/>
    </row>
    <row r="252" spans="6:11" s="3" customFormat="1" ht="12.75">
      <c r="F252" s="54"/>
      <c r="G252" s="54"/>
      <c r="H252" s="54"/>
      <c r="I252" s="54"/>
      <c r="J252" s="54"/>
      <c r="K252" s="105"/>
    </row>
    <row r="253" spans="6:11" s="3" customFormat="1" ht="12.75">
      <c r="F253" s="54"/>
      <c r="G253" s="54"/>
      <c r="H253" s="54"/>
      <c r="I253" s="54"/>
      <c r="J253" s="54"/>
      <c r="K253" s="105"/>
    </row>
    <row r="254" spans="6:11" s="3" customFormat="1" ht="12.75">
      <c r="F254" s="54"/>
      <c r="G254" s="54"/>
      <c r="H254" s="54"/>
      <c r="I254" s="54"/>
      <c r="J254" s="54"/>
      <c r="K254" s="105"/>
    </row>
    <row r="255" spans="6:11" s="3" customFormat="1" ht="12.75">
      <c r="F255" s="54"/>
      <c r="G255" s="54"/>
      <c r="H255" s="54"/>
      <c r="I255" s="54"/>
      <c r="J255" s="54"/>
      <c r="K255" s="105"/>
    </row>
    <row r="256" spans="6:11" s="3" customFormat="1" ht="12.75">
      <c r="F256" s="54"/>
      <c r="G256" s="54"/>
      <c r="H256" s="54"/>
      <c r="I256" s="54"/>
      <c r="J256" s="54"/>
      <c r="K256" s="105"/>
    </row>
    <row r="257" spans="6:11" s="3" customFormat="1" ht="12.75">
      <c r="F257" s="54"/>
      <c r="G257" s="54"/>
      <c r="H257" s="54"/>
      <c r="I257" s="54"/>
      <c r="J257" s="54"/>
      <c r="K257" s="105"/>
    </row>
    <row r="258" spans="6:11" s="3" customFormat="1" ht="12.75">
      <c r="F258" s="54"/>
      <c r="G258" s="54"/>
      <c r="H258" s="54"/>
      <c r="I258" s="54"/>
      <c r="J258" s="54"/>
      <c r="K258" s="105"/>
    </row>
    <row r="259" spans="6:11" s="3" customFormat="1" ht="12.75">
      <c r="F259" s="54"/>
      <c r="G259" s="54"/>
      <c r="H259" s="54"/>
      <c r="I259" s="54"/>
      <c r="J259" s="54"/>
      <c r="K259" s="105"/>
    </row>
    <row r="260" spans="6:11" s="3" customFormat="1" ht="12.75">
      <c r="F260" s="54"/>
      <c r="G260" s="54"/>
      <c r="H260" s="54"/>
      <c r="I260" s="54"/>
      <c r="J260" s="54"/>
      <c r="K260" s="105"/>
    </row>
    <row r="261" spans="6:11" s="3" customFormat="1" ht="12.75">
      <c r="F261" s="54"/>
      <c r="G261" s="54"/>
      <c r="H261" s="54"/>
      <c r="I261" s="54"/>
      <c r="J261" s="54"/>
      <c r="K261" s="105"/>
    </row>
    <row r="262" spans="6:11" s="3" customFormat="1" ht="12.75">
      <c r="F262" s="54"/>
      <c r="G262" s="54"/>
      <c r="H262" s="54"/>
      <c r="I262" s="54"/>
      <c r="J262" s="54"/>
      <c r="K262" s="105"/>
    </row>
    <row r="263" spans="6:11" s="3" customFormat="1" ht="12.75">
      <c r="F263" s="54"/>
      <c r="G263" s="54"/>
      <c r="H263" s="54"/>
      <c r="I263" s="54"/>
      <c r="J263" s="54"/>
      <c r="K263" s="105"/>
    </row>
    <row r="264" spans="6:11" s="3" customFormat="1" ht="12.75">
      <c r="F264" s="54"/>
      <c r="G264" s="54"/>
      <c r="H264" s="54"/>
      <c r="I264" s="54"/>
      <c r="J264" s="54"/>
      <c r="K264" s="105"/>
    </row>
    <row r="265" spans="6:11" s="3" customFormat="1" ht="12.75">
      <c r="F265" s="54"/>
      <c r="G265" s="54"/>
      <c r="H265" s="54"/>
      <c r="I265" s="54"/>
      <c r="J265" s="54"/>
      <c r="K265" s="105"/>
    </row>
    <row r="266" spans="6:11" s="3" customFormat="1" ht="12.75">
      <c r="F266" s="54"/>
      <c r="G266" s="54"/>
      <c r="H266" s="54"/>
      <c r="I266" s="54"/>
      <c r="J266" s="54"/>
      <c r="K266" s="105"/>
    </row>
    <row r="267" spans="6:11" s="3" customFormat="1" ht="12.75">
      <c r="F267" s="54"/>
      <c r="G267" s="54"/>
      <c r="H267" s="54"/>
      <c r="I267" s="54"/>
      <c r="J267" s="54"/>
      <c r="K267" s="105"/>
    </row>
    <row r="268" spans="6:11" s="3" customFormat="1" ht="12.75">
      <c r="F268" s="54"/>
      <c r="G268" s="54"/>
      <c r="H268" s="54"/>
      <c r="I268" s="54"/>
      <c r="J268" s="54"/>
      <c r="K268" s="105"/>
    </row>
    <row r="269" spans="6:11" s="3" customFormat="1" ht="12.75">
      <c r="F269" s="54"/>
      <c r="G269" s="54"/>
      <c r="H269" s="54"/>
      <c r="I269" s="54"/>
      <c r="J269" s="54"/>
      <c r="K269" s="105"/>
    </row>
    <row r="270" spans="6:11" s="3" customFormat="1" ht="12.75">
      <c r="F270" s="54"/>
      <c r="G270" s="54"/>
      <c r="H270" s="54"/>
      <c r="I270" s="54"/>
      <c r="J270" s="54"/>
      <c r="K270" s="105"/>
    </row>
    <row r="271" spans="6:11" s="3" customFormat="1" ht="12.75">
      <c r="F271" s="54"/>
      <c r="G271" s="54"/>
      <c r="H271" s="54"/>
      <c r="I271" s="54"/>
      <c r="J271" s="54"/>
      <c r="K271" s="105"/>
    </row>
    <row r="272" spans="6:11" s="3" customFormat="1" ht="12.75">
      <c r="F272" s="54"/>
      <c r="G272" s="54"/>
      <c r="H272" s="54"/>
      <c r="I272" s="54"/>
      <c r="J272" s="54"/>
      <c r="K272" s="105"/>
    </row>
    <row r="273" spans="6:11" s="3" customFormat="1" ht="12.75">
      <c r="F273" s="54"/>
      <c r="G273" s="54"/>
      <c r="H273" s="54"/>
      <c r="I273" s="54"/>
      <c r="J273" s="54"/>
      <c r="K273" s="105"/>
    </row>
    <row r="274" spans="6:11" s="3" customFormat="1" ht="12.75">
      <c r="F274" s="54"/>
      <c r="G274" s="54"/>
      <c r="H274" s="54"/>
      <c r="I274" s="54"/>
      <c r="J274" s="54"/>
      <c r="K274" s="105"/>
    </row>
    <row r="275" spans="6:11" s="3" customFormat="1" ht="12.75">
      <c r="F275" s="54"/>
      <c r="G275" s="54"/>
      <c r="H275" s="54"/>
      <c r="I275" s="54"/>
      <c r="J275" s="54"/>
      <c r="K275" s="105"/>
    </row>
    <row r="276" spans="6:11" s="3" customFormat="1" ht="12.75">
      <c r="F276" s="54"/>
      <c r="G276" s="54"/>
      <c r="H276" s="54"/>
      <c r="I276" s="54"/>
      <c r="J276" s="54"/>
      <c r="K276" s="105"/>
    </row>
    <row r="277" spans="6:11" s="3" customFormat="1" ht="12.75">
      <c r="F277" s="54"/>
      <c r="G277" s="54"/>
      <c r="H277" s="54"/>
      <c r="I277" s="54"/>
      <c r="J277" s="54"/>
      <c r="K277" s="105"/>
    </row>
    <row r="278" spans="6:11" s="3" customFormat="1" ht="12.75">
      <c r="F278" s="54"/>
      <c r="G278" s="54"/>
      <c r="H278" s="54"/>
      <c r="I278" s="54"/>
      <c r="J278" s="54"/>
      <c r="K278" s="105"/>
    </row>
    <row r="279" spans="6:11" s="3" customFormat="1" ht="12.75">
      <c r="F279" s="54"/>
      <c r="G279" s="54"/>
      <c r="H279" s="54"/>
      <c r="I279" s="54"/>
      <c r="J279" s="54"/>
      <c r="K279" s="105"/>
    </row>
    <row r="280" spans="6:11" s="3" customFormat="1" ht="12.75">
      <c r="F280" s="54"/>
      <c r="G280" s="54"/>
      <c r="H280" s="54"/>
      <c r="I280" s="54"/>
      <c r="J280" s="54"/>
      <c r="K280" s="105"/>
    </row>
    <row r="281" spans="6:11" s="3" customFormat="1" ht="12.75">
      <c r="F281" s="54"/>
      <c r="G281" s="54"/>
      <c r="H281" s="54"/>
      <c r="I281" s="54"/>
      <c r="J281" s="54"/>
      <c r="K281" s="105"/>
    </row>
    <row r="282" spans="6:11" s="3" customFormat="1" ht="12.75">
      <c r="F282" s="54"/>
      <c r="G282" s="54"/>
      <c r="H282" s="54"/>
      <c r="I282" s="54"/>
      <c r="J282" s="54"/>
      <c r="K282" s="105"/>
    </row>
    <row r="283" spans="6:11" s="3" customFormat="1" ht="12.75">
      <c r="F283" s="54"/>
      <c r="G283" s="54"/>
      <c r="H283" s="54"/>
      <c r="I283" s="54"/>
      <c r="J283" s="54"/>
      <c r="K283" s="105"/>
    </row>
    <row r="284" spans="6:11" s="3" customFormat="1" ht="12.75">
      <c r="F284" s="54"/>
      <c r="G284" s="54"/>
      <c r="H284" s="54"/>
      <c r="I284" s="54"/>
      <c r="J284" s="54"/>
      <c r="K284" s="105"/>
    </row>
    <row r="285" spans="6:11" s="3" customFormat="1" ht="12.75">
      <c r="F285" s="54"/>
      <c r="G285" s="54"/>
      <c r="H285" s="54"/>
      <c r="I285" s="54"/>
      <c r="J285" s="54"/>
      <c r="K285" s="105"/>
    </row>
    <row r="286" spans="6:11" s="3" customFormat="1" ht="12.75">
      <c r="F286" s="54"/>
      <c r="G286" s="54"/>
      <c r="H286" s="54"/>
      <c r="I286" s="54"/>
      <c r="J286" s="54"/>
      <c r="K286" s="105"/>
    </row>
    <row r="287" spans="6:11" s="3" customFormat="1" ht="12.75">
      <c r="F287" s="54"/>
      <c r="G287" s="54"/>
      <c r="H287" s="54"/>
      <c r="I287" s="54"/>
      <c r="J287" s="54"/>
      <c r="K287" s="105"/>
    </row>
    <row r="288" spans="6:11" s="3" customFormat="1" ht="12.75">
      <c r="F288" s="54"/>
      <c r="G288" s="54"/>
      <c r="H288" s="54"/>
      <c r="I288" s="54"/>
      <c r="J288" s="54"/>
      <c r="K288" s="105"/>
    </row>
    <row r="289" spans="6:11" s="3" customFormat="1" ht="12.75">
      <c r="F289" s="54"/>
      <c r="G289" s="54"/>
      <c r="H289" s="54"/>
      <c r="I289" s="54"/>
      <c r="J289" s="54"/>
      <c r="K289" s="105"/>
    </row>
    <row r="290" spans="6:11" s="3" customFormat="1" ht="12.75">
      <c r="F290" s="54"/>
      <c r="G290" s="54"/>
      <c r="H290" s="54"/>
      <c r="I290" s="54"/>
      <c r="J290" s="54"/>
      <c r="K290" s="105"/>
    </row>
    <row r="291" spans="6:11" s="3" customFormat="1" ht="12.75">
      <c r="F291" s="54"/>
      <c r="G291" s="54"/>
      <c r="H291" s="54"/>
      <c r="I291" s="54"/>
      <c r="J291" s="54"/>
      <c r="K291" s="105"/>
    </row>
    <row r="292" spans="6:11" s="3" customFormat="1" ht="12.75">
      <c r="F292" s="54"/>
      <c r="G292" s="54"/>
      <c r="H292" s="54"/>
      <c r="I292" s="54"/>
      <c r="J292" s="54"/>
      <c r="K292" s="105"/>
    </row>
    <row r="293" spans="6:11" s="3" customFormat="1" ht="12.75">
      <c r="F293" s="54"/>
      <c r="G293" s="54"/>
      <c r="H293" s="54"/>
      <c r="I293" s="54"/>
      <c r="J293" s="54"/>
      <c r="K293" s="105"/>
    </row>
    <row r="294" spans="6:11" s="3" customFormat="1" ht="12.75">
      <c r="F294" s="54"/>
      <c r="G294" s="54"/>
      <c r="H294" s="54"/>
      <c r="I294" s="54"/>
      <c r="J294" s="54"/>
      <c r="K294" s="105"/>
    </row>
    <row r="295" spans="6:11" s="3" customFormat="1" ht="12.75">
      <c r="F295" s="54"/>
      <c r="G295" s="54"/>
      <c r="H295" s="54"/>
      <c r="I295" s="54"/>
      <c r="J295" s="54"/>
      <c r="K295" s="105"/>
    </row>
    <row r="296" spans="6:11" s="3" customFormat="1" ht="12.75">
      <c r="F296" s="54"/>
      <c r="G296" s="54"/>
      <c r="H296" s="54"/>
      <c r="I296" s="54"/>
      <c r="J296" s="54"/>
      <c r="K296" s="105"/>
    </row>
    <row r="297" spans="6:11" s="3" customFormat="1" ht="12.75">
      <c r="F297" s="54"/>
      <c r="G297" s="54"/>
      <c r="H297" s="54"/>
      <c r="I297" s="54"/>
      <c r="J297" s="54"/>
      <c r="K297" s="105"/>
    </row>
    <row r="298" spans="6:11" s="3" customFormat="1" ht="12.75">
      <c r="F298" s="54"/>
      <c r="G298" s="54"/>
      <c r="H298" s="54"/>
      <c r="I298" s="54"/>
      <c r="J298" s="54"/>
      <c r="K298" s="105"/>
    </row>
    <row r="299" spans="6:11" s="3" customFormat="1" ht="12.75">
      <c r="F299" s="54"/>
      <c r="G299" s="54"/>
      <c r="H299" s="54"/>
      <c r="I299" s="54"/>
      <c r="J299" s="54"/>
      <c r="K299" s="105"/>
    </row>
    <row r="300" spans="6:11" s="3" customFormat="1" ht="12.75">
      <c r="F300" s="54"/>
      <c r="G300" s="54"/>
      <c r="H300" s="54"/>
      <c r="I300" s="54"/>
      <c r="J300" s="54"/>
      <c r="K300" s="105"/>
    </row>
    <row r="301" spans="6:11" s="3" customFormat="1" ht="12.75">
      <c r="F301" s="54"/>
      <c r="G301" s="54"/>
      <c r="H301" s="54"/>
      <c r="I301" s="54"/>
      <c r="J301" s="54"/>
      <c r="K301" s="105"/>
    </row>
    <row r="302" spans="6:11" s="3" customFormat="1" ht="12.75">
      <c r="F302" s="54"/>
      <c r="G302" s="54"/>
      <c r="H302" s="54"/>
      <c r="I302" s="54"/>
      <c r="J302" s="54"/>
      <c r="K302" s="105"/>
    </row>
    <row r="303" spans="6:11" s="3" customFormat="1" ht="12.75">
      <c r="F303" s="54"/>
      <c r="G303" s="54"/>
      <c r="H303" s="54"/>
      <c r="I303" s="54"/>
      <c r="J303" s="54"/>
      <c r="K303" s="105"/>
    </row>
    <row r="304" spans="6:11" s="3" customFormat="1" ht="12.75">
      <c r="F304" s="54"/>
      <c r="G304" s="54"/>
      <c r="H304" s="54"/>
      <c r="I304" s="54"/>
      <c r="J304" s="54"/>
      <c r="K304" s="105"/>
    </row>
    <row r="305" spans="6:11" s="3" customFormat="1" ht="12.75">
      <c r="F305" s="54"/>
      <c r="G305" s="54"/>
      <c r="H305" s="54"/>
      <c r="I305" s="54"/>
      <c r="J305" s="54"/>
      <c r="K305" s="105"/>
    </row>
    <row r="306" spans="6:11" s="3" customFormat="1" ht="12.75">
      <c r="F306" s="54"/>
      <c r="G306" s="54"/>
      <c r="H306" s="54"/>
      <c r="I306" s="54"/>
      <c r="J306" s="54"/>
      <c r="K306" s="105"/>
    </row>
    <row r="307" spans="6:11" s="3" customFormat="1" ht="12.75">
      <c r="F307" s="54"/>
      <c r="G307" s="54"/>
      <c r="H307" s="54"/>
      <c r="I307" s="54"/>
      <c r="J307" s="54"/>
      <c r="K307" s="105"/>
    </row>
    <row r="308" spans="6:11" s="3" customFormat="1" ht="12.75">
      <c r="F308" s="54"/>
      <c r="G308" s="54"/>
      <c r="H308" s="54"/>
      <c r="I308" s="54"/>
      <c r="J308" s="54"/>
      <c r="K308" s="105"/>
    </row>
    <row r="309" spans="6:11" s="3" customFormat="1" ht="12.75">
      <c r="F309" s="54"/>
      <c r="G309" s="54"/>
      <c r="H309" s="54"/>
      <c r="I309" s="54"/>
      <c r="J309" s="54"/>
      <c r="K309" s="105"/>
    </row>
    <row r="310" spans="6:11" s="3" customFormat="1" ht="12.75">
      <c r="F310" s="54"/>
      <c r="G310" s="54"/>
      <c r="H310" s="54"/>
      <c r="I310" s="54"/>
      <c r="J310" s="54"/>
      <c r="K310" s="105"/>
    </row>
    <row r="311" spans="6:11" s="3" customFormat="1" ht="12.75">
      <c r="F311" s="54"/>
      <c r="G311" s="54"/>
      <c r="H311" s="54"/>
      <c r="I311" s="54"/>
      <c r="J311" s="54"/>
      <c r="K311" s="105"/>
    </row>
    <row r="312" spans="6:11" s="3" customFormat="1" ht="12.75">
      <c r="F312" s="54"/>
      <c r="G312" s="54"/>
      <c r="H312" s="54"/>
      <c r="I312" s="54"/>
      <c r="J312" s="54"/>
      <c r="K312" s="105"/>
    </row>
    <row r="313" spans="6:11" s="3" customFormat="1" ht="12.75">
      <c r="F313" s="54"/>
      <c r="G313" s="54"/>
      <c r="H313" s="54"/>
      <c r="I313" s="54"/>
      <c r="J313" s="54"/>
      <c r="K313" s="105"/>
    </row>
    <row r="314" spans="6:11" s="3" customFormat="1" ht="12.75">
      <c r="F314" s="54"/>
      <c r="G314" s="54"/>
      <c r="H314" s="54"/>
      <c r="I314" s="54"/>
      <c r="J314" s="54"/>
      <c r="K314" s="105"/>
    </row>
    <row r="315" spans="6:11" s="3" customFormat="1" ht="12.75">
      <c r="F315" s="54"/>
      <c r="G315" s="54"/>
      <c r="H315" s="54"/>
      <c r="I315" s="54"/>
      <c r="J315" s="54"/>
      <c r="K315" s="105"/>
    </row>
    <row r="316" spans="6:11" s="3" customFormat="1" ht="12.75">
      <c r="F316" s="54"/>
      <c r="G316" s="54"/>
      <c r="H316" s="54"/>
      <c r="I316" s="54"/>
      <c r="J316" s="54"/>
      <c r="K316" s="105"/>
    </row>
    <row r="317" spans="6:11" s="3" customFormat="1" ht="12.75">
      <c r="F317" s="54"/>
      <c r="G317" s="54"/>
      <c r="H317" s="54"/>
      <c r="I317" s="54"/>
      <c r="J317" s="54"/>
      <c r="K317" s="105"/>
    </row>
    <row r="318" spans="6:11" s="3" customFormat="1" ht="12.75">
      <c r="F318" s="54"/>
      <c r="G318" s="54"/>
      <c r="H318" s="54"/>
      <c r="I318" s="54"/>
      <c r="J318" s="54"/>
      <c r="K318" s="105"/>
    </row>
    <row r="319" spans="6:11" s="3" customFormat="1" ht="12.75">
      <c r="F319" s="54"/>
      <c r="G319" s="54"/>
      <c r="H319" s="54"/>
      <c r="I319" s="54"/>
      <c r="J319" s="54"/>
      <c r="K319" s="105"/>
    </row>
    <row r="320" spans="6:11" s="3" customFormat="1" ht="12.75">
      <c r="F320" s="54"/>
      <c r="G320" s="54"/>
      <c r="H320" s="54"/>
      <c r="I320" s="54"/>
      <c r="J320" s="54"/>
      <c r="K320" s="105"/>
    </row>
    <row r="321" spans="6:11" s="3" customFormat="1" ht="12.75">
      <c r="F321" s="54"/>
      <c r="G321" s="54"/>
      <c r="H321" s="54"/>
      <c r="I321" s="54"/>
      <c r="J321" s="54"/>
      <c r="K321" s="105"/>
    </row>
    <row r="322" spans="6:11" s="3" customFormat="1" ht="12.75">
      <c r="F322" s="54"/>
      <c r="G322" s="54"/>
      <c r="H322" s="54"/>
      <c r="I322" s="54"/>
      <c r="J322" s="54"/>
      <c r="K322" s="105"/>
    </row>
    <row r="323" spans="6:11" s="3" customFormat="1" ht="12.75">
      <c r="F323" s="54"/>
      <c r="G323" s="54"/>
      <c r="H323" s="54"/>
      <c r="I323" s="54"/>
      <c r="J323" s="54"/>
      <c r="K323" s="105"/>
    </row>
    <row r="324" spans="6:11" s="3" customFormat="1" ht="12.75">
      <c r="F324" s="54"/>
      <c r="G324" s="54"/>
      <c r="H324" s="54"/>
      <c r="I324" s="54"/>
      <c r="J324" s="54"/>
      <c r="K324" s="105"/>
    </row>
    <row r="325" spans="6:11" s="3" customFormat="1" ht="12.75">
      <c r="F325" s="54"/>
      <c r="G325" s="54"/>
      <c r="H325" s="54"/>
      <c r="I325" s="54"/>
      <c r="J325" s="54"/>
      <c r="K325" s="105"/>
    </row>
    <row r="326" spans="6:11" s="3" customFormat="1" ht="12.75">
      <c r="F326" s="54"/>
      <c r="G326" s="54"/>
      <c r="H326" s="54"/>
      <c r="I326" s="54"/>
      <c r="J326" s="54"/>
      <c r="K326" s="105"/>
    </row>
    <row r="327" spans="6:11" s="3" customFormat="1" ht="12.75">
      <c r="F327" s="54"/>
      <c r="G327" s="54"/>
      <c r="H327" s="54"/>
      <c r="I327" s="54"/>
      <c r="J327" s="54"/>
      <c r="K327" s="105"/>
    </row>
    <row r="328" spans="6:11" s="3" customFormat="1" ht="12.75">
      <c r="F328" s="54"/>
      <c r="G328" s="54"/>
      <c r="H328" s="54"/>
      <c r="I328" s="54"/>
      <c r="J328" s="54"/>
      <c r="K328" s="105"/>
    </row>
    <row r="329" spans="6:11" s="3" customFormat="1" ht="12.75">
      <c r="F329" s="54"/>
      <c r="G329" s="54"/>
      <c r="H329" s="54"/>
      <c r="I329" s="54"/>
      <c r="J329" s="54"/>
      <c r="K329" s="105"/>
    </row>
    <row r="330" spans="6:11" s="3" customFormat="1" ht="12.75">
      <c r="F330" s="54"/>
      <c r="G330" s="54"/>
      <c r="H330" s="54"/>
      <c r="I330" s="54"/>
      <c r="J330" s="54"/>
      <c r="K330" s="105"/>
    </row>
    <row r="331" spans="6:11" s="3" customFormat="1" ht="12.75">
      <c r="F331" s="54"/>
      <c r="G331" s="54"/>
      <c r="H331" s="54"/>
      <c r="I331" s="54"/>
      <c r="J331" s="54"/>
      <c r="K331" s="105"/>
    </row>
    <row r="332" spans="6:11" s="3" customFormat="1" ht="12.75">
      <c r="F332" s="54"/>
      <c r="G332" s="54"/>
      <c r="H332" s="54"/>
      <c r="I332" s="54"/>
      <c r="J332" s="54"/>
      <c r="K332" s="105"/>
    </row>
    <row r="333" spans="6:11" s="3" customFormat="1" ht="12.75">
      <c r="F333" s="54"/>
      <c r="G333" s="54"/>
      <c r="H333" s="54"/>
      <c r="I333" s="54"/>
      <c r="J333" s="54"/>
      <c r="K333" s="105"/>
    </row>
    <row r="334" spans="6:11" s="3" customFormat="1" ht="12.75">
      <c r="F334" s="54"/>
      <c r="G334" s="54"/>
      <c r="H334" s="54"/>
      <c r="I334" s="54"/>
      <c r="J334" s="54"/>
      <c r="K334" s="105"/>
    </row>
    <row r="335" spans="6:11" s="3" customFormat="1" ht="12.75">
      <c r="F335" s="54"/>
      <c r="G335" s="54"/>
      <c r="H335" s="54"/>
      <c r="I335" s="54"/>
      <c r="J335" s="54"/>
      <c r="K335" s="105"/>
    </row>
    <row r="336" spans="6:11" s="3" customFormat="1" ht="12.75">
      <c r="F336" s="54"/>
      <c r="G336" s="54"/>
      <c r="H336" s="54"/>
      <c r="I336" s="54"/>
      <c r="J336" s="54"/>
      <c r="K336" s="105"/>
    </row>
    <row r="337" spans="6:11" s="3" customFormat="1" ht="12.75">
      <c r="F337" s="54"/>
      <c r="G337" s="54"/>
      <c r="H337" s="54"/>
      <c r="I337" s="54"/>
      <c r="J337" s="54"/>
      <c r="K337" s="105"/>
    </row>
  </sheetData>
  <mergeCells count="41">
    <mergeCell ref="B83:D83"/>
    <mergeCell ref="B76:D76"/>
    <mergeCell ref="B77:C77"/>
    <mergeCell ref="B79:D79"/>
    <mergeCell ref="B80:D80"/>
    <mergeCell ref="B81:D81"/>
    <mergeCell ref="B82:D82"/>
    <mergeCell ref="B75:D75"/>
    <mergeCell ref="B30:C30"/>
    <mergeCell ref="B61:B68"/>
    <mergeCell ref="C61:C63"/>
    <mergeCell ref="C64:C68"/>
    <mergeCell ref="B69:E69"/>
    <mergeCell ref="B71:D71"/>
    <mergeCell ref="B72:D72"/>
    <mergeCell ref="B73:D73"/>
    <mergeCell ref="B74:D74"/>
    <mergeCell ref="C27:E27"/>
    <mergeCell ref="C16:E16"/>
    <mergeCell ref="C17:E17"/>
    <mergeCell ref="C18:E18"/>
    <mergeCell ref="C19:E19"/>
    <mergeCell ref="C20:E20"/>
    <mergeCell ref="C21:E21"/>
    <mergeCell ref="C22:E22"/>
    <mergeCell ref="C23:E23"/>
    <mergeCell ref="C24:E24"/>
    <mergeCell ref="C25:E25"/>
    <mergeCell ref="C26:E26"/>
    <mergeCell ref="C15:E15"/>
    <mergeCell ref="B4:B5"/>
    <mergeCell ref="C4:E5"/>
    <mergeCell ref="C6:E6"/>
    <mergeCell ref="C7:E7"/>
    <mergeCell ref="C8:E8"/>
    <mergeCell ref="C9:E9"/>
    <mergeCell ref="C10:E10"/>
    <mergeCell ref="C11:E11"/>
    <mergeCell ref="C12:E12"/>
    <mergeCell ref="C13:E13"/>
    <mergeCell ref="C14:E14"/>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theme="3" tint="0.59999389629810485"/>
  </sheetPr>
  <dimension ref="B1:AP1533"/>
  <sheetViews>
    <sheetView zoomScaleNormal="100" workbookViewId="0">
      <pane ySplit="6" topLeftCell="A7" activePane="bottomLeft" state="frozen"/>
      <selection pane="bottomLeft" activeCell="E17" sqref="E1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C100</v>
      </c>
      <c r="C2" s="97" t="s">
        <v>1910</v>
      </c>
      <c r="L2" s="71"/>
      <c r="M2" s="73" t="s">
        <v>256</v>
      </c>
      <c r="N2" s="72" t="s">
        <v>254</v>
      </c>
      <c r="O2" s="73" t="s">
        <v>4432</v>
      </c>
      <c r="P2" s="73" t="s">
        <v>255</v>
      </c>
      <c r="Q2" s="74" t="s">
        <v>252</v>
      </c>
    </row>
    <row r="3" spans="2:42" ht="24.95" customHeight="1">
      <c r="L3" s="76" t="s">
        <v>123</v>
      </c>
      <c r="M3" s="70">
        <f>P3+Q3</f>
        <v>76.960000000000036</v>
      </c>
      <c r="N3" s="169">
        <f>P3/(P3+Q3)</f>
        <v>0.99</v>
      </c>
      <c r="O3" s="70">
        <f>SUM(O7:O342)</f>
        <v>82.639999999999972</v>
      </c>
      <c r="P3" s="70">
        <f>SUM(P7:P342)</f>
        <v>76.190400000000039</v>
      </c>
      <c r="Q3" s="77">
        <f>SUM(Q7:Q342)</f>
        <v>0.76960000000000017</v>
      </c>
    </row>
    <row r="4" spans="2:42" ht="24.95" customHeight="1" thickBot="1">
      <c r="L4" s="75" t="s">
        <v>124</v>
      </c>
      <c r="M4" s="554">
        <f>(O3+P3)/(M3+O3)</f>
        <v>0.99517794486215527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37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C100</v>
      </c>
      <c r="C7" s="192" t="str">
        <f>C2</f>
        <v>MCU1(Ch.1)</v>
      </c>
      <c r="D7" s="17" t="s">
        <v>1911</v>
      </c>
      <c r="E7" s="18" t="s">
        <v>22</v>
      </c>
      <c r="F7" s="19" t="s">
        <v>1912</v>
      </c>
      <c r="G7" s="14" t="s">
        <v>205</v>
      </c>
      <c r="H7" s="15">
        <v>0.4</v>
      </c>
      <c r="I7" s="16" t="s">
        <v>81</v>
      </c>
      <c r="J7" s="13" t="s">
        <v>1916</v>
      </c>
      <c r="K7" s="165" t="s">
        <v>1917</v>
      </c>
      <c r="L7" s="66" t="s">
        <v>1918</v>
      </c>
      <c r="M7" s="85">
        <v>2</v>
      </c>
      <c r="N7" s="15">
        <f>IF(K7="Detected", 0.99,0)</f>
        <v>0</v>
      </c>
      <c r="O7" s="78">
        <f t="shared" ref="O7:O21" si="0">IF(I7="Safe", M7*H7,0)</f>
        <v>0.8</v>
      </c>
      <c r="P7" s="78">
        <f>IF(I7="Dangerous",M7*H7*N7,0)</f>
        <v>0</v>
      </c>
      <c r="Q7" s="153">
        <f>IF(P7=0,0,M7*H7*(1-N7))</f>
        <v>0</v>
      </c>
      <c r="R7" s="342"/>
    </row>
    <row r="8" spans="2:42" s="3" customFormat="1" ht="27.95" customHeight="1">
      <c r="B8" s="338"/>
      <c r="C8" s="344"/>
      <c r="D8" s="20"/>
      <c r="E8" s="21"/>
      <c r="F8" s="31"/>
      <c r="G8" s="14" t="s">
        <v>206</v>
      </c>
      <c r="H8" s="15">
        <v>0.4</v>
      </c>
      <c r="I8" s="16" t="s">
        <v>1363</v>
      </c>
      <c r="J8" s="13" t="s">
        <v>1936</v>
      </c>
      <c r="K8" s="165" t="s">
        <v>1919</v>
      </c>
      <c r="L8" s="13" t="s">
        <v>1921</v>
      </c>
      <c r="M8" s="85">
        <f>M7</f>
        <v>2</v>
      </c>
      <c r="N8" s="15">
        <f>IF(K8="Detected", 0.99,0)</f>
        <v>0.99</v>
      </c>
      <c r="O8" s="78">
        <f t="shared" si="0"/>
        <v>0</v>
      </c>
      <c r="P8" s="78">
        <f>IF(I8="Dangerous",M8*H8*N8,0)</f>
        <v>0.79200000000000004</v>
      </c>
      <c r="Q8" s="153">
        <f>IF(P8=0,0,M8*H8*(1-N8))</f>
        <v>8.0000000000000071E-3</v>
      </c>
      <c r="R8" s="340"/>
    </row>
    <row r="9" spans="2:42" s="3" customFormat="1" ht="27.95" customHeight="1">
      <c r="B9" s="338"/>
      <c r="C9" s="344"/>
      <c r="D9" s="22"/>
      <c r="E9" s="23"/>
      <c r="F9" s="24"/>
      <c r="G9" s="14" t="s">
        <v>14</v>
      </c>
      <c r="H9" s="15">
        <v>0.2</v>
      </c>
      <c r="I9" s="16" t="s">
        <v>219</v>
      </c>
      <c r="J9" s="13" t="s">
        <v>1916</v>
      </c>
      <c r="K9" s="165" t="s">
        <v>1917</v>
      </c>
      <c r="L9" s="66" t="s">
        <v>1918</v>
      </c>
      <c r="M9" s="85">
        <f>M8</f>
        <v>2</v>
      </c>
      <c r="N9" s="15">
        <f>IF(K9="Detected", 0.99,0)</f>
        <v>0</v>
      </c>
      <c r="O9" s="78">
        <f t="shared" si="0"/>
        <v>0.4</v>
      </c>
      <c r="P9" s="78">
        <f>IF(I9="Dangerous",M9*H9*N9,0)</f>
        <v>0</v>
      </c>
      <c r="Q9" s="153">
        <f>IF(P9=0,0,M9*H9*(1-N9))</f>
        <v>0</v>
      </c>
      <c r="R9" s="340"/>
    </row>
    <row r="10" spans="2:42" s="3" customFormat="1" ht="27.95" customHeight="1">
      <c r="B10" s="338"/>
      <c r="C10" s="344"/>
      <c r="D10" s="17" t="s">
        <v>1913</v>
      </c>
      <c r="E10" s="18" t="s">
        <v>881</v>
      </c>
      <c r="F10" s="19" t="s">
        <v>1945</v>
      </c>
      <c r="G10" s="163" t="s">
        <v>872</v>
      </c>
      <c r="H10" s="15">
        <v>0.8</v>
      </c>
      <c r="I10" s="16" t="s">
        <v>204</v>
      </c>
      <c r="J10" s="12" t="s">
        <v>1938</v>
      </c>
      <c r="K10" s="165" t="s">
        <v>1919</v>
      </c>
      <c r="L10" s="13" t="s">
        <v>1921</v>
      </c>
      <c r="M10" s="85">
        <v>3</v>
      </c>
      <c r="N10" s="15">
        <f t="shared" ref="N10:N15" si="1">IF(K10="Detected", 0.99,0)</f>
        <v>0.99</v>
      </c>
      <c r="O10" s="78">
        <f t="shared" si="0"/>
        <v>0</v>
      </c>
      <c r="P10" s="78">
        <f t="shared" ref="P10:P15" si="2">IF(I10="Dangerous",M10*H10*N10,0)</f>
        <v>2.3760000000000003</v>
      </c>
      <c r="Q10" s="153">
        <f t="shared" ref="Q10:Q15" si="3">IF(P10=0,0,M10*H10*(1-N10))</f>
        <v>2.4000000000000025E-2</v>
      </c>
      <c r="R10" s="113"/>
    </row>
    <row r="11" spans="2:42" s="3" customFormat="1" ht="27.95" customHeight="1">
      <c r="B11" s="338"/>
      <c r="C11" s="344"/>
      <c r="D11" s="20"/>
      <c r="E11" s="21"/>
      <c r="F11" s="31"/>
      <c r="G11" s="163" t="s">
        <v>873</v>
      </c>
      <c r="H11" s="15">
        <v>0.1</v>
      </c>
      <c r="I11" s="16" t="s">
        <v>222</v>
      </c>
      <c r="J11" s="13" t="s">
        <v>1916</v>
      </c>
      <c r="K11" s="165" t="s">
        <v>1917</v>
      </c>
      <c r="L11" s="66" t="s">
        <v>1918</v>
      </c>
      <c r="M11" s="85">
        <f>M10</f>
        <v>3</v>
      </c>
      <c r="N11" s="15">
        <f t="shared" si="1"/>
        <v>0</v>
      </c>
      <c r="O11" s="78">
        <f t="shared" si="0"/>
        <v>0.30000000000000004</v>
      </c>
      <c r="P11" s="78">
        <f t="shared" si="2"/>
        <v>0</v>
      </c>
      <c r="Q11" s="153">
        <f t="shared" si="3"/>
        <v>0</v>
      </c>
      <c r="R11" s="113"/>
    </row>
    <row r="12" spans="2:42" s="3" customFormat="1" ht="27.95" customHeight="1">
      <c r="B12" s="338"/>
      <c r="C12" s="344"/>
      <c r="D12" s="20"/>
      <c r="E12" s="21"/>
      <c r="F12" s="31"/>
      <c r="G12" s="163" t="s">
        <v>874</v>
      </c>
      <c r="H12" s="15">
        <v>0.1</v>
      </c>
      <c r="I12" s="16" t="s">
        <v>1937</v>
      </c>
      <c r="J12" s="13" t="s">
        <v>1916</v>
      </c>
      <c r="K12" s="165" t="s">
        <v>1917</v>
      </c>
      <c r="L12" s="66" t="s">
        <v>1918</v>
      </c>
      <c r="M12" s="85">
        <f>M11</f>
        <v>3</v>
      </c>
      <c r="N12" s="15">
        <f t="shared" si="1"/>
        <v>0</v>
      </c>
      <c r="O12" s="78">
        <f t="shared" si="0"/>
        <v>0.30000000000000004</v>
      </c>
      <c r="P12" s="78">
        <f t="shared" si="2"/>
        <v>0</v>
      </c>
      <c r="Q12" s="153">
        <f t="shared" si="3"/>
        <v>0</v>
      </c>
      <c r="R12" s="113"/>
    </row>
    <row r="13" spans="2:42" s="3" customFormat="1" ht="27.95" customHeight="1">
      <c r="B13" s="338"/>
      <c r="C13" s="344"/>
      <c r="D13" s="17" t="s">
        <v>1914</v>
      </c>
      <c r="E13" s="18" t="s">
        <v>22</v>
      </c>
      <c r="F13" s="19" t="s">
        <v>1912</v>
      </c>
      <c r="G13" s="14" t="s">
        <v>205</v>
      </c>
      <c r="H13" s="15">
        <v>0.4</v>
      </c>
      <c r="I13" s="16" t="s">
        <v>81</v>
      </c>
      <c r="J13" s="13" t="s">
        <v>1916</v>
      </c>
      <c r="K13" s="165" t="s">
        <v>1917</v>
      </c>
      <c r="L13" s="66" t="s">
        <v>1918</v>
      </c>
      <c r="M13" s="85">
        <v>2</v>
      </c>
      <c r="N13" s="15">
        <f t="shared" si="1"/>
        <v>0</v>
      </c>
      <c r="O13" s="78">
        <f t="shared" si="0"/>
        <v>0.8</v>
      </c>
      <c r="P13" s="78">
        <f t="shared" si="2"/>
        <v>0</v>
      </c>
      <c r="Q13" s="153">
        <f t="shared" si="3"/>
        <v>0</v>
      </c>
      <c r="R13" s="113"/>
    </row>
    <row r="14" spans="2:42" s="3" customFormat="1" ht="27.95" customHeight="1">
      <c r="B14" s="338"/>
      <c r="C14" s="344"/>
      <c r="D14" s="20"/>
      <c r="E14" s="21"/>
      <c r="F14" s="31"/>
      <c r="G14" s="14" t="s">
        <v>206</v>
      </c>
      <c r="H14" s="15">
        <v>0.4</v>
      </c>
      <c r="I14" s="16" t="s">
        <v>1363</v>
      </c>
      <c r="J14" s="13" t="s">
        <v>1920</v>
      </c>
      <c r="K14" s="165" t="s">
        <v>1919</v>
      </c>
      <c r="L14" s="13" t="s">
        <v>1921</v>
      </c>
      <c r="M14" s="85">
        <f>M13</f>
        <v>2</v>
      </c>
      <c r="N14" s="15">
        <f t="shared" si="1"/>
        <v>0.99</v>
      </c>
      <c r="O14" s="78">
        <f t="shared" si="0"/>
        <v>0</v>
      </c>
      <c r="P14" s="78">
        <f t="shared" si="2"/>
        <v>0.79200000000000004</v>
      </c>
      <c r="Q14" s="153">
        <f t="shared" si="3"/>
        <v>8.0000000000000071E-3</v>
      </c>
      <c r="R14" s="113"/>
    </row>
    <row r="15" spans="2:42" s="3" customFormat="1" ht="27.95" customHeight="1">
      <c r="B15" s="338"/>
      <c r="C15" s="344"/>
      <c r="D15" s="22"/>
      <c r="E15" s="23"/>
      <c r="F15" s="24"/>
      <c r="G15" s="14" t="s">
        <v>14</v>
      </c>
      <c r="H15" s="15">
        <v>0.2</v>
      </c>
      <c r="I15" s="16" t="s">
        <v>219</v>
      </c>
      <c r="J15" s="13" t="s">
        <v>1916</v>
      </c>
      <c r="K15" s="165" t="s">
        <v>1917</v>
      </c>
      <c r="L15" s="66" t="s">
        <v>1918</v>
      </c>
      <c r="M15" s="85">
        <f>M14</f>
        <v>2</v>
      </c>
      <c r="N15" s="15">
        <f t="shared" si="1"/>
        <v>0</v>
      </c>
      <c r="O15" s="78">
        <f t="shared" si="0"/>
        <v>0.4</v>
      </c>
      <c r="P15" s="78">
        <f t="shared" si="2"/>
        <v>0</v>
      </c>
      <c r="Q15" s="153">
        <f t="shared" si="3"/>
        <v>0</v>
      </c>
      <c r="R15" s="113"/>
    </row>
    <row r="16" spans="2:42" s="3" customFormat="1" ht="27.95" customHeight="1">
      <c r="B16" s="338"/>
      <c r="C16" s="344"/>
      <c r="D16" s="17" t="s">
        <v>1915</v>
      </c>
      <c r="E16" s="18" t="s">
        <v>22</v>
      </c>
      <c r="F16" s="19" t="s">
        <v>198</v>
      </c>
      <c r="G16" s="14" t="s">
        <v>205</v>
      </c>
      <c r="H16" s="15">
        <v>0.4</v>
      </c>
      <c r="I16" s="16" t="s">
        <v>81</v>
      </c>
      <c r="J16" s="13" t="s">
        <v>1916</v>
      </c>
      <c r="K16" s="165" t="s">
        <v>1917</v>
      </c>
      <c r="L16" s="66" t="s">
        <v>1918</v>
      </c>
      <c r="M16" s="85">
        <v>2</v>
      </c>
      <c r="N16" s="15">
        <f t="shared" ref="N16:N21" si="4">IF(K16="Detected", 0.99,0)</f>
        <v>0</v>
      </c>
      <c r="O16" s="78">
        <f t="shared" si="0"/>
        <v>0.8</v>
      </c>
      <c r="P16" s="78">
        <f t="shared" ref="P16:P21" si="5">IF(I16="Dangerous",M16*H16*N16,0)</f>
        <v>0</v>
      </c>
      <c r="Q16" s="153">
        <f t="shared" ref="Q16:Q21" si="6">IF(P16=0,0,M16*H16*(1-N16))</f>
        <v>0</v>
      </c>
      <c r="R16" s="113"/>
    </row>
    <row r="17" spans="2:18" s="3" customFormat="1" ht="27.95" customHeight="1">
      <c r="B17" s="338"/>
      <c r="C17" s="344"/>
      <c r="D17" s="20"/>
      <c r="E17" s="21"/>
      <c r="F17" s="31"/>
      <c r="G17" s="14" t="s">
        <v>206</v>
      </c>
      <c r="H17" s="15">
        <v>0.4</v>
      </c>
      <c r="I17" s="16" t="s">
        <v>1363</v>
      </c>
      <c r="J17" s="13" t="s">
        <v>1920</v>
      </c>
      <c r="K17" s="165" t="s">
        <v>1919</v>
      </c>
      <c r="L17" s="13" t="s">
        <v>1921</v>
      </c>
      <c r="M17" s="85">
        <f t="shared" ref="M17:M69" si="7">M16</f>
        <v>2</v>
      </c>
      <c r="N17" s="15">
        <f t="shared" si="4"/>
        <v>0.99</v>
      </c>
      <c r="O17" s="78">
        <f t="shared" si="0"/>
        <v>0</v>
      </c>
      <c r="P17" s="78">
        <f t="shared" si="5"/>
        <v>0.79200000000000004</v>
      </c>
      <c r="Q17" s="153">
        <f t="shared" si="6"/>
        <v>8.0000000000000071E-3</v>
      </c>
      <c r="R17" s="113"/>
    </row>
    <row r="18" spans="2:18" s="3" customFormat="1" ht="27.95" customHeight="1">
      <c r="B18" s="338"/>
      <c r="C18" s="344"/>
      <c r="D18" s="22"/>
      <c r="E18" s="23"/>
      <c r="F18" s="24"/>
      <c r="G18" s="14" t="s">
        <v>14</v>
      </c>
      <c r="H18" s="15">
        <v>0.2</v>
      </c>
      <c r="I18" s="16" t="s">
        <v>219</v>
      </c>
      <c r="J18" s="13" t="s">
        <v>1916</v>
      </c>
      <c r="K18" s="165" t="s">
        <v>1917</v>
      </c>
      <c r="L18" s="66" t="s">
        <v>1918</v>
      </c>
      <c r="M18" s="85">
        <f t="shared" si="7"/>
        <v>2</v>
      </c>
      <c r="N18" s="15">
        <f t="shared" si="4"/>
        <v>0</v>
      </c>
      <c r="O18" s="78">
        <f t="shared" si="0"/>
        <v>0.4</v>
      </c>
      <c r="P18" s="78">
        <f t="shared" si="5"/>
        <v>0</v>
      </c>
      <c r="Q18" s="153">
        <f t="shared" si="6"/>
        <v>0</v>
      </c>
      <c r="R18" s="113"/>
    </row>
    <row r="19" spans="2:18" s="3" customFormat="1" ht="27.95" customHeight="1">
      <c r="B19" s="338"/>
      <c r="C19" s="344"/>
      <c r="D19" s="17" t="s">
        <v>1922</v>
      </c>
      <c r="E19" s="18" t="s">
        <v>22</v>
      </c>
      <c r="F19" s="19" t="s">
        <v>198</v>
      </c>
      <c r="G19" s="14" t="s">
        <v>205</v>
      </c>
      <c r="H19" s="15">
        <v>0.4</v>
      </c>
      <c r="I19" s="16" t="s">
        <v>81</v>
      </c>
      <c r="J19" s="13" t="s">
        <v>1916</v>
      </c>
      <c r="K19" s="165" t="s">
        <v>1917</v>
      </c>
      <c r="L19" s="66" t="s">
        <v>1918</v>
      </c>
      <c r="M19" s="85">
        <v>2</v>
      </c>
      <c r="N19" s="15">
        <f t="shared" si="4"/>
        <v>0</v>
      </c>
      <c r="O19" s="78">
        <f t="shared" si="0"/>
        <v>0.8</v>
      </c>
      <c r="P19" s="78">
        <f t="shared" si="5"/>
        <v>0</v>
      </c>
      <c r="Q19" s="153">
        <f t="shared" si="6"/>
        <v>0</v>
      </c>
      <c r="R19" s="113"/>
    </row>
    <row r="20" spans="2:18" s="3" customFormat="1" ht="27.95" customHeight="1">
      <c r="B20" s="338"/>
      <c r="C20" s="344"/>
      <c r="D20" s="20"/>
      <c r="E20" s="21"/>
      <c r="F20" s="31"/>
      <c r="G20" s="14" t="s">
        <v>206</v>
      </c>
      <c r="H20" s="15">
        <v>0.4</v>
      </c>
      <c r="I20" s="16" t="s">
        <v>1363</v>
      </c>
      <c r="J20" s="13" t="s">
        <v>1920</v>
      </c>
      <c r="K20" s="165" t="s">
        <v>1919</v>
      </c>
      <c r="L20" s="13" t="s">
        <v>1921</v>
      </c>
      <c r="M20" s="85">
        <f t="shared" si="7"/>
        <v>2</v>
      </c>
      <c r="N20" s="15">
        <f t="shared" si="4"/>
        <v>0.99</v>
      </c>
      <c r="O20" s="78">
        <f t="shared" si="0"/>
        <v>0</v>
      </c>
      <c r="P20" s="78">
        <f t="shared" si="5"/>
        <v>0.79200000000000004</v>
      </c>
      <c r="Q20" s="153">
        <f t="shared" si="6"/>
        <v>8.0000000000000071E-3</v>
      </c>
      <c r="R20" s="113"/>
    </row>
    <row r="21" spans="2:18" s="3" customFormat="1" ht="27.95" customHeight="1">
      <c r="B21" s="338"/>
      <c r="C21" s="344"/>
      <c r="D21" s="22"/>
      <c r="E21" s="23"/>
      <c r="F21" s="24"/>
      <c r="G21" s="14" t="s">
        <v>14</v>
      </c>
      <c r="H21" s="15">
        <v>0.2</v>
      </c>
      <c r="I21" s="16" t="s">
        <v>219</v>
      </c>
      <c r="J21" s="13" t="s">
        <v>1916</v>
      </c>
      <c r="K21" s="165" t="s">
        <v>1917</v>
      </c>
      <c r="L21" s="66" t="s">
        <v>1918</v>
      </c>
      <c r="M21" s="85">
        <f t="shared" si="7"/>
        <v>2</v>
      </c>
      <c r="N21" s="15">
        <f t="shared" si="4"/>
        <v>0</v>
      </c>
      <c r="O21" s="78">
        <f t="shared" si="0"/>
        <v>0.4</v>
      </c>
      <c r="P21" s="78">
        <f t="shared" si="5"/>
        <v>0</v>
      </c>
      <c r="Q21" s="153">
        <f t="shared" si="6"/>
        <v>0</v>
      </c>
      <c r="R21" s="113"/>
    </row>
    <row r="22" spans="2:18" s="3" customFormat="1" ht="27.95" customHeight="1">
      <c r="B22" s="338"/>
      <c r="C22" s="344"/>
      <c r="D22" s="17" t="s">
        <v>1923</v>
      </c>
      <c r="E22" s="18" t="s">
        <v>22</v>
      </c>
      <c r="F22" s="19" t="s">
        <v>198</v>
      </c>
      <c r="G22" s="14" t="s">
        <v>205</v>
      </c>
      <c r="H22" s="15">
        <v>0.4</v>
      </c>
      <c r="I22" s="16" t="s">
        <v>81</v>
      </c>
      <c r="J22" s="13" t="s">
        <v>1916</v>
      </c>
      <c r="K22" s="165" t="s">
        <v>1917</v>
      </c>
      <c r="L22" s="66" t="s">
        <v>1918</v>
      </c>
      <c r="M22" s="85">
        <v>2</v>
      </c>
      <c r="N22" s="15">
        <f t="shared" ref="N22:N30" si="8">IF(K22="Detected", 0.99,0)</f>
        <v>0</v>
      </c>
      <c r="O22" s="78">
        <f t="shared" ref="O22:O30" si="9">IF(I22="Safe", M22*H22,0)</f>
        <v>0.8</v>
      </c>
      <c r="P22" s="78">
        <f t="shared" ref="P22:P30" si="10">IF(I22="Dangerous",M22*H22*N22,0)</f>
        <v>0</v>
      </c>
      <c r="Q22" s="153">
        <f t="shared" ref="Q22:Q30" si="11">IF(P22=0,0,M22*H22*(1-N22))</f>
        <v>0</v>
      </c>
      <c r="R22" s="113"/>
    </row>
    <row r="23" spans="2:18" s="3" customFormat="1" ht="27.95" customHeight="1">
      <c r="B23" s="338"/>
      <c r="C23" s="344"/>
      <c r="D23" s="20"/>
      <c r="E23" s="21"/>
      <c r="F23" s="31"/>
      <c r="G23" s="14" t="s">
        <v>206</v>
      </c>
      <c r="H23" s="15">
        <v>0.4</v>
      </c>
      <c r="I23" s="16" t="s">
        <v>1363</v>
      </c>
      <c r="J23" s="13" t="s">
        <v>1920</v>
      </c>
      <c r="K23" s="165" t="s">
        <v>1919</v>
      </c>
      <c r="L23" s="13" t="s">
        <v>1921</v>
      </c>
      <c r="M23" s="85">
        <f t="shared" si="7"/>
        <v>2</v>
      </c>
      <c r="N23" s="15">
        <f t="shared" si="8"/>
        <v>0.99</v>
      </c>
      <c r="O23" s="78">
        <f t="shared" si="9"/>
        <v>0</v>
      </c>
      <c r="P23" s="78">
        <f t="shared" si="10"/>
        <v>0.79200000000000004</v>
      </c>
      <c r="Q23" s="153">
        <f t="shared" si="11"/>
        <v>8.0000000000000071E-3</v>
      </c>
      <c r="R23" s="113"/>
    </row>
    <row r="24" spans="2:18" s="3" customFormat="1" ht="27.95" customHeight="1">
      <c r="B24" s="338"/>
      <c r="C24" s="344"/>
      <c r="D24" s="22"/>
      <c r="E24" s="23"/>
      <c r="F24" s="24"/>
      <c r="G24" s="14" t="s">
        <v>14</v>
      </c>
      <c r="H24" s="15">
        <v>0.2</v>
      </c>
      <c r="I24" s="16" t="s">
        <v>219</v>
      </c>
      <c r="J24" s="13" t="s">
        <v>1916</v>
      </c>
      <c r="K24" s="165" t="s">
        <v>1917</v>
      </c>
      <c r="L24" s="66" t="s">
        <v>1918</v>
      </c>
      <c r="M24" s="85">
        <f t="shared" si="7"/>
        <v>2</v>
      </c>
      <c r="N24" s="15">
        <f t="shared" si="8"/>
        <v>0</v>
      </c>
      <c r="O24" s="78">
        <f t="shared" si="9"/>
        <v>0.4</v>
      </c>
      <c r="P24" s="78">
        <f t="shared" si="10"/>
        <v>0</v>
      </c>
      <c r="Q24" s="153">
        <f t="shared" si="11"/>
        <v>0</v>
      </c>
      <c r="R24" s="113"/>
    </row>
    <row r="25" spans="2:18" s="3" customFormat="1" ht="27.95" customHeight="1">
      <c r="B25" s="338"/>
      <c r="C25" s="344"/>
      <c r="D25" s="17" t="s">
        <v>1924</v>
      </c>
      <c r="E25" s="18" t="s">
        <v>22</v>
      </c>
      <c r="F25" s="19" t="s">
        <v>198</v>
      </c>
      <c r="G25" s="14" t="s">
        <v>205</v>
      </c>
      <c r="H25" s="15">
        <v>0.4</v>
      </c>
      <c r="I25" s="16" t="s">
        <v>81</v>
      </c>
      <c r="J25" s="13" t="s">
        <v>1916</v>
      </c>
      <c r="K25" s="165" t="s">
        <v>1917</v>
      </c>
      <c r="L25" s="66" t="s">
        <v>1918</v>
      </c>
      <c r="M25" s="85">
        <v>2</v>
      </c>
      <c r="N25" s="15">
        <f t="shared" si="8"/>
        <v>0</v>
      </c>
      <c r="O25" s="78">
        <f t="shared" si="9"/>
        <v>0.8</v>
      </c>
      <c r="P25" s="78">
        <f t="shared" si="10"/>
        <v>0</v>
      </c>
      <c r="Q25" s="153">
        <f t="shared" si="11"/>
        <v>0</v>
      </c>
      <c r="R25" s="113"/>
    </row>
    <row r="26" spans="2:18" s="3" customFormat="1" ht="27.95" customHeight="1">
      <c r="B26" s="338"/>
      <c r="C26" s="344"/>
      <c r="D26" s="20"/>
      <c r="E26" s="21"/>
      <c r="F26" s="31"/>
      <c r="G26" s="14" t="s">
        <v>206</v>
      </c>
      <c r="H26" s="15">
        <v>0.4</v>
      </c>
      <c r="I26" s="16" t="s">
        <v>1363</v>
      </c>
      <c r="J26" s="13" t="s">
        <v>1920</v>
      </c>
      <c r="K26" s="165" t="s">
        <v>1919</v>
      </c>
      <c r="L26" s="13" t="s">
        <v>1921</v>
      </c>
      <c r="M26" s="85">
        <f t="shared" si="7"/>
        <v>2</v>
      </c>
      <c r="N26" s="15">
        <f t="shared" si="8"/>
        <v>0.99</v>
      </c>
      <c r="O26" s="78">
        <f t="shared" si="9"/>
        <v>0</v>
      </c>
      <c r="P26" s="78">
        <f t="shared" si="10"/>
        <v>0.79200000000000004</v>
      </c>
      <c r="Q26" s="153">
        <f t="shared" si="11"/>
        <v>8.0000000000000071E-3</v>
      </c>
      <c r="R26" s="113"/>
    </row>
    <row r="27" spans="2:18" s="3" customFormat="1" ht="27.95" customHeight="1">
      <c r="B27" s="338"/>
      <c r="C27" s="344"/>
      <c r="D27" s="22"/>
      <c r="E27" s="23"/>
      <c r="F27" s="24"/>
      <c r="G27" s="14" t="s">
        <v>14</v>
      </c>
      <c r="H27" s="15">
        <v>0.2</v>
      </c>
      <c r="I27" s="16" t="s">
        <v>219</v>
      </c>
      <c r="J27" s="13" t="s">
        <v>1916</v>
      </c>
      <c r="K27" s="165" t="s">
        <v>1917</v>
      </c>
      <c r="L27" s="66" t="s">
        <v>1918</v>
      </c>
      <c r="M27" s="85">
        <f t="shared" si="7"/>
        <v>2</v>
      </c>
      <c r="N27" s="15">
        <f t="shared" si="8"/>
        <v>0</v>
      </c>
      <c r="O27" s="78">
        <f t="shared" si="9"/>
        <v>0.4</v>
      </c>
      <c r="P27" s="78">
        <f t="shared" si="10"/>
        <v>0</v>
      </c>
      <c r="Q27" s="153">
        <f t="shared" si="11"/>
        <v>0</v>
      </c>
      <c r="R27" s="113"/>
    </row>
    <row r="28" spans="2:18" s="3" customFormat="1" ht="27.95" customHeight="1">
      <c r="B28" s="338"/>
      <c r="C28" s="344"/>
      <c r="D28" s="17" t="s">
        <v>1925</v>
      </c>
      <c r="E28" s="18" t="s">
        <v>22</v>
      </c>
      <c r="F28" s="19" t="s">
        <v>198</v>
      </c>
      <c r="G28" s="14" t="s">
        <v>205</v>
      </c>
      <c r="H28" s="15">
        <v>0.4</v>
      </c>
      <c r="I28" s="16" t="s">
        <v>81</v>
      </c>
      <c r="J28" s="13" t="s">
        <v>1916</v>
      </c>
      <c r="K28" s="165" t="s">
        <v>1917</v>
      </c>
      <c r="L28" s="66" t="s">
        <v>1918</v>
      </c>
      <c r="M28" s="85">
        <v>2</v>
      </c>
      <c r="N28" s="15">
        <f t="shared" si="8"/>
        <v>0</v>
      </c>
      <c r="O28" s="78">
        <f t="shared" si="9"/>
        <v>0.8</v>
      </c>
      <c r="P28" s="78">
        <f t="shared" si="10"/>
        <v>0</v>
      </c>
      <c r="Q28" s="153">
        <f t="shared" si="11"/>
        <v>0</v>
      </c>
      <c r="R28" s="113"/>
    </row>
    <row r="29" spans="2:18" s="3" customFormat="1" ht="27.95" customHeight="1">
      <c r="B29" s="338"/>
      <c r="C29" s="344"/>
      <c r="D29" s="20"/>
      <c r="E29" s="21"/>
      <c r="F29" s="31"/>
      <c r="G29" s="14" t="s">
        <v>206</v>
      </c>
      <c r="H29" s="15">
        <v>0.4</v>
      </c>
      <c r="I29" s="16" t="s">
        <v>1363</v>
      </c>
      <c r="J29" s="13" t="s">
        <v>1920</v>
      </c>
      <c r="K29" s="165" t="s">
        <v>1919</v>
      </c>
      <c r="L29" s="13" t="s">
        <v>1921</v>
      </c>
      <c r="M29" s="85">
        <f t="shared" si="7"/>
        <v>2</v>
      </c>
      <c r="N29" s="15">
        <f t="shared" si="8"/>
        <v>0.99</v>
      </c>
      <c r="O29" s="78">
        <f t="shared" si="9"/>
        <v>0</v>
      </c>
      <c r="P29" s="78">
        <f t="shared" si="10"/>
        <v>0.79200000000000004</v>
      </c>
      <c r="Q29" s="153">
        <f t="shared" si="11"/>
        <v>8.0000000000000071E-3</v>
      </c>
      <c r="R29" s="113"/>
    </row>
    <row r="30" spans="2:18" s="3" customFormat="1" ht="27.95" customHeight="1">
      <c r="B30" s="338"/>
      <c r="C30" s="344"/>
      <c r="D30" s="22"/>
      <c r="E30" s="23"/>
      <c r="F30" s="24"/>
      <c r="G30" s="14" t="s">
        <v>14</v>
      </c>
      <c r="H30" s="15">
        <v>0.2</v>
      </c>
      <c r="I30" s="16" t="s">
        <v>219</v>
      </c>
      <c r="J30" s="13" t="s">
        <v>1916</v>
      </c>
      <c r="K30" s="165" t="s">
        <v>1917</v>
      </c>
      <c r="L30" s="66" t="s">
        <v>1918</v>
      </c>
      <c r="M30" s="85">
        <f t="shared" si="7"/>
        <v>2</v>
      </c>
      <c r="N30" s="15">
        <f t="shared" si="8"/>
        <v>0</v>
      </c>
      <c r="O30" s="78">
        <f t="shared" si="9"/>
        <v>0.4</v>
      </c>
      <c r="P30" s="78">
        <f t="shared" si="10"/>
        <v>0</v>
      </c>
      <c r="Q30" s="153">
        <f t="shared" si="11"/>
        <v>0</v>
      </c>
      <c r="R30" s="113"/>
    </row>
    <row r="31" spans="2:18" s="3" customFormat="1" ht="27.95" customHeight="1">
      <c r="B31" s="338"/>
      <c r="C31" s="344"/>
      <c r="D31" s="17" t="s">
        <v>1926</v>
      </c>
      <c r="E31" s="18" t="s">
        <v>22</v>
      </c>
      <c r="F31" s="19" t="s">
        <v>198</v>
      </c>
      <c r="G31" s="14" t="s">
        <v>205</v>
      </c>
      <c r="H31" s="15">
        <v>0.4</v>
      </c>
      <c r="I31" s="16" t="s">
        <v>81</v>
      </c>
      <c r="J31" s="13" t="s">
        <v>1916</v>
      </c>
      <c r="K31" s="165" t="s">
        <v>1917</v>
      </c>
      <c r="L31" s="66" t="s">
        <v>1918</v>
      </c>
      <c r="M31" s="85">
        <v>2</v>
      </c>
      <c r="N31" s="15">
        <f t="shared" ref="N31:N48" si="12">IF(K31="Detected", 0.99,0)</f>
        <v>0</v>
      </c>
      <c r="O31" s="78">
        <f t="shared" ref="O31:O48" si="13">IF(I31="Safe", M31*H31,0)</f>
        <v>0.8</v>
      </c>
      <c r="P31" s="78">
        <f t="shared" ref="P31:P48" si="14">IF(I31="Dangerous",M31*H31*N31,0)</f>
        <v>0</v>
      </c>
      <c r="Q31" s="153">
        <f t="shared" ref="Q31:Q48" si="15">IF(P31=0,0,M31*H31*(1-N31))</f>
        <v>0</v>
      </c>
      <c r="R31" s="113"/>
    </row>
    <row r="32" spans="2:18" s="3" customFormat="1" ht="27.95" customHeight="1">
      <c r="B32" s="338"/>
      <c r="C32" s="344"/>
      <c r="D32" s="20"/>
      <c r="E32" s="21"/>
      <c r="F32" s="31"/>
      <c r="G32" s="14" t="s">
        <v>206</v>
      </c>
      <c r="H32" s="15">
        <v>0.4</v>
      </c>
      <c r="I32" s="16" t="s">
        <v>1363</v>
      </c>
      <c r="J32" s="13" t="s">
        <v>1920</v>
      </c>
      <c r="K32" s="165" t="s">
        <v>1919</v>
      </c>
      <c r="L32" s="13" t="s">
        <v>1921</v>
      </c>
      <c r="M32" s="85">
        <f t="shared" si="7"/>
        <v>2</v>
      </c>
      <c r="N32" s="15">
        <f t="shared" si="12"/>
        <v>0.99</v>
      </c>
      <c r="O32" s="78">
        <f t="shared" si="13"/>
        <v>0</v>
      </c>
      <c r="P32" s="78">
        <f t="shared" si="14"/>
        <v>0.79200000000000004</v>
      </c>
      <c r="Q32" s="153">
        <f t="shared" si="15"/>
        <v>8.0000000000000071E-3</v>
      </c>
      <c r="R32" s="113"/>
    </row>
    <row r="33" spans="2:18" s="3" customFormat="1" ht="27.95" customHeight="1">
      <c r="B33" s="338"/>
      <c r="C33" s="344"/>
      <c r="D33" s="22"/>
      <c r="E33" s="23"/>
      <c r="F33" s="24"/>
      <c r="G33" s="14" t="s">
        <v>14</v>
      </c>
      <c r="H33" s="15">
        <v>0.2</v>
      </c>
      <c r="I33" s="16" t="s">
        <v>219</v>
      </c>
      <c r="J33" s="13" t="s">
        <v>1916</v>
      </c>
      <c r="K33" s="165" t="s">
        <v>1917</v>
      </c>
      <c r="L33" s="66" t="s">
        <v>1918</v>
      </c>
      <c r="M33" s="85">
        <f t="shared" si="7"/>
        <v>2</v>
      </c>
      <c r="N33" s="15">
        <f t="shared" si="12"/>
        <v>0</v>
      </c>
      <c r="O33" s="78">
        <f t="shared" si="13"/>
        <v>0.4</v>
      </c>
      <c r="P33" s="78">
        <f t="shared" si="14"/>
        <v>0</v>
      </c>
      <c r="Q33" s="153">
        <f t="shared" si="15"/>
        <v>0</v>
      </c>
      <c r="R33" s="113"/>
    </row>
    <row r="34" spans="2:18" s="3" customFormat="1" ht="27.95" customHeight="1">
      <c r="B34" s="338"/>
      <c r="C34" s="344"/>
      <c r="D34" s="17" t="s">
        <v>1927</v>
      </c>
      <c r="E34" s="18" t="s">
        <v>22</v>
      </c>
      <c r="F34" s="19" t="s">
        <v>198</v>
      </c>
      <c r="G34" s="14" t="s">
        <v>205</v>
      </c>
      <c r="H34" s="15">
        <v>0.4</v>
      </c>
      <c r="I34" s="16" t="s">
        <v>81</v>
      </c>
      <c r="J34" s="13" t="s">
        <v>1916</v>
      </c>
      <c r="K34" s="165" t="s">
        <v>1917</v>
      </c>
      <c r="L34" s="66" t="s">
        <v>1918</v>
      </c>
      <c r="M34" s="85">
        <v>2</v>
      </c>
      <c r="N34" s="15">
        <f t="shared" si="12"/>
        <v>0</v>
      </c>
      <c r="O34" s="78">
        <f t="shared" si="13"/>
        <v>0.8</v>
      </c>
      <c r="P34" s="78">
        <f t="shared" si="14"/>
        <v>0</v>
      </c>
      <c r="Q34" s="153">
        <f t="shared" si="15"/>
        <v>0</v>
      </c>
      <c r="R34" s="113"/>
    </row>
    <row r="35" spans="2:18" s="3" customFormat="1" ht="27.95" customHeight="1">
      <c r="B35" s="338"/>
      <c r="C35" s="344"/>
      <c r="D35" s="20"/>
      <c r="E35" s="21"/>
      <c r="F35" s="31"/>
      <c r="G35" s="14" t="s">
        <v>206</v>
      </c>
      <c r="H35" s="15">
        <v>0.4</v>
      </c>
      <c r="I35" s="16" t="s">
        <v>1363</v>
      </c>
      <c r="J35" s="13" t="s">
        <v>1920</v>
      </c>
      <c r="K35" s="165" t="s">
        <v>1919</v>
      </c>
      <c r="L35" s="13" t="s">
        <v>1921</v>
      </c>
      <c r="M35" s="85">
        <f t="shared" si="7"/>
        <v>2</v>
      </c>
      <c r="N35" s="15">
        <f t="shared" si="12"/>
        <v>0.99</v>
      </c>
      <c r="O35" s="78">
        <f t="shared" si="13"/>
        <v>0</v>
      </c>
      <c r="P35" s="78">
        <f t="shared" si="14"/>
        <v>0.79200000000000004</v>
      </c>
      <c r="Q35" s="153">
        <f t="shared" si="15"/>
        <v>8.0000000000000071E-3</v>
      </c>
      <c r="R35" s="113"/>
    </row>
    <row r="36" spans="2:18" s="3" customFormat="1" ht="27.95" customHeight="1">
      <c r="B36" s="338"/>
      <c r="C36" s="344"/>
      <c r="D36" s="22"/>
      <c r="E36" s="23"/>
      <c r="F36" s="24"/>
      <c r="G36" s="14" t="s">
        <v>14</v>
      </c>
      <c r="H36" s="15">
        <v>0.2</v>
      </c>
      <c r="I36" s="16" t="s">
        <v>219</v>
      </c>
      <c r="J36" s="13" t="s">
        <v>1916</v>
      </c>
      <c r="K36" s="165" t="s">
        <v>1917</v>
      </c>
      <c r="L36" s="66" t="s">
        <v>1918</v>
      </c>
      <c r="M36" s="85">
        <f t="shared" si="7"/>
        <v>2</v>
      </c>
      <c r="N36" s="15">
        <f t="shared" si="12"/>
        <v>0</v>
      </c>
      <c r="O36" s="78">
        <f t="shared" si="13"/>
        <v>0.4</v>
      </c>
      <c r="P36" s="78">
        <f t="shared" si="14"/>
        <v>0</v>
      </c>
      <c r="Q36" s="153">
        <f t="shared" si="15"/>
        <v>0</v>
      </c>
      <c r="R36" s="113"/>
    </row>
    <row r="37" spans="2:18" s="3" customFormat="1" ht="27.95" customHeight="1">
      <c r="B37" s="338"/>
      <c r="C37" s="344"/>
      <c r="D37" s="17" t="s">
        <v>1928</v>
      </c>
      <c r="E37" s="18" t="s">
        <v>22</v>
      </c>
      <c r="F37" s="19" t="s">
        <v>198</v>
      </c>
      <c r="G37" s="14" t="s">
        <v>205</v>
      </c>
      <c r="H37" s="15">
        <v>0.4</v>
      </c>
      <c r="I37" s="16" t="s">
        <v>81</v>
      </c>
      <c r="J37" s="13" t="s">
        <v>1916</v>
      </c>
      <c r="K37" s="165" t="s">
        <v>1917</v>
      </c>
      <c r="L37" s="66" t="s">
        <v>1918</v>
      </c>
      <c r="M37" s="85">
        <v>2</v>
      </c>
      <c r="N37" s="15">
        <f t="shared" si="12"/>
        <v>0</v>
      </c>
      <c r="O37" s="78">
        <f t="shared" si="13"/>
        <v>0.8</v>
      </c>
      <c r="P37" s="78">
        <f t="shared" si="14"/>
        <v>0</v>
      </c>
      <c r="Q37" s="153">
        <f t="shared" si="15"/>
        <v>0</v>
      </c>
      <c r="R37" s="113"/>
    </row>
    <row r="38" spans="2:18" s="3" customFormat="1" ht="27.95" customHeight="1">
      <c r="B38" s="338"/>
      <c r="C38" s="344"/>
      <c r="D38" s="20"/>
      <c r="E38" s="21"/>
      <c r="F38" s="31"/>
      <c r="G38" s="14" t="s">
        <v>206</v>
      </c>
      <c r="H38" s="15">
        <v>0.4</v>
      </c>
      <c r="I38" s="16" t="s">
        <v>1363</v>
      </c>
      <c r="J38" s="13" t="s">
        <v>1920</v>
      </c>
      <c r="K38" s="165" t="s">
        <v>1919</v>
      </c>
      <c r="L38" s="13" t="s">
        <v>1921</v>
      </c>
      <c r="M38" s="85">
        <f t="shared" si="7"/>
        <v>2</v>
      </c>
      <c r="N38" s="15">
        <f t="shared" si="12"/>
        <v>0.99</v>
      </c>
      <c r="O38" s="78">
        <f t="shared" si="13"/>
        <v>0</v>
      </c>
      <c r="P38" s="78">
        <f t="shared" si="14"/>
        <v>0.79200000000000004</v>
      </c>
      <c r="Q38" s="153">
        <f t="shared" si="15"/>
        <v>8.0000000000000071E-3</v>
      </c>
      <c r="R38" s="113"/>
    </row>
    <row r="39" spans="2:18" s="3" customFormat="1" ht="27.95" customHeight="1">
      <c r="B39" s="338"/>
      <c r="C39" s="344"/>
      <c r="D39" s="22"/>
      <c r="E39" s="23"/>
      <c r="F39" s="24"/>
      <c r="G39" s="14" t="s">
        <v>14</v>
      </c>
      <c r="H39" s="15">
        <v>0.2</v>
      </c>
      <c r="I39" s="16" t="s">
        <v>219</v>
      </c>
      <c r="J39" s="13" t="s">
        <v>1916</v>
      </c>
      <c r="K39" s="165" t="s">
        <v>1917</v>
      </c>
      <c r="L39" s="66" t="s">
        <v>1918</v>
      </c>
      <c r="M39" s="85">
        <f t="shared" si="7"/>
        <v>2</v>
      </c>
      <c r="N39" s="15">
        <f t="shared" si="12"/>
        <v>0</v>
      </c>
      <c r="O39" s="78">
        <f t="shared" si="13"/>
        <v>0.4</v>
      </c>
      <c r="P39" s="78">
        <f t="shared" si="14"/>
        <v>0</v>
      </c>
      <c r="Q39" s="153">
        <f t="shared" si="15"/>
        <v>0</v>
      </c>
      <c r="R39" s="113"/>
    </row>
    <row r="40" spans="2:18" s="3" customFormat="1" ht="27.95" customHeight="1">
      <c r="B40" s="338"/>
      <c r="C40" s="344"/>
      <c r="D40" s="17" t="s">
        <v>1929</v>
      </c>
      <c r="E40" s="18" t="s">
        <v>22</v>
      </c>
      <c r="F40" s="19" t="s">
        <v>198</v>
      </c>
      <c r="G40" s="14" t="s">
        <v>205</v>
      </c>
      <c r="H40" s="15">
        <v>0.4</v>
      </c>
      <c r="I40" s="16" t="s">
        <v>81</v>
      </c>
      <c r="J40" s="13" t="s">
        <v>1916</v>
      </c>
      <c r="K40" s="165" t="s">
        <v>1917</v>
      </c>
      <c r="L40" s="66" t="s">
        <v>1918</v>
      </c>
      <c r="M40" s="85">
        <v>2</v>
      </c>
      <c r="N40" s="15">
        <f t="shared" si="12"/>
        <v>0</v>
      </c>
      <c r="O40" s="78">
        <f t="shared" si="13"/>
        <v>0.8</v>
      </c>
      <c r="P40" s="78">
        <f t="shared" si="14"/>
        <v>0</v>
      </c>
      <c r="Q40" s="153">
        <f t="shared" si="15"/>
        <v>0</v>
      </c>
      <c r="R40" s="113"/>
    </row>
    <row r="41" spans="2:18" s="3" customFormat="1" ht="27.95" customHeight="1">
      <c r="B41" s="338"/>
      <c r="C41" s="344"/>
      <c r="D41" s="20"/>
      <c r="E41" s="21"/>
      <c r="F41" s="31"/>
      <c r="G41" s="14" t="s">
        <v>206</v>
      </c>
      <c r="H41" s="15">
        <v>0.4</v>
      </c>
      <c r="I41" s="16" t="s">
        <v>1363</v>
      </c>
      <c r="J41" s="13" t="s">
        <v>1920</v>
      </c>
      <c r="K41" s="165" t="s">
        <v>1919</v>
      </c>
      <c r="L41" s="13" t="s">
        <v>1921</v>
      </c>
      <c r="M41" s="85">
        <f t="shared" si="7"/>
        <v>2</v>
      </c>
      <c r="N41" s="15">
        <f t="shared" si="12"/>
        <v>0.99</v>
      </c>
      <c r="O41" s="78">
        <f t="shared" si="13"/>
        <v>0</v>
      </c>
      <c r="P41" s="78">
        <f t="shared" si="14"/>
        <v>0.79200000000000004</v>
      </c>
      <c r="Q41" s="153">
        <f t="shared" si="15"/>
        <v>8.0000000000000071E-3</v>
      </c>
      <c r="R41" s="113"/>
    </row>
    <row r="42" spans="2:18" s="3" customFormat="1" ht="27.95" customHeight="1">
      <c r="B42" s="338"/>
      <c r="C42" s="344"/>
      <c r="D42" s="22"/>
      <c r="E42" s="23"/>
      <c r="F42" s="24"/>
      <c r="G42" s="14" t="s">
        <v>14</v>
      </c>
      <c r="H42" s="15">
        <v>0.2</v>
      </c>
      <c r="I42" s="16" t="s">
        <v>219</v>
      </c>
      <c r="J42" s="13" t="s">
        <v>1916</v>
      </c>
      <c r="K42" s="165" t="s">
        <v>1917</v>
      </c>
      <c r="L42" s="66" t="s">
        <v>1918</v>
      </c>
      <c r="M42" s="85">
        <f t="shared" si="7"/>
        <v>2</v>
      </c>
      <c r="N42" s="15">
        <f t="shared" si="12"/>
        <v>0</v>
      </c>
      <c r="O42" s="78">
        <f t="shared" si="13"/>
        <v>0.4</v>
      </c>
      <c r="P42" s="78">
        <f t="shared" si="14"/>
        <v>0</v>
      </c>
      <c r="Q42" s="153">
        <f t="shared" si="15"/>
        <v>0</v>
      </c>
      <c r="R42" s="113"/>
    </row>
    <row r="43" spans="2:18" s="3" customFormat="1" ht="27.95" customHeight="1">
      <c r="B43" s="338"/>
      <c r="C43" s="344"/>
      <c r="D43" s="17" t="s">
        <v>1930</v>
      </c>
      <c r="E43" s="18" t="s">
        <v>22</v>
      </c>
      <c r="F43" s="19" t="s">
        <v>198</v>
      </c>
      <c r="G43" s="14" t="s">
        <v>205</v>
      </c>
      <c r="H43" s="15">
        <v>0.4</v>
      </c>
      <c r="I43" s="16" t="s">
        <v>81</v>
      </c>
      <c r="J43" s="13" t="s">
        <v>1916</v>
      </c>
      <c r="K43" s="165" t="s">
        <v>1917</v>
      </c>
      <c r="L43" s="66" t="s">
        <v>1918</v>
      </c>
      <c r="M43" s="85">
        <v>2</v>
      </c>
      <c r="N43" s="15">
        <f t="shared" si="12"/>
        <v>0</v>
      </c>
      <c r="O43" s="78">
        <f t="shared" si="13"/>
        <v>0.8</v>
      </c>
      <c r="P43" s="78">
        <f t="shared" si="14"/>
        <v>0</v>
      </c>
      <c r="Q43" s="153">
        <f t="shared" si="15"/>
        <v>0</v>
      </c>
      <c r="R43" s="113"/>
    </row>
    <row r="44" spans="2:18" s="3" customFormat="1" ht="27.95" customHeight="1">
      <c r="B44" s="338"/>
      <c r="C44" s="344"/>
      <c r="D44" s="20"/>
      <c r="E44" s="21"/>
      <c r="F44" s="31"/>
      <c r="G44" s="14" t="s">
        <v>206</v>
      </c>
      <c r="H44" s="15">
        <v>0.4</v>
      </c>
      <c r="I44" s="16" t="s">
        <v>1363</v>
      </c>
      <c r="J44" s="13" t="s">
        <v>1920</v>
      </c>
      <c r="K44" s="165" t="s">
        <v>1919</v>
      </c>
      <c r="L44" s="13" t="s">
        <v>1921</v>
      </c>
      <c r="M44" s="85">
        <f t="shared" si="7"/>
        <v>2</v>
      </c>
      <c r="N44" s="15">
        <f t="shared" si="12"/>
        <v>0.99</v>
      </c>
      <c r="O44" s="78">
        <f t="shared" si="13"/>
        <v>0</v>
      </c>
      <c r="P44" s="78">
        <f t="shared" si="14"/>
        <v>0.79200000000000004</v>
      </c>
      <c r="Q44" s="153">
        <f t="shared" si="15"/>
        <v>8.0000000000000071E-3</v>
      </c>
      <c r="R44" s="113"/>
    </row>
    <row r="45" spans="2:18" s="3" customFormat="1" ht="27.95" customHeight="1">
      <c r="B45" s="338"/>
      <c r="C45" s="344"/>
      <c r="D45" s="22"/>
      <c r="E45" s="23"/>
      <c r="F45" s="24"/>
      <c r="G45" s="14" t="s">
        <v>14</v>
      </c>
      <c r="H45" s="15">
        <v>0.2</v>
      </c>
      <c r="I45" s="16" t="s">
        <v>219</v>
      </c>
      <c r="J45" s="13" t="s">
        <v>1916</v>
      </c>
      <c r="K45" s="165" t="s">
        <v>1917</v>
      </c>
      <c r="L45" s="66" t="s">
        <v>1918</v>
      </c>
      <c r="M45" s="85">
        <f t="shared" si="7"/>
        <v>2</v>
      </c>
      <c r="N45" s="15">
        <f t="shared" si="12"/>
        <v>0</v>
      </c>
      <c r="O45" s="78">
        <f t="shared" si="13"/>
        <v>0.4</v>
      </c>
      <c r="P45" s="78">
        <f t="shared" si="14"/>
        <v>0</v>
      </c>
      <c r="Q45" s="153">
        <f t="shared" si="15"/>
        <v>0</v>
      </c>
      <c r="R45" s="113"/>
    </row>
    <row r="46" spans="2:18" s="3" customFormat="1" ht="27.95" customHeight="1">
      <c r="B46" s="338"/>
      <c r="C46" s="344"/>
      <c r="D46" s="17" t="s">
        <v>1931</v>
      </c>
      <c r="E46" s="18" t="s">
        <v>22</v>
      </c>
      <c r="F46" s="19" t="s">
        <v>198</v>
      </c>
      <c r="G46" s="14" t="s">
        <v>205</v>
      </c>
      <c r="H46" s="15">
        <v>0.4</v>
      </c>
      <c r="I46" s="16" t="s">
        <v>81</v>
      </c>
      <c r="J46" s="13" t="s">
        <v>1916</v>
      </c>
      <c r="K46" s="165" t="s">
        <v>1917</v>
      </c>
      <c r="L46" s="66" t="s">
        <v>1918</v>
      </c>
      <c r="M46" s="85">
        <v>2</v>
      </c>
      <c r="N46" s="15">
        <f t="shared" si="12"/>
        <v>0</v>
      </c>
      <c r="O46" s="78">
        <f t="shared" si="13"/>
        <v>0.8</v>
      </c>
      <c r="P46" s="78">
        <f t="shared" si="14"/>
        <v>0</v>
      </c>
      <c r="Q46" s="153">
        <f t="shared" si="15"/>
        <v>0</v>
      </c>
      <c r="R46" s="113"/>
    </row>
    <row r="47" spans="2:18" s="3" customFormat="1" ht="27.95" customHeight="1">
      <c r="B47" s="338"/>
      <c r="C47" s="344"/>
      <c r="D47" s="20"/>
      <c r="E47" s="21"/>
      <c r="F47" s="31"/>
      <c r="G47" s="14" t="s">
        <v>206</v>
      </c>
      <c r="H47" s="15">
        <v>0.4</v>
      </c>
      <c r="I47" s="16" t="s">
        <v>1363</v>
      </c>
      <c r="J47" s="13" t="s">
        <v>1920</v>
      </c>
      <c r="K47" s="165" t="s">
        <v>1919</v>
      </c>
      <c r="L47" s="13" t="s">
        <v>1921</v>
      </c>
      <c r="M47" s="85">
        <f t="shared" si="7"/>
        <v>2</v>
      </c>
      <c r="N47" s="15">
        <f t="shared" si="12"/>
        <v>0.99</v>
      </c>
      <c r="O47" s="78">
        <f t="shared" si="13"/>
        <v>0</v>
      </c>
      <c r="P47" s="78">
        <f t="shared" si="14"/>
        <v>0.79200000000000004</v>
      </c>
      <c r="Q47" s="153">
        <f t="shared" si="15"/>
        <v>8.0000000000000071E-3</v>
      </c>
      <c r="R47" s="113"/>
    </row>
    <row r="48" spans="2:18" s="3" customFormat="1" ht="27.95" customHeight="1">
      <c r="B48" s="338"/>
      <c r="C48" s="344"/>
      <c r="D48" s="22"/>
      <c r="E48" s="23"/>
      <c r="F48" s="24"/>
      <c r="G48" s="14" t="s">
        <v>14</v>
      </c>
      <c r="H48" s="15">
        <v>0.2</v>
      </c>
      <c r="I48" s="16" t="s">
        <v>219</v>
      </c>
      <c r="J48" s="13" t="s">
        <v>1916</v>
      </c>
      <c r="K48" s="165" t="s">
        <v>1917</v>
      </c>
      <c r="L48" s="66" t="s">
        <v>1918</v>
      </c>
      <c r="M48" s="85">
        <f t="shared" si="7"/>
        <v>2</v>
      </c>
      <c r="N48" s="15">
        <f t="shared" si="12"/>
        <v>0</v>
      </c>
      <c r="O48" s="78">
        <f t="shared" si="13"/>
        <v>0.4</v>
      </c>
      <c r="P48" s="78">
        <f t="shared" si="14"/>
        <v>0</v>
      </c>
      <c r="Q48" s="153">
        <f t="shared" si="15"/>
        <v>0</v>
      </c>
      <c r="R48" s="113"/>
    </row>
    <row r="49" spans="2:18" s="3" customFormat="1" ht="27.95" customHeight="1">
      <c r="B49" s="338"/>
      <c r="C49" s="344"/>
      <c r="D49" s="17" t="s">
        <v>1932</v>
      </c>
      <c r="E49" s="18" t="s">
        <v>22</v>
      </c>
      <c r="F49" s="19" t="s">
        <v>198</v>
      </c>
      <c r="G49" s="14" t="s">
        <v>205</v>
      </c>
      <c r="H49" s="15">
        <v>0.4</v>
      </c>
      <c r="I49" s="16" t="s">
        <v>81</v>
      </c>
      <c r="J49" s="13" t="s">
        <v>1916</v>
      </c>
      <c r="K49" s="165" t="s">
        <v>1917</v>
      </c>
      <c r="L49" s="66" t="s">
        <v>1918</v>
      </c>
      <c r="M49" s="85">
        <v>2</v>
      </c>
      <c r="N49" s="15">
        <f t="shared" ref="N49:N57" si="16">IF(K49="Detected", 0.99,0)</f>
        <v>0</v>
      </c>
      <c r="O49" s="78">
        <f t="shared" ref="O49:O57" si="17">IF(I49="Safe", M49*H49,0)</f>
        <v>0.8</v>
      </c>
      <c r="P49" s="78">
        <f t="shared" ref="P49:P57" si="18">IF(I49="Dangerous",M49*H49*N49,0)</f>
        <v>0</v>
      </c>
      <c r="Q49" s="153">
        <f t="shared" ref="Q49:Q57" si="19">IF(P49=0,0,M49*H49*(1-N49))</f>
        <v>0</v>
      </c>
      <c r="R49" s="113"/>
    </row>
    <row r="50" spans="2:18" s="3" customFormat="1" ht="27.95" customHeight="1">
      <c r="B50" s="338"/>
      <c r="C50" s="344"/>
      <c r="D50" s="20"/>
      <c r="E50" s="21"/>
      <c r="F50" s="31"/>
      <c r="G50" s="14" t="s">
        <v>206</v>
      </c>
      <c r="H50" s="15">
        <v>0.4</v>
      </c>
      <c r="I50" s="16" t="s">
        <v>1363</v>
      </c>
      <c r="J50" s="13" t="s">
        <v>1920</v>
      </c>
      <c r="K50" s="165" t="s">
        <v>1919</v>
      </c>
      <c r="L50" s="13" t="s">
        <v>1921</v>
      </c>
      <c r="M50" s="85">
        <f t="shared" si="7"/>
        <v>2</v>
      </c>
      <c r="N50" s="15">
        <f t="shared" si="16"/>
        <v>0.99</v>
      </c>
      <c r="O50" s="78">
        <f t="shared" si="17"/>
        <v>0</v>
      </c>
      <c r="P50" s="78">
        <f t="shared" si="18"/>
        <v>0.79200000000000004</v>
      </c>
      <c r="Q50" s="153">
        <f t="shared" si="19"/>
        <v>8.0000000000000071E-3</v>
      </c>
      <c r="R50" s="113"/>
    </row>
    <row r="51" spans="2:18" s="3" customFormat="1" ht="27.95" customHeight="1">
      <c r="B51" s="338"/>
      <c r="C51" s="344"/>
      <c r="D51" s="22"/>
      <c r="E51" s="23"/>
      <c r="F51" s="24"/>
      <c r="G51" s="14" t="s">
        <v>14</v>
      </c>
      <c r="H51" s="15">
        <v>0.2</v>
      </c>
      <c r="I51" s="16" t="s">
        <v>219</v>
      </c>
      <c r="J51" s="13" t="s">
        <v>1916</v>
      </c>
      <c r="K51" s="165" t="s">
        <v>1917</v>
      </c>
      <c r="L51" s="66" t="s">
        <v>1918</v>
      </c>
      <c r="M51" s="85">
        <f t="shared" si="7"/>
        <v>2</v>
      </c>
      <c r="N51" s="15">
        <f t="shared" si="16"/>
        <v>0</v>
      </c>
      <c r="O51" s="78">
        <f t="shared" si="17"/>
        <v>0.4</v>
      </c>
      <c r="P51" s="78">
        <f t="shared" si="18"/>
        <v>0</v>
      </c>
      <c r="Q51" s="153">
        <f t="shared" si="19"/>
        <v>0</v>
      </c>
      <c r="R51" s="113"/>
    </row>
    <row r="52" spans="2:18" s="3" customFormat="1" ht="27.95" customHeight="1">
      <c r="B52" s="338"/>
      <c r="C52" s="344"/>
      <c r="D52" s="17" t="s">
        <v>1933</v>
      </c>
      <c r="E52" s="18" t="s">
        <v>22</v>
      </c>
      <c r="F52" s="19" t="s">
        <v>198</v>
      </c>
      <c r="G52" s="14" t="s">
        <v>205</v>
      </c>
      <c r="H52" s="15">
        <v>0.4</v>
      </c>
      <c r="I52" s="16" t="s">
        <v>81</v>
      </c>
      <c r="J52" s="13" t="s">
        <v>1916</v>
      </c>
      <c r="K52" s="165" t="s">
        <v>1917</v>
      </c>
      <c r="L52" s="66" t="s">
        <v>1918</v>
      </c>
      <c r="M52" s="85">
        <v>2</v>
      </c>
      <c r="N52" s="15">
        <f t="shared" si="16"/>
        <v>0</v>
      </c>
      <c r="O52" s="78">
        <f t="shared" si="17"/>
        <v>0.8</v>
      </c>
      <c r="P52" s="78">
        <f t="shared" si="18"/>
        <v>0</v>
      </c>
      <c r="Q52" s="153">
        <f t="shared" si="19"/>
        <v>0</v>
      </c>
      <c r="R52" s="113"/>
    </row>
    <row r="53" spans="2:18" s="3" customFormat="1" ht="27.95" customHeight="1">
      <c r="B53" s="338"/>
      <c r="C53" s="344"/>
      <c r="D53" s="20"/>
      <c r="E53" s="21"/>
      <c r="F53" s="31"/>
      <c r="G53" s="14" t="s">
        <v>206</v>
      </c>
      <c r="H53" s="15">
        <v>0.4</v>
      </c>
      <c r="I53" s="16" t="s">
        <v>1363</v>
      </c>
      <c r="J53" s="13" t="s">
        <v>1920</v>
      </c>
      <c r="K53" s="165" t="s">
        <v>1919</v>
      </c>
      <c r="L53" s="13" t="s">
        <v>1921</v>
      </c>
      <c r="M53" s="85">
        <f t="shared" si="7"/>
        <v>2</v>
      </c>
      <c r="N53" s="15">
        <f t="shared" si="16"/>
        <v>0.99</v>
      </c>
      <c r="O53" s="78">
        <f t="shared" si="17"/>
        <v>0</v>
      </c>
      <c r="P53" s="78">
        <f t="shared" si="18"/>
        <v>0.79200000000000004</v>
      </c>
      <c r="Q53" s="153">
        <f t="shared" si="19"/>
        <v>8.0000000000000071E-3</v>
      </c>
      <c r="R53" s="113"/>
    </row>
    <row r="54" spans="2:18" s="3" customFormat="1" ht="27.95" customHeight="1">
      <c r="B54" s="338"/>
      <c r="C54" s="344"/>
      <c r="D54" s="22"/>
      <c r="E54" s="23"/>
      <c r="F54" s="24"/>
      <c r="G54" s="14" t="s">
        <v>14</v>
      </c>
      <c r="H54" s="15">
        <v>0.2</v>
      </c>
      <c r="I54" s="16" t="s">
        <v>219</v>
      </c>
      <c r="J54" s="13" t="s">
        <v>1916</v>
      </c>
      <c r="K54" s="165" t="s">
        <v>1917</v>
      </c>
      <c r="L54" s="66" t="s">
        <v>1918</v>
      </c>
      <c r="M54" s="85">
        <f t="shared" si="7"/>
        <v>2</v>
      </c>
      <c r="N54" s="15">
        <f t="shared" si="16"/>
        <v>0</v>
      </c>
      <c r="O54" s="78">
        <f t="shared" si="17"/>
        <v>0.4</v>
      </c>
      <c r="P54" s="78">
        <f t="shared" si="18"/>
        <v>0</v>
      </c>
      <c r="Q54" s="153">
        <f t="shared" si="19"/>
        <v>0</v>
      </c>
      <c r="R54" s="113"/>
    </row>
    <row r="55" spans="2:18" s="3" customFormat="1" ht="27.95" customHeight="1">
      <c r="B55" s="338"/>
      <c r="C55" s="344"/>
      <c r="D55" s="17" t="s">
        <v>1934</v>
      </c>
      <c r="E55" s="18" t="s">
        <v>22</v>
      </c>
      <c r="F55" s="19" t="s">
        <v>198</v>
      </c>
      <c r="G55" s="14" t="s">
        <v>205</v>
      </c>
      <c r="H55" s="15">
        <v>0.4</v>
      </c>
      <c r="I55" s="16" t="s">
        <v>81</v>
      </c>
      <c r="J55" s="13" t="s">
        <v>1916</v>
      </c>
      <c r="K55" s="165" t="s">
        <v>1917</v>
      </c>
      <c r="L55" s="66" t="s">
        <v>1918</v>
      </c>
      <c r="M55" s="85">
        <v>2</v>
      </c>
      <c r="N55" s="15">
        <f t="shared" si="16"/>
        <v>0</v>
      </c>
      <c r="O55" s="78">
        <f t="shared" si="17"/>
        <v>0.8</v>
      </c>
      <c r="P55" s="78">
        <f t="shared" si="18"/>
        <v>0</v>
      </c>
      <c r="Q55" s="153">
        <f t="shared" si="19"/>
        <v>0</v>
      </c>
      <c r="R55" s="113"/>
    </row>
    <row r="56" spans="2:18" s="3" customFormat="1" ht="27.95" customHeight="1">
      <c r="B56" s="338"/>
      <c r="C56" s="344"/>
      <c r="D56" s="20"/>
      <c r="E56" s="21"/>
      <c r="F56" s="31"/>
      <c r="G56" s="14" t="s">
        <v>206</v>
      </c>
      <c r="H56" s="15">
        <v>0.4</v>
      </c>
      <c r="I56" s="16" t="s">
        <v>1363</v>
      </c>
      <c r="J56" s="13" t="s">
        <v>1920</v>
      </c>
      <c r="K56" s="165" t="s">
        <v>1919</v>
      </c>
      <c r="L56" s="13" t="s">
        <v>1921</v>
      </c>
      <c r="M56" s="85">
        <f t="shared" si="7"/>
        <v>2</v>
      </c>
      <c r="N56" s="15">
        <f t="shared" si="16"/>
        <v>0.99</v>
      </c>
      <c r="O56" s="78">
        <f t="shared" si="17"/>
        <v>0</v>
      </c>
      <c r="P56" s="78">
        <f t="shared" si="18"/>
        <v>0.79200000000000004</v>
      </c>
      <c r="Q56" s="153">
        <f t="shared" si="19"/>
        <v>8.0000000000000071E-3</v>
      </c>
      <c r="R56" s="113"/>
    </row>
    <row r="57" spans="2:18" s="3" customFormat="1" ht="27.95" customHeight="1">
      <c r="B57" s="338"/>
      <c r="C57" s="344"/>
      <c r="D57" s="22"/>
      <c r="E57" s="23"/>
      <c r="F57" s="24"/>
      <c r="G57" s="14" t="s">
        <v>14</v>
      </c>
      <c r="H57" s="15">
        <v>0.2</v>
      </c>
      <c r="I57" s="16" t="s">
        <v>219</v>
      </c>
      <c r="J57" s="13" t="s">
        <v>1916</v>
      </c>
      <c r="K57" s="165" t="s">
        <v>1917</v>
      </c>
      <c r="L57" s="66" t="s">
        <v>1918</v>
      </c>
      <c r="M57" s="85">
        <f t="shared" si="7"/>
        <v>2</v>
      </c>
      <c r="N57" s="15">
        <f t="shared" si="16"/>
        <v>0</v>
      </c>
      <c r="O57" s="78">
        <f t="shared" si="17"/>
        <v>0.4</v>
      </c>
      <c r="P57" s="78">
        <f t="shared" si="18"/>
        <v>0</v>
      </c>
      <c r="Q57" s="153">
        <f t="shared" si="19"/>
        <v>0</v>
      </c>
      <c r="R57" s="113"/>
    </row>
    <row r="58" spans="2:18" s="3" customFormat="1" ht="27.95" customHeight="1">
      <c r="B58" s="338"/>
      <c r="C58" s="344"/>
      <c r="D58" s="17" t="s">
        <v>1935</v>
      </c>
      <c r="E58" s="18" t="s">
        <v>22</v>
      </c>
      <c r="F58" s="19" t="s">
        <v>198</v>
      </c>
      <c r="G58" s="14" t="s">
        <v>205</v>
      </c>
      <c r="H58" s="15">
        <v>0.4</v>
      </c>
      <c r="I58" s="16" t="s">
        <v>81</v>
      </c>
      <c r="J58" s="13" t="s">
        <v>1916</v>
      </c>
      <c r="K58" s="165" t="s">
        <v>1917</v>
      </c>
      <c r="L58" s="66" t="s">
        <v>1918</v>
      </c>
      <c r="M58" s="85">
        <v>2</v>
      </c>
      <c r="N58" s="15">
        <f t="shared" ref="N58:N66" si="20">IF(K58="Detected", 0.99,0)</f>
        <v>0</v>
      </c>
      <c r="O58" s="78">
        <f t="shared" ref="O58:O66" si="21">IF(I58="Safe", M58*H58,0)</f>
        <v>0.8</v>
      </c>
      <c r="P58" s="78">
        <f t="shared" ref="P58:P66" si="22">IF(I58="Dangerous",M58*H58*N58,0)</f>
        <v>0</v>
      </c>
      <c r="Q58" s="153">
        <f t="shared" ref="Q58:Q66" si="23">IF(P58=0,0,M58*H58*(1-N58))</f>
        <v>0</v>
      </c>
      <c r="R58" s="113"/>
    </row>
    <row r="59" spans="2:18" s="3" customFormat="1" ht="27.95" customHeight="1">
      <c r="B59" s="338"/>
      <c r="C59" s="344"/>
      <c r="D59" s="20"/>
      <c r="E59" s="21"/>
      <c r="F59" s="31"/>
      <c r="G59" s="14" t="s">
        <v>206</v>
      </c>
      <c r="H59" s="15">
        <v>0.4</v>
      </c>
      <c r="I59" s="16" t="s">
        <v>1363</v>
      </c>
      <c r="J59" s="13" t="s">
        <v>1920</v>
      </c>
      <c r="K59" s="165" t="s">
        <v>1919</v>
      </c>
      <c r="L59" s="13" t="s">
        <v>1921</v>
      </c>
      <c r="M59" s="85">
        <f t="shared" si="7"/>
        <v>2</v>
      </c>
      <c r="N59" s="15">
        <f t="shared" si="20"/>
        <v>0.99</v>
      </c>
      <c r="O59" s="78">
        <f t="shared" si="21"/>
        <v>0</v>
      </c>
      <c r="P59" s="78">
        <f t="shared" si="22"/>
        <v>0.79200000000000004</v>
      </c>
      <c r="Q59" s="153">
        <f t="shared" si="23"/>
        <v>8.0000000000000071E-3</v>
      </c>
      <c r="R59" s="113"/>
    </row>
    <row r="60" spans="2:18" s="3" customFormat="1" ht="27.95" customHeight="1">
      <c r="B60" s="338"/>
      <c r="C60" s="344"/>
      <c r="D60" s="22"/>
      <c r="E60" s="23"/>
      <c r="F60" s="24"/>
      <c r="G60" s="14" t="s">
        <v>14</v>
      </c>
      <c r="H60" s="15">
        <v>0.2</v>
      </c>
      <c r="I60" s="16" t="s">
        <v>219</v>
      </c>
      <c r="J60" s="13" t="s">
        <v>1916</v>
      </c>
      <c r="K60" s="165" t="s">
        <v>1917</v>
      </c>
      <c r="L60" s="66" t="s">
        <v>1918</v>
      </c>
      <c r="M60" s="85">
        <f t="shared" si="7"/>
        <v>2</v>
      </c>
      <c r="N60" s="15">
        <f t="shared" si="20"/>
        <v>0</v>
      </c>
      <c r="O60" s="78">
        <f t="shared" si="21"/>
        <v>0.4</v>
      </c>
      <c r="P60" s="78">
        <f t="shared" si="22"/>
        <v>0</v>
      </c>
      <c r="Q60" s="153">
        <f t="shared" si="23"/>
        <v>0</v>
      </c>
      <c r="R60" s="113"/>
    </row>
    <row r="61" spans="2:18" s="3" customFormat="1" ht="27.95" customHeight="1">
      <c r="B61" s="338"/>
      <c r="C61" s="344"/>
      <c r="D61" s="17" t="s">
        <v>1939</v>
      </c>
      <c r="E61" s="18" t="s">
        <v>22</v>
      </c>
      <c r="F61" s="19" t="s">
        <v>198</v>
      </c>
      <c r="G61" s="14" t="s">
        <v>205</v>
      </c>
      <c r="H61" s="15">
        <v>0.4</v>
      </c>
      <c r="I61" s="16" t="s">
        <v>81</v>
      </c>
      <c r="J61" s="13" t="s">
        <v>1916</v>
      </c>
      <c r="K61" s="165" t="s">
        <v>1917</v>
      </c>
      <c r="L61" s="66" t="s">
        <v>1918</v>
      </c>
      <c r="M61" s="85">
        <v>2</v>
      </c>
      <c r="N61" s="15">
        <f t="shared" si="20"/>
        <v>0</v>
      </c>
      <c r="O61" s="78">
        <f t="shared" si="21"/>
        <v>0.8</v>
      </c>
      <c r="P61" s="78">
        <f t="shared" si="22"/>
        <v>0</v>
      </c>
      <c r="Q61" s="153">
        <f t="shared" si="23"/>
        <v>0</v>
      </c>
      <c r="R61" s="113"/>
    </row>
    <row r="62" spans="2:18" s="3" customFormat="1" ht="27.95" customHeight="1">
      <c r="B62" s="338"/>
      <c r="C62" s="344"/>
      <c r="D62" s="20"/>
      <c r="E62" s="21"/>
      <c r="F62" s="31"/>
      <c r="G62" s="14" t="s">
        <v>206</v>
      </c>
      <c r="H62" s="15">
        <v>0.4</v>
      </c>
      <c r="I62" s="16" t="s">
        <v>1363</v>
      </c>
      <c r="J62" s="13" t="s">
        <v>1920</v>
      </c>
      <c r="K62" s="165" t="s">
        <v>1919</v>
      </c>
      <c r="L62" s="13" t="s">
        <v>1921</v>
      </c>
      <c r="M62" s="85">
        <f t="shared" si="7"/>
        <v>2</v>
      </c>
      <c r="N62" s="15">
        <f t="shared" si="20"/>
        <v>0.99</v>
      </c>
      <c r="O62" s="78">
        <f t="shared" si="21"/>
        <v>0</v>
      </c>
      <c r="P62" s="78">
        <f t="shared" si="22"/>
        <v>0.79200000000000004</v>
      </c>
      <c r="Q62" s="153">
        <f t="shared" si="23"/>
        <v>8.0000000000000071E-3</v>
      </c>
      <c r="R62" s="113"/>
    </row>
    <row r="63" spans="2:18" s="3" customFormat="1" ht="27.95" customHeight="1">
      <c r="B63" s="338"/>
      <c r="C63" s="344"/>
      <c r="D63" s="22"/>
      <c r="E63" s="23"/>
      <c r="F63" s="24"/>
      <c r="G63" s="14" t="s">
        <v>14</v>
      </c>
      <c r="H63" s="15">
        <v>0.2</v>
      </c>
      <c r="I63" s="16" t="s">
        <v>219</v>
      </c>
      <c r="J63" s="13" t="s">
        <v>1916</v>
      </c>
      <c r="K63" s="165" t="s">
        <v>1917</v>
      </c>
      <c r="L63" s="66" t="s">
        <v>1918</v>
      </c>
      <c r="M63" s="85">
        <f t="shared" si="7"/>
        <v>2</v>
      </c>
      <c r="N63" s="15">
        <f t="shared" si="20"/>
        <v>0</v>
      </c>
      <c r="O63" s="78">
        <f t="shared" si="21"/>
        <v>0.4</v>
      </c>
      <c r="P63" s="78">
        <f t="shared" si="22"/>
        <v>0</v>
      </c>
      <c r="Q63" s="153">
        <f t="shared" si="23"/>
        <v>0</v>
      </c>
      <c r="R63" s="113"/>
    </row>
    <row r="64" spans="2:18" s="3" customFormat="1" ht="27.95" customHeight="1">
      <c r="B64" s="338"/>
      <c r="C64" s="344"/>
      <c r="D64" s="17" t="s">
        <v>1940</v>
      </c>
      <c r="E64" s="18" t="s">
        <v>22</v>
      </c>
      <c r="F64" s="19" t="s">
        <v>198</v>
      </c>
      <c r="G64" s="14" t="s">
        <v>205</v>
      </c>
      <c r="H64" s="15">
        <v>0.4</v>
      </c>
      <c r="I64" s="16" t="s">
        <v>81</v>
      </c>
      <c r="J64" s="13" t="s">
        <v>1916</v>
      </c>
      <c r="K64" s="165" t="s">
        <v>1917</v>
      </c>
      <c r="L64" s="66" t="s">
        <v>1918</v>
      </c>
      <c r="M64" s="85">
        <v>2</v>
      </c>
      <c r="N64" s="15">
        <f t="shared" si="20"/>
        <v>0</v>
      </c>
      <c r="O64" s="78">
        <f t="shared" si="21"/>
        <v>0.8</v>
      </c>
      <c r="P64" s="78">
        <f t="shared" si="22"/>
        <v>0</v>
      </c>
      <c r="Q64" s="153">
        <f t="shared" si="23"/>
        <v>0</v>
      </c>
      <c r="R64" s="113"/>
    </row>
    <row r="65" spans="2:18" s="3" customFormat="1" ht="27.95" customHeight="1">
      <c r="B65" s="338"/>
      <c r="C65" s="344"/>
      <c r="D65" s="20"/>
      <c r="E65" s="21"/>
      <c r="F65" s="31"/>
      <c r="G65" s="14" t="s">
        <v>206</v>
      </c>
      <c r="H65" s="15">
        <v>0.4</v>
      </c>
      <c r="I65" s="16" t="s">
        <v>1363</v>
      </c>
      <c r="J65" s="13" t="s">
        <v>1920</v>
      </c>
      <c r="K65" s="165" t="s">
        <v>1919</v>
      </c>
      <c r="L65" s="13" t="s">
        <v>1921</v>
      </c>
      <c r="M65" s="85">
        <f t="shared" si="7"/>
        <v>2</v>
      </c>
      <c r="N65" s="15">
        <f t="shared" si="20"/>
        <v>0.99</v>
      </c>
      <c r="O65" s="78">
        <f t="shared" si="21"/>
        <v>0</v>
      </c>
      <c r="P65" s="78">
        <f t="shared" si="22"/>
        <v>0.79200000000000004</v>
      </c>
      <c r="Q65" s="153">
        <f t="shared" si="23"/>
        <v>8.0000000000000071E-3</v>
      </c>
      <c r="R65" s="113"/>
    </row>
    <row r="66" spans="2:18" s="3" customFormat="1" ht="27.95" customHeight="1">
      <c r="B66" s="338"/>
      <c r="C66" s="344"/>
      <c r="D66" s="22"/>
      <c r="E66" s="23"/>
      <c r="F66" s="24"/>
      <c r="G66" s="14" t="s">
        <v>14</v>
      </c>
      <c r="H66" s="15">
        <v>0.2</v>
      </c>
      <c r="I66" s="16" t="s">
        <v>219</v>
      </c>
      <c r="J66" s="13" t="s">
        <v>1916</v>
      </c>
      <c r="K66" s="165" t="s">
        <v>1917</v>
      </c>
      <c r="L66" s="66" t="s">
        <v>1918</v>
      </c>
      <c r="M66" s="85">
        <f t="shared" si="7"/>
        <v>2</v>
      </c>
      <c r="N66" s="15">
        <f t="shared" si="20"/>
        <v>0</v>
      </c>
      <c r="O66" s="78">
        <f t="shared" si="21"/>
        <v>0.4</v>
      </c>
      <c r="P66" s="78">
        <f t="shared" si="22"/>
        <v>0</v>
      </c>
      <c r="Q66" s="153">
        <f t="shared" si="23"/>
        <v>0</v>
      </c>
      <c r="R66" s="113"/>
    </row>
    <row r="67" spans="2:18" s="3" customFormat="1" ht="27.95" customHeight="1">
      <c r="B67" s="338"/>
      <c r="C67" s="344"/>
      <c r="D67" s="17" t="s">
        <v>1941</v>
      </c>
      <c r="E67" s="18" t="s">
        <v>22</v>
      </c>
      <c r="F67" s="19" t="s">
        <v>198</v>
      </c>
      <c r="G67" s="14" t="s">
        <v>205</v>
      </c>
      <c r="H67" s="15">
        <v>0.4</v>
      </c>
      <c r="I67" s="16" t="s">
        <v>81</v>
      </c>
      <c r="J67" s="13" t="s">
        <v>1916</v>
      </c>
      <c r="K67" s="165" t="s">
        <v>1917</v>
      </c>
      <c r="L67" s="66" t="s">
        <v>1918</v>
      </c>
      <c r="M67" s="85">
        <v>2</v>
      </c>
      <c r="N67" s="15">
        <f t="shared" ref="N67:N81" si="24">IF(K67="Detected", 0.99,0)</f>
        <v>0</v>
      </c>
      <c r="O67" s="78">
        <f t="shared" ref="O67:O77" si="25">IF(I67="Safe", M67*H67,0)</f>
        <v>0.8</v>
      </c>
      <c r="P67" s="78">
        <f t="shared" ref="P67:P81" si="26">IF(I67="Dangerous",M67*H67*N67,0)</f>
        <v>0</v>
      </c>
      <c r="Q67" s="153">
        <f t="shared" ref="Q67:Q81" si="27">IF(P67=0,0,M67*H67*(1-N67))</f>
        <v>0</v>
      </c>
      <c r="R67" s="113"/>
    </row>
    <row r="68" spans="2:18" s="3" customFormat="1" ht="27.95" customHeight="1">
      <c r="B68" s="338"/>
      <c r="C68" s="344"/>
      <c r="D68" s="20"/>
      <c r="E68" s="21"/>
      <c r="F68" s="31"/>
      <c r="G68" s="14" t="s">
        <v>206</v>
      </c>
      <c r="H68" s="15">
        <v>0.4</v>
      </c>
      <c r="I68" s="16" t="s">
        <v>1363</v>
      </c>
      <c r="J68" s="13" t="s">
        <v>1920</v>
      </c>
      <c r="K68" s="165" t="s">
        <v>1919</v>
      </c>
      <c r="L68" s="13" t="s">
        <v>1921</v>
      </c>
      <c r="M68" s="85">
        <f t="shared" si="7"/>
        <v>2</v>
      </c>
      <c r="N68" s="15">
        <f t="shared" si="24"/>
        <v>0.99</v>
      </c>
      <c r="O68" s="78">
        <f t="shared" si="25"/>
        <v>0</v>
      </c>
      <c r="P68" s="78">
        <f t="shared" si="26"/>
        <v>0.79200000000000004</v>
      </c>
      <c r="Q68" s="153">
        <f t="shared" si="27"/>
        <v>8.0000000000000071E-3</v>
      </c>
      <c r="R68" s="113"/>
    </row>
    <row r="69" spans="2:18" s="3" customFormat="1" ht="27.95" customHeight="1">
      <c r="B69" s="338"/>
      <c r="C69" s="344"/>
      <c r="D69" s="22"/>
      <c r="E69" s="23"/>
      <c r="F69" s="24"/>
      <c r="G69" s="14" t="s">
        <v>14</v>
      </c>
      <c r="H69" s="15">
        <v>0.2</v>
      </c>
      <c r="I69" s="16" t="s">
        <v>219</v>
      </c>
      <c r="J69" s="13" t="s">
        <v>1916</v>
      </c>
      <c r="K69" s="165" t="s">
        <v>1917</v>
      </c>
      <c r="L69" s="66" t="s">
        <v>1918</v>
      </c>
      <c r="M69" s="85">
        <f t="shared" si="7"/>
        <v>2</v>
      </c>
      <c r="N69" s="15">
        <f t="shared" si="24"/>
        <v>0</v>
      </c>
      <c r="O69" s="78">
        <f t="shared" si="25"/>
        <v>0.4</v>
      </c>
      <c r="P69" s="78">
        <f t="shared" si="26"/>
        <v>0</v>
      </c>
      <c r="Q69" s="153">
        <f t="shared" si="27"/>
        <v>0</v>
      </c>
      <c r="R69" s="113"/>
    </row>
    <row r="70" spans="2:18" s="3" customFormat="1" ht="27.95" customHeight="1">
      <c r="B70" s="338"/>
      <c r="C70" s="344"/>
      <c r="D70" s="17" t="s">
        <v>1942</v>
      </c>
      <c r="E70" s="18" t="s">
        <v>22</v>
      </c>
      <c r="F70" s="19" t="s">
        <v>1943</v>
      </c>
      <c r="G70" s="14" t="s">
        <v>205</v>
      </c>
      <c r="H70" s="15">
        <v>0.4</v>
      </c>
      <c r="I70" s="16" t="s">
        <v>81</v>
      </c>
      <c r="J70" s="13" t="s">
        <v>1916</v>
      </c>
      <c r="K70" s="165" t="s">
        <v>1917</v>
      </c>
      <c r="L70" s="66" t="s">
        <v>1918</v>
      </c>
      <c r="M70" s="85">
        <v>2</v>
      </c>
      <c r="N70" s="15">
        <f t="shared" si="24"/>
        <v>0</v>
      </c>
      <c r="O70" s="78">
        <f t="shared" si="25"/>
        <v>0.8</v>
      </c>
      <c r="P70" s="78">
        <f t="shared" si="26"/>
        <v>0</v>
      </c>
      <c r="Q70" s="153">
        <f t="shared" si="27"/>
        <v>0</v>
      </c>
      <c r="R70" s="113"/>
    </row>
    <row r="71" spans="2:18" s="3" customFormat="1" ht="27.95" customHeight="1">
      <c r="B71" s="338"/>
      <c r="C71" s="344"/>
      <c r="D71" s="20"/>
      <c r="E71" s="21"/>
      <c r="F71" s="31"/>
      <c r="G71" s="14" t="s">
        <v>206</v>
      </c>
      <c r="H71" s="15">
        <v>0.4</v>
      </c>
      <c r="I71" s="16" t="s">
        <v>1363</v>
      </c>
      <c r="J71" s="13" t="s">
        <v>1947</v>
      </c>
      <c r="K71" s="165" t="s">
        <v>1919</v>
      </c>
      <c r="L71" s="13" t="s">
        <v>1921</v>
      </c>
      <c r="M71" s="85">
        <f>M70</f>
        <v>2</v>
      </c>
      <c r="N71" s="15">
        <f t="shared" si="24"/>
        <v>0.99</v>
      </c>
      <c r="O71" s="78">
        <f t="shared" si="25"/>
        <v>0</v>
      </c>
      <c r="P71" s="78">
        <f t="shared" si="26"/>
        <v>0.79200000000000004</v>
      </c>
      <c r="Q71" s="153">
        <f t="shared" si="27"/>
        <v>8.0000000000000071E-3</v>
      </c>
      <c r="R71" s="113"/>
    </row>
    <row r="72" spans="2:18" s="3" customFormat="1" ht="27.95" customHeight="1">
      <c r="B72" s="338"/>
      <c r="C72" s="344"/>
      <c r="D72" s="22"/>
      <c r="E72" s="23"/>
      <c r="F72" s="24"/>
      <c r="G72" s="14" t="s">
        <v>14</v>
      </c>
      <c r="H72" s="15">
        <v>0.2</v>
      </c>
      <c r="I72" s="16" t="s">
        <v>219</v>
      </c>
      <c r="J72" s="13" t="s">
        <v>1916</v>
      </c>
      <c r="K72" s="165" t="s">
        <v>1917</v>
      </c>
      <c r="L72" s="66" t="s">
        <v>1918</v>
      </c>
      <c r="M72" s="85">
        <f>M71</f>
        <v>2</v>
      </c>
      <c r="N72" s="15">
        <f t="shared" si="24"/>
        <v>0</v>
      </c>
      <c r="O72" s="78">
        <f t="shared" si="25"/>
        <v>0.4</v>
      </c>
      <c r="P72" s="78">
        <f t="shared" si="26"/>
        <v>0</v>
      </c>
      <c r="Q72" s="153">
        <f t="shared" si="27"/>
        <v>0</v>
      </c>
      <c r="R72" s="113"/>
    </row>
    <row r="73" spans="2:18" s="3" customFormat="1" ht="27.95" customHeight="1">
      <c r="B73" s="338"/>
      <c r="C73" s="344"/>
      <c r="D73" s="17" t="s">
        <v>1944</v>
      </c>
      <c r="E73" s="18" t="s">
        <v>881</v>
      </c>
      <c r="F73" s="19" t="s">
        <v>1945</v>
      </c>
      <c r="G73" s="163" t="s">
        <v>872</v>
      </c>
      <c r="H73" s="15">
        <v>0.8</v>
      </c>
      <c r="I73" s="16" t="s">
        <v>204</v>
      </c>
      <c r="J73" s="12" t="s">
        <v>1948</v>
      </c>
      <c r="K73" s="165" t="s">
        <v>1919</v>
      </c>
      <c r="L73" s="13" t="s">
        <v>1921</v>
      </c>
      <c r="M73" s="85">
        <v>3</v>
      </c>
      <c r="N73" s="15">
        <f t="shared" si="24"/>
        <v>0.99</v>
      </c>
      <c r="O73" s="78">
        <f t="shared" si="25"/>
        <v>0</v>
      </c>
      <c r="P73" s="78">
        <f t="shared" si="26"/>
        <v>2.3760000000000003</v>
      </c>
      <c r="Q73" s="153">
        <f t="shared" si="27"/>
        <v>2.4000000000000025E-2</v>
      </c>
      <c r="R73" s="113"/>
    </row>
    <row r="74" spans="2:18" s="3" customFormat="1" ht="27.95" customHeight="1">
      <c r="B74" s="338"/>
      <c r="C74" s="344"/>
      <c r="D74" s="20"/>
      <c r="E74" s="21"/>
      <c r="F74" s="31"/>
      <c r="G74" s="163" t="s">
        <v>873</v>
      </c>
      <c r="H74" s="15">
        <v>0.1</v>
      </c>
      <c r="I74" s="16" t="s">
        <v>222</v>
      </c>
      <c r="J74" s="13" t="s">
        <v>1916</v>
      </c>
      <c r="K74" s="165" t="s">
        <v>1917</v>
      </c>
      <c r="L74" s="66" t="s">
        <v>1918</v>
      </c>
      <c r="M74" s="85">
        <f>M73</f>
        <v>3</v>
      </c>
      <c r="N74" s="15">
        <f t="shared" si="24"/>
        <v>0</v>
      </c>
      <c r="O74" s="78">
        <f t="shared" si="25"/>
        <v>0.30000000000000004</v>
      </c>
      <c r="P74" s="78">
        <f t="shared" si="26"/>
        <v>0</v>
      </c>
      <c r="Q74" s="153">
        <f t="shared" si="27"/>
        <v>0</v>
      </c>
      <c r="R74" s="113"/>
    </row>
    <row r="75" spans="2:18" s="3" customFormat="1" ht="27.95" customHeight="1">
      <c r="B75" s="338"/>
      <c r="C75" s="344"/>
      <c r="D75" s="20"/>
      <c r="E75" s="21"/>
      <c r="F75" s="31"/>
      <c r="G75" s="163" t="s">
        <v>874</v>
      </c>
      <c r="H75" s="15">
        <v>0.1</v>
      </c>
      <c r="I75" s="16" t="s">
        <v>1937</v>
      </c>
      <c r="J75" s="13" t="s">
        <v>1916</v>
      </c>
      <c r="K75" s="165" t="s">
        <v>1917</v>
      </c>
      <c r="L75" s="66" t="s">
        <v>1918</v>
      </c>
      <c r="M75" s="85">
        <f>M74</f>
        <v>3</v>
      </c>
      <c r="N75" s="15">
        <f t="shared" si="24"/>
        <v>0</v>
      </c>
      <c r="O75" s="78">
        <f t="shared" si="25"/>
        <v>0.30000000000000004</v>
      </c>
      <c r="P75" s="78">
        <f t="shared" si="26"/>
        <v>0</v>
      </c>
      <c r="Q75" s="153">
        <f t="shared" si="27"/>
        <v>0</v>
      </c>
      <c r="R75" s="113"/>
    </row>
    <row r="76" spans="2:18" s="3" customFormat="1" ht="27.95" customHeight="1">
      <c r="B76" s="338"/>
      <c r="C76" s="344"/>
      <c r="D76" s="17" t="s">
        <v>1946</v>
      </c>
      <c r="E76" s="18" t="s">
        <v>22</v>
      </c>
      <c r="F76" s="19" t="s">
        <v>1943</v>
      </c>
      <c r="G76" s="14" t="s">
        <v>205</v>
      </c>
      <c r="H76" s="15">
        <v>0.4</v>
      </c>
      <c r="I76" s="16" t="s">
        <v>81</v>
      </c>
      <c r="J76" s="13" t="s">
        <v>1916</v>
      </c>
      <c r="K76" s="165" t="s">
        <v>1917</v>
      </c>
      <c r="L76" s="66" t="s">
        <v>1918</v>
      </c>
      <c r="M76" s="85">
        <v>2</v>
      </c>
      <c r="N76" s="15">
        <f t="shared" si="24"/>
        <v>0</v>
      </c>
      <c r="O76" s="78">
        <f t="shared" si="25"/>
        <v>0.8</v>
      </c>
      <c r="P76" s="78">
        <f t="shared" si="26"/>
        <v>0</v>
      </c>
      <c r="Q76" s="153">
        <f t="shared" si="27"/>
        <v>0</v>
      </c>
      <c r="R76" s="113"/>
    </row>
    <row r="77" spans="2:18" s="3" customFormat="1" ht="27.95" customHeight="1">
      <c r="B77" s="338"/>
      <c r="C77" s="344"/>
      <c r="D77" s="20"/>
      <c r="E77" s="21"/>
      <c r="F77" s="31"/>
      <c r="G77" s="14" t="s">
        <v>206</v>
      </c>
      <c r="H77" s="15">
        <v>0.4</v>
      </c>
      <c r="I77" s="16" t="s">
        <v>1363</v>
      </c>
      <c r="J77" s="13" t="s">
        <v>1949</v>
      </c>
      <c r="K77" s="165" t="s">
        <v>1919</v>
      </c>
      <c r="L77" s="13" t="s">
        <v>1921</v>
      </c>
      <c r="M77" s="85">
        <f>M76</f>
        <v>2</v>
      </c>
      <c r="N77" s="15">
        <f t="shared" si="24"/>
        <v>0.99</v>
      </c>
      <c r="O77" s="78">
        <f t="shared" si="25"/>
        <v>0</v>
      </c>
      <c r="P77" s="78">
        <f t="shared" si="26"/>
        <v>0.79200000000000004</v>
      </c>
      <c r="Q77" s="153">
        <f t="shared" si="27"/>
        <v>8.0000000000000071E-3</v>
      </c>
      <c r="R77" s="113"/>
    </row>
    <row r="78" spans="2:18" s="3" customFormat="1" ht="27.95" customHeight="1">
      <c r="B78" s="338"/>
      <c r="C78" s="344"/>
      <c r="D78" s="22"/>
      <c r="E78" s="23"/>
      <c r="F78" s="24"/>
      <c r="G78" s="14" t="s">
        <v>14</v>
      </c>
      <c r="H78" s="15">
        <v>0.2</v>
      </c>
      <c r="I78" s="16" t="s">
        <v>219</v>
      </c>
      <c r="J78" s="13" t="s">
        <v>1916</v>
      </c>
      <c r="K78" s="165" t="s">
        <v>1917</v>
      </c>
      <c r="L78" s="66" t="s">
        <v>1918</v>
      </c>
      <c r="M78" s="85">
        <f>M77</f>
        <v>2</v>
      </c>
      <c r="N78" s="15">
        <f t="shared" si="24"/>
        <v>0</v>
      </c>
      <c r="O78" s="78">
        <f>IF(I78="Safe", M78*H78,0)</f>
        <v>0.4</v>
      </c>
      <c r="P78" s="78">
        <f t="shared" si="26"/>
        <v>0</v>
      </c>
      <c r="Q78" s="153">
        <f t="shared" si="27"/>
        <v>0</v>
      </c>
      <c r="R78" s="113"/>
    </row>
    <row r="79" spans="2:18" s="3" customFormat="1" ht="27.95" customHeight="1">
      <c r="B79" s="338"/>
      <c r="C79" s="344"/>
      <c r="D79" s="17" t="s">
        <v>133</v>
      </c>
      <c r="E79" s="18" t="s">
        <v>22</v>
      </c>
      <c r="F79" s="19" t="s">
        <v>198</v>
      </c>
      <c r="G79" s="14" t="s">
        <v>205</v>
      </c>
      <c r="H79" s="15">
        <v>0.4</v>
      </c>
      <c r="I79" s="16" t="s">
        <v>81</v>
      </c>
      <c r="J79" s="13" t="s">
        <v>1916</v>
      </c>
      <c r="K79" s="165" t="s">
        <v>1917</v>
      </c>
      <c r="L79" s="66" t="s">
        <v>1918</v>
      </c>
      <c r="M79" s="85">
        <v>2</v>
      </c>
      <c r="N79" s="15">
        <f t="shared" si="24"/>
        <v>0</v>
      </c>
      <c r="O79" s="78">
        <f>IF(I79="Safe", M79*H79,0)</f>
        <v>0.8</v>
      </c>
      <c r="P79" s="78">
        <f t="shared" si="26"/>
        <v>0</v>
      </c>
      <c r="Q79" s="153">
        <f t="shared" si="27"/>
        <v>0</v>
      </c>
      <c r="R79" s="113"/>
    </row>
    <row r="80" spans="2:18" s="3" customFormat="1" ht="27.95" customHeight="1">
      <c r="B80" s="338"/>
      <c r="C80" s="344"/>
      <c r="D80" s="20"/>
      <c r="E80" s="21"/>
      <c r="F80" s="31"/>
      <c r="G80" s="14" t="s">
        <v>206</v>
      </c>
      <c r="H80" s="15">
        <v>0.4</v>
      </c>
      <c r="I80" s="16" t="s">
        <v>1363</v>
      </c>
      <c r="J80" s="13" t="s">
        <v>1949</v>
      </c>
      <c r="K80" s="165" t="s">
        <v>1919</v>
      </c>
      <c r="L80" s="13" t="s">
        <v>1956</v>
      </c>
      <c r="M80" s="85">
        <f t="shared" ref="M80:M96" si="28">M79</f>
        <v>2</v>
      </c>
      <c r="N80" s="15">
        <f t="shared" si="24"/>
        <v>0.99</v>
      </c>
      <c r="O80" s="78">
        <f>IF(I80="Safe", M80*H80,0)</f>
        <v>0</v>
      </c>
      <c r="P80" s="78">
        <f t="shared" si="26"/>
        <v>0.79200000000000004</v>
      </c>
      <c r="Q80" s="153">
        <f t="shared" si="27"/>
        <v>8.0000000000000071E-3</v>
      </c>
      <c r="R80" s="113"/>
    </row>
    <row r="81" spans="2:18" s="3" customFormat="1" ht="27.95" customHeight="1">
      <c r="B81" s="338"/>
      <c r="C81" s="344"/>
      <c r="D81" s="22"/>
      <c r="E81" s="23"/>
      <c r="F81" s="24"/>
      <c r="G81" s="14" t="s">
        <v>14</v>
      </c>
      <c r="H81" s="15">
        <v>0.2</v>
      </c>
      <c r="I81" s="16" t="s">
        <v>219</v>
      </c>
      <c r="J81" s="13" t="s">
        <v>1916</v>
      </c>
      <c r="K81" s="165" t="s">
        <v>1917</v>
      </c>
      <c r="L81" s="66" t="s">
        <v>1918</v>
      </c>
      <c r="M81" s="85">
        <f t="shared" si="28"/>
        <v>2</v>
      </c>
      <c r="N81" s="15">
        <f t="shared" si="24"/>
        <v>0</v>
      </c>
      <c r="O81" s="78">
        <f>IF(I81="Safe", M81*H81,0)</f>
        <v>0.4</v>
      </c>
      <c r="P81" s="78">
        <f t="shared" si="26"/>
        <v>0</v>
      </c>
      <c r="Q81" s="153">
        <f t="shared" si="27"/>
        <v>0</v>
      </c>
      <c r="R81" s="113"/>
    </row>
    <row r="82" spans="2:18" s="3" customFormat="1" ht="27.95" customHeight="1">
      <c r="B82" s="338"/>
      <c r="C82" s="344"/>
      <c r="D82" s="17" t="s">
        <v>134</v>
      </c>
      <c r="E82" s="18" t="s">
        <v>22</v>
      </c>
      <c r="F82" s="19" t="s">
        <v>198</v>
      </c>
      <c r="G82" s="14" t="s">
        <v>205</v>
      </c>
      <c r="H82" s="15">
        <v>0.4</v>
      </c>
      <c r="I82" s="16" t="s">
        <v>81</v>
      </c>
      <c r="J82" s="13" t="s">
        <v>1916</v>
      </c>
      <c r="K82" s="165" t="s">
        <v>1917</v>
      </c>
      <c r="L82" s="66" t="s">
        <v>1918</v>
      </c>
      <c r="M82" s="85">
        <v>2</v>
      </c>
      <c r="N82" s="15">
        <f t="shared" ref="N82:N87" si="29">IF(K82="Detected", 0.99,0)</f>
        <v>0</v>
      </c>
      <c r="O82" s="78">
        <f t="shared" ref="O82:O87" si="30">IF(I82="Safe", M82*H82,0)</f>
        <v>0.8</v>
      </c>
      <c r="P82" s="78">
        <f t="shared" ref="P82:P87" si="31">IF(I82="Dangerous",M82*H82*N82,0)</f>
        <v>0</v>
      </c>
      <c r="Q82" s="153">
        <f t="shared" ref="Q82:Q87" si="32">IF(P82=0,0,M82*H82*(1-N82))</f>
        <v>0</v>
      </c>
      <c r="R82" s="113"/>
    </row>
    <row r="83" spans="2:18" s="3" customFormat="1" ht="27.95" customHeight="1">
      <c r="B83" s="338"/>
      <c r="C83" s="344"/>
      <c r="D83" s="20"/>
      <c r="E83" s="21"/>
      <c r="F83" s="31"/>
      <c r="G83" s="14" t="s">
        <v>206</v>
      </c>
      <c r="H83" s="15">
        <v>0.4</v>
      </c>
      <c r="I83" s="16" t="s">
        <v>1363</v>
      </c>
      <c r="J83" s="13" t="s">
        <v>1949</v>
      </c>
      <c r="K83" s="165" t="s">
        <v>1919</v>
      </c>
      <c r="L83" s="13" t="s">
        <v>1921</v>
      </c>
      <c r="M83" s="85">
        <f t="shared" si="28"/>
        <v>2</v>
      </c>
      <c r="N83" s="15">
        <f t="shared" si="29"/>
        <v>0.99</v>
      </c>
      <c r="O83" s="78">
        <f t="shared" si="30"/>
        <v>0</v>
      </c>
      <c r="P83" s="78">
        <f t="shared" si="31"/>
        <v>0.79200000000000004</v>
      </c>
      <c r="Q83" s="153">
        <f t="shared" si="32"/>
        <v>8.0000000000000071E-3</v>
      </c>
      <c r="R83" s="113"/>
    </row>
    <row r="84" spans="2:18" s="3" customFormat="1" ht="27.95" customHeight="1">
      <c r="B84" s="338"/>
      <c r="C84" s="344"/>
      <c r="D84" s="22"/>
      <c r="E84" s="23"/>
      <c r="F84" s="24"/>
      <c r="G84" s="14" t="s">
        <v>14</v>
      </c>
      <c r="H84" s="15">
        <v>0.2</v>
      </c>
      <c r="I84" s="16" t="s">
        <v>219</v>
      </c>
      <c r="J84" s="13" t="s">
        <v>1916</v>
      </c>
      <c r="K84" s="165" t="s">
        <v>1917</v>
      </c>
      <c r="L84" s="66" t="s">
        <v>1918</v>
      </c>
      <c r="M84" s="85">
        <f t="shared" si="28"/>
        <v>2</v>
      </c>
      <c r="N84" s="15">
        <f t="shared" si="29"/>
        <v>0</v>
      </c>
      <c r="O84" s="78">
        <f t="shared" si="30"/>
        <v>0.4</v>
      </c>
      <c r="P84" s="78">
        <f t="shared" si="31"/>
        <v>0</v>
      </c>
      <c r="Q84" s="153">
        <f t="shared" si="32"/>
        <v>0</v>
      </c>
      <c r="R84" s="113"/>
    </row>
    <row r="85" spans="2:18" s="3" customFormat="1" ht="27.95" customHeight="1">
      <c r="B85" s="338"/>
      <c r="C85" s="344"/>
      <c r="D85" s="17" t="s">
        <v>1950</v>
      </c>
      <c r="E85" s="18" t="s">
        <v>22</v>
      </c>
      <c r="F85" s="19" t="s">
        <v>198</v>
      </c>
      <c r="G85" s="14" t="s">
        <v>205</v>
      </c>
      <c r="H85" s="15">
        <v>0.4</v>
      </c>
      <c r="I85" s="16" t="s">
        <v>81</v>
      </c>
      <c r="J85" s="13" t="s">
        <v>1916</v>
      </c>
      <c r="K85" s="165" t="s">
        <v>1917</v>
      </c>
      <c r="L85" s="66" t="s">
        <v>1918</v>
      </c>
      <c r="M85" s="85">
        <v>2</v>
      </c>
      <c r="N85" s="15">
        <f t="shared" si="29"/>
        <v>0</v>
      </c>
      <c r="O85" s="78">
        <f t="shared" si="30"/>
        <v>0.8</v>
      </c>
      <c r="P85" s="78">
        <f t="shared" si="31"/>
        <v>0</v>
      </c>
      <c r="Q85" s="153">
        <f t="shared" si="32"/>
        <v>0</v>
      </c>
      <c r="R85" s="113"/>
    </row>
    <row r="86" spans="2:18" s="3" customFormat="1" ht="27.95" customHeight="1">
      <c r="B86" s="338"/>
      <c r="C86" s="344"/>
      <c r="D86" s="20"/>
      <c r="E86" s="21"/>
      <c r="F86" s="31"/>
      <c r="G86" s="14" t="s">
        <v>206</v>
      </c>
      <c r="H86" s="15">
        <v>0.4</v>
      </c>
      <c r="I86" s="16" t="s">
        <v>1363</v>
      </c>
      <c r="J86" s="13" t="s">
        <v>1949</v>
      </c>
      <c r="K86" s="165" t="s">
        <v>1919</v>
      </c>
      <c r="L86" s="13" t="s">
        <v>1921</v>
      </c>
      <c r="M86" s="85">
        <f t="shared" si="28"/>
        <v>2</v>
      </c>
      <c r="N86" s="15">
        <f t="shared" si="29"/>
        <v>0.99</v>
      </c>
      <c r="O86" s="78">
        <f t="shared" si="30"/>
        <v>0</v>
      </c>
      <c r="P86" s="78">
        <f t="shared" si="31"/>
        <v>0.79200000000000004</v>
      </c>
      <c r="Q86" s="153">
        <f t="shared" si="32"/>
        <v>8.0000000000000071E-3</v>
      </c>
      <c r="R86" s="113"/>
    </row>
    <row r="87" spans="2:18" s="3" customFormat="1" ht="27.95" customHeight="1">
      <c r="B87" s="338"/>
      <c r="C87" s="344"/>
      <c r="D87" s="22"/>
      <c r="E87" s="23"/>
      <c r="F87" s="24"/>
      <c r="G87" s="14" t="s">
        <v>14</v>
      </c>
      <c r="H87" s="15">
        <v>0.2</v>
      </c>
      <c r="I87" s="16" t="s">
        <v>219</v>
      </c>
      <c r="J87" s="13" t="s">
        <v>1916</v>
      </c>
      <c r="K87" s="165" t="s">
        <v>1917</v>
      </c>
      <c r="L87" s="66" t="s">
        <v>1918</v>
      </c>
      <c r="M87" s="85">
        <f t="shared" si="28"/>
        <v>2</v>
      </c>
      <c r="N87" s="15">
        <f t="shared" si="29"/>
        <v>0</v>
      </c>
      <c r="O87" s="78">
        <f t="shared" si="30"/>
        <v>0.4</v>
      </c>
      <c r="P87" s="78">
        <f t="shared" si="31"/>
        <v>0</v>
      </c>
      <c r="Q87" s="153">
        <f t="shared" si="32"/>
        <v>0</v>
      </c>
      <c r="R87" s="113"/>
    </row>
    <row r="88" spans="2:18" s="3" customFormat="1" ht="27.95" customHeight="1">
      <c r="B88" s="338"/>
      <c r="C88" s="344"/>
      <c r="D88" s="17" t="s">
        <v>1951</v>
      </c>
      <c r="E88" s="18" t="s">
        <v>22</v>
      </c>
      <c r="F88" s="19" t="s">
        <v>198</v>
      </c>
      <c r="G88" s="14" t="s">
        <v>205</v>
      </c>
      <c r="H88" s="15">
        <v>0.4</v>
      </c>
      <c r="I88" s="16" t="s">
        <v>81</v>
      </c>
      <c r="J88" s="13" t="s">
        <v>1916</v>
      </c>
      <c r="K88" s="165" t="s">
        <v>1917</v>
      </c>
      <c r="L88" s="66" t="s">
        <v>1918</v>
      </c>
      <c r="M88" s="85">
        <v>2</v>
      </c>
      <c r="N88" s="15">
        <f t="shared" ref="N88:N93" si="33">IF(K88="Detected", 0.99,0)</f>
        <v>0</v>
      </c>
      <c r="O88" s="78">
        <f t="shared" ref="O88:O93" si="34">IF(I88="Safe", M88*H88,0)</f>
        <v>0.8</v>
      </c>
      <c r="P88" s="78">
        <f t="shared" ref="P88:P93" si="35">IF(I88="Dangerous",M88*H88*N88,0)</f>
        <v>0</v>
      </c>
      <c r="Q88" s="153">
        <f t="shared" ref="Q88:Q93" si="36">IF(P88=0,0,M88*H88*(1-N88))</f>
        <v>0</v>
      </c>
      <c r="R88" s="113"/>
    </row>
    <row r="89" spans="2:18" s="3" customFormat="1" ht="27.95" customHeight="1">
      <c r="B89" s="338"/>
      <c r="C89" s="344"/>
      <c r="D89" s="20"/>
      <c r="E89" s="21"/>
      <c r="F89" s="31"/>
      <c r="G89" s="14" t="s">
        <v>206</v>
      </c>
      <c r="H89" s="15">
        <v>0.4</v>
      </c>
      <c r="I89" s="16" t="s">
        <v>1363</v>
      </c>
      <c r="J89" s="13" t="s">
        <v>1949</v>
      </c>
      <c r="K89" s="165" t="s">
        <v>1919</v>
      </c>
      <c r="L89" s="13" t="s">
        <v>1921</v>
      </c>
      <c r="M89" s="85">
        <f t="shared" si="28"/>
        <v>2</v>
      </c>
      <c r="N89" s="15">
        <f t="shared" si="33"/>
        <v>0.99</v>
      </c>
      <c r="O89" s="78">
        <f t="shared" si="34"/>
        <v>0</v>
      </c>
      <c r="P89" s="78">
        <f t="shared" si="35"/>
        <v>0.79200000000000004</v>
      </c>
      <c r="Q89" s="153">
        <f t="shared" si="36"/>
        <v>8.0000000000000071E-3</v>
      </c>
      <c r="R89" s="113"/>
    </row>
    <row r="90" spans="2:18" s="3" customFormat="1" ht="27.95" customHeight="1">
      <c r="B90" s="338"/>
      <c r="C90" s="344"/>
      <c r="D90" s="22"/>
      <c r="E90" s="23"/>
      <c r="F90" s="24"/>
      <c r="G90" s="14" t="s">
        <v>14</v>
      </c>
      <c r="H90" s="15">
        <v>0.2</v>
      </c>
      <c r="I90" s="16" t="s">
        <v>219</v>
      </c>
      <c r="J90" s="13" t="s">
        <v>1916</v>
      </c>
      <c r="K90" s="165" t="s">
        <v>1917</v>
      </c>
      <c r="L90" s="66" t="s">
        <v>1918</v>
      </c>
      <c r="M90" s="85">
        <f t="shared" si="28"/>
        <v>2</v>
      </c>
      <c r="N90" s="15">
        <f t="shared" si="33"/>
        <v>0</v>
      </c>
      <c r="O90" s="78">
        <f t="shared" si="34"/>
        <v>0.4</v>
      </c>
      <c r="P90" s="78">
        <f t="shared" si="35"/>
        <v>0</v>
      </c>
      <c r="Q90" s="153">
        <f t="shared" si="36"/>
        <v>0</v>
      </c>
      <c r="R90" s="113"/>
    </row>
    <row r="91" spans="2:18" s="3" customFormat="1" ht="27.95" customHeight="1">
      <c r="B91" s="338"/>
      <c r="C91" s="344"/>
      <c r="D91" s="17" t="s">
        <v>140</v>
      </c>
      <c r="E91" s="18" t="s">
        <v>22</v>
      </c>
      <c r="F91" s="19" t="s">
        <v>198</v>
      </c>
      <c r="G91" s="14" t="s">
        <v>205</v>
      </c>
      <c r="H91" s="15">
        <v>0.4</v>
      </c>
      <c r="I91" s="16" t="s">
        <v>81</v>
      </c>
      <c r="J91" s="13" t="s">
        <v>1916</v>
      </c>
      <c r="K91" s="165" t="s">
        <v>1917</v>
      </c>
      <c r="L91" s="66" t="s">
        <v>1918</v>
      </c>
      <c r="M91" s="85">
        <v>2</v>
      </c>
      <c r="N91" s="15">
        <f t="shared" si="33"/>
        <v>0</v>
      </c>
      <c r="O91" s="78">
        <f t="shared" si="34"/>
        <v>0.8</v>
      </c>
      <c r="P91" s="78">
        <f t="shared" si="35"/>
        <v>0</v>
      </c>
      <c r="Q91" s="153">
        <f t="shared" si="36"/>
        <v>0</v>
      </c>
      <c r="R91" s="113"/>
    </row>
    <row r="92" spans="2:18" s="3" customFormat="1" ht="27.95" customHeight="1">
      <c r="B92" s="338"/>
      <c r="C92" s="344"/>
      <c r="D92" s="20"/>
      <c r="E92" s="21"/>
      <c r="F92" s="31"/>
      <c r="G92" s="14" t="s">
        <v>206</v>
      </c>
      <c r="H92" s="15">
        <v>0.4</v>
      </c>
      <c r="I92" s="16" t="s">
        <v>1363</v>
      </c>
      <c r="J92" s="13" t="s">
        <v>1949</v>
      </c>
      <c r="K92" s="165" t="s">
        <v>1919</v>
      </c>
      <c r="L92" s="13" t="s">
        <v>1921</v>
      </c>
      <c r="M92" s="85">
        <f t="shared" si="28"/>
        <v>2</v>
      </c>
      <c r="N92" s="15">
        <f t="shared" si="33"/>
        <v>0.99</v>
      </c>
      <c r="O92" s="78">
        <f t="shared" si="34"/>
        <v>0</v>
      </c>
      <c r="P92" s="78">
        <f t="shared" si="35"/>
        <v>0.79200000000000004</v>
      </c>
      <c r="Q92" s="153">
        <f t="shared" si="36"/>
        <v>8.0000000000000071E-3</v>
      </c>
      <c r="R92" s="113"/>
    </row>
    <row r="93" spans="2:18" s="3" customFormat="1" ht="27.95" customHeight="1">
      <c r="B93" s="338"/>
      <c r="C93" s="344"/>
      <c r="D93" s="22"/>
      <c r="E93" s="23"/>
      <c r="F93" s="24"/>
      <c r="G93" s="14" t="s">
        <v>14</v>
      </c>
      <c r="H93" s="15">
        <v>0.2</v>
      </c>
      <c r="I93" s="16" t="s">
        <v>219</v>
      </c>
      <c r="J93" s="13" t="s">
        <v>1916</v>
      </c>
      <c r="K93" s="165" t="s">
        <v>1917</v>
      </c>
      <c r="L93" s="66" t="s">
        <v>1918</v>
      </c>
      <c r="M93" s="85">
        <f t="shared" si="28"/>
        <v>2</v>
      </c>
      <c r="N93" s="15">
        <f t="shared" si="33"/>
        <v>0</v>
      </c>
      <c r="O93" s="78">
        <f t="shared" si="34"/>
        <v>0.4</v>
      </c>
      <c r="P93" s="78">
        <f t="shared" si="35"/>
        <v>0</v>
      </c>
      <c r="Q93" s="153">
        <f t="shared" si="36"/>
        <v>0</v>
      </c>
      <c r="R93" s="113"/>
    </row>
    <row r="94" spans="2:18" s="3" customFormat="1" ht="27.95" customHeight="1">
      <c r="B94" s="338"/>
      <c r="C94" s="344"/>
      <c r="D94" s="17" t="s">
        <v>1952</v>
      </c>
      <c r="E94" s="18" t="s">
        <v>22</v>
      </c>
      <c r="F94" s="19" t="s">
        <v>198</v>
      </c>
      <c r="G94" s="14" t="s">
        <v>205</v>
      </c>
      <c r="H94" s="15">
        <v>0.4</v>
      </c>
      <c r="I94" s="16" t="s">
        <v>81</v>
      </c>
      <c r="J94" s="13" t="s">
        <v>1916</v>
      </c>
      <c r="K94" s="165" t="s">
        <v>1917</v>
      </c>
      <c r="L94" s="66" t="s">
        <v>1918</v>
      </c>
      <c r="M94" s="85">
        <v>2</v>
      </c>
      <c r="N94" s="15">
        <f t="shared" ref="N94:N99" si="37">IF(K94="Detected", 0.99,0)</f>
        <v>0</v>
      </c>
      <c r="O94" s="78">
        <f t="shared" ref="O94:O99" si="38">IF(I94="Safe", M94*H94,0)</f>
        <v>0.8</v>
      </c>
      <c r="P94" s="78">
        <f t="shared" ref="P94:P99" si="39">IF(I94="Dangerous",M94*H94*N94,0)</f>
        <v>0</v>
      </c>
      <c r="Q94" s="153">
        <f t="shared" ref="Q94:Q99" si="40">IF(P94=0,0,M94*H94*(1-N94))</f>
        <v>0</v>
      </c>
      <c r="R94" s="113"/>
    </row>
    <row r="95" spans="2:18" s="3" customFormat="1" ht="27.95" customHeight="1">
      <c r="B95" s="338"/>
      <c r="C95" s="344"/>
      <c r="D95" s="20"/>
      <c r="E95" s="21"/>
      <c r="F95" s="31"/>
      <c r="G95" s="14" t="s">
        <v>206</v>
      </c>
      <c r="H95" s="15">
        <v>0.4</v>
      </c>
      <c r="I95" s="16" t="s">
        <v>1363</v>
      </c>
      <c r="J95" s="13" t="s">
        <v>1949</v>
      </c>
      <c r="K95" s="165" t="s">
        <v>1919</v>
      </c>
      <c r="L95" s="13" t="s">
        <v>1921</v>
      </c>
      <c r="M95" s="85">
        <f t="shared" si="28"/>
        <v>2</v>
      </c>
      <c r="N95" s="15">
        <f t="shared" si="37"/>
        <v>0.99</v>
      </c>
      <c r="O95" s="78">
        <f t="shared" si="38"/>
        <v>0</v>
      </c>
      <c r="P95" s="78">
        <f t="shared" si="39"/>
        <v>0.79200000000000004</v>
      </c>
      <c r="Q95" s="153">
        <f t="shared" si="40"/>
        <v>8.0000000000000071E-3</v>
      </c>
      <c r="R95" s="340"/>
    </row>
    <row r="96" spans="2:18" s="3" customFormat="1" ht="27.95" customHeight="1">
      <c r="B96" s="338"/>
      <c r="C96" s="344"/>
      <c r="D96" s="22"/>
      <c r="E96" s="23"/>
      <c r="F96" s="24"/>
      <c r="G96" s="14" t="s">
        <v>14</v>
      </c>
      <c r="H96" s="15">
        <v>0.2</v>
      </c>
      <c r="I96" s="16" t="s">
        <v>219</v>
      </c>
      <c r="J96" s="13" t="s">
        <v>1916</v>
      </c>
      <c r="K96" s="165" t="s">
        <v>1917</v>
      </c>
      <c r="L96" s="66" t="s">
        <v>1918</v>
      </c>
      <c r="M96" s="85">
        <f t="shared" si="28"/>
        <v>2</v>
      </c>
      <c r="N96" s="15">
        <f t="shared" si="37"/>
        <v>0</v>
      </c>
      <c r="O96" s="78">
        <f t="shared" si="38"/>
        <v>0.4</v>
      </c>
      <c r="P96" s="78">
        <f t="shared" si="39"/>
        <v>0</v>
      </c>
      <c r="Q96" s="153">
        <f t="shared" si="40"/>
        <v>0</v>
      </c>
      <c r="R96" s="340"/>
    </row>
    <row r="97" spans="2:18" s="3" customFormat="1" ht="27.95" customHeight="1">
      <c r="B97" s="338"/>
      <c r="C97" s="344"/>
      <c r="D97" s="17" t="s">
        <v>1606</v>
      </c>
      <c r="E97" s="18" t="s">
        <v>24</v>
      </c>
      <c r="F97" s="19" t="s">
        <v>1953</v>
      </c>
      <c r="G97" s="14" t="s">
        <v>12</v>
      </c>
      <c r="H97" s="15">
        <v>0.8</v>
      </c>
      <c r="I97" s="16" t="s">
        <v>222</v>
      </c>
      <c r="J97" s="12" t="s">
        <v>214</v>
      </c>
      <c r="K97" s="16" t="s">
        <v>18</v>
      </c>
      <c r="L97" s="65" t="s">
        <v>21</v>
      </c>
      <c r="M97" s="85">
        <v>0.2</v>
      </c>
      <c r="N97" s="15">
        <f t="shared" si="37"/>
        <v>0</v>
      </c>
      <c r="O97" s="78">
        <f t="shared" si="38"/>
        <v>0.16000000000000003</v>
      </c>
      <c r="P97" s="78">
        <f t="shared" si="39"/>
        <v>0</v>
      </c>
      <c r="Q97" s="153">
        <f t="shared" si="40"/>
        <v>0</v>
      </c>
      <c r="R97" s="340"/>
    </row>
    <row r="98" spans="2:18" s="3" customFormat="1" ht="27.95" customHeight="1">
      <c r="B98" s="338"/>
      <c r="C98" s="344"/>
      <c r="D98" s="20"/>
      <c r="E98" s="21"/>
      <c r="F98" s="31"/>
      <c r="G98" s="14" t="s">
        <v>13</v>
      </c>
      <c r="H98" s="15">
        <v>0.1</v>
      </c>
      <c r="I98" s="16" t="s">
        <v>68</v>
      </c>
      <c r="J98" s="13" t="s">
        <v>1949</v>
      </c>
      <c r="K98" s="165" t="s">
        <v>1919</v>
      </c>
      <c r="L98" s="13" t="s">
        <v>1921</v>
      </c>
      <c r="M98" s="85">
        <f>M97</f>
        <v>0.2</v>
      </c>
      <c r="N98" s="15">
        <f t="shared" si="37"/>
        <v>0.99</v>
      </c>
      <c r="O98" s="78">
        <f t="shared" si="38"/>
        <v>0</v>
      </c>
      <c r="P98" s="78">
        <f t="shared" si="39"/>
        <v>1.9800000000000005E-2</v>
      </c>
      <c r="Q98" s="153">
        <f t="shared" si="40"/>
        <v>2.0000000000000023E-4</v>
      </c>
      <c r="R98" s="340"/>
    </row>
    <row r="99" spans="2:18" s="3" customFormat="1" ht="27.95" customHeight="1">
      <c r="B99" s="338"/>
      <c r="C99" s="344"/>
      <c r="D99" s="22"/>
      <c r="E99" s="23"/>
      <c r="F99" s="24"/>
      <c r="G99" s="14" t="s">
        <v>14</v>
      </c>
      <c r="H99" s="15">
        <v>0.1</v>
      </c>
      <c r="I99" s="16" t="s">
        <v>26</v>
      </c>
      <c r="J99" s="12" t="s">
        <v>214</v>
      </c>
      <c r="K99" s="16" t="s">
        <v>18</v>
      </c>
      <c r="L99" s="65" t="s">
        <v>21</v>
      </c>
      <c r="M99" s="85">
        <f>M98</f>
        <v>0.2</v>
      </c>
      <c r="N99" s="15">
        <f t="shared" si="37"/>
        <v>0</v>
      </c>
      <c r="O99" s="78">
        <f t="shared" si="38"/>
        <v>2.0000000000000004E-2</v>
      </c>
      <c r="P99" s="78">
        <f t="shared" si="39"/>
        <v>0</v>
      </c>
      <c r="Q99" s="153">
        <f t="shared" si="40"/>
        <v>0</v>
      </c>
      <c r="R99" s="340"/>
    </row>
    <row r="100" spans="2:18" s="3" customFormat="1" ht="27.95" customHeight="1">
      <c r="B100" s="338"/>
      <c r="C100" s="344"/>
      <c r="D100" s="17" t="s">
        <v>1955</v>
      </c>
      <c r="E100" s="18" t="s">
        <v>22</v>
      </c>
      <c r="F100" s="19" t="s">
        <v>198</v>
      </c>
      <c r="G100" s="14" t="s">
        <v>205</v>
      </c>
      <c r="H100" s="15">
        <v>0.4</v>
      </c>
      <c r="I100" s="16" t="s">
        <v>81</v>
      </c>
      <c r="J100" s="13" t="s">
        <v>1916</v>
      </c>
      <c r="K100" s="165" t="s">
        <v>1917</v>
      </c>
      <c r="L100" s="66" t="s">
        <v>1918</v>
      </c>
      <c r="M100" s="85">
        <v>2</v>
      </c>
      <c r="N100" s="15">
        <f t="shared" ref="N100:N114" si="41">IF(K100="Detected", 0.99,0)</f>
        <v>0</v>
      </c>
      <c r="O100" s="78">
        <f t="shared" ref="O100:O114" si="42">IF(I100="Safe", M100*H100,0)</f>
        <v>0.8</v>
      </c>
      <c r="P100" s="78">
        <f t="shared" ref="P100:P114" si="43">IF(I100="Dangerous",M100*H100*N100,0)</f>
        <v>0</v>
      </c>
      <c r="Q100" s="153">
        <f t="shared" ref="Q100:Q114" si="44">IF(P100=0,0,M100*H100*(1-N100))</f>
        <v>0</v>
      </c>
      <c r="R100" s="340"/>
    </row>
    <row r="101" spans="2:18" s="3" customFormat="1" ht="27.95" customHeight="1">
      <c r="B101" s="338"/>
      <c r="C101" s="344"/>
      <c r="D101" s="20"/>
      <c r="E101" s="21"/>
      <c r="F101" s="31"/>
      <c r="G101" s="14" t="s">
        <v>206</v>
      </c>
      <c r="H101" s="15">
        <v>0.4</v>
      </c>
      <c r="I101" s="16" t="s">
        <v>1363</v>
      </c>
      <c r="J101" s="13" t="s">
        <v>1957</v>
      </c>
      <c r="K101" s="165" t="s">
        <v>1919</v>
      </c>
      <c r="L101" s="13" t="s">
        <v>1921</v>
      </c>
      <c r="M101" s="85">
        <f t="shared" ref="M101:M123" si="45">M100</f>
        <v>2</v>
      </c>
      <c r="N101" s="15">
        <f t="shared" si="41"/>
        <v>0.99</v>
      </c>
      <c r="O101" s="78">
        <f t="shared" si="42"/>
        <v>0</v>
      </c>
      <c r="P101" s="78">
        <f t="shared" si="43"/>
        <v>0.79200000000000004</v>
      </c>
      <c r="Q101" s="153">
        <f t="shared" si="44"/>
        <v>8.0000000000000071E-3</v>
      </c>
      <c r="R101" s="340"/>
    </row>
    <row r="102" spans="2:18" s="3" customFormat="1" ht="27.95" customHeight="1">
      <c r="B102" s="338"/>
      <c r="C102" s="344"/>
      <c r="D102" s="22"/>
      <c r="E102" s="23"/>
      <c r="F102" s="24"/>
      <c r="G102" s="14" t="s">
        <v>14</v>
      </c>
      <c r="H102" s="15">
        <v>0.2</v>
      </c>
      <c r="I102" s="16" t="s">
        <v>219</v>
      </c>
      <c r="J102" s="13" t="s">
        <v>1916</v>
      </c>
      <c r="K102" s="165" t="s">
        <v>1917</v>
      </c>
      <c r="L102" s="66" t="s">
        <v>1918</v>
      </c>
      <c r="M102" s="85">
        <f t="shared" si="45"/>
        <v>2</v>
      </c>
      <c r="N102" s="15">
        <f t="shared" si="41"/>
        <v>0</v>
      </c>
      <c r="O102" s="78">
        <f t="shared" si="42"/>
        <v>0.4</v>
      </c>
      <c r="P102" s="78">
        <f t="shared" si="43"/>
        <v>0</v>
      </c>
      <c r="Q102" s="153">
        <f t="shared" si="44"/>
        <v>0</v>
      </c>
      <c r="R102" s="340"/>
    </row>
    <row r="103" spans="2:18" s="3" customFormat="1" ht="27.95" customHeight="1">
      <c r="B103" s="338"/>
      <c r="C103" s="344"/>
      <c r="D103" s="17" t="s">
        <v>1958</v>
      </c>
      <c r="E103" s="18" t="s">
        <v>22</v>
      </c>
      <c r="F103" s="19" t="s">
        <v>198</v>
      </c>
      <c r="G103" s="14" t="s">
        <v>205</v>
      </c>
      <c r="H103" s="15">
        <v>0.4</v>
      </c>
      <c r="I103" s="16" t="s">
        <v>81</v>
      </c>
      <c r="J103" s="13" t="s">
        <v>1916</v>
      </c>
      <c r="K103" s="165" t="s">
        <v>1917</v>
      </c>
      <c r="L103" s="66" t="s">
        <v>1918</v>
      </c>
      <c r="M103" s="85">
        <v>2</v>
      </c>
      <c r="N103" s="15">
        <f t="shared" si="41"/>
        <v>0</v>
      </c>
      <c r="O103" s="78">
        <f t="shared" si="42"/>
        <v>0.8</v>
      </c>
      <c r="P103" s="78">
        <f t="shared" si="43"/>
        <v>0</v>
      </c>
      <c r="Q103" s="153">
        <f t="shared" si="44"/>
        <v>0</v>
      </c>
      <c r="R103" s="340"/>
    </row>
    <row r="104" spans="2:18" s="3" customFormat="1" ht="27.95" customHeight="1">
      <c r="B104" s="338"/>
      <c r="C104" s="344"/>
      <c r="D104" s="20"/>
      <c r="E104" s="21"/>
      <c r="F104" s="31"/>
      <c r="G104" s="14" t="s">
        <v>206</v>
      </c>
      <c r="H104" s="15">
        <v>0.4</v>
      </c>
      <c r="I104" s="16" t="s">
        <v>68</v>
      </c>
      <c r="J104" s="13" t="s">
        <v>1970</v>
      </c>
      <c r="K104" s="165" t="s">
        <v>300</v>
      </c>
      <c r="L104" s="13" t="s">
        <v>1921</v>
      </c>
      <c r="M104" s="85">
        <f t="shared" si="45"/>
        <v>2</v>
      </c>
      <c r="N104" s="15">
        <f t="shared" si="41"/>
        <v>0.99</v>
      </c>
      <c r="O104" s="78">
        <f t="shared" si="42"/>
        <v>0</v>
      </c>
      <c r="P104" s="78">
        <f t="shared" si="43"/>
        <v>0.79200000000000004</v>
      </c>
      <c r="Q104" s="153">
        <f t="shared" si="44"/>
        <v>8.0000000000000071E-3</v>
      </c>
      <c r="R104" s="340"/>
    </row>
    <row r="105" spans="2:18" s="3" customFormat="1" ht="27.95" customHeight="1">
      <c r="B105" s="338"/>
      <c r="C105" s="344"/>
      <c r="D105" s="22"/>
      <c r="E105" s="23"/>
      <c r="F105" s="24"/>
      <c r="G105" s="14" t="s">
        <v>14</v>
      </c>
      <c r="H105" s="15">
        <v>0.2</v>
      </c>
      <c r="I105" s="16" t="s">
        <v>219</v>
      </c>
      <c r="J105" s="13" t="s">
        <v>1916</v>
      </c>
      <c r="K105" s="165" t="s">
        <v>1917</v>
      </c>
      <c r="L105" s="66" t="s">
        <v>1918</v>
      </c>
      <c r="M105" s="85">
        <f t="shared" si="45"/>
        <v>2</v>
      </c>
      <c r="N105" s="15">
        <f t="shared" si="41"/>
        <v>0</v>
      </c>
      <c r="O105" s="78">
        <f t="shared" si="42"/>
        <v>0.4</v>
      </c>
      <c r="P105" s="78">
        <f t="shared" si="43"/>
        <v>0</v>
      </c>
      <c r="Q105" s="153">
        <f t="shared" si="44"/>
        <v>0</v>
      </c>
      <c r="R105" s="340"/>
    </row>
    <row r="106" spans="2:18" s="3" customFormat="1" ht="27.95" customHeight="1">
      <c r="B106" s="338"/>
      <c r="C106" s="344"/>
      <c r="D106" s="17" t="s">
        <v>1959</v>
      </c>
      <c r="E106" s="18" t="s">
        <v>22</v>
      </c>
      <c r="F106" s="19" t="s">
        <v>198</v>
      </c>
      <c r="G106" s="14" t="s">
        <v>205</v>
      </c>
      <c r="H106" s="15">
        <v>0.4</v>
      </c>
      <c r="I106" s="16" t="s">
        <v>81</v>
      </c>
      <c r="J106" s="13" t="s">
        <v>1916</v>
      </c>
      <c r="K106" s="165" t="s">
        <v>1917</v>
      </c>
      <c r="L106" s="66" t="s">
        <v>1918</v>
      </c>
      <c r="M106" s="85">
        <v>2</v>
      </c>
      <c r="N106" s="15">
        <f t="shared" si="41"/>
        <v>0</v>
      </c>
      <c r="O106" s="78">
        <f t="shared" si="42"/>
        <v>0.8</v>
      </c>
      <c r="P106" s="78">
        <f t="shared" si="43"/>
        <v>0</v>
      </c>
      <c r="Q106" s="153">
        <f t="shared" si="44"/>
        <v>0</v>
      </c>
      <c r="R106" s="340"/>
    </row>
    <row r="107" spans="2:18" s="3" customFormat="1" ht="27.95" customHeight="1">
      <c r="B107" s="338"/>
      <c r="C107" s="344"/>
      <c r="D107" s="20"/>
      <c r="E107" s="21"/>
      <c r="F107" s="31"/>
      <c r="G107" s="14" t="s">
        <v>206</v>
      </c>
      <c r="H107" s="15">
        <v>0.4</v>
      </c>
      <c r="I107" s="16" t="s">
        <v>68</v>
      </c>
      <c r="J107" s="13" t="s">
        <v>1970</v>
      </c>
      <c r="K107" s="165" t="s">
        <v>300</v>
      </c>
      <c r="L107" s="13" t="s">
        <v>1921</v>
      </c>
      <c r="M107" s="85">
        <f t="shared" si="45"/>
        <v>2</v>
      </c>
      <c r="N107" s="15">
        <f t="shared" si="41"/>
        <v>0.99</v>
      </c>
      <c r="O107" s="78">
        <f t="shared" si="42"/>
        <v>0</v>
      </c>
      <c r="P107" s="78">
        <f t="shared" si="43"/>
        <v>0.79200000000000004</v>
      </c>
      <c r="Q107" s="153">
        <f t="shared" si="44"/>
        <v>8.0000000000000071E-3</v>
      </c>
      <c r="R107" s="340"/>
    </row>
    <row r="108" spans="2:18" s="3" customFormat="1" ht="27.95" customHeight="1">
      <c r="B108" s="338"/>
      <c r="C108" s="344"/>
      <c r="D108" s="22"/>
      <c r="E108" s="23"/>
      <c r="F108" s="24"/>
      <c r="G108" s="14" t="s">
        <v>14</v>
      </c>
      <c r="H108" s="15">
        <v>0.2</v>
      </c>
      <c r="I108" s="16" t="s">
        <v>219</v>
      </c>
      <c r="J108" s="13" t="s">
        <v>1916</v>
      </c>
      <c r="K108" s="165" t="s">
        <v>1917</v>
      </c>
      <c r="L108" s="66" t="s">
        <v>1918</v>
      </c>
      <c r="M108" s="85">
        <f t="shared" si="45"/>
        <v>2</v>
      </c>
      <c r="N108" s="15">
        <f t="shared" si="41"/>
        <v>0</v>
      </c>
      <c r="O108" s="78">
        <f t="shared" si="42"/>
        <v>0.4</v>
      </c>
      <c r="P108" s="78">
        <f t="shared" si="43"/>
        <v>0</v>
      </c>
      <c r="Q108" s="153">
        <f t="shared" si="44"/>
        <v>0</v>
      </c>
      <c r="R108" s="340"/>
    </row>
    <row r="109" spans="2:18" s="3" customFormat="1" ht="27.95" customHeight="1">
      <c r="B109" s="338"/>
      <c r="C109" s="344"/>
      <c r="D109" s="17" t="s">
        <v>1960</v>
      </c>
      <c r="E109" s="18" t="s">
        <v>22</v>
      </c>
      <c r="F109" s="19" t="s">
        <v>1961</v>
      </c>
      <c r="G109" s="14" t="s">
        <v>205</v>
      </c>
      <c r="H109" s="15">
        <v>0.4</v>
      </c>
      <c r="I109" s="16" t="s">
        <v>81</v>
      </c>
      <c r="J109" s="13" t="s">
        <v>1916</v>
      </c>
      <c r="K109" s="165" t="s">
        <v>1917</v>
      </c>
      <c r="L109" s="66" t="s">
        <v>1918</v>
      </c>
      <c r="M109" s="85">
        <v>2</v>
      </c>
      <c r="N109" s="15">
        <f t="shared" si="41"/>
        <v>0</v>
      </c>
      <c r="O109" s="78">
        <f t="shared" si="42"/>
        <v>0.8</v>
      </c>
      <c r="P109" s="78">
        <f t="shared" si="43"/>
        <v>0</v>
      </c>
      <c r="Q109" s="153">
        <f t="shared" si="44"/>
        <v>0</v>
      </c>
      <c r="R109" s="340"/>
    </row>
    <row r="110" spans="2:18" s="3" customFormat="1" ht="27.95" customHeight="1">
      <c r="B110" s="338"/>
      <c r="C110" s="344"/>
      <c r="D110" s="20"/>
      <c r="E110" s="21"/>
      <c r="F110" s="31"/>
      <c r="G110" s="14" t="s">
        <v>206</v>
      </c>
      <c r="H110" s="15">
        <v>0.4</v>
      </c>
      <c r="I110" s="16" t="s">
        <v>68</v>
      </c>
      <c r="J110" s="13" t="s">
        <v>1970</v>
      </c>
      <c r="K110" s="165" t="s">
        <v>300</v>
      </c>
      <c r="L110" s="13" t="s">
        <v>1921</v>
      </c>
      <c r="M110" s="85">
        <f t="shared" si="45"/>
        <v>2</v>
      </c>
      <c r="N110" s="15">
        <f t="shared" si="41"/>
        <v>0.99</v>
      </c>
      <c r="O110" s="78">
        <f t="shared" si="42"/>
        <v>0</v>
      </c>
      <c r="P110" s="78">
        <f t="shared" si="43"/>
        <v>0.79200000000000004</v>
      </c>
      <c r="Q110" s="153">
        <f t="shared" si="44"/>
        <v>8.0000000000000071E-3</v>
      </c>
      <c r="R110" s="340"/>
    </row>
    <row r="111" spans="2:18" s="3" customFormat="1" ht="27.95" customHeight="1">
      <c r="B111" s="338"/>
      <c r="C111" s="344"/>
      <c r="D111" s="22"/>
      <c r="E111" s="23"/>
      <c r="F111" s="24"/>
      <c r="G111" s="14" t="s">
        <v>14</v>
      </c>
      <c r="H111" s="15">
        <v>0.2</v>
      </c>
      <c r="I111" s="16" t="s">
        <v>219</v>
      </c>
      <c r="J111" s="13" t="s">
        <v>1916</v>
      </c>
      <c r="K111" s="165" t="s">
        <v>1917</v>
      </c>
      <c r="L111" s="66" t="s">
        <v>1918</v>
      </c>
      <c r="M111" s="85">
        <f t="shared" si="45"/>
        <v>2</v>
      </c>
      <c r="N111" s="15">
        <f t="shared" si="41"/>
        <v>0</v>
      </c>
      <c r="O111" s="78">
        <f t="shared" si="42"/>
        <v>0.4</v>
      </c>
      <c r="P111" s="78">
        <f t="shared" si="43"/>
        <v>0</v>
      </c>
      <c r="Q111" s="153">
        <f t="shared" si="44"/>
        <v>0</v>
      </c>
      <c r="R111" s="340"/>
    </row>
    <row r="112" spans="2:18" s="3" customFormat="1" ht="27.95" customHeight="1">
      <c r="B112" s="338"/>
      <c r="C112" s="344"/>
      <c r="D112" s="17" t="s">
        <v>1962</v>
      </c>
      <c r="E112" s="18" t="s">
        <v>22</v>
      </c>
      <c r="F112" s="19" t="s">
        <v>1961</v>
      </c>
      <c r="G112" s="14" t="s">
        <v>205</v>
      </c>
      <c r="H112" s="15">
        <v>0.4</v>
      </c>
      <c r="I112" s="16" t="s">
        <v>81</v>
      </c>
      <c r="J112" s="13" t="s">
        <v>1916</v>
      </c>
      <c r="K112" s="165" t="s">
        <v>1917</v>
      </c>
      <c r="L112" s="66" t="s">
        <v>1918</v>
      </c>
      <c r="M112" s="85">
        <v>2</v>
      </c>
      <c r="N112" s="15">
        <f t="shared" si="41"/>
        <v>0</v>
      </c>
      <c r="O112" s="78">
        <f t="shared" si="42"/>
        <v>0.8</v>
      </c>
      <c r="P112" s="78">
        <f t="shared" si="43"/>
        <v>0</v>
      </c>
      <c r="Q112" s="153">
        <f t="shared" si="44"/>
        <v>0</v>
      </c>
      <c r="R112" s="340"/>
    </row>
    <row r="113" spans="2:18" s="3" customFormat="1" ht="27.95" customHeight="1">
      <c r="B113" s="338"/>
      <c r="C113" s="344"/>
      <c r="D113" s="20"/>
      <c r="E113" s="21"/>
      <c r="F113" s="31"/>
      <c r="G113" s="14" t="s">
        <v>206</v>
      </c>
      <c r="H113" s="15">
        <v>0.4</v>
      </c>
      <c r="I113" s="16" t="s">
        <v>68</v>
      </c>
      <c r="J113" s="13" t="s">
        <v>1971</v>
      </c>
      <c r="K113" s="165" t="s">
        <v>300</v>
      </c>
      <c r="L113" s="166" t="s">
        <v>1972</v>
      </c>
      <c r="M113" s="85">
        <f t="shared" si="45"/>
        <v>2</v>
      </c>
      <c r="N113" s="15">
        <f t="shared" si="41"/>
        <v>0.99</v>
      </c>
      <c r="O113" s="78">
        <f t="shared" si="42"/>
        <v>0</v>
      </c>
      <c r="P113" s="78">
        <f t="shared" si="43"/>
        <v>0.79200000000000004</v>
      </c>
      <c r="Q113" s="153">
        <f t="shared" si="44"/>
        <v>8.0000000000000071E-3</v>
      </c>
      <c r="R113" s="340"/>
    </row>
    <row r="114" spans="2:18" s="3" customFormat="1" ht="27.95" customHeight="1">
      <c r="B114" s="338"/>
      <c r="C114" s="344"/>
      <c r="D114" s="22"/>
      <c r="E114" s="23"/>
      <c r="F114" s="24"/>
      <c r="G114" s="14" t="s">
        <v>14</v>
      </c>
      <c r="H114" s="15">
        <v>0.2</v>
      </c>
      <c r="I114" s="16" t="s">
        <v>219</v>
      </c>
      <c r="J114" s="13" t="s">
        <v>1916</v>
      </c>
      <c r="K114" s="165" t="s">
        <v>1917</v>
      </c>
      <c r="L114" s="66" t="s">
        <v>1918</v>
      </c>
      <c r="M114" s="85">
        <f t="shared" si="45"/>
        <v>2</v>
      </c>
      <c r="N114" s="15">
        <f t="shared" si="41"/>
        <v>0</v>
      </c>
      <c r="O114" s="78">
        <f t="shared" si="42"/>
        <v>0.4</v>
      </c>
      <c r="P114" s="78">
        <f t="shared" si="43"/>
        <v>0</v>
      </c>
      <c r="Q114" s="153">
        <f t="shared" si="44"/>
        <v>0</v>
      </c>
      <c r="R114" s="340"/>
    </row>
    <row r="115" spans="2:18" s="3" customFormat="1" ht="27.95" customHeight="1">
      <c r="B115" s="338"/>
      <c r="C115" s="344"/>
      <c r="D115" s="17" t="s">
        <v>1963</v>
      </c>
      <c r="E115" s="18" t="s">
        <v>22</v>
      </c>
      <c r="F115" s="19" t="s">
        <v>1961</v>
      </c>
      <c r="G115" s="14" t="s">
        <v>205</v>
      </c>
      <c r="H115" s="15">
        <v>0.4</v>
      </c>
      <c r="I115" s="16" t="s">
        <v>81</v>
      </c>
      <c r="J115" s="13" t="s">
        <v>1916</v>
      </c>
      <c r="K115" s="165" t="s">
        <v>1917</v>
      </c>
      <c r="L115" s="66" t="s">
        <v>1918</v>
      </c>
      <c r="M115" s="85">
        <v>2</v>
      </c>
      <c r="N115" s="15">
        <f t="shared" ref="N115:N120" si="46">IF(K115="Detected", 0.99,0)</f>
        <v>0</v>
      </c>
      <c r="O115" s="78">
        <f t="shared" ref="O115:O120" si="47">IF(I115="Safe", M115*H115,0)</f>
        <v>0.8</v>
      </c>
      <c r="P115" s="78">
        <f t="shared" ref="P115:P120" si="48">IF(I115="Dangerous",M115*H115*N115,0)</f>
        <v>0</v>
      </c>
      <c r="Q115" s="153">
        <f t="shared" ref="Q115:Q120" si="49">IF(P115=0,0,M115*H115*(1-N115))</f>
        <v>0</v>
      </c>
      <c r="R115" s="340"/>
    </row>
    <row r="116" spans="2:18" s="3" customFormat="1" ht="27.95" customHeight="1">
      <c r="B116" s="338"/>
      <c r="C116" s="344"/>
      <c r="D116" s="20"/>
      <c r="E116" s="21"/>
      <c r="F116" s="31"/>
      <c r="G116" s="14" t="s">
        <v>206</v>
      </c>
      <c r="H116" s="15">
        <v>0.4</v>
      </c>
      <c r="I116" s="16" t="s">
        <v>68</v>
      </c>
      <c r="J116" s="13" t="s">
        <v>1971</v>
      </c>
      <c r="K116" s="165" t="s">
        <v>300</v>
      </c>
      <c r="L116" s="166" t="s">
        <v>1972</v>
      </c>
      <c r="M116" s="85">
        <f t="shared" si="45"/>
        <v>2</v>
      </c>
      <c r="N116" s="15">
        <f t="shared" si="46"/>
        <v>0.99</v>
      </c>
      <c r="O116" s="78">
        <f t="shared" si="47"/>
        <v>0</v>
      </c>
      <c r="P116" s="78">
        <f t="shared" si="48"/>
        <v>0.79200000000000004</v>
      </c>
      <c r="Q116" s="153">
        <f t="shared" si="49"/>
        <v>8.0000000000000071E-3</v>
      </c>
      <c r="R116" s="340"/>
    </row>
    <row r="117" spans="2:18" s="3" customFormat="1" ht="27.95" customHeight="1">
      <c r="B117" s="338"/>
      <c r="C117" s="344"/>
      <c r="D117" s="22"/>
      <c r="E117" s="23"/>
      <c r="F117" s="24"/>
      <c r="G117" s="14" t="s">
        <v>14</v>
      </c>
      <c r="H117" s="15">
        <v>0.2</v>
      </c>
      <c r="I117" s="16" t="s">
        <v>219</v>
      </c>
      <c r="J117" s="13" t="s">
        <v>1916</v>
      </c>
      <c r="K117" s="165" t="s">
        <v>1917</v>
      </c>
      <c r="L117" s="66" t="s">
        <v>1918</v>
      </c>
      <c r="M117" s="85">
        <f t="shared" si="45"/>
        <v>2</v>
      </c>
      <c r="N117" s="15">
        <f t="shared" si="46"/>
        <v>0</v>
      </c>
      <c r="O117" s="78">
        <f t="shared" si="47"/>
        <v>0.4</v>
      </c>
      <c r="P117" s="78">
        <f t="shared" si="48"/>
        <v>0</v>
      </c>
      <c r="Q117" s="153">
        <f t="shared" si="49"/>
        <v>0</v>
      </c>
      <c r="R117" s="340"/>
    </row>
    <row r="118" spans="2:18" s="3" customFormat="1" ht="27.95" customHeight="1">
      <c r="B118" s="338"/>
      <c r="C118" s="344"/>
      <c r="D118" s="17" t="s">
        <v>1964</v>
      </c>
      <c r="E118" s="18" t="s">
        <v>22</v>
      </c>
      <c r="F118" s="19" t="s">
        <v>1961</v>
      </c>
      <c r="G118" s="14" t="s">
        <v>205</v>
      </c>
      <c r="H118" s="15">
        <v>0.4</v>
      </c>
      <c r="I118" s="16" t="s">
        <v>81</v>
      </c>
      <c r="J118" s="13" t="s">
        <v>1916</v>
      </c>
      <c r="K118" s="165" t="s">
        <v>1917</v>
      </c>
      <c r="L118" s="66" t="s">
        <v>1918</v>
      </c>
      <c r="M118" s="85">
        <v>2</v>
      </c>
      <c r="N118" s="15">
        <f t="shared" si="46"/>
        <v>0</v>
      </c>
      <c r="O118" s="78">
        <f t="shared" si="47"/>
        <v>0.8</v>
      </c>
      <c r="P118" s="78">
        <f t="shared" si="48"/>
        <v>0</v>
      </c>
      <c r="Q118" s="153">
        <f t="shared" si="49"/>
        <v>0</v>
      </c>
      <c r="R118" s="340"/>
    </row>
    <row r="119" spans="2:18" s="3" customFormat="1" ht="27.95" customHeight="1">
      <c r="B119" s="338"/>
      <c r="C119" s="344"/>
      <c r="D119" s="20"/>
      <c r="E119" s="21"/>
      <c r="F119" s="31"/>
      <c r="G119" s="14" t="s">
        <v>206</v>
      </c>
      <c r="H119" s="15">
        <v>0.4</v>
      </c>
      <c r="I119" s="16" t="s">
        <v>68</v>
      </c>
      <c r="J119" s="13" t="s">
        <v>1971</v>
      </c>
      <c r="K119" s="165" t="s">
        <v>300</v>
      </c>
      <c r="L119" s="166" t="s">
        <v>1972</v>
      </c>
      <c r="M119" s="85">
        <f t="shared" si="45"/>
        <v>2</v>
      </c>
      <c r="N119" s="15">
        <f t="shared" si="46"/>
        <v>0.99</v>
      </c>
      <c r="O119" s="78">
        <f t="shared" si="47"/>
        <v>0</v>
      </c>
      <c r="P119" s="78">
        <f t="shared" si="48"/>
        <v>0.79200000000000004</v>
      </c>
      <c r="Q119" s="153">
        <f t="shared" si="49"/>
        <v>8.0000000000000071E-3</v>
      </c>
      <c r="R119" s="340"/>
    </row>
    <row r="120" spans="2:18" s="3" customFormat="1" ht="27.95" customHeight="1">
      <c r="B120" s="338"/>
      <c r="C120" s="344"/>
      <c r="D120" s="22"/>
      <c r="E120" s="23"/>
      <c r="F120" s="24"/>
      <c r="G120" s="14" t="s">
        <v>14</v>
      </c>
      <c r="H120" s="15">
        <v>0.2</v>
      </c>
      <c r="I120" s="16" t="s">
        <v>219</v>
      </c>
      <c r="J120" s="13" t="s">
        <v>1916</v>
      </c>
      <c r="K120" s="165" t="s">
        <v>1917</v>
      </c>
      <c r="L120" s="66" t="s">
        <v>1918</v>
      </c>
      <c r="M120" s="85">
        <f t="shared" si="45"/>
        <v>2</v>
      </c>
      <c r="N120" s="15">
        <f t="shared" si="46"/>
        <v>0</v>
      </c>
      <c r="O120" s="78">
        <f t="shared" si="47"/>
        <v>0.4</v>
      </c>
      <c r="P120" s="78">
        <f t="shared" si="48"/>
        <v>0</v>
      </c>
      <c r="Q120" s="153">
        <f t="shared" si="49"/>
        <v>0</v>
      </c>
      <c r="R120" s="340"/>
    </row>
    <row r="121" spans="2:18" s="3" customFormat="1" ht="27.95" customHeight="1">
      <c r="B121" s="338"/>
      <c r="C121" s="344"/>
      <c r="D121" s="17" t="s">
        <v>1965</v>
      </c>
      <c r="E121" s="18" t="s">
        <v>22</v>
      </c>
      <c r="F121" s="19" t="s">
        <v>1961</v>
      </c>
      <c r="G121" s="14" t="s">
        <v>205</v>
      </c>
      <c r="H121" s="15">
        <v>0.4</v>
      </c>
      <c r="I121" s="16" t="s">
        <v>81</v>
      </c>
      <c r="J121" s="13" t="s">
        <v>1916</v>
      </c>
      <c r="K121" s="165" t="s">
        <v>1917</v>
      </c>
      <c r="L121" s="66" t="s">
        <v>1918</v>
      </c>
      <c r="M121" s="85">
        <v>2</v>
      </c>
      <c r="N121" s="15">
        <f t="shared" ref="N121:N126" si="50">IF(K121="Detected", 0.99,0)</f>
        <v>0</v>
      </c>
      <c r="O121" s="78">
        <f t="shared" ref="O121:O126" si="51">IF(I121="Safe", M121*H121,0)</f>
        <v>0.8</v>
      </c>
      <c r="P121" s="78">
        <f t="shared" ref="P121:P126" si="52">IF(I121="Dangerous",M121*H121*N121,0)</f>
        <v>0</v>
      </c>
      <c r="Q121" s="153">
        <f t="shared" ref="Q121:Q126" si="53">IF(P121=0,0,M121*H121*(1-N121))</f>
        <v>0</v>
      </c>
      <c r="R121" s="340"/>
    </row>
    <row r="122" spans="2:18" s="3" customFormat="1" ht="27.95" customHeight="1">
      <c r="B122" s="338"/>
      <c r="C122" s="344"/>
      <c r="D122" s="20"/>
      <c r="E122" s="21"/>
      <c r="F122" s="31"/>
      <c r="G122" s="14" t="s">
        <v>206</v>
      </c>
      <c r="H122" s="15">
        <v>0.4</v>
      </c>
      <c r="I122" s="16" t="s">
        <v>68</v>
      </c>
      <c r="J122" s="13" t="s">
        <v>1971</v>
      </c>
      <c r="K122" s="165" t="s">
        <v>300</v>
      </c>
      <c r="L122" s="166" t="s">
        <v>1972</v>
      </c>
      <c r="M122" s="85">
        <f t="shared" si="45"/>
        <v>2</v>
      </c>
      <c r="N122" s="15">
        <f t="shared" si="50"/>
        <v>0.99</v>
      </c>
      <c r="O122" s="78">
        <f t="shared" si="51"/>
        <v>0</v>
      </c>
      <c r="P122" s="78">
        <f t="shared" si="52"/>
        <v>0.79200000000000004</v>
      </c>
      <c r="Q122" s="153">
        <f t="shared" si="53"/>
        <v>8.0000000000000071E-3</v>
      </c>
      <c r="R122" s="340"/>
    </row>
    <row r="123" spans="2:18" s="3" customFormat="1" ht="27.95" customHeight="1">
      <c r="B123" s="338"/>
      <c r="C123" s="344"/>
      <c r="D123" s="22"/>
      <c r="E123" s="23"/>
      <c r="F123" s="24"/>
      <c r="G123" s="14" t="s">
        <v>14</v>
      </c>
      <c r="H123" s="15">
        <v>0.2</v>
      </c>
      <c r="I123" s="16" t="s">
        <v>219</v>
      </c>
      <c r="J123" s="13" t="s">
        <v>1916</v>
      </c>
      <c r="K123" s="165" t="s">
        <v>1917</v>
      </c>
      <c r="L123" s="66" t="s">
        <v>1918</v>
      </c>
      <c r="M123" s="85">
        <f t="shared" si="45"/>
        <v>2</v>
      </c>
      <c r="N123" s="15">
        <f t="shared" si="50"/>
        <v>0</v>
      </c>
      <c r="O123" s="78">
        <f t="shared" si="51"/>
        <v>0.4</v>
      </c>
      <c r="P123" s="78">
        <f t="shared" si="52"/>
        <v>0</v>
      </c>
      <c r="Q123" s="153">
        <f t="shared" si="53"/>
        <v>0</v>
      </c>
      <c r="R123" s="340"/>
    </row>
    <row r="124" spans="2:18" s="3" customFormat="1" ht="27.95" customHeight="1">
      <c r="B124" s="338"/>
      <c r="C124" s="344"/>
      <c r="D124" s="17" t="s">
        <v>1579</v>
      </c>
      <c r="E124" s="18" t="s">
        <v>24</v>
      </c>
      <c r="F124" s="19" t="s">
        <v>1968</v>
      </c>
      <c r="G124" s="14" t="s">
        <v>12</v>
      </c>
      <c r="H124" s="15">
        <v>0.8</v>
      </c>
      <c r="I124" s="16" t="s">
        <v>1363</v>
      </c>
      <c r="J124" s="13" t="s">
        <v>1971</v>
      </c>
      <c r="K124" s="165" t="s">
        <v>300</v>
      </c>
      <c r="L124" s="166" t="s">
        <v>1972</v>
      </c>
      <c r="M124" s="85">
        <v>0.2</v>
      </c>
      <c r="N124" s="15">
        <f t="shared" si="50"/>
        <v>0.99</v>
      </c>
      <c r="O124" s="78">
        <f t="shared" si="51"/>
        <v>0</v>
      </c>
      <c r="P124" s="78">
        <f t="shared" si="52"/>
        <v>0.15840000000000004</v>
      </c>
      <c r="Q124" s="153">
        <f t="shared" si="53"/>
        <v>1.6000000000000018E-3</v>
      </c>
      <c r="R124" s="340"/>
    </row>
    <row r="125" spans="2:18" s="3" customFormat="1" ht="27.95" customHeight="1">
      <c r="B125" s="338"/>
      <c r="C125" s="344"/>
      <c r="D125" s="20"/>
      <c r="E125" s="21"/>
      <c r="F125" s="31"/>
      <c r="G125" s="14" t="s">
        <v>13</v>
      </c>
      <c r="H125" s="15">
        <v>0.1</v>
      </c>
      <c r="I125" s="16" t="s">
        <v>81</v>
      </c>
      <c r="J125" s="13" t="s">
        <v>1916</v>
      </c>
      <c r="K125" s="165" t="s">
        <v>1917</v>
      </c>
      <c r="L125" s="66" t="s">
        <v>1918</v>
      </c>
      <c r="M125" s="85">
        <f t="shared" ref="M125:M135" si="54">M124</f>
        <v>0.2</v>
      </c>
      <c r="N125" s="15">
        <f t="shared" si="50"/>
        <v>0</v>
      </c>
      <c r="O125" s="78">
        <f t="shared" si="51"/>
        <v>2.0000000000000004E-2</v>
      </c>
      <c r="P125" s="78">
        <f t="shared" si="52"/>
        <v>0</v>
      </c>
      <c r="Q125" s="153">
        <f t="shared" si="53"/>
        <v>0</v>
      </c>
      <c r="R125" s="340"/>
    </row>
    <row r="126" spans="2:18" s="3" customFormat="1" ht="27.95" customHeight="1">
      <c r="B126" s="338"/>
      <c r="C126" s="344"/>
      <c r="D126" s="22"/>
      <c r="E126" s="23"/>
      <c r="F126" s="24"/>
      <c r="G126" s="14" t="s">
        <v>14</v>
      </c>
      <c r="H126" s="15">
        <v>0.1</v>
      </c>
      <c r="I126" s="16" t="s">
        <v>941</v>
      </c>
      <c r="J126" s="13" t="s">
        <v>1916</v>
      </c>
      <c r="K126" s="165" t="s">
        <v>1917</v>
      </c>
      <c r="L126" s="66" t="s">
        <v>1918</v>
      </c>
      <c r="M126" s="85">
        <f t="shared" si="54"/>
        <v>0.2</v>
      </c>
      <c r="N126" s="15">
        <f t="shared" si="50"/>
        <v>0</v>
      </c>
      <c r="O126" s="78">
        <f t="shared" si="51"/>
        <v>2.0000000000000004E-2</v>
      </c>
      <c r="P126" s="78">
        <f t="shared" si="52"/>
        <v>0</v>
      </c>
      <c r="Q126" s="153">
        <f t="shared" si="53"/>
        <v>0</v>
      </c>
      <c r="R126" s="340"/>
    </row>
    <row r="127" spans="2:18" s="3" customFormat="1" ht="27.95" customHeight="1">
      <c r="B127" s="338"/>
      <c r="C127" s="344"/>
      <c r="D127" s="17" t="s">
        <v>1625</v>
      </c>
      <c r="E127" s="18" t="s">
        <v>24</v>
      </c>
      <c r="F127" s="19" t="s">
        <v>1968</v>
      </c>
      <c r="G127" s="14" t="s">
        <v>12</v>
      </c>
      <c r="H127" s="15">
        <v>0.8</v>
      </c>
      <c r="I127" s="16" t="s">
        <v>1363</v>
      </c>
      <c r="J127" s="13" t="s">
        <v>1971</v>
      </c>
      <c r="K127" s="165" t="s">
        <v>300</v>
      </c>
      <c r="L127" s="166" t="s">
        <v>1972</v>
      </c>
      <c r="M127" s="85">
        <v>0.2</v>
      </c>
      <c r="N127" s="15">
        <f t="shared" ref="N127:N132" si="55">IF(K127="Detected", 0.99,0)</f>
        <v>0.99</v>
      </c>
      <c r="O127" s="78">
        <f t="shared" ref="O127:O132" si="56">IF(I127="Safe", M127*H127,0)</f>
        <v>0</v>
      </c>
      <c r="P127" s="78">
        <f t="shared" ref="P127:P132" si="57">IF(I127="Dangerous",M127*H127*N127,0)</f>
        <v>0.15840000000000004</v>
      </c>
      <c r="Q127" s="153">
        <f t="shared" ref="Q127:Q132" si="58">IF(P127=0,0,M127*H127*(1-N127))</f>
        <v>1.6000000000000018E-3</v>
      </c>
      <c r="R127" s="340"/>
    </row>
    <row r="128" spans="2:18" s="3" customFormat="1" ht="27.95" customHeight="1">
      <c r="B128" s="338"/>
      <c r="C128" s="344"/>
      <c r="D128" s="20"/>
      <c r="E128" s="21"/>
      <c r="F128" s="31"/>
      <c r="G128" s="14" t="s">
        <v>13</v>
      </c>
      <c r="H128" s="15">
        <v>0.1</v>
      </c>
      <c r="I128" s="16" t="s">
        <v>81</v>
      </c>
      <c r="J128" s="13" t="s">
        <v>1916</v>
      </c>
      <c r="K128" s="165" t="s">
        <v>1917</v>
      </c>
      <c r="L128" s="66" t="s">
        <v>1918</v>
      </c>
      <c r="M128" s="85">
        <f t="shared" si="54"/>
        <v>0.2</v>
      </c>
      <c r="N128" s="15">
        <f t="shared" si="55"/>
        <v>0</v>
      </c>
      <c r="O128" s="78">
        <f t="shared" si="56"/>
        <v>2.0000000000000004E-2</v>
      </c>
      <c r="P128" s="78">
        <f t="shared" si="57"/>
        <v>0</v>
      </c>
      <c r="Q128" s="153">
        <f t="shared" si="58"/>
        <v>0</v>
      </c>
      <c r="R128" s="340"/>
    </row>
    <row r="129" spans="2:18" s="3" customFormat="1" ht="27.95" customHeight="1">
      <c r="B129" s="338"/>
      <c r="C129" s="344"/>
      <c r="D129" s="22"/>
      <c r="E129" s="23"/>
      <c r="F129" s="24"/>
      <c r="G129" s="14" t="s">
        <v>1973</v>
      </c>
      <c r="H129" s="15">
        <v>0.1</v>
      </c>
      <c r="I129" s="16" t="s">
        <v>941</v>
      </c>
      <c r="J129" s="13" t="s">
        <v>1916</v>
      </c>
      <c r="K129" s="165" t="s">
        <v>1917</v>
      </c>
      <c r="L129" s="66" t="s">
        <v>1918</v>
      </c>
      <c r="M129" s="85">
        <f t="shared" si="54"/>
        <v>0.2</v>
      </c>
      <c r="N129" s="15">
        <f t="shared" si="55"/>
        <v>0</v>
      </c>
      <c r="O129" s="78">
        <f t="shared" si="56"/>
        <v>2.0000000000000004E-2</v>
      </c>
      <c r="P129" s="78">
        <f t="shared" si="57"/>
        <v>0</v>
      </c>
      <c r="Q129" s="153">
        <f t="shared" si="58"/>
        <v>0</v>
      </c>
      <c r="R129" s="340"/>
    </row>
    <row r="130" spans="2:18" s="3" customFormat="1" ht="27.95" customHeight="1">
      <c r="B130" s="338"/>
      <c r="C130" s="344"/>
      <c r="D130" s="17" t="s">
        <v>1966</v>
      </c>
      <c r="E130" s="18" t="s">
        <v>24</v>
      </c>
      <c r="F130" s="19" t="s">
        <v>1968</v>
      </c>
      <c r="G130" s="14" t="s">
        <v>12</v>
      </c>
      <c r="H130" s="15">
        <v>0.8</v>
      </c>
      <c r="I130" s="16" t="s">
        <v>1363</v>
      </c>
      <c r="J130" s="13" t="s">
        <v>1971</v>
      </c>
      <c r="K130" s="165" t="s">
        <v>300</v>
      </c>
      <c r="L130" s="166" t="s">
        <v>1972</v>
      </c>
      <c r="M130" s="85">
        <v>0.2</v>
      </c>
      <c r="N130" s="15">
        <f t="shared" si="55"/>
        <v>0.99</v>
      </c>
      <c r="O130" s="78">
        <f t="shared" si="56"/>
        <v>0</v>
      </c>
      <c r="P130" s="78">
        <f t="shared" si="57"/>
        <v>0.15840000000000004</v>
      </c>
      <c r="Q130" s="153">
        <f t="shared" si="58"/>
        <v>1.6000000000000018E-3</v>
      </c>
      <c r="R130" s="340"/>
    </row>
    <row r="131" spans="2:18" s="3" customFormat="1" ht="27.95" customHeight="1">
      <c r="B131" s="338"/>
      <c r="C131" s="344"/>
      <c r="D131" s="20"/>
      <c r="E131" s="21"/>
      <c r="F131" s="31"/>
      <c r="G131" s="14" t="s">
        <v>13</v>
      </c>
      <c r="H131" s="15">
        <v>0.1</v>
      </c>
      <c r="I131" s="16" t="s">
        <v>81</v>
      </c>
      <c r="J131" s="13" t="s">
        <v>1916</v>
      </c>
      <c r="K131" s="165" t="s">
        <v>1917</v>
      </c>
      <c r="L131" s="66" t="s">
        <v>1918</v>
      </c>
      <c r="M131" s="85">
        <f t="shared" si="54"/>
        <v>0.2</v>
      </c>
      <c r="N131" s="15">
        <f t="shared" si="55"/>
        <v>0</v>
      </c>
      <c r="O131" s="78">
        <f t="shared" si="56"/>
        <v>2.0000000000000004E-2</v>
      </c>
      <c r="P131" s="78">
        <f t="shared" si="57"/>
        <v>0</v>
      </c>
      <c r="Q131" s="153">
        <f t="shared" si="58"/>
        <v>0</v>
      </c>
      <c r="R131" s="340"/>
    </row>
    <row r="132" spans="2:18" s="3" customFormat="1" ht="27.95" customHeight="1">
      <c r="B132" s="338"/>
      <c r="C132" s="344"/>
      <c r="D132" s="22"/>
      <c r="E132" s="23"/>
      <c r="F132" s="24"/>
      <c r="G132" s="14" t="s">
        <v>14</v>
      </c>
      <c r="H132" s="15">
        <v>0.1</v>
      </c>
      <c r="I132" s="16" t="s">
        <v>941</v>
      </c>
      <c r="J132" s="13" t="s">
        <v>1916</v>
      </c>
      <c r="K132" s="165" t="s">
        <v>1917</v>
      </c>
      <c r="L132" s="66" t="s">
        <v>1918</v>
      </c>
      <c r="M132" s="85">
        <f t="shared" si="54"/>
        <v>0.2</v>
      </c>
      <c r="N132" s="15">
        <f t="shared" si="55"/>
        <v>0</v>
      </c>
      <c r="O132" s="78">
        <f t="shared" si="56"/>
        <v>2.0000000000000004E-2</v>
      </c>
      <c r="P132" s="78">
        <f t="shared" si="57"/>
        <v>0</v>
      </c>
      <c r="Q132" s="153">
        <f t="shared" si="58"/>
        <v>0</v>
      </c>
      <c r="R132" s="340"/>
    </row>
    <row r="133" spans="2:18" s="3" customFormat="1" ht="27.95" customHeight="1">
      <c r="B133" s="338"/>
      <c r="C133" s="344"/>
      <c r="D133" s="17" t="s">
        <v>1967</v>
      </c>
      <c r="E133" s="18" t="s">
        <v>24</v>
      </c>
      <c r="F133" s="19" t="s">
        <v>1968</v>
      </c>
      <c r="G133" s="14" t="s">
        <v>12</v>
      </c>
      <c r="H133" s="15">
        <v>0.8</v>
      </c>
      <c r="I133" s="16" t="s">
        <v>1363</v>
      </c>
      <c r="J133" s="13" t="s">
        <v>1971</v>
      </c>
      <c r="K133" s="165" t="s">
        <v>300</v>
      </c>
      <c r="L133" s="166" t="s">
        <v>1972</v>
      </c>
      <c r="M133" s="85">
        <v>0.2</v>
      </c>
      <c r="N133" s="15">
        <f t="shared" ref="N133:N152" si="59">IF(K133="Detected", 0.99,0)</f>
        <v>0.99</v>
      </c>
      <c r="O133" s="78">
        <f t="shared" ref="O133:O152" si="60">IF(I133="Safe", M133*H133,0)</f>
        <v>0</v>
      </c>
      <c r="P133" s="78">
        <f t="shared" ref="P133:P152" si="61">IF(I133="Dangerous",M133*H133*N133,0)</f>
        <v>0.15840000000000004</v>
      </c>
      <c r="Q133" s="153">
        <f t="shared" ref="Q133:Q152" si="62">IF(P133=0,0,M133*H133*(1-N133))</f>
        <v>1.6000000000000018E-3</v>
      </c>
      <c r="R133" s="340"/>
    </row>
    <row r="134" spans="2:18" s="3" customFormat="1" ht="27.95" customHeight="1">
      <c r="B134" s="338"/>
      <c r="C134" s="344"/>
      <c r="D134" s="20"/>
      <c r="E134" s="21"/>
      <c r="F134" s="31"/>
      <c r="G134" s="14" t="s">
        <v>13</v>
      </c>
      <c r="H134" s="15">
        <v>0.1</v>
      </c>
      <c r="I134" s="16" t="s">
        <v>81</v>
      </c>
      <c r="J134" s="13" t="s">
        <v>1916</v>
      </c>
      <c r="K134" s="165" t="s">
        <v>1917</v>
      </c>
      <c r="L134" s="66" t="s">
        <v>1918</v>
      </c>
      <c r="M134" s="85">
        <f t="shared" si="54"/>
        <v>0.2</v>
      </c>
      <c r="N134" s="15">
        <f t="shared" si="59"/>
        <v>0</v>
      </c>
      <c r="O134" s="78">
        <f t="shared" si="60"/>
        <v>2.0000000000000004E-2</v>
      </c>
      <c r="P134" s="78">
        <f t="shared" si="61"/>
        <v>0</v>
      </c>
      <c r="Q134" s="153">
        <f t="shared" si="62"/>
        <v>0</v>
      </c>
      <c r="R134" s="340"/>
    </row>
    <row r="135" spans="2:18" s="3" customFormat="1" ht="27.95" customHeight="1">
      <c r="B135" s="338"/>
      <c r="C135" s="344"/>
      <c r="D135" s="22"/>
      <c r="E135" s="23"/>
      <c r="F135" s="24"/>
      <c r="G135" s="14" t="s">
        <v>14</v>
      </c>
      <c r="H135" s="15">
        <v>0.1</v>
      </c>
      <c r="I135" s="16" t="s">
        <v>941</v>
      </c>
      <c r="J135" s="13" t="s">
        <v>1916</v>
      </c>
      <c r="K135" s="165" t="s">
        <v>1917</v>
      </c>
      <c r="L135" s="66" t="s">
        <v>1918</v>
      </c>
      <c r="M135" s="85">
        <f t="shared" si="54"/>
        <v>0.2</v>
      </c>
      <c r="N135" s="15">
        <f t="shared" si="59"/>
        <v>0</v>
      </c>
      <c r="O135" s="78">
        <f t="shared" si="60"/>
        <v>2.0000000000000004E-2</v>
      </c>
      <c r="P135" s="78">
        <f t="shared" si="61"/>
        <v>0</v>
      </c>
      <c r="Q135" s="153">
        <f t="shared" si="62"/>
        <v>0</v>
      </c>
      <c r="R135" s="340"/>
    </row>
    <row r="136" spans="2:18" s="3" customFormat="1" ht="27.95" customHeight="1">
      <c r="B136" s="338"/>
      <c r="C136" s="344"/>
      <c r="D136" s="17" t="s">
        <v>1969</v>
      </c>
      <c r="E136" s="18" t="s">
        <v>22</v>
      </c>
      <c r="F136" s="19" t="s">
        <v>1961</v>
      </c>
      <c r="G136" s="14" t="s">
        <v>205</v>
      </c>
      <c r="H136" s="15">
        <v>0.4</v>
      </c>
      <c r="I136" s="16" t="s">
        <v>81</v>
      </c>
      <c r="J136" s="13" t="s">
        <v>1916</v>
      </c>
      <c r="K136" s="165" t="s">
        <v>1917</v>
      </c>
      <c r="L136" s="66" t="s">
        <v>1918</v>
      </c>
      <c r="M136" s="85">
        <v>2</v>
      </c>
      <c r="N136" s="15">
        <f t="shared" si="59"/>
        <v>0</v>
      </c>
      <c r="O136" s="78">
        <f t="shared" si="60"/>
        <v>0.8</v>
      </c>
      <c r="P136" s="78">
        <f t="shared" si="61"/>
        <v>0</v>
      </c>
      <c r="Q136" s="153">
        <f t="shared" si="62"/>
        <v>0</v>
      </c>
      <c r="R136" s="340"/>
    </row>
    <row r="137" spans="2:18" s="3" customFormat="1" ht="27.95" customHeight="1">
      <c r="B137" s="338"/>
      <c r="C137" s="344"/>
      <c r="D137" s="20"/>
      <c r="E137" s="21"/>
      <c r="F137" s="31"/>
      <c r="G137" s="14" t="s">
        <v>206</v>
      </c>
      <c r="H137" s="15">
        <v>0.4</v>
      </c>
      <c r="I137" s="16" t="s">
        <v>68</v>
      </c>
      <c r="J137" s="13" t="s">
        <v>1971</v>
      </c>
      <c r="K137" s="165" t="s">
        <v>300</v>
      </c>
      <c r="L137" s="166" t="s">
        <v>1972</v>
      </c>
      <c r="M137" s="85">
        <f>M136</f>
        <v>2</v>
      </c>
      <c r="N137" s="15">
        <f t="shared" si="59"/>
        <v>0.99</v>
      </c>
      <c r="O137" s="78">
        <f t="shared" si="60"/>
        <v>0</v>
      </c>
      <c r="P137" s="78">
        <f t="shared" si="61"/>
        <v>0.79200000000000004</v>
      </c>
      <c r="Q137" s="153">
        <f t="shared" si="62"/>
        <v>8.0000000000000071E-3</v>
      </c>
      <c r="R137" s="340"/>
    </row>
    <row r="138" spans="2:18" s="3" customFormat="1" ht="27.95" customHeight="1">
      <c r="B138" s="338"/>
      <c r="C138" s="344"/>
      <c r="D138" s="22"/>
      <c r="E138" s="23"/>
      <c r="F138" s="24"/>
      <c r="G138" s="14" t="s">
        <v>14</v>
      </c>
      <c r="H138" s="15">
        <v>0.2</v>
      </c>
      <c r="I138" s="16" t="s">
        <v>219</v>
      </c>
      <c r="J138" s="13" t="s">
        <v>1916</v>
      </c>
      <c r="K138" s="165" t="s">
        <v>1917</v>
      </c>
      <c r="L138" s="66" t="s">
        <v>1918</v>
      </c>
      <c r="M138" s="85">
        <f>M137</f>
        <v>2</v>
      </c>
      <c r="N138" s="15">
        <f t="shared" si="59"/>
        <v>0</v>
      </c>
      <c r="O138" s="78">
        <f t="shared" si="60"/>
        <v>0.4</v>
      </c>
      <c r="P138" s="78">
        <f t="shared" si="61"/>
        <v>0</v>
      </c>
      <c r="Q138" s="153">
        <f t="shared" si="62"/>
        <v>0</v>
      </c>
      <c r="R138" s="340"/>
    </row>
    <row r="139" spans="2:18" s="3" customFormat="1" ht="27.95" customHeight="1">
      <c r="B139" s="338"/>
      <c r="C139" s="344"/>
      <c r="D139" s="17" t="s">
        <v>1974</v>
      </c>
      <c r="E139" s="18" t="s">
        <v>22</v>
      </c>
      <c r="F139" s="19" t="s">
        <v>198</v>
      </c>
      <c r="G139" s="14" t="s">
        <v>205</v>
      </c>
      <c r="H139" s="15">
        <v>0.4</v>
      </c>
      <c r="I139" s="16" t="s">
        <v>222</v>
      </c>
      <c r="J139" s="13" t="s">
        <v>1916</v>
      </c>
      <c r="K139" s="165" t="s">
        <v>1917</v>
      </c>
      <c r="L139" s="66" t="s">
        <v>1918</v>
      </c>
      <c r="M139" s="85">
        <v>2</v>
      </c>
      <c r="N139" s="15">
        <f t="shared" si="59"/>
        <v>0</v>
      </c>
      <c r="O139" s="78">
        <f t="shared" si="60"/>
        <v>0.8</v>
      </c>
      <c r="P139" s="78">
        <f t="shared" si="61"/>
        <v>0</v>
      </c>
      <c r="Q139" s="153">
        <f t="shared" si="62"/>
        <v>0</v>
      </c>
      <c r="R139" s="340"/>
    </row>
    <row r="140" spans="2:18" s="3" customFormat="1" ht="27.95" customHeight="1">
      <c r="B140" s="338"/>
      <c r="C140" s="344"/>
      <c r="D140" s="20"/>
      <c r="E140" s="21"/>
      <c r="F140" s="31"/>
      <c r="G140" s="14" t="s">
        <v>206</v>
      </c>
      <c r="H140" s="15">
        <v>0.4</v>
      </c>
      <c r="I140" s="16" t="s">
        <v>68</v>
      </c>
      <c r="J140" s="13" t="s">
        <v>1971</v>
      </c>
      <c r="K140" s="165" t="s">
        <v>300</v>
      </c>
      <c r="L140" s="166" t="s">
        <v>1972</v>
      </c>
      <c r="M140" s="85">
        <f t="shared" ref="M140:M147" si="63">M139</f>
        <v>2</v>
      </c>
      <c r="N140" s="15">
        <f t="shared" si="59"/>
        <v>0.99</v>
      </c>
      <c r="O140" s="78">
        <f t="shared" si="60"/>
        <v>0</v>
      </c>
      <c r="P140" s="78">
        <f t="shared" si="61"/>
        <v>0.79200000000000004</v>
      </c>
      <c r="Q140" s="153">
        <f t="shared" si="62"/>
        <v>8.0000000000000071E-3</v>
      </c>
      <c r="R140" s="340"/>
    </row>
    <row r="141" spans="2:18" s="3" customFormat="1" ht="27.95" customHeight="1">
      <c r="B141" s="338"/>
      <c r="C141" s="344"/>
      <c r="D141" s="22"/>
      <c r="E141" s="23"/>
      <c r="F141" s="24"/>
      <c r="G141" s="14" t="s">
        <v>14</v>
      </c>
      <c r="H141" s="15">
        <v>0.2</v>
      </c>
      <c r="I141" s="16" t="s">
        <v>81</v>
      </c>
      <c r="J141" s="13" t="s">
        <v>1916</v>
      </c>
      <c r="K141" s="165" t="s">
        <v>1917</v>
      </c>
      <c r="L141" s="66" t="s">
        <v>1918</v>
      </c>
      <c r="M141" s="85">
        <f t="shared" si="63"/>
        <v>2</v>
      </c>
      <c r="N141" s="15">
        <f t="shared" si="59"/>
        <v>0</v>
      </c>
      <c r="O141" s="78">
        <f t="shared" si="60"/>
        <v>0.4</v>
      </c>
      <c r="P141" s="78">
        <f t="shared" si="61"/>
        <v>0</v>
      </c>
      <c r="Q141" s="153">
        <f t="shared" si="62"/>
        <v>0</v>
      </c>
      <c r="R141" s="340"/>
    </row>
    <row r="142" spans="2:18" s="3" customFormat="1" ht="27.95" customHeight="1">
      <c r="B142" s="338"/>
      <c r="C142" s="344"/>
      <c r="D142" s="17" t="s">
        <v>1975</v>
      </c>
      <c r="E142" s="18" t="s">
        <v>22</v>
      </c>
      <c r="F142" s="19" t="s">
        <v>1977</v>
      </c>
      <c r="G142" s="14" t="s">
        <v>205</v>
      </c>
      <c r="H142" s="15">
        <v>0.4</v>
      </c>
      <c r="I142" s="16" t="s">
        <v>222</v>
      </c>
      <c r="J142" s="13" t="s">
        <v>1916</v>
      </c>
      <c r="K142" s="165" t="s">
        <v>1917</v>
      </c>
      <c r="L142" s="66" t="s">
        <v>1918</v>
      </c>
      <c r="M142" s="85">
        <v>2</v>
      </c>
      <c r="N142" s="15">
        <f t="shared" si="59"/>
        <v>0</v>
      </c>
      <c r="O142" s="78">
        <f t="shared" si="60"/>
        <v>0.8</v>
      </c>
      <c r="P142" s="78">
        <f t="shared" si="61"/>
        <v>0</v>
      </c>
      <c r="Q142" s="153">
        <f t="shared" si="62"/>
        <v>0</v>
      </c>
      <c r="R142" s="340"/>
    </row>
    <row r="143" spans="2:18" s="3" customFormat="1" ht="27.95" customHeight="1">
      <c r="B143" s="338"/>
      <c r="C143" s="344"/>
      <c r="D143" s="20"/>
      <c r="E143" s="21"/>
      <c r="F143" s="31"/>
      <c r="G143" s="14" t="s">
        <v>206</v>
      </c>
      <c r="H143" s="15">
        <v>0.4</v>
      </c>
      <c r="I143" s="16" t="s">
        <v>222</v>
      </c>
      <c r="J143" s="13" t="s">
        <v>1989</v>
      </c>
      <c r="K143" s="165" t="s">
        <v>300</v>
      </c>
      <c r="L143" s="166" t="s">
        <v>1972</v>
      </c>
      <c r="M143" s="85">
        <f t="shared" si="63"/>
        <v>2</v>
      </c>
      <c r="N143" s="15">
        <f t="shared" si="59"/>
        <v>0.99</v>
      </c>
      <c r="O143" s="78">
        <f t="shared" si="60"/>
        <v>0.8</v>
      </c>
      <c r="P143" s="78">
        <f t="shared" si="61"/>
        <v>0</v>
      </c>
      <c r="Q143" s="153">
        <f t="shared" si="62"/>
        <v>0</v>
      </c>
      <c r="R143" s="340"/>
    </row>
    <row r="144" spans="2:18" s="3" customFormat="1" ht="27.95" customHeight="1">
      <c r="B144" s="338"/>
      <c r="C144" s="344"/>
      <c r="D144" s="22"/>
      <c r="E144" s="23"/>
      <c r="F144" s="24"/>
      <c r="G144" s="14" t="s">
        <v>14</v>
      </c>
      <c r="H144" s="15">
        <v>0.2</v>
      </c>
      <c r="I144" s="16" t="s">
        <v>222</v>
      </c>
      <c r="J144" s="13" t="s">
        <v>1916</v>
      </c>
      <c r="K144" s="165" t="s">
        <v>1917</v>
      </c>
      <c r="L144" s="66" t="s">
        <v>1918</v>
      </c>
      <c r="M144" s="85">
        <f t="shared" si="63"/>
        <v>2</v>
      </c>
      <c r="N144" s="15">
        <f t="shared" si="59"/>
        <v>0</v>
      </c>
      <c r="O144" s="78">
        <f t="shared" si="60"/>
        <v>0.4</v>
      </c>
      <c r="P144" s="78">
        <f t="shared" si="61"/>
        <v>0</v>
      </c>
      <c r="Q144" s="153">
        <f t="shared" si="62"/>
        <v>0</v>
      </c>
      <c r="R144" s="340"/>
    </row>
    <row r="145" spans="2:18" s="3" customFormat="1" ht="27.95" customHeight="1">
      <c r="B145" s="338"/>
      <c r="C145" s="344"/>
      <c r="D145" s="17" t="s">
        <v>1976</v>
      </c>
      <c r="E145" s="18" t="s">
        <v>22</v>
      </c>
      <c r="F145" s="19" t="s">
        <v>198</v>
      </c>
      <c r="G145" s="14" t="s">
        <v>205</v>
      </c>
      <c r="H145" s="15">
        <v>0.4</v>
      </c>
      <c r="I145" s="16" t="s">
        <v>222</v>
      </c>
      <c r="J145" s="13" t="s">
        <v>1916</v>
      </c>
      <c r="K145" s="165" t="s">
        <v>1917</v>
      </c>
      <c r="L145" s="66" t="s">
        <v>1918</v>
      </c>
      <c r="M145" s="85">
        <v>2</v>
      </c>
      <c r="N145" s="15">
        <f t="shared" si="59"/>
        <v>0</v>
      </c>
      <c r="O145" s="78">
        <f t="shared" si="60"/>
        <v>0.8</v>
      </c>
      <c r="P145" s="78">
        <f t="shared" si="61"/>
        <v>0</v>
      </c>
      <c r="Q145" s="153">
        <f t="shared" si="62"/>
        <v>0</v>
      </c>
      <c r="R145" s="340"/>
    </row>
    <row r="146" spans="2:18" s="3" customFormat="1" ht="27.95" customHeight="1">
      <c r="B146" s="338"/>
      <c r="C146" s="344"/>
      <c r="D146" s="20"/>
      <c r="E146" s="21"/>
      <c r="F146" s="31"/>
      <c r="G146" s="14" t="s">
        <v>206</v>
      </c>
      <c r="H146" s="15">
        <v>0.4</v>
      </c>
      <c r="I146" s="16" t="s">
        <v>222</v>
      </c>
      <c r="J146" s="13" t="s">
        <v>1989</v>
      </c>
      <c r="K146" s="165" t="s">
        <v>300</v>
      </c>
      <c r="L146" s="166" t="s">
        <v>1972</v>
      </c>
      <c r="M146" s="85">
        <f t="shared" si="63"/>
        <v>2</v>
      </c>
      <c r="N146" s="15">
        <f t="shared" si="59"/>
        <v>0.99</v>
      </c>
      <c r="O146" s="78">
        <f t="shared" si="60"/>
        <v>0.8</v>
      </c>
      <c r="P146" s="78">
        <f t="shared" si="61"/>
        <v>0</v>
      </c>
      <c r="Q146" s="153">
        <f t="shared" si="62"/>
        <v>0</v>
      </c>
      <c r="R146" s="340"/>
    </row>
    <row r="147" spans="2:18" s="3" customFormat="1" ht="27.95" customHeight="1">
      <c r="B147" s="338"/>
      <c r="C147" s="344"/>
      <c r="D147" s="22"/>
      <c r="E147" s="23"/>
      <c r="F147" s="24"/>
      <c r="G147" s="14" t="s">
        <v>14</v>
      </c>
      <c r="H147" s="15">
        <v>0.2</v>
      </c>
      <c r="I147" s="16" t="s">
        <v>222</v>
      </c>
      <c r="J147" s="13" t="s">
        <v>1916</v>
      </c>
      <c r="K147" s="165" t="s">
        <v>1917</v>
      </c>
      <c r="L147" s="66" t="s">
        <v>1918</v>
      </c>
      <c r="M147" s="85">
        <f t="shared" si="63"/>
        <v>2</v>
      </c>
      <c r="N147" s="15">
        <f t="shared" si="59"/>
        <v>0</v>
      </c>
      <c r="O147" s="78">
        <f t="shared" si="60"/>
        <v>0.4</v>
      </c>
      <c r="P147" s="78">
        <f t="shared" si="61"/>
        <v>0</v>
      </c>
      <c r="Q147" s="153">
        <f t="shared" si="62"/>
        <v>0</v>
      </c>
      <c r="R147" s="340"/>
    </row>
    <row r="148" spans="2:18" s="3" customFormat="1" ht="27.95" customHeight="1">
      <c r="B148" s="338"/>
      <c r="C148" s="344"/>
      <c r="D148" s="17" t="s">
        <v>1990</v>
      </c>
      <c r="E148" s="44" t="s">
        <v>1979</v>
      </c>
      <c r="F148" s="19" t="s">
        <v>1978</v>
      </c>
      <c r="G148" s="163" t="s">
        <v>232</v>
      </c>
      <c r="H148" s="15">
        <v>0.2</v>
      </c>
      <c r="I148" s="165" t="s">
        <v>204</v>
      </c>
      <c r="J148" s="13" t="s">
        <v>1994</v>
      </c>
      <c r="K148" s="165" t="s">
        <v>1919</v>
      </c>
      <c r="L148" s="13" t="s">
        <v>1921</v>
      </c>
      <c r="M148" s="85">
        <v>0.2</v>
      </c>
      <c r="N148" s="15">
        <f t="shared" si="59"/>
        <v>0.99</v>
      </c>
      <c r="O148" s="78">
        <f t="shared" si="60"/>
        <v>0</v>
      </c>
      <c r="P148" s="78">
        <f t="shared" si="61"/>
        <v>3.960000000000001E-2</v>
      </c>
      <c r="Q148" s="153">
        <f t="shared" si="62"/>
        <v>4.0000000000000045E-4</v>
      </c>
      <c r="R148" s="557" t="s">
        <v>1980</v>
      </c>
    </row>
    <row r="149" spans="2:18" s="3" customFormat="1" ht="27.95" customHeight="1">
      <c r="B149" s="338"/>
      <c r="C149" s="344"/>
      <c r="D149" s="20"/>
      <c r="E149" s="21"/>
      <c r="F149" s="31"/>
      <c r="G149" s="163" t="s">
        <v>233</v>
      </c>
      <c r="H149" s="15">
        <v>0.2</v>
      </c>
      <c r="I149" s="165" t="s">
        <v>68</v>
      </c>
      <c r="J149" s="13" t="s">
        <v>1994</v>
      </c>
      <c r="K149" s="165" t="s">
        <v>1919</v>
      </c>
      <c r="L149" s="13" t="s">
        <v>1921</v>
      </c>
      <c r="M149" s="85">
        <f>M148</f>
        <v>0.2</v>
      </c>
      <c r="N149" s="15">
        <f t="shared" si="59"/>
        <v>0.99</v>
      </c>
      <c r="O149" s="78">
        <f t="shared" si="60"/>
        <v>0</v>
      </c>
      <c r="P149" s="78">
        <f t="shared" si="61"/>
        <v>3.960000000000001E-2</v>
      </c>
      <c r="Q149" s="153">
        <f t="shared" si="62"/>
        <v>4.0000000000000045E-4</v>
      </c>
      <c r="R149" s="558"/>
    </row>
    <row r="150" spans="2:18" s="3" customFormat="1" ht="27.95" customHeight="1">
      <c r="B150" s="338"/>
      <c r="C150" s="344"/>
      <c r="D150" s="20"/>
      <c r="E150" s="21"/>
      <c r="F150" s="31"/>
      <c r="G150" s="163" t="s">
        <v>230</v>
      </c>
      <c r="H150" s="15">
        <v>0.2</v>
      </c>
      <c r="I150" s="16" t="s">
        <v>204</v>
      </c>
      <c r="J150" s="13" t="s">
        <v>1994</v>
      </c>
      <c r="K150" s="165" t="s">
        <v>1919</v>
      </c>
      <c r="L150" s="13" t="s">
        <v>1921</v>
      </c>
      <c r="M150" s="85">
        <f>M149</f>
        <v>0.2</v>
      </c>
      <c r="N150" s="15">
        <f t="shared" si="59"/>
        <v>0.99</v>
      </c>
      <c r="O150" s="78">
        <f t="shared" si="60"/>
        <v>0</v>
      </c>
      <c r="P150" s="78">
        <f t="shared" si="61"/>
        <v>3.960000000000001E-2</v>
      </c>
      <c r="Q150" s="153">
        <f t="shared" si="62"/>
        <v>4.0000000000000045E-4</v>
      </c>
      <c r="R150" s="558"/>
    </row>
    <row r="151" spans="2:18" s="3" customFormat="1" ht="27.95" customHeight="1">
      <c r="B151" s="338"/>
      <c r="C151" s="344"/>
      <c r="D151" s="20"/>
      <c r="E151" s="21"/>
      <c r="F151" s="31"/>
      <c r="G151" s="163" t="s">
        <v>231</v>
      </c>
      <c r="H151" s="15">
        <v>0.2</v>
      </c>
      <c r="I151" s="16" t="s">
        <v>68</v>
      </c>
      <c r="J151" s="13" t="s">
        <v>1994</v>
      </c>
      <c r="K151" s="165" t="s">
        <v>1919</v>
      </c>
      <c r="L151" s="13" t="s">
        <v>1921</v>
      </c>
      <c r="M151" s="85">
        <f>M150</f>
        <v>0.2</v>
      </c>
      <c r="N151" s="15">
        <f t="shared" si="59"/>
        <v>0.99</v>
      </c>
      <c r="O151" s="78">
        <f t="shared" si="60"/>
        <v>0</v>
      </c>
      <c r="P151" s="78">
        <f t="shared" si="61"/>
        <v>3.960000000000001E-2</v>
      </c>
      <c r="Q151" s="153">
        <f t="shared" si="62"/>
        <v>4.0000000000000045E-4</v>
      </c>
      <c r="R151" s="558"/>
    </row>
    <row r="152" spans="2:18" s="3" customFormat="1" ht="39.950000000000003" customHeight="1">
      <c r="B152" s="338"/>
      <c r="C152" s="344"/>
      <c r="D152" s="22"/>
      <c r="E152" s="23"/>
      <c r="F152" s="24"/>
      <c r="G152" s="168" t="s">
        <v>234</v>
      </c>
      <c r="H152" s="15">
        <v>0.2</v>
      </c>
      <c r="I152" s="16" t="s">
        <v>204</v>
      </c>
      <c r="J152" s="13" t="s">
        <v>1994</v>
      </c>
      <c r="K152" s="165" t="s">
        <v>1919</v>
      </c>
      <c r="L152" s="13" t="s">
        <v>1921</v>
      </c>
      <c r="M152" s="85">
        <f>M151</f>
        <v>0.2</v>
      </c>
      <c r="N152" s="15">
        <f t="shared" si="59"/>
        <v>0.99</v>
      </c>
      <c r="O152" s="78">
        <f t="shared" si="60"/>
        <v>0</v>
      </c>
      <c r="P152" s="78">
        <f t="shared" si="61"/>
        <v>3.960000000000001E-2</v>
      </c>
      <c r="Q152" s="153">
        <f t="shared" si="62"/>
        <v>4.0000000000000045E-4</v>
      </c>
      <c r="R152" s="558"/>
    </row>
    <row r="153" spans="2:18" s="3" customFormat="1" ht="27.95" customHeight="1">
      <c r="B153" s="338"/>
      <c r="C153" s="344"/>
      <c r="D153" s="17" t="s">
        <v>1981</v>
      </c>
      <c r="E153" s="18" t="s">
        <v>22</v>
      </c>
      <c r="F153" s="19" t="s">
        <v>1977</v>
      </c>
      <c r="G153" s="14" t="s">
        <v>205</v>
      </c>
      <c r="H153" s="15">
        <v>0.4</v>
      </c>
      <c r="I153" s="16" t="s">
        <v>81</v>
      </c>
      <c r="J153" s="13" t="s">
        <v>1916</v>
      </c>
      <c r="K153" s="165" t="s">
        <v>1917</v>
      </c>
      <c r="L153" s="66" t="s">
        <v>1918</v>
      </c>
      <c r="M153" s="85">
        <v>2</v>
      </c>
      <c r="N153" s="15">
        <f t="shared" ref="N153:N158" si="64">IF(K153="Detected", 0.99,0)</f>
        <v>0</v>
      </c>
      <c r="O153" s="78">
        <f t="shared" ref="O153:O158" si="65">IF(I153="Safe", M153*H153,0)</f>
        <v>0.8</v>
      </c>
      <c r="P153" s="78">
        <f t="shared" ref="P153:P158" si="66">IF(I153="Dangerous",M153*H153*N153,0)</f>
        <v>0</v>
      </c>
      <c r="Q153" s="153">
        <f t="shared" ref="Q153:Q158" si="67">IF(P153=0,0,M153*H153*(1-N153))</f>
        <v>0</v>
      </c>
      <c r="R153" s="201"/>
    </row>
    <row r="154" spans="2:18" s="3" customFormat="1" ht="27.95" customHeight="1">
      <c r="B154" s="338"/>
      <c r="C154" s="344"/>
      <c r="D154" s="20"/>
      <c r="E154" s="21"/>
      <c r="F154" s="31"/>
      <c r="G154" s="14" t="s">
        <v>206</v>
      </c>
      <c r="H154" s="15">
        <v>0.4</v>
      </c>
      <c r="I154" s="16" t="s">
        <v>68</v>
      </c>
      <c r="J154" s="13" t="s">
        <v>1991</v>
      </c>
      <c r="K154" s="165" t="s">
        <v>1919</v>
      </c>
      <c r="L154" s="13" t="s">
        <v>1921</v>
      </c>
      <c r="M154" s="85">
        <f t="shared" ref="M154:M164" si="68">M153</f>
        <v>2</v>
      </c>
      <c r="N154" s="15">
        <f t="shared" si="64"/>
        <v>0.99</v>
      </c>
      <c r="O154" s="78">
        <f t="shared" si="65"/>
        <v>0</v>
      </c>
      <c r="P154" s="78">
        <f t="shared" si="66"/>
        <v>0.79200000000000004</v>
      </c>
      <c r="Q154" s="153">
        <f t="shared" si="67"/>
        <v>8.0000000000000071E-3</v>
      </c>
      <c r="R154" s="340"/>
    </row>
    <row r="155" spans="2:18" s="3" customFormat="1" ht="27.95" customHeight="1">
      <c r="B155" s="338"/>
      <c r="C155" s="344"/>
      <c r="D155" s="22"/>
      <c r="E155" s="23"/>
      <c r="F155" s="24"/>
      <c r="G155" s="14" t="s">
        <v>14</v>
      </c>
      <c r="H155" s="15">
        <v>0.2</v>
      </c>
      <c r="I155" s="16" t="s">
        <v>81</v>
      </c>
      <c r="J155" s="13" t="s">
        <v>1916</v>
      </c>
      <c r="K155" s="165" t="s">
        <v>1917</v>
      </c>
      <c r="L155" s="66" t="s">
        <v>1918</v>
      </c>
      <c r="M155" s="85">
        <f t="shared" si="68"/>
        <v>2</v>
      </c>
      <c r="N155" s="15">
        <f t="shared" si="64"/>
        <v>0</v>
      </c>
      <c r="O155" s="78">
        <f t="shared" si="65"/>
        <v>0.4</v>
      </c>
      <c r="P155" s="78">
        <f t="shared" si="66"/>
        <v>0</v>
      </c>
      <c r="Q155" s="153">
        <f t="shared" si="67"/>
        <v>0</v>
      </c>
      <c r="R155" s="340"/>
    </row>
    <row r="156" spans="2:18" s="3" customFormat="1" ht="27.95" customHeight="1">
      <c r="B156" s="338"/>
      <c r="C156" s="344"/>
      <c r="D156" s="17" t="s">
        <v>1982</v>
      </c>
      <c r="E156" s="18" t="s">
        <v>22</v>
      </c>
      <c r="F156" s="19" t="s">
        <v>198</v>
      </c>
      <c r="G156" s="14" t="s">
        <v>205</v>
      </c>
      <c r="H156" s="15">
        <v>0.4</v>
      </c>
      <c r="I156" s="16" t="s">
        <v>81</v>
      </c>
      <c r="J156" s="13" t="s">
        <v>1916</v>
      </c>
      <c r="K156" s="165" t="s">
        <v>1917</v>
      </c>
      <c r="L156" s="66" t="s">
        <v>1918</v>
      </c>
      <c r="M156" s="85">
        <v>2</v>
      </c>
      <c r="N156" s="15">
        <f t="shared" si="64"/>
        <v>0</v>
      </c>
      <c r="O156" s="78">
        <f t="shared" si="65"/>
        <v>0.8</v>
      </c>
      <c r="P156" s="78">
        <f t="shared" si="66"/>
        <v>0</v>
      </c>
      <c r="Q156" s="153">
        <f t="shared" si="67"/>
        <v>0</v>
      </c>
      <c r="R156" s="340"/>
    </row>
    <row r="157" spans="2:18" s="3" customFormat="1" ht="27.95" customHeight="1">
      <c r="B157" s="338"/>
      <c r="C157" s="344"/>
      <c r="D157" s="20"/>
      <c r="E157" s="21"/>
      <c r="F157" s="31"/>
      <c r="G157" s="14" t="s">
        <v>206</v>
      </c>
      <c r="H157" s="15">
        <v>0.4</v>
      </c>
      <c r="I157" s="16" t="s">
        <v>68</v>
      </c>
      <c r="J157" s="13" t="s">
        <v>1991</v>
      </c>
      <c r="K157" s="165" t="s">
        <v>1919</v>
      </c>
      <c r="L157" s="13" t="s">
        <v>1921</v>
      </c>
      <c r="M157" s="85">
        <f t="shared" si="68"/>
        <v>2</v>
      </c>
      <c r="N157" s="15">
        <f t="shared" si="64"/>
        <v>0.99</v>
      </c>
      <c r="O157" s="78">
        <f t="shared" si="65"/>
        <v>0</v>
      </c>
      <c r="P157" s="78">
        <f t="shared" si="66"/>
        <v>0.79200000000000004</v>
      </c>
      <c r="Q157" s="153">
        <f t="shared" si="67"/>
        <v>8.0000000000000071E-3</v>
      </c>
      <c r="R157" s="340"/>
    </row>
    <row r="158" spans="2:18" s="3" customFormat="1" ht="27.95" customHeight="1">
      <c r="B158" s="338"/>
      <c r="C158" s="344"/>
      <c r="D158" s="22"/>
      <c r="E158" s="23"/>
      <c r="F158" s="24"/>
      <c r="G158" s="14" t="s">
        <v>14</v>
      </c>
      <c r="H158" s="15">
        <v>0.2</v>
      </c>
      <c r="I158" s="16" t="s">
        <v>81</v>
      </c>
      <c r="J158" s="13" t="s">
        <v>1916</v>
      </c>
      <c r="K158" s="165" t="s">
        <v>1917</v>
      </c>
      <c r="L158" s="66" t="s">
        <v>1918</v>
      </c>
      <c r="M158" s="85">
        <f t="shared" si="68"/>
        <v>2</v>
      </c>
      <c r="N158" s="15">
        <f t="shared" si="64"/>
        <v>0</v>
      </c>
      <c r="O158" s="78">
        <f t="shared" si="65"/>
        <v>0.4</v>
      </c>
      <c r="P158" s="78">
        <f t="shared" si="66"/>
        <v>0</v>
      </c>
      <c r="Q158" s="153">
        <f t="shared" si="67"/>
        <v>0</v>
      </c>
      <c r="R158" s="340"/>
    </row>
    <row r="159" spans="2:18" s="3" customFormat="1" ht="27.95" customHeight="1">
      <c r="B159" s="338"/>
      <c r="C159" s="344"/>
      <c r="D159" s="17" t="s">
        <v>1983</v>
      </c>
      <c r="E159" s="18" t="s">
        <v>22</v>
      </c>
      <c r="F159" s="19" t="s">
        <v>1985</v>
      </c>
      <c r="G159" s="14" t="s">
        <v>205</v>
      </c>
      <c r="H159" s="15">
        <v>0.4</v>
      </c>
      <c r="I159" s="16" t="s">
        <v>81</v>
      </c>
      <c r="J159" s="13" t="s">
        <v>1916</v>
      </c>
      <c r="K159" s="165" t="s">
        <v>1917</v>
      </c>
      <c r="L159" s="66" t="s">
        <v>1918</v>
      </c>
      <c r="M159" s="85">
        <v>2</v>
      </c>
      <c r="N159" s="15">
        <f t="shared" ref="N159:N167" si="69">IF(K159="Detected", 0.99,0)</f>
        <v>0</v>
      </c>
      <c r="O159" s="78">
        <f t="shared" ref="O159:O167" si="70">IF(I159="Safe", M159*H159,0)</f>
        <v>0.8</v>
      </c>
      <c r="P159" s="78">
        <f t="shared" ref="P159:P167" si="71">IF(I159="Dangerous",M159*H159*N159,0)</f>
        <v>0</v>
      </c>
      <c r="Q159" s="153">
        <f t="shared" ref="Q159:Q167" si="72">IF(P159=0,0,M159*H159*(1-N159))</f>
        <v>0</v>
      </c>
      <c r="R159" s="340"/>
    </row>
    <row r="160" spans="2:18" s="3" customFormat="1" ht="27.95" customHeight="1">
      <c r="B160" s="338"/>
      <c r="C160" s="344"/>
      <c r="D160" s="20"/>
      <c r="E160" s="21"/>
      <c r="F160" s="31"/>
      <c r="G160" s="14" t="s">
        <v>206</v>
      </c>
      <c r="H160" s="15">
        <v>0.4</v>
      </c>
      <c r="I160" s="16" t="s">
        <v>68</v>
      </c>
      <c r="J160" s="13" t="s">
        <v>1991</v>
      </c>
      <c r="K160" s="165" t="s">
        <v>1919</v>
      </c>
      <c r="L160" s="13" t="s">
        <v>1921</v>
      </c>
      <c r="M160" s="85">
        <f t="shared" si="68"/>
        <v>2</v>
      </c>
      <c r="N160" s="15">
        <f t="shared" si="69"/>
        <v>0.99</v>
      </c>
      <c r="O160" s="78">
        <f t="shared" si="70"/>
        <v>0</v>
      </c>
      <c r="P160" s="78">
        <f t="shared" si="71"/>
        <v>0.79200000000000004</v>
      </c>
      <c r="Q160" s="153">
        <f t="shared" si="72"/>
        <v>8.0000000000000071E-3</v>
      </c>
      <c r="R160" s="340"/>
    </row>
    <row r="161" spans="2:18" s="3" customFormat="1" ht="27.95" customHeight="1">
      <c r="B161" s="338"/>
      <c r="C161" s="344"/>
      <c r="D161" s="22"/>
      <c r="E161" s="23"/>
      <c r="F161" s="24"/>
      <c r="G161" s="14" t="s">
        <v>14</v>
      </c>
      <c r="H161" s="15">
        <v>0.2</v>
      </c>
      <c r="I161" s="16" t="s">
        <v>81</v>
      </c>
      <c r="J161" s="13" t="s">
        <v>1916</v>
      </c>
      <c r="K161" s="165" t="s">
        <v>1917</v>
      </c>
      <c r="L161" s="66" t="s">
        <v>1918</v>
      </c>
      <c r="M161" s="85">
        <f t="shared" si="68"/>
        <v>2</v>
      </c>
      <c r="N161" s="15">
        <f t="shared" si="69"/>
        <v>0</v>
      </c>
      <c r="O161" s="78">
        <f t="shared" si="70"/>
        <v>0.4</v>
      </c>
      <c r="P161" s="78">
        <f t="shared" si="71"/>
        <v>0</v>
      </c>
      <c r="Q161" s="153">
        <f t="shared" si="72"/>
        <v>0</v>
      </c>
      <c r="R161" s="340"/>
    </row>
    <row r="162" spans="2:18" s="3" customFormat="1" ht="27.95" customHeight="1">
      <c r="B162" s="338"/>
      <c r="C162" s="344"/>
      <c r="D162" s="17" t="s">
        <v>1984</v>
      </c>
      <c r="E162" s="18" t="s">
        <v>22</v>
      </c>
      <c r="F162" s="19" t="s">
        <v>1985</v>
      </c>
      <c r="G162" s="14" t="s">
        <v>205</v>
      </c>
      <c r="H162" s="15">
        <v>0.4</v>
      </c>
      <c r="I162" s="16" t="s">
        <v>81</v>
      </c>
      <c r="J162" s="13" t="s">
        <v>1916</v>
      </c>
      <c r="K162" s="165" t="s">
        <v>1917</v>
      </c>
      <c r="L162" s="66" t="s">
        <v>1918</v>
      </c>
      <c r="M162" s="85">
        <v>2</v>
      </c>
      <c r="N162" s="15">
        <f t="shared" si="69"/>
        <v>0</v>
      </c>
      <c r="O162" s="78">
        <f t="shared" si="70"/>
        <v>0.8</v>
      </c>
      <c r="P162" s="78">
        <f t="shared" si="71"/>
        <v>0</v>
      </c>
      <c r="Q162" s="153">
        <f t="shared" si="72"/>
        <v>0</v>
      </c>
      <c r="R162" s="340"/>
    </row>
    <row r="163" spans="2:18" s="3" customFormat="1" ht="27.95" customHeight="1">
      <c r="B163" s="338"/>
      <c r="C163" s="344"/>
      <c r="D163" s="20"/>
      <c r="E163" s="21"/>
      <c r="F163" s="31"/>
      <c r="G163" s="14" t="s">
        <v>206</v>
      </c>
      <c r="H163" s="15">
        <v>0.4</v>
      </c>
      <c r="I163" s="16" t="s">
        <v>68</v>
      </c>
      <c r="J163" s="13" t="s">
        <v>1992</v>
      </c>
      <c r="K163" s="165" t="s">
        <v>1919</v>
      </c>
      <c r="L163" s="13" t="s">
        <v>1921</v>
      </c>
      <c r="M163" s="85">
        <f t="shared" si="68"/>
        <v>2</v>
      </c>
      <c r="N163" s="15">
        <f t="shared" si="69"/>
        <v>0.99</v>
      </c>
      <c r="O163" s="78">
        <f t="shared" si="70"/>
        <v>0</v>
      </c>
      <c r="P163" s="78">
        <f t="shared" si="71"/>
        <v>0.79200000000000004</v>
      </c>
      <c r="Q163" s="153">
        <f t="shared" si="72"/>
        <v>8.0000000000000071E-3</v>
      </c>
      <c r="R163" s="340"/>
    </row>
    <row r="164" spans="2:18" s="3" customFormat="1" ht="27.95" customHeight="1">
      <c r="B164" s="338"/>
      <c r="C164" s="344"/>
      <c r="D164" s="22"/>
      <c r="E164" s="23"/>
      <c r="F164" s="24"/>
      <c r="G164" s="14" t="s">
        <v>14</v>
      </c>
      <c r="H164" s="15">
        <v>0.2</v>
      </c>
      <c r="I164" s="16" t="s">
        <v>81</v>
      </c>
      <c r="J164" s="13" t="s">
        <v>1916</v>
      </c>
      <c r="K164" s="165" t="s">
        <v>1917</v>
      </c>
      <c r="L164" s="66" t="s">
        <v>1918</v>
      </c>
      <c r="M164" s="85">
        <f t="shared" si="68"/>
        <v>2</v>
      </c>
      <c r="N164" s="15">
        <f t="shared" si="69"/>
        <v>0</v>
      </c>
      <c r="O164" s="78">
        <f t="shared" si="70"/>
        <v>0.4</v>
      </c>
      <c r="P164" s="78">
        <f t="shared" si="71"/>
        <v>0</v>
      </c>
      <c r="Q164" s="153">
        <f t="shared" si="72"/>
        <v>0</v>
      </c>
      <c r="R164" s="340"/>
    </row>
    <row r="165" spans="2:18" s="3" customFormat="1" ht="27.95" customHeight="1">
      <c r="B165" s="338"/>
      <c r="C165" s="344"/>
      <c r="D165" s="17" t="s">
        <v>1986</v>
      </c>
      <c r="E165" s="18" t="s">
        <v>881</v>
      </c>
      <c r="F165" s="19" t="s">
        <v>1987</v>
      </c>
      <c r="G165" s="163" t="s">
        <v>872</v>
      </c>
      <c r="H165" s="15">
        <v>0.8</v>
      </c>
      <c r="I165" s="16" t="s">
        <v>339</v>
      </c>
      <c r="J165" s="13" t="s">
        <v>1993</v>
      </c>
      <c r="K165" s="165" t="s">
        <v>1919</v>
      </c>
      <c r="L165" s="13" t="s">
        <v>1921</v>
      </c>
      <c r="M165" s="85">
        <v>3</v>
      </c>
      <c r="N165" s="15">
        <f t="shared" si="69"/>
        <v>0.99</v>
      </c>
      <c r="O165" s="78">
        <f t="shared" si="70"/>
        <v>0</v>
      </c>
      <c r="P165" s="78">
        <f t="shared" si="71"/>
        <v>2.3760000000000003</v>
      </c>
      <c r="Q165" s="153">
        <f t="shared" si="72"/>
        <v>2.4000000000000025E-2</v>
      </c>
      <c r="R165" s="113"/>
    </row>
    <row r="166" spans="2:18" s="3" customFormat="1" ht="27.95" customHeight="1">
      <c r="B166" s="338"/>
      <c r="C166" s="344"/>
      <c r="D166" s="20"/>
      <c r="E166" s="21"/>
      <c r="F166" s="31"/>
      <c r="G166" s="163" t="s">
        <v>873</v>
      </c>
      <c r="H166" s="15">
        <v>0.1</v>
      </c>
      <c r="I166" s="16" t="s">
        <v>81</v>
      </c>
      <c r="J166" s="13" t="s">
        <v>1916</v>
      </c>
      <c r="K166" s="165" t="s">
        <v>1917</v>
      </c>
      <c r="L166" s="66" t="s">
        <v>1918</v>
      </c>
      <c r="M166" s="85">
        <f>M165</f>
        <v>3</v>
      </c>
      <c r="N166" s="15">
        <f t="shared" si="69"/>
        <v>0</v>
      </c>
      <c r="O166" s="78">
        <f t="shared" si="70"/>
        <v>0.30000000000000004</v>
      </c>
      <c r="P166" s="78">
        <f t="shared" si="71"/>
        <v>0</v>
      </c>
      <c r="Q166" s="153">
        <f t="shared" si="72"/>
        <v>0</v>
      </c>
      <c r="R166" s="113"/>
    </row>
    <row r="167" spans="2:18" s="3" customFormat="1" ht="27.95" customHeight="1">
      <c r="B167" s="338"/>
      <c r="C167" s="344"/>
      <c r="D167" s="20"/>
      <c r="E167" s="21"/>
      <c r="F167" s="31"/>
      <c r="G167" s="163" t="s">
        <v>874</v>
      </c>
      <c r="H167" s="15">
        <v>0.1</v>
      </c>
      <c r="I167" s="16" t="s">
        <v>81</v>
      </c>
      <c r="J167" s="13" t="s">
        <v>1916</v>
      </c>
      <c r="K167" s="165" t="s">
        <v>1917</v>
      </c>
      <c r="L167" s="66" t="s">
        <v>1918</v>
      </c>
      <c r="M167" s="85">
        <f>M166</f>
        <v>3</v>
      </c>
      <c r="N167" s="15">
        <f t="shared" si="69"/>
        <v>0</v>
      </c>
      <c r="O167" s="78">
        <f t="shared" si="70"/>
        <v>0.30000000000000004</v>
      </c>
      <c r="P167" s="78">
        <f t="shared" si="71"/>
        <v>0</v>
      </c>
      <c r="Q167" s="153">
        <f t="shared" si="72"/>
        <v>0</v>
      </c>
      <c r="R167" s="113"/>
    </row>
    <row r="168" spans="2:18" s="3" customFormat="1" ht="27.95" customHeight="1">
      <c r="B168" s="338"/>
      <c r="C168" s="344"/>
      <c r="D168" s="17" t="s">
        <v>1988</v>
      </c>
      <c r="E168" s="18" t="s">
        <v>881</v>
      </c>
      <c r="F168" s="19" t="s">
        <v>1987</v>
      </c>
      <c r="G168" s="163" t="s">
        <v>872</v>
      </c>
      <c r="H168" s="15">
        <v>0.8</v>
      </c>
      <c r="I168" s="16" t="s">
        <v>81</v>
      </c>
      <c r="J168" s="13" t="s">
        <v>1916</v>
      </c>
      <c r="K168" s="165" t="s">
        <v>1917</v>
      </c>
      <c r="L168" s="66" t="s">
        <v>1918</v>
      </c>
      <c r="M168" s="85">
        <v>3</v>
      </c>
      <c r="N168" s="15">
        <f t="shared" ref="N168:N179" si="73">IF(K168="Detected", 0.99,0)</f>
        <v>0</v>
      </c>
      <c r="O168" s="78">
        <f t="shared" ref="O168:O179" si="74">IF(I168="Safe", M168*H168,0)</f>
        <v>2.4000000000000004</v>
      </c>
      <c r="P168" s="78">
        <f t="shared" ref="P168:P179" si="75">IF(I168="Dangerous",M168*H168*N168,0)</f>
        <v>0</v>
      </c>
      <c r="Q168" s="153">
        <f t="shared" ref="Q168:Q179" si="76">IF(P168=0,0,M168*H168*(1-N168))</f>
        <v>0</v>
      </c>
      <c r="R168" s="113"/>
    </row>
    <row r="169" spans="2:18" s="3" customFormat="1" ht="27.95" customHeight="1">
      <c r="B169" s="338"/>
      <c r="C169" s="344"/>
      <c r="D169" s="20"/>
      <c r="E169" s="21"/>
      <c r="F169" s="31"/>
      <c r="G169" s="163" t="s">
        <v>873</v>
      </c>
      <c r="H169" s="15">
        <v>0.1</v>
      </c>
      <c r="I169" s="16" t="s">
        <v>81</v>
      </c>
      <c r="J169" s="13" t="s">
        <v>1916</v>
      </c>
      <c r="K169" s="165" t="s">
        <v>1917</v>
      </c>
      <c r="L169" s="66" t="s">
        <v>1918</v>
      </c>
      <c r="M169" s="85">
        <f>M168</f>
        <v>3</v>
      </c>
      <c r="N169" s="15">
        <f t="shared" si="73"/>
        <v>0</v>
      </c>
      <c r="O169" s="78">
        <f t="shared" si="74"/>
        <v>0.30000000000000004</v>
      </c>
      <c r="P169" s="78">
        <f t="shared" si="75"/>
        <v>0</v>
      </c>
      <c r="Q169" s="153">
        <f t="shared" si="76"/>
        <v>0</v>
      </c>
      <c r="R169" s="113"/>
    </row>
    <row r="170" spans="2:18" s="3" customFormat="1" ht="27.95" customHeight="1">
      <c r="B170" s="338"/>
      <c r="C170" s="344"/>
      <c r="D170" s="20"/>
      <c r="E170" s="21"/>
      <c r="F170" s="31"/>
      <c r="G170" s="163" t="s">
        <v>874</v>
      </c>
      <c r="H170" s="15">
        <v>0.1</v>
      </c>
      <c r="I170" s="16" t="s">
        <v>81</v>
      </c>
      <c r="J170" s="13" t="s">
        <v>1916</v>
      </c>
      <c r="K170" s="165" t="s">
        <v>1917</v>
      </c>
      <c r="L170" s="66" t="s">
        <v>1918</v>
      </c>
      <c r="M170" s="85">
        <f>M169</f>
        <v>3</v>
      </c>
      <c r="N170" s="15">
        <f t="shared" si="73"/>
        <v>0</v>
      </c>
      <c r="O170" s="78">
        <f t="shared" si="74"/>
        <v>0.30000000000000004</v>
      </c>
      <c r="P170" s="78">
        <f t="shared" si="75"/>
        <v>0</v>
      </c>
      <c r="Q170" s="153">
        <f t="shared" si="76"/>
        <v>0</v>
      </c>
      <c r="R170" s="113"/>
    </row>
    <row r="171" spans="2:18" s="3" customFormat="1" ht="27.95" customHeight="1">
      <c r="B171" s="338"/>
      <c r="C171" s="344"/>
      <c r="D171" s="17" t="s">
        <v>1995</v>
      </c>
      <c r="E171" s="18" t="s">
        <v>24</v>
      </c>
      <c r="F171" s="19" t="s">
        <v>1997</v>
      </c>
      <c r="G171" s="14" t="s">
        <v>12</v>
      </c>
      <c r="H171" s="15">
        <v>0.8</v>
      </c>
      <c r="I171" s="16" t="s">
        <v>81</v>
      </c>
      <c r="J171" s="13" t="s">
        <v>1916</v>
      </c>
      <c r="K171" s="165" t="s">
        <v>79</v>
      </c>
      <c r="L171" s="66" t="s">
        <v>1918</v>
      </c>
      <c r="M171" s="85">
        <v>0.2</v>
      </c>
      <c r="N171" s="15">
        <f t="shared" si="73"/>
        <v>0</v>
      </c>
      <c r="O171" s="78">
        <f t="shared" si="74"/>
        <v>0.16000000000000003</v>
      </c>
      <c r="P171" s="78">
        <f t="shared" si="75"/>
        <v>0</v>
      </c>
      <c r="Q171" s="153">
        <f t="shared" si="76"/>
        <v>0</v>
      </c>
      <c r="R171" s="340"/>
    </row>
    <row r="172" spans="2:18" s="3" customFormat="1" ht="27.95" customHeight="1">
      <c r="B172" s="338"/>
      <c r="C172" s="344"/>
      <c r="D172" s="20"/>
      <c r="E172" s="21"/>
      <c r="F172" s="31"/>
      <c r="G172" s="14" t="s">
        <v>13</v>
      </c>
      <c r="H172" s="15">
        <v>0.1</v>
      </c>
      <c r="I172" s="16" t="s">
        <v>930</v>
      </c>
      <c r="J172" s="13" t="s">
        <v>2179</v>
      </c>
      <c r="K172" s="165" t="s">
        <v>82</v>
      </c>
      <c r="L172" s="166" t="s">
        <v>1972</v>
      </c>
      <c r="M172" s="85">
        <f t="shared" ref="M172:M188" si="77">M171</f>
        <v>0.2</v>
      </c>
      <c r="N172" s="15">
        <f t="shared" si="73"/>
        <v>0.99</v>
      </c>
      <c r="O172" s="78">
        <f t="shared" si="74"/>
        <v>0</v>
      </c>
      <c r="P172" s="78">
        <f t="shared" si="75"/>
        <v>1.9800000000000005E-2</v>
      </c>
      <c r="Q172" s="153">
        <f t="shared" si="76"/>
        <v>2.0000000000000023E-4</v>
      </c>
      <c r="R172" s="340"/>
    </row>
    <row r="173" spans="2:18" s="3" customFormat="1" ht="27.95" customHeight="1">
      <c r="B173" s="338"/>
      <c r="C173" s="344"/>
      <c r="D173" s="22"/>
      <c r="E173" s="23"/>
      <c r="F173" s="24"/>
      <c r="G173" s="14" t="s">
        <v>14</v>
      </c>
      <c r="H173" s="15">
        <v>0.1</v>
      </c>
      <c r="I173" s="16" t="s">
        <v>941</v>
      </c>
      <c r="J173" s="13" t="s">
        <v>1916</v>
      </c>
      <c r="K173" s="165" t="s">
        <v>1917</v>
      </c>
      <c r="L173" s="66" t="s">
        <v>1918</v>
      </c>
      <c r="M173" s="85">
        <f t="shared" si="77"/>
        <v>0.2</v>
      </c>
      <c r="N173" s="15">
        <f t="shared" si="73"/>
        <v>0</v>
      </c>
      <c r="O173" s="78">
        <f t="shared" si="74"/>
        <v>2.0000000000000004E-2</v>
      </c>
      <c r="P173" s="78">
        <f t="shared" si="75"/>
        <v>0</v>
      </c>
      <c r="Q173" s="153">
        <f t="shared" si="76"/>
        <v>0</v>
      </c>
      <c r="R173" s="340"/>
    </row>
    <row r="174" spans="2:18" s="3" customFormat="1" ht="27.95" customHeight="1">
      <c r="B174" s="338"/>
      <c r="C174" s="344"/>
      <c r="D174" s="17" t="s">
        <v>1996</v>
      </c>
      <c r="E174" s="18" t="s">
        <v>24</v>
      </c>
      <c r="F174" s="19" t="s">
        <v>1997</v>
      </c>
      <c r="G174" s="14" t="s">
        <v>12</v>
      </c>
      <c r="H174" s="15">
        <v>0.8</v>
      </c>
      <c r="I174" s="16" t="s">
        <v>81</v>
      </c>
      <c r="J174" s="13" t="s">
        <v>1916</v>
      </c>
      <c r="K174" s="165" t="s">
        <v>79</v>
      </c>
      <c r="L174" s="66" t="s">
        <v>1918</v>
      </c>
      <c r="M174" s="85">
        <v>0.2</v>
      </c>
      <c r="N174" s="15">
        <f t="shared" si="73"/>
        <v>0</v>
      </c>
      <c r="O174" s="78">
        <f t="shared" si="74"/>
        <v>0.16000000000000003</v>
      </c>
      <c r="P174" s="78">
        <f t="shared" si="75"/>
        <v>0</v>
      </c>
      <c r="Q174" s="153">
        <f t="shared" si="76"/>
        <v>0</v>
      </c>
      <c r="R174" s="340"/>
    </row>
    <row r="175" spans="2:18" s="3" customFormat="1" ht="27.95" customHeight="1">
      <c r="B175" s="338"/>
      <c r="C175" s="344"/>
      <c r="D175" s="20"/>
      <c r="E175" s="21"/>
      <c r="F175" s="31"/>
      <c r="G175" s="14" t="s">
        <v>13</v>
      </c>
      <c r="H175" s="15">
        <v>0.1</v>
      </c>
      <c r="I175" s="16" t="s">
        <v>930</v>
      </c>
      <c r="J175" s="13" t="s">
        <v>2179</v>
      </c>
      <c r="K175" s="165" t="s">
        <v>82</v>
      </c>
      <c r="L175" s="166" t="s">
        <v>1972</v>
      </c>
      <c r="M175" s="85">
        <f t="shared" si="77"/>
        <v>0.2</v>
      </c>
      <c r="N175" s="15">
        <f t="shared" si="73"/>
        <v>0.99</v>
      </c>
      <c r="O175" s="78">
        <f t="shared" si="74"/>
        <v>0</v>
      </c>
      <c r="P175" s="78">
        <f t="shared" si="75"/>
        <v>1.9800000000000005E-2</v>
      </c>
      <c r="Q175" s="153">
        <f t="shared" si="76"/>
        <v>2.0000000000000023E-4</v>
      </c>
      <c r="R175" s="340"/>
    </row>
    <row r="176" spans="2:18" s="3" customFormat="1" ht="27.95" customHeight="1">
      <c r="B176" s="338"/>
      <c r="C176" s="344"/>
      <c r="D176" s="22"/>
      <c r="E176" s="23"/>
      <c r="F176" s="24"/>
      <c r="G176" s="14" t="s">
        <v>1973</v>
      </c>
      <c r="H176" s="15">
        <v>0.1</v>
      </c>
      <c r="I176" s="16" t="s">
        <v>941</v>
      </c>
      <c r="J176" s="13" t="s">
        <v>1916</v>
      </c>
      <c r="K176" s="165" t="s">
        <v>1917</v>
      </c>
      <c r="L176" s="66" t="s">
        <v>1918</v>
      </c>
      <c r="M176" s="85">
        <f t="shared" si="77"/>
        <v>0.2</v>
      </c>
      <c r="N176" s="15">
        <f t="shared" si="73"/>
        <v>0</v>
      </c>
      <c r="O176" s="78">
        <f t="shared" si="74"/>
        <v>2.0000000000000004E-2</v>
      </c>
      <c r="P176" s="78">
        <f t="shared" si="75"/>
        <v>0</v>
      </c>
      <c r="Q176" s="153">
        <f t="shared" si="76"/>
        <v>0</v>
      </c>
      <c r="R176" s="340"/>
    </row>
    <row r="177" spans="2:18" s="3" customFormat="1" ht="27.95" customHeight="1">
      <c r="B177" s="338"/>
      <c r="C177" s="344"/>
      <c r="D177" s="17" t="s">
        <v>2062</v>
      </c>
      <c r="E177" s="18" t="s">
        <v>24</v>
      </c>
      <c r="F177" s="19" t="s">
        <v>1997</v>
      </c>
      <c r="G177" s="14" t="s">
        <v>12</v>
      </c>
      <c r="H177" s="15">
        <v>0.8</v>
      </c>
      <c r="I177" s="16" t="s">
        <v>81</v>
      </c>
      <c r="J177" s="13" t="s">
        <v>1916</v>
      </c>
      <c r="K177" s="165" t="s">
        <v>79</v>
      </c>
      <c r="L177" s="66" t="s">
        <v>1918</v>
      </c>
      <c r="M177" s="85">
        <v>0.2</v>
      </c>
      <c r="N177" s="15">
        <f t="shared" si="73"/>
        <v>0</v>
      </c>
      <c r="O177" s="78">
        <f t="shared" si="74"/>
        <v>0.16000000000000003</v>
      </c>
      <c r="P177" s="78">
        <f t="shared" si="75"/>
        <v>0</v>
      </c>
      <c r="Q177" s="153">
        <f t="shared" si="76"/>
        <v>0</v>
      </c>
      <c r="R177" s="340"/>
    </row>
    <row r="178" spans="2:18" s="3" customFormat="1" ht="27.95" customHeight="1">
      <c r="B178" s="338"/>
      <c r="C178" s="344"/>
      <c r="D178" s="20"/>
      <c r="E178" s="21"/>
      <c r="F178" s="31"/>
      <c r="G178" s="14" t="s">
        <v>13</v>
      </c>
      <c r="H178" s="15">
        <v>0.1</v>
      </c>
      <c r="I178" s="16" t="s">
        <v>930</v>
      </c>
      <c r="J178" s="13" t="s">
        <v>2179</v>
      </c>
      <c r="K178" s="165" t="s">
        <v>82</v>
      </c>
      <c r="L178" s="166" t="s">
        <v>1972</v>
      </c>
      <c r="M178" s="85">
        <f t="shared" si="77"/>
        <v>0.2</v>
      </c>
      <c r="N178" s="15">
        <f t="shared" si="73"/>
        <v>0.99</v>
      </c>
      <c r="O178" s="78">
        <f t="shared" si="74"/>
        <v>0</v>
      </c>
      <c r="P178" s="78">
        <f t="shared" si="75"/>
        <v>1.9800000000000005E-2</v>
      </c>
      <c r="Q178" s="153">
        <f t="shared" si="76"/>
        <v>2.0000000000000023E-4</v>
      </c>
      <c r="R178" s="340"/>
    </row>
    <row r="179" spans="2:18" s="3" customFormat="1" ht="27.95" customHeight="1">
      <c r="B179" s="338"/>
      <c r="C179" s="344"/>
      <c r="D179" s="22"/>
      <c r="E179" s="23"/>
      <c r="F179" s="24"/>
      <c r="G179" s="14" t="s">
        <v>14</v>
      </c>
      <c r="H179" s="15">
        <v>0.1</v>
      </c>
      <c r="I179" s="16" t="s">
        <v>941</v>
      </c>
      <c r="J179" s="13" t="s">
        <v>1916</v>
      </c>
      <c r="K179" s="165" t="s">
        <v>1917</v>
      </c>
      <c r="L179" s="66" t="s">
        <v>1918</v>
      </c>
      <c r="M179" s="85">
        <f t="shared" si="77"/>
        <v>0.2</v>
      </c>
      <c r="N179" s="15">
        <f t="shared" si="73"/>
        <v>0</v>
      </c>
      <c r="O179" s="78">
        <f t="shared" si="74"/>
        <v>2.0000000000000004E-2</v>
      </c>
      <c r="P179" s="78">
        <f t="shared" si="75"/>
        <v>0</v>
      </c>
      <c r="Q179" s="153">
        <f t="shared" si="76"/>
        <v>0</v>
      </c>
      <c r="R179" s="340"/>
    </row>
    <row r="180" spans="2:18" s="3" customFormat="1" ht="27.95" customHeight="1">
      <c r="B180" s="338"/>
      <c r="C180" s="344"/>
      <c r="D180" s="17" t="s">
        <v>1998</v>
      </c>
      <c r="E180" s="18" t="s">
        <v>24</v>
      </c>
      <c r="F180" s="19" t="s">
        <v>2001</v>
      </c>
      <c r="G180" s="14" t="s">
        <v>12</v>
      </c>
      <c r="H180" s="15">
        <v>0.8</v>
      </c>
      <c r="I180" s="16" t="s">
        <v>930</v>
      </c>
      <c r="J180" s="13" t="s">
        <v>2179</v>
      </c>
      <c r="K180" s="165" t="s">
        <v>82</v>
      </c>
      <c r="L180" s="166" t="s">
        <v>1972</v>
      </c>
      <c r="M180" s="85">
        <v>0.2</v>
      </c>
      <c r="N180" s="15">
        <f t="shared" ref="N180:N199" si="78">IF(K180="Detected", 0.99,0)</f>
        <v>0.99</v>
      </c>
      <c r="O180" s="78">
        <f t="shared" ref="O180:O199" si="79">IF(I180="Safe", M180*H180,0)</f>
        <v>0</v>
      </c>
      <c r="P180" s="78">
        <f t="shared" ref="P180:P199" si="80">IF(I180="Dangerous",M180*H180*N180,0)</f>
        <v>0.15840000000000004</v>
      </c>
      <c r="Q180" s="153">
        <f t="shared" ref="Q180:Q199" si="81">IF(P180=0,0,M180*H180*(1-N180))</f>
        <v>1.6000000000000018E-3</v>
      </c>
      <c r="R180" s="340"/>
    </row>
    <row r="181" spans="2:18" s="3" customFormat="1" ht="27.95" customHeight="1">
      <c r="B181" s="338"/>
      <c r="C181" s="344"/>
      <c r="D181" s="20"/>
      <c r="E181" s="21"/>
      <c r="F181" s="31"/>
      <c r="G181" s="14" t="s">
        <v>13</v>
      </c>
      <c r="H181" s="15">
        <v>0.1</v>
      </c>
      <c r="I181" s="16" t="s">
        <v>219</v>
      </c>
      <c r="J181" s="13" t="s">
        <v>1916</v>
      </c>
      <c r="K181" s="165" t="s">
        <v>1917</v>
      </c>
      <c r="L181" s="66" t="s">
        <v>1918</v>
      </c>
      <c r="M181" s="85">
        <f t="shared" si="77"/>
        <v>0.2</v>
      </c>
      <c r="N181" s="15">
        <f t="shared" si="78"/>
        <v>0</v>
      </c>
      <c r="O181" s="78">
        <f t="shared" si="79"/>
        <v>2.0000000000000004E-2</v>
      </c>
      <c r="P181" s="78">
        <f t="shared" si="80"/>
        <v>0</v>
      </c>
      <c r="Q181" s="153">
        <f t="shared" si="81"/>
        <v>0</v>
      </c>
      <c r="R181" s="340"/>
    </row>
    <row r="182" spans="2:18" s="3" customFormat="1" ht="27.95" customHeight="1">
      <c r="B182" s="338"/>
      <c r="C182" s="344"/>
      <c r="D182" s="22"/>
      <c r="E182" s="23"/>
      <c r="F182" s="24"/>
      <c r="G182" s="14" t="s">
        <v>14</v>
      </c>
      <c r="H182" s="15">
        <v>0.1</v>
      </c>
      <c r="I182" s="16" t="s">
        <v>941</v>
      </c>
      <c r="J182" s="13" t="s">
        <v>1916</v>
      </c>
      <c r="K182" s="165" t="s">
        <v>1917</v>
      </c>
      <c r="L182" s="66" t="s">
        <v>1918</v>
      </c>
      <c r="M182" s="85">
        <f t="shared" si="77"/>
        <v>0.2</v>
      </c>
      <c r="N182" s="15">
        <f t="shared" si="78"/>
        <v>0</v>
      </c>
      <c r="O182" s="78">
        <f t="shared" si="79"/>
        <v>2.0000000000000004E-2</v>
      </c>
      <c r="P182" s="78">
        <f t="shared" si="80"/>
        <v>0</v>
      </c>
      <c r="Q182" s="153">
        <f t="shared" si="81"/>
        <v>0</v>
      </c>
      <c r="R182" s="340"/>
    </row>
    <row r="183" spans="2:18" s="3" customFormat="1" ht="27.95" customHeight="1">
      <c r="B183" s="338"/>
      <c r="C183" s="344"/>
      <c r="D183" s="17" t="s">
        <v>1999</v>
      </c>
      <c r="E183" s="18" t="s">
        <v>24</v>
      </c>
      <c r="F183" s="19" t="s">
        <v>2001</v>
      </c>
      <c r="G183" s="14" t="s">
        <v>12</v>
      </c>
      <c r="H183" s="15">
        <v>0.8</v>
      </c>
      <c r="I183" s="16" t="s">
        <v>930</v>
      </c>
      <c r="J183" s="13" t="s">
        <v>2179</v>
      </c>
      <c r="K183" s="165" t="s">
        <v>82</v>
      </c>
      <c r="L183" s="166" t="s">
        <v>1972</v>
      </c>
      <c r="M183" s="85">
        <v>0.2</v>
      </c>
      <c r="N183" s="15">
        <f t="shared" si="78"/>
        <v>0.99</v>
      </c>
      <c r="O183" s="78">
        <f t="shared" si="79"/>
        <v>0</v>
      </c>
      <c r="P183" s="78">
        <f t="shared" si="80"/>
        <v>0.15840000000000004</v>
      </c>
      <c r="Q183" s="153">
        <f t="shared" si="81"/>
        <v>1.6000000000000018E-3</v>
      </c>
      <c r="R183" s="340"/>
    </row>
    <row r="184" spans="2:18" s="3" customFormat="1" ht="27.95" customHeight="1">
      <c r="B184" s="338"/>
      <c r="C184" s="344"/>
      <c r="D184" s="20"/>
      <c r="E184" s="21"/>
      <c r="F184" s="31"/>
      <c r="G184" s="14" t="s">
        <v>13</v>
      </c>
      <c r="H184" s="15">
        <v>0.1</v>
      </c>
      <c r="I184" s="16" t="s">
        <v>219</v>
      </c>
      <c r="J184" s="13" t="s">
        <v>1916</v>
      </c>
      <c r="K184" s="165" t="s">
        <v>1917</v>
      </c>
      <c r="L184" s="66" t="s">
        <v>1918</v>
      </c>
      <c r="M184" s="85">
        <f t="shared" si="77"/>
        <v>0.2</v>
      </c>
      <c r="N184" s="15">
        <f t="shared" si="78"/>
        <v>0</v>
      </c>
      <c r="O184" s="78">
        <f t="shared" si="79"/>
        <v>2.0000000000000004E-2</v>
      </c>
      <c r="P184" s="78">
        <f t="shared" si="80"/>
        <v>0</v>
      </c>
      <c r="Q184" s="153">
        <f t="shared" si="81"/>
        <v>0</v>
      </c>
      <c r="R184" s="340"/>
    </row>
    <row r="185" spans="2:18" s="3" customFormat="1" ht="27.95" customHeight="1">
      <c r="B185" s="338"/>
      <c r="C185" s="344"/>
      <c r="D185" s="22"/>
      <c r="E185" s="23"/>
      <c r="F185" s="24"/>
      <c r="G185" s="14" t="s">
        <v>1973</v>
      </c>
      <c r="H185" s="15">
        <v>0.1</v>
      </c>
      <c r="I185" s="16" t="s">
        <v>941</v>
      </c>
      <c r="J185" s="13" t="s">
        <v>1916</v>
      </c>
      <c r="K185" s="165" t="s">
        <v>1917</v>
      </c>
      <c r="L185" s="66" t="s">
        <v>1918</v>
      </c>
      <c r="M185" s="85">
        <f t="shared" si="77"/>
        <v>0.2</v>
      </c>
      <c r="N185" s="15">
        <f t="shared" si="78"/>
        <v>0</v>
      </c>
      <c r="O185" s="78">
        <f t="shared" si="79"/>
        <v>2.0000000000000004E-2</v>
      </c>
      <c r="P185" s="78">
        <f t="shared" si="80"/>
        <v>0</v>
      </c>
      <c r="Q185" s="153">
        <f t="shared" si="81"/>
        <v>0</v>
      </c>
      <c r="R185" s="340"/>
    </row>
    <row r="186" spans="2:18" s="3" customFormat="1" ht="27.95" customHeight="1">
      <c r="B186" s="338"/>
      <c r="C186" s="344"/>
      <c r="D186" s="17" t="s">
        <v>2000</v>
      </c>
      <c r="E186" s="18" t="s">
        <v>24</v>
      </c>
      <c r="F186" s="19" t="s">
        <v>2001</v>
      </c>
      <c r="G186" s="14" t="s">
        <v>12</v>
      </c>
      <c r="H186" s="15">
        <v>0.8</v>
      </c>
      <c r="I186" s="16" t="s">
        <v>930</v>
      </c>
      <c r="J186" s="13" t="s">
        <v>2179</v>
      </c>
      <c r="K186" s="165" t="s">
        <v>82</v>
      </c>
      <c r="L186" s="166" t="s">
        <v>1972</v>
      </c>
      <c r="M186" s="85">
        <v>0.2</v>
      </c>
      <c r="N186" s="15">
        <f t="shared" si="78"/>
        <v>0.99</v>
      </c>
      <c r="O186" s="78">
        <f t="shared" si="79"/>
        <v>0</v>
      </c>
      <c r="P186" s="78">
        <f t="shared" si="80"/>
        <v>0.15840000000000004</v>
      </c>
      <c r="Q186" s="153">
        <f t="shared" si="81"/>
        <v>1.6000000000000018E-3</v>
      </c>
      <c r="R186" s="340"/>
    </row>
    <row r="187" spans="2:18" s="3" customFormat="1" ht="27.95" customHeight="1">
      <c r="B187" s="338"/>
      <c r="C187" s="344"/>
      <c r="D187" s="20"/>
      <c r="E187" s="21"/>
      <c r="F187" s="31"/>
      <c r="G187" s="14" t="s">
        <v>13</v>
      </c>
      <c r="H187" s="15">
        <v>0.1</v>
      </c>
      <c r="I187" s="16" t="s">
        <v>219</v>
      </c>
      <c r="J187" s="13" t="s">
        <v>1916</v>
      </c>
      <c r="K187" s="165" t="s">
        <v>1917</v>
      </c>
      <c r="L187" s="66" t="s">
        <v>1918</v>
      </c>
      <c r="M187" s="85">
        <f t="shared" si="77"/>
        <v>0.2</v>
      </c>
      <c r="N187" s="15">
        <f t="shared" si="78"/>
        <v>0</v>
      </c>
      <c r="O187" s="78">
        <f t="shared" si="79"/>
        <v>2.0000000000000004E-2</v>
      </c>
      <c r="P187" s="78">
        <f t="shared" si="80"/>
        <v>0</v>
      </c>
      <c r="Q187" s="153">
        <f t="shared" si="81"/>
        <v>0</v>
      </c>
      <c r="R187" s="340"/>
    </row>
    <row r="188" spans="2:18" s="3" customFormat="1" ht="27.95" customHeight="1">
      <c r="B188" s="338"/>
      <c r="C188" s="344"/>
      <c r="D188" s="22"/>
      <c r="E188" s="23"/>
      <c r="F188" s="24"/>
      <c r="G188" s="14" t="s">
        <v>14</v>
      </c>
      <c r="H188" s="15">
        <v>0.1</v>
      </c>
      <c r="I188" s="16" t="s">
        <v>941</v>
      </c>
      <c r="J188" s="13" t="s">
        <v>1916</v>
      </c>
      <c r="K188" s="165" t="s">
        <v>1917</v>
      </c>
      <c r="L188" s="66" t="s">
        <v>1918</v>
      </c>
      <c r="M188" s="85">
        <f t="shared" si="77"/>
        <v>0.2</v>
      </c>
      <c r="N188" s="15">
        <f t="shared" si="78"/>
        <v>0</v>
      </c>
      <c r="O188" s="78">
        <f t="shared" si="79"/>
        <v>2.0000000000000004E-2</v>
      </c>
      <c r="P188" s="78">
        <f t="shared" si="80"/>
        <v>0</v>
      </c>
      <c r="Q188" s="153">
        <f t="shared" si="81"/>
        <v>0</v>
      </c>
      <c r="R188" s="340"/>
    </row>
    <row r="189" spans="2:18" s="3" customFormat="1" ht="27.95" customHeight="1">
      <c r="B189" s="338"/>
      <c r="C189" s="344"/>
      <c r="D189" s="17" t="s">
        <v>2002</v>
      </c>
      <c r="E189" s="44" t="s">
        <v>2003</v>
      </c>
      <c r="F189" s="19" t="s">
        <v>2004</v>
      </c>
      <c r="G189" s="163" t="s">
        <v>232</v>
      </c>
      <c r="H189" s="15">
        <v>0.2</v>
      </c>
      <c r="I189" s="165" t="s">
        <v>204</v>
      </c>
      <c r="J189" s="13" t="s">
        <v>2179</v>
      </c>
      <c r="K189" s="165" t="s">
        <v>1919</v>
      </c>
      <c r="L189" s="166" t="s">
        <v>1972</v>
      </c>
      <c r="M189" s="85">
        <v>0.2</v>
      </c>
      <c r="N189" s="15">
        <f t="shared" si="78"/>
        <v>0.99</v>
      </c>
      <c r="O189" s="78">
        <f t="shared" si="79"/>
        <v>0</v>
      </c>
      <c r="P189" s="78">
        <f t="shared" si="80"/>
        <v>3.960000000000001E-2</v>
      </c>
      <c r="Q189" s="153">
        <f t="shared" si="81"/>
        <v>4.0000000000000045E-4</v>
      </c>
      <c r="R189" s="557" t="s">
        <v>2005</v>
      </c>
    </row>
    <row r="190" spans="2:18" s="3" customFormat="1" ht="27.95" customHeight="1">
      <c r="B190" s="338"/>
      <c r="C190" s="344"/>
      <c r="D190" s="20"/>
      <c r="E190" s="21"/>
      <c r="F190" s="31"/>
      <c r="G190" s="163" t="s">
        <v>233</v>
      </c>
      <c r="H190" s="15">
        <v>0.2</v>
      </c>
      <c r="I190" s="165" t="s">
        <v>68</v>
      </c>
      <c r="J190" s="13" t="s">
        <v>2179</v>
      </c>
      <c r="K190" s="165" t="s">
        <v>1919</v>
      </c>
      <c r="L190" s="166" t="s">
        <v>1972</v>
      </c>
      <c r="M190" s="85">
        <f>M189</f>
        <v>0.2</v>
      </c>
      <c r="N190" s="15">
        <f t="shared" si="78"/>
        <v>0.99</v>
      </c>
      <c r="O190" s="78">
        <f t="shared" si="79"/>
        <v>0</v>
      </c>
      <c r="P190" s="78">
        <f t="shared" si="80"/>
        <v>3.960000000000001E-2</v>
      </c>
      <c r="Q190" s="153">
        <f t="shared" si="81"/>
        <v>4.0000000000000045E-4</v>
      </c>
      <c r="R190" s="558"/>
    </row>
    <row r="191" spans="2:18" s="3" customFormat="1" ht="27.95" customHeight="1">
      <c r="B191" s="338"/>
      <c r="C191" s="344"/>
      <c r="D191" s="20"/>
      <c r="E191" s="21"/>
      <c r="F191" s="31"/>
      <c r="G191" s="163" t="s">
        <v>230</v>
      </c>
      <c r="H191" s="15">
        <v>0.2</v>
      </c>
      <c r="I191" s="16" t="s">
        <v>204</v>
      </c>
      <c r="J191" s="13" t="s">
        <v>2179</v>
      </c>
      <c r="K191" s="165" t="s">
        <v>1919</v>
      </c>
      <c r="L191" s="166" t="s">
        <v>1972</v>
      </c>
      <c r="M191" s="85">
        <f>M190</f>
        <v>0.2</v>
      </c>
      <c r="N191" s="15">
        <f t="shared" si="78"/>
        <v>0.99</v>
      </c>
      <c r="O191" s="78">
        <f t="shared" si="79"/>
        <v>0</v>
      </c>
      <c r="P191" s="78">
        <f t="shared" si="80"/>
        <v>3.960000000000001E-2</v>
      </c>
      <c r="Q191" s="153">
        <f t="shared" si="81"/>
        <v>4.0000000000000045E-4</v>
      </c>
      <c r="R191" s="558"/>
    </row>
    <row r="192" spans="2:18" s="3" customFormat="1" ht="27.95" customHeight="1">
      <c r="B192" s="338"/>
      <c r="C192" s="344"/>
      <c r="D192" s="20"/>
      <c r="E192" s="21"/>
      <c r="F192" s="31"/>
      <c r="G192" s="163" t="s">
        <v>231</v>
      </c>
      <c r="H192" s="15">
        <v>0.2</v>
      </c>
      <c r="I192" s="16" t="s">
        <v>68</v>
      </c>
      <c r="J192" s="13" t="s">
        <v>2179</v>
      </c>
      <c r="K192" s="165" t="s">
        <v>1919</v>
      </c>
      <c r="L192" s="166" t="s">
        <v>1972</v>
      </c>
      <c r="M192" s="85">
        <f>M191</f>
        <v>0.2</v>
      </c>
      <c r="N192" s="15">
        <f t="shared" si="78"/>
        <v>0.99</v>
      </c>
      <c r="O192" s="78">
        <f t="shared" si="79"/>
        <v>0</v>
      </c>
      <c r="P192" s="78">
        <f t="shared" si="80"/>
        <v>3.960000000000001E-2</v>
      </c>
      <c r="Q192" s="153">
        <f t="shared" si="81"/>
        <v>4.0000000000000045E-4</v>
      </c>
      <c r="R192" s="558"/>
    </row>
    <row r="193" spans="2:18" s="3" customFormat="1" ht="39.950000000000003" customHeight="1">
      <c r="B193" s="338"/>
      <c r="C193" s="344"/>
      <c r="D193" s="22"/>
      <c r="E193" s="23"/>
      <c r="F193" s="24"/>
      <c r="G193" s="168" t="s">
        <v>234</v>
      </c>
      <c r="H193" s="15">
        <v>0.2</v>
      </c>
      <c r="I193" s="16" t="s">
        <v>204</v>
      </c>
      <c r="J193" s="13" t="s">
        <v>2179</v>
      </c>
      <c r="K193" s="165" t="s">
        <v>1919</v>
      </c>
      <c r="L193" s="166" t="s">
        <v>1972</v>
      </c>
      <c r="M193" s="85">
        <f>M192</f>
        <v>0.2</v>
      </c>
      <c r="N193" s="15">
        <f t="shared" si="78"/>
        <v>0.99</v>
      </c>
      <c r="O193" s="78">
        <f t="shared" si="79"/>
        <v>0</v>
      </c>
      <c r="P193" s="78">
        <f t="shared" si="80"/>
        <v>3.960000000000001E-2</v>
      </c>
      <c r="Q193" s="153">
        <f t="shared" si="81"/>
        <v>4.0000000000000045E-4</v>
      </c>
      <c r="R193" s="558"/>
    </row>
    <row r="194" spans="2:18" s="3" customFormat="1" ht="27.95" customHeight="1">
      <c r="B194" s="338"/>
      <c r="C194" s="344"/>
      <c r="D194" s="17" t="s">
        <v>2006</v>
      </c>
      <c r="E194" s="18" t="s">
        <v>22</v>
      </c>
      <c r="F194" s="19" t="s">
        <v>1222</v>
      </c>
      <c r="G194" s="14" t="s">
        <v>205</v>
      </c>
      <c r="H194" s="15">
        <v>0.4</v>
      </c>
      <c r="I194" s="16" t="s">
        <v>81</v>
      </c>
      <c r="J194" s="13" t="s">
        <v>1916</v>
      </c>
      <c r="K194" s="165" t="s">
        <v>1917</v>
      </c>
      <c r="L194" s="66" t="s">
        <v>1918</v>
      </c>
      <c r="M194" s="85">
        <v>2</v>
      </c>
      <c r="N194" s="15">
        <f t="shared" si="78"/>
        <v>0</v>
      </c>
      <c r="O194" s="78">
        <f t="shared" si="79"/>
        <v>0.8</v>
      </c>
      <c r="P194" s="78">
        <f t="shared" si="80"/>
        <v>0</v>
      </c>
      <c r="Q194" s="153">
        <f t="shared" si="81"/>
        <v>0</v>
      </c>
      <c r="R194" s="201"/>
    </row>
    <row r="195" spans="2:18" s="3" customFormat="1" ht="27.95" customHeight="1">
      <c r="B195" s="338"/>
      <c r="C195" s="344"/>
      <c r="D195" s="20"/>
      <c r="E195" s="21"/>
      <c r="F195" s="31"/>
      <c r="G195" s="14" t="s">
        <v>206</v>
      </c>
      <c r="H195" s="15">
        <v>0.4</v>
      </c>
      <c r="I195" s="16" t="s">
        <v>68</v>
      </c>
      <c r="J195" s="13" t="s">
        <v>1992</v>
      </c>
      <c r="K195" s="165" t="s">
        <v>1919</v>
      </c>
      <c r="L195" s="13" t="s">
        <v>1921</v>
      </c>
      <c r="M195" s="85">
        <f>M194</f>
        <v>2</v>
      </c>
      <c r="N195" s="15">
        <f t="shared" si="78"/>
        <v>0.99</v>
      </c>
      <c r="O195" s="78">
        <f t="shared" si="79"/>
        <v>0</v>
      </c>
      <c r="P195" s="78">
        <f t="shared" si="80"/>
        <v>0.79200000000000004</v>
      </c>
      <c r="Q195" s="153">
        <f t="shared" si="81"/>
        <v>8.0000000000000071E-3</v>
      </c>
      <c r="R195" s="340"/>
    </row>
    <row r="196" spans="2:18" s="3" customFormat="1" ht="27.95" customHeight="1">
      <c r="B196" s="338"/>
      <c r="C196" s="344"/>
      <c r="D196" s="22"/>
      <c r="E196" s="23"/>
      <c r="F196" s="24"/>
      <c r="G196" s="14" t="s">
        <v>14</v>
      </c>
      <c r="H196" s="15">
        <v>0.2</v>
      </c>
      <c r="I196" s="16" t="s">
        <v>81</v>
      </c>
      <c r="J196" s="13" t="s">
        <v>1916</v>
      </c>
      <c r="K196" s="165" t="s">
        <v>1917</v>
      </c>
      <c r="L196" s="66" t="s">
        <v>1918</v>
      </c>
      <c r="M196" s="85">
        <f>M195</f>
        <v>2</v>
      </c>
      <c r="N196" s="15">
        <f t="shared" si="78"/>
        <v>0</v>
      </c>
      <c r="O196" s="78">
        <f t="shared" si="79"/>
        <v>0.4</v>
      </c>
      <c r="P196" s="78">
        <f t="shared" si="80"/>
        <v>0</v>
      </c>
      <c r="Q196" s="153">
        <f t="shared" si="81"/>
        <v>0</v>
      </c>
      <c r="R196" s="340"/>
    </row>
    <row r="197" spans="2:18" s="3" customFormat="1" ht="27.95" customHeight="1">
      <c r="B197" s="338"/>
      <c r="C197" s="344"/>
      <c r="D197" s="17" t="s">
        <v>2007</v>
      </c>
      <c r="E197" s="18" t="s">
        <v>24</v>
      </c>
      <c r="F197" s="19" t="s">
        <v>2001</v>
      </c>
      <c r="G197" s="14" t="s">
        <v>12</v>
      </c>
      <c r="H197" s="15">
        <v>0.8</v>
      </c>
      <c r="I197" s="16" t="s">
        <v>930</v>
      </c>
      <c r="J197" s="13" t="s">
        <v>2180</v>
      </c>
      <c r="K197" s="165" t="s">
        <v>82</v>
      </c>
      <c r="L197" s="166" t="s">
        <v>1972</v>
      </c>
      <c r="M197" s="85">
        <v>0.2</v>
      </c>
      <c r="N197" s="15">
        <f t="shared" si="78"/>
        <v>0.99</v>
      </c>
      <c r="O197" s="78">
        <f t="shared" si="79"/>
        <v>0</v>
      </c>
      <c r="P197" s="78">
        <f t="shared" si="80"/>
        <v>0.15840000000000004</v>
      </c>
      <c r="Q197" s="153">
        <f t="shared" si="81"/>
        <v>1.6000000000000018E-3</v>
      </c>
      <c r="R197" s="340"/>
    </row>
    <row r="198" spans="2:18" s="3" customFormat="1" ht="27.95" customHeight="1">
      <c r="B198" s="338"/>
      <c r="C198" s="344"/>
      <c r="D198" s="20"/>
      <c r="E198" s="21"/>
      <c r="F198" s="31"/>
      <c r="G198" s="14" t="s">
        <v>13</v>
      </c>
      <c r="H198" s="15">
        <v>0.1</v>
      </c>
      <c r="I198" s="16" t="s">
        <v>941</v>
      </c>
      <c r="J198" s="13" t="s">
        <v>1916</v>
      </c>
      <c r="K198" s="165" t="s">
        <v>1917</v>
      </c>
      <c r="L198" s="66" t="s">
        <v>1918</v>
      </c>
      <c r="M198" s="85">
        <f>M197</f>
        <v>0.2</v>
      </c>
      <c r="N198" s="15">
        <f t="shared" si="78"/>
        <v>0</v>
      </c>
      <c r="O198" s="78">
        <f t="shared" si="79"/>
        <v>2.0000000000000004E-2</v>
      </c>
      <c r="P198" s="78">
        <f t="shared" si="80"/>
        <v>0</v>
      </c>
      <c r="Q198" s="153">
        <f t="shared" si="81"/>
        <v>0</v>
      </c>
      <c r="R198" s="340"/>
    </row>
    <row r="199" spans="2:18" s="3" customFormat="1" ht="27.95" customHeight="1">
      <c r="B199" s="338"/>
      <c r="C199" s="344"/>
      <c r="D199" s="22"/>
      <c r="E199" s="23"/>
      <c r="F199" s="24"/>
      <c r="G199" s="14" t="s">
        <v>14</v>
      </c>
      <c r="H199" s="15">
        <v>0.1</v>
      </c>
      <c r="I199" s="16" t="s">
        <v>941</v>
      </c>
      <c r="J199" s="13" t="s">
        <v>1916</v>
      </c>
      <c r="K199" s="165" t="s">
        <v>1917</v>
      </c>
      <c r="L199" s="66" t="s">
        <v>1918</v>
      </c>
      <c r="M199" s="85">
        <f>M198</f>
        <v>0.2</v>
      </c>
      <c r="N199" s="15">
        <f t="shared" si="78"/>
        <v>0</v>
      </c>
      <c r="O199" s="78">
        <f t="shared" si="79"/>
        <v>2.0000000000000004E-2</v>
      </c>
      <c r="P199" s="78">
        <f t="shared" si="80"/>
        <v>0</v>
      </c>
      <c r="Q199" s="153">
        <f t="shared" si="81"/>
        <v>0</v>
      </c>
      <c r="R199" s="340"/>
    </row>
    <row r="200" spans="2:18" s="3" customFormat="1" ht="27.95" customHeight="1">
      <c r="B200" s="338"/>
      <c r="C200" s="344"/>
      <c r="D200" s="17" t="s">
        <v>2008</v>
      </c>
      <c r="E200" s="18" t="s">
        <v>24</v>
      </c>
      <c r="F200" s="19" t="s">
        <v>2001</v>
      </c>
      <c r="G200" s="14" t="s">
        <v>12</v>
      </c>
      <c r="H200" s="15">
        <v>0.8</v>
      </c>
      <c r="I200" s="16" t="s">
        <v>930</v>
      </c>
      <c r="J200" s="13" t="s">
        <v>2181</v>
      </c>
      <c r="K200" s="165" t="s">
        <v>82</v>
      </c>
      <c r="L200" s="166" t="s">
        <v>1972</v>
      </c>
      <c r="M200" s="85">
        <v>0.2</v>
      </c>
      <c r="N200" s="15">
        <f t="shared" ref="N200:N209" si="82">IF(K200="Detected", 0.99,0)</f>
        <v>0.99</v>
      </c>
      <c r="O200" s="78">
        <f t="shared" ref="O200:O209" si="83">IF(I200="Safe", M200*H200,0)</f>
        <v>0</v>
      </c>
      <c r="P200" s="78">
        <f t="shared" ref="P200:P209" si="84">IF(I200="Dangerous",M200*H200*N200,0)</f>
        <v>0.15840000000000004</v>
      </c>
      <c r="Q200" s="153">
        <f t="shared" ref="Q200:Q209" si="85">IF(P200=0,0,M200*H200*(1-N200))</f>
        <v>1.6000000000000018E-3</v>
      </c>
      <c r="R200" s="340"/>
    </row>
    <row r="201" spans="2:18" s="3" customFormat="1" ht="27.95" customHeight="1">
      <c r="B201" s="338"/>
      <c r="C201" s="344"/>
      <c r="D201" s="20"/>
      <c r="E201" s="21"/>
      <c r="F201" s="31"/>
      <c r="G201" s="14" t="s">
        <v>13</v>
      </c>
      <c r="H201" s="15">
        <v>0.1</v>
      </c>
      <c r="I201" s="16" t="s">
        <v>219</v>
      </c>
      <c r="J201" s="13" t="s">
        <v>1916</v>
      </c>
      <c r="K201" s="165" t="s">
        <v>1917</v>
      </c>
      <c r="L201" s="66" t="s">
        <v>1918</v>
      </c>
      <c r="M201" s="85">
        <f>M200</f>
        <v>0.2</v>
      </c>
      <c r="N201" s="15">
        <f t="shared" si="82"/>
        <v>0</v>
      </c>
      <c r="O201" s="78">
        <f t="shared" si="83"/>
        <v>2.0000000000000004E-2</v>
      </c>
      <c r="P201" s="78">
        <f t="shared" si="84"/>
        <v>0</v>
      </c>
      <c r="Q201" s="153">
        <f t="shared" si="85"/>
        <v>0</v>
      </c>
      <c r="R201" s="340"/>
    </row>
    <row r="202" spans="2:18" s="3" customFormat="1" ht="27.95" customHeight="1">
      <c r="B202" s="338"/>
      <c r="C202" s="344"/>
      <c r="D202" s="22"/>
      <c r="E202" s="23"/>
      <c r="F202" s="24"/>
      <c r="G202" s="14" t="s">
        <v>14</v>
      </c>
      <c r="H202" s="15">
        <v>0.1</v>
      </c>
      <c r="I202" s="16" t="s">
        <v>941</v>
      </c>
      <c r="J202" s="13" t="s">
        <v>1916</v>
      </c>
      <c r="K202" s="165" t="s">
        <v>1917</v>
      </c>
      <c r="L202" s="66" t="s">
        <v>1918</v>
      </c>
      <c r="M202" s="85">
        <f>M201</f>
        <v>0.2</v>
      </c>
      <c r="N202" s="15">
        <f t="shared" si="82"/>
        <v>0</v>
      </c>
      <c r="O202" s="78">
        <f t="shared" si="83"/>
        <v>2.0000000000000004E-2</v>
      </c>
      <c r="P202" s="78">
        <f t="shared" si="84"/>
        <v>0</v>
      </c>
      <c r="Q202" s="153">
        <f t="shared" si="85"/>
        <v>0</v>
      </c>
      <c r="R202" s="340"/>
    </row>
    <row r="203" spans="2:18" s="3" customFormat="1" ht="27.95" customHeight="1">
      <c r="B203" s="338"/>
      <c r="C203" s="344"/>
      <c r="D203" s="17" t="s">
        <v>2009</v>
      </c>
      <c r="E203" s="18" t="s">
        <v>76</v>
      </c>
      <c r="F203" s="19" t="s">
        <v>108</v>
      </c>
      <c r="G203" s="168" t="s">
        <v>356</v>
      </c>
      <c r="H203" s="164">
        <v>0.25</v>
      </c>
      <c r="I203" s="16" t="s">
        <v>204</v>
      </c>
      <c r="J203" s="13" t="s">
        <v>2178</v>
      </c>
      <c r="K203" s="16" t="s">
        <v>300</v>
      </c>
      <c r="L203" s="207" t="s">
        <v>1352</v>
      </c>
      <c r="M203" s="85">
        <v>1</v>
      </c>
      <c r="N203" s="15">
        <f t="shared" si="82"/>
        <v>0.99</v>
      </c>
      <c r="O203" s="78">
        <f t="shared" si="83"/>
        <v>0</v>
      </c>
      <c r="P203" s="78">
        <f t="shared" si="84"/>
        <v>0.2475</v>
      </c>
      <c r="Q203" s="153">
        <f t="shared" si="85"/>
        <v>2.5000000000000022E-3</v>
      </c>
      <c r="R203" s="340"/>
    </row>
    <row r="204" spans="2:18" s="3" customFormat="1" ht="27.95" customHeight="1">
      <c r="B204" s="338"/>
      <c r="C204" s="344"/>
      <c r="D204" s="20"/>
      <c r="E204" s="21"/>
      <c r="F204" s="31"/>
      <c r="G204" s="168" t="s">
        <v>886</v>
      </c>
      <c r="H204" s="164">
        <v>0.25</v>
      </c>
      <c r="I204" s="16" t="s">
        <v>339</v>
      </c>
      <c r="J204" s="13" t="s">
        <v>2177</v>
      </c>
      <c r="K204" s="16" t="s">
        <v>1366</v>
      </c>
      <c r="L204" s="207" t="s">
        <v>1352</v>
      </c>
      <c r="M204" s="85">
        <f>M203</f>
        <v>1</v>
      </c>
      <c r="N204" s="15">
        <f t="shared" si="82"/>
        <v>0.99</v>
      </c>
      <c r="O204" s="78">
        <f t="shared" si="83"/>
        <v>0</v>
      </c>
      <c r="P204" s="78">
        <f t="shared" si="84"/>
        <v>0.2475</v>
      </c>
      <c r="Q204" s="153">
        <f t="shared" si="85"/>
        <v>2.5000000000000022E-3</v>
      </c>
      <c r="R204" s="340"/>
    </row>
    <row r="205" spans="2:18" s="3" customFormat="1" ht="27.95" customHeight="1">
      <c r="B205" s="338"/>
      <c r="C205" s="344"/>
      <c r="D205" s="20"/>
      <c r="E205" s="21"/>
      <c r="F205" s="31"/>
      <c r="G205" s="168" t="s">
        <v>887</v>
      </c>
      <c r="H205" s="164">
        <v>0.25</v>
      </c>
      <c r="I205" s="16" t="s">
        <v>339</v>
      </c>
      <c r="J205" s="13" t="s">
        <v>2177</v>
      </c>
      <c r="K205" s="16" t="s">
        <v>300</v>
      </c>
      <c r="L205" s="207" t="s">
        <v>1352</v>
      </c>
      <c r="M205" s="85">
        <f>M204</f>
        <v>1</v>
      </c>
      <c r="N205" s="15">
        <f t="shared" si="82"/>
        <v>0.99</v>
      </c>
      <c r="O205" s="78">
        <f t="shared" si="83"/>
        <v>0</v>
      </c>
      <c r="P205" s="78">
        <f t="shared" si="84"/>
        <v>0.2475</v>
      </c>
      <c r="Q205" s="153">
        <f t="shared" si="85"/>
        <v>2.5000000000000022E-3</v>
      </c>
      <c r="R205" s="340"/>
    </row>
    <row r="206" spans="2:18" s="3" customFormat="1" ht="27.95" customHeight="1">
      <c r="B206" s="338"/>
      <c r="C206" s="344"/>
      <c r="D206" s="20"/>
      <c r="E206" s="21"/>
      <c r="F206" s="31"/>
      <c r="G206" s="186" t="s">
        <v>888</v>
      </c>
      <c r="H206" s="183">
        <v>0.25</v>
      </c>
      <c r="I206" s="16" t="s">
        <v>81</v>
      </c>
      <c r="J206" s="12" t="s">
        <v>946</v>
      </c>
      <c r="K206" s="16" t="s">
        <v>79</v>
      </c>
      <c r="L206" s="65" t="s">
        <v>299</v>
      </c>
      <c r="M206" s="85">
        <f>M205</f>
        <v>1</v>
      </c>
      <c r="N206" s="15">
        <f t="shared" si="82"/>
        <v>0</v>
      </c>
      <c r="O206" s="78">
        <f t="shared" si="83"/>
        <v>0.25</v>
      </c>
      <c r="P206" s="78">
        <f t="shared" si="84"/>
        <v>0</v>
      </c>
      <c r="Q206" s="153">
        <f t="shared" si="85"/>
        <v>0</v>
      </c>
      <c r="R206" s="340"/>
    </row>
    <row r="207" spans="2:18" s="3" customFormat="1" ht="27.95" customHeight="1">
      <c r="B207" s="338"/>
      <c r="C207" s="344"/>
      <c r="D207" s="17" t="s">
        <v>2010</v>
      </c>
      <c r="E207" s="18" t="s">
        <v>24</v>
      </c>
      <c r="F207" s="19" t="s">
        <v>2001</v>
      </c>
      <c r="G207" s="14" t="s">
        <v>12</v>
      </c>
      <c r="H207" s="15">
        <v>0.8</v>
      </c>
      <c r="I207" s="16" t="s">
        <v>930</v>
      </c>
      <c r="J207" s="13" t="s">
        <v>2181</v>
      </c>
      <c r="K207" s="165" t="s">
        <v>82</v>
      </c>
      <c r="L207" s="166" t="s">
        <v>1972</v>
      </c>
      <c r="M207" s="85">
        <v>0.2</v>
      </c>
      <c r="N207" s="15">
        <f t="shared" si="82"/>
        <v>0.99</v>
      </c>
      <c r="O207" s="78">
        <f t="shared" si="83"/>
        <v>0</v>
      </c>
      <c r="P207" s="78">
        <f t="shared" si="84"/>
        <v>0.15840000000000004</v>
      </c>
      <c r="Q207" s="153">
        <f t="shared" si="85"/>
        <v>1.6000000000000018E-3</v>
      </c>
      <c r="R207" s="340"/>
    </row>
    <row r="208" spans="2:18" s="3" customFormat="1" ht="27.95" customHeight="1">
      <c r="B208" s="338"/>
      <c r="C208" s="344"/>
      <c r="D208" s="20"/>
      <c r="E208" s="21"/>
      <c r="F208" s="31"/>
      <c r="G208" s="14" t="s">
        <v>13</v>
      </c>
      <c r="H208" s="15">
        <v>0.1</v>
      </c>
      <c r="I208" s="16" t="s">
        <v>81</v>
      </c>
      <c r="J208" s="12" t="s">
        <v>946</v>
      </c>
      <c r="K208" s="16" t="s">
        <v>79</v>
      </c>
      <c r="L208" s="65" t="s">
        <v>299</v>
      </c>
      <c r="M208" s="85">
        <f t="shared" ref="M208:M227" si="86">M207</f>
        <v>0.2</v>
      </c>
      <c r="N208" s="15">
        <f t="shared" si="82"/>
        <v>0</v>
      </c>
      <c r="O208" s="78">
        <f t="shared" si="83"/>
        <v>2.0000000000000004E-2</v>
      </c>
      <c r="P208" s="78">
        <f t="shared" si="84"/>
        <v>0</v>
      </c>
      <c r="Q208" s="153">
        <f t="shared" si="85"/>
        <v>0</v>
      </c>
      <c r="R208" s="340"/>
    </row>
    <row r="209" spans="2:18" s="3" customFormat="1" ht="27.95" customHeight="1">
      <c r="B209" s="338"/>
      <c r="C209" s="344"/>
      <c r="D209" s="22"/>
      <c r="E209" s="23"/>
      <c r="F209" s="24"/>
      <c r="G209" s="14" t="s">
        <v>14</v>
      </c>
      <c r="H209" s="15">
        <v>0.1</v>
      </c>
      <c r="I209" s="16" t="s">
        <v>941</v>
      </c>
      <c r="J209" s="13" t="s">
        <v>1916</v>
      </c>
      <c r="K209" s="165" t="s">
        <v>1917</v>
      </c>
      <c r="L209" s="66" t="s">
        <v>1918</v>
      </c>
      <c r="M209" s="85">
        <f t="shared" si="86"/>
        <v>0.2</v>
      </c>
      <c r="N209" s="15">
        <f t="shared" si="82"/>
        <v>0</v>
      </c>
      <c r="O209" s="78">
        <f t="shared" si="83"/>
        <v>2.0000000000000004E-2</v>
      </c>
      <c r="P209" s="78">
        <f t="shared" si="84"/>
        <v>0</v>
      </c>
      <c r="Q209" s="153">
        <f t="shared" si="85"/>
        <v>0</v>
      </c>
      <c r="R209" s="340"/>
    </row>
    <row r="210" spans="2:18" s="3" customFormat="1" ht="27.95" customHeight="1">
      <c r="B210" s="338"/>
      <c r="C210" s="344"/>
      <c r="D210" s="17" t="s">
        <v>2011</v>
      </c>
      <c r="E210" s="18" t="s">
        <v>24</v>
      </c>
      <c r="F210" s="19" t="s">
        <v>2001</v>
      </c>
      <c r="G210" s="14" t="s">
        <v>12</v>
      </c>
      <c r="H210" s="15">
        <v>0.8</v>
      </c>
      <c r="I210" s="16" t="s">
        <v>930</v>
      </c>
      <c r="J210" s="13" t="s">
        <v>2181</v>
      </c>
      <c r="K210" s="165" t="s">
        <v>82</v>
      </c>
      <c r="L210" s="166" t="s">
        <v>1972</v>
      </c>
      <c r="M210" s="85">
        <v>0.2</v>
      </c>
      <c r="N210" s="15">
        <f t="shared" ref="N210:N215" si="87">IF(K210="Detected", 0.99,0)</f>
        <v>0.99</v>
      </c>
      <c r="O210" s="78">
        <f t="shared" ref="O210:O215" si="88">IF(I210="Safe", M210*H210,0)</f>
        <v>0</v>
      </c>
      <c r="P210" s="78">
        <f t="shared" ref="P210:P215" si="89">IF(I210="Dangerous",M210*H210*N210,0)</f>
        <v>0.15840000000000004</v>
      </c>
      <c r="Q210" s="153">
        <f t="shared" ref="Q210:Q215" si="90">IF(P210=0,0,M210*H210*(1-N210))</f>
        <v>1.6000000000000018E-3</v>
      </c>
      <c r="R210" s="340"/>
    </row>
    <row r="211" spans="2:18" s="3" customFormat="1" ht="27.95" customHeight="1">
      <c r="B211" s="338"/>
      <c r="C211" s="344"/>
      <c r="D211" s="20"/>
      <c r="E211" s="21"/>
      <c r="F211" s="31"/>
      <c r="G211" s="14" t="s">
        <v>13</v>
      </c>
      <c r="H211" s="15">
        <v>0.1</v>
      </c>
      <c r="I211" s="16" t="s">
        <v>219</v>
      </c>
      <c r="J211" s="13" t="s">
        <v>1916</v>
      </c>
      <c r="K211" s="165" t="s">
        <v>1917</v>
      </c>
      <c r="L211" s="66" t="s">
        <v>1918</v>
      </c>
      <c r="M211" s="85">
        <f t="shared" si="86"/>
        <v>0.2</v>
      </c>
      <c r="N211" s="15">
        <f t="shared" si="87"/>
        <v>0</v>
      </c>
      <c r="O211" s="78">
        <f t="shared" si="88"/>
        <v>2.0000000000000004E-2</v>
      </c>
      <c r="P211" s="78">
        <f t="shared" si="89"/>
        <v>0</v>
      </c>
      <c r="Q211" s="153">
        <f t="shared" si="90"/>
        <v>0</v>
      </c>
      <c r="R211" s="340"/>
    </row>
    <row r="212" spans="2:18" s="3" customFormat="1" ht="27.95" customHeight="1">
      <c r="B212" s="338"/>
      <c r="C212" s="344"/>
      <c r="D212" s="22"/>
      <c r="E212" s="23"/>
      <c r="F212" s="24"/>
      <c r="G212" s="14" t="s">
        <v>14</v>
      </c>
      <c r="H212" s="15">
        <v>0.1</v>
      </c>
      <c r="I212" s="16" t="s">
        <v>941</v>
      </c>
      <c r="J212" s="13" t="s">
        <v>1916</v>
      </c>
      <c r="K212" s="165" t="s">
        <v>1917</v>
      </c>
      <c r="L212" s="66" t="s">
        <v>1918</v>
      </c>
      <c r="M212" s="85">
        <f t="shared" si="86"/>
        <v>0.2</v>
      </c>
      <c r="N212" s="15">
        <f t="shared" si="87"/>
        <v>0</v>
      </c>
      <c r="O212" s="78">
        <f t="shared" si="88"/>
        <v>2.0000000000000004E-2</v>
      </c>
      <c r="P212" s="78">
        <f t="shared" si="89"/>
        <v>0</v>
      </c>
      <c r="Q212" s="153">
        <f t="shared" si="90"/>
        <v>0</v>
      </c>
      <c r="R212" s="340"/>
    </row>
    <row r="213" spans="2:18" s="3" customFormat="1" ht="27.95" customHeight="1">
      <c r="B213" s="338"/>
      <c r="C213" s="344"/>
      <c r="D213" s="17" t="s">
        <v>2012</v>
      </c>
      <c r="E213" s="18" t="s">
        <v>24</v>
      </c>
      <c r="F213" s="19" t="s">
        <v>1223</v>
      </c>
      <c r="G213" s="14" t="s">
        <v>12</v>
      </c>
      <c r="H213" s="15">
        <v>0.8</v>
      </c>
      <c r="I213" s="16" t="s">
        <v>222</v>
      </c>
      <c r="J213" s="13" t="s">
        <v>1916</v>
      </c>
      <c r="K213" s="165" t="s">
        <v>1917</v>
      </c>
      <c r="L213" s="66" t="s">
        <v>1918</v>
      </c>
      <c r="M213" s="85">
        <v>0.2</v>
      </c>
      <c r="N213" s="15">
        <f t="shared" si="87"/>
        <v>0</v>
      </c>
      <c r="O213" s="78">
        <f t="shared" si="88"/>
        <v>0.16000000000000003</v>
      </c>
      <c r="P213" s="78">
        <f t="shared" si="89"/>
        <v>0</v>
      </c>
      <c r="Q213" s="153">
        <f t="shared" si="90"/>
        <v>0</v>
      </c>
      <c r="R213" s="340"/>
    </row>
    <row r="214" spans="2:18" s="3" customFormat="1" ht="27.95" customHeight="1">
      <c r="B214" s="338"/>
      <c r="C214" s="344"/>
      <c r="D214" s="20"/>
      <c r="E214" s="21"/>
      <c r="F214" s="31"/>
      <c r="G214" s="14" t="s">
        <v>13</v>
      </c>
      <c r="H214" s="15">
        <v>0.1</v>
      </c>
      <c r="I214" s="16" t="s">
        <v>204</v>
      </c>
      <c r="J214" s="13" t="s">
        <v>2180</v>
      </c>
      <c r="K214" s="16" t="s">
        <v>300</v>
      </c>
      <c r="L214" s="207" t="s">
        <v>1352</v>
      </c>
      <c r="M214" s="85">
        <f t="shared" si="86"/>
        <v>0.2</v>
      </c>
      <c r="N214" s="15">
        <f t="shared" si="87"/>
        <v>0.99</v>
      </c>
      <c r="O214" s="78">
        <f t="shared" si="88"/>
        <v>0</v>
      </c>
      <c r="P214" s="78">
        <f t="shared" si="89"/>
        <v>1.9800000000000005E-2</v>
      </c>
      <c r="Q214" s="153">
        <f t="shared" si="90"/>
        <v>2.0000000000000023E-4</v>
      </c>
      <c r="R214" s="340"/>
    </row>
    <row r="215" spans="2:18" s="3" customFormat="1" ht="27.95" customHeight="1">
      <c r="B215" s="338"/>
      <c r="C215" s="344"/>
      <c r="D215" s="22"/>
      <c r="E215" s="23"/>
      <c r="F215" s="24"/>
      <c r="G215" s="14" t="s">
        <v>14</v>
      </c>
      <c r="H215" s="15">
        <v>0.1</v>
      </c>
      <c r="I215" s="16" t="s">
        <v>222</v>
      </c>
      <c r="J215" s="13" t="s">
        <v>1916</v>
      </c>
      <c r="K215" s="165" t="s">
        <v>1917</v>
      </c>
      <c r="L215" s="66" t="s">
        <v>1918</v>
      </c>
      <c r="M215" s="85">
        <f t="shared" si="86"/>
        <v>0.2</v>
      </c>
      <c r="N215" s="15">
        <f t="shared" si="87"/>
        <v>0</v>
      </c>
      <c r="O215" s="78">
        <f t="shared" si="88"/>
        <v>2.0000000000000004E-2</v>
      </c>
      <c r="P215" s="78">
        <f t="shared" si="89"/>
        <v>0</v>
      </c>
      <c r="Q215" s="153">
        <f t="shared" si="90"/>
        <v>0</v>
      </c>
      <c r="R215" s="340"/>
    </row>
    <row r="216" spans="2:18" s="3" customFormat="1" ht="27.95" customHeight="1">
      <c r="B216" s="338"/>
      <c r="C216" s="344"/>
      <c r="D216" s="17" t="s">
        <v>2013</v>
      </c>
      <c r="E216" s="18" t="s">
        <v>24</v>
      </c>
      <c r="F216" s="19" t="s">
        <v>1223</v>
      </c>
      <c r="G216" s="14" t="s">
        <v>12</v>
      </c>
      <c r="H216" s="15">
        <v>0.8</v>
      </c>
      <c r="I216" s="16" t="s">
        <v>222</v>
      </c>
      <c r="J216" s="13" t="s">
        <v>1916</v>
      </c>
      <c r="K216" s="165" t="s">
        <v>1917</v>
      </c>
      <c r="L216" s="66" t="s">
        <v>1918</v>
      </c>
      <c r="M216" s="85">
        <v>0.2</v>
      </c>
      <c r="N216" s="15">
        <f t="shared" ref="N216:N221" si="91">IF(K216="Detected", 0.99,0)</f>
        <v>0</v>
      </c>
      <c r="O216" s="78">
        <f t="shared" ref="O216:O221" si="92">IF(I216="Safe", M216*H216,0)</f>
        <v>0.16000000000000003</v>
      </c>
      <c r="P216" s="78">
        <f t="shared" ref="P216:P221" si="93">IF(I216="Dangerous",M216*H216*N216,0)</f>
        <v>0</v>
      </c>
      <c r="Q216" s="153">
        <f t="shared" ref="Q216:Q221" si="94">IF(P216=0,0,M216*H216*(1-N216))</f>
        <v>0</v>
      </c>
      <c r="R216" s="340"/>
    </row>
    <row r="217" spans="2:18" s="3" customFormat="1" ht="27.95" customHeight="1">
      <c r="B217" s="338"/>
      <c r="C217" s="344"/>
      <c r="D217" s="20"/>
      <c r="E217" s="21"/>
      <c r="F217" s="31"/>
      <c r="G217" s="14" t="s">
        <v>13</v>
      </c>
      <c r="H217" s="15">
        <v>0.1</v>
      </c>
      <c r="I217" s="16" t="s">
        <v>204</v>
      </c>
      <c r="J217" s="13" t="s">
        <v>2181</v>
      </c>
      <c r="K217" s="16" t="s">
        <v>300</v>
      </c>
      <c r="L217" s="207" t="s">
        <v>1352</v>
      </c>
      <c r="M217" s="85">
        <f t="shared" si="86"/>
        <v>0.2</v>
      </c>
      <c r="N217" s="15">
        <f t="shared" si="91"/>
        <v>0.99</v>
      </c>
      <c r="O217" s="78">
        <f t="shared" si="92"/>
        <v>0</v>
      </c>
      <c r="P217" s="78">
        <f t="shared" si="93"/>
        <v>1.9800000000000005E-2</v>
      </c>
      <c r="Q217" s="153">
        <f t="shared" si="94"/>
        <v>2.0000000000000023E-4</v>
      </c>
      <c r="R217" s="340"/>
    </row>
    <row r="218" spans="2:18" s="3" customFormat="1" ht="27.95" customHeight="1">
      <c r="B218" s="338"/>
      <c r="C218" s="344"/>
      <c r="D218" s="22"/>
      <c r="E218" s="23"/>
      <c r="F218" s="24"/>
      <c r="G218" s="14" t="s">
        <v>14</v>
      </c>
      <c r="H218" s="15">
        <v>0.1</v>
      </c>
      <c r="I218" s="16" t="s">
        <v>222</v>
      </c>
      <c r="J218" s="13" t="s">
        <v>1916</v>
      </c>
      <c r="K218" s="165" t="s">
        <v>1917</v>
      </c>
      <c r="L218" s="66" t="s">
        <v>1918</v>
      </c>
      <c r="M218" s="85">
        <f t="shared" si="86"/>
        <v>0.2</v>
      </c>
      <c r="N218" s="15">
        <f t="shared" si="91"/>
        <v>0</v>
      </c>
      <c r="O218" s="78">
        <f t="shared" si="92"/>
        <v>2.0000000000000004E-2</v>
      </c>
      <c r="P218" s="78">
        <f t="shared" si="93"/>
        <v>0</v>
      </c>
      <c r="Q218" s="153">
        <f t="shared" si="94"/>
        <v>0</v>
      </c>
      <c r="R218" s="340"/>
    </row>
    <row r="219" spans="2:18" s="3" customFormat="1" ht="27.95" customHeight="1">
      <c r="B219" s="338"/>
      <c r="C219" s="344"/>
      <c r="D219" s="17" t="s">
        <v>2014</v>
      </c>
      <c r="E219" s="18" t="s">
        <v>24</v>
      </c>
      <c r="F219" s="19" t="s">
        <v>1223</v>
      </c>
      <c r="G219" s="14" t="s">
        <v>12</v>
      </c>
      <c r="H219" s="15">
        <v>0.8</v>
      </c>
      <c r="I219" s="16" t="s">
        <v>222</v>
      </c>
      <c r="J219" s="13" t="s">
        <v>1916</v>
      </c>
      <c r="K219" s="165" t="s">
        <v>1917</v>
      </c>
      <c r="L219" s="66" t="s">
        <v>1918</v>
      </c>
      <c r="M219" s="85">
        <v>0.2</v>
      </c>
      <c r="N219" s="15">
        <f t="shared" si="91"/>
        <v>0</v>
      </c>
      <c r="O219" s="78">
        <f t="shared" si="92"/>
        <v>0.16000000000000003</v>
      </c>
      <c r="P219" s="78">
        <f t="shared" si="93"/>
        <v>0</v>
      </c>
      <c r="Q219" s="153">
        <f t="shared" si="94"/>
        <v>0</v>
      </c>
      <c r="R219" s="340"/>
    </row>
    <row r="220" spans="2:18" s="3" customFormat="1" ht="27.95" customHeight="1">
      <c r="B220" s="338"/>
      <c r="C220" s="344"/>
      <c r="D220" s="20"/>
      <c r="E220" s="21"/>
      <c r="F220" s="31"/>
      <c r="G220" s="14" t="s">
        <v>13</v>
      </c>
      <c r="H220" s="15">
        <v>0.1</v>
      </c>
      <c r="I220" s="16" t="s">
        <v>204</v>
      </c>
      <c r="J220" s="13" t="s">
        <v>2177</v>
      </c>
      <c r="K220" s="16" t="s">
        <v>300</v>
      </c>
      <c r="L220" s="207" t="s">
        <v>1352</v>
      </c>
      <c r="M220" s="85">
        <f t="shared" si="86"/>
        <v>0.2</v>
      </c>
      <c r="N220" s="15">
        <f t="shared" si="91"/>
        <v>0.99</v>
      </c>
      <c r="O220" s="78">
        <f t="shared" si="92"/>
        <v>0</v>
      </c>
      <c r="P220" s="78">
        <f t="shared" si="93"/>
        <v>1.9800000000000005E-2</v>
      </c>
      <c r="Q220" s="153">
        <f t="shared" si="94"/>
        <v>2.0000000000000023E-4</v>
      </c>
      <c r="R220" s="340"/>
    </row>
    <row r="221" spans="2:18" s="3" customFormat="1" ht="27.95" customHeight="1">
      <c r="B221" s="338"/>
      <c r="C221" s="344"/>
      <c r="D221" s="22"/>
      <c r="E221" s="23"/>
      <c r="F221" s="24"/>
      <c r="G221" s="14" t="s">
        <v>14</v>
      </c>
      <c r="H221" s="15">
        <v>0.1</v>
      </c>
      <c r="I221" s="16" t="s">
        <v>222</v>
      </c>
      <c r="J221" s="13" t="s">
        <v>1916</v>
      </c>
      <c r="K221" s="165" t="s">
        <v>1917</v>
      </c>
      <c r="L221" s="66" t="s">
        <v>1918</v>
      </c>
      <c r="M221" s="85">
        <f t="shared" si="86"/>
        <v>0.2</v>
      </c>
      <c r="N221" s="15">
        <f t="shared" si="91"/>
        <v>0</v>
      </c>
      <c r="O221" s="78">
        <f t="shared" si="92"/>
        <v>2.0000000000000004E-2</v>
      </c>
      <c r="P221" s="78">
        <f t="shared" si="93"/>
        <v>0</v>
      </c>
      <c r="Q221" s="153">
        <f t="shared" si="94"/>
        <v>0</v>
      </c>
      <c r="R221" s="340"/>
    </row>
    <row r="222" spans="2:18" s="3" customFormat="1" ht="27.95" customHeight="1">
      <c r="B222" s="338"/>
      <c r="C222" s="344"/>
      <c r="D222" s="17" t="s">
        <v>2015</v>
      </c>
      <c r="E222" s="18" t="s">
        <v>24</v>
      </c>
      <c r="F222" s="19" t="s">
        <v>1223</v>
      </c>
      <c r="G222" s="14" t="s">
        <v>12</v>
      </c>
      <c r="H222" s="15">
        <v>0.8</v>
      </c>
      <c r="I222" s="16" t="s">
        <v>222</v>
      </c>
      <c r="J222" s="13" t="s">
        <v>1916</v>
      </c>
      <c r="K222" s="165" t="s">
        <v>1917</v>
      </c>
      <c r="L222" s="66" t="s">
        <v>1918</v>
      </c>
      <c r="M222" s="85">
        <v>0.2</v>
      </c>
      <c r="N222" s="15">
        <f>IF(K222="Detected", 0.99,0)</f>
        <v>0</v>
      </c>
      <c r="O222" s="78">
        <f>IF(I222="Safe", M222*H222,0)</f>
        <v>0.16000000000000003</v>
      </c>
      <c r="P222" s="78">
        <f>IF(I222="Dangerous",M222*H222*N222,0)</f>
        <v>0</v>
      </c>
      <c r="Q222" s="153">
        <f>IF(P222=0,0,M222*H222*(1-N222))</f>
        <v>0</v>
      </c>
      <c r="R222" s="340"/>
    </row>
    <row r="223" spans="2:18" s="3" customFormat="1" ht="27.95" customHeight="1">
      <c r="B223" s="338"/>
      <c r="C223" s="344"/>
      <c r="D223" s="20"/>
      <c r="E223" s="21"/>
      <c r="F223" s="31"/>
      <c r="G223" s="14" t="s">
        <v>13</v>
      </c>
      <c r="H223" s="15">
        <v>0.1</v>
      </c>
      <c r="I223" s="16" t="s">
        <v>204</v>
      </c>
      <c r="J223" s="13" t="s">
        <v>2181</v>
      </c>
      <c r="K223" s="16" t="s">
        <v>300</v>
      </c>
      <c r="L223" s="207" t="s">
        <v>1352</v>
      </c>
      <c r="M223" s="85">
        <f t="shared" si="86"/>
        <v>0.2</v>
      </c>
      <c r="N223" s="15">
        <f>IF(K223="Detected", 0.99,0)</f>
        <v>0.99</v>
      </c>
      <c r="O223" s="78">
        <f>IF(I223="Safe", M223*H223,0)</f>
        <v>0</v>
      </c>
      <c r="P223" s="78">
        <f>IF(I223="Dangerous",M223*H223*N223,0)</f>
        <v>1.9800000000000005E-2</v>
      </c>
      <c r="Q223" s="153">
        <f>IF(P223=0,0,M223*H223*(1-N223))</f>
        <v>2.0000000000000023E-4</v>
      </c>
      <c r="R223" s="340"/>
    </row>
    <row r="224" spans="2:18" s="3" customFormat="1" ht="27.95" customHeight="1">
      <c r="B224" s="338"/>
      <c r="C224" s="344"/>
      <c r="D224" s="22"/>
      <c r="E224" s="23"/>
      <c r="F224" s="24"/>
      <c r="G224" s="14" t="s">
        <v>14</v>
      </c>
      <c r="H224" s="15">
        <v>0.1</v>
      </c>
      <c r="I224" s="16" t="s">
        <v>222</v>
      </c>
      <c r="J224" s="13" t="s">
        <v>1916</v>
      </c>
      <c r="K224" s="165" t="s">
        <v>1917</v>
      </c>
      <c r="L224" s="66" t="s">
        <v>1918</v>
      </c>
      <c r="M224" s="85">
        <f t="shared" si="86"/>
        <v>0.2</v>
      </c>
      <c r="N224" s="15">
        <f>IF(K224="Detected", 0.99,0)</f>
        <v>0</v>
      </c>
      <c r="O224" s="78">
        <f>IF(I224="Safe", M224*H224,0)</f>
        <v>2.0000000000000004E-2</v>
      </c>
      <c r="P224" s="78">
        <f>IF(I224="Dangerous",M224*H224*N224,0)</f>
        <v>0</v>
      </c>
      <c r="Q224" s="153">
        <f>IF(P224=0,0,M224*H224*(1-N224))</f>
        <v>0</v>
      </c>
      <c r="R224" s="340"/>
    </row>
    <row r="225" spans="2:18" s="3" customFormat="1" ht="27.95" customHeight="1">
      <c r="B225" s="338"/>
      <c r="C225" s="344"/>
      <c r="D225" s="17" t="s">
        <v>2016</v>
      </c>
      <c r="E225" s="18" t="s">
        <v>24</v>
      </c>
      <c r="F225" s="19" t="s">
        <v>1223</v>
      </c>
      <c r="G225" s="14" t="s">
        <v>12</v>
      </c>
      <c r="H225" s="15">
        <v>0.8</v>
      </c>
      <c r="I225" s="16" t="s">
        <v>222</v>
      </c>
      <c r="J225" s="13" t="s">
        <v>1916</v>
      </c>
      <c r="K225" s="165" t="s">
        <v>1917</v>
      </c>
      <c r="L225" s="66" t="s">
        <v>1918</v>
      </c>
      <c r="M225" s="85">
        <v>0.2</v>
      </c>
      <c r="N225" s="15">
        <f t="shared" ref="N225:N239" si="95">IF(K225="Detected", 0.99,0)</f>
        <v>0</v>
      </c>
      <c r="O225" s="78">
        <f t="shared" ref="O225:O239" si="96">IF(I225="Safe", M225*H225,0)</f>
        <v>0.16000000000000003</v>
      </c>
      <c r="P225" s="78">
        <f t="shared" ref="P225:P239" si="97">IF(I225="Dangerous",M225*H225*N225,0)</f>
        <v>0</v>
      </c>
      <c r="Q225" s="153">
        <f t="shared" ref="Q225:Q239" si="98">IF(P225=0,0,M225*H225*(1-N225))</f>
        <v>0</v>
      </c>
      <c r="R225" s="340"/>
    </row>
    <row r="226" spans="2:18" s="3" customFormat="1" ht="27.95" customHeight="1">
      <c r="B226" s="338"/>
      <c r="C226" s="344"/>
      <c r="D226" s="20"/>
      <c r="E226" s="21"/>
      <c r="F226" s="31"/>
      <c r="G226" s="14" t="s">
        <v>13</v>
      </c>
      <c r="H226" s="15">
        <v>0.1</v>
      </c>
      <c r="I226" s="16" t="s">
        <v>204</v>
      </c>
      <c r="J226" s="13" t="s">
        <v>2181</v>
      </c>
      <c r="K226" s="16" t="s">
        <v>300</v>
      </c>
      <c r="L226" s="207" t="s">
        <v>1352</v>
      </c>
      <c r="M226" s="85">
        <f t="shared" si="86"/>
        <v>0.2</v>
      </c>
      <c r="N226" s="15">
        <f t="shared" si="95"/>
        <v>0.99</v>
      </c>
      <c r="O226" s="78">
        <f t="shared" si="96"/>
        <v>0</v>
      </c>
      <c r="P226" s="78">
        <f t="shared" si="97"/>
        <v>1.9800000000000005E-2</v>
      </c>
      <c r="Q226" s="153">
        <f t="shared" si="98"/>
        <v>2.0000000000000023E-4</v>
      </c>
      <c r="R226" s="340"/>
    </row>
    <row r="227" spans="2:18" s="3" customFormat="1" ht="27.95" customHeight="1">
      <c r="B227" s="338"/>
      <c r="C227" s="344"/>
      <c r="D227" s="22"/>
      <c r="E227" s="23"/>
      <c r="F227" s="24"/>
      <c r="G227" s="14" t="s">
        <v>14</v>
      </c>
      <c r="H227" s="15">
        <v>0.1</v>
      </c>
      <c r="I227" s="16" t="s">
        <v>222</v>
      </c>
      <c r="J227" s="13" t="s">
        <v>1916</v>
      </c>
      <c r="K227" s="165" t="s">
        <v>1917</v>
      </c>
      <c r="L227" s="66" t="s">
        <v>1918</v>
      </c>
      <c r="M227" s="85">
        <f t="shared" si="86"/>
        <v>0.2</v>
      </c>
      <c r="N227" s="15">
        <f t="shared" si="95"/>
        <v>0</v>
      </c>
      <c r="O227" s="78">
        <f t="shared" si="96"/>
        <v>2.0000000000000004E-2</v>
      </c>
      <c r="P227" s="78">
        <f t="shared" si="97"/>
        <v>0</v>
      </c>
      <c r="Q227" s="153">
        <f t="shared" si="98"/>
        <v>0</v>
      </c>
      <c r="R227" s="340"/>
    </row>
    <row r="228" spans="2:18" s="3" customFormat="1" ht="27.95" customHeight="1">
      <c r="B228" s="338"/>
      <c r="C228" s="344"/>
      <c r="D228" s="17" t="s">
        <v>2017</v>
      </c>
      <c r="E228" s="18" t="s">
        <v>76</v>
      </c>
      <c r="F228" s="19" t="s">
        <v>108</v>
      </c>
      <c r="G228" s="168" t="s">
        <v>356</v>
      </c>
      <c r="H228" s="164">
        <v>0.25</v>
      </c>
      <c r="I228" s="16" t="s">
        <v>204</v>
      </c>
      <c r="J228" s="13" t="s">
        <v>2177</v>
      </c>
      <c r="K228" s="16" t="s">
        <v>300</v>
      </c>
      <c r="L228" s="207" t="s">
        <v>1352</v>
      </c>
      <c r="M228" s="85">
        <v>1</v>
      </c>
      <c r="N228" s="15">
        <f t="shared" si="95"/>
        <v>0.99</v>
      </c>
      <c r="O228" s="78">
        <f t="shared" si="96"/>
        <v>0</v>
      </c>
      <c r="P228" s="78">
        <f t="shared" si="97"/>
        <v>0.2475</v>
      </c>
      <c r="Q228" s="153">
        <f t="shared" si="98"/>
        <v>2.5000000000000022E-3</v>
      </c>
      <c r="R228" s="340"/>
    </row>
    <row r="229" spans="2:18" s="3" customFormat="1" ht="27.95" customHeight="1">
      <c r="B229" s="338"/>
      <c r="C229" s="344"/>
      <c r="D229" s="20"/>
      <c r="E229" s="21"/>
      <c r="F229" s="31"/>
      <c r="G229" s="168" t="s">
        <v>886</v>
      </c>
      <c r="H229" s="164">
        <v>0.25</v>
      </c>
      <c r="I229" s="16" t="s">
        <v>339</v>
      </c>
      <c r="J229" s="13" t="s">
        <v>2177</v>
      </c>
      <c r="K229" s="16" t="s">
        <v>1366</v>
      </c>
      <c r="L229" s="207" t="s">
        <v>1352</v>
      </c>
      <c r="M229" s="85">
        <f>M228</f>
        <v>1</v>
      </c>
      <c r="N229" s="15">
        <f t="shared" si="95"/>
        <v>0.99</v>
      </c>
      <c r="O229" s="78">
        <f t="shared" si="96"/>
        <v>0</v>
      </c>
      <c r="P229" s="78">
        <f t="shared" si="97"/>
        <v>0.2475</v>
      </c>
      <c r="Q229" s="153">
        <f t="shared" si="98"/>
        <v>2.5000000000000022E-3</v>
      </c>
      <c r="R229" s="340"/>
    </row>
    <row r="230" spans="2:18" s="3" customFormat="1" ht="27.95" customHeight="1">
      <c r="B230" s="338"/>
      <c r="C230" s="344"/>
      <c r="D230" s="20"/>
      <c r="E230" s="21"/>
      <c r="F230" s="31"/>
      <c r="G230" s="168" t="s">
        <v>887</v>
      </c>
      <c r="H230" s="164">
        <v>0.25</v>
      </c>
      <c r="I230" s="16" t="s">
        <v>339</v>
      </c>
      <c r="J230" s="13" t="s">
        <v>2177</v>
      </c>
      <c r="K230" s="16" t="s">
        <v>300</v>
      </c>
      <c r="L230" s="207" t="s">
        <v>1352</v>
      </c>
      <c r="M230" s="85">
        <f>M229</f>
        <v>1</v>
      </c>
      <c r="N230" s="15">
        <f t="shared" si="95"/>
        <v>0.99</v>
      </c>
      <c r="O230" s="78">
        <f t="shared" si="96"/>
        <v>0</v>
      </c>
      <c r="P230" s="78">
        <f t="shared" si="97"/>
        <v>0.2475</v>
      </c>
      <c r="Q230" s="153">
        <f t="shared" si="98"/>
        <v>2.5000000000000022E-3</v>
      </c>
      <c r="R230" s="340"/>
    </row>
    <row r="231" spans="2:18" s="3" customFormat="1" ht="27.95" customHeight="1">
      <c r="B231" s="338"/>
      <c r="C231" s="344"/>
      <c r="D231" s="20"/>
      <c r="E231" s="21"/>
      <c r="F231" s="31"/>
      <c r="G231" s="186" t="s">
        <v>888</v>
      </c>
      <c r="H231" s="183">
        <v>0.25</v>
      </c>
      <c r="I231" s="16" t="s">
        <v>81</v>
      </c>
      <c r="J231" s="12" t="s">
        <v>946</v>
      </c>
      <c r="K231" s="16" t="s">
        <v>79</v>
      </c>
      <c r="L231" s="65" t="s">
        <v>299</v>
      </c>
      <c r="M231" s="85">
        <f>M230</f>
        <v>1</v>
      </c>
      <c r="N231" s="15">
        <f t="shared" si="95"/>
        <v>0</v>
      </c>
      <c r="O231" s="78">
        <f t="shared" si="96"/>
        <v>0.25</v>
      </c>
      <c r="P231" s="78">
        <f t="shared" si="97"/>
        <v>0</v>
      </c>
      <c r="Q231" s="153">
        <f t="shared" si="98"/>
        <v>0</v>
      </c>
      <c r="R231" s="340"/>
    </row>
    <row r="232" spans="2:18" s="3" customFormat="1" ht="27.95" customHeight="1">
      <c r="B232" s="338"/>
      <c r="C232" s="344"/>
      <c r="D232" s="17" t="s">
        <v>2018</v>
      </c>
      <c r="E232" s="44" t="s">
        <v>2003</v>
      </c>
      <c r="F232" s="19" t="s">
        <v>2004</v>
      </c>
      <c r="G232" s="163" t="s">
        <v>232</v>
      </c>
      <c r="H232" s="15">
        <v>0.2</v>
      </c>
      <c r="I232" s="165" t="s">
        <v>204</v>
      </c>
      <c r="J232" s="13" t="s">
        <v>2182</v>
      </c>
      <c r="K232" s="165" t="s">
        <v>1919</v>
      </c>
      <c r="L232" s="166" t="s">
        <v>1972</v>
      </c>
      <c r="M232" s="85">
        <v>0.2</v>
      </c>
      <c r="N232" s="15">
        <f t="shared" si="95"/>
        <v>0.99</v>
      </c>
      <c r="O232" s="78">
        <f t="shared" si="96"/>
        <v>0</v>
      </c>
      <c r="P232" s="78">
        <f t="shared" si="97"/>
        <v>3.960000000000001E-2</v>
      </c>
      <c r="Q232" s="153">
        <f t="shared" si="98"/>
        <v>4.0000000000000045E-4</v>
      </c>
      <c r="R232" s="557" t="s">
        <v>2005</v>
      </c>
    </row>
    <row r="233" spans="2:18" s="3" customFormat="1" ht="27.95" customHeight="1">
      <c r="B233" s="338"/>
      <c r="C233" s="344"/>
      <c r="D233" s="20"/>
      <c r="E233" s="21"/>
      <c r="F233" s="31"/>
      <c r="G233" s="163" t="s">
        <v>233</v>
      </c>
      <c r="H233" s="15">
        <v>0.2</v>
      </c>
      <c r="I233" s="165" t="s">
        <v>68</v>
      </c>
      <c r="J233" s="13" t="s">
        <v>2182</v>
      </c>
      <c r="K233" s="165" t="s">
        <v>1919</v>
      </c>
      <c r="L233" s="166" t="s">
        <v>1972</v>
      </c>
      <c r="M233" s="85">
        <f>M232</f>
        <v>0.2</v>
      </c>
      <c r="N233" s="15">
        <f t="shared" si="95"/>
        <v>0.99</v>
      </c>
      <c r="O233" s="78">
        <f t="shared" si="96"/>
        <v>0</v>
      </c>
      <c r="P233" s="78">
        <f t="shared" si="97"/>
        <v>3.960000000000001E-2</v>
      </c>
      <c r="Q233" s="153">
        <f t="shared" si="98"/>
        <v>4.0000000000000045E-4</v>
      </c>
      <c r="R233" s="558"/>
    </row>
    <row r="234" spans="2:18" s="3" customFormat="1" ht="27.95" customHeight="1">
      <c r="B234" s="338"/>
      <c r="C234" s="344"/>
      <c r="D234" s="20"/>
      <c r="E234" s="21"/>
      <c r="F234" s="31"/>
      <c r="G234" s="163" t="s">
        <v>230</v>
      </c>
      <c r="H234" s="15">
        <v>0.2</v>
      </c>
      <c r="I234" s="16" t="s">
        <v>204</v>
      </c>
      <c r="J234" s="13" t="s">
        <v>2182</v>
      </c>
      <c r="K234" s="165" t="s">
        <v>1919</v>
      </c>
      <c r="L234" s="166" t="s">
        <v>1972</v>
      </c>
      <c r="M234" s="85">
        <f>M233</f>
        <v>0.2</v>
      </c>
      <c r="N234" s="15">
        <f t="shared" si="95"/>
        <v>0.99</v>
      </c>
      <c r="O234" s="78">
        <f t="shared" si="96"/>
        <v>0</v>
      </c>
      <c r="P234" s="78">
        <f t="shared" si="97"/>
        <v>3.960000000000001E-2</v>
      </c>
      <c r="Q234" s="153">
        <f t="shared" si="98"/>
        <v>4.0000000000000045E-4</v>
      </c>
      <c r="R234" s="558"/>
    </row>
    <row r="235" spans="2:18" s="3" customFormat="1" ht="27.95" customHeight="1">
      <c r="B235" s="338"/>
      <c r="C235" s="344"/>
      <c r="D235" s="20"/>
      <c r="E235" s="21"/>
      <c r="F235" s="31"/>
      <c r="G235" s="163" t="s">
        <v>231</v>
      </c>
      <c r="H235" s="15">
        <v>0.2</v>
      </c>
      <c r="I235" s="16" t="s">
        <v>68</v>
      </c>
      <c r="J235" s="13" t="s">
        <v>2182</v>
      </c>
      <c r="K235" s="165" t="s">
        <v>1919</v>
      </c>
      <c r="L235" s="166" t="s">
        <v>1972</v>
      </c>
      <c r="M235" s="85">
        <f>M234</f>
        <v>0.2</v>
      </c>
      <c r="N235" s="15">
        <f t="shared" si="95"/>
        <v>0.99</v>
      </c>
      <c r="O235" s="78">
        <f t="shared" si="96"/>
        <v>0</v>
      </c>
      <c r="P235" s="78">
        <f t="shared" si="97"/>
        <v>3.960000000000001E-2</v>
      </c>
      <c r="Q235" s="153">
        <f t="shared" si="98"/>
        <v>4.0000000000000045E-4</v>
      </c>
      <c r="R235" s="558"/>
    </row>
    <row r="236" spans="2:18" s="3" customFormat="1" ht="39.950000000000003" customHeight="1">
      <c r="B236" s="338"/>
      <c r="C236" s="344"/>
      <c r="D236" s="22"/>
      <c r="E236" s="23"/>
      <c r="F236" s="24"/>
      <c r="G236" s="168" t="s">
        <v>234</v>
      </c>
      <c r="H236" s="15">
        <v>0.2</v>
      </c>
      <c r="I236" s="16" t="s">
        <v>204</v>
      </c>
      <c r="J236" s="13" t="s">
        <v>2182</v>
      </c>
      <c r="K236" s="165" t="s">
        <v>1919</v>
      </c>
      <c r="L236" s="166" t="s">
        <v>1972</v>
      </c>
      <c r="M236" s="85">
        <f>M235</f>
        <v>0.2</v>
      </c>
      <c r="N236" s="15">
        <f t="shared" si="95"/>
        <v>0.99</v>
      </c>
      <c r="O236" s="78">
        <f t="shared" si="96"/>
        <v>0</v>
      </c>
      <c r="P236" s="78">
        <f t="shared" si="97"/>
        <v>3.960000000000001E-2</v>
      </c>
      <c r="Q236" s="153">
        <f t="shared" si="98"/>
        <v>4.0000000000000045E-4</v>
      </c>
      <c r="R236" s="558"/>
    </row>
    <row r="237" spans="2:18" s="3" customFormat="1" ht="27.95" customHeight="1">
      <c r="B237" s="338"/>
      <c r="C237" s="344"/>
      <c r="D237" s="17" t="s">
        <v>2019</v>
      </c>
      <c r="E237" s="18" t="s">
        <v>22</v>
      </c>
      <c r="F237" s="19" t="s">
        <v>1222</v>
      </c>
      <c r="G237" s="14" t="s">
        <v>205</v>
      </c>
      <c r="H237" s="15">
        <v>0.4</v>
      </c>
      <c r="I237" s="16" t="s">
        <v>81</v>
      </c>
      <c r="J237" s="13" t="s">
        <v>1916</v>
      </c>
      <c r="K237" s="165" t="s">
        <v>1917</v>
      </c>
      <c r="L237" s="66" t="s">
        <v>1918</v>
      </c>
      <c r="M237" s="85">
        <v>2</v>
      </c>
      <c r="N237" s="15">
        <f t="shared" si="95"/>
        <v>0</v>
      </c>
      <c r="O237" s="78">
        <f t="shared" si="96"/>
        <v>0.8</v>
      </c>
      <c r="P237" s="78">
        <f t="shared" si="97"/>
        <v>0</v>
      </c>
      <c r="Q237" s="153">
        <f t="shared" si="98"/>
        <v>0</v>
      </c>
      <c r="R237" s="201"/>
    </row>
    <row r="238" spans="2:18" s="3" customFormat="1" ht="27.95" customHeight="1">
      <c r="B238" s="338"/>
      <c r="C238" s="344"/>
      <c r="D238" s="20"/>
      <c r="E238" s="21"/>
      <c r="F238" s="31"/>
      <c r="G238" s="14" t="s">
        <v>206</v>
      </c>
      <c r="H238" s="15">
        <v>0.4</v>
      </c>
      <c r="I238" s="16" t="s">
        <v>68</v>
      </c>
      <c r="J238" s="13" t="s">
        <v>1992</v>
      </c>
      <c r="K238" s="165" t="s">
        <v>1919</v>
      </c>
      <c r="L238" s="13" t="s">
        <v>1921</v>
      </c>
      <c r="M238" s="85">
        <f>M237</f>
        <v>2</v>
      </c>
      <c r="N238" s="15">
        <f t="shared" si="95"/>
        <v>0.99</v>
      </c>
      <c r="O238" s="78">
        <f t="shared" si="96"/>
        <v>0</v>
      </c>
      <c r="P238" s="78">
        <f t="shared" si="97"/>
        <v>0.79200000000000004</v>
      </c>
      <c r="Q238" s="153">
        <f t="shared" si="98"/>
        <v>8.0000000000000071E-3</v>
      </c>
      <c r="R238" s="340"/>
    </row>
    <row r="239" spans="2:18" s="3" customFormat="1" ht="27.95" customHeight="1">
      <c r="B239" s="338"/>
      <c r="C239" s="344"/>
      <c r="D239" s="22"/>
      <c r="E239" s="23"/>
      <c r="F239" s="24"/>
      <c r="G239" s="14" t="s">
        <v>14</v>
      </c>
      <c r="H239" s="15">
        <v>0.2</v>
      </c>
      <c r="I239" s="16" t="s">
        <v>81</v>
      </c>
      <c r="J239" s="13" t="s">
        <v>1916</v>
      </c>
      <c r="K239" s="165" t="s">
        <v>1917</v>
      </c>
      <c r="L239" s="66" t="s">
        <v>1918</v>
      </c>
      <c r="M239" s="85">
        <f>M238</f>
        <v>2</v>
      </c>
      <c r="N239" s="15">
        <f t="shared" si="95"/>
        <v>0</v>
      </c>
      <c r="O239" s="78">
        <f t="shared" si="96"/>
        <v>0.4</v>
      </c>
      <c r="P239" s="78">
        <f t="shared" si="97"/>
        <v>0</v>
      </c>
      <c r="Q239" s="153">
        <f t="shared" si="98"/>
        <v>0</v>
      </c>
      <c r="R239" s="340"/>
    </row>
    <row r="240" spans="2:18" s="3" customFormat="1" ht="27.95" customHeight="1">
      <c r="B240" s="338"/>
      <c r="C240" s="344"/>
      <c r="D240" s="17" t="s">
        <v>2020</v>
      </c>
      <c r="E240" s="44" t="s">
        <v>2003</v>
      </c>
      <c r="F240" s="19" t="s">
        <v>2004</v>
      </c>
      <c r="G240" s="163" t="s">
        <v>232</v>
      </c>
      <c r="H240" s="15">
        <v>0.2</v>
      </c>
      <c r="I240" s="165" t="s">
        <v>204</v>
      </c>
      <c r="J240" s="13" t="s">
        <v>2181</v>
      </c>
      <c r="K240" s="165" t="s">
        <v>1919</v>
      </c>
      <c r="L240" s="166" t="s">
        <v>1972</v>
      </c>
      <c r="M240" s="85">
        <v>0.2</v>
      </c>
      <c r="N240" s="15">
        <f t="shared" ref="N240:N250" si="99">IF(K240="Detected", 0.99,0)</f>
        <v>0.99</v>
      </c>
      <c r="O240" s="78">
        <f t="shared" ref="O240:O250" si="100">IF(I240="Safe", M240*H240,0)</f>
        <v>0</v>
      </c>
      <c r="P240" s="78">
        <f t="shared" ref="P240:P250" si="101">IF(I240="Dangerous",M240*H240*N240,0)</f>
        <v>3.960000000000001E-2</v>
      </c>
      <c r="Q240" s="153">
        <f t="shared" ref="Q240:Q250" si="102">IF(P240=0,0,M240*H240*(1-N240))</f>
        <v>4.0000000000000045E-4</v>
      </c>
      <c r="R240" s="557" t="s">
        <v>2005</v>
      </c>
    </row>
    <row r="241" spans="2:18" s="3" customFormat="1" ht="27.95" customHeight="1">
      <c r="B241" s="338"/>
      <c r="C241" s="344"/>
      <c r="D241" s="20"/>
      <c r="E241" s="21"/>
      <c r="F241" s="31"/>
      <c r="G241" s="163" t="s">
        <v>233</v>
      </c>
      <c r="H241" s="15">
        <v>0.2</v>
      </c>
      <c r="I241" s="165" t="s">
        <v>68</v>
      </c>
      <c r="J241" s="13" t="s">
        <v>2181</v>
      </c>
      <c r="K241" s="165" t="s">
        <v>1919</v>
      </c>
      <c r="L241" s="166" t="s">
        <v>1972</v>
      </c>
      <c r="M241" s="85">
        <f>M240</f>
        <v>0.2</v>
      </c>
      <c r="N241" s="15">
        <f t="shared" si="99"/>
        <v>0.99</v>
      </c>
      <c r="O241" s="78">
        <f t="shared" si="100"/>
        <v>0</v>
      </c>
      <c r="P241" s="78">
        <f t="shared" si="101"/>
        <v>3.960000000000001E-2</v>
      </c>
      <c r="Q241" s="153">
        <f t="shared" si="102"/>
        <v>4.0000000000000045E-4</v>
      </c>
      <c r="R241" s="558"/>
    </row>
    <row r="242" spans="2:18" s="3" customFormat="1" ht="27.95" customHeight="1">
      <c r="B242" s="338"/>
      <c r="C242" s="344"/>
      <c r="D242" s="20"/>
      <c r="E242" s="21"/>
      <c r="F242" s="31"/>
      <c r="G242" s="163" t="s">
        <v>230</v>
      </c>
      <c r="H242" s="15">
        <v>0.2</v>
      </c>
      <c r="I242" s="16" t="s">
        <v>204</v>
      </c>
      <c r="J242" s="13" t="s">
        <v>2181</v>
      </c>
      <c r="K242" s="165" t="s">
        <v>1919</v>
      </c>
      <c r="L242" s="166" t="s">
        <v>1972</v>
      </c>
      <c r="M242" s="85">
        <f>M241</f>
        <v>0.2</v>
      </c>
      <c r="N242" s="15">
        <f t="shared" si="99"/>
        <v>0.99</v>
      </c>
      <c r="O242" s="78">
        <f t="shared" si="100"/>
        <v>0</v>
      </c>
      <c r="P242" s="78">
        <f t="shared" si="101"/>
        <v>3.960000000000001E-2</v>
      </c>
      <c r="Q242" s="153">
        <f t="shared" si="102"/>
        <v>4.0000000000000045E-4</v>
      </c>
      <c r="R242" s="558"/>
    </row>
    <row r="243" spans="2:18" s="3" customFormat="1" ht="27.95" customHeight="1">
      <c r="B243" s="338"/>
      <c r="C243" s="344"/>
      <c r="D243" s="20"/>
      <c r="E243" s="21"/>
      <c r="F243" s="31"/>
      <c r="G243" s="163" t="s">
        <v>231</v>
      </c>
      <c r="H243" s="15">
        <v>0.2</v>
      </c>
      <c r="I243" s="16" t="s">
        <v>68</v>
      </c>
      <c r="J243" s="13" t="s">
        <v>2181</v>
      </c>
      <c r="K243" s="165" t="s">
        <v>1919</v>
      </c>
      <c r="L243" s="166" t="s">
        <v>1972</v>
      </c>
      <c r="M243" s="85">
        <f>M242</f>
        <v>0.2</v>
      </c>
      <c r="N243" s="15">
        <f t="shared" si="99"/>
        <v>0.99</v>
      </c>
      <c r="O243" s="78">
        <f t="shared" si="100"/>
        <v>0</v>
      </c>
      <c r="P243" s="78">
        <f t="shared" si="101"/>
        <v>3.960000000000001E-2</v>
      </c>
      <c r="Q243" s="153">
        <f t="shared" si="102"/>
        <v>4.0000000000000045E-4</v>
      </c>
      <c r="R243" s="558"/>
    </row>
    <row r="244" spans="2:18" s="3" customFormat="1" ht="39.950000000000003" customHeight="1">
      <c r="B244" s="338"/>
      <c r="C244" s="344"/>
      <c r="D244" s="22"/>
      <c r="E244" s="23"/>
      <c r="F244" s="24"/>
      <c r="G244" s="168" t="s">
        <v>234</v>
      </c>
      <c r="H244" s="15">
        <v>0.2</v>
      </c>
      <c r="I244" s="16" t="s">
        <v>204</v>
      </c>
      <c r="J244" s="13" t="s">
        <v>2181</v>
      </c>
      <c r="K244" s="165" t="s">
        <v>1919</v>
      </c>
      <c r="L244" s="166" t="s">
        <v>1972</v>
      </c>
      <c r="M244" s="85">
        <f>M243</f>
        <v>0.2</v>
      </c>
      <c r="N244" s="15">
        <f t="shared" si="99"/>
        <v>0.99</v>
      </c>
      <c r="O244" s="78">
        <f t="shared" si="100"/>
        <v>0</v>
      </c>
      <c r="P244" s="78">
        <f t="shared" si="101"/>
        <v>3.960000000000001E-2</v>
      </c>
      <c r="Q244" s="153">
        <f t="shared" si="102"/>
        <v>4.0000000000000045E-4</v>
      </c>
      <c r="R244" s="558"/>
    </row>
    <row r="245" spans="2:18" s="3" customFormat="1" ht="27.95" customHeight="1">
      <c r="B245" s="338"/>
      <c r="C245" s="344"/>
      <c r="D245" s="17" t="s">
        <v>2021</v>
      </c>
      <c r="E245" s="18" t="s">
        <v>22</v>
      </c>
      <c r="F245" s="19" t="s">
        <v>1222</v>
      </c>
      <c r="G245" s="14" t="s">
        <v>205</v>
      </c>
      <c r="H245" s="15">
        <v>0.4</v>
      </c>
      <c r="I245" s="16" t="s">
        <v>81</v>
      </c>
      <c r="J245" s="13" t="s">
        <v>1916</v>
      </c>
      <c r="K245" s="165" t="s">
        <v>1917</v>
      </c>
      <c r="L245" s="66" t="s">
        <v>1918</v>
      </c>
      <c r="M245" s="85">
        <v>2</v>
      </c>
      <c r="N245" s="15">
        <f t="shared" si="99"/>
        <v>0</v>
      </c>
      <c r="O245" s="78">
        <f t="shared" si="100"/>
        <v>0.8</v>
      </c>
      <c r="P245" s="78">
        <f t="shared" si="101"/>
        <v>0</v>
      </c>
      <c r="Q245" s="153">
        <f t="shared" si="102"/>
        <v>0</v>
      </c>
      <c r="R245" s="201"/>
    </row>
    <row r="246" spans="2:18" s="3" customFormat="1" ht="27.95" customHeight="1">
      <c r="B246" s="338"/>
      <c r="C246" s="344"/>
      <c r="D246" s="20"/>
      <c r="E246" s="21"/>
      <c r="F246" s="31"/>
      <c r="G246" s="14" t="s">
        <v>206</v>
      </c>
      <c r="H246" s="15">
        <v>0.4</v>
      </c>
      <c r="I246" s="16" t="s">
        <v>68</v>
      </c>
      <c r="J246" s="13" t="s">
        <v>1992</v>
      </c>
      <c r="K246" s="165" t="s">
        <v>1919</v>
      </c>
      <c r="L246" s="13" t="s">
        <v>1921</v>
      </c>
      <c r="M246" s="85">
        <f>M245</f>
        <v>2</v>
      </c>
      <c r="N246" s="15">
        <f t="shared" si="99"/>
        <v>0.99</v>
      </c>
      <c r="O246" s="78">
        <f t="shared" si="100"/>
        <v>0</v>
      </c>
      <c r="P246" s="78">
        <f t="shared" si="101"/>
        <v>0.79200000000000004</v>
      </c>
      <c r="Q246" s="153">
        <f t="shared" si="102"/>
        <v>8.0000000000000071E-3</v>
      </c>
      <c r="R246" s="340"/>
    </row>
    <row r="247" spans="2:18" s="3" customFormat="1" ht="27.95" customHeight="1">
      <c r="B247" s="338"/>
      <c r="C247" s="344"/>
      <c r="D247" s="22"/>
      <c r="E247" s="23"/>
      <c r="F247" s="24"/>
      <c r="G247" s="14" t="s">
        <v>14</v>
      </c>
      <c r="H247" s="15">
        <v>0.2</v>
      </c>
      <c r="I247" s="16" t="s">
        <v>81</v>
      </c>
      <c r="J247" s="13" t="s">
        <v>1916</v>
      </c>
      <c r="K247" s="165" t="s">
        <v>1917</v>
      </c>
      <c r="L247" s="66" t="s">
        <v>1918</v>
      </c>
      <c r="M247" s="85">
        <f>M246</f>
        <v>2</v>
      </c>
      <c r="N247" s="15">
        <f t="shared" si="99"/>
        <v>0</v>
      </c>
      <c r="O247" s="78">
        <f t="shared" si="100"/>
        <v>0.4</v>
      </c>
      <c r="P247" s="78">
        <f t="shared" si="101"/>
        <v>0</v>
      </c>
      <c r="Q247" s="153">
        <f t="shared" si="102"/>
        <v>0</v>
      </c>
      <c r="R247" s="340"/>
    </row>
    <row r="248" spans="2:18" s="3" customFormat="1" ht="27.95" customHeight="1">
      <c r="B248" s="338"/>
      <c r="C248" s="344"/>
      <c r="D248" s="17" t="s">
        <v>2028</v>
      </c>
      <c r="E248" s="18" t="s">
        <v>24</v>
      </c>
      <c r="F248" s="19" t="s">
        <v>1223</v>
      </c>
      <c r="G248" s="14" t="s">
        <v>12</v>
      </c>
      <c r="H248" s="15">
        <v>0.8</v>
      </c>
      <c r="I248" s="16" t="s">
        <v>81</v>
      </c>
      <c r="J248" s="13" t="s">
        <v>2029</v>
      </c>
      <c r="K248" s="165" t="s">
        <v>82</v>
      </c>
      <c r="L248" s="13" t="s">
        <v>1921</v>
      </c>
      <c r="M248" s="85">
        <v>0.2</v>
      </c>
      <c r="N248" s="15">
        <f t="shared" si="99"/>
        <v>0.99</v>
      </c>
      <c r="O248" s="78">
        <f t="shared" si="100"/>
        <v>0.16000000000000003</v>
      </c>
      <c r="P248" s="78">
        <f t="shared" si="101"/>
        <v>0</v>
      </c>
      <c r="Q248" s="153">
        <f t="shared" si="102"/>
        <v>0</v>
      </c>
      <c r="R248" s="340"/>
    </row>
    <row r="249" spans="2:18" s="3" customFormat="1" ht="27.95" customHeight="1">
      <c r="B249" s="338"/>
      <c r="C249" s="344"/>
      <c r="D249" s="20"/>
      <c r="E249" s="21"/>
      <c r="F249" s="31"/>
      <c r="G249" s="14" t="s">
        <v>13</v>
      </c>
      <c r="H249" s="15">
        <v>0.1</v>
      </c>
      <c r="I249" s="16" t="s">
        <v>212</v>
      </c>
      <c r="J249" s="13" t="s">
        <v>1916</v>
      </c>
      <c r="K249" s="16" t="s">
        <v>215</v>
      </c>
      <c r="L249" s="66" t="s">
        <v>1918</v>
      </c>
      <c r="M249" s="85">
        <f t="shared" ref="M249:M259" si="103">M248</f>
        <v>0.2</v>
      </c>
      <c r="N249" s="15">
        <f t="shared" si="99"/>
        <v>0</v>
      </c>
      <c r="O249" s="78">
        <f t="shared" si="100"/>
        <v>2.0000000000000004E-2</v>
      </c>
      <c r="P249" s="78">
        <f t="shared" si="101"/>
        <v>0</v>
      </c>
      <c r="Q249" s="153">
        <f t="shared" si="102"/>
        <v>0</v>
      </c>
      <c r="R249" s="340"/>
    </row>
    <row r="250" spans="2:18" s="3" customFormat="1" ht="27.95" customHeight="1">
      <c r="B250" s="338"/>
      <c r="C250" s="344"/>
      <c r="D250" s="22"/>
      <c r="E250" s="23"/>
      <c r="F250" s="24"/>
      <c r="G250" s="14" t="s">
        <v>14</v>
      </c>
      <c r="H250" s="15">
        <v>0.1</v>
      </c>
      <c r="I250" s="16" t="s">
        <v>222</v>
      </c>
      <c r="J250" s="13" t="s">
        <v>1916</v>
      </c>
      <c r="K250" s="165" t="s">
        <v>1917</v>
      </c>
      <c r="L250" s="66" t="s">
        <v>1918</v>
      </c>
      <c r="M250" s="85">
        <f t="shared" si="103"/>
        <v>0.2</v>
      </c>
      <c r="N250" s="15">
        <f t="shared" si="99"/>
        <v>0</v>
      </c>
      <c r="O250" s="78">
        <f t="shared" si="100"/>
        <v>2.0000000000000004E-2</v>
      </c>
      <c r="P250" s="78">
        <f t="shared" si="101"/>
        <v>0</v>
      </c>
      <c r="Q250" s="153">
        <f t="shared" si="102"/>
        <v>0</v>
      </c>
      <c r="R250" s="340"/>
    </row>
    <row r="251" spans="2:18" s="3" customFormat="1" ht="27.95" customHeight="1">
      <c r="B251" s="338"/>
      <c r="C251" s="344"/>
      <c r="D251" s="17" t="s">
        <v>2025</v>
      </c>
      <c r="E251" s="18" t="s">
        <v>24</v>
      </c>
      <c r="F251" s="19" t="s">
        <v>1223</v>
      </c>
      <c r="G251" s="14" t="s">
        <v>12</v>
      </c>
      <c r="H251" s="15">
        <v>0.8</v>
      </c>
      <c r="I251" s="16" t="s">
        <v>81</v>
      </c>
      <c r="J251" s="13" t="s">
        <v>2027</v>
      </c>
      <c r="K251" s="165" t="s">
        <v>82</v>
      </c>
      <c r="L251" s="13" t="s">
        <v>1921</v>
      </c>
      <c r="M251" s="85">
        <v>0.2</v>
      </c>
      <c r="N251" s="15">
        <f t="shared" ref="N251:N266" si="104">IF(K251="Detected", 0.99,0)</f>
        <v>0.99</v>
      </c>
      <c r="O251" s="78">
        <f t="shared" ref="O251:O266" si="105">IF(I251="Safe", M251*H251,0)</f>
        <v>0.16000000000000003</v>
      </c>
      <c r="P251" s="78">
        <f t="shared" ref="P251:P266" si="106">IF(I251="Dangerous",M251*H251*N251,0)</f>
        <v>0</v>
      </c>
      <c r="Q251" s="153">
        <f t="shared" ref="Q251:Q266" si="107">IF(P251=0,0,M251*H251*(1-N251))</f>
        <v>0</v>
      </c>
      <c r="R251" s="340"/>
    </row>
    <row r="252" spans="2:18" s="3" customFormat="1" ht="27.95" customHeight="1">
      <c r="B252" s="338"/>
      <c r="C252" s="344"/>
      <c r="D252" s="20"/>
      <c r="E252" s="21"/>
      <c r="F252" s="31"/>
      <c r="G252" s="14" t="s">
        <v>13</v>
      </c>
      <c r="H252" s="15">
        <v>0.1</v>
      </c>
      <c r="I252" s="16" t="s">
        <v>212</v>
      </c>
      <c r="J252" s="13" t="s">
        <v>1916</v>
      </c>
      <c r="K252" s="16" t="s">
        <v>215</v>
      </c>
      <c r="L252" s="66" t="s">
        <v>1918</v>
      </c>
      <c r="M252" s="85">
        <f t="shared" si="103"/>
        <v>0.2</v>
      </c>
      <c r="N252" s="15">
        <f t="shared" si="104"/>
        <v>0</v>
      </c>
      <c r="O252" s="78">
        <f t="shared" si="105"/>
        <v>2.0000000000000004E-2</v>
      </c>
      <c r="P252" s="78">
        <f t="shared" si="106"/>
        <v>0</v>
      </c>
      <c r="Q252" s="153">
        <f t="shared" si="107"/>
        <v>0</v>
      </c>
      <c r="R252" s="340"/>
    </row>
    <row r="253" spans="2:18" s="3" customFormat="1" ht="27.95" customHeight="1">
      <c r="B253" s="338"/>
      <c r="C253" s="344"/>
      <c r="D253" s="22"/>
      <c r="E253" s="23"/>
      <c r="F253" s="24"/>
      <c r="G253" s="14" t="s">
        <v>14</v>
      </c>
      <c r="H253" s="15">
        <v>0.1</v>
      </c>
      <c r="I253" s="16" t="s">
        <v>222</v>
      </c>
      <c r="J253" s="13" t="s">
        <v>1916</v>
      </c>
      <c r="K253" s="165" t="s">
        <v>1917</v>
      </c>
      <c r="L253" s="66" t="s">
        <v>1918</v>
      </c>
      <c r="M253" s="85">
        <f t="shared" si="103"/>
        <v>0.2</v>
      </c>
      <c r="N253" s="15">
        <f t="shared" si="104"/>
        <v>0</v>
      </c>
      <c r="O253" s="78">
        <f t="shared" si="105"/>
        <v>2.0000000000000004E-2</v>
      </c>
      <c r="P253" s="78">
        <f t="shared" si="106"/>
        <v>0</v>
      </c>
      <c r="Q253" s="153">
        <f t="shared" si="107"/>
        <v>0</v>
      </c>
      <c r="R253" s="340"/>
    </row>
    <row r="254" spans="2:18" s="3" customFormat="1" ht="27.95" customHeight="1">
      <c r="B254" s="338"/>
      <c r="C254" s="344"/>
      <c r="D254" s="17" t="s">
        <v>2026</v>
      </c>
      <c r="E254" s="18" t="s">
        <v>24</v>
      </c>
      <c r="F254" s="19" t="s">
        <v>1223</v>
      </c>
      <c r="G254" s="14" t="s">
        <v>12</v>
      </c>
      <c r="H254" s="15">
        <v>0.8</v>
      </c>
      <c r="I254" s="16" t="s">
        <v>941</v>
      </c>
      <c r="J254" s="13" t="s">
        <v>2027</v>
      </c>
      <c r="K254" s="165" t="s">
        <v>300</v>
      </c>
      <c r="L254" s="13" t="s">
        <v>1921</v>
      </c>
      <c r="M254" s="85">
        <v>0.2</v>
      </c>
      <c r="N254" s="15">
        <f t="shared" si="104"/>
        <v>0.99</v>
      </c>
      <c r="O254" s="78">
        <f t="shared" si="105"/>
        <v>0.16000000000000003</v>
      </c>
      <c r="P254" s="78">
        <f t="shared" si="106"/>
        <v>0</v>
      </c>
      <c r="Q254" s="153">
        <f t="shared" si="107"/>
        <v>0</v>
      </c>
      <c r="R254" s="340"/>
    </row>
    <row r="255" spans="2:18" s="3" customFormat="1" ht="27.95" customHeight="1">
      <c r="B255" s="338"/>
      <c r="C255" s="344"/>
      <c r="D255" s="20"/>
      <c r="E255" s="21"/>
      <c r="F255" s="31"/>
      <c r="G255" s="14" t="s">
        <v>13</v>
      </c>
      <c r="H255" s="15">
        <v>0.1</v>
      </c>
      <c r="I255" s="16" t="s">
        <v>222</v>
      </c>
      <c r="J255" s="13" t="s">
        <v>1916</v>
      </c>
      <c r="K255" s="16" t="s">
        <v>215</v>
      </c>
      <c r="L255" s="66" t="s">
        <v>1918</v>
      </c>
      <c r="M255" s="85">
        <f t="shared" si="103"/>
        <v>0.2</v>
      </c>
      <c r="N255" s="15">
        <f t="shared" si="104"/>
        <v>0</v>
      </c>
      <c r="O255" s="78">
        <f t="shared" si="105"/>
        <v>2.0000000000000004E-2</v>
      </c>
      <c r="P255" s="78">
        <f t="shared" si="106"/>
        <v>0</v>
      </c>
      <c r="Q255" s="153">
        <f t="shared" si="107"/>
        <v>0</v>
      </c>
      <c r="R255" s="340"/>
    </row>
    <row r="256" spans="2:18" s="3" customFormat="1" ht="27.95" customHeight="1">
      <c r="B256" s="338"/>
      <c r="C256" s="344"/>
      <c r="D256" s="22"/>
      <c r="E256" s="23"/>
      <c r="F256" s="24"/>
      <c r="G256" s="14" t="s">
        <v>14</v>
      </c>
      <c r="H256" s="15">
        <v>0.1</v>
      </c>
      <c r="I256" s="16" t="s">
        <v>222</v>
      </c>
      <c r="J256" s="13" t="s">
        <v>1916</v>
      </c>
      <c r="K256" s="165" t="s">
        <v>1917</v>
      </c>
      <c r="L256" s="66" t="s">
        <v>1918</v>
      </c>
      <c r="M256" s="85">
        <f t="shared" si="103"/>
        <v>0.2</v>
      </c>
      <c r="N256" s="15">
        <f t="shared" si="104"/>
        <v>0</v>
      </c>
      <c r="O256" s="78">
        <f t="shared" si="105"/>
        <v>2.0000000000000004E-2</v>
      </c>
      <c r="P256" s="78">
        <f t="shared" si="106"/>
        <v>0</v>
      </c>
      <c r="Q256" s="153">
        <f t="shared" si="107"/>
        <v>0</v>
      </c>
      <c r="R256" s="340"/>
    </row>
    <row r="257" spans="2:18" s="3" customFormat="1" ht="27.95" customHeight="1">
      <c r="B257" s="338"/>
      <c r="C257" s="344"/>
      <c r="D257" s="17" t="s">
        <v>57</v>
      </c>
      <c r="E257" s="18" t="s">
        <v>24</v>
      </c>
      <c r="F257" s="19" t="s">
        <v>905</v>
      </c>
      <c r="G257" s="14" t="s">
        <v>12</v>
      </c>
      <c r="H257" s="15">
        <v>0.8</v>
      </c>
      <c r="I257" s="16" t="s">
        <v>19</v>
      </c>
      <c r="J257" s="13" t="s">
        <v>80</v>
      </c>
      <c r="K257" s="165" t="s">
        <v>2791</v>
      </c>
      <c r="L257" s="66" t="s">
        <v>109</v>
      </c>
      <c r="M257" s="85">
        <v>0.2</v>
      </c>
      <c r="N257" s="15">
        <f t="shared" ref="N257:N262" si="108">IF(K257="Detected", 0.99,0)</f>
        <v>0</v>
      </c>
      <c r="O257" s="78">
        <f t="shared" ref="O257:O262" si="109">IF(I257="Safe", M257*H257,0)</f>
        <v>0.16000000000000003</v>
      </c>
      <c r="P257" s="78">
        <f t="shared" ref="P257:P262" si="110">IF(I257="Dangerous",M257*H257*N257,0)</f>
        <v>0</v>
      </c>
      <c r="Q257" s="153">
        <f t="shared" ref="Q257:Q262" si="111">IF(P257=0,0,M257*H257*(1-N257))</f>
        <v>0</v>
      </c>
      <c r="R257" s="340"/>
    </row>
    <row r="258" spans="2:18" s="3" customFormat="1" ht="27.95" customHeight="1">
      <c r="B258" s="338"/>
      <c r="C258" s="344"/>
      <c r="D258" s="20"/>
      <c r="E258" s="21"/>
      <c r="F258" s="31"/>
      <c r="G258" s="14" t="s">
        <v>13</v>
      </c>
      <c r="H258" s="15">
        <v>0.1</v>
      </c>
      <c r="I258" s="16" t="s">
        <v>3231</v>
      </c>
      <c r="J258" s="13" t="s">
        <v>3405</v>
      </c>
      <c r="K258" s="16" t="s">
        <v>3404</v>
      </c>
      <c r="L258" s="13" t="s">
        <v>1921</v>
      </c>
      <c r="M258" s="85">
        <f t="shared" si="103"/>
        <v>0.2</v>
      </c>
      <c r="N258" s="15">
        <f t="shared" si="108"/>
        <v>0.99</v>
      </c>
      <c r="O258" s="78">
        <f t="shared" si="109"/>
        <v>0</v>
      </c>
      <c r="P258" s="78">
        <f t="shared" si="110"/>
        <v>1.9800000000000005E-2</v>
      </c>
      <c r="Q258" s="153">
        <f t="shared" si="111"/>
        <v>2.0000000000000023E-4</v>
      </c>
      <c r="R258" s="340"/>
    </row>
    <row r="259" spans="2:18" s="3" customFormat="1" ht="27.95" customHeight="1">
      <c r="B259" s="338"/>
      <c r="C259" s="344"/>
      <c r="D259" s="22"/>
      <c r="E259" s="23"/>
      <c r="F259" s="24"/>
      <c r="G259" s="14" t="s">
        <v>14</v>
      </c>
      <c r="H259" s="15">
        <v>0.1</v>
      </c>
      <c r="I259" s="16" t="s">
        <v>19</v>
      </c>
      <c r="J259" s="13" t="s">
        <v>80</v>
      </c>
      <c r="K259" s="165" t="s">
        <v>18</v>
      </c>
      <c r="L259" s="66" t="s">
        <v>109</v>
      </c>
      <c r="M259" s="85">
        <f t="shared" si="103"/>
        <v>0.2</v>
      </c>
      <c r="N259" s="15">
        <f t="shared" si="108"/>
        <v>0</v>
      </c>
      <c r="O259" s="78">
        <f t="shared" si="109"/>
        <v>2.0000000000000004E-2</v>
      </c>
      <c r="P259" s="78">
        <f t="shared" si="110"/>
        <v>0</v>
      </c>
      <c r="Q259" s="153">
        <f t="shared" si="111"/>
        <v>0</v>
      </c>
      <c r="R259" s="340"/>
    </row>
    <row r="260" spans="2:18" s="3" customFormat="1" ht="27.95" customHeight="1">
      <c r="B260" s="338"/>
      <c r="C260" s="344"/>
      <c r="D260" s="17" t="s">
        <v>3403</v>
      </c>
      <c r="E260" s="18" t="s">
        <v>22</v>
      </c>
      <c r="F260" s="19" t="s">
        <v>2988</v>
      </c>
      <c r="G260" s="14" t="s">
        <v>12</v>
      </c>
      <c r="H260" s="15">
        <v>0.4</v>
      </c>
      <c r="I260" s="16" t="s">
        <v>19</v>
      </c>
      <c r="J260" s="13" t="s">
        <v>80</v>
      </c>
      <c r="K260" s="165" t="s">
        <v>18</v>
      </c>
      <c r="L260" s="66" t="s">
        <v>109</v>
      </c>
      <c r="M260" s="85">
        <v>2</v>
      </c>
      <c r="N260" s="15">
        <f t="shared" si="108"/>
        <v>0</v>
      </c>
      <c r="O260" s="78">
        <f t="shared" si="109"/>
        <v>0.8</v>
      </c>
      <c r="P260" s="78">
        <f t="shared" si="110"/>
        <v>0</v>
      </c>
      <c r="Q260" s="153">
        <f t="shared" si="111"/>
        <v>0</v>
      </c>
      <c r="R260" s="201"/>
    </row>
    <row r="261" spans="2:18" s="3" customFormat="1" ht="27.95" customHeight="1">
      <c r="B261" s="338"/>
      <c r="C261" s="344"/>
      <c r="D261" s="20"/>
      <c r="E261" s="21"/>
      <c r="F261" s="31"/>
      <c r="G261" s="14" t="s">
        <v>13</v>
      </c>
      <c r="H261" s="15">
        <v>0.4</v>
      </c>
      <c r="I261" s="16" t="s">
        <v>25</v>
      </c>
      <c r="J261" s="13" t="s">
        <v>3405</v>
      </c>
      <c r="K261" s="16" t="s">
        <v>3404</v>
      </c>
      <c r="L261" s="13" t="s">
        <v>1921</v>
      </c>
      <c r="M261" s="85">
        <f>M260</f>
        <v>2</v>
      </c>
      <c r="N261" s="15">
        <f t="shared" si="108"/>
        <v>0.99</v>
      </c>
      <c r="O261" s="78">
        <f t="shared" si="109"/>
        <v>0</v>
      </c>
      <c r="P261" s="78">
        <f t="shared" si="110"/>
        <v>0.79200000000000004</v>
      </c>
      <c r="Q261" s="153">
        <f t="shared" si="111"/>
        <v>8.0000000000000071E-3</v>
      </c>
      <c r="R261" s="340"/>
    </row>
    <row r="262" spans="2:18" s="3" customFormat="1" ht="27.95" customHeight="1">
      <c r="B262" s="338"/>
      <c r="C262" s="344"/>
      <c r="D262" s="22"/>
      <c r="E262" s="23"/>
      <c r="F262" s="24"/>
      <c r="G262" s="14" t="s">
        <v>14</v>
      </c>
      <c r="H262" s="15">
        <v>0.2</v>
      </c>
      <c r="I262" s="16" t="s">
        <v>19</v>
      </c>
      <c r="J262" s="13" t="s">
        <v>80</v>
      </c>
      <c r="K262" s="165" t="s">
        <v>18</v>
      </c>
      <c r="L262" s="66" t="s">
        <v>109</v>
      </c>
      <c r="M262" s="85">
        <f>M261</f>
        <v>2</v>
      </c>
      <c r="N262" s="15">
        <f t="shared" si="108"/>
        <v>0</v>
      </c>
      <c r="O262" s="78">
        <f t="shared" si="109"/>
        <v>0.4</v>
      </c>
      <c r="P262" s="78">
        <f t="shared" si="110"/>
        <v>0</v>
      </c>
      <c r="Q262" s="153">
        <f t="shared" si="111"/>
        <v>0</v>
      </c>
      <c r="R262" s="340"/>
    </row>
    <row r="263" spans="2:18" s="3" customFormat="1" ht="27.95" customHeight="1">
      <c r="B263" s="338"/>
      <c r="C263" s="344"/>
      <c r="D263" s="17" t="s">
        <v>2030</v>
      </c>
      <c r="E263" s="18" t="s">
        <v>1218</v>
      </c>
      <c r="F263" s="19" t="s">
        <v>2031</v>
      </c>
      <c r="G263" s="25" t="s">
        <v>1338</v>
      </c>
      <c r="H263" s="26">
        <v>0.7</v>
      </c>
      <c r="I263" s="165" t="s">
        <v>930</v>
      </c>
      <c r="J263" s="13" t="s">
        <v>2042</v>
      </c>
      <c r="K263" s="165" t="s">
        <v>82</v>
      </c>
      <c r="L263" s="206" t="s">
        <v>2033</v>
      </c>
      <c r="M263" s="85">
        <v>0.1</v>
      </c>
      <c r="N263" s="15">
        <f t="shared" si="104"/>
        <v>0.99</v>
      </c>
      <c r="O263" s="78">
        <f t="shared" si="105"/>
        <v>0</v>
      </c>
      <c r="P263" s="78">
        <f t="shared" si="106"/>
        <v>6.9299999999999987E-2</v>
      </c>
      <c r="Q263" s="153">
        <f t="shared" si="107"/>
        <v>7.0000000000000053E-4</v>
      </c>
      <c r="R263" s="113"/>
    </row>
    <row r="264" spans="2:18" s="3" customFormat="1" ht="27.95" customHeight="1">
      <c r="B264" s="338"/>
      <c r="C264" s="344"/>
      <c r="D264" s="20"/>
      <c r="E264" s="21"/>
      <c r="F264" s="31"/>
      <c r="G264" s="25" t="s">
        <v>1339</v>
      </c>
      <c r="H264" s="26">
        <v>0.1</v>
      </c>
      <c r="I264" s="165" t="s">
        <v>222</v>
      </c>
      <c r="J264" s="13" t="s">
        <v>2043</v>
      </c>
      <c r="K264" s="165" t="s">
        <v>298</v>
      </c>
      <c r="L264" s="13" t="s">
        <v>299</v>
      </c>
      <c r="M264" s="85">
        <f>M263</f>
        <v>0.1</v>
      </c>
      <c r="N264" s="15">
        <f t="shared" si="104"/>
        <v>0</v>
      </c>
      <c r="O264" s="78">
        <f t="shared" si="105"/>
        <v>1.0000000000000002E-2</v>
      </c>
      <c r="P264" s="78">
        <f t="shared" si="106"/>
        <v>0</v>
      </c>
      <c r="Q264" s="153">
        <f t="shared" si="107"/>
        <v>0</v>
      </c>
      <c r="R264" s="113"/>
    </row>
    <row r="265" spans="2:18" s="3" customFormat="1" ht="27.95" customHeight="1">
      <c r="B265" s="338"/>
      <c r="C265" s="344"/>
      <c r="D265" s="20"/>
      <c r="E265" s="21"/>
      <c r="F265" s="31"/>
      <c r="G265" s="32" t="s">
        <v>1340</v>
      </c>
      <c r="H265" s="26">
        <v>0.1</v>
      </c>
      <c r="I265" s="165" t="s">
        <v>2032</v>
      </c>
      <c r="J265" s="13" t="s">
        <v>2042</v>
      </c>
      <c r="K265" s="165" t="s">
        <v>221</v>
      </c>
      <c r="L265" s="206" t="s">
        <v>2033</v>
      </c>
      <c r="M265" s="85">
        <f>M264</f>
        <v>0.1</v>
      </c>
      <c r="N265" s="15">
        <f t="shared" si="104"/>
        <v>0.99</v>
      </c>
      <c r="O265" s="78">
        <f t="shared" si="105"/>
        <v>0</v>
      </c>
      <c r="P265" s="78">
        <f t="shared" si="106"/>
        <v>9.9000000000000025E-3</v>
      </c>
      <c r="Q265" s="153">
        <f t="shared" si="107"/>
        <v>1.0000000000000011E-4</v>
      </c>
      <c r="R265" s="113"/>
    </row>
    <row r="266" spans="2:18" s="3" customFormat="1" ht="27.95" customHeight="1">
      <c r="B266" s="338"/>
      <c r="C266" s="344"/>
      <c r="D266" s="20"/>
      <c r="E266" s="21"/>
      <c r="F266" s="31"/>
      <c r="G266" s="25" t="s">
        <v>1341</v>
      </c>
      <c r="H266" s="26">
        <v>0.1</v>
      </c>
      <c r="I266" s="165" t="s">
        <v>1343</v>
      </c>
      <c r="J266" s="13" t="s">
        <v>946</v>
      </c>
      <c r="K266" s="165" t="s">
        <v>79</v>
      </c>
      <c r="L266" s="13" t="s">
        <v>299</v>
      </c>
      <c r="M266" s="85">
        <f>M265</f>
        <v>0.1</v>
      </c>
      <c r="N266" s="15">
        <f t="shared" si="104"/>
        <v>0</v>
      </c>
      <c r="O266" s="78">
        <f t="shared" si="105"/>
        <v>1.0000000000000002E-2</v>
      </c>
      <c r="P266" s="78">
        <f t="shared" si="106"/>
        <v>0</v>
      </c>
      <c r="Q266" s="153">
        <f t="shared" si="107"/>
        <v>0</v>
      </c>
      <c r="R266" s="113"/>
    </row>
    <row r="267" spans="2:18" s="3" customFormat="1" ht="27.95" customHeight="1">
      <c r="B267" s="338"/>
      <c r="C267" s="344"/>
      <c r="D267" s="17" t="s">
        <v>2034</v>
      </c>
      <c r="E267" s="18" t="s">
        <v>1218</v>
      </c>
      <c r="F267" s="19" t="s">
        <v>2031</v>
      </c>
      <c r="G267" s="25" t="s">
        <v>1338</v>
      </c>
      <c r="H267" s="26">
        <v>0.7</v>
      </c>
      <c r="I267" s="165" t="s">
        <v>930</v>
      </c>
      <c r="J267" s="13" t="s">
        <v>2042</v>
      </c>
      <c r="K267" s="165" t="s">
        <v>82</v>
      </c>
      <c r="L267" s="206" t="s">
        <v>2033</v>
      </c>
      <c r="M267" s="85">
        <v>0.1</v>
      </c>
      <c r="N267" s="15">
        <f t="shared" ref="N267:N274" si="112">IF(K267="Detected", 0.99,0)</f>
        <v>0.99</v>
      </c>
      <c r="O267" s="78">
        <f t="shared" ref="O267:O274" si="113">IF(I267="Safe", M267*H267,0)</f>
        <v>0</v>
      </c>
      <c r="P267" s="78">
        <f t="shared" ref="P267:P274" si="114">IF(I267="Dangerous",M267*H267*N267,0)</f>
        <v>6.9299999999999987E-2</v>
      </c>
      <c r="Q267" s="153">
        <f t="shared" ref="Q267:Q274" si="115">IF(P267=0,0,M267*H267*(1-N267))</f>
        <v>7.0000000000000053E-4</v>
      </c>
      <c r="R267" s="113"/>
    </row>
    <row r="268" spans="2:18" s="3" customFormat="1" ht="27.95" customHeight="1">
      <c r="B268" s="338"/>
      <c r="C268" s="344"/>
      <c r="D268" s="20"/>
      <c r="E268" s="21"/>
      <c r="F268" s="31"/>
      <c r="G268" s="25" t="s">
        <v>1339</v>
      </c>
      <c r="H268" s="26">
        <v>0.1</v>
      </c>
      <c r="I268" s="165" t="s">
        <v>222</v>
      </c>
      <c r="J268" s="13" t="s">
        <v>2043</v>
      </c>
      <c r="K268" s="165" t="s">
        <v>298</v>
      </c>
      <c r="L268" s="13" t="s">
        <v>299</v>
      </c>
      <c r="M268" s="85">
        <f>M267</f>
        <v>0.1</v>
      </c>
      <c r="N268" s="15">
        <f t="shared" si="112"/>
        <v>0</v>
      </c>
      <c r="O268" s="78">
        <f t="shared" si="113"/>
        <v>1.0000000000000002E-2</v>
      </c>
      <c r="P268" s="78">
        <f t="shared" si="114"/>
        <v>0</v>
      </c>
      <c r="Q268" s="153">
        <f t="shared" si="115"/>
        <v>0</v>
      </c>
      <c r="R268" s="113"/>
    </row>
    <row r="269" spans="2:18" s="3" customFormat="1" ht="27.95" customHeight="1">
      <c r="B269" s="338"/>
      <c r="C269" s="344"/>
      <c r="D269" s="20"/>
      <c r="E269" s="21"/>
      <c r="F269" s="31"/>
      <c r="G269" s="32" t="s">
        <v>1340</v>
      </c>
      <c r="H269" s="26">
        <v>0.1</v>
      </c>
      <c r="I269" s="165" t="s">
        <v>2032</v>
      </c>
      <c r="J269" s="13" t="s">
        <v>2042</v>
      </c>
      <c r="K269" s="165" t="s">
        <v>221</v>
      </c>
      <c r="L269" s="206" t="s">
        <v>2033</v>
      </c>
      <c r="M269" s="85">
        <f>M268</f>
        <v>0.1</v>
      </c>
      <c r="N269" s="15">
        <f t="shared" si="112"/>
        <v>0.99</v>
      </c>
      <c r="O269" s="78">
        <f t="shared" si="113"/>
        <v>0</v>
      </c>
      <c r="P269" s="78">
        <f t="shared" si="114"/>
        <v>9.9000000000000025E-3</v>
      </c>
      <c r="Q269" s="153">
        <f t="shared" si="115"/>
        <v>1.0000000000000011E-4</v>
      </c>
      <c r="R269" s="113"/>
    </row>
    <row r="270" spans="2:18" s="3" customFormat="1" ht="27.95" customHeight="1">
      <c r="B270" s="338"/>
      <c r="C270" s="344"/>
      <c r="D270" s="20"/>
      <c r="E270" s="21"/>
      <c r="F270" s="31"/>
      <c r="G270" s="25" t="s">
        <v>1341</v>
      </c>
      <c r="H270" s="26">
        <v>0.1</v>
      </c>
      <c r="I270" s="165" t="s">
        <v>1343</v>
      </c>
      <c r="J270" s="13" t="s">
        <v>946</v>
      </c>
      <c r="K270" s="165" t="s">
        <v>79</v>
      </c>
      <c r="L270" s="13" t="s">
        <v>299</v>
      </c>
      <c r="M270" s="85">
        <f>M269</f>
        <v>0.1</v>
      </c>
      <c r="N270" s="15">
        <f t="shared" si="112"/>
        <v>0</v>
      </c>
      <c r="O270" s="78">
        <f t="shared" si="113"/>
        <v>1.0000000000000002E-2</v>
      </c>
      <c r="P270" s="78">
        <f t="shared" si="114"/>
        <v>0</v>
      </c>
      <c r="Q270" s="153">
        <f t="shared" si="115"/>
        <v>0</v>
      </c>
      <c r="R270" s="113"/>
    </row>
    <row r="271" spans="2:18" s="3" customFormat="1" ht="27.95" customHeight="1">
      <c r="B271" s="338"/>
      <c r="C271" s="344"/>
      <c r="D271" s="17" t="s">
        <v>2035</v>
      </c>
      <c r="E271" s="18" t="s">
        <v>1218</v>
      </c>
      <c r="F271" s="19" t="s">
        <v>2031</v>
      </c>
      <c r="G271" s="25" t="s">
        <v>1338</v>
      </c>
      <c r="H271" s="26">
        <v>0.7</v>
      </c>
      <c r="I271" s="165" t="s">
        <v>930</v>
      </c>
      <c r="J271" s="13" t="s">
        <v>2042</v>
      </c>
      <c r="K271" s="165" t="s">
        <v>82</v>
      </c>
      <c r="L271" s="206" t="s">
        <v>2033</v>
      </c>
      <c r="M271" s="85">
        <v>0.1</v>
      </c>
      <c r="N271" s="15">
        <f t="shared" si="112"/>
        <v>0.99</v>
      </c>
      <c r="O271" s="78">
        <f t="shared" si="113"/>
        <v>0</v>
      </c>
      <c r="P271" s="78">
        <f t="shared" si="114"/>
        <v>6.9299999999999987E-2</v>
      </c>
      <c r="Q271" s="153">
        <f t="shared" si="115"/>
        <v>7.0000000000000053E-4</v>
      </c>
      <c r="R271" s="113"/>
    </row>
    <row r="272" spans="2:18" s="3" customFormat="1" ht="27.95" customHeight="1">
      <c r="B272" s="338"/>
      <c r="C272" s="344"/>
      <c r="D272" s="20"/>
      <c r="E272" s="21"/>
      <c r="F272" s="31"/>
      <c r="G272" s="25" t="s">
        <v>1339</v>
      </c>
      <c r="H272" s="26">
        <v>0.1</v>
      </c>
      <c r="I272" s="165" t="s">
        <v>222</v>
      </c>
      <c r="J272" s="13" t="s">
        <v>2043</v>
      </c>
      <c r="K272" s="165" t="s">
        <v>298</v>
      </c>
      <c r="L272" s="13" t="s">
        <v>299</v>
      </c>
      <c r="M272" s="85">
        <f>M271</f>
        <v>0.1</v>
      </c>
      <c r="N272" s="15">
        <f t="shared" si="112"/>
        <v>0</v>
      </c>
      <c r="O272" s="78">
        <f t="shared" si="113"/>
        <v>1.0000000000000002E-2</v>
      </c>
      <c r="P272" s="78">
        <f t="shared" si="114"/>
        <v>0</v>
      </c>
      <c r="Q272" s="153">
        <f t="shared" si="115"/>
        <v>0</v>
      </c>
      <c r="R272" s="113"/>
    </row>
    <row r="273" spans="2:18" s="3" customFormat="1" ht="27.95" customHeight="1">
      <c r="B273" s="338"/>
      <c r="C273" s="344"/>
      <c r="D273" s="20"/>
      <c r="E273" s="21"/>
      <c r="F273" s="31"/>
      <c r="G273" s="32" t="s">
        <v>1340</v>
      </c>
      <c r="H273" s="26">
        <v>0.1</v>
      </c>
      <c r="I273" s="165" t="s">
        <v>2032</v>
      </c>
      <c r="J273" s="13" t="s">
        <v>2042</v>
      </c>
      <c r="K273" s="165" t="s">
        <v>221</v>
      </c>
      <c r="L273" s="206" t="s">
        <v>2033</v>
      </c>
      <c r="M273" s="85">
        <f>M272</f>
        <v>0.1</v>
      </c>
      <c r="N273" s="15">
        <f t="shared" si="112"/>
        <v>0.99</v>
      </c>
      <c r="O273" s="78">
        <f t="shared" si="113"/>
        <v>0</v>
      </c>
      <c r="P273" s="78">
        <f t="shared" si="114"/>
        <v>9.9000000000000025E-3</v>
      </c>
      <c r="Q273" s="153">
        <f t="shared" si="115"/>
        <v>1.0000000000000011E-4</v>
      </c>
      <c r="R273" s="113"/>
    </row>
    <row r="274" spans="2:18" s="3" customFormat="1" ht="27.95" customHeight="1">
      <c r="B274" s="338"/>
      <c r="C274" s="344"/>
      <c r="D274" s="20"/>
      <c r="E274" s="21"/>
      <c r="F274" s="31"/>
      <c r="G274" s="25" t="s">
        <v>1341</v>
      </c>
      <c r="H274" s="26">
        <v>0.1</v>
      </c>
      <c r="I274" s="165" t="s">
        <v>1343</v>
      </c>
      <c r="J274" s="13" t="s">
        <v>946</v>
      </c>
      <c r="K274" s="165" t="s">
        <v>79</v>
      </c>
      <c r="L274" s="13" t="s">
        <v>299</v>
      </c>
      <c r="M274" s="85">
        <f>M273</f>
        <v>0.1</v>
      </c>
      <c r="N274" s="15">
        <f t="shared" si="112"/>
        <v>0</v>
      </c>
      <c r="O274" s="78">
        <f t="shared" si="113"/>
        <v>1.0000000000000002E-2</v>
      </c>
      <c r="P274" s="78">
        <f t="shared" si="114"/>
        <v>0</v>
      </c>
      <c r="Q274" s="153">
        <f t="shared" si="115"/>
        <v>0</v>
      </c>
      <c r="R274" s="113"/>
    </row>
    <row r="275" spans="2:18" s="3" customFormat="1" ht="27.95" customHeight="1">
      <c r="B275" s="338"/>
      <c r="C275" s="344"/>
      <c r="D275" s="17" t="s">
        <v>2036</v>
      </c>
      <c r="E275" s="18" t="s">
        <v>1218</v>
      </c>
      <c r="F275" s="19" t="s">
        <v>2031</v>
      </c>
      <c r="G275" s="25" t="s">
        <v>1338</v>
      </c>
      <c r="H275" s="26">
        <v>0.7</v>
      </c>
      <c r="I275" s="165" t="s">
        <v>930</v>
      </c>
      <c r="J275" s="13" t="s">
        <v>2042</v>
      </c>
      <c r="K275" s="165" t="s">
        <v>82</v>
      </c>
      <c r="L275" s="206" t="s">
        <v>2033</v>
      </c>
      <c r="M275" s="85">
        <v>0.1</v>
      </c>
      <c r="N275" s="15">
        <f t="shared" ref="N275:N290" si="116">IF(K275="Detected", 0.99,0)</f>
        <v>0.99</v>
      </c>
      <c r="O275" s="78">
        <f t="shared" ref="O275:O290" si="117">IF(I275="Safe", M275*H275,0)</f>
        <v>0</v>
      </c>
      <c r="P275" s="78">
        <f t="shared" ref="P275:P290" si="118">IF(I275="Dangerous",M275*H275*N275,0)</f>
        <v>6.9299999999999987E-2</v>
      </c>
      <c r="Q275" s="153">
        <f t="shared" ref="Q275:Q290" si="119">IF(P275=0,0,M275*H275*(1-N275))</f>
        <v>7.0000000000000053E-4</v>
      </c>
      <c r="R275" s="113"/>
    </row>
    <row r="276" spans="2:18" s="3" customFormat="1" ht="27.95" customHeight="1">
      <c r="B276" s="338"/>
      <c r="C276" s="344"/>
      <c r="D276" s="20"/>
      <c r="E276" s="21"/>
      <c r="F276" s="31"/>
      <c r="G276" s="25" t="s">
        <v>1339</v>
      </c>
      <c r="H276" s="26">
        <v>0.1</v>
      </c>
      <c r="I276" s="165" t="s">
        <v>222</v>
      </c>
      <c r="J276" s="13" t="s">
        <v>2043</v>
      </c>
      <c r="K276" s="165" t="s">
        <v>298</v>
      </c>
      <c r="L276" s="13" t="s">
        <v>299</v>
      </c>
      <c r="M276" s="85">
        <f>M275</f>
        <v>0.1</v>
      </c>
      <c r="N276" s="15">
        <f t="shared" si="116"/>
        <v>0</v>
      </c>
      <c r="O276" s="78">
        <f t="shared" si="117"/>
        <v>1.0000000000000002E-2</v>
      </c>
      <c r="P276" s="78">
        <f t="shared" si="118"/>
        <v>0</v>
      </c>
      <c r="Q276" s="153">
        <f t="shared" si="119"/>
        <v>0</v>
      </c>
      <c r="R276" s="113"/>
    </row>
    <row r="277" spans="2:18" s="3" customFormat="1" ht="27.95" customHeight="1">
      <c r="B277" s="338"/>
      <c r="C277" s="344"/>
      <c r="D277" s="20"/>
      <c r="E277" s="21"/>
      <c r="F277" s="31"/>
      <c r="G277" s="32" t="s">
        <v>1340</v>
      </c>
      <c r="H277" s="26">
        <v>0.1</v>
      </c>
      <c r="I277" s="165" t="s">
        <v>2032</v>
      </c>
      <c r="J277" s="13" t="s">
        <v>2042</v>
      </c>
      <c r="K277" s="165" t="s">
        <v>221</v>
      </c>
      <c r="L277" s="206" t="s">
        <v>2033</v>
      </c>
      <c r="M277" s="85">
        <f>M276</f>
        <v>0.1</v>
      </c>
      <c r="N277" s="15">
        <f t="shared" si="116"/>
        <v>0.99</v>
      </c>
      <c r="O277" s="78">
        <f t="shared" si="117"/>
        <v>0</v>
      </c>
      <c r="P277" s="78">
        <f t="shared" si="118"/>
        <v>9.9000000000000025E-3</v>
      </c>
      <c r="Q277" s="153">
        <f t="shared" si="119"/>
        <v>1.0000000000000011E-4</v>
      </c>
      <c r="R277" s="113"/>
    </row>
    <row r="278" spans="2:18" s="3" customFormat="1" ht="27.95" customHeight="1">
      <c r="B278" s="338"/>
      <c r="C278" s="344"/>
      <c r="D278" s="20"/>
      <c r="E278" s="21"/>
      <c r="F278" s="31"/>
      <c r="G278" s="25" t="s">
        <v>1341</v>
      </c>
      <c r="H278" s="26">
        <v>0.1</v>
      </c>
      <c r="I278" s="165" t="s">
        <v>1343</v>
      </c>
      <c r="J278" s="13" t="s">
        <v>946</v>
      </c>
      <c r="K278" s="165" t="s">
        <v>79</v>
      </c>
      <c r="L278" s="13" t="s">
        <v>299</v>
      </c>
      <c r="M278" s="85">
        <f>M277</f>
        <v>0.1</v>
      </c>
      <c r="N278" s="15">
        <f t="shared" si="116"/>
        <v>0</v>
      </c>
      <c r="O278" s="78">
        <f t="shared" si="117"/>
        <v>1.0000000000000002E-2</v>
      </c>
      <c r="P278" s="78">
        <f t="shared" si="118"/>
        <v>0</v>
      </c>
      <c r="Q278" s="153">
        <f t="shared" si="119"/>
        <v>0</v>
      </c>
      <c r="R278" s="113"/>
    </row>
    <row r="279" spans="2:18" s="3" customFormat="1" ht="27.95" customHeight="1">
      <c r="B279" s="338"/>
      <c r="C279" s="344"/>
      <c r="D279" s="17" t="s">
        <v>2037</v>
      </c>
      <c r="E279" s="18" t="s">
        <v>1218</v>
      </c>
      <c r="F279" s="19" t="s">
        <v>2031</v>
      </c>
      <c r="G279" s="25" t="s">
        <v>1338</v>
      </c>
      <c r="H279" s="26">
        <v>0.7</v>
      </c>
      <c r="I279" s="165" t="s">
        <v>930</v>
      </c>
      <c r="J279" s="13" t="s">
        <v>2042</v>
      </c>
      <c r="K279" s="165" t="s">
        <v>82</v>
      </c>
      <c r="L279" s="206" t="s">
        <v>2033</v>
      </c>
      <c r="M279" s="85">
        <v>0.1</v>
      </c>
      <c r="N279" s="15">
        <f t="shared" si="116"/>
        <v>0.99</v>
      </c>
      <c r="O279" s="78">
        <f t="shared" si="117"/>
        <v>0</v>
      </c>
      <c r="P279" s="78">
        <f t="shared" si="118"/>
        <v>6.9299999999999987E-2</v>
      </c>
      <c r="Q279" s="153">
        <f t="shared" si="119"/>
        <v>7.0000000000000053E-4</v>
      </c>
      <c r="R279" s="113"/>
    </row>
    <row r="280" spans="2:18" s="3" customFormat="1" ht="27.95" customHeight="1">
      <c r="B280" s="338"/>
      <c r="C280" s="344"/>
      <c r="D280" s="20"/>
      <c r="E280" s="21"/>
      <c r="F280" s="31"/>
      <c r="G280" s="25" t="s">
        <v>1339</v>
      </c>
      <c r="H280" s="26">
        <v>0.1</v>
      </c>
      <c r="I280" s="165" t="s">
        <v>222</v>
      </c>
      <c r="J280" s="13" t="s">
        <v>2043</v>
      </c>
      <c r="K280" s="165" t="s">
        <v>298</v>
      </c>
      <c r="L280" s="13" t="s">
        <v>299</v>
      </c>
      <c r="M280" s="85">
        <f>M279</f>
        <v>0.1</v>
      </c>
      <c r="N280" s="15">
        <f t="shared" si="116"/>
        <v>0</v>
      </c>
      <c r="O280" s="78">
        <f t="shared" si="117"/>
        <v>1.0000000000000002E-2</v>
      </c>
      <c r="P280" s="78">
        <f t="shared" si="118"/>
        <v>0</v>
      </c>
      <c r="Q280" s="153">
        <f t="shared" si="119"/>
        <v>0</v>
      </c>
      <c r="R280" s="113"/>
    </row>
    <row r="281" spans="2:18" s="3" customFormat="1" ht="27.95" customHeight="1">
      <c r="B281" s="338"/>
      <c r="C281" s="344"/>
      <c r="D281" s="20"/>
      <c r="E281" s="21"/>
      <c r="F281" s="31"/>
      <c r="G281" s="32" t="s">
        <v>1340</v>
      </c>
      <c r="H281" s="26">
        <v>0.1</v>
      </c>
      <c r="I281" s="165" t="s">
        <v>2032</v>
      </c>
      <c r="J281" s="13" t="s">
        <v>2042</v>
      </c>
      <c r="K281" s="165" t="s">
        <v>221</v>
      </c>
      <c r="L281" s="206" t="s">
        <v>2033</v>
      </c>
      <c r="M281" s="85">
        <f>M280</f>
        <v>0.1</v>
      </c>
      <c r="N281" s="15">
        <f t="shared" si="116"/>
        <v>0.99</v>
      </c>
      <c r="O281" s="78">
        <f t="shared" si="117"/>
        <v>0</v>
      </c>
      <c r="P281" s="78">
        <f t="shared" si="118"/>
        <v>9.9000000000000025E-3</v>
      </c>
      <c r="Q281" s="153">
        <f t="shared" si="119"/>
        <v>1.0000000000000011E-4</v>
      </c>
      <c r="R281" s="113"/>
    </row>
    <row r="282" spans="2:18" s="3" customFormat="1" ht="27.95" customHeight="1">
      <c r="B282" s="338"/>
      <c r="C282" s="344"/>
      <c r="D282" s="20"/>
      <c r="E282" s="21"/>
      <c r="F282" s="31"/>
      <c r="G282" s="25" t="s">
        <v>1341</v>
      </c>
      <c r="H282" s="26">
        <v>0.1</v>
      </c>
      <c r="I282" s="165" t="s">
        <v>1343</v>
      </c>
      <c r="J282" s="13" t="s">
        <v>946</v>
      </c>
      <c r="K282" s="165" t="s">
        <v>79</v>
      </c>
      <c r="L282" s="13" t="s">
        <v>299</v>
      </c>
      <c r="M282" s="85">
        <f>M281</f>
        <v>0.1</v>
      </c>
      <c r="N282" s="15">
        <f t="shared" si="116"/>
        <v>0</v>
      </c>
      <c r="O282" s="78">
        <f t="shared" si="117"/>
        <v>1.0000000000000002E-2</v>
      </c>
      <c r="P282" s="78">
        <f t="shared" si="118"/>
        <v>0</v>
      </c>
      <c r="Q282" s="153">
        <f t="shared" si="119"/>
        <v>0</v>
      </c>
      <c r="R282" s="113"/>
    </row>
    <row r="283" spans="2:18" s="3" customFormat="1" ht="27.95" customHeight="1">
      <c r="B283" s="338"/>
      <c r="C283" s="344"/>
      <c r="D283" s="17" t="s">
        <v>2038</v>
      </c>
      <c r="E283" s="18" t="s">
        <v>1218</v>
      </c>
      <c r="F283" s="19" t="s">
        <v>2031</v>
      </c>
      <c r="G283" s="25" t="s">
        <v>1338</v>
      </c>
      <c r="H283" s="26">
        <v>0.7</v>
      </c>
      <c r="I283" s="165" t="s">
        <v>930</v>
      </c>
      <c r="J283" s="13" t="s">
        <v>2042</v>
      </c>
      <c r="K283" s="165" t="s">
        <v>82</v>
      </c>
      <c r="L283" s="206" t="s">
        <v>2033</v>
      </c>
      <c r="M283" s="85">
        <v>0.1</v>
      </c>
      <c r="N283" s="15">
        <f t="shared" si="116"/>
        <v>0.99</v>
      </c>
      <c r="O283" s="78">
        <f t="shared" si="117"/>
        <v>0</v>
      </c>
      <c r="P283" s="78">
        <f t="shared" si="118"/>
        <v>6.9299999999999987E-2</v>
      </c>
      <c r="Q283" s="153">
        <f t="shared" si="119"/>
        <v>7.0000000000000053E-4</v>
      </c>
      <c r="R283" s="113"/>
    </row>
    <row r="284" spans="2:18" s="3" customFormat="1" ht="27.95" customHeight="1">
      <c r="B284" s="338"/>
      <c r="C284" s="344"/>
      <c r="D284" s="20"/>
      <c r="E284" s="21"/>
      <c r="F284" s="31"/>
      <c r="G284" s="25" t="s">
        <v>1339</v>
      </c>
      <c r="H284" s="26">
        <v>0.1</v>
      </c>
      <c r="I284" s="165" t="s">
        <v>222</v>
      </c>
      <c r="J284" s="13" t="s">
        <v>2043</v>
      </c>
      <c r="K284" s="165" t="s">
        <v>298</v>
      </c>
      <c r="L284" s="13" t="s">
        <v>299</v>
      </c>
      <c r="M284" s="85">
        <f>M283</f>
        <v>0.1</v>
      </c>
      <c r="N284" s="15">
        <f t="shared" si="116"/>
        <v>0</v>
      </c>
      <c r="O284" s="78">
        <f t="shared" si="117"/>
        <v>1.0000000000000002E-2</v>
      </c>
      <c r="P284" s="78">
        <f t="shared" si="118"/>
        <v>0</v>
      </c>
      <c r="Q284" s="153">
        <f t="shared" si="119"/>
        <v>0</v>
      </c>
      <c r="R284" s="113"/>
    </row>
    <row r="285" spans="2:18" s="3" customFormat="1" ht="27.95" customHeight="1">
      <c r="B285" s="338"/>
      <c r="C285" s="344"/>
      <c r="D285" s="20"/>
      <c r="E285" s="21"/>
      <c r="F285" s="31"/>
      <c r="G285" s="32" t="s">
        <v>1340</v>
      </c>
      <c r="H285" s="26">
        <v>0.1</v>
      </c>
      <c r="I285" s="165" t="s">
        <v>2032</v>
      </c>
      <c r="J285" s="13" t="s">
        <v>2042</v>
      </c>
      <c r="K285" s="165" t="s">
        <v>221</v>
      </c>
      <c r="L285" s="206" t="s">
        <v>2033</v>
      </c>
      <c r="M285" s="85">
        <f>M284</f>
        <v>0.1</v>
      </c>
      <c r="N285" s="15">
        <f t="shared" si="116"/>
        <v>0.99</v>
      </c>
      <c r="O285" s="78">
        <f t="shared" si="117"/>
        <v>0</v>
      </c>
      <c r="P285" s="78">
        <f t="shared" si="118"/>
        <v>9.9000000000000025E-3</v>
      </c>
      <c r="Q285" s="153">
        <f t="shared" si="119"/>
        <v>1.0000000000000011E-4</v>
      </c>
      <c r="R285" s="113"/>
    </row>
    <row r="286" spans="2:18" s="3" customFormat="1" ht="27.95" customHeight="1">
      <c r="B286" s="338"/>
      <c r="C286" s="344"/>
      <c r="D286" s="20"/>
      <c r="E286" s="21"/>
      <c r="F286" s="31"/>
      <c r="G286" s="25" t="s">
        <v>1341</v>
      </c>
      <c r="H286" s="26">
        <v>0.1</v>
      </c>
      <c r="I286" s="165" t="s">
        <v>1343</v>
      </c>
      <c r="J286" s="13" t="s">
        <v>946</v>
      </c>
      <c r="K286" s="165" t="s">
        <v>79</v>
      </c>
      <c r="L286" s="13" t="s">
        <v>299</v>
      </c>
      <c r="M286" s="85">
        <f>M285</f>
        <v>0.1</v>
      </c>
      <c r="N286" s="15">
        <f t="shared" si="116"/>
        <v>0</v>
      </c>
      <c r="O286" s="78">
        <f t="shared" si="117"/>
        <v>1.0000000000000002E-2</v>
      </c>
      <c r="P286" s="78">
        <f t="shared" si="118"/>
        <v>0</v>
      </c>
      <c r="Q286" s="153">
        <f t="shared" si="119"/>
        <v>0</v>
      </c>
      <c r="R286" s="113"/>
    </row>
    <row r="287" spans="2:18" s="3" customFormat="1" ht="27.95" customHeight="1">
      <c r="B287" s="338"/>
      <c r="C287" s="344"/>
      <c r="D287" s="17" t="s">
        <v>135</v>
      </c>
      <c r="E287" s="18" t="s">
        <v>1218</v>
      </c>
      <c r="F287" s="19" t="s">
        <v>2031</v>
      </c>
      <c r="G287" s="25" t="s">
        <v>1338</v>
      </c>
      <c r="H287" s="26">
        <v>0.7</v>
      </c>
      <c r="I287" s="165" t="s">
        <v>930</v>
      </c>
      <c r="J287" s="13" t="s">
        <v>2042</v>
      </c>
      <c r="K287" s="165" t="s">
        <v>82</v>
      </c>
      <c r="L287" s="206" t="s">
        <v>2033</v>
      </c>
      <c r="M287" s="85">
        <v>0.1</v>
      </c>
      <c r="N287" s="15">
        <f t="shared" si="116"/>
        <v>0.99</v>
      </c>
      <c r="O287" s="78">
        <f t="shared" si="117"/>
        <v>0</v>
      </c>
      <c r="P287" s="78">
        <f t="shared" si="118"/>
        <v>6.9299999999999987E-2</v>
      </c>
      <c r="Q287" s="153">
        <f t="shared" si="119"/>
        <v>7.0000000000000053E-4</v>
      </c>
      <c r="R287" s="113"/>
    </row>
    <row r="288" spans="2:18" s="3" customFormat="1" ht="27.95" customHeight="1">
      <c r="B288" s="338"/>
      <c r="C288" s="344"/>
      <c r="D288" s="20"/>
      <c r="E288" s="21"/>
      <c r="F288" s="31"/>
      <c r="G288" s="25" t="s">
        <v>1339</v>
      </c>
      <c r="H288" s="26">
        <v>0.1</v>
      </c>
      <c r="I288" s="165" t="s">
        <v>222</v>
      </c>
      <c r="J288" s="13" t="s">
        <v>2043</v>
      </c>
      <c r="K288" s="165" t="s">
        <v>298</v>
      </c>
      <c r="L288" s="13" t="s">
        <v>299</v>
      </c>
      <c r="M288" s="85">
        <f>M287</f>
        <v>0.1</v>
      </c>
      <c r="N288" s="15">
        <f t="shared" si="116"/>
        <v>0</v>
      </c>
      <c r="O288" s="78">
        <f t="shared" si="117"/>
        <v>1.0000000000000002E-2</v>
      </c>
      <c r="P288" s="78">
        <f t="shared" si="118"/>
        <v>0</v>
      </c>
      <c r="Q288" s="153">
        <f t="shared" si="119"/>
        <v>0</v>
      </c>
      <c r="R288" s="113"/>
    </row>
    <row r="289" spans="2:18" s="3" customFormat="1" ht="27.95" customHeight="1">
      <c r="B289" s="338"/>
      <c r="C289" s="344"/>
      <c r="D289" s="20"/>
      <c r="E289" s="21"/>
      <c r="F289" s="31"/>
      <c r="G289" s="32" t="s">
        <v>1340</v>
      </c>
      <c r="H289" s="26">
        <v>0.1</v>
      </c>
      <c r="I289" s="165" t="s">
        <v>2032</v>
      </c>
      <c r="J289" s="13" t="s">
        <v>2042</v>
      </c>
      <c r="K289" s="165" t="s">
        <v>221</v>
      </c>
      <c r="L289" s="206" t="s">
        <v>2033</v>
      </c>
      <c r="M289" s="85">
        <f>M288</f>
        <v>0.1</v>
      </c>
      <c r="N289" s="15">
        <f t="shared" si="116"/>
        <v>0.99</v>
      </c>
      <c r="O289" s="78">
        <f t="shared" si="117"/>
        <v>0</v>
      </c>
      <c r="P289" s="78">
        <f t="shared" si="118"/>
        <v>9.9000000000000025E-3</v>
      </c>
      <c r="Q289" s="153">
        <f t="shared" si="119"/>
        <v>1.0000000000000011E-4</v>
      </c>
      <c r="R289" s="113"/>
    </row>
    <row r="290" spans="2:18" s="3" customFormat="1" ht="27.95" customHeight="1">
      <c r="B290" s="338"/>
      <c r="C290" s="344"/>
      <c r="D290" s="20"/>
      <c r="E290" s="21"/>
      <c r="F290" s="31"/>
      <c r="G290" s="25" t="s">
        <v>1341</v>
      </c>
      <c r="H290" s="26">
        <v>0.1</v>
      </c>
      <c r="I290" s="165" t="s">
        <v>1343</v>
      </c>
      <c r="J290" s="13" t="s">
        <v>946</v>
      </c>
      <c r="K290" s="165" t="s">
        <v>79</v>
      </c>
      <c r="L290" s="13" t="s">
        <v>299</v>
      </c>
      <c r="M290" s="85">
        <f>M289</f>
        <v>0.1</v>
      </c>
      <c r="N290" s="15">
        <f t="shared" si="116"/>
        <v>0</v>
      </c>
      <c r="O290" s="78">
        <f t="shared" si="117"/>
        <v>1.0000000000000002E-2</v>
      </c>
      <c r="P290" s="78">
        <f t="shared" si="118"/>
        <v>0</v>
      </c>
      <c r="Q290" s="153">
        <f t="shared" si="119"/>
        <v>0</v>
      </c>
      <c r="R290" s="113"/>
    </row>
    <row r="291" spans="2:18" s="3" customFormat="1" ht="27.95" customHeight="1">
      <c r="B291" s="338"/>
      <c r="C291" s="344"/>
      <c r="D291" s="17" t="s">
        <v>2039</v>
      </c>
      <c r="E291" s="18" t="s">
        <v>1218</v>
      </c>
      <c r="F291" s="19" t="s">
        <v>2031</v>
      </c>
      <c r="G291" s="25" t="s">
        <v>1338</v>
      </c>
      <c r="H291" s="26">
        <v>0.7</v>
      </c>
      <c r="I291" s="165" t="s">
        <v>930</v>
      </c>
      <c r="J291" s="13" t="s">
        <v>2042</v>
      </c>
      <c r="K291" s="165" t="s">
        <v>82</v>
      </c>
      <c r="L291" s="206" t="s">
        <v>2033</v>
      </c>
      <c r="M291" s="85">
        <v>0.1</v>
      </c>
      <c r="N291" s="15">
        <f t="shared" ref="N291:N301" si="120">IF(K291="Detected", 0.99,0)</f>
        <v>0.99</v>
      </c>
      <c r="O291" s="78">
        <f t="shared" ref="O291:O301" si="121">IF(I291="Safe", M291*H291,0)</f>
        <v>0</v>
      </c>
      <c r="P291" s="78">
        <f t="shared" ref="P291:P301" si="122">IF(I291="Dangerous",M291*H291*N291,0)</f>
        <v>6.9299999999999987E-2</v>
      </c>
      <c r="Q291" s="153">
        <f t="shared" ref="Q291:Q301" si="123">IF(P291=0,0,M291*H291*(1-N291))</f>
        <v>7.0000000000000053E-4</v>
      </c>
      <c r="R291" s="113"/>
    </row>
    <row r="292" spans="2:18" s="3" customFormat="1" ht="27.95" customHeight="1">
      <c r="B292" s="338"/>
      <c r="C292" s="344"/>
      <c r="D292" s="20"/>
      <c r="E292" s="21"/>
      <c r="F292" s="31"/>
      <c r="G292" s="25" t="s">
        <v>1339</v>
      </c>
      <c r="H292" s="26">
        <v>0.1</v>
      </c>
      <c r="I292" s="165" t="s">
        <v>222</v>
      </c>
      <c r="J292" s="13" t="s">
        <v>2043</v>
      </c>
      <c r="K292" s="165" t="s">
        <v>298</v>
      </c>
      <c r="L292" s="13" t="s">
        <v>299</v>
      </c>
      <c r="M292" s="85">
        <f>M291</f>
        <v>0.1</v>
      </c>
      <c r="N292" s="15">
        <f t="shared" si="120"/>
        <v>0</v>
      </c>
      <c r="O292" s="78">
        <f t="shared" si="121"/>
        <v>1.0000000000000002E-2</v>
      </c>
      <c r="P292" s="78">
        <f t="shared" si="122"/>
        <v>0</v>
      </c>
      <c r="Q292" s="153">
        <f t="shared" si="123"/>
        <v>0</v>
      </c>
      <c r="R292" s="113"/>
    </row>
    <row r="293" spans="2:18" s="3" customFormat="1" ht="27.95" customHeight="1">
      <c r="B293" s="338"/>
      <c r="C293" s="344"/>
      <c r="D293" s="20"/>
      <c r="E293" s="21"/>
      <c r="F293" s="31"/>
      <c r="G293" s="32" t="s">
        <v>1340</v>
      </c>
      <c r="H293" s="26">
        <v>0.1</v>
      </c>
      <c r="I293" s="165" t="s">
        <v>2032</v>
      </c>
      <c r="J293" s="13" t="s">
        <v>2042</v>
      </c>
      <c r="K293" s="165" t="s">
        <v>221</v>
      </c>
      <c r="L293" s="206" t="s">
        <v>2033</v>
      </c>
      <c r="M293" s="85">
        <f>M292</f>
        <v>0.1</v>
      </c>
      <c r="N293" s="15">
        <f t="shared" si="120"/>
        <v>0.99</v>
      </c>
      <c r="O293" s="78">
        <f t="shared" si="121"/>
        <v>0</v>
      </c>
      <c r="P293" s="78">
        <f t="shared" si="122"/>
        <v>9.9000000000000025E-3</v>
      </c>
      <c r="Q293" s="153">
        <f t="shared" si="123"/>
        <v>1.0000000000000011E-4</v>
      </c>
      <c r="R293" s="113"/>
    </row>
    <row r="294" spans="2:18" s="3" customFormat="1" ht="27.95" customHeight="1">
      <c r="B294" s="338"/>
      <c r="C294" s="344"/>
      <c r="D294" s="20"/>
      <c r="E294" s="21"/>
      <c r="F294" s="31"/>
      <c r="G294" s="25" t="s">
        <v>1341</v>
      </c>
      <c r="H294" s="26">
        <v>0.1</v>
      </c>
      <c r="I294" s="165" t="s">
        <v>1343</v>
      </c>
      <c r="J294" s="13" t="s">
        <v>946</v>
      </c>
      <c r="K294" s="165" t="s">
        <v>79</v>
      </c>
      <c r="L294" s="13" t="s">
        <v>299</v>
      </c>
      <c r="M294" s="85">
        <f>M293</f>
        <v>0.1</v>
      </c>
      <c r="N294" s="15">
        <f t="shared" si="120"/>
        <v>0</v>
      </c>
      <c r="O294" s="78">
        <f t="shared" si="121"/>
        <v>1.0000000000000002E-2</v>
      </c>
      <c r="P294" s="78">
        <f t="shared" si="122"/>
        <v>0</v>
      </c>
      <c r="Q294" s="153">
        <f t="shared" si="123"/>
        <v>0</v>
      </c>
      <c r="R294" s="113"/>
    </row>
    <row r="295" spans="2:18" s="233" customFormat="1" ht="27.95" customHeight="1">
      <c r="B295" s="338"/>
      <c r="C295" s="232"/>
      <c r="D295" s="17" t="s">
        <v>2040</v>
      </c>
      <c r="E295" s="18" t="s">
        <v>881</v>
      </c>
      <c r="F295" s="19" t="s">
        <v>2041</v>
      </c>
      <c r="G295" s="14" t="s">
        <v>1338</v>
      </c>
      <c r="H295" s="15">
        <v>0.7</v>
      </c>
      <c r="I295" s="165" t="s">
        <v>68</v>
      </c>
      <c r="J295" s="13" t="s">
        <v>2042</v>
      </c>
      <c r="K295" s="165" t="s">
        <v>2049</v>
      </c>
      <c r="L295" s="206" t="s">
        <v>2033</v>
      </c>
      <c r="M295" s="85">
        <v>3</v>
      </c>
      <c r="N295" s="15">
        <f t="shared" si="120"/>
        <v>0.99</v>
      </c>
      <c r="O295" s="78">
        <f t="shared" si="121"/>
        <v>0</v>
      </c>
      <c r="P295" s="78">
        <f t="shared" si="122"/>
        <v>2.0789999999999997</v>
      </c>
      <c r="Q295" s="153">
        <f t="shared" si="123"/>
        <v>2.1000000000000015E-2</v>
      </c>
      <c r="R295" s="113"/>
    </row>
    <row r="296" spans="2:18" s="3" customFormat="1" ht="27.95" customHeight="1">
      <c r="B296" s="338"/>
      <c r="C296" s="344"/>
      <c r="D296" s="20"/>
      <c r="E296" s="21"/>
      <c r="F296" s="31"/>
      <c r="G296" s="25" t="s">
        <v>1339</v>
      </c>
      <c r="H296" s="26">
        <v>0.1</v>
      </c>
      <c r="I296" s="165" t="s">
        <v>222</v>
      </c>
      <c r="J296" s="13" t="s">
        <v>946</v>
      </c>
      <c r="K296" s="165" t="s">
        <v>215</v>
      </c>
      <c r="L296" s="166" t="s">
        <v>299</v>
      </c>
      <c r="M296" s="85">
        <f>M295</f>
        <v>3</v>
      </c>
      <c r="N296" s="15">
        <f t="shared" si="120"/>
        <v>0</v>
      </c>
      <c r="O296" s="78">
        <f t="shared" si="121"/>
        <v>0.30000000000000004</v>
      </c>
      <c r="P296" s="78">
        <f t="shared" si="122"/>
        <v>0</v>
      </c>
      <c r="Q296" s="153">
        <f t="shared" si="123"/>
        <v>0</v>
      </c>
      <c r="R296" s="113"/>
    </row>
    <row r="297" spans="2:18" s="3" customFormat="1" ht="27.95" customHeight="1">
      <c r="B297" s="338"/>
      <c r="C297" s="344"/>
      <c r="D297" s="20"/>
      <c r="E297" s="21"/>
      <c r="F297" s="31"/>
      <c r="G297" s="32" t="s">
        <v>1340</v>
      </c>
      <c r="H297" s="26">
        <v>0.1</v>
      </c>
      <c r="I297" s="165" t="s">
        <v>2044</v>
      </c>
      <c r="J297" s="13" t="s">
        <v>2042</v>
      </c>
      <c r="K297" s="165" t="s">
        <v>936</v>
      </c>
      <c r="L297" s="206" t="s">
        <v>2033</v>
      </c>
      <c r="M297" s="85">
        <f>M296</f>
        <v>3</v>
      </c>
      <c r="N297" s="15">
        <f t="shared" si="120"/>
        <v>0.99</v>
      </c>
      <c r="O297" s="78">
        <f t="shared" si="121"/>
        <v>0</v>
      </c>
      <c r="P297" s="78">
        <f t="shared" si="122"/>
        <v>0.29700000000000004</v>
      </c>
      <c r="Q297" s="153">
        <f t="shared" si="123"/>
        <v>3.0000000000000031E-3</v>
      </c>
      <c r="R297" s="113"/>
    </row>
    <row r="298" spans="2:18" s="3" customFormat="1" ht="27.95" customHeight="1">
      <c r="B298" s="338"/>
      <c r="C298" s="344"/>
      <c r="D298" s="22"/>
      <c r="E298" s="23"/>
      <c r="F298" s="24"/>
      <c r="G298" s="25" t="s">
        <v>1341</v>
      </c>
      <c r="H298" s="26">
        <v>0.1</v>
      </c>
      <c r="I298" s="165" t="s">
        <v>222</v>
      </c>
      <c r="J298" s="13" t="s">
        <v>946</v>
      </c>
      <c r="K298" s="165" t="s">
        <v>79</v>
      </c>
      <c r="L298" s="166" t="s">
        <v>299</v>
      </c>
      <c r="M298" s="93">
        <f>M297</f>
        <v>3</v>
      </c>
      <c r="N298" s="15">
        <f t="shared" si="120"/>
        <v>0</v>
      </c>
      <c r="O298" s="78">
        <f t="shared" si="121"/>
        <v>0.30000000000000004</v>
      </c>
      <c r="P298" s="78">
        <f t="shared" si="122"/>
        <v>0</v>
      </c>
      <c r="Q298" s="153">
        <f t="shared" si="123"/>
        <v>0</v>
      </c>
      <c r="R298" s="113"/>
    </row>
    <row r="299" spans="2:18" s="3" customFormat="1" ht="27.95" customHeight="1">
      <c r="B299" s="338"/>
      <c r="C299" s="344"/>
      <c r="D299" s="17" t="s">
        <v>2045</v>
      </c>
      <c r="E299" s="18" t="s">
        <v>24</v>
      </c>
      <c r="F299" s="19" t="s">
        <v>1223</v>
      </c>
      <c r="G299" s="14" t="s">
        <v>12</v>
      </c>
      <c r="H299" s="15">
        <v>0.8</v>
      </c>
      <c r="I299" s="16" t="s">
        <v>81</v>
      </c>
      <c r="J299" s="13" t="s">
        <v>942</v>
      </c>
      <c r="K299" s="165" t="s">
        <v>298</v>
      </c>
      <c r="L299" s="66" t="s">
        <v>1918</v>
      </c>
      <c r="M299" s="85">
        <v>0.2</v>
      </c>
      <c r="N299" s="15">
        <f t="shared" si="120"/>
        <v>0</v>
      </c>
      <c r="O299" s="78">
        <f t="shared" si="121"/>
        <v>0.16000000000000003</v>
      </c>
      <c r="P299" s="78">
        <f t="shared" si="122"/>
        <v>0</v>
      </c>
      <c r="Q299" s="153">
        <f t="shared" si="123"/>
        <v>0</v>
      </c>
      <c r="R299" s="340"/>
    </row>
    <row r="300" spans="2:18" s="3" customFormat="1" ht="27.95" customHeight="1">
      <c r="B300" s="338"/>
      <c r="C300" s="344"/>
      <c r="D300" s="20"/>
      <c r="E300" s="21"/>
      <c r="F300" s="31"/>
      <c r="G300" s="14" t="s">
        <v>13</v>
      </c>
      <c r="H300" s="15">
        <v>0.1</v>
      </c>
      <c r="I300" s="16" t="s">
        <v>212</v>
      </c>
      <c r="J300" s="13" t="s">
        <v>1916</v>
      </c>
      <c r="K300" s="16" t="s">
        <v>215</v>
      </c>
      <c r="L300" s="66" t="s">
        <v>1918</v>
      </c>
      <c r="M300" s="85">
        <f t="shared" ref="M300:M316" si="124">M299</f>
        <v>0.2</v>
      </c>
      <c r="N300" s="15">
        <f t="shared" si="120"/>
        <v>0</v>
      </c>
      <c r="O300" s="78">
        <f t="shared" si="121"/>
        <v>2.0000000000000004E-2</v>
      </c>
      <c r="P300" s="78">
        <f t="shared" si="122"/>
        <v>0</v>
      </c>
      <c r="Q300" s="153">
        <f t="shared" si="123"/>
        <v>0</v>
      </c>
      <c r="R300" s="340"/>
    </row>
    <row r="301" spans="2:18" s="3" customFormat="1" ht="27.95" customHeight="1">
      <c r="B301" s="338"/>
      <c r="C301" s="344"/>
      <c r="D301" s="22"/>
      <c r="E301" s="23"/>
      <c r="F301" s="24"/>
      <c r="G301" s="14" t="s">
        <v>14</v>
      </c>
      <c r="H301" s="15">
        <v>0.1</v>
      </c>
      <c r="I301" s="16" t="s">
        <v>222</v>
      </c>
      <c r="J301" s="13" t="s">
        <v>1916</v>
      </c>
      <c r="K301" s="165" t="s">
        <v>1917</v>
      </c>
      <c r="L301" s="66" t="s">
        <v>1918</v>
      </c>
      <c r="M301" s="85">
        <f t="shared" si="124"/>
        <v>0.2</v>
      </c>
      <c r="N301" s="15">
        <f t="shared" si="120"/>
        <v>0</v>
      </c>
      <c r="O301" s="78">
        <f t="shared" si="121"/>
        <v>2.0000000000000004E-2</v>
      </c>
      <c r="P301" s="78">
        <f t="shared" si="122"/>
        <v>0</v>
      </c>
      <c r="Q301" s="153">
        <f t="shared" si="123"/>
        <v>0</v>
      </c>
      <c r="R301" s="340"/>
    </row>
    <row r="302" spans="2:18" s="3" customFormat="1" ht="27.95" customHeight="1">
      <c r="B302" s="338"/>
      <c r="C302" s="344"/>
      <c r="D302" s="17" t="s">
        <v>2046</v>
      </c>
      <c r="E302" s="18" t="s">
        <v>24</v>
      </c>
      <c r="F302" s="19" t="s">
        <v>1223</v>
      </c>
      <c r="G302" s="14" t="s">
        <v>12</v>
      </c>
      <c r="H302" s="15">
        <v>0.8</v>
      </c>
      <c r="I302" s="16" t="s">
        <v>81</v>
      </c>
      <c r="J302" s="13" t="s">
        <v>1916</v>
      </c>
      <c r="K302" s="165" t="s">
        <v>215</v>
      </c>
      <c r="L302" s="13" t="s">
        <v>2050</v>
      </c>
      <c r="M302" s="85">
        <v>0.2</v>
      </c>
      <c r="N302" s="15">
        <f t="shared" ref="N302:N307" si="125">IF(K302="Detected", 0.99,0)</f>
        <v>0</v>
      </c>
      <c r="O302" s="78">
        <f t="shared" ref="O302:O307" si="126">IF(I302="Safe", M302*H302,0)</f>
        <v>0.16000000000000003</v>
      </c>
      <c r="P302" s="78">
        <f t="shared" ref="P302:P307" si="127">IF(I302="Dangerous",M302*H302*N302,0)</f>
        <v>0</v>
      </c>
      <c r="Q302" s="153">
        <f t="shared" ref="Q302:Q307" si="128">IF(P302=0,0,M302*H302*(1-N302))</f>
        <v>0</v>
      </c>
      <c r="R302" s="340"/>
    </row>
    <row r="303" spans="2:18" s="3" customFormat="1" ht="27.95" customHeight="1">
      <c r="B303" s="338"/>
      <c r="C303" s="344"/>
      <c r="D303" s="20"/>
      <c r="E303" s="21"/>
      <c r="F303" s="31"/>
      <c r="G303" s="14" t="s">
        <v>13</v>
      </c>
      <c r="H303" s="15">
        <v>0.1</v>
      </c>
      <c r="I303" s="16" t="s">
        <v>339</v>
      </c>
      <c r="J303" s="13" t="s">
        <v>2042</v>
      </c>
      <c r="K303" s="165" t="s">
        <v>936</v>
      </c>
      <c r="L303" s="206" t="s">
        <v>2033</v>
      </c>
      <c r="M303" s="85">
        <f t="shared" si="124"/>
        <v>0.2</v>
      </c>
      <c r="N303" s="15">
        <f t="shared" si="125"/>
        <v>0.99</v>
      </c>
      <c r="O303" s="78">
        <f t="shared" si="126"/>
        <v>0</v>
      </c>
      <c r="P303" s="78">
        <f t="shared" si="127"/>
        <v>1.9800000000000005E-2</v>
      </c>
      <c r="Q303" s="153">
        <f t="shared" si="128"/>
        <v>2.0000000000000023E-4</v>
      </c>
      <c r="R303" s="340"/>
    </row>
    <row r="304" spans="2:18" s="3" customFormat="1" ht="27.95" customHeight="1">
      <c r="B304" s="338"/>
      <c r="C304" s="344"/>
      <c r="D304" s="22"/>
      <c r="E304" s="23"/>
      <c r="F304" s="24"/>
      <c r="G304" s="14" t="s">
        <v>14</v>
      </c>
      <c r="H304" s="15">
        <v>0.1</v>
      </c>
      <c r="I304" s="16" t="s">
        <v>222</v>
      </c>
      <c r="J304" s="13" t="s">
        <v>1916</v>
      </c>
      <c r="K304" s="165" t="s">
        <v>215</v>
      </c>
      <c r="L304" s="13" t="s">
        <v>2050</v>
      </c>
      <c r="M304" s="85">
        <f t="shared" si="124"/>
        <v>0.2</v>
      </c>
      <c r="N304" s="15">
        <f t="shared" si="125"/>
        <v>0</v>
      </c>
      <c r="O304" s="78">
        <f t="shared" si="126"/>
        <v>2.0000000000000004E-2</v>
      </c>
      <c r="P304" s="78">
        <f t="shared" si="127"/>
        <v>0</v>
      </c>
      <c r="Q304" s="153">
        <f t="shared" si="128"/>
        <v>0</v>
      </c>
      <c r="R304" s="340"/>
    </row>
    <row r="305" spans="2:18" s="3" customFormat="1" ht="27.95" customHeight="1">
      <c r="B305" s="338"/>
      <c r="C305" s="344"/>
      <c r="D305" s="17" t="s">
        <v>2047</v>
      </c>
      <c r="E305" s="18" t="s">
        <v>24</v>
      </c>
      <c r="F305" s="19" t="s">
        <v>1223</v>
      </c>
      <c r="G305" s="14" t="s">
        <v>12</v>
      </c>
      <c r="H305" s="15">
        <v>0.8</v>
      </c>
      <c r="I305" s="16" t="s">
        <v>81</v>
      </c>
      <c r="J305" s="13" t="s">
        <v>1916</v>
      </c>
      <c r="K305" s="165" t="s">
        <v>215</v>
      </c>
      <c r="L305" s="13" t="s">
        <v>2050</v>
      </c>
      <c r="M305" s="85">
        <v>0.2</v>
      </c>
      <c r="N305" s="15">
        <f t="shared" si="125"/>
        <v>0</v>
      </c>
      <c r="O305" s="78">
        <f t="shared" si="126"/>
        <v>0.16000000000000003</v>
      </c>
      <c r="P305" s="78">
        <f t="shared" si="127"/>
        <v>0</v>
      </c>
      <c r="Q305" s="153">
        <f t="shared" si="128"/>
        <v>0</v>
      </c>
      <c r="R305" s="340"/>
    </row>
    <row r="306" spans="2:18" s="3" customFormat="1" ht="27.95" customHeight="1">
      <c r="B306" s="338"/>
      <c r="C306" s="344"/>
      <c r="D306" s="20"/>
      <c r="E306" s="21"/>
      <c r="F306" s="31"/>
      <c r="G306" s="14" t="s">
        <v>13</v>
      </c>
      <c r="H306" s="15">
        <v>0.1</v>
      </c>
      <c r="I306" s="16" t="s">
        <v>212</v>
      </c>
      <c r="J306" s="13" t="s">
        <v>2042</v>
      </c>
      <c r="K306" s="165" t="s">
        <v>936</v>
      </c>
      <c r="L306" s="206" t="s">
        <v>2033</v>
      </c>
      <c r="M306" s="85">
        <f t="shared" si="124"/>
        <v>0.2</v>
      </c>
      <c r="N306" s="15">
        <f t="shared" si="125"/>
        <v>0.99</v>
      </c>
      <c r="O306" s="78">
        <f t="shared" si="126"/>
        <v>2.0000000000000004E-2</v>
      </c>
      <c r="P306" s="78">
        <f t="shared" si="127"/>
        <v>0</v>
      </c>
      <c r="Q306" s="153">
        <f t="shared" si="128"/>
        <v>0</v>
      </c>
      <c r="R306" s="340"/>
    </row>
    <row r="307" spans="2:18" s="3" customFormat="1" ht="27.95" customHeight="1">
      <c r="B307" s="338"/>
      <c r="C307" s="344"/>
      <c r="D307" s="22"/>
      <c r="E307" s="23"/>
      <c r="F307" s="24"/>
      <c r="G307" s="14" t="s">
        <v>14</v>
      </c>
      <c r="H307" s="15">
        <v>0.1</v>
      </c>
      <c r="I307" s="16" t="s">
        <v>222</v>
      </c>
      <c r="J307" s="13" t="s">
        <v>1916</v>
      </c>
      <c r="K307" s="165" t="s">
        <v>215</v>
      </c>
      <c r="L307" s="13" t="s">
        <v>2050</v>
      </c>
      <c r="M307" s="85">
        <f t="shared" si="124"/>
        <v>0.2</v>
      </c>
      <c r="N307" s="15">
        <f t="shared" si="125"/>
        <v>0</v>
      </c>
      <c r="O307" s="78">
        <f t="shared" si="126"/>
        <v>2.0000000000000004E-2</v>
      </c>
      <c r="P307" s="78">
        <f t="shared" si="127"/>
        <v>0</v>
      </c>
      <c r="Q307" s="153">
        <f t="shared" si="128"/>
        <v>0</v>
      </c>
      <c r="R307" s="340"/>
    </row>
    <row r="308" spans="2:18" s="3" customFormat="1" ht="27.95" customHeight="1">
      <c r="B308" s="338"/>
      <c r="C308" s="344"/>
      <c r="D308" s="17" t="s">
        <v>2048</v>
      </c>
      <c r="E308" s="18" t="s">
        <v>24</v>
      </c>
      <c r="F308" s="19" t="s">
        <v>1223</v>
      </c>
      <c r="G308" s="14" t="s">
        <v>12</v>
      </c>
      <c r="H308" s="15">
        <v>0.8</v>
      </c>
      <c r="I308" s="16" t="s">
        <v>81</v>
      </c>
      <c r="J308" s="13" t="s">
        <v>1916</v>
      </c>
      <c r="K308" s="165" t="s">
        <v>215</v>
      </c>
      <c r="L308" s="13" t="s">
        <v>2050</v>
      </c>
      <c r="M308" s="85">
        <v>0.2</v>
      </c>
      <c r="N308" s="15">
        <f t="shared" ref="N308:N313" si="129">IF(K308="Detected", 0.99,0)</f>
        <v>0</v>
      </c>
      <c r="O308" s="78">
        <f t="shared" ref="O308:O313" si="130">IF(I308="Safe", M308*H308,0)</f>
        <v>0.16000000000000003</v>
      </c>
      <c r="P308" s="78">
        <f t="shared" ref="P308:P313" si="131">IF(I308="Dangerous",M308*H308*N308,0)</f>
        <v>0</v>
      </c>
      <c r="Q308" s="153">
        <f t="shared" ref="Q308:Q313" si="132">IF(P308=0,0,M308*H308*(1-N308))</f>
        <v>0</v>
      </c>
      <c r="R308" s="340"/>
    </row>
    <row r="309" spans="2:18" s="3" customFormat="1" ht="27.95" customHeight="1">
      <c r="B309" s="338"/>
      <c r="C309" s="344"/>
      <c r="D309" s="20"/>
      <c r="E309" s="21"/>
      <c r="F309" s="31"/>
      <c r="G309" s="14" t="s">
        <v>13</v>
      </c>
      <c r="H309" s="15">
        <v>0.1</v>
      </c>
      <c r="I309" s="16" t="s">
        <v>212</v>
      </c>
      <c r="J309" s="13" t="s">
        <v>2042</v>
      </c>
      <c r="K309" s="165" t="s">
        <v>936</v>
      </c>
      <c r="L309" s="206" t="s">
        <v>2033</v>
      </c>
      <c r="M309" s="85">
        <f t="shared" si="124"/>
        <v>0.2</v>
      </c>
      <c r="N309" s="15">
        <f t="shared" si="129"/>
        <v>0.99</v>
      </c>
      <c r="O309" s="78">
        <f t="shared" si="130"/>
        <v>2.0000000000000004E-2</v>
      </c>
      <c r="P309" s="78">
        <f t="shared" si="131"/>
        <v>0</v>
      </c>
      <c r="Q309" s="153">
        <f t="shared" si="132"/>
        <v>0</v>
      </c>
      <c r="R309" s="340"/>
    </row>
    <row r="310" spans="2:18" s="3" customFormat="1" ht="27.95" customHeight="1">
      <c r="B310" s="338"/>
      <c r="C310" s="344"/>
      <c r="D310" s="22"/>
      <c r="E310" s="23"/>
      <c r="F310" s="24"/>
      <c r="G310" s="14" t="s">
        <v>14</v>
      </c>
      <c r="H310" s="15">
        <v>0.1</v>
      </c>
      <c r="I310" s="16" t="s">
        <v>222</v>
      </c>
      <c r="J310" s="13" t="s">
        <v>1916</v>
      </c>
      <c r="K310" s="165" t="s">
        <v>215</v>
      </c>
      <c r="L310" s="13" t="s">
        <v>2050</v>
      </c>
      <c r="M310" s="85">
        <f t="shared" si="124"/>
        <v>0.2</v>
      </c>
      <c r="N310" s="15">
        <f t="shared" si="129"/>
        <v>0</v>
      </c>
      <c r="O310" s="78">
        <f t="shared" si="130"/>
        <v>2.0000000000000004E-2</v>
      </c>
      <c r="P310" s="78">
        <f t="shared" si="131"/>
        <v>0</v>
      </c>
      <c r="Q310" s="153">
        <f t="shared" si="132"/>
        <v>0</v>
      </c>
      <c r="R310" s="340"/>
    </row>
    <row r="311" spans="2:18" s="3" customFormat="1" ht="27.95" customHeight="1">
      <c r="B311" s="338"/>
      <c r="C311" s="344"/>
      <c r="D311" s="17" t="s">
        <v>2051</v>
      </c>
      <c r="E311" s="18" t="s">
        <v>24</v>
      </c>
      <c r="F311" s="19" t="s">
        <v>1223</v>
      </c>
      <c r="G311" s="14" t="s">
        <v>12</v>
      </c>
      <c r="H311" s="15">
        <v>0.8</v>
      </c>
      <c r="I311" s="16" t="s">
        <v>81</v>
      </c>
      <c r="J311" s="13" t="s">
        <v>1916</v>
      </c>
      <c r="K311" s="165" t="s">
        <v>215</v>
      </c>
      <c r="L311" s="13" t="s">
        <v>2050</v>
      </c>
      <c r="M311" s="85">
        <v>0.2</v>
      </c>
      <c r="N311" s="15">
        <f t="shared" si="129"/>
        <v>0</v>
      </c>
      <c r="O311" s="78">
        <f t="shared" si="130"/>
        <v>0.16000000000000003</v>
      </c>
      <c r="P311" s="78">
        <f t="shared" si="131"/>
        <v>0</v>
      </c>
      <c r="Q311" s="153">
        <f t="shared" si="132"/>
        <v>0</v>
      </c>
      <c r="R311" s="340"/>
    </row>
    <row r="312" spans="2:18" s="3" customFormat="1" ht="27.95" customHeight="1">
      <c r="B312" s="338"/>
      <c r="C312" s="344"/>
      <c r="D312" s="20"/>
      <c r="E312" s="21"/>
      <c r="F312" s="31"/>
      <c r="G312" s="14" t="s">
        <v>13</v>
      </c>
      <c r="H312" s="15">
        <v>0.1</v>
      </c>
      <c r="I312" s="16" t="s">
        <v>930</v>
      </c>
      <c r="J312" s="13" t="s">
        <v>2042</v>
      </c>
      <c r="K312" s="165" t="s">
        <v>936</v>
      </c>
      <c r="L312" s="206" t="s">
        <v>2033</v>
      </c>
      <c r="M312" s="85">
        <f t="shared" si="124"/>
        <v>0.2</v>
      </c>
      <c r="N312" s="15">
        <f t="shared" si="129"/>
        <v>0.99</v>
      </c>
      <c r="O312" s="78">
        <f t="shared" si="130"/>
        <v>0</v>
      </c>
      <c r="P312" s="78">
        <f t="shared" si="131"/>
        <v>1.9800000000000005E-2</v>
      </c>
      <c r="Q312" s="153">
        <f t="shared" si="132"/>
        <v>2.0000000000000023E-4</v>
      </c>
      <c r="R312" s="340"/>
    </row>
    <row r="313" spans="2:18" s="3" customFormat="1" ht="27.95" customHeight="1">
      <c r="B313" s="338"/>
      <c r="C313" s="344"/>
      <c r="D313" s="22"/>
      <c r="E313" s="23"/>
      <c r="F313" s="24"/>
      <c r="G313" s="14" t="s">
        <v>14</v>
      </c>
      <c r="H313" s="15">
        <v>0.1</v>
      </c>
      <c r="I313" s="16" t="s">
        <v>222</v>
      </c>
      <c r="J313" s="13" t="s">
        <v>1916</v>
      </c>
      <c r="K313" s="165" t="s">
        <v>215</v>
      </c>
      <c r="L313" s="13" t="s">
        <v>2050</v>
      </c>
      <c r="M313" s="85">
        <f t="shared" si="124"/>
        <v>0.2</v>
      </c>
      <c r="N313" s="15">
        <f t="shared" si="129"/>
        <v>0</v>
      </c>
      <c r="O313" s="78">
        <f t="shared" si="130"/>
        <v>2.0000000000000004E-2</v>
      </c>
      <c r="P313" s="78">
        <f t="shared" si="131"/>
        <v>0</v>
      </c>
      <c r="Q313" s="153">
        <f t="shared" si="132"/>
        <v>0</v>
      </c>
      <c r="R313" s="340"/>
    </row>
    <row r="314" spans="2:18" s="3" customFormat="1" ht="27.95" customHeight="1">
      <c r="B314" s="338"/>
      <c r="C314" s="344"/>
      <c r="D314" s="17" t="s">
        <v>2052</v>
      </c>
      <c r="E314" s="18" t="s">
        <v>24</v>
      </c>
      <c r="F314" s="19" t="s">
        <v>1223</v>
      </c>
      <c r="G314" s="14" t="s">
        <v>12</v>
      </c>
      <c r="H314" s="15">
        <v>0.8</v>
      </c>
      <c r="I314" s="16" t="s">
        <v>81</v>
      </c>
      <c r="J314" s="13" t="s">
        <v>1916</v>
      </c>
      <c r="K314" s="165" t="s">
        <v>215</v>
      </c>
      <c r="L314" s="13" t="s">
        <v>2050</v>
      </c>
      <c r="M314" s="85">
        <v>0.2</v>
      </c>
      <c r="N314" s="15">
        <f t="shared" ref="N314:N319" si="133">IF(K314="Detected", 0.99,0)</f>
        <v>0</v>
      </c>
      <c r="O314" s="78">
        <f t="shared" ref="O314:O319" si="134">IF(I314="Safe", M314*H314,0)</f>
        <v>0.16000000000000003</v>
      </c>
      <c r="P314" s="78">
        <f t="shared" ref="P314:P319" si="135">IF(I314="Dangerous",M314*H314*N314,0)</f>
        <v>0</v>
      </c>
      <c r="Q314" s="153">
        <f t="shared" ref="Q314:Q319" si="136">IF(P314=0,0,M314*H314*(1-N314))</f>
        <v>0</v>
      </c>
      <c r="R314" s="340"/>
    </row>
    <row r="315" spans="2:18" s="3" customFormat="1" ht="27.95" customHeight="1">
      <c r="B315" s="338"/>
      <c r="C315" s="344"/>
      <c r="D315" s="20"/>
      <c r="E315" s="21"/>
      <c r="F315" s="31"/>
      <c r="G315" s="14" t="s">
        <v>13</v>
      </c>
      <c r="H315" s="15">
        <v>0.1</v>
      </c>
      <c r="I315" s="16" t="s">
        <v>930</v>
      </c>
      <c r="J315" s="13" t="s">
        <v>2042</v>
      </c>
      <c r="K315" s="165" t="s">
        <v>936</v>
      </c>
      <c r="L315" s="206" t="s">
        <v>2033</v>
      </c>
      <c r="M315" s="85">
        <f t="shared" si="124"/>
        <v>0.2</v>
      </c>
      <c r="N315" s="15">
        <f t="shared" si="133"/>
        <v>0.99</v>
      </c>
      <c r="O315" s="78">
        <f t="shared" si="134"/>
        <v>0</v>
      </c>
      <c r="P315" s="78">
        <f t="shared" si="135"/>
        <v>1.9800000000000005E-2</v>
      </c>
      <c r="Q315" s="153">
        <f t="shared" si="136"/>
        <v>2.0000000000000023E-4</v>
      </c>
      <c r="R315" s="340"/>
    </row>
    <row r="316" spans="2:18" s="3" customFormat="1" ht="27.95" customHeight="1">
      <c r="B316" s="338"/>
      <c r="C316" s="344"/>
      <c r="D316" s="22"/>
      <c r="E316" s="23"/>
      <c r="F316" s="24"/>
      <c r="G316" s="14" t="s">
        <v>14</v>
      </c>
      <c r="H316" s="15">
        <v>0.1</v>
      </c>
      <c r="I316" s="16" t="s">
        <v>222</v>
      </c>
      <c r="J316" s="13" t="s">
        <v>1916</v>
      </c>
      <c r="K316" s="165" t="s">
        <v>215</v>
      </c>
      <c r="L316" s="13" t="s">
        <v>2050</v>
      </c>
      <c r="M316" s="85">
        <f t="shared" si="124"/>
        <v>0.2</v>
      </c>
      <c r="N316" s="15">
        <f t="shared" si="133"/>
        <v>0</v>
      </c>
      <c r="O316" s="78">
        <f t="shared" si="134"/>
        <v>2.0000000000000004E-2</v>
      </c>
      <c r="P316" s="78">
        <f t="shared" si="135"/>
        <v>0</v>
      </c>
      <c r="Q316" s="153">
        <f t="shared" si="136"/>
        <v>0</v>
      </c>
      <c r="R316" s="340"/>
    </row>
    <row r="317" spans="2:18" s="3" customFormat="1" ht="27.95" customHeight="1">
      <c r="B317" s="338"/>
      <c r="C317" s="344"/>
      <c r="D317" s="17" t="s">
        <v>2053</v>
      </c>
      <c r="E317" s="18" t="s">
        <v>22</v>
      </c>
      <c r="F317" s="19" t="s">
        <v>2054</v>
      </c>
      <c r="G317" s="14" t="s">
        <v>205</v>
      </c>
      <c r="H317" s="15">
        <v>0.4</v>
      </c>
      <c r="I317" s="16" t="s">
        <v>81</v>
      </c>
      <c r="J317" s="13" t="s">
        <v>1916</v>
      </c>
      <c r="K317" s="165" t="s">
        <v>1917</v>
      </c>
      <c r="L317" s="66" t="s">
        <v>1918</v>
      </c>
      <c r="M317" s="85">
        <v>2</v>
      </c>
      <c r="N317" s="15">
        <f t="shared" si="133"/>
        <v>0</v>
      </c>
      <c r="O317" s="78">
        <f t="shared" si="134"/>
        <v>0.8</v>
      </c>
      <c r="P317" s="78">
        <f t="shared" si="135"/>
        <v>0</v>
      </c>
      <c r="Q317" s="153">
        <f t="shared" si="136"/>
        <v>0</v>
      </c>
      <c r="R317" s="340"/>
    </row>
    <row r="318" spans="2:18" s="3" customFormat="1" ht="27.95" customHeight="1">
      <c r="B318" s="338"/>
      <c r="C318" s="344"/>
      <c r="D318" s="20"/>
      <c r="E318" s="21"/>
      <c r="F318" s="31"/>
      <c r="G318" s="14" t="s">
        <v>206</v>
      </c>
      <c r="H318" s="15">
        <v>0.4</v>
      </c>
      <c r="I318" s="16" t="s">
        <v>68</v>
      </c>
      <c r="J318" s="13" t="s">
        <v>2055</v>
      </c>
      <c r="K318" s="165" t="s">
        <v>1919</v>
      </c>
      <c r="L318" s="13" t="s">
        <v>1921</v>
      </c>
      <c r="M318" s="85">
        <f t="shared" ref="M318:M337" si="137">M317</f>
        <v>2</v>
      </c>
      <c r="N318" s="15">
        <f t="shared" si="133"/>
        <v>0.99</v>
      </c>
      <c r="O318" s="78">
        <f t="shared" si="134"/>
        <v>0</v>
      </c>
      <c r="P318" s="78">
        <f t="shared" si="135"/>
        <v>0.79200000000000004</v>
      </c>
      <c r="Q318" s="153">
        <f t="shared" si="136"/>
        <v>8.0000000000000071E-3</v>
      </c>
      <c r="R318" s="340"/>
    </row>
    <row r="319" spans="2:18" s="3" customFormat="1" ht="27.95" customHeight="1">
      <c r="B319" s="338"/>
      <c r="C319" s="344"/>
      <c r="D319" s="22"/>
      <c r="E319" s="23"/>
      <c r="F319" s="24"/>
      <c r="G319" s="14" t="s">
        <v>14</v>
      </c>
      <c r="H319" s="15">
        <v>0.2</v>
      </c>
      <c r="I319" s="16" t="s">
        <v>81</v>
      </c>
      <c r="J319" s="13" t="s">
        <v>1916</v>
      </c>
      <c r="K319" s="165" t="s">
        <v>1917</v>
      </c>
      <c r="L319" s="66" t="s">
        <v>1918</v>
      </c>
      <c r="M319" s="85">
        <f t="shared" si="137"/>
        <v>2</v>
      </c>
      <c r="N319" s="15">
        <f t="shared" si="133"/>
        <v>0</v>
      </c>
      <c r="O319" s="78">
        <f t="shared" si="134"/>
        <v>0.4</v>
      </c>
      <c r="P319" s="78">
        <f t="shared" si="135"/>
        <v>0</v>
      </c>
      <c r="Q319" s="153">
        <f t="shared" si="136"/>
        <v>0</v>
      </c>
      <c r="R319" s="340"/>
    </row>
    <row r="320" spans="2:18" s="3" customFormat="1" ht="27.95" customHeight="1">
      <c r="B320" s="338"/>
      <c r="C320" s="344"/>
      <c r="D320" s="17" t="s">
        <v>2056</v>
      </c>
      <c r="E320" s="18" t="s">
        <v>22</v>
      </c>
      <c r="F320" s="19" t="s">
        <v>2054</v>
      </c>
      <c r="G320" s="14" t="s">
        <v>205</v>
      </c>
      <c r="H320" s="15">
        <v>0.4</v>
      </c>
      <c r="I320" s="16" t="s">
        <v>81</v>
      </c>
      <c r="J320" s="13" t="s">
        <v>1916</v>
      </c>
      <c r="K320" s="165" t="s">
        <v>1917</v>
      </c>
      <c r="L320" s="66" t="s">
        <v>1918</v>
      </c>
      <c r="M320" s="85">
        <v>2</v>
      </c>
      <c r="N320" s="15">
        <f t="shared" ref="N320:N325" si="138">IF(K320="Detected", 0.99,0)</f>
        <v>0</v>
      </c>
      <c r="O320" s="78">
        <f t="shared" ref="O320:O325" si="139">IF(I320="Safe", M320*H320,0)</f>
        <v>0.8</v>
      </c>
      <c r="P320" s="78">
        <f t="shared" ref="P320:P325" si="140">IF(I320="Dangerous",M320*H320*N320,0)</f>
        <v>0</v>
      </c>
      <c r="Q320" s="153">
        <f t="shared" ref="Q320:Q325" si="141">IF(P320=0,0,M320*H320*(1-N320))</f>
        <v>0</v>
      </c>
      <c r="R320" s="340"/>
    </row>
    <row r="321" spans="2:18" s="3" customFormat="1" ht="27.95" customHeight="1">
      <c r="B321" s="338"/>
      <c r="C321" s="344"/>
      <c r="D321" s="20"/>
      <c r="E321" s="21"/>
      <c r="F321" s="31"/>
      <c r="G321" s="14" t="s">
        <v>206</v>
      </c>
      <c r="H321" s="15">
        <v>0.4</v>
      </c>
      <c r="I321" s="16" t="s">
        <v>68</v>
      </c>
      <c r="J321" s="13" t="s">
        <v>2055</v>
      </c>
      <c r="K321" s="165" t="s">
        <v>1919</v>
      </c>
      <c r="L321" s="13" t="s">
        <v>1921</v>
      </c>
      <c r="M321" s="85">
        <f t="shared" si="137"/>
        <v>2</v>
      </c>
      <c r="N321" s="15">
        <f t="shared" si="138"/>
        <v>0.99</v>
      </c>
      <c r="O321" s="78">
        <f t="shared" si="139"/>
        <v>0</v>
      </c>
      <c r="P321" s="78">
        <f t="shared" si="140"/>
        <v>0.79200000000000004</v>
      </c>
      <c r="Q321" s="153">
        <f t="shared" si="141"/>
        <v>8.0000000000000071E-3</v>
      </c>
      <c r="R321" s="340"/>
    </row>
    <row r="322" spans="2:18" s="3" customFormat="1" ht="27.95" customHeight="1">
      <c r="B322" s="338"/>
      <c r="C322" s="344"/>
      <c r="D322" s="22"/>
      <c r="E322" s="23"/>
      <c r="F322" s="24"/>
      <c r="G322" s="14" t="s">
        <v>14</v>
      </c>
      <c r="H322" s="15">
        <v>0.2</v>
      </c>
      <c r="I322" s="16" t="s">
        <v>81</v>
      </c>
      <c r="J322" s="13" t="s">
        <v>1916</v>
      </c>
      <c r="K322" s="165" t="s">
        <v>1917</v>
      </c>
      <c r="L322" s="66" t="s">
        <v>1918</v>
      </c>
      <c r="M322" s="85">
        <f t="shared" si="137"/>
        <v>2</v>
      </c>
      <c r="N322" s="15">
        <f t="shared" si="138"/>
        <v>0</v>
      </c>
      <c r="O322" s="78">
        <f t="shared" si="139"/>
        <v>0.4</v>
      </c>
      <c r="P322" s="78">
        <f t="shared" si="140"/>
        <v>0</v>
      </c>
      <c r="Q322" s="153">
        <f t="shared" si="141"/>
        <v>0</v>
      </c>
      <c r="R322" s="340"/>
    </row>
    <row r="323" spans="2:18" s="3" customFormat="1" ht="27.95" customHeight="1">
      <c r="B323" s="338"/>
      <c r="C323" s="344"/>
      <c r="D323" s="17" t="s">
        <v>2057</v>
      </c>
      <c r="E323" s="18" t="s">
        <v>22</v>
      </c>
      <c r="F323" s="19" t="s">
        <v>2054</v>
      </c>
      <c r="G323" s="14" t="s">
        <v>205</v>
      </c>
      <c r="H323" s="15">
        <v>0.4</v>
      </c>
      <c r="I323" s="16" t="s">
        <v>81</v>
      </c>
      <c r="J323" s="13" t="s">
        <v>1916</v>
      </c>
      <c r="K323" s="165" t="s">
        <v>1917</v>
      </c>
      <c r="L323" s="66" t="s">
        <v>1918</v>
      </c>
      <c r="M323" s="85">
        <v>2</v>
      </c>
      <c r="N323" s="15">
        <f t="shared" si="138"/>
        <v>0</v>
      </c>
      <c r="O323" s="78">
        <f t="shared" si="139"/>
        <v>0.8</v>
      </c>
      <c r="P323" s="78">
        <f t="shared" si="140"/>
        <v>0</v>
      </c>
      <c r="Q323" s="153">
        <f t="shared" si="141"/>
        <v>0</v>
      </c>
      <c r="R323" s="340"/>
    </row>
    <row r="324" spans="2:18" s="3" customFormat="1" ht="27.95" customHeight="1">
      <c r="B324" s="338"/>
      <c r="C324" s="344"/>
      <c r="D324" s="20"/>
      <c r="E324" s="21"/>
      <c r="F324" s="31"/>
      <c r="G324" s="14" t="s">
        <v>206</v>
      </c>
      <c r="H324" s="15">
        <v>0.4</v>
      </c>
      <c r="I324" s="16" t="s">
        <v>68</v>
      </c>
      <c r="J324" s="13" t="s">
        <v>2055</v>
      </c>
      <c r="K324" s="165" t="s">
        <v>1919</v>
      </c>
      <c r="L324" s="13" t="s">
        <v>1921</v>
      </c>
      <c r="M324" s="85">
        <f t="shared" si="137"/>
        <v>2</v>
      </c>
      <c r="N324" s="15">
        <f t="shared" si="138"/>
        <v>0.99</v>
      </c>
      <c r="O324" s="78">
        <f t="shared" si="139"/>
        <v>0</v>
      </c>
      <c r="P324" s="78">
        <f t="shared" si="140"/>
        <v>0.79200000000000004</v>
      </c>
      <c r="Q324" s="153">
        <f t="shared" si="141"/>
        <v>8.0000000000000071E-3</v>
      </c>
      <c r="R324" s="340"/>
    </row>
    <row r="325" spans="2:18" s="3" customFormat="1" ht="27.95" customHeight="1">
      <c r="B325" s="338"/>
      <c r="C325" s="344"/>
      <c r="D325" s="22"/>
      <c r="E325" s="23"/>
      <c r="F325" s="24"/>
      <c r="G325" s="14" t="s">
        <v>14</v>
      </c>
      <c r="H325" s="15">
        <v>0.2</v>
      </c>
      <c r="I325" s="16" t="s">
        <v>81</v>
      </c>
      <c r="J325" s="13" t="s">
        <v>1916</v>
      </c>
      <c r="K325" s="165" t="s">
        <v>1917</v>
      </c>
      <c r="L325" s="66" t="s">
        <v>1918</v>
      </c>
      <c r="M325" s="85">
        <f t="shared" si="137"/>
        <v>2</v>
      </c>
      <c r="N325" s="15">
        <f t="shared" si="138"/>
        <v>0</v>
      </c>
      <c r="O325" s="78">
        <f t="shared" si="139"/>
        <v>0.4</v>
      </c>
      <c r="P325" s="78">
        <f t="shared" si="140"/>
        <v>0</v>
      </c>
      <c r="Q325" s="153">
        <f t="shared" si="141"/>
        <v>0</v>
      </c>
      <c r="R325" s="340"/>
    </row>
    <row r="326" spans="2:18" s="3" customFormat="1" ht="27.95" customHeight="1">
      <c r="B326" s="338"/>
      <c r="C326" s="344"/>
      <c r="D326" s="17" t="s">
        <v>2058</v>
      </c>
      <c r="E326" s="18" t="s">
        <v>22</v>
      </c>
      <c r="F326" s="19" t="s">
        <v>2054</v>
      </c>
      <c r="G326" s="14" t="s">
        <v>205</v>
      </c>
      <c r="H326" s="15">
        <v>0.4</v>
      </c>
      <c r="I326" s="16" t="s">
        <v>81</v>
      </c>
      <c r="J326" s="13" t="s">
        <v>1916</v>
      </c>
      <c r="K326" s="165" t="s">
        <v>1917</v>
      </c>
      <c r="L326" s="66" t="s">
        <v>1918</v>
      </c>
      <c r="M326" s="85">
        <v>2</v>
      </c>
      <c r="N326" s="15">
        <f t="shared" ref="N326:N334" si="142">IF(K326="Detected", 0.99,0)</f>
        <v>0</v>
      </c>
      <c r="O326" s="78">
        <f t="shared" ref="O326:O334" si="143">IF(I326="Safe", M326*H326,0)</f>
        <v>0.8</v>
      </c>
      <c r="P326" s="78">
        <f t="shared" ref="P326:P334" si="144">IF(I326="Dangerous",M326*H326*N326,0)</f>
        <v>0</v>
      </c>
      <c r="Q326" s="153">
        <f t="shared" ref="Q326:Q334" si="145">IF(P326=0,0,M326*H326*(1-N326))</f>
        <v>0</v>
      </c>
      <c r="R326" s="340"/>
    </row>
    <row r="327" spans="2:18" s="3" customFormat="1" ht="27.95" customHeight="1">
      <c r="B327" s="338"/>
      <c r="C327" s="344"/>
      <c r="D327" s="20"/>
      <c r="E327" s="21"/>
      <c r="F327" s="31"/>
      <c r="G327" s="14" t="s">
        <v>206</v>
      </c>
      <c r="H327" s="15">
        <v>0.4</v>
      </c>
      <c r="I327" s="16" t="s">
        <v>68</v>
      </c>
      <c r="J327" s="13" t="s">
        <v>2055</v>
      </c>
      <c r="K327" s="165" t="s">
        <v>1919</v>
      </c>
      <c r="L327" s="13" t="s">
        <v>1921</v>
      </c>
      <c r="M327" s="85">
        <f t="shared" si="137"/>
        <v>2</v>
      </c>
      <c r="N327" s="15">
        <f t="shared" si="142"/>
        <v>0.99</v>
      </c>
      <c r="O327" s="78">
        <f t="shared" si="143"/>
        <v>0</v>
      </c>
      <c r="P327" s="78">
        <f t="shared" si="144"/>
        <v>0.79200000000000004</v>
      </c>
      <c r="Q327" s="153">
        <f t="shared" si="145"/>
        <v>8.0000000000000071E-3</v>
      </c>
      <c r="R327" s="340"/>
    </row>
    <row r="328" spans="2:18" s="3" customFormat="1" ht="27.95" customHeight="1">
      <c r="B328" s="338"/>
      <c r="C328" s="344"/>
      <c r="D328" s="22"/>
      <c r="E328" s="23"/>
      <c r="F328" s="24"/>
      <c r="G328" s="14" t="s">
        <v>14</v>
      </c>
      <c r="H328" s="15">
        <v>0.2</v>
      </c>
      <c r="I328" s="16" t="s">
        <v>81</v>
      </c>
      <c r="J328" s="13" t="s">
        <v>1916</v>
      </c>
      <c r="K328" s="165" t="s">
        <v>1917</v>
      </c>
      <c r="L328" s="66" t="s">
        <v>1918</v>
      </c>
      <c r="M328" s="85">
        <f t="shared" si="137"/>
        <v>2</v>
      </c>
      <c r="N328" s="15">
        <f t="shared" si="142"/>
        <v>0</v>
      </c>
      <c r="O328" s="78">
        <f t="shared" si="143"/>
        <v>0.4</v>
      </c>
      <c r="P328" s="78">
        <f t="shared" si="144"/>
        <v>0</v>
      </c>
      <c r="Q328" s="153">
        <f t="shared" si="145"/>
        <v>0</v>
      </c>
      <c r="R328" s="340"/>
    </row>
    <row r="329" spans="2:18" s="3" customFormat="1" ht="27.95" customHeight="1">
      <c r="B329" s="338"/>
      <c r="C329" s="344"/>
      <c r="D329" s="17" t="s">
        <v>2059</v>
      </c>
      <c r="E329" s="18" t="s">
        <v>22</v>
      </c>
      <c r="F329" s="19" t="s">
        <v>2054</v>
      </c>
      <c r="G329" s="14" t="s">
        <v>205</v>
      </c>
      <c r="H329" s="15">
        <v>0.4</v>
      </c>
      <c r="I329" s="16" t="s">
        <v>81</v>
      </c>
      <c r="J329" s="13" t="s">
        <v>1916</v>
      </c>
      <c r="K329" s="165" t="s">
        <v>1917</v>
      </c>
      <c r="L329" s="66" t="s">
        <v>1918</v>
      </c>
      <c r="M329" s="85">
        <v>2</v>
      </c>
      <c r="N329" s="15">
        <f t="shared" si="142"/>
        <v>0</v>
      </c>
      <c r="O329" s="78">
        <f t="shared" si="143"/>
        <v>0.8</v>
      </c>
      <c r="P329" s="78">
        <f t="shared" si="144"/>
        <v>0</v>
      </c>
      <c r="Q329" s="153">
        <f t="shared" si="145"/>
        <v>0</v>
      </c>
      <c r="R329" s="340"/>
    </row>
    <row r="330" spans="2:18" s="3" customFormat="1" ht="27.95" customHeight="1">
      <c r="B330" s="338"/>
      <c r="C330" s="344"/>
      <c r="D330" s="20"/>
      <c r="E330" s="21"/>
      <c r="F330" s="31"/>
      <c r="G330" s="14" t="s">
        <v>206</v>
      </c>
      <c r="H330" s="15">
        <v>0.4</v>
      </c>
      <c r="I330" s="16" t="s">
        <v>68</v>
      </c>
      <c r="J330" s="13" t="s">
        <v>2055</v>
      </c>
      <c r="K330" s="165" t="s">
        <v>1919</v>
      </c>
      <c r="L330" s="13" t="s">
        <v>1921</v>
      </c>
      <c r="M330" s="85">
        <f t="shared" si="137"/>
        <v>2</v>
      </c>
      <c r="N330" s="15">
        <f t="shared" si="142"/>
        <v>0.99</v>
      </c>
      <c r="O330" s="78">
        <f t="shared" si="143"/>
        <v>0</v>
      </c>
      <c r="P330" s="78">
        <f t="shared" si="144"/>
        <v>0.79200000000000004</v>
      </c>
      <c r="Q330" s="153">
        <f t="shared" si="145"/>
        <v>8.0000000000000071E-3</v>
      </c>
      <c r="R330" s="340"/>
    </row>
    <row r="331" spans="2:18" s="3" customFormat="1" ht="27.95" customHeight="1">
      <c r="B331" s="338"/>
      <c r="C331" s="344"/>
      <c r="D331" s="22"/>
      <c r="E331" s="23"/>
      <c r="F331" s="24"/>
      <c r="G331" s="14" t="s">
        <v>14</v>
      </c>
      <c r="H331" s="15">
        <v>0.2</v>
      </c>
      <c r="I331" s="16" t="s">
        <v>81</v>
      </c>
      <c r="J331" s="13" t="s">
        <v>1916</v>
      </c>
      <c r="K331" s="165" t="s">
        <v>1917</v>
      </c>
      <c r="L331" s="66" t="s">
        <v>1918</v>
      </c>
      <c r="M331" s="85">
        <f t="shared" si="137"/>
        <v>2</v>
      </c>
      <c r="N331" s="15">
        <f t="shared" si="142"/>
        <v>0</v>
      </c>
      <c r="O331" s="78">
        <f t="shared" si="143"/>
        <v>0.4</v>
      </c>
      <c r="P331" s="78">
        <f t="shared" si="144"/>
        <v>0</v>
      </c>
      <c r="Q331" s="153">
        <f t="shared" si="145"/>
        <v>0</v>
      </c>
      <c r="R331" s="340"/>
    </row>
    <row r="332" spans="2:18" s="3" customFormat="1" ht="27.95" customHeight="1">
      <c r="B332" s="338"/>
      <c r="C332" s="344"/>
      <c r="D332" s="17" t="s">
        <v>2060</v>
      </c>
      <c r="E332" s="18" t="s">
        <v>22</v>
      </c>
      <c r="F332" s="19" t="s">
        <v>2054</v>
      </c>
      <c r="G332" s="14" t="s">
        <v>205</v>
      </c>
      <c r="H332" s="15">
        <v>0.4</v>
      </c>
      <c r="I332" s="16" t="s">
        <v>81</v>
      </c>
      <c r="J332" s="13" t="s">
        <v>1916</v>
      </c>
      <c r="K332" s="165" t="s">
        <v>1917</v>
      </c>
      <c r="L332" s="66" t="s">
        <v>1918</v>
      </c>
      <c r="M332" s="85">
        <v>2</v>
      </c>
      <c r="N332" s="15">
        <f t="shared" si="142"/>
        <v>0</v>
      </c>
      <c r="O332" s="78">
        <f t="shared" si="143"/>
        <v>0.8</v>
      </c>
      <c r="P332" s="78">
        <f t="shared" si="144"/>
        <v>0</v>
      </c>
      <c r="Q332" s="153">
        <f t="shared" si="145"/>
        <v>0</v>
      </c>
      <c r="R332" s="340"/>
    </row>
    <row r="333" spans="2:18" s="3" customFormat="1" ht="27.95" customHeight="1">
      <c r="B333" s="338"/>
      <c r="C333" s="344"/>
      <c r="D333" s="20"/>
      <c r="E333" s="21"/>
      <c r="F333" s="31"/>
      <c r="G333" s="14" t="s">
        <v>206</v>
      </c>
      <c r="H333" s="15">
        <v>0.4</v>
      </c>
      <c r="I333" s="16" t="s">
        <v>68</v>
      </c>
      <c r="J333" s="13" t="s">
        <v>2055</v>
      </c>
      <c r="K333" s="165" t="s">
        <v>1919</v>
      </c>
      <c r="L333" s="13" t="s">
        <v>1921</v>
      </c>
      <c r="M333" s="85">
        <f t="shared" si="137"/>
        <v>2</v>
      </c>
      <c r="N333" s="15">
        <f t="shared" si="142"/>
        <v>0.99</v>
      </c>
      <c r="O333" s="78">
        <f t="shared" si="143"/>
        <v>0</v>
      </c>
      <c r="P333" s="78">
        <f t="shared" si="144"/>
        <v>0.79200000000000004</v>
      </c>
      <c r="Q333" s="153">
        <f t="shared" si="145"/>
        <v>8.0000000000000071E-3</v>
      </c>
      <c r="R333" s="340"/>
    </row>
    <row r="334" spans="2:18" s="3" customFormat="1" ht="27.95" customHeight="1">
      <c r="B334" s="338"/>
      <c r="C334" s="344"/>
      <c r="D334" s="22"/>
      <c r="E334" s="23"/>
      <c r="F334" s="24"/>
      <c r="G334" s="14" t="s">
        <v>14</v>
      </c>
      <c r="H334" s="15">
        <v>0.2</v>
      </c>
      <c r="I334" s="16" t="s">
        <v>81</v>
      </c>
      <c r="J334" s="13" t="s">
        <v>1916</v>
      </c>
      <c r="K334" s="165" t="s">
        <v>1917</v>
      </c>
      <c r="L334" s="66" t="s">
        <v>1918</v>
      </c>
      <c r="M334" s="85">
        <f t="shared" si="137"/>
        <v>2</v>
      </c>
      <c r="N334" s="15">
        <f t="shared" si="142"/>
        <v>0</v>
      </c>
      <c r="O334" s="78">
        <f t="shared" si="143"/>
        <v>0.4</v>
      </c>
      <c r="P334" s="78">
        <f t="shared" si="144"/>
        <v>0</v>
      </c>
      <c r="Q334" s="153">
        <f t="shared" si="145"/>
        <v>0</v>
      </c>
      <c r="R334" s="340"/>
    </row>
    <row r="335" spans="2:18" s="3" customFormat="1" ht="27.95" customHeight="1">
      <c r="B335" s="338"/>
      <c r="C335" s="344"/>
      <c r="D335" s="17" t="s">
        <v>2061</v>
      </c>
      <c r="E335" s="18" t="s">
        <v>22</v>
      </c>
      <c r="F335" s="19" t="s">
        <v>2054</v>
      </c>
      <c r="G335" s="14" t="s">
        <v>205</v>
      </c>
      <c r="H335" s="15">
        <v>0.4</v>
      </c>
      <c r="I335" s="16" t="s">
        <v>81</v>
      </c>
      <c r="J335" s="13" t="s">
        <v>1916</v>
      </c>
      <c r="K335" s="165" t="s">
        <v>1917</v>
      </c>
      <c r="L335" s="66" t="s">
        <v>1918</v>
      </c>
      <c r="M335" s="85">
        <v>2</v>
      </c>
      <c r="N335" s="15">
        <f>IF(K335="Detected", 0.99,0)</f>
        <v>0</v>
      </c>
      <c r="O335" s="78">
        <f>IF(I335="Safe", M335*H335,0)</f>
        <v>0.8</v>
      </c>
      <c r="P335" s="78">
        <f>IF(I335="Dangerous",M335*H335*N335,0)</f>
        <v>0</v>
      </c>
      <c r="Q335" s="153">
        <f>IF(P335=0,0,M335*H335*(1-N335))</f>
        <v>0</v>
      </c>
      <c r="R335" s="340"/>
    </row>
    <row r="336" spans="2:18" s="3" customFormat="1" ht="27.95" customHeight="1">
      <c r="B336" s="338"/>
      <c r="C336" s="344"/>
      <c r="D336" s="20"/>
      <c r="E336" s="21"/>
      <c r="F336" s="31"/>
      <c r="G336" s="14" t="s">
        <v>206</v>
      </c>
      <c r="H336" s="15">
        <v>0.4</v>
      </c>
      <c r="I336" s="16" t="s">
        <v>68</v>
      </c>
      <c r="J336" s="13" t="s">
        <v>2055</v>
      </c>
      <c r="K336" s="165" t="s">
        <v>1919</v>
      </c>
      <c r="L336" s="13" t="s">
        <v>1921</v>
      </c>
      <c r="M336" s="85">
        <f t="shared" si="137"/>
        <v>2</v>
      </c>
      <c r="N336" s="15">
        <f>IF(K336="Detected", 0.99,0)</f>
        <v>0.99</v>
      </c>
      <c r="O336" s="78">
        <f>IF(I336="Safe", M336*H336,0)</f>
        <v>0</v>
      </c>
      <c r="P336" s="78">
        <f>IF(I336="Dangerous",M336*H336*N336,0)</f>
        <v>0.79200000000000004</v>
      </c>
      <c r="Q336" s="153">
        <f>IF(P336=0,0,M336*H336*(1-N336))</f>
        <v>8.0000000000000071E-3</v>
      </c>
      <c r="R336" s="340"/>
    </row>
    <row r="337" spans="2:18" s="3" customFormat="1" ht="27.95" customHeight="1">
      <c r="B337" s="338"/>
      <c r="C337" s="344"/>
      <c r="D337" s="22"/>
      <c r="E337" s="23"/>
      <c r="F337" s="24"/>
      <c r="G337" s="14" t="s">
        <v>14</v>
      </c>
      <c r="H337" s="15">
        <v>0.2</v>
      </c>
      <c r="I337" s="16" t="s">
        <v>81</v>
      </c>
      <c r="J337" s="13" t="s">
        <v>1916</v>
      </c>
      <c r="K337" s="165" t="s">
        <v>1917</v>
      </c>
      <c r="L337" s="66" t="s">
        <v>1918</v>
      </c>
      <c r="M337" s="85">
        <f t="shared" si="137"/>
        <v>2</v>
      </c>
      <c r="N337" s="15">
        <f>IF(K337="Detected", 0.99,0)</f>
        <v>0</v>
      </c>
      <c r="O337" s="78">
        <f>IF(I337="Safe", M337*H337,0)</f>
        <v>0.4</v>
      </c>
      <c r="P337" s="78">
        <f>IF(I337="Dangerous",M337*H337*N337,0)</f>
        <v>0</v>
      </c>
      <c r="Q337" s="153">
        <f>IF(P337=0,0,M337*H337*(1-N337))</f>
        <v>0</v>
      </c>
      <c r="R337" s="340"/>
    </row>
    <row r="338" spans="2:18" s="3" customFormat="1" ht="27.95" customHeight="1">
      <c r="B338" s="338"/>
      <c r="C338" s="344"/>
      <c r="D338" s="17" t="s">
        <v>4464</v>
      </c>
      <c r="E338" s="44" t="s">
        <v>4466</v>
      </c>
      <c r="F338" s="19" t="s">
        <v>4465</v>
      </c>
      <c r="G338" s="163" t="s">
        <v>232</v>
      </c>
      <c r="H338" s="15">
        <v>0.2</v>
      </c>
      <c r="I338" s="286" t="s">
        <v>3231</v>
      </c>
      <c r="J338" s="277" t="s">
        <v>4467</v>
      </c>
      <c r="K338" s="286" t="s">
        <v>20</v>
      </c>
      <c r="L338" s="376" t="s">
        <v>2033</v>
      </c>
      <c r="M338" s="292">
        <v>25</v>
      </c>
      <c r="N338" s="15">
        <f t="shared" ref="N338:N342" si="146">IF(K338="Detected", 0.99,0)</f>
        <v>0.99</v>
      </c>
      <c r="O338" s="78">
        <f t="shared" ref="O338:O342" si="147">IF(I338="Safe", M338*H338,0)</f>
        <v>0</v>
      </c>
      <c r="P338" s="78">
        <f t="shared" ref="P338:P342" si="148">IF(I338="Dangerous",M338*H338*N338,0)</f>
        <v>4.95</v>
      </c>
      <c r="Q338" s="153">
        <f t="shared" ref="Q338:Q342" si="149">IF(P338=0,0,M338*H338*(1-N338))</f>
        <v>5.0000000000000044E-2</v>
      </c>
      <c r="R338" s="340"/>
    </row>
    <row r="339" spans="2:18" s="3" customFormat="1" ht="27.95" customHeight="1">
      <c r="B339" s="338"/>
      <c r="C339" s="344"/>
      <c r="D339" s="20"/>
      <c r="E339" s="21"/>
      <c r="F339" s="31"/>
      <c r="G339" s="163" t="s">
        <v>233</v>
      </c>
      <c r="H339" s="15">
        <v>0.2</v>
      </c>
      <c r="I339" s="286" t="s">
        <v>3722</v>
      </c>
      <c r="J339" s="277" t="s">
        <v>4467</v>
      </c>
      <c r="K339" s="286" t="s">
        <v>20</v>
      </c>
      <c r="L339" s="376" t="s">
        <v>2033</v>
      </c>
      <c r="M339" s="292">
        <f>M338</f>
        <v>25</v>
      </c>
      <c r="N339" s="15">
        <f t="shared" si="146"/>
        <v>0.99</v>
      </c>
      <c r="O339" s="78">
        <f t="shared" si="147"/>
        <v>0</v>
      </c>
      <c r="P339" s="78">
        <f t="shared" si="148"/>
        <v>4.95</v>
      </c>
      <c r="Q339" s="153">
        <f t="shared" si="149"/>
        <v>5.0000000000000044E-2</v>
      </c>
      <c r="R339" s="340"/>
    </row>
    <row r="340" spans="2:18" s="3" customFormat="1" ht="27.95" customHeight="1">
      <c r="B340" s="338"/>
      <c r="C340" s="344"/>
      <c r="D340" s="20"/>
      <c r="E340" s="21"/>
      <c r="F340" s="31"/>
      <c r="G340" s="163" t="s">
        <v>230</v>
      </c>
      <c r="H340" s="15">
        <v>0.2</v>
      </c>
      <c r="I340" s="275" t="s">
        <v>16</v>
      </c>
      <c r="J340" s="277" t="s">
        <v>4468</v>
      </c>
      <c r="K340" s="286" t="s">
        <v>20</v>
      </c>
      <c r="L340" s="376" t="s">
        <v>2033</v>
      </c>
      <c r="M340" s="292">
        <f>M339</f>
        <v>25</v>
      </c>
      <c r="N340" s="15">
        <f t="shared" si="146"/>
        <v>0.99</v>
      </c>
      <c r="O340" s="78">
        <f t="shared" si="147"/>
        <v>0</v>
      </c>
      <c r="P340" s="78">
        <f t="shared" si="148"/>
        <v>4.95</v>
      </c>
      <c r="Q340" s="153">
        <f t="shared" si="149"/>
        <v>5.0000000000000044E-2</v>
      </c>
      <c r="R340" s="340"/>
    </row>
    <row r="341" spans="2:18" s="3" customFormat="1" ht="27.95" customHeight="1">
      <c r="B341" s="338"/>
      <c r="C341" s="344"/>
      <c r="D341" s="20"/>
      <c r="E341" s="21"/>
      <c r="F341" s="31"/>
      <c r="G341" s="163" t="s">
        <v>231</v>
      </c>
      <c r="H341" s="15">
        <v>0.2</v>
      </c>
      <c r="I341" s="275" t="s">
        <v>3231</v>
      </c>
      <c r="J341" s="277" t="s">
        <v>4469</v>
      </c>
      <c r="K341" s="286" t="s">
        <v>20</v>
      </c>
      <c r="L341" s="376" t="s">
        <v>2033</v>
      </c>
      <c r="M341" s="292">
        <f>M340</f>
        <v>25</v>
      </c>
      <c r="N341" s="15">
        <f t="shared" si="146"/>
        <v>0.99</v>
      </c>
      <c r="O341" s="78">
        <f t="shared" si="147"/>
        <v>0</v>
      </c>
      <c r="P341" s="78">
        <f t="shared" si="148"/>
        <v>4.95</v>
      </c>
      <c r="Q341" s="153">
        <f t="shared" si="149"/>
        <v>5.0000000000000044E-2</v>
      </c>
      <c r="R341" s="340"/>
    </row>
    <row r="342" spans="2:18" s="3" customFormat="1" ht="39.950000000000003" customHeight="1" thickBot="1">
      <c r="B342" s="339"/>
      <c r="C342" s="345"/>
      <c r="D342" s="46"/>
      <c r="E342" s="43"/>
      <c r="F342" s="48"/>
      <c r="G342" s="195" t="s">
        <v>234</v>
      </c>
      <c r="H342" s="50">
        <v>0.2</v>
      </c>
      <c r="I342" s="328" t="s">
        <v>3226</v>
      </c>
      <c r="J342" s="329" t="s">
        <v>210</v>
      </c>
      <c r="K342" s="377" t="s">
        <v>20</v>
      </c>
      <c r="L342" s="330" t="s">
        <v>21</v>
      </c>
      <c r="M342" s="378">
        <f>M341</f>
        <v>25</v>
      </c>
      <c r="N342" s="50">
        <f t="shared" si="146"/>
        <v>0.99</v>
      </c>
      <c r="O342" s="82">
        <f t="shared" si="147"/>
        <v>5</v>
      </c>
      <c r="P342" s="82">
        <f t="shared" si="148"/>
        <v>0</v>
      </c>
      <c r="Q342" s="154">
        <f t="shared" si="149"/>
        <v>0</v>
      </c>
      <c r="R342" s="197"/>
    </row>
    <row r="343" spans="2:18" s="3" customFormat="1" ht="12.75">
      <c r="G343" s="6"/>
      <c r="H343" s="8"/>
      <c r="I343" s="5"/>
      <c r="J343" s="9"/>
      <c r="K343" s="5"/>
      <c r="L343" s="9"/>
      <c r="M343" s="58"/>
      <c r="N343" s="60"/>
      <c r="O343" s="56"/>
      <c r="P343" s="56"/>
      <c r="Q343" s="56"/>
    </row>
    <row r="344" spans="2:18" s="3" customFormat="1" ht="12.75">
      <c r="G344" s="6"/>
      <c r="H344" s="8"/>
      <c r="I344" s="5"/>
      <c r="J344" s="9"/>
      <c r="K344" s="5"/>
      <c r="L344" s="9"/>
      <c r="M344" s="58"/>
      <c r="N344" s="60"/>
      <c r="O344" s="56"/>
      <c r="P344" s="56"/>
      <c r="Q344" s="56"/>
    </row>
    <row r="345" spans="2:18" s="3" customFormat="1" ht="12.75">
      <c r="G345" s="6"/>
      <c r="H345" s="8"/>
      <c r="I345" s="5"/>
      <c r="J345" s="9"/>
      <c r="K345" s="5"/>
      <c r="L345" s="9"/>
      <c r="M345" s="58"/>
      <c r="N345" s="60"/>
      <c r="O345" s="56"/>
      <c r="P345" s="56"/>
      <c r="Q345" s="56"/>
    </row>
    <row r="346" spans="2:18" s="3" customFormat="1" ht="12.75">
      <c r="G346" s="6"/>
      <c r="H346" s="8"/>
      <c r="I346" s="5"/>
      <c r="J346" s="9"/>
      <c r="K346" s="5"/>
      <c r="L346" s="9"/>
      <c r="M346" s="58"/>
      <c r="N346" s="60"/>
      <c r="O346" s="56"/>
      <c r="P346" s="56"/>
      <c r="Q346" s="56"/>
    </row>
    <row r="347" spans="2:18" s="3" customFormat="1" ht="12.75">
      <c r="G347" s="6"/>
      <c r="H347" s="8"/>
      <c r="I347" s="5"/>
      <c r="J347" s="9"/>
      <c r="K347" s="5"/>
      <c r="L347" s="9"/>
      <c r="M347" s="58"/>
      <c r="N347" s="60"/>
      <c r="O347" s="56"/>
      <c r="P347" s="56"/>
      <c r="Q347" s="56"/>
    </row>
    <row r="348" spans="2:18" s="3" customFormat="1" ht="12.75">
      <c r="G348" s="6"/>
      <c r="H348" s="8"/>
      <c r="I348" s="5"/>
      <c r="J348" s="9"/>
      <c r="K348" s="5"/>
      <c r="L348" s="9"/>
      <c r="M348" s="58"/>
      <c r="N348" s="60"/>
      <c r="O348" s="56"/>
      <c r="P348" s="56"/>
      <c r="Q348" s="56"/>
    </row>
    <row r="349" spans="2:18" s="3" customFormat="1" ht="12.75">
      <c r="G349" s="6"/>
      <c r="H349" s="8"/>
      <c r="I349" s="5"/>
      <c r="J349" s="9"/>
      <c r="K349" s="5"/>
      <c r="L349" s="9"/>
      <c r="M349" s="58"/>
      <c r="N349" s="60"/>
      <c r="O349" s="56"/>
      <c r="P349" s="56"/>
      <c r="Q349" s="56"/>
    </row>
    <row r="350" spans="2:18" s="3" customFormat="1" ht="12.75">
      <c r="G350" s="6"/>
      <c r="H350" s="8"/>
      <c r="I350" s="5"/>
      <c r="J350" s="9"/>
      <c r="K350" s="5"/>
      <c r="L350" s="9"/>
      <c r="M350" s="58"/>
      <c r="N350" s="60"/>
      <c r="O350" s="56"/>
      <c r="P350" s="56"/>
      <c r="Q350" s="56"/>
    </row>
    <row r="351" spans="2:18" s="3" customFormat="1" ht="12.75">
      <c r="G351" s="6"/>
      <c r="H351" s="8"/>
      <c r="I351" s="5"/>
      <c r="J351" s="9"/>
      <c r="K351" s="5"/>
      <c r="L351" s="9"/>
      <c r="M351" s="58"/>
      <c r="N351" s="60"/>
      <c r="O351" s="56"/>
      <c r="P351" s="56"/>
      <c r="Q351" s="56"/>
    </row>
    <row r="352" spans="2:18"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H837" s="8"/>
      <c r="I837" s="5"/>
      <c r="J837" s="9"/>
      <c r="K837" s="5"/>
      <c r="L837" s="9"/>
      <c r="M837" s="58"/>
      <c r="N837" s="60"/>
      <c r="O837" s="56"/>
      <c r="P837" s="56"/>
      <c r="Q837" s="56"/>
    </row>
    <row r="838" spans="7:17" s="3" customFormat="1" ht="12.75">
      <c r="G838" s="6"/>
      <c r="H838" s="8"/>
      <c r="I838" s="5"/>
      <c r="J838" s="9"/>
      <c r="K838" s="5"/>
      <c r="L838" s="9"/>
      <c r="M838" s="58"/>
      <c r="N838" s="60"/>
      <c r="O838" s="56"/>
      <c r="P838" s="56"/>
      <c r="Q838" s="56"/>
    </row>
    <row r="839" spans="7:17" s="3" customFormat="1" ht="12.75">
      <c r="G839" s="6"/>
      <c r="H839" s="8"/>
      <c r="I839" s="5"/>
      <c r="J839" s="9"/>
      <c r="K839" s="5"/>
      <c r="L839" s="9"/>
      <c r="M839" s="58"/>
      <c r="N839" s="60"/>
      <c r="O839" s="56"/>
      <c r="P839" s="56"/>
      <c r="Q839" s="56"/>
    </row>
    <row r="840" spans="7:17" s="3" customFormat="1" ht="12.75">
      <c r="G840" s="6"/>
      <c r="H840" s="8"/>
      <c r="I840" s="5"/>
      <c r="J840" s="9"/>
      <c r="K840" s="5"/>
      <c r="L840" s="9"/>
      <c r="M840" s="58"/>
      <c r="N840" s="60"/>
      <c r="O840" s="56"/>
      <c r="P840" s="56"/>
      <c r="Q840" s="56"/>
    </row>
    <row r="841" spans="7:17" s="3" customFormat="1" ht="12.75">
      <c r="G841" s="6"/>
      <c r="H841" s="8"/>
      <c r="I841" s="5"/>
      <c r="J841" s="9"/>
      <c r="K841" s="5"/>
      <c r="L841" s="9"/>
      <c r="M841" s="58"/>
      <c r="N841" s="60"/>
      <c r="O841" s="56"/>
      <c r="P841" s="56"/>
      <c r="Q841" s="56"/>
    </row>
    <row r="842" spans="7:17" s="3" customFormat="1" ht="12.75">
      <c r="G842" s="6"/>
      <c r="H842" s="8"/>
      <c r="I842" s="5"/>
      <c r="J842" s="9"/>
      <c r="K842" s="5"/>
      <c r="L842" s="9"/>
      <c r="M842" s="58"/>
      <c r="N842" s="60"/>
      <c r="O842" s="56"/>
      <c r="P842" s="56"/>
      <c r="Q842" s="56"/>
    </row>
    <row r="843" spans="7:17" s="3" customFormat="1" ht="12.75">
      <c r="G843" s="6"/>
      <c r="H843" s="8"/>
      <c r="I843" s="5"/>
      <c r="J843" s="9"/>
      <c r="K843" s="5"/>
      <c r="L843" s="9"/>
      <c r="M843" s="58"/>
      <c r="N843" s="60"/>
      <c r="O843" s="56"/>
      <c r="P843" s="56"/>
      <c r="Q843" s="56"/>
    </row>
    <row r="844" spans="7:17" s="3" customFormat="1" ht="12.75">
      <c r="G844" s="6"/>
      <c r="H844" s="8"/>
      <c r="I844" s="5"/>
      <c r="J844" s="9"/>
      <c r="K844" s="5"/>
      <c r="L844" s="9"/>
      <c r="M844" s="58"/>
      <c r="N844" s="60"/>
      <c r="O844" s="56"/>
      <c r="P844" s="56"/>
      <c r="Q844" s="56"/>
    </row>
    <row r="845" spans="7:17" s="3" customFormat="1" ht="12.75">
      <c r="G845" s="6"/>
      <c r="H845" s="8"/>
      <c r="I845" s="5"/>
      <c r="J845" s="9"/>
      <c r="K845" s="5"/>
      <c r="L845" s="9"/>
      <c r="M845" s="58"/>
      <c r="N845" s="60"/>
      <c r="O845" s="56"/>
      <c r="P845" s="56"/>
      <c r="Q845" s="56"/>
    </row>
    <row r="846" spans="7:17" s="3" customFormat="1" ht="12.75">
      <c r="G846" s="6"/>
      <c r="H846" s="8"/>
      <c r="I846" s="5"/>
      <c r="J846" s="9"/>
      <c r="K846" s="5"/>
      <c r="L846" s="9"/>
      <c r="M846" s="58"/>
      <c r="N846" s="60"/>
      <c r="O846" s="56"/>
      <c r="P846" s="56"/>
      <c r="Q846" s="56"/>
    </row>
    <row r="847" spans="7:17" s="3" customFormat="1" ht="12.75">
      <c r="G847" s="6"/>
      <c r="H847" s="8"/>
      <c r="I847" s="5"/>
      <c r="J847" s="9"/>
      <c r="K847" s="5"/>
      <c r="L847" s="9"/>
      <c r="M847" s="58"/>
      <c r="N847" s="60"/>
      <c r="O847" s="56"/>
      <c r="P847" s="56"/>
      <c r="Q847" s="56"/>
    </row>
    <row r="848" spans="7:17" s="3" customFormat="1" ht="12.75">
      <c r="G848" s="6"/>
      <c r="H848" s="8"/>
      <c r="I848" s="5"/>
      <c r="J848" s="9"/>
      <c r="K848" s="5"/>
      <c r="L848" s="9"/>
      <c r="M848" s="58"/>
      <c r="N848" s="60"/>
      <c r="O848" s="56"/>
      <c r="P848" s="56"/>
      <c r="Q848" s="56"/>
    </row>
    <row r="849" spans="7:17" s="3" customFormat="1" ht="12.75">
      <c r="G849" s="6"/>
      <c r="H849" s="8"/>
      <c r="I849" s="5"/>
      <c r="J849" s="9"/>
      <c r="K849" s="5"/>
      <c r="L849" s="9"/>
      <c r="M849" s="58"/>
      <c r="N849" s="60"/>
      <c r="O849" s="56"/>
      <c r="P849" s="56"/>
      <c r="Q849" s="56"/>
    </row>
    <row r="850" spans="7:17" s="3" customFormat="1" ht="12.75">
      <c r="G850" s="6"/>
      <c r="H850" s="8"/>
      <c r="I850" s="5"/>
      <c r="J850" s="9"/>
      <c r="K850" s="5"/>
      <c r="L850" s="9"/>
      <c r="M850" s="58"/>
      <c r="N850" s="60"/>
      <c r="O850" s="56"/>
      <c r="P850" s="56"/>
      <c r="Q850" s="56"/>
    </row>
    <row r="851" spans="7:17" s="3" customFormat="1" ht="12.75">
      <c r="G851" s="6"/>
      <c r="H851" s="8"/>
      <c r="I851" s="5"/>
      <c r="J851" s="9"/>
      <c r="K851" s="5"/>
      <c r="L851" s="9"/>
      <c r="M851" s="58"/>
      <c r="N851" s="60"/>
      <c r="O851" s="56"/>
      <c r="P851" s="56"/>
      <c r="Q851" s="56"/>
    </row>
    <row r="852" spans="7:17" s="3" customFormat="1" ht="12.75">
      <c r="G852" s="6"/>
      <c r="H852" s="8"/>
      <c r="I852" s="5"/>
      <c r="J852" s="9"/>
      <c r="K852" s="5"/>
      <c r="L852" s="9"/>
      <c r="M852" s="58"/>
      <c r="N852" s="60"/>
      <c r="O852" s="56"/>
      <c r="P852" s="56"/>
      <c r="Q852" s="56"/>
    </row>
    <row r="853" spans="7:17" s="3" customFormat="1" ht="12.75">
      <c r="G853" s="6"/>
      <c r="H853" s="8"/>
      <c r="I853" s="5"/>
      <c r="J853" s="9"/>
      <c r="K853" s="5"/>
      <c r="L853" s="9"/>
      <c r="M853" s="58"/>
      <c r="N853" s="60"/>
      <c r="O853" s="56"/>
      <c r="P853" s="56"/>
      <c r="Q853" s="56"/>
    </row>
    <row r="854" spans="7:17" s="3" customFormat="1" ht="12.75">
      <c r="G854" s="6"/>
      <c r="H854" s="8"/>
      <c r="I854" s="5"/>
      <c r="J854" s="9"/>
      <c r="K854" s="5"/>
      <c r="L854" s="9"/>
      <c r="M854" s="58"/>
      <c r="N854" s="60"/>
      <c r="O854" s="56"/>
      <c r="P854" s="56"/>
      <c r="Q854" s="56"/>
    </row>
    <row r="855" spans="7:17" s="3" customFormat="1" ht="12.75">
      <c r="G855" s="6"/>
      <c r="H855" s="8"/>
      <c r="I855" s="5"/>
      <c r="J855" s="9"/>
      <c r="K855" s="5"/>
      <c r="L855" s="9"/>
      <c r="M855" s="58"/>
      <c r="N855" s="60"/>
      <c r="O855" s="56"/>
      <c r="P855" s="56"/>
      <c r="Q855" s="56"/>
    </row>
    <row r="856" spans="7:17" s="3" customFormat="1" ht="12.75">
      <c r="G856" s="6"/>
      <c r="H856" s="8"/>
      <c r="I856" s="5"/>
      <c r="J856" s="9"/>
      <c r="K856" s="5"/>
      <c r="L856" s="9"/>
      <c r="M856" s="58"/>
      <c r="N856" s="60"/>
      <c r="O856" s="56"/>
      <c r="P856" s="56"/>
      <c r="Q856" s="56"/>
    </row>
    <row r="857" spans="7:17" s="3" customFormat="1" ht="12.75">
      <c r="G857" s="6"/>
      <c r="H857" s="8"/>
      <c r="I857" s="5"/>
      <c r="J857" s="9"/>
      <c r="K857" s="5"/>
      <c r="L857" s="9"/>
      <c r="M857" s="58"/>
      <c r="N857" s="60"/>
      <c r="O857" s="56"/>
      <c r="P857" s="56"/>
      <c r="Q857" s="56"/>
    </row>
    <row r="858" spans="7:17" s="3" customFormat="1" ht="12.75">
      <c r="G858" s="6"/>
      <c r="H858" s="8"/>
      <c r="I858" s="5"/>
      <c r="J858" s="9"/>
      <c r="K858" s="5"/>
      <c r="L858" s="9"/>
      <c r="M858" s="58"/>
      <c r="N858" s="60"/>
      <c r="O858" s="56"/>
      <c r="P858" s="56"/>
      <c r="Q858" s="56"/>
    </row>
    <row r="859" spans="7:17" s="3" customFormat="1" ht="12.75">
      <c r="G859" s="6"/>
      <c r="H859" s="8"/>
      <c r="I859" s="5"/>
      <c r="J859" s="9"/>
      <c r="K859" s="5"/>
      <c r="L859" s="9"/>
      <c r="M859" s="58"/>
      <c r="N859" s="60"/>
      <c r="O859" s="56"/>
      <c r="P859" s="56"/>
      <c r="Q859" s="56"/>
    </row>
    <row r="860" spans="7:17" s="3" customFormat="1" ht="12.75">
      <c r="G860" s="6"/>
      <c r="H860" s="8"/>
      <c r="I860" s="5"/>
      <c r="J860" s="9"/>
      <c r="K860" s="5"/>
      <c r="L860" s="9"/>
      <c r="M860" s="58"/>
      <c r="N860" s="60"/>
      <c r="O860" s="56"/>
      <c r="P860" s="56"/>
      <c r="Q860" s="56"/>
    </row>
    <row r="861" spans="7:17" s="3" customFormat="1" ht="12.75">
      <c r="G861" s="6"/>
      <c r="H861" s="8"/>
      <c r="I861" s="5"/>
      <c r="J861" s="9"/>
      <c r="K861" s="5"/>
      <c r="L861" s="9"/>
      <c r="M861" s="58"/>
      <c r="N861" s="60"/>
      <c r="O861" s="56"/>
      <c r="P861" s="56"/>
      <c r="Q861" s="56"/>
    </row>
    <row r="862" spans="7:17" s="3" customFormat="1" ht="12.75">
      <c r="G862" s="6"/>
      <c r="H862" s="8"/>
      <c r="I862" s="5"/>
      <c r="J862" s="9"/>
      <c r="K862" s="5"/>
      <c r="L862" s="9"/>
      <c r="M862" s="58"/>
      <c r="N862" s="60"/>
      <c r="O862" s="56"/>
      <c r="P862" s="56"/>
      <c r="Q862" s="56"/>
    </row>
    <row r="863" spans="7:17" s="3" customFormat="1" ht="12.75">
      <c r="G863" s="6"/>
      <c r="H863" s="8"/>
      <c r="I863" s="5"/>
      <c r="J863" s="9"/>
      <c r="K863" s="5"/>
      <c r="L863" s="9"/>
      <c r="M863" s="58"/>
      <c r="N863" s="60"/>
      <c r="O863" s="56"/>
      <c r="P863" s="56"/>
      <c r="Q863" s="56"/>
    </row>
    <row r="864" spans="7:17" s="3" customFormat="1" ht="12.75">
      <c r="G864" s="6"/>
      <c r="H864" s="8"/>
      <c r="I864" s="5"/>
      <c r="J864" s="9"/>
      <c r="K864" s="5"/>
      <c r="L864" s="9"/>
      <c r="M864" s="58"/>
      <c r="N864" s="60"/>
      <c r="O864" s="56"/>
      <c r="P864" s="56"/>
      <c r="Q864" s="56"/>
    </row>
    <row r="865" spans="7:17" s="3" customFormat="1" ht="12.75">
      <c r="G865" s="6"/>
      <c r="H865" s="8"/>
      <c r="I865" s="5"/>
      <c r="J865" s="9"/>
      <c r="K865" s="5"/>
      <c r="L865" s="9"/>
      <c r="M865" s="58"/>
      <c r="N865" s="60"/>
      <c r="O865" s="56"/>
      <c r="P865" s="56"/>
      <c r="Q865" s="56"/>
    </row>
    <row r="866" spans="7:17" s="3" customFormat="1" ht="12.75">
      <c r="G866" s="6"/>
      <c r="H866" s="8"/>
      <c r="I866" s="5"/>
      <c r="J866" s="9"/>
      <c r="K866" s="5"/>
      <c r="L866" s="9"/>
      <c r="M866" s="58"/>
      <c r="N866" s="60"/>
      <c r="O866" s="56"/>
      <c r="P866" s="56"/>
      <c r="Q866" s="56"/>
    </row>
    <row r="867" spans="7:17" s="3" customFormat="1" ht="12.75">
      <c r="G867" s="6"/>
      <c r="H867" s="8"/>
      <c r="I867" s="5"/>
      <c r="J867" s="9"/>
      <c r="K867" s="5"/>
      <c r="L867" s="9"/>
      <c r="M867" s="58"/>
      <c r="N867" s="60"/>
      <c r="O867" s="56"/>
      <c r="P867" s="56"/>
      <c r="Q867" s="56"/>
    </row>
    <row r="868" spans="7:17" s="3" customFormat="1" ht="12.75">
      <c r="G868" s="6"/>
      <c r="H868" s="8"/>
      <c r="I868" s="5"/>
      <c r="J868" s="9"/>
      <c r="K868" s="5"/>
      <c r="L868" s="9"/>
      <c r="M868" s="58"/>
      <c r="N868" s="60"/>
      <c r="O868" s="56"/>
      <c r="P868" s="56"/>
      <c r="Q868" s="56"/>
    </row>
    <row r="869" spans="7:17" s="3" customFormat="1" ht="12.75">
      <c r="G869" s="6"/>
      <c r="H869" s="8"/>
      <c r="I869" s="5"/>
      <c r="J869" s="9"/>
      <c r="K869" s="5"/>
      <c r="L869" s="9"/>
      <c r="M869" s="58"/>
      <c r="N869" s="60"/>
      <c r="O869" s="56"/>
      <c r="P869" s="56"/>
      <c r="Q869" s="56"/>
    </row>
    <row r="870" spans="7:17" s="3" customFormat="1" ht="12.75">
      <c r="G870" s="6"/>
      <c r="H870" s="8"/>
      <c r="I870" s="5"/>
      <c r="J870" s="9"/>
      <c r="K870" s="5"/>
      <c r="L870" s="9"/>
      <c r="M870" s="58"/>
      <c r="N870" s="60"/>
      <c r="O870" s="56"/>
      <c r="P870" s="56"/>
      <c r="Q870" s="56"/>
    </row>
    <row r="871" spans="7:17" s="3" customFormat="1" ht="12.75">
      <c r="G871" s="6"/>
      <c r="H871" s="8"/>
      <c r="I871" s="5"/>
      <c r="J871" s="9"/>
      <c r="K871" s="5"/>
      <c r="L871" s="9"/>
      <c r="M871" s="58"/>
      <c r="N871" s="60"/>
      <c r="O871" s="56"/>
      <c r="P871" s="56"/>
      <c r="Q871" s="56"/>
    </row>
    <row r="872" spans="7:17" s="3" customFormat="1" ht="12.75">
      <c r="G872" s="6"/>
      <c r="H872" s="8"/>
      <c r="I872" s="5"/>
      <c r="J872" s="9"/>
      <c r="K872" s="5"/>
      <c r="L872" s="9"/>
      <c r="M872" s="58"/>
      <c r="N872" s="60"/>
      <c r="O872" s="56"/>
      <c r="P872" s="56"/>
      <c r="Q872" s="56"/>
    </row>
    <row r="873" spans="7:17" s="3" customFormat="1" ht="12.75">
      <c r="G873" s="6"/>
      <c r="H873" s="8"/>
      <c r="I873" s="5"/>
      <c r="J873" s="9"/>
      <c r="K873" s="5"/>
      <c r="L873" s="9"/>
      <c r="M873" s="58"/>
      <c r="N873" s="60"/>
      <c r="O873" s="56"/>
      <c r="P873" s="56"/>
      <c r="Q873" s="56"/>
    </row>
    <row r="874" spans="7:17" s="3" customFormat="1" ht="12.75">
      <c r="G874" s="6"/>
      <c r="H874" s="8"/>
      <c r="I874" s="5"/>
      <c r="J874" s="9"/>
      <c r="K874" s="5"/>
      <c r="L874" s="9"/>
      <c r="M874" s="58"/>
      <c r="N874" s="60"/>
      <c r="O874" s="56"/>
      <c r="P874" s="56"/>
      <c r="Q874" s="56"/>
    </row>
    <row r="875" spans="7:17" s="3" customFormat="1" ht="12.75">
      <c r="G875" s="6"/>
      <c r="H875" s="8"/>
      <c r="I875" s="5"/>
      <c r="J875" s="9"/>
      <c r="K875" s="5"/>
      <c r="L875" s="9"/>
      <c r="M875" s="58"/>
      <c r="N875" s="60"/>
      <c r="O875" s="56"/>
      <c r="P875" s="56"/>
      <c r="Q875" s="56"/>
    </row>
    <row r="876" spans="7:17" s="3" customFormat="1" ht="12.75">
      <c r="G876" s="6"/>
      <c r="H876" s="8"/>
      <c r="I876" s="5"/>
      <c r="J876" s="9"/>
      <c r="K876" s="5"/>
      <c r="L876" s="9"/>
      <c r="M876" s="58"/>
      <c r="N876" s="60"/>
      <c r="O876" s="56"/>
      <c r="P876" s="56"/>
      <c r="Q876" s="56"/>
    </row>
    <row r="877" spans="7:17" s="3" customFormat="1" ht="12.75">
      <c r="G877" s="6"/>
      <c r="H877" s="8"/>
      <c r="I877" s="5"/>
      <c r="J877" s="9"/>
      <c r="K877" s="5"/>
      <c r="L877" s="9"/>
      <c r="M877" s="58"/>
      <c r="N877" s="60"/>
      <c r="O877" s="56"/>
      <c r="P877" s="56"/>
      <c r="Q877" s="56"/>
    </row>
    <row r="878" spans="7:17" s="3" customFormat="1" ht="12.75">
      <c r="G878" s="6"/>
      <c r="H878" s="8"/>
      <c r="I878" s="5"/>
      <c r="J878" s="9"/>
      <c r="K878" s="5"/>
      <c r="L878" s="9"/>
      <c r="M878" s="58"/>
      <c r="N878" s="60"/>
      <c r="O878" s="56"/>
      <c r="P878" s="56"/>
      <c r="Q878" s="56"/>
    </row>
    <row r="879" spans="7:17" s="3" customFormat="1" ht="12.75">
      <c r="G879" s="6"/>
      <c r="H879" s="8"/>
      <c r="I879" s="5"/>
      <c r="J879" s="9"/>
      <c r="K879" s="5"/>
      <c r="L879" s="9"/>
      <c r="M879" s="58"/>
      <c r="N879" s="60"/>
      <c r="O879" s="56"/>
      <c r="P879" s="56"/>
      <c r="Q879" s="56"/>
    </row>
    <row r="880" spans="7:17" s="3" customFormat="1" ht="12.75">
      <c r="G880" s="6"/>
      <c r="H880" s="8"/>
      <c r="I880" s="5"/>
      <c r="J880" s="9"/>
      <c r="K880" s="5"/>
      <c r="L880" s="9"/>
      <c r="M880" s="58"/>
      <c r="N880" s="60"/>
      <c r="O880" s="56"/>
      <c r="P880" s="56"/>
      <c r="Q880" s="56"/>
    </row>
    <row r="881" spans="7:17" s="3" customFormat="1" ht="12.75">
      <c r="G881" s="6"/>
      <c r="H881" s="8"/>
      <c r="I881" s="5"/>
      <c r="J881" s="9"/>
      <c r="K881" s="5"/>
      <c r="L881" s="9"/>
      <c r="M881" s="58"/>
      <c r="N881" s="60"/>
      <c r="O881" s="56"/>
      <c r="P881" s="56"/>
      <c r="Q881" s="56"/>
    </row>
    <row r="882" spans="7:17" s="3" customFormat="1" ht="12.75">
      <c r="G882" s="6"/>
      <c r="H882" s="8"/>
      <c r="I882" s="5"/>
      <c r="J882" s="9"/>
      <c r="K882" s="5"/>
      <c r="L882" s="9"/>
      <c r="M882" s="58"/>
      <c r="N882" s="60"/>
      <c r="O882" s="56"/>
      <c r="P882" s="56"/>
      <c r="Q882" s="56"/>
    </row>
    <row r="883" spans="7:17" s="3" customFormat="1" ht="12.75">
      <c r="G883" s="6"/>
      <c r="H883" s="8"/>
      <c r="I883" s="5"/>
      <c r="J883" s="9"/>
      <c r="K883" s="5"/>
      <c r="L883" s="9"/>
      <c r="M883" s="58"/>
      <c r="N883" s="60"/>
      <c r="O883" s="56"/>
      <c r="P883" s="56"/>
      <c r="Q883" s="56"/>
    </row>
    <row r="884" spans="7:17" s="3" customFormat="1" ht="12.75">
      <c r="G884" s="6"/>
      <c r="H884" s="8"/>
      <c r="I884" s="5"/>
      <c r="J884" s="9"/>
      <c r="K884" s="5"/>
      <c r="L884" s="9"/>
      <c r="M884" s="58"/>
      <c r="N884" s="60"/>
      <c r="O884" s="56"/>
      <c r="P884" s="56"/>
      <c r="Q884" s="56"/>
    </row>
    <row r="885" spans="7:17" s="3" customFormat="1" ht="12.75">
      <c r="G885" s="6"/>
      <c r="H885" s="8"/>
      <c r="I885" s="5"/>
      <c r="J885" s="9"/>
      <c r="K885" s="5"/>
      <c r="L885" s="9"/>
      <c r="M885" s="58"/>
      <c r="N885" s="60"/>
      <c r="O885" s="56"/>
      <c r="P885" s="56"/>
      <c r="Q885" s="56"/>
    </row>
    <row r="886" spans="7:17" s="3" customFormat="1" ht="12.75">
      <c r="G886" s="6"/>
      <c r="H886" s="8"/>
      <c r="I886" s="5"/>
      <c r="J886" s="9"/>
      <c r="K886" s="5"/>
      <c r="L886" s="9"/>
      <c r="M886" s="58"/>
      <c r="N886" s="60"/>
      <c r="O886" s="56"/>
      <c r="P886" s="56"/>
      <c r="Q886" s="56"/>
    </row>
    <row r="887" spans="7:17" s="3" customFormat="1" ht="12.75">
      <c r="G887" s="6"/>
      <c r="H887" s="8"/>
      <c r="I887" s="5"/>
      <c r="J887" s="9"/>
      <c r="K887" s="5"/>
      <c r="L887" s="9"/>
      <c r="M887" s="58"/>
      <c r="N887" s="60"/>
      <c r="O887" s="56"/>
      <c r="P887" s="56"/>
      <c r="Q887" s="56"/>
    </row>
    <row r="888" spans="7:17" s="3" customFormat="1" ht="12.75">
      <c r="G888" s="6"/>
      <c r="H888" s="8"/>
      <c r="I888" s="5"/>
      <c r="J888" s="9"/>
      <c r="K888" s="5"/>
      <c r="L888" s="9"/>
      <c r="M888" s="58"/>
      <c r="N888" s="60"/>
      <c r="O888" s="56"/>
      <c r="P888" s="56"/>
      <c r="Q888" s="56"/>
    </row>
    <row r="889" spans="7:17" s="3" customFormat="1" ht="12.75">
      <c r="G889" s="6"/>
      <c r="H889" s="8"/>
      <c r="I889" s="5"/>
      <c r="J889" s="9"/>
      <c r="K889" s="5"/>
      <c r="L889" s="9"/>
      <c r="M889" s="58"/>
      <c r="N889" s="60"/>
      <c r="O889" s="56"/>
      <c r="P889" s="56"/>
      <c r="Q889" s="56"/>
    </row>
    <row r="890" spans="7:17" s="3" customFormat="1" ht="12.75">
      <c r="G890" s="6"/>
      <c r="H890" s="8"/>
      <c r="I890" s="5"/>
      <c r="J890" s="9"/>
      <c r="K890" s="5"/>
      <c r="L890" s="9"/>
      <c r="M890" s="58"/>
      <c r="N890" s="60"/>
      <c r="O890" s="56"/>
      <c r="P890" s="56"/>
      <c r="Q890" s="56"/>
    </row>
    <row r="891" spans="7:17" s="3" customFormat="1" ht="12.75">
      <c r="G891" s="6"/>
      <c r="H891" s="8"/>
      <c r="I891" s="5"/>
      <c r="J891" s="9"/>
      <c r="K891" s="5"/>
      <c r="L891" s="9"/>
      <c r="M891" s="58"/>
      <c r="N891" s="60"/>
      <c r="O891" s="56"/>
      <c r="P891" s="56"/>
      <c r="Q891" s="56"/>
    </row>
    <row r="892" spans="7:17" s="3" customFormat="1" ht="12.75">
      <c r="G892" s="6"/>
      <c r="H892" s="8"/>
      <c r="I892" s="5"/>
      <c r="J892" s="9"/>
      <c r="K892" s="5"/>
      <c r="L892" s="9"/>
      <c r="M892" s="58"/>
      <c r="N892" s="60"/>
      <c r="O892" s="56"/>
      <c r="P892" s="56"/>
      <c r="Q892" s="56"/>
    </row>
    <row r="893" spans="7:17" s="3" customFormat="1" ht="12.75">
      <c r="G893" s="6"/>
      <c r="H893" s="8"/>
      <c r="I893" s="5"/>
      <c r="J893" s="9"/>
      <c r="K893" s="5"/>
      <c r="L893" s="9"/>
      <c r="M893" s="58"/>
      <c r="N893" s="60"/>
      <c r="O893" s="56"/>
      <c r="P893" s="56"/>
      <c r="Q893" s="56"/>
    </row>
    <row r="894" spans="7:17" s="3" customFormat="1" ht="12.75">
      <c r="G894" s="6"/>
      <c r="H894" s="8"/>
      <c r="I894" s="5"/>
      <c r="J894" s="9"/>
      <c r="K894" s="5"/>
      <c r="L894" s="9"/>
      <c r="M894" s="58"/>
      <c r="N894" s="60"/>
      <c r="O894" s="56"/>
      <c r="P894" s="56"/>
      <c r="Q894" s="56"/>
    </row>
    <row r="895" spans="7:17" s="3" customFormat="1" ht="12.75">
      <c r="G895" s="6"/>
      <c r="H895" s="8"/>
      <c r="I895" s="5"/>
      <c r="J895" s="9"/>
      <c r="K895" s="5"/>
      <c r="L895" s="9"/>
      <c r="M895" s="58"/>
      <c r="N895" s="60"/>
      <c r="O895" s="56"/>
      <c r="P895" s="56"/>
      <c r="Q895" s="56"/>
    </row>
    <row r="896" spans="7:17" s="3" customFormat="1" ht="12.75">
      <c r="G896" s="6"/>
      <c r="H896" s="8"/>
      <c r="I896" s="5"/>
      <c r="J896" s="9"/>
      <c r="K896" s="5"/>
      <c r="L896" s="9"/>
      <c r="M896" s="58"/>
      <c r="N896" s="60"/>
      <c r="O896" s="56"/>
      <c r="P896" s="56"/>
      <c r="Q896" s="56"/>
    </row>
    <row r="897" spans="7:17" s="3" customFormat="1" ht="12.75">
      <c r="G897" s="6"/>
      <c r="H897" s="8"/>
      <c r="I897" s="5"/>
      <c r="J897" s="9"/>
      <c r="K897" s="5"/>
      <c r="L897" s="9"/>
      <c r="M897" s="58"/>
      <c r="N897" s="60"/>
      <c r="O897" s="56"/>
      <c r="P897" s="56"/>
      <c r="Q897" s="56"/>
    </row>
    <row r="898" spans="7:17" s="3" customFormat="1" ht="12.75">
      <c r="G898" s="6"/>
      <c r="H898" s="8"/>
      <c r="I898" s="5"/>
      <c r="J898" s="9"/>
      <c r="K898" s="5"/>
      <c r="L898" s="9"/>
      <c r="M898" s="58"/>
      <c r="N898" s="60"/>
      <c r="O898" s="56"/>
      <c r="P898" s="56"/>
      <c r="Q898" s="56"/>
    </row>
    <row r="899" spans="7:17" s="3" customFormat="1" ht="12.75">
      <c r="G899" s="6"/>
      <c r="H899" s="8"/>
      <c r="I899" s="5"/>
      <c r="J899" s="9"/>
      <c r="K899" s="5"/>
      <c r="L899" s="9"/>
      <c r="M899" s="58"/>
      <c r="N899" s="60"/>
      <c r="O899" s="56"/>
      <c r="P899" s="56"/>
      <c r="Q899" s="56"/>
    </row>
    <row r="900" spans="7:17" s="3" customFormat="1" ht="12.75">
      <c r="G900" s="6"/>
      <c r="H900" s="8"/>
      <c r="I900" s="5"/>
      <c r="J900" s="9"/>
      <c r="K900" s="5"/>
      <c r="L900" s="9"/>
      <c r="M900" s="58"/>
      <c r="N900" s="60"/>
      <c r="O900" s="56"/>
      <c r="P900" s="56"/>
      <c r="Q900" s="56"/>
    </row>
    <row r="901" spans="7:17" s="3" customFormat="1" ht="12.75">
      <c r="G901" s="6"/>
      <c r="H901" s="8"/>
      <c r="I901" s="5"/>
      <c r="J901" s="9"/>
      <c r="K901" s="5"/>
      <c r="L901" s="9"/>
      <c r="M901" s="58"/>
      <c r="N901" s="60"/>
      <c r="O901" s="56"/>
      <c r="P901" s="56"/>
      <c r="Q901" s="56"/>
    </row>
    <row r="902" spans="7:17" s="3" customFormat="1" ht="12.75">
      <c r="G902" s="6"/>
      <c r="H902" s="8"/>
      <c r="I902" s="5"/>
      <c r="J902" s="9"/>
      <c r="K902" s="5"/>
      <c r="L902" s="9"/>
      <c r="M902" s="58"/>
      <c r="N902" s="60"/>
      <c r="O902" s="56"/>
      <c r="P902" s="56"/>
      <c r="Q902" s="56"/>
    </row>
    <row r="903" spans="7:17" s="3" customFormat="1" ht="12.75">
      <c r="G903" s="6"/>
      <c r="H903" s="8"/>
      <c r="I903" s="5"/>
      <c r="J903" s="9"/>
      <c r="K903" s="5"/>
      <c r="L903" s="9"/>
      <c r="M903" s="58"/>
      <c r="N903" s="60"/>
      <c r="O903" s="56"/>
      <c r="P903" s="56"/>
      <c r="Q903" s="56"/>
    </row>
    <row r="904" spans="7:17" s="3" customFormat="1" ht="12.75">
      <c r="G904" s="6"/>
      <c r="H904" s="8"/>
      <c r="I904" s="5"/>
      <c r="J904" s="9"/>
      <c r="K904" s="5"/>
      <c r="L904" s="9"/>
      <c r="M904" s="58"/>
      <c r="N904" s="60"/>
      <c r="O904" s="56"/>
      <c r="P904" s="56"/>
      <c r="Q904" s="56"/>
    </row>
    <row r="905" spans="7:17" s="3" customFormat="1" ht="12.75">
      <c r="G905" s="6"/>
      <c r="H905" s="8"/>
      <c r="I905" s="5"/>
      <c r="J905" s="9"/>
      <c r="K905" s="5"/>
      <c r="L905" s="9"/>
      <c r="M905" s="58"/>
      <c r="N905" s="60"/>
      <c r="O905" s="56"/>
      <c r="P905" s="56"/>
      <c r="Q905" s="56"/>
    </row>
    <row r="906" spans="7:17" s="3" customFormat="1" ht="12.75">
      <c r="G906" s="6"/>
      <c r="H906" s="8"/>
      <c r="I906" s="5"/>
      <c r="J906" s="9"/>
      <c r="K906" s="5"/>
      <c r="L906" s="9"/>
      <c r="M906" s="58"/>
      <c r="N906" s="60"/>
      <c r="O906" s="56"/>
      <c r="P906" s="56"/>
      <c r="Q906" s="56"/>
    </row>
    <row r="907" spans="7:17" s="3" customFormat="1" ht="12.75">
      <c r="G907" s="6"/>
      <c r="H907" s="8"/>
      <c r="I907" s="5"/>
      <c r="J907" s="9"/>
      <c r="K907" s="5"/>
      <c r="L907" s="9"/>
      <c r="M907" s="58"/>
      <c r="N907" s="60"/>
      <c r="O907" s="56"/>
      <c r="P907" s="56"/>
      <c r="Q907" s="56"/>
    </row>
    <row r="908" spans="7:17" s="3" customFormat="1" ht="12.75">
      <c r="G908" s="6"/>
      <c r="H908" s="8"/>
      <c r="I908" s="5"/>
      <c r="J908" s="9"/>
      <c r="K908" s="5"/>
      <c r="L908" s="9"/>
      <c r="M908" s="58"/>
      <c r="N908" s="60"/>
      <c r="O908" s="56"/>
      <c r="P908" s="56"/>
      <c r="Q908" s="56"/>
    </row>
    <row r="909" spans="7:17" s="3" customFormat="1" ht="12.75">
      <c r="G909" s="6"/>
      <c r="H909" s="8"/>
      <c r="I909" s="5"/>
      <c r="J909" s="9"/>
      <c r="K909" s="5"/>
      <c r="L909" s="9"/>
      <c r="M909" s="58"/>
      <c r="N909" s="60"/>
      <c r="O909" s="56"/>
      <c r="P909" s="56"/>
      <c r="Q909" s="56"/>
    </row>
    <row r="910" spans="7:17" s="3" customFormat="1" ht="12.75">
      <c r="G910" s="6"/>
      <c r="H910" s="8"/>
      <c r="I910" s="5"/>
      <c r="J910" s="9"/>
      <c r="K910" s="5"/>
      <c r="L910" s="9"/>
      <c r="M910" s="58"/>
      <c r="N910" s="60"/>
      <c r="O910" s="56"/>
      <c r="P910" s="56"/>
      <c r="Q910" s="56"/>
    </row>
    <row r="911" spans="7:17" s="3" customFormat="1" ht="12.75">
      <c r="G911" s="6"/>
      <c r="H911" s="8"/>
      <c r="I911" s="5"/>
      <c r="J911" s="9"/>
      <c r="K911" s="5"/>
      <c r="L911" s="9"/>
      <c r="M911" s="58"/>
      <c r="N911" s="60"/>
      <c r="O911" s="56"/>
      <c r="P911" s="56"/>
      <c r="Q911" s="56"/>
    </row>
    <row r="912" spans="7:17" s="3" customFormat="1" ht="12.75">
      <c r="G912" s="6"/>
      <c r="H912" s="8"/>
      <c r="I912" s="5"/>
      <c r="J912" s="9"/>
      <c r="K912" s="5"/>
      <c r="L912" s="9"/>
      <c r="M912" s="58"/>
      <c r="N912" s="60"/>
      <c r="O912" s="56"/>
      <c r="P912" s="56"/>
      <c r="Q912" s="56"/>
    </row>
    <row r="913" spans="7:17" s="3" customFormat="1" ht="12.75">
      <c r="G913" s="6"/>
      <c r="H913" s="8"/>
      <c r="I913" s="5"/>
      <c r="J913" s="9"/>
      <c r="K913" s="5"/>
      <c r="L913" s="9"/>
      <c r="M913" s="58"/>
      <c r="N913" s="60"/>
      <c r="O913" s="56"/>
      <c r="P913" s="56"/>
      <c r="Q913" s="56"/>
    </row>
    <row r="914" spans="7:17" s="3" customFormat="1" ht="12.75">
      <c r="G914" s="6"/>
      <c r="H914" s="8"/>
      <c r="I914" s="5"/>
      <c r="J914" s="9"/>
      <c r="K914" s="5"/>
      <c r="L914" s="9"/>
      <c r="M914" s="58"/>
      <c r="N914" s="60"/>
      <c r="O914" s="56"/>
      <c r="P914" s="56"/>
      <c r="Q914" s="56"/>
    </row>
    <row r="915" spans="7:17" s="3" customFormat="1" ht="12.75">
      <c r="G915" s="6"/>
      <c r="H915" s="8"/>
      <c r="I915" s="5"/>
      <c r="J915" s="9"/>
      <c r="K915" s="5"/>
      <c r="L915" s="9"/>
      <c r="M915" s="58"/>
      <c r="N915" s="60"/>
      <c r="O915" s="56"/>
      <c r="P915" s="56"/>
      <c r="Q915" s="56"/>
    </row>
    <row r="916" spans="7:17" s="3" customFormat="1" ht="12.75">
      <c r="G916" s="6"/>
      <c r="H916" s="8"/>
      <c r="I916" s="5"/>
      <c r="J916" s="9"/>
      <c r="K916" s="5"/>
      <c r="L916" s="9"/>
      <c r="M916" s="58"/>
      <c r="N916" s="60"/>
      <c r="O916" s="56"/>
      <c r="P916" s="56"/>
      <c r="Q916" s="56"/>
    </row>
    <row r="917" spans="7:17" s="3" customFormat="1" ht="12.75">
      <c r="G917" s="6"/>
      <c r="H917" s="8"/>
      <c r="I917" s="5"/>
      <c r="J917" s="9"/>
      <c r="K917" s="5"/>
      <c r="L917" s="9"/>
      <c r="M917" s="58"/>
      <c r="N917" s="60"/>
      <c r="O917" s="56"/>
      <c r="P917" s="56"/>
      <c r="Q917" s="56"/>
    </row>
    <row r="918" spans="7:17" s="3" customFormat="1" ht="12.75">
      <c r="G918" s="6"/>
      <c r="H918" s="8"/>
      <c r="I918" s="5"/>
      <c r="J918" s="9"/>
      <c r="K918" s="5"/>
      <c r="L918" s="9"/>
      <c r="M918" s="58"/>
      <c r="N918" s="60"/>
      <c r="O918" s="56"/>
      <c r="P918" s="56"/>
      <c r="Q918" s="56"/>
    </row>
    <row r="919" spans="7:17" s="3" customFormat="1" ht="12.75">
      <c r="G919" s="6"/>
      <c r="H919" s="8"/>
      <c r="I919" s="5"/>
      <c r="J919" s="9"/>
      <c r="K919" s="5"/>
      <c r="L919" s="9"/>
      <c r="M919" s="58"/>
      <c r="N919" s="60"/>
      <c r="O919" s="56"/>
      <c r="P919" s="56"/>
      <c r="Q919" s="56"/>
    </row>
    <row r="920" spans="7:17" s="3" customFormat="1" ht="12.75">
      <c r="G920" s="6"/>
      <c r="H920" s="8"/>
      <c r="I920" s="5"/>
      <c r="J920" s="9"/>
      <c r="K920" s="5"/>
      <c r="L920" s="9"/>
      <c r="M920" s="58"/>
      <c r="N920" s="60"/>
      <c r="O920" s="56"/>
      <c r="P920" s="56"/>
      <c r="Q920" s="56"/>
    </row>
    <row r="921" spans="7:17" s="3" customFormat="1" ht="12.75">
      <c r="G921" s="6"/>
      <c r="H921" s="8"/>
      <c r="I921" s="5"/>
      <c r="J921" s="9"/>
      <c r="K921" s="5"/>
      <c r="L921" s="9"/>
      <c r="M921" s="58"/>
      <c r="N921" s="60"/>
      <c r="O921" s="56"/>
      <c r="P921" s="56"/>
      <c r="Q921" s="56"/>
    </row>
    <row r="922" spans="7:17" s="3" customFormat="1" ht="12.75">
      <c r="G922" s="6"/>
      <c r="H922" s="8"/>
      <c r="I922" s="5"/>
      <c r="J922" s="9"/>
      <c r="K922" s="5"/>
      <c r="L922" s="9"/>
      <c r="M922" s="58"/>
      <c r="N922" s="60"/>
      <c r="O922" s="56"/>
      <c r="P922" s="56"/>
      <c r="Q922" s="56"/>
    </row>
    <row r="923" spans="7:17" s="3" customFormat="1" ht="12.75">
      <c r="G923" s="6"/>
      <c r="H923" s="8"/>
      <c r="I923" s="5"/>
      <c r="J923" s="9"/>
      <c r="K923" s="5"/>
      <c r="L923" s="9"/>
      <c r="M923" s="58"/>
      <c r="N923" s="60"/>
      <c r="O923" s="56"/>
      <c r="P923" s="56"/>
      <c r="Q923" s="56"/>
    </row>
    <row r="924" spans="7:17" s="3" customFormat="1" ht="12.75">
      <c r="G924" s="6"/>
      <c r="H924" s="8"/>
      <c r="I924" s="5"/>
      <c r="J924" s="9"/>
      <c r="K924" s="5"/>
      <c r="L924" s="9"/>
      <c r="M924" s="58"/>
      <c r="N924" s="60"/>
      <c r="O924" s="56"/>
      <c r="P924" s="56"/>
      <c r="Q924" s="56"/>
    </row>
    <row r="925" spans="7:17" s="3" customFormat="1" ht="12.75">
      <c r="G925" s="6"/>
      <c r="H925" s="8"/>
      <c r="I925" s="5"/>
      <c r="J925" s="9"/>
      <c r="K925" s="5"/>
      <c r="L925" s="9"/>
      <c r="M925" s="58"/>
      <c r="N925" s="60"/>
      <c r="O925" s="56"/>
      <c r="P925" s="56"/>
      <c r="Q925" s="56"/>
    </row>
    <row r="926" spans="7:17" s="3" customFormat="1" ht="12.75">
      <c r="G926" s="6"/>
      <c r="H926" s="8"/>
      <c r="I926" s="5"/>
      <c r="J926" s="9"/>
      <c r="K926" s="5"/>
      <c r="L926" s="9"/>
      <c r="M926" s="58"/>
      <c r="N926" s="60"/>
      <c r="O926" s="56"/>
      <c r="P926" s="56"/>
      <c r="Q926" s="56"/>
    </row>
    <row r="927" spans="7:17" s="3" customFormat="1" ht="12.75">
      <c r="G927" s="6"/>
      <c r="H927" s="8"/>
      <c r="I927" s="5"/>
      <c r="J927" s="9"/>
      <c r="K927" s="5"/>
      <c r="L927" s="9"/>
      <c r="M927" s="58"/>
      <c r="N927" s="60"/>
      <c r="O927" s="56"/>
      <c r="P927" s="56"/>
      <c r="Q927" s="56"/>
    </row>
    <row r="928" spans="7:17" s="3" customFormat="1" ht="12.75">
      <c r="G928" s="6"/>
      <c r="H928" s="8"/>
      <c r="I928" s="5"/>
      <c r="J928" s="9"/>
      <c r="K928" s="5"/>
      <c r="L928" s="9"/>
      <c r="M928" s="58"/>
      <c r="N928" s="60"/>
      <c r="O928" s="56"/>
      <c r="P928" s="56"/>
      <c r="Q928" s="56"/>
    </row>
    <row r="929" spans="7:17" s="3" customFormat="1" ht="12.75">
      <c r="G929" s="6"/>
      <c r="H929" s="8"/>
      <c r="I929" s="5"/>
      <c r="J929" s="9"/>
      <c r="K929" s="5"/>
      <c r="L929" s="9"/>
      <c r="M929" s="58"/>
      <c r="N929" s="60"/>
      <c r="O929" s="56"/>
      <c r="P929" s="56"/>
      <c r="Q929" s="56"/>
    </row>
    <row r="930" spans="7:17" s="3" customFormat="1" ht="12.75">
      <c r="G930" s="6"/>
      <c r="H930" s="8"/>
      <c r="I930" s="5"/>
      <c r="J930" s="9"/>
      <c r="K930" s="5"/>
      <c r="L930" s="9"/>
      <c r="M930" s="58"/>
      <c r="N930" s="60"/>
      <c r="O930" s="56"/>
      <c r="P930" s="56"/>
      <c r="Q930" s="56"/>
    </row>
    <row r="931" spans="7:17" s="3" customFormat="1" ht="12.75">
      <c r="G931" s="6"/>
      <c r="H931" s="8"/>
      <c r="I931" s="5"/>
      <c r="J931" s="9"/>
      <c r="K931" s="5"/>
      <c r="L931" s="9"/>
      <c r="M931" s="58"/>
      <c r="N931" s="60"/>
      <c r="O931" s="56"/>
      <c r="P931" s="56"/>
      <c r="Q931" s="56"/>
    </row>
    <row r="932" spans="7:17" s="3" customFormat="1" ht="12.75">
      <c r="G932" s="6"/>
      <c r="H932" s="8"/>
      <c r="I932" s="5"/>
      <c r="J932" s="9"/>
      <c r="K932" s="5"/>
      <c r="L932" s="9"/>
      <c r="M932" s="58"/>
      <c r="N932" s="60"/>
      <c r="O932" s="56"/>
      <c r="P932" s="56"/>
      <c r="Q932" s="56"/>
    </row>
    <row r="933" spans="7:17" s="3" customFormat="1" ht="12.75">
      <c r="G933" s="6"/>
      <c r="H933" s="8"/>
      <c r="I933" s="5"/>
      <c r="J933" s="9"/>
      <c r="K933" s="5"/>
      <c r="L933" s="9"/>
      <c r="M933" s="58"/>
      <c r="N933" s="60"/>
      <c r="O933" s="56"/>
      <c r="P933" s="56"/>
      <c r="Q933" s="56"/>
    </row>
    <row r="934" spans="7:17" s="3" customFormat="1" ht="12.75">
      <c r="G934" s="6"/>
      <c r="H934" s="8"/>
      <c r="I934" s="5"/>
      <c r="J934" s="9"/>
      <c r="K934" s="5"/>
      <c r="L934" s="9"/>
      <c r="M934" s="58"/>
      <c r="N934" s="60"/>
      <c r="O934" s="56"/>
      <c r="P934" s="56"/>
      <c r="Q934" s="56"/>
    </row>
    <row r="935" spans="7:17" s="3" customFormat="1" ht="12.75">
      <c r="G935" s="6"/>
      <c r="H935" s="8"/>
      <c r="I935" s="5"/>
      <c r="J935" s="9"/>
      <c r="K935" s="5"/>
      <c r="L935" s="9"/>
      <c r="M935" s="58"/>
      <c r="N935" s="60"/>
      <c r="O935" s="56"/>
      <c r="P935" s="56"/>
      <c r="Q935" s="56"/>
    </row>
    <row r="936" spans="7:17" s="3" customFormat="1" ht="12.75">
      <c r="G936" s="6"/>
      <c r="H936" s="8"/>
      <c r="I936" s="5"/>
      <c r="J936" s="9"/>
      <c r="K936" s="5"/>
      <c r="L936" s="9"/>
      <c r="M936" s="58"/>
      <c r="N936" s="60"/>
      <c r="O936" s="56"/>
      <c r="P936" s="56"/>
      <c r="Q936" s="56"/>
    </row>
    <row r="937" spans="7:17" s="3" customFormat="1" ht="12.75">
      <c r="G937" s="6"/>
      <c r="H937" s="8"/>
      <c r="I937" s="5"/>
      <c r="J937" s="9"/>
      <c r="K937" s="5"/>
      <c r="L937" s="9"/>
      <c r="M937" s="58"/>
      <c r="N937" s="60"/>
      <c r="O937" s="56"/>
      <c r="P937" s="56"/>
      <c r="Q937" s="56"/>
    </row>
    <row r="938" spans="7:17" s="3" customFormat="1" ht="12.75">
      <c r="G938" s="6"/>
      <c r="H938" s="8"/>
      <c r="I938" s="5"/>
      <c r="J938" s="9"/>
      <c r="K938" s="5"/>
      <c r="L938" s="9"/>
      <c r="M938" s="58"/>
      <c r="N938" s="60"/>
      <c r="O938" s="56"/>
      <c r="P938" s="56"/>
      <c r="Q938" s="56"/>
    </row>
    <row r="939" spans="7:17" s="3" customFormat="1" ht="12.75">
      <c r="G939" s="6"/>
      <c r="H939" s="8"/>
      <c r="I939" s="5"/>
      <c r="J939" s="9"/>
      <c r="K939" s="5"/>
      <c r="L939" s="9"/>
      <c r="M939" s="58"/>
      <c r="N939" s="60"/>
      <c r="O939" s="56"/>
      <c r="P939" s="56"/>
      <c r="Q939" s="56"/>
    </row>
    <row r="940" spans="7:17" s="3" customFormat="1" ht="12.75">
      <c r="G940" s="6"/>
      <c r="H940" s="8"/>
      <c r="I940" s="5"/>
      <c r="J940" s="9"/>
      <c r="K940" s="5"/>
      <c r="L940" s="9"/>
      <c r="M940" s="58"/>
      <c r="N940" s="60"/>
      <c r="O940" s="56"/>
      <c r="P940" s="56"/>
      <c r="Q940" s="56"/>
    </row>
    <row r="941" spans="7:17" s="3" customFormat="1" ht="12.75">
      <c r="G941" s="6"/>
      <c r="H941" s="8"/>
      <c r="I941" s="5"/>
      <c r="J941" s="9"/>
      <c r="K941" s="5"/>
      <c r="L941" s="9"/>
      <c r="M941" s="58"/>
      <c r="N941" s="60"/>
      <c r="O941" s="56"/>
      <c r="P941" s="56"/>
      <c r="Q941" s="56"/>
    </row>
    <row r="942" spans="7:17" s="3" customFormat="1" ht="12.75">
      <c r="G942" s="6"/>
      <c r="H942" s="8"/>
      <c r="I942" s="5"/>
      <c r="J942" s="9"/>
      <c r="K942" s="5"/>
      <c r="L942" s="9"/>
      <c r="M942" s="58"/>
      <c r="N942" s="60"/>
      <c r="O942" s="56"/>
      <c r="P942" s="56"/>
      <c r="Q942" s="56"/>
    </row>
    <row r="943" spans="7:17" s="3" customFormat="1" ht="12.75">
      <c r="G943" s="6"/>
      <c r="H943" s="8"/>
      <c r="I943" s="5"/>
      <c r="J943" s="9"/>
      <c r="K943" s="5"/>
      <c r="L943" s="9"/>
      <c r="M943" s="58"/>
      <c r="N943" s="60"/>
      <c r="O943" s="56"/>
      <c r="P943" s="56"/>
      <c r="Q943" s="56"/>
    </row>
    <row r="944" spans="7:17" s="3" customFormat="1" ht="12.75">
      <c r="G944" s="6"/>
      <c r="H944" s="8"/>
      <c r="I944" s="5"/>
      <c r="J944" s="9"/>
      <c r="K944" s="5"/>
      <c r="L944" s="9"/>
      <c r="M944" s="58"/>
      <c r="N944" s="60"/>
      <c r="O944" s="56"/>
      <c r="P944" s="56"/>
      <c r="Q944" s="56"/>
    </row>
    <row r="945" spans="7:17" s="3" customFormat="1" ht="12.75">
      <c r="G945" s="6"/>
      <c r="H945" s="8"/>
      <c r="I945" s="5"/>
      <c r="J945" s="9"/>
      <c r="K945" s="5"/>
      <c r="L945" s="9"/>
      <c r="M945" s="58"/>
      <c r="N945" s="60"/>
      <c r="O945" s="56"/>
      <c r="P945" s="56"/>
      <c r="Q945" s="56"/>
    </row>
    <row r="946" spans="7:17" s="3" customFormat="1" ht="12.75">
      <c r="G946" s="6"/>
      <c r="H946" s="8"/>
      <c r="I946" s="5"/>
      <c r="J946" s="9"/>
      <c r="K946" s="5"/>
      <c r="L946" s="9"/>
      <c r="M946" s="58"/>
      <c r="N946" s="60"/>
      <c r="O946" s="56"/>
      <c r="P946" s="56"/>
      <c r="Q946" s="56"/>
    </row>
    <row r="947" spans="7:17" s="3" customFormat="1" ht="12.75">
      <c r="G947" s="6"/>
      <c r="H947" s="8"/>
      <c r="I947" s="5"/>
      <c r="J947" s="9"/>
      <c r="K947" s="5"/>
      <c r="L947" s="9"/>
      <c r="M947" s="58"/>
      <c r="N947" s="60"/>
      <c r="O947" s="56"/>
      <c r="P947" s="56"/>
      <c r="Q947" s="56"/>
    </row>
    <row r="948" spans="7:17" s="3" customFormat="1" ht="12.75">
      <c r="G948" s="6"/>
      <c r="H948" s="8"/>
      <c r="I948" s="5"/>
      <c r="J948" s="9"/>
      <c r="K948" s="5"/>
      <c r="L948" s="9"/>
      <c r="M948" s="58"/>
      <c r="N948" s="60"/>
      <c r="O948" s="56"/>
      <c r="P948" s="56"/>
      <c r="Q948" s="56"/>
    </row>
    <row r="949" spans="7:17" s="3" customFormat="1" ht="12.75">
      <c r="G949" s="6"/>
      <c r="H949" s="8"/>
      <c r="I949" s="5"/>
      <c r="J949" s="9"/>
      <c r="K949" s="5"/>
      <c r="L949" s="9"/>
      <c r="M949" s="58"/>
      <c r="N949" s="60"/>
      <c r="O949" s="56"/>
      <c r="P949" s="56"/>
      <c r="Q949" s="56"/>
    </row>
    <row r="950" spans="7:17" s="3" customFormat="1" ht="12.75">
      <c r="G950" s="6"/>
      <c r="H950" s="8"/>
      <c r="I950" s="5"/>
      <c r="J950" s="9"/>
      <c r="K950" s="5"/>
      <c r="L950" s="9"/>
      <c r="M950" s="58"/>
      <c r="N950" s="60"/>
      <c r="O950" s="56"/>
      <c r="P950" s="56"/>
      <c r="Q950" s="56"/>
    </row>
    <row r="951" spans="7:17" s="3" customFormat="1" ht="12.75">
      <c r="G951" s="6"/>
      <c r="H951" s="8"/>
      <c r="I951" s="5"/>
      <c r="J951" s="9"/>
      <c r="K951" s="5"/>
      <c r="L951" s="9"/>
      <c r="M951" s="58"/>
      <c r="N951" s="60"/>
      <c r="O951" s="56"/>
      <c r="P951" s="56"/>
      <c r="Q951" s="56"/>
    </row>
    <row r="952" spans="7:17" s="3" customFormat="1" ht="12.75">
      <c r="G952" s="6"/>
      <c r="H952" s="8"/>
      <c r="I952" s="5"/>
      <c r="J952" s="9"/>
      <c r="K952" s="5"/>
      <c r="L952" s="9"/>
      <c r="M952" s="58"/>
      <c r="N952" s="60"/>
      <c r="O952" s="56"/>
      <c r="P952" s="56"/>
      <c r="Q952" s="56"/>
    </row>
    <row r="953" spans="7:17" s="3" customFormat="1" ht="12.75">
      <c r="G953" s="6"/>
      <c r="H953" s="8"/>
      <c r="I953" s="5"/>
      <c r="J953" s="9"/>
      <c r="K953" s="5"/>
      <c r="L953" s="9"/>
      <c r="M953" s="58"/>
      <c r="N953" s="60"/>
      <c r="O953" s="56"/>
      <c r="P953" s="56"/>
      <c r="Q953" s="56"/>
    </row>
    <row r="954" spans="7:17" s="3" customFormat="1" ht="12.75">
      <c r="G954" s="6"/>
      <c r="H954" s="8"/>
      <c r="I954" s="5"/>
      <c r="J954" s="9"/>
      <c r="K954" s="5"/>
      <c r="L954" s="9"/>
      <c r="M954" s="58"/>
      <c r="N954" s="60"/>
      <c r="O954" s="56"/>
      <c r="P954" s="56"/>
      <c r="Q954" s="56"/>
    </row>
    <row r="955" spans="7:17" s="3" customFormat="1" ht="12.75">
      <c r="G955" s="6"/>
      <c r="H955" s="8"/>
      <c r="I955" s="5"/>
      <c r="J955" s="9"/>
      <c r="K955" s="5"/>
      <c r="L955" s="9"/>
      <c r="M955" s="58"/>
      <c r="N955" s="60"/>
      <c r="O955" s="56"/>
      <c r="P955" s="56"/>
      <c r="Q955" s="56"/>
    </row>
    <row r="956" spans="7:17" s="3" customFormat="1" ht="12.75">
      <c r="G956" s="6"/>
      <c r="H956" s="8"/>
      <c r="I956" s="5"/>
      <c r="J956" s="9"/>
      <c r="K956" s="5"/>
      <c r="L956" s="9"/>
      <c r="M956" s="58"/>
      <c r="N956" s="60"/>
      <c r="O956" s="56"/>
      <c r="P956" s="56"/>
      <c r="Q956" s="56"/>
    </row>
    <row r="957" spans="7:17" s="3" customFormat="1" ht="12.75">
      <c r="G957" s="6"/>
      <c r="H957" s="8"/>
      <c r="I957" s="5"/>
      <c r="J957" s="9"/>
      <c r="K957" s="5"/>
      <c r="L957" s="9"/>
      <c r="M957" s="58"/>
      <c r="N957" s="60"/>
      <c r="O957" s="56"/>
      <c r="P957" s="56"/>
      <c r="Q957" s="56"/>
    </row>
    <row r="958" spans="7:17" s="3" customFormat="1" ht="12.75">
      <c r="G958" s="6"/>
      <c r="H958" s="8"/>
      <c r="I958" s="5"/>
      <c r="J958" s="9"/>
      <c r="K958" s="5"/>
      <c r="L958" s="9"/>
      <c r="M958" s="58"/>
      <c r="N958" s="60"/>
      <c r="O958" s="56"/>
      <c r="P958" s="56"/>
      <c r="Q958" s="56"/>
    </row>
    <row r="959" spans="7:17" s="3" customFormat="1" ht="12.75">
      <c r="G959" s="6"/>
      <c r="H959" s="8"/>
      <c r="I959" s="5"/>
      <c r="J959" s="9"/>
      <c r="K959" s="5"/>
      <c r="L959" s="9"/>
      <c r="M959" s="58"/>
      <c r="N959" s="60"/>
      <c r="O959" s="56"/>
      <c r="P959" s="56"/>
      <c r="Q959" s="56"/>
    </row>
    <row r="960" spans="7:17" s="3" customFormat="1" ht="12.75">
      <c r="G960" s="6"/>
      <c r="H960" s="8"/>
      <c r="I960" s="5"/>
      <c r="J960" s="9"/>
      <c r="K960" s="5"/>
      <c r="L960" s="9"/>
      <c r="M960" s="58"/>
      <c r="N960" s="60"/>
      <c r="O960" s="56"/>
      <c r="P960" s="56"/>
      <c r="Q960" s="56"/>
    </row>
    <row r="961" spans="7:17" s="3" customFormat="1" ht="12.75">
      <c r="G961" s="6"/>
      <c r="H961" s="8"/>
      <c r="I961" s="5"/>
      <c r="J961" s="9"/>
      <c r="K961" s="5"/>
      <c r="L961" s="9"/>
      <c r="M961" s="58"/>
      <c r="N961" s="60"/>
      <c r="O961" s="56"/>
      <c r="P961" s="56"/>
      <c r="Q961" s="56"/>
    </row>
    <row r="962" spans="7:17" s="3" customFormat="1" ht="12.75">
      <c r="G962" s="6"/>
      <c r="H962" s="8"/>
      <c r="I962" s="5"/>
      <c r="J962" s="9"/>
      <c r="K962" s="5"/>
      <c r="L962" s="9"/>
      <c r="M962" s="58"/>
      <c r="N962" s="60"/>
      <c r="O962" s="56"/>
      <c r="P962" s="56"/>
      <c r="Q962" s="56"/>
    </row>
    <row r="963" spans="7:17" s="3" customFormat="1" ht="12.75">
      <c r="G963" s="6"/>
      <c r="H963" s="8"/>
      <c r="I963" s="5"/>
      <c r="J963" s="9"/>
      <c r="K963" s="5"/>
      <c r="L963" s="9"/>
      <c r="M963" s="58"/>
      <c r="N963" s="60"/>
      <c r="O963" s="56"/>
      <c r="P963" s="56"/>
      <c r="Q963" s="56"/>
    </row>
    <row r="964" spans="7:17" s="3" customFormat="1" ht="12.75">
      <c r="G964" s="6"/>
      <c r="H964" s="8"/>
      <c r="I964" s="5"/>
      <c r="J964" s="9"/>
      <c r="K964" s="5"/>
      <c r="L964" s="9"/>
      <c r="M964" s="58"/>
      <c r="N964" s="60"/>
      <c r="O964" s="56"/>
      <c r="P964" s="56"/>
      <c r="Q964" s="56"/>
    </row>
    <row r="965" spans="7:17" s="3" customFormat="1" ht="12.75">
      <c r="G965" s="6"/>
      <c r="H965" s="8"/>
      <c r="I965" s="5"/>
      <c r="J965" s="9"/>
      <c r="K965" s="5"/>
      <c r="L965" s="9"/>
      <c r="M965" s="58"/>
      <c r="N965" s="60"/>
      <c r="O965" s="56"/>
      <c r="P965" s="56"/>
      <c r="Q965" s="56"/>
    </row>
    <row r="966" spans="7:17" s="3" customFormat="1" ht="12.75">
      <c r="G966" s="6"/>
      <c r="H966" s="8"/>
      <c r="I966" s="5"/>
      <c r="J966" s="9"/>
      <c r="K966" s="5"/>
      <c r="L966" s="9"/>
      <c r="M966" s="58"/>
      <c r="N966" s="60"/>
      <c r="O966" s="56"/>
      <c r="P966" s="56"/>
      <c r="Q966" s="56"/>
    </row>
    <row r="967" spans="7:17" s="3" customFormat="1" ht="12.75">
      <c r="G967" s="6"/>
      <c r="H967" s="8"/>
      <c r="I967" s="5"/>
      <c r="J967" s="9"/>
      <c r="K967" s="5"/>
      <c r="L967" s="9"/>
      <c r="M967" s="58"/>
      <c r="N967" s="60"/>
      <c r="O967" s="56"/>
      <c r="P967" s="56"/>
      <c r="Q967" s="56"/>
    </row>
    <row r="968" spans="7:17" s="3" customFormat="1" ht="12.75">
      <c r="G968" s="6"/>
      <c r="H968" s="8"/>
      <c r="I968" s="5"/>
      <c r="J968" s="9"/>
      <c r="K968" s="5"/>
      <c r="L968" s="9"/>
      <c r="M968" s="58"/>
      <c r="N968" s="60"/>
      <c r="O968" s="56"/>
      <c r="P968" s="56"/>
      <c r="Q968" s="56"/>
    </row>
    <row r="969" spans="7:17" s="3" customFormat="1" ht="12.75">
      <c r="G969" s="6"/>
      <c r="H969" s="8"/>
      <c r="I969" s="5"/>
      <c r="J969" s="9"/>
      <c r="K969" s="5"/>
      <c r="L969" s="9"/>
      <c r="M969" s="58"/>
      <c r="N969" s="60"/>
      <c r="O969" s="56"/>
      <c r="P969" s="56"/>
      <c r="Q969" s="56"/>
    </row>
    <row r="970" spans="7:17" s="3" customFormat="1" ht="12.75">
      <c r="G970" s="6"/>
      <c r="H970" s="8"/>
      <c r="I970" s="5"/>
      <c r="J970" s="9"/>
      <c r="K970" s="5"/>
      <c r="L970" s="9"/>
      <c r="M970" s="58"/>
      <c r="N970" s="60"/>
      <c r="O970" s="56"/>
      <c r="P970" s="56"/>
      <c r="Q970" s="56"/>
    </row>
    <row r="971" spans="7:17" s="3" customFormat="1" ht="12.75">
      <c r="G971" s="6"/>
      <c r="H971" s="8"/>
      <c r="I971" s="5"/>
      <c r="J971" s="9"/>
      <c r="K971" s="5"/>
      <c r="L971" s="9"/>
      <c r="M971" s="58"/>
      <c r="N971" s="60"/>
      <c r="O971" s="56"/>
      <c r="P971" s="56"/>
      <c r="Q971" s="56"/>
    </row>
    <row r="972" spans="7:17" s="3" customFormat="1" ht="12.75">
      <c r="G972" s="6"/>
      <c r="H972" s="8"/>
      <c r="I972" s="5"/>
      <c r="J972" s="9"/>
      <c r="K972" s="5"/>
      <c r="L972" s="9"/>
      <c r="M972" s="58"/>
      <c r="N972" s="60"/>
      <c r="O972" s="56"/>
      <c r="P972" s="56"/>
      <c r="Q972" s="56"/>
    </row>
    <row r="973" spans="7:17" s="3" customFormat="1" ht="12.75">
      <c r="G973" s="6"/>
      <c r="H973" s="8"/>
      <c r="I973" s="5"/>
      <c r="J973" s="9"/>
      <c r="K973" s="5"/>
      <c r="L973" s="9"/>
      <c r="M973" s="58"/>
      <c r="N973" s="60"/>
      <c r="O973" s="56"/>
      <c r="P973" s="56"/>
      <c r="Q973" s="56"/>
    </row>
    <row r="974" spans="7:17" s="3" customFormat="1" ht="12.75">
      <c r="G974" s="6"/>
      <c r="I974" s="5"/>
      <c r="J974" s="9"/>
      <c r="K974" s="5"/>
      <c r="L974" s="9"/>
      <c r="M974" s="58"/>
      <c r="N974" s="60"/>
      <c r="O974" s="56"/>
      <c r="P974" s="56"/>
      <c r="Q974" s="56"/>
    </row>
    <row r="975" spans="7:17" s="3" customFormat="1" ht="12.75">
      <c r="G975" s="6"/>
      <c r="I975" s="5"/>
      <c r="J975" s="9"/>
      <c r="K975" s="5"/>
      <c r="L975" s="9"/>
      <c r="M975" s="58"/>
      <c r="N975" s="60"/>
      <c r="O975" s="56"/>
      <c r="P975" s="56"/>
      <c r="Q975" s="56"/>
    </row>
    <row r="976" spans="7:17" s="3" customFormat="1" ht="12.75">
      <c r="G976" s="6"/>
      <c r="I976" s="5"/>
      <c r="J976" s="9"/>
      <c r="K976" s="5"/>
      <c r="L976" s="9"/>
      <c r="M976" s="58"/>
      <c r="N976" s="60"/>
      <c r="O976" s="56"/>
      <c r="P976" s="56"/>
      <c r="Q976" s="56"/>
    </row>
    <row r="977" spans="7:17" s="3" customFormat="1" ht="12.75">
      <c r="G977" s="6"/>
      <c r="I977" s="5"/>
      <c r="J977" s="9"/>
      <c r="K977" s="5"/>
      <c r="L977" s="9"/>
      <c r="M977" s="58"/>
      <c r="N977" s="60"/>
      <c r="O977" s="56"/>
      <c r="P977" s="56"/>
      <c r="Q977" s="56"/>
    </row>
    <row r="978" spans="7:17" s="3" customFormat="1" ht="12.75">
      <c r="G978" s="6"/>
      <c r="I978" s="5"/>
      <c r="J978" s="9"/>
      <c r="K978" s="5"/>
      <c r="L978" s="9"/>
      <c r="M978" s="58"/>
      <c r="N978" s="60"/>
      <c r="O978" s="56"/>
      <c r="P978" s="56"/>
      <c r="Q978" s="56"/>
    </row>
    <row r="979" spans="7:17" s="3" customFormat="1" ht="12.75">
      <c r="G979" s="6"/>
      <c r="I979" s="5"/>
      <c r="J979" s="9"/>
      <c r="K979" s="5"/>
      <c r="L979" s="9"/>
      <c r="M979" s="58"/>
      <c r="N979" s="60"/>
      <c r="O979" s="56"/>
      <c r="P979" s="56"/>
      <c r="Q979" s="56"/>
    </row>
    <row r="980" spans="7:17" s="3" customFormat="1" ht="12.75">
      <c r="G980" s="6"/>
      <c r="I980" s="5"/>
      <c r="J980" s="9"/>
      <c r="K980" s="5"/>
      <c r="L980" s="9"/>
      <c r="M980" s="58"/>
      <c r="N980" s="60"/>
      <c r="O980" s="56"/>
      <c r="P980" s="56"/>
      <c r="Q980" s="56"/>
    </row>
    <row r="981" spans="7:17" s="3" customFormat="1" ht="12.75">
      <c r="G981" s="6"/>
      <c r="I981" s="5"/>
      <c r="J981" s="9"/>
      <c r="K981" s="5"/>
      <c r="L981" s="9"/>
      <c r="M981" s="58"/>
      <c r="N981" s="60"/>
      <c r="O981" s="56"/>
      <c r="P981" s="56"/>
      <c r="Q981" s="56"/>
    </row>
    <row r="982" spans="7:17" s="3" customFormat="1" ht="12.75">
      <c r="G982" s="6"/>
      <c r="I982" s="5"/>
      <c r="J982" s="9"/>
      <c r="K982" s="5"/>
      <c r="L982" s="9"/>
      <c r="M982" s="58"/>
      <c r="N982" s="60"/>
      <c r="O982" s="56"/>
      <c r="P982" s="56"/>
      <c r="Q982" s="56"/>
    </row>
    <row r="983" spans="7:17" s="3" customFormat="1" ht="12.75">
      <c r="G983" s="6"/>
      <c r="I983" s="5"/>
      <c r="J983" s="9"/>
      <c r="K983" s="5"/>
      <c r="L983" s="9"/>
      <c r="M983" s="58"/>
      <c r="N983" s="60"/>
      <c r="O983" s="56"/>
      <c r="P983" s="56"/>
      <c r="Q983" s="56"/>
    </row>
    <row r="984" spans="7:17" s="3" customFormat="1" ht="12.75">
      <c r="G984" s="6"/>
      <c r="I984" s="5"/>
      <c r="J984" s="9"/>
      <c r="K984" s="5"/>
      <c r="L984" s="9"/>
      <c r="M984" s="58"/>
      <c r="N984" s="60"/>
      <c r="O984" s="56"/>
      <c r="P984" s="56"/>
      <c r="Q984" s="56"/>
    </row>
    <row r="985" spans="7:17" s="3" customFormat="1" ht="12.75">
      <c r="G985" s="6"/>
      <c r="I985" s="5"/>
      <c r="J985" s="9"/>
      <c r="K985" s="5"/>
      <c r="L985" s="9"/>
      <c r="M985" s="58"/>
      <c r="N985" s="60"/>
      <c r="O985" s="56"/>
      <c r="P985" s="56"/>
      <c r="Q985" s="56"/>
    </row>
    <row r="986" spans="7:17" s="3" customFormat="1" ht="12.75">
      <c r="G986" s="6"/>
      <c r="I986" s="5"/>
      <c r="J986" s="9"/>
      <c r="K986" s="5"/>
      <c r="L986" s="9"/>
      <c r="M986" s="58"/>
      <c r="N986" s="60"/>
      <c r="O986" s="56"/>
      <c r="P986" s="56"/>
      <c r="Q986" s="56"/>
    </row>
    <row r="987" spans="7:17" s="3" customFormat="1" ht="12.75">
      <c r="G987" s="6"/>
      <c r="I987" s="5"/>
      <c r="J987" s="9"/>
      <c r="K987" s="5"/>
      <c r="L987" s="9"/>
      <c r="M987" s="58"/>
      <c r="N987" s="60"/>
      <c r="O987" s="56"/>
      <c r="P987" s="56"/>
      <c r="Q987" s="56"/>
    </row>
    <row r="988" spans="7:17" s="3" customFormat="1" ht="12.75">
      <c r="G988" s="6"/>
      <c r="I988" s="5"/>
      <c r="J988" s="9"/>
      <c r="K988" s="5"/>
      <c r="L988" s="9"/>
      <c r="M988" s="58"/>
      <c r="N988" s="60"/>
      <c r="O988" s="56"/>
      <c r="P988" s="56"/>
      <c r="Q988" s="56"/>
    </row>
    <row r="989" spans="7:17" s="3" customFormat="1" ht="12.75">
      <c r="G989" s="6"/>
      <c r="I989" s="5"/>
      <c r="J989" s="9"/>
      <c r="K989" s="5"/>
      <c r="L989" s="9"/>
      <c r="M989" s="58"/>
      <c r="N989" s="60"/>
      <c r="O989" s="56"/>
      <c r="P989" s="56"/>
      <c r="Q989" s="56"/>
    </row>
    <row r="990" spans="7:17" s="3" customFormat="1" ht="12.75">
      <c r="G990" s="6"/>
      <c r="I990" s="5"/>
      <c r="J990" s="9"/>
      <c r="K990" s="5"/>
      <c r="L990" s="9"/>
      <c r="M990" s="58"/>
      <c r="N990" s="60"/>
      <c r="O990" s="56"/>
      <c r="P990" s="56"/>
      <c r="Q990" s="56"/>
    </row>
    <row r="991" spans="7:17" s="3" customFormat="1" ht="12.75">
      <c r="G991" s="6"/>
      <c r="I991" s="5"/>
      <c r="J991" s="9"/>
      <c r="K991" s="5"/>
      <c r="L991" s="9"/>
      <c r="M991" s="58"/>
      <c r="N991" s="60"/>
      <c r="O991" s="56"/>
      <c r="P991" s="56"/>
      <c r="Q991" s="56"/>
    </row>
    <row r="992" spans="7:17" s="3" customFormat="1" ht="12.75">
      <c r="G992" s="6"/>
      <c r="I992" s="5"/>
      <c r="J992" s="9"/>
      <c r="K992" s="5"/>
      <c r="L992" s="9"/>
      <c r="M992" s="58"/>
      <c r="N992" s="60"/>
      <c r="O992" s="56"/>
      <c r="P992" s="56"/>
      <c r="Q992" s="56"/>
    </row>
    <row r="993" spans="7:17" s="3" customFormat="1" ht="12.75">
      <c r="G993" s="6"/>
      <c r="I993" s="5"/>
      <c r="J993" s="9"/>
      <c r="K993" s="5"/>
      <c r="L993" s="9"/>
      <c r="M993" s="58"/>
      <c r="N993" s="60"/>
      <c r="O993" s="56"/>
      <c r="P993" s="56"/>
      <c r="Q993" s="56"/>
    </row>
    <row r="994" spans="7:17" s="3" customFormat="1" ht="12.75">
      <c r="G994" s="6"/>
      <c r="I994" s="5"/>
      <c r="J994" s="9"/>
      <c r="K994" s="5"/>
      <c r="L994" s="9"/>
      <c r="M994" s="58"/>
      <c r="N994" s="60"/>
      <c r="O994" s="56"/>
      <c r="P994" s="56"/>
      <c r="Q994" s="56"/>
    </row>
    <row r="995" spans="7:17" s="3" customFormat="1" ht="12.75">
      <c r="G995" s="6"/>
      <c r="I995" s="5"/>
      <c r="J995" s="9"/>
      <c r="K995" s="5"/>
      <c r="L995" s="9"/>
      <c r="M995" s="58"/>
      <c r="N995" s="60"/>
      <c r="O995" s="56"/>
      <c r="P995" s="56"/>
      <c r="Q995" s="56"/>
    </row>
    <row r="996" spans="7:17" s="3" customFormat="1" ht="12.75">
      <c r="G996" s="6"/>
      <c r="I996" s="5"/>
      <c r="J996" s="9"/>
      <c r="K996" s="5"/>
      <c r="L996" s="9"/>
      <c r="M996" s="58"/>
      <c r="N996" s="60"/>
      <c r="O996" s="56"/>
      <c r="P996" s="56"/>
      <c r="Q996" s="56"/>
    </row>
    <row r="997" spans="7:17" s="3" customFormat="1" ht="12.75">
      <c r="G997" s="6"/>
      <c r="I997" s="5"/>
      <c r="J997" s="9"/>
      <c r="K997" s="5"/>
      <c r="L997" s="9"/>
      <c r="M997" s="58"/>
      <c r="N997" s="60"/>
      <c r="O997" s="56"/>
      <c r="P997" s="56"/>
      <c r="Q997" s="56"/>
    </row>
    <row r="998" spans="7:17" s="3" customFormat="1" ht="12.75">
      <c r="G998" s="6"/>
      <c r="I998" s="5"/>
      <c r="J998" s="9"/>
      <c r="K998" s="5"/>
      <c r="L998" s="9"/>
      <c r="M998" s="58"/>
      <c r="N998" s="60"/>
      <c r="O998" s="56"/>
      <c r="P998" s="56"/>
      <c r="Q998" s="56"/>
    </row>
    <row r="999" spans="7:17" s="3" customFormat="1" ht="12.75">
      <c r="G999" s="6"/>
      <c r="I999" s="5"/>
      <c r="J999" s="9"/>
      <c r="K999" s="5"/>
      <c r="L999" s="9"/>
      <c r="M999" s="58"/>
      <c r="N999" s="60"/>
      <c r="O999" s="56"/>
      <c r="P999" s="56"/>
      <c r="Q999" s="56"/>
    </row>
    <row r="1000" spans="7:17" s="3" customFormat="1" ht="12.75">
      <c r="G1000" s="6"/>
      <c r="I1000" s="5"/>
      <c r="J1000" s="9"/>
      <c r="K1000" s="5"/>
      <c r="L1000" s="9"/>
      <c r="M1000" s="58"/>
      <c r="N1000" s="60"/>
      <c r="O1000" s="56"/>
      <c r="P1000" s="56"/>
      <c r="Q1000" s="56"/>
    </row>
    <row r="1001" spans="7:17" s="3" customFormat="1" ht="12.75">
      <c r="G1001" s="6"/>
      <c r="I1001" s="5"/>
      <c r="J1001" s="9"/>
      <c r="K1001" s="5"/>
      <c r="L1001" s="9"/>
      <c r="M1001" s="58"/>
      <c r="N1001" s="60"/>
      <c r="O1001" s="56"/>
      <c r="P1001" s="56"/>
      <c r="Q1001" s="56"/>
    </row>
    <row r="1002" spans="7:17" s="3" customFormat="1" ht="12.75">
      <c r="G1002" s="6"/>
      <c r="I1002" s="5"/>
      <c r="J1002" s="9"/>
      <c r="K1002" s="5"/>
      <c r="L1002" s="9"/>
      <c r="M1002" s="58"/>
      <c r="N1002" s="60"/>
      <c r="O1002" s="56"/>
      <c r="P1002" s="56"/>
      <c r="Q1002" s="56"/>
    </row>
    <row r="1003" spans="7:17" s="3" customFormat="1" ht="12.75">
      <c r="G1003" s="6"/>
      <c r="I1003" s="5"/>
      <c r="J1003" s="9"/>
      <c r="K1003" s="5"/>
      <c r="L1003" s="9"/>
      <c r="M1003" s="58"/>
      <c r="N1003" s="60"/>
      <c r="O1003" s="56"/>
      <c r="P1003" s="56"/>
      <c r="Q1003" s="56"/>
    </row>
    <row r="1004" spans="7:17" s="3" customFormat="1" ht="12.75">
      <c r="G1004" s="6"/>
      <c r="I1004" s="5"/>
      <c r="J1004" s="9"/>
      <c r="K1004" s="5"/>
      <c r="L1004" s="9"/>
      <c r="M1004" s="58"/>
      <c r="N1004" s="60"/>
      <c r="O1004" s="56"/>
      <c r="P1004" s="56"/>
      <c r="Q1004" s="56"/>
    </row>
    <row r="1005" spans="7:17" s="3" customFormat="1" ht="12.75">
      <c r="G1005" s="6"/>
      <c r="I1005" s="5"/>
      <c r="J1005" s="9"/>
      <c r="K1005" s="5"/>
      <c r="L1005" s="9"/>
      <c r="M1005" s="58"/>
      <c r="N1005" s="60"/>
      <c r="O1005" s="56"/>
      <c r="P1005" s="56"/>
      <c r="Q1005" s="56"/>
    </row>
    <row r="1006" spans="7:17" s="3" customFormat="1" ht="12.75">
      <c r="G1006" s="6"/>
      <c r="I1006" s="5"/>
      <c r="J1006" s="9"/>
      <c r="K1006" s="5"/>
      <c r="L1006" s="9"/>
      <c r="M1006" s="58"/>
      <c r="N1006" s="60"/>
      <c r="O1006" s="56"/>
      <c r="P1006" s="56"/>
      <c r="Q1006" s="56"/>
    </row>
    <row r="1007" spans="7:17" s="3" customFormat="1" ht="12.75">
      <c r="G1007" s="6"/>
      <c r="I1007" s="5"/>
      <c r="J1007" s="9"/>
      <c r="K1007" s="5"/>
      <c r="L1007" s="9"/>
      <c r="M1007" s="58"/>
      <c r="N1007" s="60"/>
      <c r="O1007" s="56"/>
      <c r="P1007" s="56"/>
      <c r="Q1007" s="56"/>
    </row>
    <row r="1008" spans="7:17" s="3" customFormat="1" ht="12.75">
      <c r="G1008" s="6"/>
      <c r="I1008" s="5"/>
      <c r="J1008" s="9"/>
      <c r="K1008" s="5"/>
      <c r="L1008" s="9"/>
      <c r="M1008" s="58"/>
      <c r="N1008" s="60"/>
      <c r="O1008" s="56"/>
      <c r="P1008" s="56"/>
      <c r="Q1008" s="56"/>
    </row>
    <row r="1009" spans="7:17" s="3" customFormat="1" ht="12.75">
      <c r="G1009" s="6"/>
      <c r="I1009" s="5"/>
      <c r="J1009" s="9"/>
      <c r="K1009" s="5"/>
      <c r="L1009" s="9"/>
      <c r="M1009" s="58"/>
      <c r="N1009" s="60"/>
      <c r="O1009" s="56"/>
      <c r="P1009" s="56"/>
      <c r="Q1009" s="56"/>
    </row>
    <row r="1010" spans="7:17" s="3" customFormat="1" ht="12.75">
      <c r="G1010" s="6"/>
      <c r="I1010" s="5"/>
      <c r="J1010" s="9"/>
      <c r="K1010" s="5"/>
      <c r="L1010" s="9"/>
      <c r="M1010" s="58"/>
      <c r="N1010" s="60"/>
      <c r="O1010" s="56"/>
      <c r="P1010" s="56"/>
      <c r="Q1010" s="56"/>
    </row>
    <row r="1011" spans="7:17" s="3" customFormat="1" ht="12.75">
      <c r="G1011" s="6"/>
      <c r="I1011" s="5"/>
      <c r="J1011" s="9"/>
      <c r="K1011" s="5"/>
      <c r="L1011" s="9"/>
      <c r="M1011" s="58"/>
      <c r="N1011" s="60"/>
      <c r="O1011" s="56"/>
      <c r="P1011" s="56"/>
      <c r="Q1011" s="56"/>
    </row>
    <row r="1012" spans="7:17" s="3" customFormat="1" ht="12.75">
      <c r="G1012" s="6"/>
      <c r="I1012" s="5"/>
      <c r="J1012" s="9"/>
      <c r="K1012" s="5"/>
      <c r="L1012" s="9"/>
      <c r="M1012" s="58"/>
      <c r="N1012" s="60"/>
      <c r="O1012" s="56"/>
      <c r="P1012" s="56"/>
      <c r="Q1012" s="56"/>
    </row>
    <row r="1013" spans="7:17" s="3" customFormat="1" ht="12.75">
      <c r="G1013" s="6"/>
      <c r="I1013" s="5"/>
      <c r="J1013" s="9"/>
      <c r="K1013" s="5"/>
      <c r="L1013" s="9"/>
      <c r="M1013" s="58"/>
      <c r="N1013" s="60"/>
      <c r="O1013" s="56"/>
      <c r="P1013" s="56"/>
      <c r="Q1013" s="56"/>
    </row>
    <row r="1014" spans="7:17" s="3" customFormat="1" ht="12.75">
      <c r="G1014" s="6"/>
      <c r="I1014" s="5"/>
      <c r="J1014" s="9"/>
      <c r="K1014" s="5"/>
      <c r="L1014" s="9"/>
      <c r="M1014" s="58"/>
      <c r="N1014" s="60"/>
      <c r="O1014" s="56"/>
      <c r="P1014" s="56"/>
      <c r="Q1014" s="56"/>
    </row>
    <row r="1015" spans="7:17" s="3" customFormat="1" ht="12.75">
      <c r="G1015" s="6"/>
      <c r="I1015" s="5"/>
      <c r="J1015" s="9"/>
      <c r="K1015" s="5"/>
      <c r="L1015" s="9"/>
      <c r="M1015" s="58"/>
      <c r="N1015" s="60"/>
      <c r="O1015" s="56"/>
      <c r="P1015" s="56"/>
      <c r="Q1015" s="56"/>
    </row>
    <row r="1016" spans="7:17" s="3" customFormat="1" ht="12.75">
      <c r="G1016" s="6"/>
      <c r="I1016" s="5"/>
      <c r="J1016" s="9"/>
      <c r="K1016" s="5"/>
      <c r="L1016" s="9"/>
      <c r="M1016" s="58"/>
      <c r="N1016" s="60"/>
      <c r="O1016" s="56"/>
      <c r="P1016" s="56"/>
      <c r="Q1016" s="56"/>
    </row>
    <row r="1017" spans="7:17" s="3" customFormat="1" ht="12.75">
      <c r="G1017" s="6"/>
      <c r="I1017" s="5"/>
      <c r="J1017" s="9"/>
      <c r="K1017" s="5"/>
      <c r="L1017" s="9"/>
      <c r="M1017" s="58"/>
      <c r="N1017" s="60"/>
      <c r="O1017" s="56"/>
      <c r="P1017" s="56"/>
      <c r="Q1017" s="56"/>
    </row>
    <row r="1018" spans="7:17" s="3" customFormat="1" ht="12.75">
      <c r="G1018" s="6"/>
      <c r="I1018" s="5"/>
      <c r="J1018" s="9"/>
      <c r="K1018" s="5"/>
      <c r="L1018" s="9"/>
      <c r="M1018" s="58"/>
      <c r="N1018" s="60"/>
      <c r="O1018" s="56"/>
      <c r="P1018" s="56"/>
      <c r="Q1018" s="56"/>
    </row>
    <row r="1019" spans="7:17" s="3" customFormat="1" ht="12.75">
      <c r="G1019" s="6"/>
      <c r="I1019" s="5"/>
      <c r="J1019" s="9"/>
      <c r="K1019" s="5"/>
      <c r="L1019" s="9"/>
      <c r="M1019" s="58"/>
      <c r="N1019" s="60"/>
      <c r="O1019" s="56"/>
      <c r="P1019" s="56"/>
      <c r="Q1019" s="56"/>
    </row>
    <row r="1020" spans="7:17" s="3" customFormat="1" ht="12.75">
      <c r="G1020" s="6"/>
      <c r="I1020" s="5"/>
      <c r="J1020" s="9"/>
      <c r="K1020" s="5"/>
      <c r="L1020" s="9"/>
      <c r="M1020" s="58"/>
      <c r="N1020" s="60"/>
      <c r="O1020" s="56"/>
      <c r="P1020" s="56"/>
      <c r="Q1020" s="56"/>
    </row>
    <row r="1021" spans="7:17" s="3" customFormat="1" ht="12.75">
      <c r="G1021" s="6"/>
      <c r="I1021" s="5"/>
      <c r="J1021" s="9"/>
      <c r="K1021" s="5"/>
      <c r="L1021" s="9"/>
      <c r="M1021" s="58"/>
      <c r="N1021" s="60"/>
      <c r="O1021" s="56"/>
      <c r="P1021" s="56"/>
      <c r="Q1021" s="56"/>
    </row>
    <row r="1022" spans="7:17" s="3" customFormat="1" ht="12.75">
      <c r="G1022" s="6"/>
      <c r="I1022" s="5"/>
      <c r="J1022" s="9"/>
      <c r="K1022" s="5"/>
      <c r="L1022" s="9"/>
      <c r="M1022" s="58"/>
      <c r="N1022" s="60"/>
      <c r="O1022" s="56"/>
      <c r="P1022" s="56"/>
      <c r="Q1022" s="56"/>
    </row>
    <row r="1023" spans="7:17" s="3" customFormat="1" ht="12.75">
      <c r="G1023" s="6"/>
      <c r="I1023" s="5"/>
      <c r="J1023" s="9"/>
      <c r="K1023" s="5"/>
      <c r="L1023" s="9"/>
      <c r="M1023" s="58"/>
      <c r="N1023" s="60"/>
      <c r="O1023" s="56"/>
      <c r="P1023" s="56"/>
      <c r="Q1023" s="56"/>
    </row>
    <row r="1024" spans="7:17" s="3" customFormat="1" ht="12.75">
      <c r="G1024" s="6"/>
      <c r="I1024" s="5"/>
      <c r="J1024" s="9"/>
      <c r="K1024" s="5"/>
      <c r="L1024" s="9"/>
      <c r="M1024" s="58"/>
      <c r="N1024" s="60"/>
      <c r="O1024" s="56"/>
      <c r="P1024" s="56"/>
      <c r="Q1024" s="56"/>
    </row>
    <row r="1025" spans="7:17" s="3" customFormat="1" ht="12.75">
      <c r="G1025" s="6"/>
      <c r="I1025" s="5"/>
      <c r="J1025" s="9"/>
      <c r="K1025" s="5"/>
      <c r="L1025" s="9"/>
      <c r="M1025" s="58"/>
      <c r="N1025" s="60"/>
      <c r="O1025" s="56"/>
      <c r="P1025" s="56"/>
      <c r="Q1025" s="56"/>
    </row>
    <row r="1026" spans="7:17" s="3" customFormat="1" ht="12.75">
      <c r="G1026" s="6"/>
      <c r="I1026" s="5"/>
      <c r="J1026" s="9"/>
      <c r="K1026" s="5"/>
      <c r="L1026" s="9"/>
      <c r="M1026" s="58"/>
      <c r="N1026" s="60"/>
      <c r="O1026" s="56"/>
      <c r="P1026" s="56"/>
      <c r="Q1026" s="56"/>
    </row>
    <row r="1027" spans="7:17" s="3" customFormat="1" ht="12.75">
      <c r="G1027" s="6"/>
      <c r="I1027" s="5"/>
      <c r="J1027" s="9"/>
      <c r="K1027" s="5"/>
      <c r="L1027" s="9"/>
      <c r="M1027" s="58"/>
      <c r="N1027" s="60"/>
      <c r="O1027" s="56"/>
      <c r="P1027" s="56"/>
      <c r="Q1027" s="56"/>
    </row>
    <row r="1028" spans="7:17" s="3" customFormat="1" ht="12.75">
      <c r="G1028" s="6"/>
      <c r="I1028" s="5"/>
      <c r="J1028" s="9"/>
      <c r="K1028" s="5"/>
      <c r="L1028" s="9"/>
      <c r="M1028" s="58"/>
      <c r="N1028" s="60"/>
      <c r="O1028" s="56"/>
      <c r="P1028" s="56"/>
      <c r="Q1028" s="56"/>
    </row>
    <row r="1029" spans="7:17" s="3" customFormat="1" ht="12.75">
      <c r="G1029" s="6"/>
      <c r="I1029" s="5"/>
      <c r="J1029" s="9"/>
      <c r="K1029" s="5"/>
      <c r="L1029" s="9"/>
      <c r="M1029" s="58"/>
      <c r="N1029" s="60"/>
      <c r="O1029" s="56"/>
      <c r="P1029" s="56"/>
      <c r="Q1029" s="56"/>
    </row>
    <row r="1030" spans="7:17" s="3" customFormat="1" ht="12.75">
      <c r="G1030" s="6"/>
      <c r="I1030" s="5"/>
      <c r="J1030" s="9"/>
      <c r="K1030" s="5"/>
      <c r="L1030" s="9"/>
      <c r="M1030" s="58"/>
      <c r="N1030" s="60"/>
      <c r="O1030" s="56"/>
      <c r="P1030" s="56"/>
      <c r="Q1030" s="56"/>
    </row>
    <row r="1031" spans="7:17" s="3" customFormat="1" ht="12.75">
      <c r="G1031" s="6"/>
      <c r="I1031" s="5"/>
      <c r="J1031" s="9"/>
      <c r="K1031" s="5"/>
      <c r="L1031" s="9"/>
      <c r="M1031" s="58"/>
      <c r="N1031" s="60"/>
      <c r="O1031" s="56"/>
      <c r="P1031" s="56"/>
      <c r="Q1031" s="56"/>
    </row>
    <row r="1032" spans="7:17" s="3" customFormat="1" ht="12.75">
      <c r="G1032" s="6"/>
      <c r="I1032" s="5"/>
      <c r="J1032" s="9"/>
      <c r="K1032" s="5"/>
      <c r="L1032" s="9"/>
      <c r="M1032" s="58"/>
      <c r="N1032" s="60"/>
      <c r="O1032" s="56"/>
      <c r="P1032" s="56"/>
      <c r="Q1032" s="56"/>
    </row>
    <row r="1033" spans="7:17" s="3" customFormat="1" ht="12.75">
      <c r="G1033" s="6"/>
      <c r="I1033" s="5"/>
      <c r="J1033" s="9"/>
      <c r="K1033" s="5"/>
      <c r="L1033" s="9"/>
      <c r="M1033" s="58"/>
      <c r="N1033" s="60"/>
      <c r="O1033" s="56"/>
      <c r="P1033" s="56"/>
      <c r="Q1033" s="56"/>
    </row>
    <row r="1034" spans="7:17" s="3" customFormat="1" ht="12.75">
      <c r="G1034" s="6"/>
      <c r="I1034" s="5"/>
      <c r="J1034" s="9"/>
      <c r="K1034" s="5"/>
      <c r="L1034" s="9"/>
      <c r="M1034" s="58"/>
      <c r="N1034" s="60"/>
      <c r="O1034" s="56"/>
      <c r="P1034" s="56"/>
      <c r="Q1034" s="56"/>
    </row>
    <row r="1035" spans="7:17" s="3" customFormat="1" ht="12.75">
      <c r="G1035" s="6"/>
      <c r="I1035" s="5"/>
      <c r="J1035" s="9"/>
      <c r="K1035" s="5"/>
      <c r="L1035" s="9"/>
      <c r="M1035" s="58"/>
      <c r="N1035" s="60"/>
      <c r="O1035" s="56"/>
      <c r="P1035" s="56"/>
      <c r="Q1035" s="56"/>
    </row>
    <row r="1036" spans="7:17" s="3" customFormat="1" ht="12.75">
      <c r="G1036" s="6"/>
      <c r="I1036" s="5"/>
      <c r="J1036" s="9"/>
      <c r="K1036" s="5"/>
      <c r="L1036" s="9"/>
      <c r="M1036" s="58"/>
      <c r="N1036" s="60"/>
      <c r="O1036" s="56"/>
      <c r="P1036" s="56"/>
      <c r="Q1036" s="56"/>
    </row>
    <row r="1037" spans="7:17" s="3" customFormat="1" ht="12.75">
      <c r="G1037" s="6"/>
      <c r="I1037" s="5"/>
      <c r="J1037" s="9"/>
      <c r="K1037" s="5"/>
      <c r="L1037" s="9"/>
      <c r="M1037" s="58"/>
      <c r="N1037" s="60"/>
      <c r="O1037" s="56"/>
      <c r="P1037" s="56"/>
      <c r="Q1037" s="56"/>
    </row>
    <row r="1038" spans="7:17" s="3" customFormat="1" ht="12.75">
      <c r="G1038" s="6"/>
      <c r="I1038" s="5"/>
      <c r="J1038" s="9"/>
      <c r="K1038" s="5"/>
      <c r="L1038" s="9"/>
      <c r="M1038" s="58"/>
      <c r="N1038" s="60"/>
      <c r="O1038" s="56"/>
      <c r="P1038" s="56"/>
      <c r="Q1038" s="56"/>
    </row>
    <row r="1039" spans="7:17" s="3" customFormat="1" ht="12.75">
      <c r="G1039" s="6"/>
      <c r="I1039" s="5"/>
      <c r="J1039" s="9"/>
      <c r="K1039" s="5"/>
      <c r="L1039" s="9"/>
      <c r="M1039" s="58"/>
      <c r="N1039" s="60"/>
      <c r="O1039" s="56"/>
      <c r="P1039" s="56"/>
      <c r="Q1039" s="56"/>
    </row>
    <row r="1040" spans="7:17" s="3" customFormat="1" ht="12.75">
      <c r="G1040" s="6"/>
      <c r="I1040" s="5"/>
      <c r="J1040" s="9"/>
      <c r="K1040" s="5"/>
      <c r="L1040" s="9"/>
      <c r="M1040" s="58"/>
      <c r="N1040" s="60"/>
      <c r="O1040" s="56"/>
      <c r="P1040" s="56"/>
      <c r="Q1040" s="56"/>
    </row>
    <row r="1041" spans="7:17" s="3" customFormat="1" ht="12.75">
      <c r="G1041" s="6"/>
      <c r="I1041" s="5"/>
      <c r="J1041" s="9"/>
      <c r="K1041" s="5"/>
      <c r="L1041" s="9"/>
      <c r="M1041" s="58"/>
      <c r="N1041" s="60"/>
      <c r="O1041" s="56"/>
      <c r="P1041" s="56"/>
      <c r="Q1041" s="56"/>
    </row>
    <row r="1042" spans="7:17" s="3" customFormat="1" ht="12.75">
      <c r="G1042" s="6"/>
      <c r="I1042" s="5"/>
      <c r="J1042" s="9"/>
      <c r="K1042" s="5"/>
      <c r="L1042" s="9"/>
      <c r="M1042" s="58"/>
      <c r="N1042" s="60"/>
      <c r="O1042" s="56"/>
      <c r="P1042" s="56"/>
      <c r="Q1042" s="56"/>
    </row>
    <row r="1043" spans="7:17" s="3" customFormat="1" ht="12.75">
      <c r="G1043" s="6"/>
      <c r="I1043" s="5"/>
      <c r="J1043" s="9"/>
      <c r="K1043" s="5"/>
      <c r="L1043" s="9"/>
      <c r="M1043" s="58"/>
      <c r="N1043" s="60"/>
      <c r="O1043" s="56"/>
      <c r="P1043" s="56"/>
      <c r="Q1043" s="56"/>
    </row>
    <row r="1044" spans="7:17" s="3" customFormat="1" ht="12.75">
      <c r="G1044" s="6"/>
      <c r="I1044" s="5"/>
      <c r="J1044" s="9"/>
      <c r="K1044" s="5"/>
      <c r="L1044" s="9"/>
      <c r="M1044" s="58"/>
      <c r="N1044" s="60"/>
      <c r="O1044" s="56"/>
      <c r="P1044" s="56"/>
      <c r="Q1044" s="56"/>
    </row>
    <row r="1045" spans="7:17" s="3" customFormat="1" ht="12.75">
      <c r="G1045" s="6"/>
      <c r="I1045" s="5"/>
      <c r="J1045" s="9"/>
      <c r="K1045" s="5"/>
      <c r="L1045" s="9"/>
      <c r="M1045" s="58"/>
      <c r="N1045" s="60"/>
      <c r="O1045" s="56"/>
      <c r="P1045" s="56"/>
      <c r="Q1045" s="56"/>
    </row>
    <row r="1046" spans="7:17" s="3" customFormat="1" ht="12.75">
      <c r="G1046" s="6"/>
      <c r="I1046" s="5"/>
      <c r="J1046" s="9"/>
      <c r="K1046" s="5"/>
      <c r="L1046" s="9"/>
      <c r="M1046" s="58"/>
      <c r="N1046" s="60"/>
      <c r="O1046" s="56"/>
      <c r="P1046" s="56"/>
      <c r="Q1046" s="56"/>
    </row>
    <row r="1047" spans="7:17" s="3" customFormat="1" ht="12.75">
      <c r="G1047" s="6"/>
      <c r="I1047" s="5"/>
      <c r="J1047" s="9"/>
      <c r="K1047" s="5"/>
      <c r="L1047" s="9"/>
      <c r="M1047" s="58"/>
      <c r="N1047" s="60"/>
      <c r="O1047" s="56"/>
      <c r="P1047" s="56"/>
      <c r="Q1047" s="56"/>
    </row>
    <row r="1048" spans="7:17" s="3" customFormat="1" ht="12.75">
      <c r="G1048" s="6"/>
      <c r="I1048" s="5"/>
      <c r="J1048" s="9"/>
      <c r="K1048" s="5"/>
      <c r="L1048" s="9"/>
      <c r="M1048" s="58"/>
      <c r="N1048" s="60"/>
      <c r="O1048" s="56"/>
      <c r="P1048" s="56"/>
      <c r="Q1048" s="56"/>
    </row>
    <row r="1049" spans="7:17" s="3" customFormat="1" ht="12.75">
      <c r="G1049" s="6"/>
      <c r="I1049" s="5"/>
      <c r="J1049" s="9"/>
      <c r="K1049" s="5"/>
      <c r="L1049" s="9"/>
      <c r="M1049" s="58"/>
      <c r="N1049" s="60"/>
      <c r="O1049" s="56"/>
      <c r="P1049" s="56"/>
      <c r="Q1049" s="56"/>
    </row>
    <row r="1050" spans="7:17">
      <c r="G1050" s="7"/>
    </row>
    <row r="1051" spans="7:17">
      <c r="G1051" s="7"/>
    </row>
    <row r="1052" spans="7:17">
      <c r="G1052" s="7"/>
    </row>
    <row r="1053" spans="7:17">
      <c r="G1053" s="7"/>
    </row>
    <row r="1054" spans="7:17">
      <c r="G1054" s="7"/>
    </row>
    <row r="1055" spans="7:17">
      <c r="G1055" s="7"/>
    </row>
    <row r="1056" spans="7:1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row r="1413" spans="7:7">
      <c r="G1413" s="7"/>
    </row>
    <row r="1414" spans="7:7">
      <c r="G1414" s="7"/>
    </row>
    <row r="1415" spans="7:7">
      <c r="G1415" s="7"/>
    </row>
    <row r="1416" spans="7:7">
      <c r="G1416" s="7"/>
    </row>
    <row r="1417" spans="7:7">
      <c r="G1417" s="7"/>
    </row>
    <row r="1418" spans="7:7">
      <c r="G1418" s="7"/>
    </row>
    <row r="1419" spans="7:7">
      <c r="G1419" s="7"/>
    </row>
    <row r="1420" spans="7:7">
      <c r="G1420" s="7"/>
    </row>
    <row r="1421" spans="7:7">
      <c r="G1421" s="7"/>
    </row>
    <row r="1422" spans="7:7">
      <c r="G1422" s="7"/>
    </row>
    <row r="1423" spans="7:7">
      <c r="G1423" s="7"/>
    </row>
    <row r="1424" spans="7:7">
      <c r="G1424" s="7"/>
    </row>
    <row r="1425" spans="7:7">
      <c r="G1425" s="7"/>
    </row>
    <row r="1426" spans="7:7">
      <c r="G1426" s="7"/>
    </row>
    <row r="1427" spans="7:7">
      <c r="G1427" s="7"/>
    </row>
    <row r="1428" spans="7:7">
      <c r="G1428" s="7"/>
    </row>
    <row r="1429" spans="7:7">
      <c r="G1429" s="7"/>
    </row>
    <row r="1430" spans="7:7">
      <c r="G1430" s="7"/>
    </row>
    <row r="1431" spans="7:7">
      <c r="G1431" s="7"/>
    </row>
    <row r="1432" spans="7:7">
      <c r="G1432" s="7"/>
    </row>
    <row r="1433" spans="7:7">
      <c r="G1433" s="7"/>
    </row>
    <row r="1434" spans="7:7">
      <c r="G1434" s="7"/>
    </row>
    <row r="1435" spans="7:7">
      <c r="G1435" s="7"/>
    </row>
    <row r="1436" spans="7:7">
      <c r="G1436" s="7"/>
    </row>
    <row r="1437" spans="7:7">
      <c r="G1437" s="7"/>
    </row>
    <row r="1438" spans="7:7">
      <c r="G1438" s="7"/>
    </row>
    <row r="1439" spans="7:7">
      <c r="G1439" s="7"/>
    </row>
    <row r="1440" spans="7:7">
      <c r="G1440" s="7"/>
    </row>
    <row r="1441" spans="7:7">
      <c r="G1441" s="7"/>
    </row>
    <row r="1442" spans="7:7">
      <c r="G1442" s="7"/>
    </row>
    <row r="1443" spans="7:7">
      <c r="G1443" s="7"/>
    </row>
    <row r="1444" spans="7:7">
      <c r="G1444" s="7"/>
    </row>
    <row r="1445" spans="7:7">
      <c r="G1445" s="7"/>
    </row>
    <row r="1446" spans="7:7">
      <c r="G1446" s="7"/>
    </row>
    <row r="1447" spans="7:7">
      <c r="G1447" s="7"/>
    </row>
    <row r="1448" spans="7:7">
      <c r="G1448" s="7"/>
    </row>
    <row r="1449" spans="7:7">
      <c r="G1449" s="7"/>
    </row>
    <row r="1450" spans="7:7">
      <c r="G1450" s="7"/>
    </row>
    <row r="1451" spans="7:7">
      <c r="G1451" s="7"/>
    </row>
    <row r="1452" spans="7:7">
      <c r="G1452" s="7"/>
    </row>
    <row r="1453" spans="7:7">
      <c r="G1453" s="7"/>
    </row>
    <row r="1454" spans="7:7">
      <c r="G1454" s="7"/>
    </row>
    <row r="1455" spans="7:7">
      <c r="G1455" s="7"/>
    </row>
    <row r="1456" spans="7:7">
      <c r="G1456" s="7"/>
    </row>
    <row r="1457" spans="7:7">
      <c r="G1457" s="7"/>
    </row>
    <row r="1458" spans="7:7">
      <c r="G1458" s="7"/>
    </row>
    <row r="1459" spans="7:7">
      <c r="G1459" s="7"/>
    </row>
    <row r="1460" spans="7:7">
      <c r="G1460" s="7"/>
    </row>
    <row r="1461" spans="7:7">
      <c r="G1461" s="7"/>
    </row>
    <row r="1462" spans="7:7">
      <c r="G1462" s="7"/>
    </row>
    <row r="1463" spans="7:7">
      <c r="G1463" s="7"/>
    </row>
    <row r="1464" spans="7:7">
      <c r="G1464" s="7"/>
    </row>
    <row r="1465" spans="7:7">
      <c r="G1465" s="7"/>
    </row>
    <row r="1466" spans="7:7">
      <c r="G1466" s="7"/>
    </row>
    <row r="1467" spans="7:7">
      <c r="G1467" s="7"/>
    </row>
    <row r="1468" spans="7:7">
      <c r="G1468" s="7"/>
    </row>
    <row r="1469" spans="7:7">
      <c r="G1469" s="7"/>
    </row>
    <row r="1470" spans="7:7">
      <c r="G1470" s="7"/>
    </row>
    <row r="1471" spans="7:7">
      <c r="G1471" s="7"/>
    </row>
    <row r="1472" spans="7:7">
      <c r="G1472" s="7"/>
    </row>
    <row r="1473" spans="7:7">
      <c r="G1473" s="7"/>
    </row>
    <row r="1474" spans="7:7">
      <c r="G1474" s="7"/>
    </row>
    <row r="1475" spans="7:7">
      <c r="G1475" s="7"/>
    </row>
    <row r="1476" spans="7:7">
      <c r="G1476" s="7"/>
    </row>
    <row r="1477" spans="7:7">
      <c r="G1477" s="7"/>
    </row>
    <row r="1478" spans="7:7">
      <c r="G1478" s="7"/>
    </row>
    <row r="1479" spans="7:7">
      <c r="G1479" s="7"/>
    </row>
    <row r="1480" spans="7:7">
      <c r="G1480" s="7"/>
    </row>
    <row r="1481" spans="7:7">
      <c r="G1481" s="7"/>
    </row>
    <row r="1482" spans="7:7">
      <c r="G1482" s="7"/>
    </row>
    <row r="1483" spans="7:7">
      <c r="G1483" s="7"/>
    </row>
    <row r="1484" spans="7:7">
      <c r="G1484" s="7"/>
    </row>
    <row r="1485" spans="7:7">
      <c r="G1485" s="7"/>
    </row>
    <row r="1486" spans="7:7">
      <c r="G1486" s="7"/>
    </row>
    <row r="1487" spans="7:7">
      <c r="G1487" s="7"/>
    </row>
    <row r="1488" spans="7:7">
      <c r="G1488" s="7"/>
    </row>
    <row r="1489" spans="7:7">
      <c r="G1489" s="7"/>
    </row>
    <row r="1490" spans="7:7">
      <c r="G1490" s="7"/>
    </row>
    <row r="1491" spans="7:7">
      <c r="G1491" s="7"/>
    </row>
    <row r="1492" spans="7:7">
      <c r="G1492" s="7"/>
    </row>
    <row r="1493" spans="7:7">
      <c r="G1493" s="7"/>
    </row>
    <row r="1494" spans="7:7">
      <c r="G1494" s="7"/>
    </row>
    <row r="1495" spans="7:7">
      <c r="G1495" s="7"/>
    </row>
    <row r="1496" spans="7:7">
      <c r="G1496" s="7"/>
    </row>
    <row r="1497" spans="7:7">
      <c r="G1497" s="7"/>
    </row>
    <row r="1498" spans="7:7">
      <c r="G1498" s="7"/>
    </row>
    <row r="1499" spans="7:7">
      <c r="G1499" s="7"/>
    </row>
    <row r="1500" spans="7:7">
      <c r="G1500" s="7"/>
    </row>
    <row r="1501" spans="7:7">
      <c r="G1501" s="7"/>
    </row>
    <row r="1502" spans="7:7">
      <c r="G1502" s="7"/>
    </row>
    <row r="1503" spans="7:7">
      <c r="G1503" s="7"/>
    </row>
    <row r="1504" spans="7:7">
      <c r="G1504" s="7"/>
    </row>
    <row r="1505" spans="7:7">
      <c r="G1505" s="7"/>
    </row>
    <row r="1506" spans="7:7">
      <c r="G1506" s="7"/>
    </row>
    <row r="1507" spans="7:7">
      <c r="G1507" s="7"/>
    </row>
    <row r="1508" spans="7:7">
      <c r="G1508" s="7"/>
    </row>
    <row r="1509" spans="7:7">
      <c r="G1509" s="7"/>
    </row>
    <row r="1510" spans="7:7">
      <c r="G1510" s="7"/>
    </row>
    <row r="1511" spans="7:7">
      <c r="G1511" s="7"/>
    </row>
    <row r="1512" spans="7:7">
      <c r="G1512" s="7"/>
    </row>
    <row r="1513" spans="7:7">
      <c r="G1513" s="7"/>
    </row>
    <row r="1514" spans="7:7">
      <c r="G1514" s="7"/>
    </row>
    <row r="1515" spans="7:7">
      <c r="G1515" s="7"/>
    </row>
    <row r="1516" spans="7:7">
      <c r="G1516" s="7"/>
    </row>
    <row r="1517" spans="7:7">
      <c r="G1517" s="7"/>
    </row>
    <row r="1518" spans="7:7">
      <c r="G1518" s="7"/>
    </row>
    <row r="1519" spans="7:7">
      <c r="G1519" s="7"/>
    </row>
    <row r="1520" spans="7:7">
      <c r="G1520" s="7"/>
    </row>
    <row r="1521" spans="7:7">
      <c r="G1521" s="7"/>
    </row>
    <row r="1522" spans="7:7">
      <c r="G1522" s="7"/>
    </row>
    <row r="1523" spans="7:7">
      <c r="G1523" s="7"/>
    </row>
    <row r="1524" spans="7:7">
      <c r="G1524" s="7"/>
    </row>
    <row r="1525" spans="7:7">
      <c r="G1525" s="7"/>
    </row>
    <row r="1526" spans="7:7">
      <c r="G1526" s="7"/>
    </row>
    <row r="1527" spans="7:7">
      <c r="G1527" s="7"/>
    </row>
    <row r="1528" spans="7:7">
      <c r="G1528" s="7"/>
    </row>
    <row r="1529" spans="7:7">
      <c r="G1529" s="7"/>
    </row>
    <row r="1530" spans="7:7">
      <c r="G1530" s="7"/>
    </row>
    <row r="1531" spans="7:7">
      <c r="G1531" s="7"/>
    </row>
    <row r="1532" spans="7:7">
      <c r="G1532" s="7"/>
    </row>
    <row r="1533" spans="7:7">
      <c r="G1533" s="7"/>
    </row>
  </sheetData>
  <mergeCells count="5">
    <mergeCell ref="M4:Q4"/>
    <mergeCell ref="R148:R152"/>
    <mergeCell ref="R189:R193"/>
    <mergeCell ref="R232:R236"/>
    <mergeCell ref="R240:R244"/>
  </mergeCells>
  <phoneticPr fontId="2" type="noConversion"/>
  <hyperlinks>
    <hyperlink ref="R148" r:id="rId1" location="resultstable"/>
    <hyperlink ref="R189" r:id="rId2" location="resultstable"/>
    <hyperlink ref="R232" r:id="rId3" location="resultstable"/>
    <hyperlink ref="R240" r:id="rId4" location="resultstable"/>
  </hyperlinks>
  <pageMargins left="0.7" right="0.7" top="0.75" bottom="0.75" header="0.3" footer="0.3"/>
  <pageSetup paperSize="9" orientation="portrait"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59999389629810485"/>
  </sheetPr>
  <dimension ref="B1:AP1519"/>
  <sheetViews>
    <sheetView zoomScaleNormal="100" workbookViewId="0">
      <pane ySplit="6" topLeftCell="A7" activePane="bottomLeft" state="frozen"/>
      <selection pane="bottomLeft" activeCell="L318" sqref="L318"/>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C200</v>
      </c>
      <c r="C2" s="97" t="s">
        <v>2063</v>
      </c>
      <c r="L2" s="71"/>
      <c r="M2" s="73" t="s">
        <v>256</v>
      </c>
      <c r="N2" s="72" t="s">
        <v>254</v>
      </c>
      <c r="O2" s="73" t="s">
        <v>253</v>
      </c>
      <c r="P2" s="73" t="s">
        <v>255</v>
      </c>
      <c r="Q2" s="74" t="s">
        <v>252</v>
      </c>
    </row>
    <row r="3" spans="2:42" ht="24.95" customHeight="1">
      <c r="L3" s="76" t="s">
        <v>123</v>
      </c>
      <c r="M3" s="70">
        <f>P3+Q3</f>
        <v>74.900000000000006</v>
      </c>
      <c r="N3" s="169">
        <f>P3/(P3+Q3)</f>
        <v>0.9900000000000001</v>
      </c>
      <c r="O3" s="70">
        <f>SUM(O7:O328)</f>
        <v>82.699999999999946</v>
      </c>
      <c r="P3" s="70">
        <f>SUM(P7:P328)</f>
        <v>74.15100000000001</v>
      </c>
      <c r="Q3" s="77">
        <f>SUM(Q7:Q328)</f>
        <v>0.749</v>
      </c>
    </row>
    <row r="4" spans="2:42" ht="24.95" customHeight="1" thickBot="1">
      <c r="L4" s="75" t="s">
        <v>124</v>
      </c>
      <c r="M4" s="554">
        <f>(O3+P3)/(M3+O3)</f>
        <v>0.99524746192893387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C200</v>
      </c>
      <c r="C7" s="192" t="str">
        <f>C2</f>
        <v>MCU2(Ch.2)</v>
      </c>
      <c r="D7" s="17" t="s">
        <v>2064</v>
      </c>
      <c r="E7" s="18" t="s">
        <v>22</v>
      </c>
      <c r="F7" s="19" t="s">
        <v>1912</v>
      </c>
      <c r="G7" s="14" t="s">
        <v>12</v>
      </c>
      <c r="H7" s="15">
        <v>0.4</v>
      </c>
      <c r="I7" s="16" t="s">
        <v>19</v>
      </c>
      <c r="J7" s="13" t="s">
        <v>80</v>
      </c>
      <c r="K7" s="165" t="s">
        <v>18</v>
      </c>
      <c r="L7" s="66" t="s">
        <v>109</v>
      </c>
      <c r="M7" s="85">
        <v>2</v>
      </c>
      <c r="N7" s="15">
        <f>IF(K7="Detected", 0.99,0)</f>
        <v>0</v>
      </c>
      <c r="O7" s="78">
        <f t="shared" ref="O7:O70" si="0">IF(I7="Safe", M7*H7,0)</f>
        <v>0.8</v>
      </c>
      <c r="P7" s="78">
        <f>IF(I7="Dangerous",M7*H7*N7,0)</f>
        <v>0</v>
      </c>
      <c r="Q7" s="153">
        <f>IF(P7=0,0,M7*H7*(1-N7))</f>
        <v>0</v>
      </c>
      <c r="R7" s="239"/>
    </row>
    <row r="8" spans="2:42" s="3" customFormat="1" ht="27.95" customHeight="1">
      <c r="B8" s="236"/>
      <c r="C8" s="241"/>
      <c r="D8" s="20"/>
      <c r="E8" s="21"/>
      <c r="F8" s="31"/>
      <c r="G8" s="14" t="s">
        <v>13</v>
      </c>
      <c r="H8" s="15">
        <v>0.4</v>
      </c>
      <c r="I8" s="16" t="s">
        <v>25</v>
      </c>
      <c r="J8" s="13" t="s">
        <v>2158</v>
      </c>
      <c r="K8" s="165" t="s">
        <v>28</v>
      </c>
      <c r="L8" s="13" t="s">
        <v>2189</v>
      </c>
      <c r="M8" s="85">
        <f>M7</f>
        <v>2</v>
      </c>
      <c r="N8" s="15">
        <f>IF(K8="Detected", 0.99,0)</f>
        <v>0.99</v>
      </c>
      <c r="O8" s="78">
        <f t="shared" si="0"/>
        <v>0</v>
      </c>
      <c r="P8" s="78">
        <f>IF(I8="Dangerous",M8*H8*N8,0)</f>
        <v>0.79200000000000004</v>
      </c>
      <c r="Q8" s="153">
        <f>IF(P8=0,0,M8*H8*(1-N8))</f>
        <v>8.0000000000000071E-3</v>
      </c>
      <c r="R8" s="238"/>
    </row>
    <row r="9" spans="2:42" s="3" customFormat="1" ht="27.95" customHeight="1">
      <c r="B9" s="236"/>
      <c r="C9" s="241"/>
      <c r="D9" s="22"/>
      <c r="E9" s="23"/>
      <c r="F9" s="24"/>
      <c r="G9" s="14" t="s">
        <v>14</v>
      </c>
      <c r="H9" s="15">
        <v>0.2</v>
      </c>
      <c r="I9" s="16" t="s">
        <v>19</v>
      </c>
      <c r="J9" s="13" t="s">
        <v>80</v>
      </c>
      <c r="K9" s="165" t="s">
        <v>18</v>
      </c>
      <c r="L9" s="66" t="s">
        <v>109</v>
      </c>
      <c r="M9" s="85">
        <f>M8</f>
        <v>2</v>
      </c>
      <c r="N9" s="15">
        <f>IF(K9="Detected", 0.99,0)</f>
        <v>0</v>
      </c>
      <c r="O9" s="78">
        <f t="shared" si="0"/>
        <v>0.4</v>
      </c>
      <c r="P9" s="78">
        <f>IF(I9="Dangerous",M9*H9*N9,0)</f>
        <v>0</v>
      </c>
      <c r="Q9" s="153">
        <f>IF(P9=0,0,M9*H9*(1-N9))</f>
        <v>0</v>
      </c>
      <c r="R9" s="238"/>
    </row>
    <row r="10" spans="2:42" s="3" customFormat="1" ht="27.95" customHeight="1">
      <c r="B10" s="236"/>
      <c r="C10" s="241"/>
      <c r="D10" s="17" t="s">
        <v>2065</v>
      </c>
      <c r="E10" s="18" t="s">
        <v>97</v>
      </c>
      <c r="F10" s="19" t="s">
        <v>1293</v>
      </c>
      <c r="G10" s="163" t="s">
        <v>12</v>
      </c>
      <c r="H10" s="15">
        <v>0.8</v>
      </c>
      <c r="I10" s="16" t="s">
        <v>25</v>
      </c>
      <c r="J10" s="12" t="s">
        <v>2159</v>
      </c>
      <c r="K10" s="165" t="s">
        <v>28</v>
      </c>
      <c r="L10" s="13" t="s">
        <v>2189</v>
      </c>
      <c r="M10" s="85">
        <v>3</v>
      </c>
      <c r="N10" s="15">
        <f t="shared" ref="N10:N73" si="1">IF(K10="Detected", 0.99,0)</f>
        <v>0.99</v>
      </c>
      <c r="O10" s="78">
        <f t="shared" si="0"/>
        <v>0</v>
      </c>
      <c r="P10" s="78">
        <f t="shared" ref="P10:P73" si="2">IF(I10="Dangerous",M10*H10*N10,0)</f>
        <v>2.3760000000000003</v>
      </c>
      <c r="Q10" s="153">
        <f t="shared" ref="Q10:Q73" si="3">IF(P10=0,0,M10*H10*(1-N10))</f>
        <v>2.4000000000000025E-2</v>
      </c>
      <c r="R10" s="113"/>
    </row>
    <row r="11" spans="2:42" s="3" customFormat="1" ht="27.95" customHeight="1">
      <c r="B11" s="236"/>
      <c r="C11" s="241"/>
      <c r="D11" s="20"/>
      <c r="E11" s="21"/>
      <c r="F11" s="31"/>
      <c r="G11" s="163" t="s">
        <v>13</v>
      </c>
      <c r="H11" s="15">
        <v>0.1</v>
      </c>
      <c r="I11" s="16" t="s">
        <v>19</v>
      </c>
      <c r="J11" s="13" t="s">
        <v>80</v>
      </c>
      <c r="K11" s="165" t="s">
        <v>18</v>
      </c>
      <c r="L11" s="66" t="s">
        <v>109</v>
      </c>
      <c r="M11" s="85">
        <f>M10</f>
        <v>3</v>
      </c>
      <c r="N11" s="15">
        <f t="shared" si="1"/>
        <v>0</v>
      </c>
      <c r="O11" s="78">
        <f t="shared" si="0"/>
        <v>0.30000000000000004</v>
      </c>
      <c r="P11" s="78">
        <f t="shared" si="2"/>
        <v>0</v>
      </c>
      <c r="Q11" s="153">
        <f t="shared" si="3"/>
        <v>0</v>
      </c>
      <c r="R11" s="113"/>
    </row>
    <row r="12" spans="2:42" s="3" customFormat="1" ht="27.95" customHeight="1">
      <c r="B12" s="236"/>
      <c r="C12" s="241"/>
      <c r="D12" s="20"/>
      <c r="E12" s="21"/>
      <c r="F12" s="31"/>
      <c r="G12" s="163" t="s">
        <v>55</v>
      </c>
      <c r="H12" s="15">
        <v>0.1</v>
      </c>
      <c r="I12" s="16" t="s">
        <v>19</v>
      </c>
      <c r="J12" s="13" t="s">
        <v>80</v>
      </c>
      <c r="K12" s="165" t="s">
        <v>18</v>
      </c>
      <c r="L12" s="66" t="s">
        <v>109</v>
      </c>
      <c r="M12" s="85">
        <f>M11</f>
        <v>3</v>
      </c>
      <c r="N12" s="15">
        <f t="shared" si="1"/>
        <v>0</v>
      </c>
      <c r="O12" s="78">
        <f t="shared" si="0"/>
        <v>0.30000000000000004</v>
      </c>
      <c r="P12" s="78">
        <f t="shared" si="2"/>
        <v>0</v>
      </c>
      <c r="Q12" s="153">
        <f t="shared" si="3"/>
        <v>0</v>
      </c>
      <c r="R12" s="113"/>
    </row>
    <row r="13" spans="2:42" s="3" customFormat="1" ht="27.95" customHeight="1">
      <c r="B13" s="236"/>
      <c r="C13" s="241"/>
      <c r="D13" s="17" t="s">
        <v>2066</v>
      </c>
      <c r="E13" s="18" t="s">
        <v>22</v>
      </c>
      <c r="F13" s="19" t="s">
        <v>1912</v>
      </c>
      <c r="G13" s="14" t="s">
        <v>12</v>
      </c>
      <c r="H13" s="15">
        <v>0.4</v>
      </c>
      <c r="I13" s="16" t="s">
        <v>19</v>
      </c>
      <c r="J13" s="13" t="s">
        <v>80</v>
      </c>
      <c r="K13" s="165" t="s">
        <v>18</v>
      </c>
      <c r="L13" s="66" t="s">
        <v>109</v>
      </c>
      <c r="M13" s="85">
        <v>2</v>
      </c>
      <c r="N13" s="15">
        <f t="shared" si="1"/>
        <v>0</v>
      </c>
      <c r="O13" s="78">
        <f t="shared" si="0"/>
        <v>0.8</v>
      </c>
      <c r="P13" s="78">
        <f t="shared" si="2"/>
        <v>0</v>
      </c>
      <c r="Q13" s="153">
        <f t="shared" si="3"/>
        <v>0</v>
      </c>
      <c r="R13" s="113"/>
    </row>
    <row r="14" spans="2:42" s="3" customFormat="1" ht="27.95" customHeight="1">
      <c r="B14" s="236"/>
      <c r="C14" s="241"/>
      <c r="D14" s="20"/>
      <c r="E14" s="21"/>
      <c r="F14" s="31"/>
      <c r="G14" s="14" t="s">
        <v>13</v>
      </c>
      <c r="H14" s="15">
        <v>0.4</v>
      </c>
      <c r="I14" s="16" t="s">
        <v>25</v>
      </c>
      <c r="J14" s="13" t="s">
        <v>2161</v>
      </c>
      <c r="K14" s="165" t="s">
        <v>28</v>
      </c>
      <c r="L14" s="13" t="s">
        <v>2189</v>
      </c>
      <c r="M14" s="85">
        <f>M13</f>
        <v>2</v>
      </c>
      <c r="N14" s="15">
        <f t="shared" si="1"/>
        <v>0.99</v>
      </c>
      <c r="O14" s="78">
        <f t="shared" si="0"/>
        <v>0</v>
      </c>
      <c r="P14" s="78">
        <f t="shared" si="2"/>
        <v>0.79200000000000004</v>
      </c>
      <c r="Q14" s="153">
        <f t="shared" si="3"/>
        <v>8.0000000000000071E-3</v>
      </c>
      <c r="R14" s="113"/>
    </row>
    <row r="15" spans="2:42" s="3" customFormat="1" ht="27.95" customHeight="1">
      <c r="B15" s="236"/>
      <c r="C15" s="241"/>
      <c r="D15" s="22"/>
      <c r="E15" s="23"/>
      <c r="F15" s="24"/>
      <c r="G15" s="14" t="s">
        <v>14</v>
      </c>
      <c r="H15" s="15">
        <v>0.2</v>
      </c>
      <c r="I15" s="16" t="s">
        <v>19</v>
      </c>
      <c r="J15" s="13" t="s">
        <v>80</v>
      </c>
      <c r="K15" s="165" t="s">
        <v>18</v>
      </c>
      <c r="L15" s="66" t="s">
        <v>109</v>
      </c>
      <c r="M15" s="85">
        <f>M14</f>
        <v>2</v>
      </c>
      <c r="N15" s="15">
        <f t="shared" si="1"/>
        <v>0</v>
      </c>
      <c r="O15" s="78">
        <f t="shared" si="0"/>
        <v>0.4</v>
      </c>
      <c r="P15" s="78">
        <f t="shared" si="2"/>
        <v>0</v>
      </c>
      <c r="Q15" s="153">
        <f t="shared" si="3"/>
        <v>0</v>
      </c>
      <c r="R15" s="113"/>
    </row>
    <row r="16" spans="2:42" s="3" customFormat="1" ht="27.95" customHeight="1">
      <c r="B16" s="236"/>
      <c r="C16" s="241"/>
      <c r="D16" s="17" t="s">
        <v>129</v>
      </c>
      <c r="E16" s="18" t="s">
        <v>22</v>
      </c>
      <c r="F16" s="19" t="s">
        <v>198</v>
      </c>
      <c r="G16" s="14" t="s">
        <v>12</v>
      </c>
      <c r="H16" s="15">
        <v>0.4</v>
      </c>
      <c r="I16" s="16" t="s">
        <v>19</v>
      </c>
      <c r="J16" s="13" t="s">
        <v>80</v>
      </c>
      <c r="K16" s="165" t="s">
        <v>18</v>
      </c>
      <c r="L16" s="66" t="s">
        <v>109</v>
      </c>
      <c r="M16" s="85">
        <v>2</v>
      </c>
      <c r="N16" s="15">
        <f t="shared" si="1"/>
        <v>0</v>
      </c>
      <c r="O16" s="78">
        <f t="shared" si="0"/>
        <v>0.8</v>
      </c>
      <c r="P16" s="78">
        <f t="shared" si="2"/>
        <v>0</v>
      </c>
      <c r="Q16" s="153">
        <f t="shared" si="3"/>
        <v>0</v>
      </c>
      <c r="R16" s="113"/>
    </row>
    <row r="17" spans="2:18" s="3" customFormat="1" ht="27.95" customHeight="1">
      <c r="B17" s="236"/>
      <c r="C17" s="241"/>
      <c r="D17" s="20"/>
      <c r="E17" s="21"/>
      <c r="F17" s="31"/>
      <c r="G17" s="14" t="s">
        <v>13</v>
      </c>
      <c r="H17" s="15">
        <v>0.4</v>
      </c>
      <c r="I17" s="16" t="s">
        <v>25</v>
      </c>
      <c r="J17" s="13" t="s">
        <v>2160</v>
      </c>
      <c r="K17" s="165" t="s">
        <v>28</v>
      </c>
      <c r="L17" s="13" t="s">
        <v>2189</v>
      </c>
      <c r="M17" s="85">
        <f t="shared" ref="M17:M69" si="4">M16</f>
        <v>2</v>
      </c>
      <c r="N17" s="15">
        <f t="shared" si="1"/>
        <v>0.99</v>
      </c>
      <c r="O17" s="78">
        <f t="shared" si="0"/>
        <v>0</v>
      </c>
      <c r="P17" s="78">
        <f t="shared" si="2"/>
        <v>0.79200000000000004</v>
      </c>
      <c r="Q17" s="153">
        <f t="shared" si="3"/>
        <v>8.0000000000000071E-3</v>
      </c>
      <c r="R17" s="113"/>
    </row>
    <row r="18" spans="2:18" s="3" customFormat="1" ht="27.95" customHeight="1">
      <c r="B18" s="236"/>
      <c r="C18" s="241"/>
      <c r="D18" s="22"/>
      <c r="E18" s="23"/>
      <c r="F18" s="24"/>
      <c r="G18" s="14" t="s">
        <v>14</v>
      </c>
      <c r="H18" s="15">
        <v>0.2</v>
      </c>
      <c r="I18" s="16" t="s">
        <v>19</v>
      </c>
      <c r="J18" s="13" t="s">
        <v>80</v>
      </c>
      <c r="K18" s="165" t="s">
        <v>18</v>
      </c>
      <c r="L18" s="66" t="s">
        <v>109</v>
      </c>
      <c r="M18" s="85">
        <f t="shared" si="4"/>
        <v>2</v>
      </c>
      <c r="N18" s="15">
        <f t="shared" si="1"/>
        <v>0</v>
      </c>
      <c r="O18" s="78">
        <f t="shared" si="0"/>
        <v>0.4</v>
      </c>
      <c r="P18" s="78">
        <f t="shared" si="2"/>
        <v>0</v>
      </c>
      <c r="Q18" s="153">
        <f t="shared" si="3"/>
        <v>0</v>
      </c>
      <c r="R18" s="113"/>
    </row>
    <row r="19" spans="2:18" s="3" customFormat="1" ht="27.95" customHeight="1">
      <c r="B19" s="236"/>
      <c r="C19" s="241"/>
      <c r="D19" s="17" t="s">
        <v>2067</v>
      </c>
      <c r="E19" s="18" t="s">
        <v>22</v>
      </c>
      <c r="F19" s="19" t="s">
        <v>198</v>
      </c>
      <c r="G19" s="14" t="s">
        <v>12</v>
      </c>
      <c r="H19" s="15">
        <v>0.4</v>
      </c>
      <c r="I19" s="16" t="s">
        <v>19</v>
      </c>
      <c r="J19" s="13" t="s">
        <v>80</v>
      </c>
      <c r="K19" s="165" t="s">
        <v>18</v>
      </c>
      <c r="L19" s="66" t="s">
        <v>109</v>
      </c>
      <c r="M19" s="85">
        <v>2</v>
      </c>
      <c r="N19" s="15">
        <f t="shared" si="1"/>
        <v>0</v>
      </c>
      <c r="O19" s="78">
        <f t="shared" si="0"/>
        <v>0.8</v>
      </c>
      <c r="P19" s="78">
        <f t="shared" si="2"/>
        <v>0</v>
      </c>
      <c r="Q19" s="153">
        <f t="shared" si="3"/>
        <v>0</v>
      </c>
      <c r="R19" s="113"/>
    </row>
    <row r="20" spans="2:18" s="3" customFormat="1" ht="27.95" customHeight="1">
      <c r="B20" s="236"/>
      <c r="C20" s="241"/>
      <c r="D20" s="20"/>
      <c r="E20" s="21"/>
      <c r="F20" s="31"/>
      <c r="G20" s="14" t="s">
        <v>13</v>
      </c>
      <c r="H20" s="15">
        <v>0.4</v>
      </c>
      <c r="I20" s="16" t="s">
        <v>25</v>
      </c>
      <c r="J20" s="13" t="s">
        <v>2160</v>
      </c>
      <c r="K20" s="165" t="s">
        <v>28</v>
      </c>
      <c r="L20" s="13" t="s">
        <v>2189</v>
      </c>
      <c r="M20" s="85">
        <f t="shared" si="4"/>
        <v>2</v>
      </c>
      <c r="N20" s="15">
        <f t="shared" si="1"/>
        <v>0.99</v>
      </c>
      <c r="O20" s="78">
        <f t="shared" si="0"/>
        <v>0</v>
      </c>
      <c r="P20" s="78">
        <f t="shared" si="2"/>
        <v>0.79200000000000004</v>
      </c>
      <c r="Q20" s="153">
        <f t="shared" si="3"/>
        <v>8.0000000000000071E-3</v>
      </c>
      <c r="R20" s="113"/>
    </row>
    <row r="21" spans="2:18" s="3" customFormat="1" ht="27.95" customHeight="1">
      <c r="B21" s="236"/>
      <c r="C21" s="241"/>
      <c r="D21" s="22"/>
      <c r="E21" s="23"/>
      <c r="F21" s="24"/>
      <c r="G21" s="14" t="s">
        <v>14</v>
      </c>
      <c r="H21" s="15">
        <v>0.2</v>
      </c>
      <c r="I21" s="16" t="s">
        <v>19</v>
      </c>
      <c r="J21" s="13" t="s">
        <v>80</v>
      </c>
      <c r="K21" s="165" t="s">
        <v>18</v>
      </c>
      <c r="L21" s="66" t="s">
        <v>109</v>
      </c>
      <c r="M21" s="85">
        <f t="shared" si="4"/>
        <v>2</v>
      </c>
      <c r="N21" s="15">
        <f t="shared" si="1"/>
        <v>0</v>
      </c>
      <c r="O21" s="78">
        <f t="shared" si="0"/>
        <v>0.4</v>
      </c>
      <c r="P21" s="78">
        <f t="shared" si="2"/>
        <v>0</v>
      </c>
      <c r="Q21" s="153">
        <f t="shared" si="3"/>
        <v>0</v>
      </c>
      <c r="R21" s="113"/>
    </row>
    <row r="22" spans="2:18" s="3" customFormat="1" ht="27.95" customHeight="1">
      <c r="B22" s="236"/>
      <c r="C22" s="241"/>
      <c r="D22" s="17" t="s">
        <v>2068</v>
      </c>
      <c r="E22" s="18" t="s">
        <v>22</v>
      </c>
      <c r="F22" s="19" t="s">
        <v>198</v>
      </c>
      <c r="G22" s="14" t="s">
        <v>12</v>
      </c>
      <c r="H22" s="15">
        <v>0.4</v>
      </c>
      <c r="I22" s="16" t="s">
        <v>19</v>
      </c>
      <c r="J22" s="13" t="s">
        <v>80</v>
      </c>
      <c r="K22" s="165" t="s">
        <v>18</v>
      </c>
      <c r="L22" s="66" t="s">
        <v>109</v>
      </c>
      <c r="M22" s="85">
        <v>2</v>
      </c>
      <c r="N22" s="15">
        <f t="shared" si="1"/>
        <v>0</v>
      </c>
      <c r="O22" s="78">
        <f t="shared" si="0"/>
        <v>0.8</v>
      </c>
      <c r="P22" s="78">
        <f t="shared" si="2"/>
        <v>0</v>
      </c>
      <c r="Q22" s="153">
        <f t="shared" si="3"/>
        <v>0</v>
      </c>
      <c r="R22" s="113"/>
    </row>
    <row r="23" spans="2:18" s="3" customFormat="1" ht="27.95" customHeight="1">
      <c r="B23" s="236"/>
      <c r="C23" s="241"/>
      <c r="D23" s="20"/>
      <c r="E23" s="21"/>
      <c r="F23" s="31"/>
      <c r="G23" s="14" t="s">
        <v>13</v>
      </c>
      <c r="H23" s="15">
        <v>0.4</v>
      </c>
      <c r="I23" s="16" t="s">
        <v>25</v>
      </c>
      <c r="J23" s="13" t="s">
        <v>2160</v>
      </c>
      <c r="K23" s="165" t="s">
        <v>28</v>
      </c>
      <c r="L23" s="13" t="s">
        <v>2189</v>
      </c>
      <c r="M23" s="85">
        <f t="shared" si="4"/>
        <v>2</v>
      </c>
      <c r="N23" s="15">
        <f t="shared" si="1"/>
        <v>0.99</v>
      </c>
      <c r="O23" s="78">
        <f t="shared" si="0"/>
        <v>0</v>
      </c>
      <c r="P23" s="78">
        <f t="shared" si="2"/>
        <v>0.79200000000000004</v>
      </c>
      <c r="Q23" s="153">
        <f t="shared" si="3"/>
        <v>8.0000000000000071E-3</v>
      </c>
      <c r="R23" s="113"/>
    </row>
    <row r="24" spans="2:18" s="3" customFormat="1" ht="27.95" customHeight="1">
      <c r="B24" s="236"/>
      <c r="C24" s="241"/>
      <c r="D24" s="22"/>
      <c r="E24" s="23"/>
      <c r="F24" s="24"/>
      <c r="G24" s="14" t="s">
        <v>14</v>
      </c>
      <c r="H24" s="15">
        <v>0.2</v>
      </c>
      <c r="I24" s="16" t="s">
        <v>19</v>
      </c>
      <c r="J24" s="13" t="s">
        <v>80</v>
      </c>
      <c r="K24" s="165" t="s">
        <v>18</v>
      </c>
      <c r="L24" s="66" t="s">
        <v>109</v>
      </c>
      <c r="M24" s="85">
        <f t="shared" si="4"/>
        <v>2</v>
      </c>
      <c r="N24" s="15">
        <f t="shared" si="1"/>
        <v>0</v>
      </c>
      <c r="O24" s="78">
        <f t="shared" si="0"/>
        <v>0.4</v>
      </c>
      <c r="P24" s="78">
        <f t="shared" si="2"/>
        <v>0</v>
      </c>
      <c r="Q24" s="153">
        <f t="shared" si="3"/>
        <v>0</v>
      </c>
      <c r="R24" s="113"/>
    </row>
    <row r="25" spans="2:18" s="3" customFormat="1" ht="27.95" customHeight="1">
      <c r="B25" s="236"/>
      <c r="C25" s="241"/>
      <c r="D25" s="17" t="s">
        <v>2069</v>
      </c>
      <c r="E25" s="18" t="s">
        <v>22</v>
      </c>
      <c r="F25" s="19" t="s">
        <v>198</v>
      </c>
      <c r="G25" s="14" t="s">
        <v>12</v>
      </c>
      <c r="H25" s="15">
        <v>0.4</v>
      </c>
      <c r="I25" s="16" t="s">
        <v>19</v>
      </c>
      <c r="J25" s="13" t="s">
        <v>80</v>
      </c>
      <c r="K25" s="165" t="s">
        <v>18</v>
      </c>
      <c r="L25" s="66" t="s">
        <v>109</v>
      </c>
      <c r="M25" s="85">
        <v>2</v>
      </c>
      <c r="N25" s="15">
        <f t="shared" si="1"/>
        <v>0</v>
      </c>
      <c r="O25" s="78">
        <f t="shared" si="0"/>
        <v>0.8</v>
      </c>
      <c r="P25" s="78">
        <f t="shared" si="2"/>
        <v>0</v>
      </c>
      <c r="Q25" s="153">
        <f t="shared" si="3"/>
        <v>0</v>
      </c>
      <c r="R25" s="113"/>
    </row>
    <row r="26" spans="2:18" s="3" customFormat="1" ht="27.95" customHeight="1">
      <c r="B26" s="236"/>
      <c r="C26" s="241"/>
      <c r="D26" s="20"/>
      <c r="E26" s="21"/>
      <c r="F26" s="31"/>
      <c r="G26" s="14" t="s">
        <v>13</v>
      </c>
      <c r="H26" s="15">
        <v>0.4</v>
      </c>
      <c r="I26" s="16" t="s">
        <v>25</v>
      </c>
      <c r="J26" s="13" t="s">
        <v>2160</v>
      </c>
      <c r="K26" s="165" t="s">
        <v>28</v>
      </c>
      <c r="L26" s="13" t="s">
        <v>2189</v>
      </c>
      <c r="M26" s="85">
        <f t="shared" si="4"/>
        <v>2</v>
      </c>
      <c r="N26" s="15">
        <f t="shared" si="1"/>
        <v>0.99</v>
      </c>
      <c r="O26" s="78">
        <f t="shared" si="0"/>
        <v>0</v>
      </c>
      <c r="P26" s="78">
        <f t="shared" si="2"/>
        <v>0.79200000000000004</v>
      </c>
      <c r="Q26" s="153">
        <f t="shared" si="3"/>
        <v>8.0000000000000071E-3</v>
      </c>
      <c r="R26" s="113"/>
    </row>
    <row r="27" spans="2:18" s="3" customFormat="1" ht="27.95" customHeight="1">
      <c r="B27" s="236"/>
      <c r="C27" s="241"/>
      <c r="D27" s="22"/>
      <c r="E27" s="23"/>
      <c r="F27" s="24"/>
      <c r="G27" s="14" t="s">
        <v>14</v>
      </c>
      <c r="H27" s="15">
        <v>0.2</v>
      </c>
      <c r="I27" s="16" t="s">
        <v>19</v>
      </c>
      <c r="J27" s="13" t="s">
        <v>80</v>
      </c>
      <c r="K27" s="165" t="s">
        <v>18</v>
      </c>
      <c r="L27" s="66" t="s">
        <v>109</v>
      </c>
      <c r="M27" s="85">
        <f t="shared" si="4"/>
        <v>2</v>
      </c>
      <c r="N27" s="15">
        <f t="shared" si="1"/>
        <v>0</v>
      </c>
      <c r="O27" s="78">
        <f t="shared" si="0"/>
        <v>0.4</v>
      </c>
      <c r="P27" s="78">
        <f t="shared" si="2"/>
        <v>0</v>
      </c>
      <c r="Q27" s="153">
        <f t="shared" si="3"/>
        <v>0</v>
      </c>
      <c r="R27" s="113"/>
    </row>
    <row r="28" spans="2:18" s="3" customFormat="1" ht="27.95" customHeight="1">
      <c r="B28" s="236"/>
      <c r="C28" s="241"/>
      <c r="D28" s="17" t="s">
        <v>2070</v>
      </c>
      <c r="E28" s="18" t="s">
        <v>22</v>
      </c>
      <c r="F28" s="19" t="s">
        <v>198</v>
      </c>
      <c r="G28" s="14" t="s">
        <v>12</v>
      </c>
      <c r="H28" s="15">
        <v>0.4</v>
      </c>
      <c r="I28" s="16" t="s">
        <v>19</v>
      </c>
      <c r="J28" s="13" t="s">
        <v>80</v>
      </c>
      <c r="K28" s="165" t="s">
        <v>18</v>
      </c>
      <c r="L28" s="66" t="s">
        <v>109</v>
      </c>
      <c r="M28" s="85">
        <v>2</v>
      </c>
      <c r="N28" s="15">
        <f t="shared" si="1"/>
        <v>0</v>
      </c>
      <c r="O28" s="78">
        <f t="shared" si="0"/>
        <v>0.8</v>
      </c>
      <c r="P28" s="78">
        <f t="shared" si="2"/>
        <v>0</v>
      </c>
      <c r="Q28" s="153">
        <f t="shared" si="3"/>
        <v>0</v>
      </c>
      <c r="R28" s="113"/>
    </row>
    <row r="29" spans="2:18" s="3" customFormat="1" ht="27.95" customHeight="1">
      <c r="B29" s="236"/>
      <c r="C29" s="241"/>
      <c r="D29" s="20"/>
      <c r="E29" s="21"/>
      <c r="F29" s="31"/>
      <c r="G29" s="14" t="s">
        <v>13</v>
      </c>
      <c r="H29" s="15">
        <v>0.4</v>
      </c>
      <c r="I29" s="16" t="s">
        <v>25</v>
      </c>
      <c r="J29" s="13" t="s">
        <v>2160</v>
      </c>
      <c r="K29" s="165" t="s">
        <v>28</v>
      </c>
      <c r="L29" s="13" t="s">
        <v>2189</v>
      </c>
      <c r="M29" s="85">
        <f t="shared" si="4"/>
        <v>2</v>
      </c>
      <c r="N29" s="15">
        <f t="shared" si="1"/>
        <v>0.99</v>
      </c>
      <c r="O29" s="78">
        <f t="shared" si="0"/>
        <v>0</v>
      </c>
      <c r="P29" s="78">
        <f t="shared" si="2"/>
        <v>0.79200000000000004</v>
      </c>
      <c r="Q29" s="153">
        <f t="shared" si="3"/>
        <v>8.0000000000000071E-3</v>
      </c>
      <c r="R29" s="113"/>
    </row>
    <row r="30" spans="2:18" s="3" customFormat="1" ht="27.95" customHeight="1">
      <c r="B30" s="236"/>
      <c r="C30" s="241"/>
      <c r="D30" s="22"/>
      <c r="E30" s="23"/>
      <c r="F30" s="24"/>
      <c r="G30" s="14" t="s">
        <v>14</v>
      </c>
      <c r="H30" s="15">
        <v>0.2</v>
      </c>
      <c r="I30" s="16" t="s">
        <v>19</v>
      </c>
      <c r="J30" s="13" t="s">
        <v>80</v>
      </c>
      <c r="K30" s="165" t="s">
        <v>18</v>
      </c>
      <c r="L30" s="66" t="s">
        <v>109</v>
      </c>
      <c r="M30" s="85">
        <f t="shared" si="4"/>
        <v>2</v>
      </c>
      <c r="N30" s="15">
        <f t="shared" si="1"/>
        <v>0</v>
      </c>
      <c r="O30" s="78">
        <f t="shared" si="0"/>
        <v>0.4</v>
      </c>
      <c r="P30" s="78">
        <f t="shared" si="2"/>
        <v>0</v>
      </c>
      <c r="Q30" s="153">
        <f t="shared" si="3"/>
        <v>0</v>
      </c>
      <c r="R30" s="113"/>
    </row>
    <row r="31" spans="2:18" s="3" customFormat="1" ht="27.95" customHeight="1">
      <c r="B31" s="236"/>
      <c r="C31" s="241"/>
      <c r="D31" s="17" t="s">
        <v>2071</v>
      </c>
      <c r="E31" s="18" t="s">
        <v>22</v>
      </c>
      <c r="F31" s="19" t="s">
        <v>198</v>
      </c>
      <c r="G31" s="14" t="s">
        <v>12</v>
      </c>
      <c r="H31" s="15">
        <v>0.4</v>
      </c>
      <c r="I31" s="16" t="s">
        <v>19</v>
      </c>
      <c r="J31" s="13" t="s">
        <v>80</v>
      </c>
      <c r="K31" s="165" t="s">
        <v>18</v>
      </c>
      <c r="L31" s="66" t="s">
        <v>109</v>
      </c>
      <c r="M31" s="85">
        <v>2</v>
      </c>
      <c r="N31" s="15">
        <f t="shared" si="1"/>
        <v>0</v>
      </c>
      <c r="O31" s="78">
        <f t="shared" si="0"/>
        <v>0.8</v>
      </c>
      <c r="P31" s="78">
        <f t="shared" si="2"/>
        <v>0</v>
      </c>
      <c r="Q31" s="153">
        <f t="shared" si="3"/>
        <v>0</v>
      </c>
      <c r="R31" s="113"/>
    </row>
    <row r="32" spans="2:18" s="3" customFormat="1" ht="27.95" customHeight="1">
      <c r="B32" s="236"/>
      <c r="C32" s="241"/>
      <c r="D32" s="20"/>
      <c r="E32" s="21"/>
      <c r="F32" s="31"/>
      <c r="G32" s="14" t="s">
        <v>13</v>
      </c>
      <c r="H32" s="15">
        <v>0.4</v>
      </c>
      <c r="I32" s="16" t="s">
        <v>25</v>
      </c>
      <c r="J32" s="13" t="s">
        <v>2160</v>
      </c>
      <c r="K32" s="165" t="s">
        <v>28</v>
      </c>
      <c r="L32" s="13" t="s">
        <v>2189</v>
      </c>
      <c r="M32" s="85">
        <f t="shared" si="4"/>
        <v>2</v>
      </c>
      <c r="N32" s="15">
        <f t="shared" si="1"/>
        <v>0.99</v>
      </c>
      <c r="O32" s="78">
        <f t="shared" si="0"/>
        <v>0</v>
      </c>
      <c r="P32" s="78">
        <f t="shared" si="2"/>
        <v>0.79200000000000004</v>
      </c>
      <c r="Q32" s="153">
        <f t="shared" si="3"/>
        <v>8.0000000000000071E-3</v>
      </c>
      <c r="R32" s="113"/>
    </row>
    <row r="33" spans="2:18" s="3" customFormat="1" ht="27.95" customHeight="1">
      <c r="B33" s="236"/>
      <c r="C33" s="241"/>
      <c r="D33" s="22"/>
      <c r="E33" s="23"/>
      <c r="F33" s="24"/>
      <c r="G33" s="14" t="s">
        <v>14</v>
      </c>
      <c r="H33" s="15">
        <v>0.2</v>
      </c>
      <c r="I33" s="16" t="s">
        <v>19</v>
      </c>
      <c r="J33" s="13" t="s">
        <v>80</v>
      </c>
      <c r="K33" s="165" t="s">
        <v>18</v>
      </c>
      <c r="L33" s="66" t="s">
        <v>109</v>
      </c>
      <c r="M33" s="85">
        <f t="shared" si="4"/>
        <v>2</v>
      </c>
      <c r="N33" s="15">
        <f t="shared" si="1"/>
        <v>0</v>
      </c>
      <c r="O33" s="78">
        <f t="shared" si="0"/>
        <v>0.4</v>
      </c>
      <c r="P33" s="78">
        <f t="shared" si="2"/>
        <v>0</v>
      </c>
      <c r="Q33" s="153">
        <f t="shared" si="3"/>
        <v>0</v>
      </c>
      <c r="R33" s="113"/>
    </row>
    <row r="34" spans="2:18" s="3" customFormat="1" ht="27.95" customHeight="1">
      <c r="B34" s="236"/>
      <c r="C34" s="241"/>
      <c r="D34" s="17" t="s">
        <v>2072</v>
      </c>
      <c r="E34" s="18" t="s">
        <v>22</v>
      </c>
      <c r="F34" s="19" t="s">
        <v>198</v>
      </c>
      <c r="G34" s="14" t="s">
        <v>12</v>
      </c>
      <c r="H34" s="15">
        <v>0.4</v>
      </c>
      <c r="I34" s="16" t="s">
        <v>19</v>
      </c>
      <c r="J34" s="13" t="s">
        <v>80</v>
      </c>
      <c r="K34" s="165" t="s">
        <v>18</v>
      </c>
      <c r="L34" s="66" t="s">
        <v>109</v>
      </c>
      <c r="M34" s="85">
        <v>2</v>
      </c>
      <c r="N34" s="15">
        <f t="shared" si="1"/>
        <v>0</v>
      </c>
      <c r="O34" s="78">
        <f t="shared" si="0"/>
        <v>0.8</v>
      </c>
      <c r="P34" s="78">
        <f t="shared" si="2"/>
        <v>0</v>
      </c>
      <c r="Q34" s="153">
        <f t="shared" si="3"/>
        <v>0</v>
      </c>
      <c r="R34" s="113"/>
    </row>
    <row r="35" spans="2:18" s="3" customFormat="1" ht="27.95" customHeight="1">
      <c r="B35" s="236"/>
      <c r="C35" s="241"/>
      <c r="D35" s="20"/>
      <c r="E35" s="21"/>
      <c r="F35" s="31"/>
      <c r="G35" s="14" t="s">
        <v>13</v>
      </c>
      <c r="H35" s="15">
        <v>0.4</v>
      </c>
      <c r="I35" s="16" t="s">
        <v>25</v>
      </c>
      <c r="J35" s="13" t="s">
        <v>2160</v>
      </c>
      <c r="K35" s="165" t="s">
        <v>28</v>
      </c>
      <c r="L35" s="13" t="s">
        <v>2189</v>
      </c>
      <c r="M35" s="85">
        <f t="shared" si="4"/>
        <v>2</v>
      </c>
      <c r="N35" s="15">
        <f t="shared" si="1"/>
        <v>0.99</v>
      </c>
      <c r="O35" s="78">
        <f t="shared" si="0"/>
        <v>0</v>
      </c>
      <c r="P35" s="78">
        <f t="shared" si="2"/>
        <v>0.79200000000000004</v>
      </c>
      <c r="Q35" s="153">
        <f t="shared" si="3"/>
        <v>8.0000000000000071E-3</v>
      </c>
      <c r="R35" s="113"/>
    </row>
    <row r="36" spans="2:18" s="3" customFormat="1" ht="27.95" customHeight="1">
      <c r="B36" s="236"/>
      <c r="C36" s="241"/>
      <c r="D36" s="22"/>
      <c r="E36" s="23"/>
      <c r="F36" s="24"/>
      <c r="G36" s="14" t="s">
        <v>14</v>
      </c>
      <c r="H36" s="15">
        <v>0.2</v>
      </c>
      <c r="I36" s="16" t="s">
        <v>19</v>
      </c>
      <c r="J36" s="13" t="s">
        <v>80</v>
      </c>
      <c r="K36" s="165" t="s">
        <v>18</v>
      </c>
      <c r="L36" s="66" t="s">
        <v>109</v>
      </c>
      <c r="M36" s="85">
        <f t="shared" si="4"/>
        <v>2</v>
      </c>
      <c r="N36" s="15">
        <f t="shared" si="1"/>
        <v>0</v>
      </c>
      <c r="O36" s="78">
        <f t="shared" si="0"/>
        <v>0.4</v>
      </c>
      <c r="P36" s="78">
        <f t="shared" si="2"/>
        <v>0</v>
      </c>
      <c r="Q36" s="153">
        <f t="shared" si="3"/>
        <v>0</v>
      </c>
      <c r="R36" s="113"/>
    </row>
    <row r="37" spans="2:18" s="3" customFormat="1" ht="27.95" customHeight="1">
      <c r="B37" s="236"/>
      <c r="C37" s="241"/>
      <c r="D37" s="17" t="s">
        <v>2073</v>
      </c>
      <c r="E37" s="18" t="s">
        <v>22</v>
      </c>
      <c r="F37" s="19" t="s">
        <v>198</v>
      </c>
      <c r="G37" s="14" t="s">
        <v>12</v>
      </c>
      <c r="H37" s="15">
        <v>0.4</v>
      </c>
      <c r="I37" s="16" t="s">
        <v>19</v>
      </c>
      <c r="J37" s="13" t="s">
        <v>80</v>
      </c>
      <c r="K37" s="165" t="s">
        <v>18</v>
      </c>
      <c r="L37" s="66" t="s">
        <v>109</v>
      </c>
      <c r="M37" s="85">
        <v>2</v>
      </c>
      <c r="N37" s="15">
        <f t="shared" si="1"/>
        <v>0</v>
      </c>
      <c r="O37" s="78">
        <f t="shared" si="0"/>
        <v>0.8</v>
      </c>
      <c r="P37" s="78">
        <f t="shared" si="2"/>
        <v>0</v>
      </c>
      <c r="Q37" s="153">
        <f t="shared" si="3"/>
        <v>0</v>
      </c>
      <c r="R37" s="113"/>
    </row>
    <row r="38" spans="2:18" s="3" customFormat="1" ht="27.95" customHeight="1">
      <c r="B38" s="236"/>
      <c r="C38" s="241"/>
      <c r="D38" s="20"/>
      <c r="E38" s="21"/>
      <c r="F38" s="31"/>
      <c r="G38" s="14" t="s">
        <v>13</v>
      </c>
      <c r="H38" s="15">
        <v>0.4</v>
      </c>
      <c r="I38" s="16" t="s">
        <v>25</v>
      </c>
      <c r="J38" s="13" t="s">
        <v>2160</v>
      </c>
      <c r="K38" s="165" t="s">
        <v>28</v>
      </c>
      <c r="L38" s="13" t="s">
        <v>2189</v>
      </c>
      <c r="M38" s="85">
        <f t="shared" si="4"/>
        <v>2</v>
      </c>
      <c r="N38" s="15">
        <f t="shared" si="1"/>
        <v>0.99</v>
      </c>
      <c r="O38" s="78">
        <f t="shared" si="0"/>
        <v>0</v>
      </c>
      <c r="P38" s="78">
        <f t="shared" si="2"/>
        <v>0.79200000000000004</v>
      </c>
      <c r="Q38" s="153">
        <f t="shared" si="3"/>
        <v>8.0000000000000071E-3</v>
      </c>
      <c r="R38" s="113"/>
    </row>
    <row r="39" spans="2:18" s="3" customFormat="1" ht="27.95" customHeight="1">
      <c r="B39" s="236"/>
      <c r="C39" s="241"/>
      <c r="D39" s="22"/>
      <c r="E39" s="23"/>
      <c r="F39" s="24"/>
      <c r="G39" s="14" t="s">
        <v>14</v>
      </c>
      <c r="H39" s="15">
        <v>0.2</v>
      </c>
      <c r="I39" s="16" t="s">
        <v>19</v>
      </c>
      <c r="J39" s="13" t="s">
        <v>80</v>
      </c>
      <c r="K39" s="165" t="s">
        <v>18</v>
      </c>
      <c r="L39" s="66" t="s">
        <v>109</v>
      </c>
      <c r="M39" s="85">
        <f t="shared" si="4"/>
        <v>2</v>
      </c>
      <c r="N39" s="15">
        <f t="shared" si="1"/>
        <v>0</v>
      </c>
      <c r="O39" s="78">
        <f t="shared" si="0"/>
        <v>0.4</v>
      </c>
      <c r="P39" s="78">
        <f t="shared" si="2"/>
        <v>0</v>
      </c>
      <c r="Q39" s="153">
        <f t="shared" si="3"/>
        <v>0</v>
      </c>
      <c r="R39" s="113"/>
    </row>
    <row r="40" spans="2:18" s="3" customFormat="1" ht="27.95" customHeight="1">
      <c r="B40" s="236"/>
      <c r="C40" s="241"/>
      <c r="D40" s="17" t="s">
        <v>2074</v>
      </c>
      <c r="E40" s="18" t="s">
        <v>22</v>
      </c>
      <c r="F40" s="19" t="s">
        <v>198</v>
      </c>
      <c r="G40" s="14" t="s">
        <v>12</v>
      </c>
      <c r="H40" s="15">
        <v>0.4</v>
      </c>
      <c r="I40" s="16" t="s">
        <v>19</v>
      </c>
      <c r="J40" s="13" t="s">
        <v>80</v>
      </c>
      <c r="K40" s="165" t="s">
        <v>18</v>
      </c>
      <c r="L40" s="66" t="s">
        <v>109</v>
      </c>
      <c r="M40" s="85">
        <v>2</v>
      </c>
      <c r="N40" s="15">
        <f t="shared" si="1"/>
        <v>0</v>
      </c>
      <c r="O40" s="78">
        <f t="shared" si="0"/>
        <v>0.8</v>
      </c>
      <c r="P40" s="78">
        <f t="shared" si="2"/>
        <v>0</v>
      </c>
      <c r="Q40" s="153">
        <f t="shared" si="3"/>
        <v>0</v>
      </c>
      <c r="R40" s="113"/>
    </row>
    <row r="41" spans="2:18" s="3" customFormat="1" ht="27.95" customHeight="1">
      <c r="B41" s="236"/>
      <c r="C41" s="241"/>
      <c r="D41" s="20"/>
      <c r="E41" s="21"/>
      <c r="F41" s="31"/>
      <c r="G41" s="14" t="s">
        <v>13</v>
      </c>
      <c r="H41" s="15">
        <v>0.4</v>
      </c>
      <c r="I41" s="16" t="s">
        <v>25</v>
      </c>
      <c r="J41" s="13" t="s">
        <v>2160</v>
      </c>
      <c r="K41" s="165" t="s">
        <v>28</v>
      </c>
      <c r="L41" s="13" t="s">
        <v>2189</v>
      </c>
      <c r="M41" s="85">
        <f t="shared" si="4"/>
        <v>2</v>
      </c>
      <c r="N41" s="15">
        <f t="shared" si="1"/>
        <v>0.99</v>
      </c>
      <c r="O41" s="78">
        <f t="shared" si="0"/>
        <v>0</v>
      </c>
      <c r="P41" s="78">
        <f t="shared" si="2"/>
        <v>0.79200000000000004</v>
      </c>
      <c r="Q41" s="153">
        <f t="shared" si="3"/>
        <v>8.0000000000000071E-3</v>
      </c>
      <c r="R41" s="113"/>
    </row>
    <row r="42" spans="2:18" s="3" customFormat="1" ht="27.95" customHeight="1">
      <c r="B42" s="236"/>
      <c r="C42" s="241"/>
      <c r="D42" s="22"/>
      <c r="E42" s="23"/>
      <c r="F42" s="24"/>
      <c r="G42" s="14" t="s">
        <v>14</v>
      </c>
      <c r="H42" s="15">
        <v>0.2</v>
      </c>
      <c r="I42" s="16" t="s">
        <v>19</v>
      </c>
      <c r="J42" s="13" t="s">
        <v>80</v>
      </c>
      <c r="K42" s="165" t="s">
        <v>18</v>
      </c>
      <c r="L42" s="66" t="s">
        <v>109</v>
      </c>
      <c r="M42" s="85">
        <f t="shared" si="4"/>
        <v>2</v>
      </c>
      <c r="N42" s="15">
        <f t="shared" si="1"/>
        <v>0</v>
      </c>
      <c r="O42" s="78">
        <f t="shared" si="0"/>
        <v>0.4</v>
      </c>
      <c r="P42" s="78">
        <f t="shared" si="2"/>
        <v>0</v>
      </c>
      <c r="Q42" s="153">
        <f t="shared" si="3"/>
        <v>0</v>
      </c>
      <c r="R42" s="113"/>
    </row>
    <row r="43" spans="2:18" s="3" customFormat="1" ht="27.95" customHeight="1">
      <c r="B43" s="236"/>
      <c r="C43" s="241"/>
      <c r="D43" s="17" t="s">
        <v>130</v>
      </c>
      <c r="E43" s="18" t="s">
        <v>22</v>
      </c>
      <c r="F43" s="19" t="s">
        <v>198</v>
      </c>
      <c r="G43" s="14" t="s">
        <v>12</v>
      </c>
      <c r="H43" s="15">
        <v>0.4</v>
      </c>
      <c r="I43" s="16" t="s">
        <v>19</v>
      </c>
      <c r="J43" s="13" t="s">
        <v>80</v>
      </c>
      <c r="K43" s="165" t="s">
        <v>18</v>
      </c>
      <c r="L43" s="66" t="s">
        <v>109</v>
      </c>
      <c r="M43" s="85">
        <v>2</v>
      </c>
      <c r="N43" s="15">
        <f t="shared" si="1"/>
        <v>0</v>
      </c>
      <c r="O43" s="78">
        <f t="shared" si="0"/>
        <v>0.8</v>
      </c>
      <c r="P43" s="78">
        <f t="shared" si="2"/>
        <v>0</v>
      </c>
      <c r="Q43" s="153">
        <f t="shared" si="3"/>
        <v>0</v>
      </c>
      <c r="R43" s="113"/>
    </row>
    <row r="44" spans="2:18" s="3" customFormat="1" ht="27.95" customHeight="1">
      <c r="B44" s="236"/>
      <c r="C44" s="241"/>
      <c r="D44" s="20"/>
      <c r="E44" s="21"/>
      <c r="F44" s="31"/>
      <c r="G44" s="14" t="s">
        <v>13</v>
      </c>
      <c r="H44" s="15">
        <v>0.4</v>
      </c>
      <c r="I44" s="16" t="s">
        <v>25</v>
      </c>
      <c r="J44" s="13" t="s">
        <v>2160</v>
      </c>
      <c r="K44" s="165" t="s">
        <v>28</v>
      </c>
      <c r="L44" s="13" t="s">
        <v>2189</v>
      </c>
      <c r="M44" s="85">
        <f t="shared" si="4"/>
        <v>2</v>
      </c>
      <c r="N44" s="15">
        <f t="shared" si="1"/>
        <v>0.99</v>
      </c>
      <c r="O44" s="78">
        <f t="shared" si="0"/>
        <v>0</v>
      </c>
      <c r="P44" s="78">
        <f t="shared" si="2"/>
        <v>0.79200000000000004</v>
      </c>
      <c r="Q44" s="153">
        <f t="shared" si="3"/>
        <v>8.0000000000000071E-3</v>
      </c>
      <c r="R44" s="113"/>
    </row>
    <row r="45" spans="2:18" s="3" customFormat="1" ht="27.95" customHeight="1">
      <c r="B45" s="236"/>
      <c r="C45" s="241"/>
      <c r="D45" s="22"/>
      <c r="E45" s="23"/>
      <c r="F45" s="24"/>
      <c r="G45" s="14" t="s">
        <v>14</v>
      </c>
      <c r="H45" s="15">
        <v>0.2</v>
      </c>
      <c r="I45" s="16" t="s">
        <v>19</v>
      </c>
      <c r="J45" s="13" t="s">
        <v>80</v>
      </c>
      <c r="K45" s="165" t="s">
        <v>18</v>
      </c>
      <c r="L45" s="66" t="s">
        <v>109</v>
      </c>
      <c r="M45" s="85">
        <f t="shared" si="4"/>
        <v>2</v>
      </c>
      <c r="N45" s="15">
        <f t="shared" si="1"/>
        <v>0</v>
      </c>
      <c r="O45" s="78">
        <f t="shared" si="0"/>
        <v>0.4</v>
      </c>
      <c r="P45" s="78">
        <f t="shared" si="2"/>
        <v>0</v>
      </c>
      <c r="Q45" s="153">
        <f t="shared" si="3"/>
        <v>0</v>
      </c>
      <c r="R45" s="113"/>
    </row>
    <row r="46" spans="2:18" s="3" customFormat="1" ht="27.95" customHeight="1">
      <c r="B46" s="236"/>
      <c r="C46" s="241"/>
      <c r="D46" s="17" t="s">
        <v>2075</v>
      </c>
      <c r="E46" s="18" t="s">
        <v>22</v>
      </c>
      <c r="F46" s="19" t="s">
        <v>198</v>
      </c>
      <c r="G46" s="14" t="s">
        <v>12</v>
      </c>
      <c r="H46" s="15">
        <v>0.4</v>
      </c>
      <c r="I46" s="16" t="s">
        <v>19</v>
      </c>
      <c r="J46" s="13" t="s">
        <v>80</v>
      </c>
      <c r="K46" s="165" t="s">
        <v>18</v>
      </c>
      <c r="L46" s="66" t="s">
        <v>109</v>
      </c>
      <c r="M46" s="85">
        <v>2</v>
      </c>
      <c r="N46" s="15">
        <f t="shared" si="1"/>
        <v>0</v>
      </c>
      <c r="O46" s="78">
        <f t="shared" si="0"/>
        <v>0.8</v>
      </c>
      <c r="P46" s="78">
        <f t="shared" si="2"/>
        <v>0</v>
      </c>
      <c r="Q46" s="153">
        <f t="shared" si="3"/>
        <v>0</v>
      </c>
      <c r="R46" s="113"/>
    </row>
    <row r="47" spans="2:18" s="3" customFormat="1" ht="27.95" customHeight="1">
      <c r="B47" s="236"/>
      <c r="C47" s="241"/>
      <c r="D47" s="20"/>
      <c r="E47" s="21"/>
      <c r="F47" s="31"/>
      <c r="G47" s="14" t="s">
        <v>13</v>
      </c>
      <c r="H47" s="15">
        <v>0.4</v>
      </c>
      <c r="I47" s="16" t="s">
        <v>25</v>
      </c>
      <c r="J47" s="13" t="s">
        <v>2160</v>
      </c>
      <c r="K47" s="165" t="s">
        <v>28</v>
      </c>
      <c r="L47" s="13" t="s">
        <v>2189</v>
      </c>
      <c r="M47" s="85">
        <f t="shared" si="4"/>
        <v>2</v>
      </c>
      <c r="N47" s="15">
        <f t="shared" si="1"/>
        <v>0.99</v>
      </c>
      <c r="O47" s="78">
        <f t="shared" si="0"/>
        <v>0</v>
      </c>
      <c r="P47" s="78">
        <f t="shared" si="2"/>
        <v>0.79200000000000004</v>
      </c>
      <c r="Q47" s="153">
        <f t="shared" si="3"/>
        <v>8.0000000000000071E-3</v>
      </c>
      <c r="R47" s="113"/>
    </row>
    <row r="48" spans="2:18" s="3" customFormat="1" ht="27.95" customHeight="1">
      <c r="B48" s="236"/>
      <c r="C48" s="241"/>
      <c r="D48" s="22"/>
      <c r="E48" s="23"/>
      <c r="F48" s="24"/>
      <c r="G48" s="14" t="s">
        <v>14</v>
      </c>
      <c r="H48" s="15">
        <v>0.2</v>
      </c>
      <c r="I48" s="16" t="s">
        <v>19</v>
      </c>
      <c r="J48" s="13" t="s">
        <v>80</v>
      </c>
      <c r="K48" s="165" t="s">
        <v>18</v>
      </c>
      <c r="L48" s="66" t="s">
        <v>109</v>
      </c>
      <c r="M48" s="85">
        <f t="shared" si="4"/>
        <v>2</v>
      </c>
      <c r="N48" s="15">
        <f t="shared" si="1"/>
        <v>0</v>
      </c>
      <c r="O48" s="78">
        <f t="shared" si="0"/>
        <v>0.4</v>
      </c>
      <c r="P48" s="78">
        <f t="shared" si="2"/>
        <v>0</v>
      </c>
      <c r="Q48" s="153">
        <f t="shared" si="3"/>
        <v>0</v>
      </c>
      <c r="R48" s="113"/>
    </row>
    <row r="49" spans="2:18" s="3" customFormat="1" ht="27.95" customHeight="1">
      <c r="B49" s="236"/>
      <c r="C49" s="241"/>
      <c r="D49" s="17" t="s">
        <v>2076</v>
      </c>
      <c r="E49" s="18" t="s">
        <v>22</v>
      </c>
      <c r="F49" s="19" t="s">
        <v>198</v>
      </c>
      <c r="G49" s="14" t="s">
        <v>12</v>
      </c>
      <c r="H49" s="15">
        <v>0.4</v>
      </c>
      <c r="I49" s="16" t="s">
        <v>19</v>
      </c>
      <c r="J49" s="13" t="s">
        <v>80</v>
      </c>
      <c r="K49" s="165" t="s">
        <v>18</v>
      </c>
      <c r="L49" s="66" t="s">
        <v>109</v>
      </c>
      <c r="M49" s="85">
        <v>2</v>
      </c>
      <c r="N49" s="15">
        <f t="shared" si="1"/>
        <v>0</v>
      </c>
      <c r="O49" s="78">
        <f t="shared" si="0"/>
        <v>0.8</v>
      </c>
      <c r="P49" s="78">
        <f t="shared" si="2"/>
        <v>0</v>
      </c>
      <c r="Q49" s="153">
        <f t="shared" si="3"/>
        <v>0</v>
      </c>
      <c r="R49" s="113"/>
    </row>
    <row r="50" spans="2:18" s="3" customFormat="1" ht="27.95" customHeight="1">
      <c r="B50" s="236"/>
      <c r="C50" s="241"/>
      <c r="D50" s="20"/>
      <c r="E50" s="21"/>
      <c r="F50" s="31"/>
      <c r="G50" s="14" t="s">
        <v>13</v>
      </c>
      <c r="H50" s="15">
        <v>0.4</v>
      </c>
      <c r="I50" s="16" t="s">
        <v>25</v>
      </c>
      <c r="J50" s="13" t="s">
        <v>2160</v>
      </c>
      <c r="K50" s="165" t="s">
        <v>28</v>
      </c>
      <c r="L50" s="13" t="s">
        <v>2189</v>
      </c>
      <c r="M50" s="85">
        <f t="shared" si="4"/>
        <v>2</v>
      </c>
      <c r="N50" s="15">
        <f t="shared" si="1"/>
        <v>0.99</v>
      </c>
      <c r="O50" s="78">
        <f t="shared" si="0"/>
        <v>0</v>
      </c>
      <c r="P50" s="78">
        <f t="shared" si="2"/>
        <v>0.79200000000000004</v>
      </c>
      <c r="Q50" s="153">
        <f t="shared" si="3"/>
        <v>8.0000000000000071E-3</v>
      </c>
      <c r="R50" s="113"/>
    </row>
    <row r="51" spans="2:18" s="3" customFormat="1" ht="27.95" customHeight="1">
      <c r="B51" s="236"/>
      <c r="C51" s="241"/>
      <c r="D51" s="22"/>
      <c r="E51" s="23"/>
      <c r="F51" s="24"/>
      <c r="G51" s="14" t="s">
        <v>14</v>
      </c>
      <c r="H51" s="15">
        <v>0.2</v>
      </c>
      <c r="I51" s="16" t="s">
        <v>19</v>
      </c>
      <c r="J51" s="13" t="s">
        <v>80</v>
      </c>
      <c r="K51" s="165" t="s">
        <v>18</v>
      </c>
      <c r="L51" s="66" t="s">
        <v>109</v>
      </c>
      <c r="M51" s="85">
        <f t="shared" si="4"/>
        <v>2</v>
      </c>
      <c r="N51" s="15">
        <f t="shared" si="1"/>
        <v>0</v>
      </c>
      <c r="O51" s="78">
        <f t="shared" si="0"/>
        <v>0.4</v>
      </c>
      <c r="P51" s="78">
        <f t="shared" si="2"/>
        <v>0</v>
      </c>
      <c r="Q51" s="153">
        <f t="shared" si="3"/>
        <v>0</v>
      </c>
      <c r="R51" s="113"/>
    </row>
    <row r="52" spans="2:18" s="3" customFormat="1" ht="27.95" customHeight="1">
      <c r="B52" s="236"/>
      <c r="C52" s="241"/>
      <c r="D52" s="17" t="s">
        <v>2077</v>
      </c>
      <c r="E52" s="18" t="s">
        <v>22</v>
      </c>
      <c r="F52" s="19" t="s">
        <v>198</v>
      </c>
      <c r="G52" s="14" t="s">
        <v>12</v>
      </c>
      <c r="H52" s="15">
        <v>0.4</v>
      </c>
      <c r="I52" s="16" t="s">
        <v>19</v>
      </c>
      <c r="J52" s="13" t="s">
        <v>80</v>
      </c>
      <c r="K52" s="165" t="s">
        <v>18</v>
      </c>
      <c r="L52" s="66" t="s">
        <v>109</v>
      </c>
      <c r="M52" s="85">
        <v>2</v>
      </c>
      <c r="N52" s="15">
        <f t="shared" si="1"/>
        <v>0</v>
      </c>
      <c r="O52" s="78">
        <f t="shared" si="0"/>
        <v>0.8</v>
      </c>
      <c r="P52" s="78">
        <f t="shared" si="2"/>
        <v>0</v>
      </c>
      <c r="Q52" s="153">
        <f t="shared" si="3"/>
        <v>0</v>
      </c>
      <c r="R52" s="113"/>
    </row>
    <row r="53" spans="2:18" s="3" customFormat="1" ht="27.95" customHeight="1">
      <c r="B53" s="236"/>
      <c r="C53" s="241"/>
      <c r="D53" s="20"/>
      <c r="E53" s="21"/>
      <c r="F53" s="31"/>
      <c r="G53" s="14" t="s">
        <v>13</v>
      </c>
      <c r="H53" s="15">
        <v>0.4</v>
      </c>
      <c r="I53" s="16" t="s">
        <v>25</v>
      </c>
      <c r="J53" s="13" t="s">
        <v>2160</v>
      </c>
      <c r="K53" s="165" t="s">
        <v>28</v>
      </c>
      <c r="L53" s="13" t="s">
        <v>2189</v>
      </c>
      <c r="M53" s="85">
        <f t="shared" si="4"/>
        <v>2</v>
      </c>
      <c r="N53" s="15">
        <f t="shared" si="1"/>
        <v>0.99</v>
      </c>
      <c r="O53" s="78">
        <f t="shared" si="0"/>
        <v>0</v>
      </c>
      <c r="P53" s="78">
        <f t="shared" si="2"/>
        <v>0.79200000000000004</v>
      </c>
      <c r="Q53" s="153">
        <f t="shared" si="3"/>
        <v>8.0000000000000071E-3</v>
      </c>
      <c r="R53" s="113"/>
    </row>
    <row r="54" spans="2:18" s="3" customFormat="1" ht="27.95" customHeight="1">
      <c r="B54" s="236"/>
      <c r="C54" s="241"/>
      <c r="D54" s="22"/>
      <c r="E54" s="23"/>
      <c r="F54" s="24"/>
      <c r="G54" s="14" t="s">
        <v>14</v>
      </c>
      <c r="H54" s="15">
        <v>0.2</v>
      </c>
      <c r="I54" s="16" t="s">
        <v>19</v>
      </c>
      <c r="J54" s="13" t="s">
        <v>80</v>
      </c>
      <c r="K54" s="165" t="s">
        <v>18</v>
      </c>
      <c r="L54" s="66" t="s">
        <v>109</v>
      </c>
      <c r="M54" s="85">
        <f t="shared" si="4"/>
        <v>2</v>
      </c>
      <c r="N54" s="15">
        <f t="shared" si="1"/>
        <v>0</v>
      </c>
      <c r="O54" s="78">
        <f t="shared" si="0"/>
        <v>0.4</v>
      </c>
      <c r="P54" s="78">
        <f t="shared" si="2"/>
        <v>0</v>
      </c>
      <c r="Q54" s="153">
        <f t="shared" si="3"/>
        <v>0</v>
      </c>
      <c r="R54" s="113"/>
    </row>
    <row r="55" spans="2:18" s="3" customFormat="1" ht="27.95" customHeight="1">
      <c r="B55" s="236"/>
      <c r="C55" s="241"/>
      <c r="D55" s="17" t="s">
        <v>2078</v>
      </c>
      <c r="E55" s="18" t="s">
        <v>22</v>
      </c>
      <c r="F55" s="19" t="s">
        <v>198</v>
      </c>
      <c r="G55" s="14" t="s">
        <v>12</v>
      </c>
      <c r="H55" s="15">
        <v>0.4</v>
      </c>
      <c r="I55" s="16" t="s">
        <v>19</v>
      </c>
      <c r="J55" s="13" t="s">
        <v>80</v>
      </c>
      <c r="K55" s="165" t="s">
        <v>18</v>
      </c>
      <c r="L55" s="66" t="s">
        <v>109</v>
      </c>
      <c r="M55" s="85">
        <v>2</v>
      </c>
      <c r="N55" s="15">
        <f t="shared" si="1"/>
        <v>0</v>
      </c>
      <c r="O55" s="78">
        <f t="shared" si="0"/>
        <v>0.8</v>
      </c>
      <c r="P55" s="78">
        <f t="shared" si="2"/>
        <v>0</v>
      </c>
      <c r="Q55" s="153">
        <f t="shared" si="3"/>
        <v>0</v>
      </c>
      <c r="R55" s="113"/>
    </row>
    <row r="56" spans="2:18" s="3" customFormat="1" ht="27.95" customHeight="1">
      <c r="B56" s="236"/>
      <c r="C56" s="241"/>
      <c r="D56" s="20"/>
      <c r="E56" s="21"/>
      <c r="F56" s="31"/>
      <c r="G56" s="14" t="s">
        <v>13</v>
      </c>
      <c r="H56" s="15">
        <v>0.4</v>
      </c>
      <c r="I56" s="16" t="s">
        <v>25</v>
      </c>
      <c r="J56" s="13" t="s">
        <v>2160</v>
      </c>
      <c r="K56" s="165" t="s">
        <v>28</v>
      </c>
      <c r="L56" s="13" t="s">
        <v>2189</v>
      </c>
      <c r="M56" s="85">
        <f t="shared" si="4"/>
        <v>2</v>
      </c>
      <c r="N56" s="15">
        <f t="shared" si="1"/>
        <v>0.99</v>
      </c>
      <c r="O56" s="78">
        <f t="shared" si="0"/>
        <v>0</v>
      </c>
      <c r="P56" s="78">
        <f t="shared" si="2"/>
        <v>0.79200000000000004</v>
      </c>
      <c r="Q56" s="153">
        <f t="shared" si="3"/>
        <v>8.0000000000000071E-3</v>
      </c>
      <c r="R56" s="113"/>
    </row>
    <row r="57" spans="2:18" s="3" customFormat="1" ht="27.95" customHeight="1">
      <c r="B57" s="236"/>
      <c r="C57" s="241"/>
      <c r="D57" s="22"/>
      <c r="E57" s="23"/>
      <c r="F57" s="24"/>
      <c r="G57" s="14" t="s">
        <v>14</v>
      </c>
      <c r="H57" s="15">
        <v>0.2</v>
      </c>
      <c r="I57" s="16" t="s">
        <v>19</v>
      </c>
      <c r="J57" s="13" t="s">
        <v>80</v>
      </c>
      <c r="K57" s="165" t="s">
        <v>18</v>
      </c>
      <c r="L57" s="66" t="s">
        <v>109</v>
      </c>
      <c r="M57" s="85">
        <f t="shared" si="4"/>
        <v>2</v>
      </c>
      <c r="N57" s="15">
        <f t="shared" si="1"/>
        <v>0</v>
      </c>
      <c r="O57" s="78">
        <f t="shared" si="0"/>
        <v>0.4</v>
      </c>
      <c r="P57" s="78">
        <f t="shared" si="2"/>
        <v>0</v>
      </c>
      <c r="Q57" s="153">
        <f t="shared" si="3"/>
        <v>0</v>
      </c>
      <c r="R57" s="113"/>
    </row>
    <row r="58" spans="2:18" s="3" customFormat="1" ht="27.95" customHeight="1">
      <c r="B58" s="236"/>
      <c r="C58" s="241"/>
      <c r="D58" s="17" t="s">
        <v>2079</v>
      </c>
      <c r="E58" s="18" t="s">
        <v>22</v>
      </c>
      <c r="F58" s="19" t="s">
        <v>198</v>
      </c>
      <c r="G58" s="14" t="s">
        <v>12</v>
      </c>
      <c r="H58" s="15">
        <v>0.4</v>
      </c>
      <c r="I58" s="16" t="s">
        <v>19</v>
      </c>
      <c r="J58" s="13" t="s">
        <v>80</v>
      </c>
      <c r="K58" s="165" t="s">
        <v>18</v>
      </c>
      <c r="L58" s="66" t="s">
        <v>109</v>
      </c>
      <c r="M58" s="85">
        <v>2</v>
      </c>
      <c r="N58" s="15">
        <f t="shared" si="1"/>
        <v>0</v>
      </c>
      <c r="O58" s="78">
        <f t="shared" si="0"/>
        <v>0.8</v>
      </c>
      <c r="P58" s="78">
        <f t="shared" si="2"/>
        <v>0</v>
      </c>
      <c r="Q58" s="153">
        <f t="shared" si="3"/>
        <v>0</v>
      </c>
      <c r="R58" s="113"/>
    </row>
    <row r="59" spans="2:18" s="3" customFormat="1" ht="27.95" customHeight="1">
      <c r="B59" s="236"/>
      <c r="C59" s="241"/>
      <c r="D59" s="20"/>
      <c r="E59" s="21"/>
      <c r="F59" s="31"/>
      <c r="G59" s="14" t="s">
        <v>13</v>
      </c>
      <c r="H59" s="15">
        <v>0.4</v>
      </c>
      <c r="I59" s="16" t="s">
        <v>25</v>
      </c>
      <c r="J59" s="13" t="s">
        <v>2160</v>
      </c>
      <c r="K59" s="165" t="s">
        <v>28</v>
      </c>
      <c r="L59" s="13" t="s">
        <v>2189</v>
      </c>
      <c r="M59" s="85">
        <f t="shared" si="4"/>
        <v>2</v>
      </c>
      <c r="N59" s="15">
        <f t="shared" si="1"/>
        <v>0.99</v>
      </c>
      <c r="O59" s="78">
        <f t="shared" si="0"/>
        <v>0</v>
      </c>
      <c r="P59" s="78">
        <f t="shared" si="2"/>
        <v>0.79200000000000004</v>
      </c>
      <c r="Q59" s="153">
        <f t="shared" si="3"/>
        <v>8.0000000000000071E-3</v>
      </c>
      <c r="R59" s="113"/>
    </row>
    <row r="60" spans="2:18" s="3" customFormat="1" ht="27.95" customHeight="1">
      <c r="B60" s="236"/>
      <c r="C60" s="241"/>
      <c r="D60" s="22"/>
      <c r="E60" s="23"/>
      <c r="F60" s="24"/>
      <c r="G60" s="14" t="s">
        <v>14</v>
      </c>
      <c r="H60" s="15">
        <v>0.2</v>
      </c>
      <c r="I60" s="16" t="s">
        <v>19</v>
      </c>
      <c r="J60" s="13" t="s">
        <v>80</v>
      </c>
      <c r="K60" s="165" t="s">
        <v>18</v>
      </c>
      <c r="L60" s="66" t="s">
        <v>109</v>
      </c>
      <c r="M60" s="85">
        <f t="shared" si="4"/>
        <v>2</v>
      </c>
      <c r="N60" s="15">
        <f t="shared" si="1"/>
        <v>0</v>
      </c>
      <c r="O60" s="78">
        <f t="shared" si="0"/>
        <v>0.4</v>
      </c>
      <c r="P60" s="78">
        <f t="shared" si="2"/>
        <v>0</v>
      </c>
      <c r="Q60" s="153">
        <f t="shared" si="3"/>
        <v>0</v>
      </c>
      <c r="R60" s="113"/>
    </row>
    <row r="61" spans="2:18" s="3" customFormat="1" ht="27.95" customHeight="1">
      <c r="B61" s="236"/>
      <c r="C61" s="241"/>
      <c r="D61" s="17" t="s">
        <v>2080</v>
      </c>
      <c r="E61" s="18" t="s">
        <v>22</v>
      </c>
      <c r="F61" s="19" t="s">
        <v>198</v>
      </c>
      <c r="G61" s="14" t="s">
        <v>12</v>
      </c>
      <c r="H61" s="15">
        <v>0.4</v>
      </c>
      <c r="I61" s="16" t="s">
        <v>19</v>
      </c>
      <c r="J61" s="13" t="s">
        <v>80</v>
      </c>
      <c r="K61" s="165" t="s">
        <v>18</v>
      </c>
      <c r="L61" s="66" t="s">
        <v>109</v>
      </c>
      <c r="M61" s="85">
        <v>2</v>
      </c>
      <c r="N61" s="15">
        <f t="shared" si="1"/>
        <v>0</v>
      </c>
      <c r="O61" s="78">
        <f t="shared" si="0"/>
        <v>0.8</v>
      </c>
      <c r="P61" s="78">
        <f t="shared" si="2"/>
        <v>0</v>
      </c>
      <c r="Q61" s="153">
        <f t="shared" si="3"/>
        <v>0</v>
      </c>
      <c r="R61" s="113"/>
    </row>
    <row r="62" spans="2:18" s="3" customFormat="1" ht="27.95" customHeight="1">
      <c r="B62" s="236"/>
      <c r="C62" s="241"/>
      <c r="D62" s="20"/>
      <c r="E62" s="21"/>
      <c r="F62" s="31"/>
      <c r="G62" s="14" t="s">
        <v>13</v>
      </c>
      <c r="H62" s="15">
        <v>0.4</v>
      </c>
      <c r="I62" s="16" t="s">
        <v>25</v>
      </c>
      <c r="J62" s="13" t="s">
        <v>2160</v>
      </c>
      <c r="K62" s="165" t="s">
        <v>28</v>
      </c>
      <c r="L62" s="13" t="s">
        <v>2189</v>
      </c>
      <c r="M62" s="85">
        <f t="shared" si="4"/>
        <v>2</v>
      </c>
      <c r="N62" s="15">
        <f t="shared" si="1"/>
        <v>0.99</v>
      </c>
      <c r="O62" s="78">
        <f t="shared" si="0"/>
        <v>0</v>
      </c>
      <c r="P62" s="78">
        <f t="shared" si="2"/>
        <v>0.79200000000000004</v>
      </c>
      <c r="Q62" s="153">
        <f t="shared" si="3"/>
        <v>8.0000000000000071E-3</v>
      </c>
      <c r="R62" s="113"/>
    </row>
    <row r="63" spans="2:18" s="3" customFormat="1" ht="27.95" customHeight="1">
      <c r="B63" s="236"/>
      <c r="C63" s="241"/>
      <c r="D63" s="22"/>
      <c r="E63" s="23"/>
      <c r="F63" s="24"/>
      <c r="G63" s="14" t="s">
        <v>14</v>
      </c>
      <c r="H63" s="15">
        <v>0.2</v>
      </c>
      <c r="I63" s="16" t="s">
        <v>19</v>
      </c>
      <c r="J63" s="13" t="s">
        <v>80</v>
      </c>
      <c r="K63" s="165" t="s">
        <v>18</v>
      </c>
      <c r="L63" s="66" t="s">
        <v>109</v>
      </c>
      <c r="M63" s="85">
        <f t="shared" si="4"/>
        <v>2</v>
      </c>
      <c r="N63" s="15">
        <f t="shared" si="1"/>
        <v>0</v>
      </c>
      <c r="O63" s="78">
        <f t="shared" si="0"/>
        <v>0.4</v>
      </c>
      <c r="P63" s="78">
        <f t="shared" si="2"/>
        <v>0</v>
      </c>
      <c r="Q63" s="153">
        <f t="shared" si="3"/>
        <v>0</v>
      </c>
      <c r="R63" s="113"/>
    </row>
    <row r="64" spans="2:18" s="3" customFormat="1" ht="27.95" customHeight="1">
      <c r="B64" s="236"/>
      <c r="C64" s="241"/>
      <c r="D64" s="17" t="s">
        <v>2081</v>
      </c>
      <c r="E64" s="18" t="s">
        <v>22</v>
      </c>
      <c r="F64" s="19" t="s">
        <v>198</v>
      </c>
      <c r="G64" s="14" t="s">
        <v>12</v>
      </c>
      <c r="H64" s="15">
        <v>0.4</v>
      </c>
      <c r="I64" s="16" t="s">
        <v>19</v>
      </c>
      <c r="J64" s="13" t="s">
        <v>80</v>
      </c>
      <c r="K64" s="165" t="s">
        <v>18</v>
      </c>
      <c r="L64" s="66" t="s">
        <v>109</v>
      </c>
      <c r="M64" s="85">
        <v>2</v>
      </c>
      <c r="N64" s="15">
        <f t="shared" si="1"/>
        <v>0</v>
      </c>
      <c r="O64" s="78">
        <f t="shared" si="0"/>
        <v>0.8</v>
      </c>
      <c r="P64" s="78">
        <f t="shared" si="2"/>
        <v>0</v>
      </c>
      <c r="Q64" s="153">
        <f t="shared" si="3"/>
        <v>0</v>
      </c>
      <c r="R64" s="113"/>
    </row>
    <row r="65" spans="2:18" s="3" customFormat="1" ht="27.95" customHeight="1">
      <c r="B65" s="236"/>
      <c r="C65" s="241"/>
      <c r="D65" s="20"/>
      <c r="E65" s="21"/>
      <c r="F65" s="31"/>
      <c r="G65" s="14" t="s">
        <v>13</v>
      </c>
      <c r="H65" s="15">
        <v>0.4</v>
      </c>
      <c r="I65" s="16" t="s">
        <v>25</v>
      </c>
      <c r="J65" s="13" t="s">
        <v>2160</v>
      </c>
      <c r="K65" s="165" t="s">
        <v>28</v>
      </c>
      <c r="L65" s="13" t="s">
        <v>2189</v>
      </c>
      <c r="M65" s="85">
        <f t="shared" si="4"/>
        <v>2</v>
      </c>
      <c r="N65" s="15">
        <f t="shared" si="1"/>
        <v>0.99</v>
      </c>
      <c r="O65" s="78">
        <f t="shared" si="0"/>
        <v>0</v>
      </c>
      <c r="P65" s="78">
        <f t="shared" si="2"/>
        <v>0.79200000000000004</v>
      </c>
      <c r="Q65" s="153">
        <f t="shared" si="3"/>
        <v>8.0000000000000071E-3</v>
      </c>
      <c r="R65" s="113"/>
    </row>
    <row r="66" spans="2:18" s="3" customFormat="1" ht="27.95" customHeight="1">
      <c r="B66" s="236"/>
      <c r="C66" s="241"/>
      <c r="D66" s="22"/>
      <c r="E66" s="23"/>
      <c r="F66" s="24"/>
      <c r="G66" s="14" t="s">
        <v>14</v>
      </c>
      <c r="H66" s="15">
        <v>0.2</v>
      </c>
      <c r="I66" s="16" t="s">
        <v>19</v>
      </c>
      <c r="J66" s="13" t="s">
        <v>80</v>
      </c>
      <c r="K66" s="165" t="s">
        <v>18</v>
      </c>
      <c r="L66" s="66" t="s">
        <v>109</v>
      </c>
      <c r="M66" s="85">
        <f t="shared" si="4"/>
        <v>2</v>
      </c>
      <c r="N66" s="15">
        <f t="shared" si="1"/>
        <v>0</v>
      </c>
      <c r="O66" s="78">
        <f t="shared" si="0"/>
        <v>0.4</v>
      </c>
      <c r="P66" s="78">
        <f t="shared" si="2"/>
        <v>0</v>
      </c>
      <c r="Q66" s="153">
        <f t="shared" si="3"/>
        <v>0</v>
      </c>
      <c r="R66" s="113"/>
    </row>
    <row r="67" spans="2:18" s="3" customFormat="1" ht="27.95" customHeight="1">
      <c r="B67" s="236"/>
      <c r="C67" s="241"/>
      <c r="D67" s="17" t="s">
        <v>2082</v>
      </c>
      <c r="E67" s="18" t="s">
        <v>22</v>
      </c>
      <c r="F67" s="19" t="s">
        <v>198</v>
      </c>
      <c r="G67" s="14" t="s">
        <v>12</v>
      </c>
      <c r="H67" s="15">
        <v>0.4</v>
      </c>
      <c r="I67" s="16" t="s">
        <v>19</v>
      </c>
      <c r="J67" s="13" t="s">
        <v>80</v>
      </c>
      <c r="K67" s="165" t="s">
        <v>18</v>
      </c>
      <c r="L67" s="66" t="s">
        <v>109</v>
      </c>
      <c r="M67" s="85">
        <v>2</v>
      </c>
      <c r="N67" s="15">
        <f t="shared" si="1"/>
        <v>0</v>
      </c>
      <c r="O67" s="78">
        <f t="shared" si="0"/>
        <v>0.8</v>
      </c>
      <c r="P67" s="78">
        <f t="shared" si="2"/>
        <v>0</v>
      </c>
      <c r="Q67" s="153">
        <f t="shared" si="3"/>
        <v>0</v>
      </c>
      <c r="R67" s="113"/>
    </row>
    <row r="68" spans="2:18" s="3" customFormat="1" ht="27.95" customHeight="1">
      <c r="B68" s="236"/>
      <c r="C68" s="241"/>
      <c r="D68" s="20"/>
      <c r="E68" s="21"/>
      <c r="F68" s="31"/>
      <c r="G68" s="14" t="s">
        <v>13</v>
      </c>
      <c r="H68" s="15">
        <v>0.4</v>
      </c>
      <c r="I68" s="16" t="s">
        <v>25</v>
      </c>
      <c r="J68" s="13" t="s">
        <v>2160</v>
      </c>
      <c r="K68" s="165" t="s">
        <v>28</v>
      </c>
      <c r="L68" s="13" t="s">
        <v>2189</v>
      </c>
      <c r="M68" s="85">
        <f t="shared" si="4"/>
        <v>2</v>
      </c>
      <c r="N68" s="15">
        <f t="shared" si="1"/>
        <v>0.99</v>
      </c>
      <c r="O68" s="78">
        <f t="shared" si="0"/>
        <v>0</v>
      </c>
      <c r="P68" s="78">
        <f t="shared" si="2"/>
        <v>0.79200000000000004</v>
      </c>
      <c r="Q68" s="153">
        <f t="shared" si="3"/>
        <v>8.0000000000000071E-3</v>
      </c>
      <c r="R68" s="113"/>
    </row>
    <row r="69" spans="2:18" s="3" customFormat="1" ht="27.95" customHeight="1">
      <c r="B69" s="236"/>
      <c r="C69" s="241"/>
      <c r="D69" s="22"/>
      <c r="E69" s="23"/>
      <c r="F69" s="24"/>
      <c r="G69" s="14" t="s">
        <v>14</v>
      </c>
      <c r="H69" s="15">
        <v>0.2</v>
      </c>
      <c r="I69" s="16" t="s">
        <v>19</v>
      </c>
      <c r="J69" s="13" t="s">
        <v>80</v>
      </c>
      <c r="K69" s="165" t="s">
        <v>18</v>
      </c>
      <c r="L69" s="66" t="s">
        <v>109</v>
      </c>
      <c r="M69" s="85">
        <f t="shared" si="4"/>
        <v>2</v>
      </c>
      <c r="N69" s="15">
        <f t="shared" si="1"/>
        <v>0</v>
      </c>
      <c r="O69" s="78">
        <f t="shared" si="0"/>
        <v>0.4</v>
      </c>
      <c r="P69" s="78">
        <f t="shared" si="2"/>
        <v>0</v>
      </c>
      <c r="Q69" s="153">
        <f t="shared" si="3"/>
        <v>0</v>
      </c>
      <c r="R69" s="113"/>
    </row>
    <row r="70" spans="2:18" s="3" customFormat="1" ht="27.95" customHeight="1">
      <c r="B70" s="236"/>
      <c r="C70" s="241"/>
      <c r="D70" s="17" t="s">
        <v>2083</v>
      </c>
      <c r="E70" s="18" t="s">
        <v>22</v>
      </c>
      <c r="F70" s="19" t="s">
        <v>1943</v>
      </c>
      <c r="G70" s="14" t="s">
        <v>12</v>
      </c>
      <c r="H70" s="15">
        <v>0.4</v>
      </c>
      <c r="I70" s="16" t="s">
        <v>19</v>
      </c>
      <c r="J70" s="13" t="s">
        <v>80</v>
      </c>
      <c r="K70" s="165" t="s">
        <v>18</v>
      </c>
      <c r="L70" s="66" t="s">
        <v>109</v>
      </c>
      <c r="M70" s="85">
        <v>2</v>
      </c>
      <c r="N70" s="15">
        <f t="shared" si="1"/>
        <v>0</v>
      </c>
      <c r="O70" s="78">
        <f t="shared" si="0"/>
        <v>0.8</v>
      </c>
      <c r="P70" s="78">
        <f t="shared" si="2"/>
        <v>0</v>
      </c>
      <c r="Q70" s="153">
        <f t="shared" si="3"/>
        <v>0</v>
      </c>
      <c r="R70" s="113"/>
    </row>
    <row r="71" spans="2:18" s="3" customFormat="1" ht="27.95" customHeight="1">
      <c r="B71" s="236"/>
      <c r="C71" s="241"/>
      <c r="D71" s="20"/>
      <c r="E71" s="21"/>
      <c r="F71" s="31"/>
      <c r="G71" s="14" t="s">
        <v>13</v>
      </c>
      <c r="H71" s="15">
        <v>0.4</v>
      </c>
      <c r="I71" s="16" t="s">
        <v>25</v>
      </c>
      <c r="J71" s="13" t="s">
        <v>2162</v>
      </c>
      <c r="K71" s="165" t="s">
        <v>28</v>
      </c>
      <c r="L71" s="13" t="s">
        <v>2189</v>
      </c>
      <c r="M71" s="85">
        <f>M70</f>
        <v>2</v>
      </c>
      <c r="N71" s="15">
        <f t="shared" si="1"/>
        <v>0.99</v>
      </c>
      <c r="O71" s="78">
        <f t="shared" ref="O71:O77" si="5">IF(I71="Safe", M71*H71,0)</f>
        <v>0</v>
      </c>
      <c r="P71" s="78">
        <f t="shared" si="2"/>
        <v>0.79200000000000004</v>
      </c>
      <c r="Q71" s="153">
        <f t="shared" si="3"/>
        <v>8.0000000000000071E-3</v>
      </c>
      <c r="R71" s="113"/>
    </row>
    <row r="72" spans="2:18" s="3" customFormat="1" ht="27.95" customHeight="1">
      <c r="B72" s="236"/>
      <c r="C72" s="241"/>
      <c r="D72" s="22"/>
      <c r="E72" s="23"/>
      <c r="F72" s="24"/>
      <c r="G72" s="14" t="s">
        <v>14</v>
      </c>
      <c r="H72" s="15">
        <v>0.2</v>
      </c>
      <c r="I72" s="16" t="s">
        <v>19</v>
      </c>
      <c r="J72" s="13" t="s">
        <v>80</v>
      </c>
      <c r="K72" s="165" t="s">
        <v>18</v>
      </c>
      <c r="L72" s="66" t="s">
        <v>109</v>
      </c>
      <c r="M72" s="85">
        <f>M71</f>
        <v>2</v>
      </c>
      <c r="N72" s="15">
        <f t="shared" si="1"/>
        <v>0</v>
      </c>
      <c r="O72" s="78">
        <f t="shared" si="5"/>
        <v>0.4</v>
      </c>
      <c r="P72" s="78">
        <f t="shared" si="2"/>
        <v>0</v>
      </c>
      <c r="Q72" s="153">
        <f t="shared" si="3"/>
        <v>0</v>
      </c>
      <c r="R72" s="113"/>
    </row>
    <row r="73" spans="2:18" s="3" customFormat="1" ht="27.95" customHeight="1">
      <c r="B73" s="236"/>
      <c r="C73" s="241"/>
      <c r="D73" s="17" t="s">
        <v>2084</v>
      </c>
      <c r="E73" s="18" t="s">
        <v>97</v>
      </c>
      <c r="F73" s="19" t="s">
        <v>1293</v>
      </c>
      <c r="G73" s="163" t="s">
        <v>12</v>
      </c>
      <c r="H73" s="15">
        <v>0.8</v>
      </c>
      <c r="I73" s="16" t="s">
        <v>25</v>
      </c>
      <c r="J73" s="12" t="s">
        <v>2163</v>
      </c>
      <c r="K73" s="165" t="s">
        <v>28</v>
      </c>
      <c r="L73" s="13" t="s">
        <v>2189</v>
      </c>
      <c r="M73" s="85">
        <v>3</v>
      </c>
      <c r="N73" s="15">
        <f t="shared" si="1"/>
        <v>0.99</v>
      </c>
      <c r="O73" s="78">
        <f t="shared" si="5"/>
        <v>0</v>
      </c>
      <c r="P73" s="78">
        <f t="shared" si="2"/>
        <v>2.3760000000000003</v>
      </c>
      <c r="Q73" s="153">
        <f t="shared" si="3"/>
        <v>2.4000000000000025E-2</v>
      </c>
      <c r="R73" s="113"/>
    </row>
    <row r="74" spans="2:18" s="3" customFormat="1" ht="27.95" customHeight="1">
      <c r="B74" s="236"/>
      <c r="C74" s="241"/>
      <c r="D74" s="20"/>
      <c r="E74" s="21"/>
      <c r="F74" s="31"/>
      <c r="G74" s="163" t="s">
        <v>13</v>
      </c>
      <c r="H74" s="15">
        <v>0.1</v>
      </c>
      <c r="I74" s="16" t="s">
        <v>19</v>
      </c>
      <c r="J74" s="13" t="s">
        <v>80</v>
      </c>
      <c r="K74" s="165" t="s">
        <v>18</v>
      </c>
      <c r="L74" s="66" t="s">
        <v>109</v>
      </c>
      <c r="M74" s="85">
        <f>M73</f>
        <v>3</v>
      </c>
      <c r="N74" s="15">
        <f t="shared" ref="N74:N137" si="6">IF(K74="Detected", 0.99,0)</f>
        <v>0</v>
      </c>
      <c r="O74" s="78">
        <f t="shared" si="5"/>
        <v>0.30000000000000004</v>
      </c>
      <c r="P74" s="78">
        <f t="shared" ref="P74:P137" si="7">IF(I74="Dangerous",M74*H74*N74,0)</f>
        <v>0</v>
      </c>
      <c r="Q74" s="153">
        <f t="shared" ref="Q74:Q137" si="8">IF(P74=0,0,M74*H74*(1-N74))</f>
        <v>0</v>
      </c>
      <c r="R74" s="113"/>
    </row>
    <row r="75" spans="2:18" s="3" customFormat="1" ht="27.95" customHeight="1">
      <c r="B75" s="236"/>
      <c r="C75" s="241"/>
      <c r="D75" s="20"/>
      <c r="E75" s="21"/>
      <c r="F75" s="31"/>
      <c r="G75" s="163" t="s">
        <v>55</v>
      </c>
      <c r="H75" s="15">
        <v>0.1</v>
      </c>
      <c r="I75" s="16" t="s">
        <v>19</v>
      </c>
      <c r="J75" s="13" t="s">
        <v>80</v>
      </c>
      <c r="K75" s="165" t="s">
        <v>18</v>
      </c>
      <c r="L75" s="66" t="s">
        <v>109</v>
      </c>
      <c r="M75" s="85">
        <f>M74</f>
        <v>3</v>
      </c>
      <c r="N75" s="15">
        <f t="shared" si="6"/>
        <v>0</v>
      </c>
      <c r="O75" s="78">
        <f t="shared" si="5"/>
        <v>0.30000000000000004</v>
      </c>
      <c r="P75" s="78">
        <f t="shared" si="7"/>
        <v>0</v>
      </c>
      <c r="Q75" s="153">
        <f t="shared" si="8"/>
        <v>0</v>
      </c>
      <c r="R75" s="113"/>
    </row>
    <row r="76" spans="2:18" s="3" customFormat="1" ht="27.95" customHeight="1">
      <c r="B76" s="236"/>
      <c r="C76" s="241"/>
      <c r="D76" s="17" t="s">
        <v>2085</v>
      </c>
      <c r="E76" s="18" t="s">
        <v>22</v>
      </c>
      <c r="F76" s="19" t="s">
        <v>1943</v>
      </c>
      <c r="G76" s="14" t="s">
        <v>12</v>
      </c>
      <c r="H76" s="15">
        <v>0.4</v>
      </c>
      <c r="I76" s="16" t="s">
        <v>19</v>
      </c>
      <c r="J76" s="13" t="s">
        <v>80</v>
      </c>
      <c r="K76" s="165" t="s">
        <v>18</v>
      </c>
      <c r="L76" s="66" t="s">
        <v>109</v>
      </c>
      <c r="M76" s="85">
        <v>2</v>
      </c>
      <c r="N76" s="15">
        <f t="shared" si="6"/>
        <v>0</v>
      </c>
      <c r="O76" s="78">
        <f t="shared" si="5"/>
        <v>0.8</v>
      </c>
      <c r="P76" s="78">
        <f t="shared" si="7"/>
        <v>0</v>
      </c>
      <c r="Q76" s="153">
        <f t="shared" si="8"/>
        <v>0</v>
      </c>
      <c r="R76" s="113"/>
    </row>
    <row r="77" spans="2:18" s="3" customFormat="1" ht="27.95" customHeight="1">
      <c r="B77" s="236"/>
      <c r="C77" s="241"/>
      <c r="D77" s="20"/>
      <c r="E77" s="21"/>
      <c r="F77" s="31"/>
      <c r="G77" s="14" t="s">
        <v>13</v>
      </c>
      <c r="H77" s="15">
        <v>0.4</v>
      </c>
      <c r="I77" s="16" t="s">
        <v>25</v>
      </c>
      <c r="J77" s="13" t="s">
        <v>2164</v>
      </c>
      <c r="K77" s="165" t="s">
        <v>28</v>
      </c>
      <c r="L77" s="13" t="s">
        <v>2189</v>
      </c>
      <c r="M77" s="85">
        <f>M76</f>
        <v>2</v>
      </c>
      <c r="N77" s="15">
        <f t="shared" si="6"/>
        <v>0.99</v>
      </c>
      <c r="O77" s="78">
        <f t="shared" si="5"/>
        <v>0</v>
      </c>
      <c r="P77" s="78">
        <f t="shared" si="7"/>
        <v>0.79200000000000004</v>
      </c>
      <c r="Q77" s="153">
        <f t="shared" si="8"/>
        <v>8.0000000000000071E-3</v>
      </c>
      <c r="R77" s="113"/>
    </row>
    <row r="78" spans="2:18" s="3" customFormat="1" ht="27.95" customHeight="1">
      <c r="B78" s="236"/>
      <c r="C78" s="241"/>
      <c r="D78" s="22"/>
      <c r="E78" s="23"/>
      <c r="F78" s="24"/>
      <c r="G78" s="14" t="s">
        <v>14</v>
      </c>
      <c r="H78" s="15">
        <v>0.2</v>
      </c>
      <c r="I78" s="16" t="s">
        <v>19</v>
      </c>
      <c r="J78" s="13" t="s">
        <v>80</v>
      </c>
      <c r="K78" s="165" t="s">
        <v>18</v>
      </c>
      <c r="L78" s="66" t="s">
        <v>109</v>
      </c>
      <c r="M78" s="85">
        <f>M77</f>
        <v>2</v>
      </c>
      <c r="N78" s="15">
        <f t="shared" si="6"/>
        <v>0</v>
      </c>
      <c r="O78" s="78">
        <f>IF(I78="Safe", M78*H78,0)</f>
        <v>0.4</v>
      </c>
      <c r="P78" s="78">
        <f t="shared" si="7"/>
        <v>0</v>
      </c>
      <c r="Q78" s="153">
        <f t="shared" si="8"/>
        <v>0</v>
      </c>
      <c r="R78" s="113"/>
    </row>
    <row r="79" spans="2:18" s="3" customFormat="1" ht="27.95" customHeight="1">
      <c r="B79" s="236"/>
      <c r="C79" s="241"/>
      <c r="D79" s="17" t="s">
        <v>2086</v>
      </c>
      <c r="E79" s="18" t="s">
        <v>22</v>
      </c>
      <c r="F79" s="19" t="s">
        <v>198</v>
      </c>
      <c r="G79" s="14" t="s">
        <v>12</v>
      </c>
      <c r="H79" s="15">
        <v>0.4</v>
      </c>
      <c r="I79" s="16" t="s">
        <v>19</v>
      </c>
      <c r="J79" s="13" t="s">
        <v>80</v>
      </c>
      <c r="K79" s="165" t="s">
        <v>18</v>
      </c>
      <c r="L79" s="66" t="s">
        <v>109</v>
      </c>
      <c r="M79" s="85">
        <v>2</v>
      </c>
      <c r="N79" s="15">
        <f t="shared" si="6"/>
        <v>0</v>
      </c>
      <c r="O79" s="78">
        <f>IF(I79="Safe", M79*H79,0)</f>
        <v>0.8</v>
      </c>
      <c r="P79" s="78">
        <f t="shared" si="7"/>
        <v>0</v>
      </c>
      <c r="Q79" s="153">
        <f t="shared" si="8"/>
        <v>0</v>
      </c>
      <c r="R79" s="113"/>
    </row>
    <row r="80" spans="2:18" s="3" customFormat="1" ht="27.95" customHeight="1">
      <c r="B80" s="236"/>
      <c r="C80" s="241"/>
      <c r="D80" s="20"/>
      <c r="E80" s="21"/>
      <c r="F80" s="31"/>
      <c r="G80" s="14" t="s">
        <v>13</v>
      </c>
      <c r="H80" s="15">
        <v>0.4</v>
      </c>
      <c r="I80" s="16" t="s">
        <v>25</v>
      </c>
      <c r="J80" s="13" t="s">
        <v>2165</v>
      </c>
      <c r="K80" s="165" t="s">
        <v>28</v>
      </c>
      <c r="L80" s="13" t="s">
        <v>2189</v>
      </c>
      <c r="M80" s="85">
        <f t="shared" ref="M80:M96" si="9">M79</f>
        <v>2</v>
      </c>
      <c r="N80" s="15">
        <f t="shared" si="6"/>
        <v>0.99</v>
      </c>
      <c r="O80" s="78">
        <f>IF(I80="Safe", M80*H80,0)</f>
        <v>0</v>
      </c>
      <c r="P80" s="78">
        <f t="shared" si="7"/>
        <v>0.79200000000000004</v>
      </c>
      <c r="Q80" s="153">
        <f t="shared" si="8"/>
        <v>8.0000000000000071E-3</v>
      </c>
      <c r="R80" s="113"/>
    </row>
    <row r="81" spans="2:18" s="3" customFormat="1" ht="27.95" customHeight="1">
      <c r="B81" s="236"/>
      <c r="C81" s="241"/>
      <c r="D81" s="22"/>
      <c r="E81" s="23"/>
      <c r="F81" s="24"/>
      <c r="G81" s="14" t="s">
        <v>14</v>
      </c>
      <c r="H81" s="15">
        <v>0.2</v>
      </c>
      <c r="I81" s="16" t="s">
        <v>19</v>
      </c>
      <c r="J81" s="13" t="s">
        <v>80</v>
      </c>
      <c r="K81" s="165" t="s">
        <v>18</v>
      </c>
      <c r="L81" s="66" t="s">
        <v>109</v>
      </c>
      <c r="M81" s="85">
        <f t="shared" si="9"/>
        <v>2</v>
      </c>
      <c r="N81" s="15">
        <f t="shared" si="6"/>
        <v>0</v>
      </c>
      <c r="O81" s="78">
        <f>IF(I81="Safe", M81*H81,0)</f>
        <v>0.4</v>
      </c>
      <c r="P81" s="78">
        <f t="shared" si="7"/>
        <v>0</v>
      </c>
      <c r="Q81" s="153">
        <f t="shared" si="8"/>
        <v>0</v>
      </c>
      <c r="R81" s="113"/>
    </row>
    <row r="82" spans="2:18" s="3" customFormat="1" ht="27.95" customHeight="1">
      <c r="B82" s="236"/>
      <c r="C82" s="241"/>
      <c r="D82" s="17" t="s">
        <v>100</v>
      </c>
      <c r="E82" s="18" t="s">
        <v>22</v>
      </c>
      <c r="F82" s="19" t="s">
        <v>198</v>
      </c>
      <c r="G82" s="14" t="s">
        <v>12</v>
      </c>
      <c r="H82" s="15">
        <v>0.4</v>
      </c>
      <c r="I82" s="16" t="s">
        <v>19</v>
      </c>
      <c r="J82" s="13" t="s">
        <v>80</v>
      </c>
      <c r="K82" s="165" t="s">
        <v>18</v>
      </c>
      <c r="L82" s="66" t="s">
        <v>109</v>
      </c>
      <c r="M82" s="85">
        <v>2</v>
      </c>
      <c r="N82" s="15">
        <f t="shared" si="6"/>
        <v>0</v>
      </c>
      <c r="O82" s="78">
        <f t="shared" ref="O82:O145" si="10">IF(I82="Safe", M82*H82,0)</f>
        <v>0.8</v>
      </c>
      <c r="P82" s="78">
        <f t="shared" si="7"/>
        <v>0</v>
      </c>
      <c r="Q82" s="153">
        <f t="shared" si="8"/>
        <v>0</v>
      </c>
      <c r="R82" s="113"/>
    </row>
    <row r="83" spans="2:18" s="3" customFormat="1" ht="27.95" customHeight="1">
      <c r="B83" s="236"/>
      <c r="C83" s="241"/>
      <c r="D83" s="20"/>
      <c r="E83" s="21"/>
      <c r="F83" s="31"/>
      <c r="G83" s="14" t="s">
        <v>13</v>
      </c>
      <c r="H83" s="15">
        <v>0.4</v>
      </c>
      <c r="I83" s="16" t="s">
        <v>25</v>
      </c>
      <c r="J83" s="13" t="s">
        <v>2166</v>
      </c>
      <c r="K83" s="165" t="s">
        <v>28</v>
      </c>
      <c r="L83" s="13" t="s">
        <v>2189</v>
      </c>
      <c r="M83" s="85">
        <f t="shared" si="9"/>
        <v>2</v>
      </c>
      <c r="N83" s="15">
        <f t="shared" si="6"/>
        <v>0.99</v>
      </c>
      <c r="O83" s="78">
        <f t="shared" si="10"/>
        <v>0</v>
      </c>
      <c r="P83" s="78">
        <f t="shared" si="7"/>
        <v>0.79200000000000004</v>
      </c>
      <c r="Q83" s="153">
        <f t="shared" si="8"/>
        <v>8.0000000000000071E-3</v>
      </c>
      <c r="R83" s="113"/>
    </row>
    <row r="84" spans="2:18" s="3" customFormat="1" ht="27.95" customHeight="1">
      <c r="B84" s="236"/>
      <c r="C84" s="241"/>
      <c r="D84" s="22"/>
      <c r="E84" s="23"/>
      <c r="F84" s="24"/>
      <c r="G84" s="14" t="s">
        <v>14</v>
      </c>
      <c r="H84" s="15">
        <v>0.2</v>
      </c>
      <c r="I84" s="16" t="s">
        <v>19</v>
      </c>
      <c r="J84" s="13" t="s">
        <v>80</v>
      </c>
      <c r="K84" s="165" t="s">
        <v>18</v>
      </c>
      <c r="L84" s="66" t="s">
        <v>109</v>
      </c>
      <c r="M84" s="85">
        <f t="shared" si="9"/>
        <v>2</v>
      </c>
      <c r="N84" s="15">
        <f t="shared" si="6"/>
        <v>0</v>
      </c>
      <c r="O84" s="78">
        <f t="shared" si="10"/>
        <v>0.4</v>
      </c>
      <c r="P84" s="78">
        <f t="shared" si="7"/>
        <v>0</v>
      </c>
      <c r="Q84" s="153">
        <f t="shared" si="8"/>
        <v>0</v>
      </c>
      <c r="R84" s="113"/>
    </row>
    <row r="85" spans="2:18" s="3" customFormat="1" ht="27.95" customHeight="1">
      <c r="B85" s="236"/>
      <c r="C85" s="241"/>
      <c r="D85" s="17" t="s">
        <v>2087</v>
      </c>
      <c r="E85" s="18" t="s">
        <v>22</v>
      </c>
      <c r="F85" s="19" t="s">
        <v>198</v>
      </c>
      <c r="G85" s="14" t="s">
        <v>12</v>
      </c>
      <c r="H85" s="15">
        <v>0.4</v>
      </c>
      <c r="I85" s="16" t="s">
        <v>19</v>
      </c>
      <c r="J85" s="13" t="s">
        <v>80</v>
      </c>
      <c r="K85" s="165" t="s">
        <v>18</v>
      </c>
      <c r="L85" s="66" t="s">
        <v>109</v>
      </c>
      <c r="M85" s="85">
        <v>2</v>
      </c>
      <c r="N85" s="15">
        <f t="shared" si="6"/>
        <v>0</v>
      </c>
      <c r="O85" s="78">
        <f t="shared" si="10"/>
        <v>0.8</v>
      </c>
      <c r="P85" s="78">
        <f t="shared" si="7"/>
        <v>0</v>
      </c>
      <c r="Q85" s="153">
        <f t="shared" si="8"/>
        <v>0</v>
      </c>
      <c r="R85" s="113"/>
    </row>
    <row r="86" spans="2:18" s="3" customFormat="1" ht="27.95" customHeight="1">
      <c r="B86" s="236"/>
      <c r="C86" s="241"/>
      <c r="D86" s="20"/>
      <c r="E86" s="21"/>
      <c r="F86" s="31"/>
      <c r="G86" s="14" t="s">
        <v>13</v>
      </c>
      <c r="H86" s="15">
        <v>0.4</v>
      </c>
      <c r="I86" s="16" t="s">
        <v>25</v>
      </c>
      <c r="J86" s="13" t="s">
        <v>2165</v>
      </c>
      <c r="K86" s="165" t="s">
        <v>28</v>
      </c>
      <c r="L86" s="13" t="s">
        <v>2189</v>
      </c>
      <c r="M86" s="85">
        <f t="shared" si="9"/>
        <v>2</v>
      </c>
      <c r="N86" s="15">
        <f t="shared" si="6"/>
        <v>0.99</v>
      </c>
      <c r="O86" s="78">
        <f t="shared" si="10"/>
        <v>0</v>
      </c>
      <c r="P86" s="78">
        <f t="shared" si="7"/>
        <v>0.79200000000000004</v>
      </c>
      <c r="Q86" s="153">
        <f t="shared" si="8"/>
        <v>8.0000000000000071E-3</v>
      </c>
      <c r="R86" s="113"/>
    </row>
    <row r="87" spans="2:18" s="3" customFormat="1" ht="27.95" customHeight="1">
      <c r="B87" s="236"/>
      <c r="C87" s="241"/>
      <c r="D87" s="22"/>
      <c r="E87" s="23"/>
      <c r="F87" s="24"/>
      <c r="G87" s="14" t="s">
        <v>14</v>
      </c>
      <c r="H87" s="15">
        <v>0.2</v>
      </c>
      <c r="I87" s="16" t="s">
        <v>19</v>
      </c>
      <c r="J87" s="13" t="s">
        <v>80</v>
      </c>
      <c r="K87" s="165" t="s">
        <v>18</v>
      </c>
      <c r="L87" s="66" t="s">
        <v>109</v>
      </c>
      <c r="M87" s="85">
        <f t="shared" si="9"/>
        <v>2</v>
      </c>
      <c r="N87" s="15">
        <f t="shared" si="6"/>
        <v>0</v>
      </c>
      <c r="O87" s="78">
        <f t="shared" si="10"/>
        <v>0.4</v>
      </c>
      <c r="P87" s="78">
        <f t="shared" si="7"/>
        <v>0</v>
      </c>
      <c r="Q87" s="153">
        <f t="shared" si="8"/>
        <v>0</v>
      </c>
      <c r="R87" s="113"/>
    </row>
    <row r="88" spans="2:18" s="3" customFormat="1" ht="27.95" customHeight="1">
      <c r="B88" s="236"/>
      <c r="C88" s="241"/>
      <c r="D88" s="17" t="s">
        <v>101</v>
      </c>
      <c r="E88" s="18" t="s">
        <v>22</v>
      </c>
      <c r="F88" s="19" t="s">
        <v>198</v>
      </c>
      <c r="G88" s="14" t="s">
        <v>12</v>
      </c>
      <c r="H88" s="15">
        <v>0.4</v>
      </c>
      <c r="I88" s="16" t="s">
        <v>19</v>
      </c>
      <c r="J88" s="13" t="s">
        <v>80</v>
      </c>
      <c r="K88" s="165" t="s">
        <v>18</v>
      </c>
      <c r="L88" s="66" t="s">
        <v>109</v>
      </c>
      <c r="M88" s="85">
        <v>2</v>
      </c>
      <c r="N88" s="15">
        <f t="shared" si="6"/>
        <v>0</v>
      </c>
      <c r="O88" s="78">
        <f t="shared" si="10"/>
        <v>0.8</v>
      </c>
      <c r="P88" s="78">
        <f t="shared" si="7"/>
        <v>0</v>
      </c>
      <c r="Q88" s="153">
        <f t="shared" si="8"/>
        <v>0</v>
      </c>
      <c r="R88" s="113"/>
    </row>
    <row r="89" spans="2:18" s="3" customFormat="1" ht="27.95" customHeight="1">
      <c r="B89" s="236"/>
      <c r="C89" s="241"/>
      <c r="D89" s="20"/>
      <c r="E89" s="21"/>
      <c r="F89" s="31"/>
      <c r="G89" s="14" t="s">
        <v>13</v>
      </c>
      <c r="H89" s="15">
        <v>0.4</v>
      </c>
      <c r="I89" s="16" t="s">
        <v>25</v>
      </c>
      <c r="J89" s="13" t="s">
        <v>2166</v>
      </c>
      <c r="K89" s="165" t="s">
        <v>28</v>
      </c>
      <c r="L89" s="13" t="s">
        <v>2189</v>
      </c>
      <c r="M89" s="85">
        <f t="shared" si="9"/>
        <v>2</v>
      </c>
      <c r="N89" s="15">
        <f t="shared" si="6"/>
        <v>0.99</v>
      </c>
      <c r="O89" s="78">
        <f t="shared" si="10"/>
        <v>0</v>
      </c>
      <c r="P89" s="78">
        <f t="shared" si="7"/>
        <v>0.79200000000000004</v>
      </c>
      <c r="Q89" s="153">
        <f t="shared" si="8"/>
        <v>8.0000000000000071E-3</v>
      </c>
      <c r="R89" s="113"/>
    </row>
    <row r="90" spans="2:18" s="3" customFormat="1" ht="27.95" customHeight="1">
      <c r="B90" s="236"/>
      <c r="C90" s="241"/>
      <c r="D90" s="22"/>
      <c r="E90" s="23"/>
      <c r="F90" s="24"/>
      <c r="G90" s="14" t="s">
        <v>14</v>
      </c>
      <c r="H90" s="15">
        <v>0.2</v>
      </c>
      <c r="I90" s="16" t="s">
        <v>19</v>
      </c>
      <c r="J90" s="13" t="s">
        <v>80</v>
      </c>
      <c r="K90" s="165" t="s">
        <v>18</v>
      </c>
      <c r="L90" s="66" t="s">
        <v>109</v>
      </c>
      <c r="M90" s="85">
        <f t="shared" si="9"/>
        <v>2</v>
      </c>
      <c r="N90" s="15">
        <f t="shared" si="6"/>
        <v>0</v>
      </c>
      <c r="O90" s="78">
        <f t="shared" si="10"/>
        <v>0.4</v>
      </c>
      <c r="P90" s="78">
        <f t="shared" si="7"/>
        <v>0</v>
      </c>
      <c r="Q90" s="153">
        <f t="shared" si="8"/>
        <v>0</v>
      </c>
      <c r="R90" s="113"/>
    </row>
    <row r="91" spans="2:18" s="3" customFormat="1" ht="27.95" customHeight="1">
      <c r="B91" s="236"/>
      <c r="C91" s="241"/>
      <c r="D91" s="17" t="s">
        <v>2088</v>
      </c>
      <c r="E91" s="18" t="s">
        <v>22</v>
      </c>
      <c r="F91" s="19" t="s">
        <v>198</v>
      </c>
      <c r="G91" s="14" t="s">
        <v>12</v>
      </c>
      <c r="H91" s="15">
        <v>0.4</v>
      </c>
      <c r="I91" s="16" t="s">
        <v>19</v>
      </c>
      <c r="J91" s="13" t="s">
        <v>80</v>
      </c>
      <c r="K91" s="165" t="s">
        <v>18</v>
      </c>
      <c r="L91" s="66" t="s">
        <v>109</v>
      </c>
      <c r="M91" s="85">
        <v>2</v>
      </c>
      <c r="N91" s="15">
        <f t="shared" si="6"/>
        <v>0</v>
      </c>
      <c r="O91" s="78">
        <f t="shared" si="10"/>
        <v>0.8</v>
      </c>
      <c r="P91" s="78">
        <f t="shared" si="7"/>
        <v>0</v>
      </c>
      <c r="Q91" s="153">
        <f t="shared" si="8"/>
        <v>0</v>
      </c>
      <c r="R91" s="113"/>
    </row>
    <row r="92" spans="2:18" s="3" customFormat="1" ht="27.95" customHeight="1">
      <c r="B92" s="236"/>
      <c r="C92" s="241"/>
      <c r="D92" s="20"/>
      <c r="E92" s="21"/>
      <c r="F92" s="31"/>
      <c r="G92" s="14" t="s">
        <v>13</v>
      </c>
      <c r="H92" s="15">
        <v>0.4</v>
      </c>
      <c r="I92" s="16" t="s">
        <v>25</v>
      </c>
      <c r="J92" s="13" t="s">
        <v>2164</v>
      </c>
      <c r="K92" s="165" t="s">
        <v>28</v>
      </c>
      <c r="L92" s="13" t="s">
        <v>2189</v>
      </c>
      <c r="M92" s="85">
        <f t="shared" si="9"/>
        <v>2</v>
      </c>
      <c r="N92" s="15">
        <f t="shared" si="6"/>
        <v>0.99</v>
      </c>
      <c r="O92" s="78">
        <f t="shared" si="10"/>
        <v>0</v>
      </c>
      <c r="P92" s="78">
        <f t="shared" si="7"/>
        <v>0.79200000000000004</v>
      </c>
      <c r="Q92" s="153">
        <f t="shared" si="8"/>
        <v>8.0000000000000071E-3</v>
      </c>
      <c r="R92" s="113"/>
    </row>
    <row r="93" spans="2:18" s="3" customFormat="1" ht="27.95" customHeight="1">
      <c r="B93" s="236"/>
      <c r="C93" s="241"/>
      <c r="D93" s="22"/>
      <c r="E93" s="23"/>
      <c r="F93" s="24"/>
      <c r="G93" s="14" t="s">
        <v>14</v>
      </c>
      <c r="H93" s="15">
        <v>0.2</v>
      </c>
      <c r="I93" s="16" t="s">
        <v>19</v>
      </c>
      <c r="J93" s="13" t="s">
        <v>80</v>
      </c>
      <c r="K93" s="165" t="s">
        <v>18</v>
      </c>
      <c r="L93" s="66" t="s">
        <v>109</v>
      </c>
      <c r="M93" s="85">
        <f t="shared" si="9"/>
        <v>2</v>
      </c>
      <c r="N93" s="15">
        <f t="shared" si="6"/>
        <v>0</v>
      </c>
      <c r="O93" s="78">
        <f t="shared" si="10"/>
        <v>0.4</v>
      </c>
      <c r="P93" s="78">
        <f t="shared" si="7"/>
        <v>0</v>
      </c>
      <c r="Q93" s="153">
        <f t="shared" si="8"/>
        <v>0</v>
      </c>
      <c r="R93" s="113"/>
    </row>
    <row r="94" spans="2:18" s="3" customFormat="1" ht="27.95" customHeight="1">
      <c r="B94" s="236"/>
      <c r="C94" s="241"/>
      <c r="D94" s="17" t="s">
        <v>2089</v>
      </c>
      <c r="E94" s="18" t="s">
        <v>22</v>
      </c>
      <c r="F94" s="19" t="s">
        <v>198</v>
      </c>
      <c r="G94" s="14" t="s">
        <v>12</v>
      </c>
      <c r="H94" s="15">
        <v>0.4</v>
      </c>
      <c r="I94" s="16" t="s">
        <v>19</v>
      </c>
      <c r="J94" s="13" t="s">
        <v>80</v>
      </c>
      <c r="K94" s="165" t="s">
        <v>18</v>
      </c>
      <c r="L94" s="66" t="s">
        <v>109</v>
      </c>
      <c r="M94" s="85">
        <v>2</v>
      </c>
      <c r="N94" s="15">
        <f t="shared" si="6"/>
        <v>0</v>
      </c>
      <c r="O94" s="78">
        <f t="shared" si="10"/>
        <v>0.8</v>
      </c>
      <c r="P94" s="78">
        <f t="shared" si="7"/>
        <v>0</v>
      </c>
      <c r="Q94" s="153">
        <f t="shared" si="8"/>
        <v>0</v>
      </c>
      <c r="R94" s="113"/>
    </row>
    <row r="95" spans="2:18" s="3" customFormat="1" ht="27.95" customHeight="1">
      <c r="B95" s="236"/>
      <c r="C95" s="241"/>
      <c r="D95" s="20"/>
      <c r="E95" s="21"/>
      <c r="F95" s="31"/>
      <c r="G95" s="14" t="s">
        <v>13</v>
      </c>
      <c r="H95" s="15">
        <v>0.4</v>
      </c>
      <c r="I95" s="16" t="s">
        <v>25</v>
      </c>
      <c r="J95" s="13" t="s">
        <v>2164</v>
      </c>
      <c r="K95" s="165" t="s">
        <v>28</v>
      </c>
      <c r="L95" s="13" t="s">
        <v>2189</v>
      </c>
      <c r="M95" s="85">
        <f t="shared" si="9"/>
        <v>2</v>
      </c>
      <c r="N95" s="15">
        <f t="shared" si="6"/>
        <v>0.99</v>
      </c>
      <c r="O95" s="78">
        <f t="shared" si="10"/>
        <v>0</v>
      </c>
      <c r="P95" s="78">
        <f t="shared" si="7"/>
        <v>0.79200000000000004</v>
      </c>
      <c r="Q95" s="153">
        <f t="shared" si="8"/>
        <v>8.0000000000000071E-3</v>
      </c>
      <c r="R95" s="238"/>
    </row>
    <row r="96" spans="2:18" s="3" customFormat="1" ht="27.95" customHeight="1">
      <c r="B96" s="236"/>
      <c r="C96" s="241"/>
      <c r="D96" s="22"/>
      <c r="E96" s="23"/>
      <c r="F96" s="24"/>
      <c r="G96" s="14" t="s">
        <v>14</v>
      </c>
      <c r="H96" s="15">
        <v>0.2</v>
      </c>
      <c r="I96" s="16" t="s">
        <v>19</v>
      </c>
      <c r="J96" s="13" t="s">
        <v>80</v>
      </c>
      <c r="K96" s="165" t="s">
        <v>18</v>
      </c>
      <c r="L96" s="66" t="s">
        <v>109</v>
      </c>
      <c r="M96" s="85">
        <f t="shared" si="9"/>
        <v>2</v>
      </c>
      <c r="N96" s="15">
        <f t="shared" si="6"/>
        <v>0</v>
      </c>
      <c r="O96" s="78">
        <f t="shared" si="10"/>
        <v>0.4</v>
      </c>
      <c r="P96" s="78">
        <f t="shared" si="7"/>
        <v>0</v>
      </c>
      <c r="Q96" s="153">
        <f t="shared" si="8"/>
        <v>0</v>
      </c>
      <c r="R96" s="238"/>
    </row>
    <row r="97" spans="2:18" s="3" customFormat="1" ht="27.95" customHeight="1">
      <c r="B97" s="236"/>
      <c r="C97" s="241"/>
      <c r="D97" s="17" t="s">
        <v>2090</v>
      </c>
      <c r="E97" s="18" t="s">
        <v>24</v>
      </c>
      <c r="F97" s="19" t="s">
        <v>1953</v>
      </c>
      <c r="G97" s="14" t="s">
        <v>12</v>
      </c>
      <c r="H97" s="15">
        <v>0.8</v>
      </c>
      <c r="I97" s="16" t="s">
        <v>19</v>
      </c>
      <c r="J97" s="12" t="s">
        <v>210</v>
      </c>
      <c r="K97" s="16" t="s">
        <v>18</v>
      </c>
      <c r="L97" s="65" t="s">
        <v>21</v>
      </c>
      <c r="M97" s="85">
        <v>0.2</v>
      </c>
      <c r="N97" s="15">
        <f t="shared" si="6"/>
        <v>0</v>
      </c>
      <c r="O97" s="78">
        <f t="shared" si="10"/>
        <v>0.16000000000000003</v>
      </c>
      <c r="P97" s="78">
        <f t="shared" si="7"/>
        <v>0</v>
      </c>
      <c r="Q97" s="153">
        <f t="shared" si="8"/>
        <v>0</v>
      </c>
      <c r="R97" s="238"/>
    </row>
    <row r="98" spans="2:18" s="3" customFormat="1" ht="27.95" customHeight="1">
      <c r="B98" s="236"/>
      <c r="C98" s="241"/>
      <c r="D98" s="20"/>
      <c r="E98" s="21"/>
      <c r="F98" s="31"/>
      <c r="G98" s="14" t="s">
        <v>13</v>
      </c>
      <c r="H98" s="15">
        <v>0.1</v>
      </c>
      <c r="I98" s="16" t="s">
        <v>25</v>
      </c>
      <c r="J98" s="13" t="s">
        <v>2166</v>
      </c>
      <c r="K98" s="165" t="s">
        <v>28</v>
      </c>
      <c r="L98" s="13" t="s">
        <v>2189</v>
      </c>
      <c r="M98" s="85">
        <f>M97</f>
        <v>0.2</v>
      </c>
      <c r="N98" s="15">
        <f t="shared" si="6"/>
        <v>0.99</v>
      </c>
      <c r="O98" s="78">
        <f t="shared" si="10"/>
        <v>0</v>
      </c>
      <c r="P98" s="78">
        <f t="shared" si="7"/>
        <v>1.9800000000000005E-2</v>
      </c>
      <c r="Q98" s="153">
        <f t="shared" si="8"/>
        <v>2.0000000000000023E-4</v>
      </c>
      <c r="R98" s="238"/>
    </row>
    <row r="99" spans="2:18" s="3" customFormat="1" ht="27.95" customHeight="1">
      <c r="B99" s="236"/>
      <c r="C99" s="241"/>
      <c r="D99" s="22"/>
      <c r="E99" s="23"/>
      <c r="F99" s="24"/>
      <c r="G99" s="14" t="s">
        <v>14</v>
      </c>
      <c r="H99" s="15">
        <v>0.1</v>
      </c>
      <c r="I99" s="16" t="s">
        <v>19</v>
      </c>
      <c r="J99" s="12" t="s">
        <v>210</v>
      </c>
      <c r="K99" s="16" t="s">
        <v>18</v>
      </c>
      <c r="L99" s="65" t="s">
        <v>21</v>
      </c>
      <c r="M99" s="85">
        <f>M98</f>
        <v>0.2</v>
      </c>
      <c r="N99" s="15">
        <f t="shared" si="6"/>
        <v>0</v>
      </c>
      <c r="O99" s="78">
        <f t="shared" si="10"/>
        <v>2.0000000000000004E-2</v>
      </c>
      <c r="P99" s="78">
        <f t="shared" si="7"/>
        <v>0</v>
      </c>
      <c r="Q99" s="153">
        <f t="shared" si="8"/>
        <v>0</v>
      </c>
      <c r="R99" s="238"/>
    </row>
    <row r="100" spans="2:18" s="3" customFormat="1" ht="27.95" customHeight="1">
      <c r="B100" s="236"/>
      <c r="C100" s="241"/>
      <c r="D100" s="17" t="s">
        <v>2091</v>
      </c>
      <c r="E100" s="18" t="s">
        <v>22</v>
      </c>
      <c r="F100" s="19" t="s">
        <v>198</v>
      </c>
      <c r="G100" s="14" t="s">
        <v>12</v>
      </c>
      <c r="H100" s="15">
        <v>0.4</v>
      </c>
      <c r="I100" s="16" t="s">
        <v>19</v>
      </c>
      <c r="J100" s="13" t="s">
        <v>80</v>
      </c>
      <c r="K100" s="165" t="s">
        <v>18</v>
      </c>
      <c r="L100" s="66" t="s">
        <v>109</v>
      </c>
      <c r="M100" s="85">
        <v>2</v>
      </c>
      <c r="N100" s="15">
        <f t="shared" si="6"/>
        <v>0</v>
      </c>
      <c r="O100" s="78">
        <f t="shared" si="10"/>
        <v>0.8</v>
      </c>
      <c r="P100" s="78">
        <f t="shared" si="7"/>
        <v>0</v>
      </c>
      <c r="Q100" s="153">
        <f t="shared" si="8"/>
        <v>0</v>
      </c>
      <c r="R100" s="238"/>
    </row>
    <row r="101" spans="2:18" s="3" customFormat="1" ht="27.95" customHeight="1">
      <c r="B101" s="236"/>
      <c r="C101" s="241"/>
      <c r="D101" s="20"/>
      <c r="E101" s="21"/>
      <c r="F101" s="31"/>
      <c r="G101" s="14" t="s">
        <v>13</v>
      </c>
      <c r="H101" s="15">
        <v>0.4</v>
      </c>
      <c r="I101" s="16" t="s">
        <v>25</v>
      </c>
      <c r="J101" s="13" t="s">
        <v>2167</v>
      </c>
      <c r="K101" s="165" t="s">
        <v>28</v>
      </c>
      <c r="L101" s="13" t="s">
        <v>2189</v>
      </c>
      <c r="M101" s="85">
        <f t="shared" ref="M101:M123" si="11">M100</f>
        <v>2</v>
      </c>
      <c r="N101" s="15">
        <f t="shared" si="6"/>
        <v>0.99</v>
      </c>
      <c r="O101" s="78">
        <f t="shared" si="10"/>
        <v>0</v>
      </c>
      <c r="P101" s="78">
        <f t="shared" si="7"/>
        <v>0.79200000000000004</v>
      </c>
      <c r="Q101" s="153">
        <f t="shared" si="8"/>
        <v>8.0000000000000071E-3</v>
      </c>
      <c r="R101" s="238"/>
    </row>
    <row r="102" spans="2:18" s="3" customFormat="1" ht="27.95" customHeight="1">
      <c r="B102" s="236"/>
      <c r="C102" s="241"/>
      <c r="D102" s="22"/>
      <c r="E102" s="23"/>
      <c r="F102" s="24"/>
      <c r="G102" s="14" t="s">
        <v>14</v>
      </c>
      <c r="H102" s="15">
        <v>0.2</v>
      </c>
      <c r="I102" s="16" t="s">
        <v>19</v>
      </c>
      <c r="J102" s="13" t="s">
        <v>80</v>
      </c>
      <c r="K102" s="165" t="s">
        <v>18</v>
      </c>
      <c r="L102" s="66" t="s">
        <v>109</v>
      </c>
      <c r="M102" s="85">
        <f t="shared" si="11"/>
        <v>2</v>
      </c>
      <c r="N102" s="15">
        <f t="shared" si="6"/>
        <v>0</v>
      </c>
      <c r="O102" s="78">
        <f t="shared" si="10"/>
        <v>0.4</v>
      </c>
      <c r="P102" s="78">
        <f t="shared" si="7"/>
        <v>0</v>
      </c>
      <c r="Q102" s="153">
        <f t="shared" si="8"/>
        <v>0</v>
      </c>
      <c r="R102" s="238"/>
    </row>
    <row r="103" spans="2:18" s="3" customFormat="1" ht="27.95" customHeight="1">
      <c r="B103" s="236"/>
      <c r="C103" s="241"/>
      <c r="D103" s="17" t="s">
        <v>2092</v>
      </c>
      <c r="E103" s="18" t="s">
        <v>22</v>
      </c>
      <c r="F103" s="19" t="s">
        <v>198</v>
      </c>
      <c r="G103" s="14" t="s">
        <v>12</v>
      </c>
      <c r="H103" s="15">
        <v>0.4</v>
      </c>
      <c r="I103" s="16" t="s">
        <v>19</v>
      </c>
      <c r="J103" s="13" t="s">
        <v>80</v>
      </c>
      <c r="K103" s="165" t="s">
        <v>18</v>
      </c>
      <c r="L103" s="66" t="s">
        <v>109</v>
      </c>
      <c r="M103" s="85">
        <v>2</v>
      </c>
      <c r="N103" s="15">
        <f t="shared" si="6"/>
        <v>0</v>
      </c>
      <c r="O103" s="78">
        <f t="shared" si="10"/>
        <v>0.8</v>
      </c>
      <c r="P103" s="78">
        <f t="shared" si="7"/>
        <v>0</v>
      </c>
      <c r="Q103" s="153">
        <f t="shared" si="8"/>
        <v>0</v>
      </c>
      <c r="R103" s="238"/>
    </row>
    <row r="104" spans="2:18" s="3" customFormat="1" ht="27.95" customHeight="1">
      <c r="B104" s="236"/>
      <c r="C104" s="241"/>
      <c r="D104" s="20"/>
      <c r="E104" s="21"/>
      <c r="F104" s="31"/>
      <c r="G104" s="14" t="s">
        <v>13</v>
      </c>
      <c r="H104" s="15">
        <v>0.4</v>
      </c>
      <c r="I104" s="16" t="s">
        <v>25</v>
      </c>
      <c r="J104" s="13" t="s">
        <v>2168</v>
      </c>
      <c r="K104" s="165" t="s">
        <v>28</v>
      </c>
      <c r="L104" s="13" t="s">
        <v>2189</v>
      </c>
      <c r="M104" s="85">
        <f t="shared" si="11"/>
        <v>2</v>
      </c>
      <c r="N104" s="15">
        <f t="shared" si="6"/>
        <v>0.99</v>
      </c>
      <c r="O104" s="78">
        <f t="shared" si="10"/>
        <v>0</v>
      </c>
      <c r="P104" s="78">
        <f t="shared" si="7"/>
        <v>0.79200000000000004</v>
      </c>
      <c r="Q104" s="153">
        <f t="shared" si="8"/>
        <v>8.0000000000000071E-3</v>
      </c>
      <c r="R104" s="238"/>
    </row>
    <row r="105" spans="2:18" s="3" customFormat="1" ht="27.95" customHeight="1">
      <c r="B105" s="236"/>
      <c r="C105" s="241"/>
      <c r="D105" s="22"/>
      <c r="E105" s="23"/>
      <c r="F105" s="24"/>
      <c r="G105" s="14" t="s">
        <v>14</v>
      </c>
      <c r="H105" s="15">
        <v>0.2</v>
      </c>
      <c r="I105" s="16" t="s">
        <v>19</v>
      </c>
      <c r="J105" s="13" t="s">
        <v>80</v>
      </c>
      <c r="K105" s="165" t="s">
        <v>18</v>
      </c>
      <c r="L105" s="66" t="s">
        <v>109</v>
      </c>
      <c r="M105" s="85">
        <f t="shared" si="11"/>
        <v>2</v>
      </c>
      <c r="N105" s="15">
        <f t="shared" si="6"/>
        <v>0</v>
      </c>
      <c r="O105" s="78">
        <f t="shared" si="10"/>
        <v>0.4</v>
      </c>
      <c r="P105" s="78">
        <f t="shared" si="7"/>
        <v>0</v>
      </c>
      <c r="Q105" s="153">
        <f t="shared" si="8"/>
        <v>0</v>
      </c>
      <c r="R105" s="238"/>
    </row>
    <row r="106" spans="2:18" s="3" customFormat="1" ht="27.95" customHeight="1">
      <c r="B106" s="236"/>
      <c r="C106" s="241"/>
      <c r="D106" s="17" t="s">
        <v>2093</v>
      </c>
      <c r="E106" s="18" t="s">
        <v>22</v>
      </c>
      <c r="F106" s="19" t="s">
        <v>198</v>
      </c>
      <c r="G106" s="14" t="s">
        <v>12</v>
      </c>
      <c r="H106" s="15">
        <v>0.4</v>
      </c>
      <c r="I106" s="16" t="s">
        <v>19</v>
      </c>
      <c r="J106" s="13" t="s">
        <v>80</v>
      </c>
      <c r="K106" s="165" t="s">
        <v>18</v>
      </c>
      <c r="L106" s="66" t="s">
        <v>109</v>
      </c>
      <c r="M106" s="85">
        <v>2</v>
      </c>
      <c r="N106" s="15">
        <f t="shared" si="6"/>
        <v>0</v>
      </c>
      <c r="O106" s="78">
        <f t="shared" si="10"/>
        <v>0.8</v>
      </c>
      <c r="P106" s="78">
        <f t="shared" si="7"/>
        <v>0</v>
      </c>
      <c r="Q106" s="153">
        <f t="shared" si="8"/>
        <v>0</v>
      </c>
      <c r="R106" s="238"/>
    </row>
    <row r="107" spans="2:18" s="3" customFormat="1" ht="27.95" customHeight="1">
      <c r="B107" s="236"/>
      <c r="C107" s="241"/>
      <c r="D107" s="20"/>
      <c r="E107" s="21"/>
      <c r="F107" s="31"/>
      <c r="G107" s="14" t="s">
        <v>13</v>
      </c>
      <c r="H107" s="15">
        <v>0.4</v>
      </c>
      <c r="I107" s="16" t="s">
        <v>25</v>
      </c>
      <c r="J107" s="13" t="s">
        <v>2169</v>
      </c>
      <c r="K107" s="165" t="s">
        <v>28</v>
      </c>
      <c r="L107" s="13" t="s">
        <v>2189</v>
      </c>
      <c r="M107" s="85">
        <f t="shared" si="11"/>
        <v>2</v>
      </c>
      <c r="N107" s="15">
        <f t="shared" si="6"/>
        <v>0.99</v>
      </c>
      <c r="O107" s="78">
        <f t="shared" si="10"/>
        <v>0</v>
      </c>
      <c r="P107" s="78">
        <f t="shared" si="7"/>
        <v>0.79200000000000004</v>
      </c>
      <c r="Q107" s="153">
        <f t="shared" si="8"/>
        <v>8.0000000000000071E-3</v>
      </c>
      <c r="R107" s="238"/>
    </row>
    <row r="108" spans="2:18" s="3" customFormat="1" ht="27.95" customHeight="1">
      <c r="B108" s="236"/>
      <c r="C108" s="241"/>
      <c r="D108" s="22"/>
      <c r="E108" s="23"/>
      <c r="F108" s="24"/>
      <c r="G108" s="14" t="s">
        <v>14</v>
      </c>
      <c r="H108" s="15">
        <v>0.2</v>
      </c>
      <c r="I108" s="16" t="s">
        <v>19</v>
      </c>
      <c r="J108" s="13" t="s">
        <v>80</v>
      </c>
      <c r="K108" s="165" t="s">
        <v>18</v>
      </c>
      <c r="L108" s="66" t="s">
        <v>109</v>
      </c>
      <c r="M108" s="85">
        <f t="shared" si="11"/>
        <v>2</v>
      </c>
      <c r="N108" s="15">
        <f t="shared" si="6"/>
        <v>0</v>
      </c>
      <c r="O108" s="78">
        <f t="shared" si="10"/>
        <v>0.4</v>
      </c>
      <c r="P108" s="78">
        <f t="shared" si="7"/>
        <v>0</v>
      </c>
      <c r="Q108" s="153">
        <f t="shared" si="8"/>
        <v>0</v>
      </c>
      <c r="R108" s="238"/>
    </row>
    <row r="109" spans="2:18" s="3" customFormat="1" ht="27.95" customHeight="1">
      <c r="B109" s="236"/>
      <c r="C109" s="241"/>
      <c r="D109" s="17" t="s">
        <v>2094</v>
      </c>
      <c r="E109" s="18" t="s">
        <v>22</v>
      </c>
      <c r="F109" s="19" t="s">
        <v>1912</v>
      </c>
      <c r="G109" s="14" t="s">
        <v>12</v>
      </c>
      <c r="H109" s="15">
        <v>0.4</v>
      </c>
      <c r="I109" s="16" t="s">
        <v>19</v>
      </c>
      <c r="J109" s="13" t="s">
        <v>80</v>
      </c>
      <c r="K109" s="165" t="s">
        <v>18</v>
      </c>
      <c r="L109" s="66" t="s">
        <v>109</v>
      </c>
      <c r="M109" s="85">
        <v>2</v>
      </c>
      <c r="N109" s="15">
        <f t="shared" si="6"/>
        <v>0</v>
      </c>
      <c r="O109" s="78">
        <f t="shared" si="10"/>
        <v>0.8</v>
      </c>
      <c r="P109" s="78">
        <f t="shared" si="7"/>
        <v>0</v>
      </c>
      <c r="Q109" s="153">
        <f t="shared" si="8"/>
        <v>0</v>
      </c>
      <c r="R109" s="238"/>
    </row>
    <row r="110" spans="2:18" s="3" customFormat="1" ht="27.95" customHeight="1">
      <c r="B110" s="236"/>
      <c r="C110" s="241"/>
      <c r="D110" s="20"/>
      <c r="E110" s="21"/>
      <c r="F110" s="31"/>
      <c r="G110" s="14" t="s">
        <v>13</v>
      </c>
      <c r="H110" s="15">
        <v>0.4</v>
      </c>
      <c r="I110" s="16" t="s">
        <v>25</v>
      </c>
      <c r="J110" s="13" t="s">
        <v>2168</v>
      </c>
      <c r="K110" s="165" t="s">
        <v>28</v>
      </c>
      <c r="L110" s="13" t="s">
        <v>2189</v>
      </c>
      <c r="M110" s="85">
        <f t="shared" si="11"/>
        <v>2</v>
      </c>
      <c r="N110" s="15">
        <f t="shared" si="6"/>
        <v>0.99</v>
      </c>
      <c r="O110" s="78">
        <f t="shared" si="10"/>
        <v>0</v>
      </c>
      <c r="P110" s="78">
        <f t="shared" si="7"/>
        <v>0.79200000000000004</v>
      </c>
      <c r="Q110" s="153">
        <f t="shared" si="8"/>
        <v>8.0000000000000071E-3</v>
      </c>
      <c r="R110" s="238"/>
    </row>
    <row r="111" spans="2:18" s="3" customFormat="1" ht="27.95" customHeight="1">
      <c r="B111" s="236"/>
      <c r="C111" s="241"/>
      <c r="D111" s="22"/>
      <c r="E111" s="23"/>
      <c r="F111" s="24"/>
      <c r="G111" s="14" t="s">
        <v>14</v>
      </c>
      <c r="H111" s="15">
        <v>0.2</v>
      </c>
      <c r="I111" s="16" t="s">
        <v>19</v>
      </c>
      <c r="J111" s="13" t="s">
        <v>80</v>
      </c>
      <c r="K111" s="165" t="s">
        <v>18</v>
      </c>
      <c r="L111" s="66" t="s">
        <v>109</v>
      </c>
      <c r="M111" s="85">
        <f t="shared" si="11"/>
        <v>2</v>
      </c>
      <c r="N111" s="15">
        <f t="shared" si="6"/>
        <v>0</v>
      </c>
      <c r="O111" s="78">
        <f t="shared" si="10"/>
        <v>0.4</v>
      </c>
      <c r="P111" s="78">
        <f t="shared" si="7"/>
        <v>0</v>
      </c>
      <c r="Q111" s="153">
        <f t="shared" si="8"/>
        <v>0</v>
      </c>
      <c r="R111" s="238"/>
    </row>
    <row r="112" spans="2:18" s="3" customFormat="1" ht="27.95" customHeight="1">
      <c r="B112" s="236"/>
      <c r="C112" s="241"/>
      <c r="D112" s="17" t="s">
        <v>2095</v>
      </c>
      <c r="E112" s="18" t="s">
        <v>22</v>
      </c>
      <c r="F112" s="19" t="s">
        <v>1912</v>
      </c>
      <c r="G112" s="14" t="s">
        <v>12</v>
      </c>
      <c r="H112" s="15">
        <v>0.4</v>
      </c>
      <c r="I112" s="16" t="s">
        <v>19</v>
      </c>
      <c r="J112" s="13" t="s">
        <v>80</v>
      </c>
      <c r="K112" s="165" t="s">
        <v>18</v>
      </c>
      <c r="L112" s="66" t="s">
        <v>109</v>
      </c>
      <c r="M112" s="85">
        <v>2</v>
      </c>
      <c r="N112" s="15">
        <f t="shared" si="6"/>
        <v>0</v>
      </c>
      <c r="O112" s="78">
        <f t="shared" si="10"/>
        <v>0.8</v>
      </c>
      <c r="P112" s="78">
        <f t="shared" si="7"/>
        <v>0</v>
      </c>
      <c r="Q112" s="153">
        <f t="shared" si="8"/>
        <v>0</v>
      </c>
      <c r="R112" s="238"/>
    </row>
    <row r="113" spans="2:18" s="3" customFormat="1" ht="27.95" customHeight="1">
      <c r="B113" s="236"/>
      <c r="C113" s="241"/>
      <c r="D113" s="20"/>
      <c r="E113" s="21"/>
      <c r="F113" s="31"/>
      <c r="G113" s="14" t="s">
        <v>13</v>
      </c>
      <c r="H113" s="15">
        <v>0.4</v>
      </c>
      <c r="I113" s="16" t="s">
        <v>25</v>
      </c>
      <c r="J113" s="13" t="s">
        <v>2170</v>
      </c>
      <c r="K113" s="165" t="s">
        <v>28</v>
      </c>
      <c r="L113" s="166" t="s">
        <v>2191</v>
      </c>
      <c r="M113" s="85">
        <f t="shared" si="11"/>
        <v>2</v>
      </c>
      <c r="N113" s="15">
        <f t="shared" si="6"/>
        <v>0.99</v>
      </c>
      <c r="O113" s="78">
        <f t="shared" si="10"/>
        <v>0</v>
      </c>
      <c r="P113" s="78">
        <f t="shared" si="7"/>
        <v>0.79200000000000004</v>
      </c>
      <c r="Q113" s="153">
        <f t="shared" si="8"/>
        <v>8.0000000000000071E-3</v>
      </c>
      <c r="R113" s="238"/>
    </row>
    <row r="114" spans="2:18" s="3" customFormat="1" ht="27.95" customHeight="1">
      <c r="B114" s="236"/>
      <c r="C114" s="241"/>
      <c r="D114" s="22"/>
      <c r="E114" s="23"/>
      <c r="F114" s="24"/>
      <c r="G114" s="14" t="s">
        <v>14</v>
      </c>
      <c r="H114" s="15">
        <v>0.2</v>
      </c>
      <c r="I114" s="16" t="s">
        <v>19</v>
      </c>
      <c r="J114" s="13" t="s">
        <v>80</v>
      </c>
      <c r="K114" s="165" t="s">
        <v>18</v>
      </c>
      <c r="L114" s="66" t="s">
        <v>109</v>
      </c>
      <c r="M114" s="85">
        <f t="shared" si="11"/>
        <v>2</v>
      </c>
      <c r="N114" s="15">
        <f t="shared" si="6"/>
        <v>0</v>
      </c>
      <c r="O114" s="78">
        <f t="shared" si="10"/>
        <v>0.4</v>
      </c>
      <c r="P114" s="78">
        <f t="shared" si="7"/>
        <v>0</v>
      </c>
      <c r="Q114" s="153">
        <f t="shared" si="8"/>
        <v>0</v>
      </c>
      <c r="R114" s="238"/>
    </row>
    <row r="115" spans="2:18" s="3" customFormat="1" ht="27.95" customHeight="1">
      <c r="B115" s="236"/>
      <c r="C115" s="241"/>
      <c r="D115" s="17" t="s">
        <v>2096</v>
      </c>
      <c r="E115" s="18" t="s">
        <v>22</v>
      </c>
      <c r="F115" s="19" t="s">
        <v>1912</v>
      </c>
      <c r="G115" s="14" t="s">
        <v>12</v>
      </c>
      <c r="H115" s="15">
        <v>0.4</v>
      </c>
      <c r="I115" s="16" t="s">
        <v>19</v>
      </c>
      <c r="J115" s="13" t="s">
        <v>80</v>
      </c>
      <c r="K115" s="165" t="s">
        <v>18</v>
      </c>
      <c r="L115" s="66" t="s">
        <v>109</v>
      </c>
      <c r="M115" s="85">
        <v>2</v>
      </c>
      <c r="N115" s="15">
        <f t="shared" si="6"/>
        <v>0</v>
      </c>
      <c r="O115" s="78">
        <f t="shared" si="10"/>
        <v>0.8</v>
      </c>
      <c r="P115" s="78">
        <f t="shared" si="7"/>
        <v>0</v>
      </c>
      <c r="Q115" s="153">
        <f t="shared" si="8"/>
        <v>0</v>
      </c>
      <c r="R115" s="238"/>
    </row>
    <row r="116" spans="2:18" s="3" customFormat="1" ht="27.95" customHeight="1">
      <c r="B116" s="236"/>
      <c r="C116" s="241"/>
      <c r="D116" s="20"/>
      <c r="E116" s="21"/>
      <c r="F116" s="31"/>
      <c r="G116" s="14" t="s">
        <v>13</v>
      </c>
      <c r="H116" s="15">
        <v>0.4</v>
      </c>
      <c r="I116" s="16" t="s">
        <v>25</v>
      </c>
      <c r="J116" s="13" t="s">
        <v>2171</v>
      </c>
      <c r="K116" s="165" t="s">
        <v>28</v>
      </c>
      <c r="L116" s="166" t="s">
        <v>2192</v>
      </c>
      <c r="M116" s="85">
        <f t="shared" si="11"/>
        <v>2</v>
      </c>
      <c r="N116" s="15">
        <f t="shared" si="6"/>
        <v>0.99</v>
      </c>
      <c r="O116" s="78">
        <f t="shared" si="10"/>
        <v>0</v>
      </c>
      <c r="P116" s="78">
        <f t="shared" si="7"/>
        <v>0.79200000000000004</v>
      </c>
      <c r="Q116" s="153">
        <f t="shared" si="8"/>
        <v>8.0000000000000071E-3</v>
      </c>
      <c r="R116" s="238"/>
    </row>
    <row r="117" spans="2:18" s="3" customFormat="1" ht="27.95" customHeight="1">
      <c r="B117" s="236"/>
      <c r="C117" s="241"/>
      <c r="D117" s="22"/>
      <c r="E117" s="23"/>
      <c r="F117" s="24"/>
      <c r="G117" s="14" t="s">
        <v>14</v>
      </c>
      <c r="H117" s="15">
        <v>0.2</v>
      </c>
      <c r="I117" s="16" t="s">
        <v>19</v>
      </c>
      <c r="J117" s="13" t="s">
        <v>80</v>
      </c>
      <c r="K117" s="165" t="s">
        <v>18</v>
      </c>
      <c r="L117" s="66" t="s">
        <v>109</v>
      </c>
      <c r="M117" s="85">
        <f t="shared" si="11"/>
        <v>2</v>
      </c>
      <c r="N117" s="15">
        <f t="shared" si="6"/>
        <v>0</v>
      </c>
      <c r="O117" s="78">
        <f t="shared" si="10"/>
        <v>0.4</v>
      </c>
      <c r="P117" s="78">
        <f t="shared" si="7"/>
        <v>0</v>
      </c>
      <c r="Q117" s="153">
        <f t="shared" si="8"/>
        <v>0</v>
      </c>
      <c r="R117" s="238"/>
    </row>
    <row r="118" spans="2:18" s="3" customFormat="1" ht="27.95" customHeight="1">
      <c r="B118" s="236"/>
      <c r="C118" s="241"/>
      <c r="D118" s="17" t="s">
        <v>2097</v>
      </c>
      <c r="E118" s="18" t="s">
        <v>22</v>
      </c>
      <c r="F118" s="19" t="s">
        <v>1912</v>
      </c>
      <c r="G118" s="14" t="s">
        <v>12</v>
      </c>
      <c r="H118" s="15">
        <v>0.4</v>
      </c>
      <c r="I118" s="16" t="s">
        <v>19</v>
      </c>
      <c r="J118" s="13" t="s">
        <v>80</v>
      </c>
      <c r="K118" s="165" t="s">
        <v>18</v>
      </c>
      <c r="L118" s="66" t="s">
        <v>109</v>
      </c>
      <c r="M118" s="85">
        <v>2</v>
      </c>
      <c r="N118" s="15">
        <f t="shared" si="6"/>
        <v>0</v>
      </c>
      <c r="O118" s="78">
        <f t="shared" si="10"/>
        <v>0.8</v>
      </c>
      <c r="P118" s="78">
        <f t="shared" si="7"/>
        <v>0</v>
      </c>
      <c r="Q118" s="153">
        <f t="shared" si="8"/>
        <v>0</v>
      </c>
      <c r="R118" s="238"/>
    </row>
    <row r="119" spans="2:18" s="3" customFormat="1" ht="27.95" customHeight="1">
      <c r="B119" s="236"/>
      <c r="C119" s="241"/>
      <c r="D119" s="20"/>
      <c r="E119" s="21"/>
      <c r="F119" s="31"/>
      <c r="G119" s="14" t="s">
        <v>13</v>
      </c>
      <c r="H119" s="15">
        <v>0.4</v>
      </c>
      <c r="I119" s="16" t="s">
        <v>25</v>
      </c>
      <c r="J119" s="13" t="s">
        <v>2171</v>
      </c>
      <c r="K119" s="165" t="s">
        <v>28</v>
      </c>
      <c r="L119" s="166" t="s">
        <v>2191</v>
      </c>
      <c r="M119" s="85">
        <f t="shared" si="11"/>
        <v>2</v>
      </c>
      <c r="N119" s="15">
        <f t="shared" si="6"/>
        <v>0.99</v>
      </c>
      <c r="O119" s="78">
        <f t="shared" si="10"/>
        <v>0</v>
      </c>
      <c r="P119" s="78">
        <f t="shared" si="7"/>
        <v>0.79200000000000004</v>
      </c>
      <c r="Q119" s="153">
        <f t="shared" si="8"/>
        <v>8.0000000000000071E-3</v>
      </c>
      <c r="R119" s="238"/>
    </row>
    <row r="120" spans="2:18" s="3" customFormat="1" ht="27.95" customHeight="1">
      <c r="B120" s="236"/>
      <c r="C120" s="241"/>
      <c r="D120" s="22"/>
      <c r="E120" s="23"/>
      <c r="F120" s="24"/>
      <c r="G120" s="14" t="s">
        <v>14</v>
      </c>
      <c r="H120" s="15">
        <v>0.2</v>
      </c>
      <c r="I120" s="16" t="s">
        <v>19</v>
      </c>
      <c r="J120" s="13" t="s">
        <v>80</v>
      </c>
      <c r="K120" s="165" t="s">
        <v>18</v>
      </c>
      <c r="L120" s="66" t="s">
        <v>109</v>
      </c>
      <c r="M120" s="85">
        <f t="shared" si="11"/>
        <v>2</v>
      </c>
      <c r="N120" s="15">
        <f t="shared" si="6"/>
        <v>0</v>
      </c>
      <c r="O120" s="78">
        <f t="shared" si="10"/>
        <v>0.4</v>
      </c>
      <c r="P120" s="78">
        <f t="shared" si="7"/>
        <v>0</v>
      </c>
      <c r="Q120" s="153">
        <f t="shared" si="8"/>
        <v>0</v>
      </c>
      <c r="R120" s="238"/>
    </row>
    <row r="121" spans="2:18" s="3" customFormat="1" ht="27.95" customHeight="1">
      <c r="B121" s="236"/>
      <c r="C121" s="241"/>
      <c r="D121" s="17" t="s">
        <v>2098</v>
      </c>
      <c r="E121" s="18" t="s">
        <v>22</v>
      </c>
      <c r="F121" s="19" t="s">
        <v>1912</v>
      </c>
      <c r="G121" s="14" t="s">
        <v>12</v>
      </c>
      <c r="H121" s="15">
        <v>0.4</v>
      </c>
      <c r="I121" s="16" t="s">
        <v>19</v>
      </c>
      <c r="J121" s="13" t="s">
        <v>80</v>
      </c>
      <c r="K121" s="165" t="s">
        <v>18</v>
      </c>
      <c r="L121" s="66" t="s">
        <v>109</v>
      </c>
      <c r="M121" s="85">
        <v>2</v>
      </c>
      <c r="N121" s="15">
        <f t="shared" si="6"/>
        <v>0</v>
      </c>
      <c r="O121" s="78">
        <f t="shared" si="10"/>
        <v>0.8</v>
      </c>
      <c r="P121" s="78">
        <f t="shared" si="7"/>
        <v>0</v>
      </c>
      <c r="Q121" s="153">
        <f t="shared" si="8"/>
        <v>0</v>
      </c>
      <c r="R121" s="238"/>
    </row>
    <row r="122" spans="2:18" s="3" customFormat="1" ht="27.95" customHeight="1">
      <c r="B122" s="236"/>
      <c r="C122" s="241"/>
      <c r="D122" s="20"/>
      <c r="E122" s="21"/>
      <c r="F122" s="31"/>
      <c r="G122" s="14" t="s">
        <v>13</v>
      </c>
      <c r="H122" s="15">
        <v>0.4</v>
      </c>
      <c r="I122" s="16" t="s">
        <v>25</v>
      </c>
      <c r="J122" s="13" t="s">
        <v>2171</v>
      </c>
      <c r="K122" s="165" t="s">
        <v>28</v>
      </c>
      <c r="L122" s="166" t="s">
        <v>2191</v>
      </c>
      <c r="M122" s="85">
        <f t="shared" si="11"/>
        <v>2</v>
      </c>
      <c r="N122" s="15">
        <f t="shared" si="6"/>
        <v>0.99</v>
      </c>
      <c r="O122" s="78">
        <f t="shared" si="10"/>
        <v>0</v>
      </c>
      <c r="P122" s="78">
        <f t="shared" si="7"/>
        <v>0.79200000000000004</v>
      </c>
      <c r="Q122" s="153">
        <f t="shared" si="8"/>
        <v>8.0000000000000071E-3</v>
      </c>
      <c r="R122" s="238"/>
    </row>
    <row r="123" spans="2:18" s="3" customFormat="1" ht="27.95" customHeight="1">
      <c r="B123" s="236"/>
      <c r="C123" s="241"/>
      <c r="D123" s="22"/>
      <c r="E123" s="23"/>
      <c r="F123" s="24"/>
      <c r="G123" s="14" t="s">
        <v>14</v>
      </c>
      <c r="H123" s="15">
        <v>0.2</v>
      </c>
      <c r="I123" s="16" t="s">
        <v>19</v>
      </c>
      <c r="J123" s="13" t="s">
        <v>80</v>
      </c>
      <c r="K123" s="165" t="s">
        <v>18</v>
      </c>
      <c r="L123" s="66" t="s">
        <v>109</v>
      </c>
      <c r="M123" s="85">
        <f t="shared" si="11"/>
        <v>2</v>
      </c>
      <c r="N123" s="15">
        <f t="shared" si="6"/>
        <v>0</v>
      </c>
      <c r="O123" s="78">
        <f t="shared" si="10"/>
        <v>0.4</v>
      </c>
      <c r="P123" s="78">
        <f t="shared" si="7"/>
        <v>0</v>
      </c>
      <c r="Q123" s="153">
        <f t="shared" si="8"/>
        <v>0</v>
      </c>
      <c r="R123" s="238"/>
    </row>
    <row r="124" spans="2:18" s="3" customFormat="1" ht="27.95" customHeight="1">
      <c r="B124" s="236"/>
      <c r="C124" s="241"/>
      <c r="D124" s="17" t="s">
        <v>2099</v>
      </c>
      <c r="E124" s="18" t="s">
        <v>24</v>
      </c>
      <c r="F124" s="19" t="s">
        <v>1968</v>
      </c>
      <c r="G124" s="14" t="s">
        <v>12</v>
      </c>
      <c r="H124" s="15">
        <v>0.8</v>
      </c>
      <c r="I124" s="16" t="s">
        <v>25</v>
      </c>
      <c r="J124" s="13" t="s">
        <v>2171</v>
      </c>
      <c r="K124" s="165" t="s">
        <v>28</v>
      </c>
      <c r="L124" s="166" t="s">
        <v>2193</v>
      </c>
      <c r="M124" s="85">
        <v>0.2</v>
      </c>
      <c r="N124" s="15">
        <f t="shared" si="6"/>
        <v>0.99</v>
      </c>
      <c r="O124" s="78">
        <f t="shared" si="10"/>
        <v>0</v>
      </c>
      <c r="P124" s="78">
        <f t="shared" si="7"/>
        <v>0.15840000000000004</v>
      </c>
      <c r="Q124" s="153">
        <f t="shared" si="8"/>
        <v>1.6000000000000018E-3</v>
      </c>
      <c r="R124" s="238"/>
    </row>
    <row r="125" spans="2:18" s="3" customFormat="1" ht="27.95" customHeight="1">
      <c r="B125" s="236"/>
      <c r="C125" s="241"/>
      <c r="D125" s="20"/>
      <c r="E125" s="21"/>
      <c r="F125" s="31"/>
      <c r="G125" s="14" t="s">
        <v>13</v>
      </c>
      <c r="H125" s="15">
        <v>0.1</v>
      </c>
      <c r="I125" s="16" t="s">
        <v>19</v>
      </c>
      <c r="J125" s="13" t="s">
        <v>80</v>
      </c>
      <c r="K125" s="165" t="s">
        <v>18</v>
      </c>
      <c r="L125" s="66" t="s">
        <v>109</v>
      </c>
      <c r="M125" s="85">
        <f t="shared" ref="M125:M135" si="12">M124</f>
        <v>0.2</v>
      </c>
      <c r="N125" s="15">
        <f t="shared" si="6"/>
        <v>0</v>
      </c>
      <c r="O125" s="78">
        <f t="shared" si="10"/>
        <v>2.0000000000000004E-2</v>
      </c>
      <c r="P125" s="78">
        <f t="shared" si="7"/>
        <v>0</v>
      </c>
      <c r="Q125" s="153">
        <f t="shared" si="8"/>
        <v>0</v>
      </c>
      <c r="R125" s="238"/>
    </row>
    <row r="126" spans="2:18" s="3" customFormat="1" ht="27.95" customHeight="1">
      <c r="B126" s="236"/>
      <c r="C126" s="241"/>
      <c r="D126" s="22"/>
      <c r="E126" s="23"/>
      <c r="F126" s="24"/>
      <c r="G126" s="14" t="s">
        <v>14</v>
      </c>
      <c r="H126" s="15">
        <v>0.1</v>
      </c>
      <c r="I126" s="16" t="s">
        <v>19</v>
      </c>
      <c r="J126" s="13" t="s">
        <v>80</v>
      </c>
      <c r="K126" s="165" t="s">
        <v>18</v>
      </c>
      <c r="L126" s="66" t="s">
        <v>109</v>
      </c>
      <c r="M126" s="85">
        <f t="shared" si="12"/>
        <v>0.2</v>
      </c>
      <c r="N126" s="15">
        <f t="shared" si="6"/>
        <v>0</v>
      </c>
      <c r="O126" s="78">
        <f t="shared" si="10"/>
        <v>2.0000000000000004E-2</v>
      </c>
      <c r="P126" s="78">
        <f t="shared" si="7"/>
        <v>0</v>
      </c>
      <c r="Q126" s="153">
        <f t="shared" si="8"/>
        <v>0</v>
      </c>
      <c r="R126" s="238"/>
    </row>
    <row r="127" spans="2:18" s="3" customFormat="1" ht="27.95" customHeight="1">
      <c r="B127" s="236"/>
      <c r="C127" s="241"/>
      <c r="D127" s="17" t="s">
        <v>2100</v>
      </c>
      <c r="E127" s="18" t="s">
        <v>24</v>
      </c>
      <c r="F127" s="19" t="s">
        <v>1968</v>
      </c>
      <c r="G127" s="14" t="s">
        <v>12</v>
      </c>
      <c r="H127" s="15">
        <v>0.8</v>
      </c>
      <c r="I127" s="16" t="s">
        <v>25</v>
      </c>
      <c r="J127" s="13" t="s">
        <v>2171</v>
      </c>
      <c r="K127" s="165" t="s">
        <v>28</v>
      </c>
      <c r="L127" s="166" t="s">
        <v>2191</v>
      </c>
      <c r="M127" s="85">
        <v>0.2</v>
      </c>
      <c r="N127" s="15">
        <f t="shared" si="6"/>
        <v>0.99</v>
      </c>
      <c r="O127" s="78">
        <f t="shared" si="10"/>
        <v>0</v>
      </c>
      <c r="P127" s="78">
        <f t="shared" si="7"/>
        <v>0.15840000000000004</v>
      </c>
      <c r="Q127" s="153">
        <f t="shared" si="8"/>
        <v>1.6000000000000018E-3</v>
      </c>
      <c r="R127" s="238"/>
    </row>
    <row r="128" spans="2:18" s="3" customFormat="1" ht="27.95" customHeight="1">
      <c r="B128" s="236"/>
      <c r="C128" s="241"/>
      <c r="D128" s="20"/>
      <c r="E128" s="21"/>
      <c r="F128" s="31"/>
      <c r="G128" s="14" t="s">
        <v>13</v>
      </c>
      <c r="H128" s="15">
        <v>0.1</v>
      </c>
      <c r="I128" s="16" t="s">
        <v>19</v>
      </c>
      <c r="J128" s="13" t="s">
        <v>80</v>
      </c>
      <c r="K128" s="165" t="s">
        <v>18</v>
      </c>
      <c r="L128" s="66" t="s">
        <v>109</v>
      </c>
      <c r="M128" s="85">
        <f t="shared" si="12"/>
        <v>0.2</v>
      </c>
      <c r="N128" s="15">
        <f t="shared" si="6"/>
        <v>0</v>
      </c>
      <c r="O128" s="78">
        <f t="shared" si="10"/>
        <v>2.0000000000000004E-2</v>
      </c>
      <c r="P128" s="78">
        <f t="shared" si="7"/>
        <v>0</v>
      </c>
      <c r="Q128" s="153">
        <f t="shared" si="8"/>
        <v>0</v>
      </c>
      <c r="R128" s="238"/>
    </row>
    <row r="129" spans="2:18" s="3" customFormat="1" ht="27.95" customHeight="1">
      <c r="B129" s="236"/>
      <c r="C129" s="241"/>
      <c r="D129" s="22"/>
      <c r="E129" s="23"/>
      <c r="F129" s="24"/>
      <c r="G129" s="14" t="s">
        <v>55</v>
      </c>
      <c r="H129" s="15">
        <v>0.1</v>
      </c>
      <c r="I129" s="16" t="s">
        <v>19</v>
      </c>
      <c r="J129" s="13" t="s">
        <v>80</v>
      </c>
      <c r="K129" s="165" t="s">
        <v>18</v>
      </c>
      <c r="L129" s="66" t="s">
        <v>109</v>
      </c>
      <c r="M129" s="85">
        <f t="shared" si="12"/>
        <v>0.2</v>
      </c>
      <c r="N129" s="15">
        <f t="shared" si="6"/>
        <v>0</v>
      </c>
      <c r="O129" s="78">
        <f t="shared" si="10"/>
        <v>2.0000000000000004E-2</v>
      </c>
      <c r="P129" s="78">
        <f t="shared" si="7"/>
        <v>0</v>
      </c>
      <c r="Q129" s="153">
        <f t="shared" si="8"/>
        <v>0</v>
      </c>
      <c r="R129" s="238"/>
    </row>
    <row r="130" spans="2:18" s="3" customFormat="1" ht="27.95" customHeight="1">
      <c r="B130" s="236"/>
      <c r="C130" s="241"/>
      <c r="D130" s="17" t="s">
        <v>2101</v>
      </c>
      <c r="E130" s="18" t="s">
        <v>24</v>
      </c>
      <c r="F130" s="19" t="s">
        <v>1968</v>
      </c>
      <c r="G130" s="14" t="s">
        <v>12</v>
      </c>
      <c r="H130" s="15">
        <v>0.8</v>
      </c>
      <c r="I130" s="16" t="s">
        <v>25</v>
      </c>
      <c r="J130" s="13" t="s">
        <v>2171</v>
      </c>
      <c r="K130" s="165" t="s">
        <v>28</v>
      </c>
      <c r="L130" s="166" t="s">
        <v>2192</v>
      </c>
      <c r="M130" s="85">
        <v>0.2</v>
      </c>
      <c r="N130" s="15">
        <f t="shared" si="6"/>
        <v>0.99</v>
      </c>
      <c r="O130" s="78">
        <f t="shared" si="10"/>
        <v>0</v>
      </c>
      <c r="P130" s="78">
        <f t="shared" si="7"/>
        <v>0.15840000000000004</v>
      </c>
      <c r="Q130" s="153">
        <f t="shared" si="8"/>
        <v>1.6000000000000018E-3</v>
      </c>
      <c r="R130" s="238"/>
    </row>
    <row r="131" spans="2:18" s="3" customFormat="1" ht="27.95" customHeight="1">
      <c r="B131" s="236"/>
      <c r="C131" s="241"/>
      <c r="D131" s="20"/>
      <c r="E131" s="21"/>
      <c r="F131" s="31"/>
      <c r="G131" s="14" t="s">
        <v>13</v>
      </c>
      <c r="H131" s="15">
        <v>0.1</v>
      </c>
      <c r="I131" s="16" t="s">
        <v>19</v>
      </c>
      <c r="J131" s="13" t="s">
        <v>80</v>
      </c>
      <c r="K131" s="165" t="s">
        <v>18</v>
      </c>
      <c r="L131" s="66" t="s">
        <v>109</v>
      </c>
      <c r="M131" s="85">
        <f t="shared" si="12"/>
        <v>0.2</v>
      </c>
      <c r="N131" s="15">
        <f t="shared" si="6"/>
        <v>0</v>
      </c>
      <c r="O131" s="78">
        <f t="shared" si="10"/>
        <v>2.0000000000000004E-2</v>
      </c>
      <c r="P131" s="78">
        <f t="shared" si="7"/>
        <v>0</v>
      </c>
      <c r="Q131" s="153">
        <f t="shared" si="8"/>
        <v>0</v>
      </c>
      <c r="R131" s="238"/>
    </row>
    <row r="132" spans="2:18" s="3" customFormat="1" ht="27.95" customHeight="1">
      <c r="B132" s="236"/>
      <c r="C132" s="241"/>
      <c r="D132" s="22"/>
      <c r="E132" s="23"/>
      <c r="F132" s="24"/>
      <c r="G132" s="14" t="s">
        <v>14</v>
      </c>
      <c r="H132" s="15">
        <v>0.1</v>
      </c>
      <c r="I132" s="16" t="s">
        <v>19</v>
      </c>
      <c r="J132" s="13" t="s">
        <v>80</v>
      </c>
      <c r="K132" s="165" t="s">
        <v>18</v>
      </c>
      <c r="L132" s="66" t="s">
        <v>109</v>
      </c>
      <c r="M132" s="85">
        <f t="shared" si="12"/>
        <v>0.2</v>
      </c>
      <c r="N132" s="15">
        <f t="shared" si="6"/>
        <v>0</v>
      </c>
      <c r="O132" s="78">
        <f t="shared" si="10"/>
        <v>2.0000000000000004E-2</v>
      </c>
      <c r="P132" s="78">
        <f t="shared" si="7"/>
        <v>0</v>
      </c>
      <c r="Q132" s="153">
        <f t="shared" si="8"/>
        <v>0</v>
      </c>
      <c r="R132" s="238"/>
    </row>
    <row r="133" spans="2:18" s="3" customFormat="1" ht="27.95" customHeight="1">
      <c r="B133" s="236"/>
      <c r="C133" s="241"/>
      <c r="D133" s="17" t="s">
        <v>2102</v>
      </c>
      <c r="E133" s="18" t="s">
        <v>24</v>
      </c>
      <c r="F133" s="19" t="s">
        <v>1968</v>
      </c>
      <c r="G133" s="14" t="s">
        <v>12</v>
      </c>
      <c r="H133" s="15">
        <v>0.8</v>
      </c>
      <c r="I133" s="16" t="s">
        <v>25</v>
      </c>
      <c r="J133" s="13" t="s">
        <v>2171</v>
      </c>
      <c r="K133" s="165" t="s">
        <v>28</v>
      </c>
      <c r="L133" s="166" t="s">
        <v>2194</v>
      </c>
      <c r="M133" s="85">
        <v>0.2</v>
      </c>
      <c r="N133" s="15">
        <f t="shared" si="6"/>
        <v>0.99</v>
      </c>
      <c r="O133" s="78">
        <f t="shared" si="10"/>
        <v>0</v>
      </c>
      <c r="P133" s="78">
        <f t="shared" si="7"/>
        <v>0.15840000000000004</v>
      </c>
      <c r="Q133" s="153">
        <f t="shared" si="8"/>
        <v>1.6000000000000018E-3</v>
      </c>
      <c r="R133" s="238"/>
    </row>
    <row r="134" spans="2:18" s="3" customFormat="1" ht="27.95" customHeight="1">
      <c r="B134" s="236"/>
      <c r="C134" s="241"/>
      <c r="D134" s="20"/>
      <c r="E134" s="21"/>
      <c r="F134" s="31"/>
      <c r="G134" s="14" t="s">
        <v>13</v>
      </c>
      <c r="H134" s="15">
        <v>0.1</v>
      </c>
      <c r="I134" s="16" t="s">
        <v>19</v>
      </c>
      <c r="J134" s="13" t="s">
        <v>80</v>
      </c>
      <c r="K134" s="165" t="s">
        <v>18</v>
      </c>
      <c r="L134" s="66" t="s">
        <v>109</v>
      </c>
      <c r="M134" s="85">
        <f t="shared" si="12"/>
        <v>0.2</v>
      </c>
      <c r="N134" s="15">
        <f t="shared" si="6"/>
        <v>0</v>
      </c>
      <c r="O134" s="78">
        <f t="shared" si="10"/>
        <v>2.0000000000000004E-2</v>
      </c>
      <c r="P134" s="78">
        <f t="shared" si="7"/>
        <v>0</v>
      </c>
      <c r="Q134" s="153">
        <f t="shared" si="8"/>
        <v>0</v>
      </c>
      <c r="R134" s="238"/>
    </row>
    <row r="135" spans="2:18" s="3" customFormat="1" ht="27.95" customHeight="1">
      <c r="B135" s="236"/>
      <c r="C135" s="241"/>
      <c r="D135" s="22"/>
      <c r="E135" s="23"/>
      <c r="F135" s="24"/>
      <c r="G135" s="14" t="s">
        <v>14</v>
      </c>
      <c r="H135" s="15">
        <v>0.1</v>
      </c>
      <c r="I135" s="16" t="s">
        <v>19</v>
      </c>
      <c r="J135" s="13" t="s">
        <v>80</v>
      </c>
      <c r="K135" s="165" t="s">
        <v>18</v>
      </c>
      <c r="L135" s="66" t="s">
        <v>109</v>
      </c>
      <c r="M135" s="85">
        <f t="shared" si="12"/>
        <v>0.2</v>
      </c>
      <c r="N135" s="15">
        <f t="shared" si="6"/>
        <v>0</v>
      </c>
      <c r="O135" s="78">
        <f t="shared" si="10"/>
        <v>2.0000000000000004E-2</v>
      </c>
      <c r="P135" s="78">
        <f t="shared" si="7"/>
        <v>0</v>
      </c>
      <c r="Q135" s="153">
        <f t="shared" si="8"/>
        <v>0</v>
      </c>
      <c r="R135" s="238"/>
    </row>
    <row r="136" spans="2:18" s="3" customFormat="1" ht="27.95" customHeight="1">
      <c r="B136" s="236"/>
      <c r="C136" s="241"/>
      <c r="D136" s="17" t="s">
        <v>2103</v>
      </c>
      <c r="E136" s="18" t="s">
        <v>22</v>
      </c>
      <c r="F136" s="19" t="s">
        <v>1912</v>
      </c>
      <c r="G136" s="14" t="s">
        <v>12</v>
      </c>
      <c r="H136" s="15">
        <v>0.4</v>
      </c>
      <c r="I136" s="16" t="s">
        <v>19</v>
      </c>
      <c r="J136" s="13" t="s">
        <v>80</v>
      </c>
      <c r="K136" s="165" t="s">
        <v>18</v>
      </c>
      <c r="L136" s="66" t="s">
        <v>109</v>
      </c>
      <c r="M136" s="85">
        <v>2</v>
      </c>
      <c r="N136" s="15">
        <f t="shared" si="6"/>
        <v>0</v>
      </c>
      <c r="O136" s="78">
        <f t="shared" si="10"/>
        <v>0.8</v>
      </c>
      <c r="P136" s="78">
        <f t="shared" si="7"/>
        <v>0</v>
      </c>
      <c r="Q136" s="153">
        <f t="shared" si="8"/>
        <v>0</v>
      </c>
      <c r="R136" s="238"/>
    </row>
    <row r="137" spans="2:18" s="3" customFormat="1" ht="27.95" customHeight="1">
      <c r="B137" s="236"/>
      <c r="C137" s="241"/>
      <c r="D137" s="20"/>
      <c r="E137" s="21"/>
      <c r="F137" s="31"/>
      <c r="G137" s="14" t="s">
        <v>13</v>
      </c>
      <c r="H137" s="15">
        <v>0.4</v>
      </c>
      <c r="I137" s="16" t="s">
        <v>25</v>
      </c>
      <c r="J137" s="13" t="s">
        <v>2171</v>
      </c>
      <c r="K137" s="165" t="s">
        <v>28</v>
      </c>
      <c r="L137" s="166" t="s">
        <v>2192</v>
      </c>
      <c r="M137" s="85">
        <f>M136</f>
        <v>2</v>
      </c>
      <c r="N137" s="15">
        <f t="shared" si="6"/>
        <v>0.99</v>
      </c>
      <c r="O137" s="78">
        <f t="shared" si="10"/>
        <v>0</v>
      </c>
      <c r="P137" s="78">
        <f t="shared" si="7"/>
        <v>0.79200000000000004</v>
      </c>
      <c r="Q137" s="153">
        <f t="shared" si="8"/>
        <v>8.0000000000000071E-3</v>
      </c>
      <c r="R137" s="238"/>
    </row>
    <row r="138" spans="2:18" s="3" customFormat="1" ht="27.95" customHeight="1">
      <c r="B138" s="236"/>
      <c r="C138" s="241"/>
      <c r="D138" s="22"/>
      <c r="E138" s="23"/>
      <c r="F138" s="24"/>
      <c r="G138" s="14" t="s">
        <v>14</v>
      </c>
      <c r="H138" s="15">
        <v>0.2</v>
      </c>
      <c r="I138" s="16" t="s">
        <v>19</v>
      </c>
      <c r="J138" s="13" t="s">
        <v>80</v>
      </c>
      <c r="K138" s="165" t="s">
        <v>18</v>
      </c>
      <c r="L138" s="66" t="s">
        <v>109</v>
      </c>
      <c r="M138" s="85">
        <f>M137</f>
        <v>2</v>
      </c>
      <c r="N138" s="15">
        <f t="shared" ref="N138:N196" si="13">IF(K138="Detected", 0.99,0)</f>
        <v>0</v>
      </c>
      <c r="O138" s="78">
        <f t="shared" si="10"/>
        <v>0.4</v>
      </c>
      <c r="P138" s="78">
        <f t="shared" ref="P138:P196" si="14">IF(I138="Dangerous",M138*H138*N138,0)</f>
        <v>0</v>
      </c>
      <c r="Q138" s="153">
        <f t="shared" ref="Q138:Q196" si="15">IF(P138=0,0,M138*H138*(1-N138))</f>
        <v>0</v>
      </c>
      <c r="R138" s="238"/>
    </row>
    <row r="139" spans="2:18" s="3" customFormat="1" ht="27.95" customHeight="1">
      <c r="B139" s="236"/>
      <c r="C139" s="241"/>
      <c r="D139" s="17" t="s">
        <v>2104</v>
      </c>
      <c r="E139" s="18" t="s">
        <v>22</v>
      </c>
      <c r="F139" s="19" t="s">
        <v>198</v>
      </c>
      <c r="G139" s="14" t="s">
        <v>12</v>
      </c>
      <c r="H139" s="15">
        <v>0.4</v>
      </c>
      <c r="I139" s="16" t="s">
        <v>19</v>
      </c>
      <c r="J139" s="13" t="s">
        <v>80</v>
      </c>
      <c r="K139" s="165" t="s">
        <v>18</v>
      </c>
      <c r="L139" s="66" t="s">
        <v>109</v>
      </c>
      <c r="M139" s="85">
        <v>2</v>
      </c>
      <c r="N139" s="15">
        <f t="shared" si="13"/>
        <v>0</v>
      </c>
      <c r="O139" s="78">
        <f t="shared" si="10"/>
        <v>0.8</v>
      </c>
      <c r="P139" s="78">
        <f t="shared" si="14"/>
        <v>0</v>
      </c>
      <c r="Q139" s="153">
        <f t="shared" si="15"/>
        <v>0</v>
      </c>
      <c r="R139" s="238"/>
    </row>
    <row r="140" spans="2:18" s="3" customFormat="1" ht="27.95" customHeight="1">
      <c r="B140" s="236"/>
      <c r="C140" s="241"/>
      <c r="D140" s="20"/>
      <c r="E140" s="21"/>
      <c r="F140" s="31"/>
      <c r="G140" s="14" t="s">
        <v>13</v>
      </c>
      <c r="H140" s="15">
        <v>0.4</v>
      </c>
      <c r="I140" s="16" t="s">
        <v>25</v>
      </c>
      <c r="J140" s="13" t="s">
        <v>2170</v>
      </c>
      <c r="K140" s="165" t="s">
        <v>28</v>
      </c>
      <c r="L140" s="166" t="s">
        <v>2192</v>
      </c>
      <c r="M140" s="85">
        <f t="shared" ref="M140:M147" si="16">M139</f>
        <v>2</v>
      </c>
      <c r="N140" s="15">
        <f t="shared" si="13"/>
        <v>0.99</v>
      </c>
      <c r="O140" s="78">
        <f t="shared" si="10"/>
        <v>0</v>
      </c>
      <c r="P140" s="78">
        <f t="shared" si="14"/>
        <v>0.79200000000000004</v>
      </c>
      <c r="Q140" s="153">
        <f t="shared" si="15"/>
        <v>8.0000000000000071E-3</v>
      </c>
      <c r="R140" s="238"/>
    </row>
    <row r="141" spans="2:18" s="3" customFormat="1" ht="27.95" customHeight="1">
      <c r="B141" s="236"/>
      <c r="C141" s="241"/>
      <c r="D141" s="22"/>
      <c r="E141" s="23"/>
      <c r="F141" s="24"/>
      <c r="G141" s="14" t="s">
        <v>14</v>
      </c>
      <c r="H141" s="15">
        <v>0.2</v>
      </c>
      <c r="I141" s="16" t="s">
        <v>19</v>
      </c>
      <c r="J141" s="13" t="s">
        <v>80</v>
      </c>
      <c r="K141" s="165" t="s">
        <v>18</v>
      </c>
      <c r="L141" s="66" t="s">
        <v>109</v>
      </c>
      <c r="M141" s="85">
        <f t="shared" si="16"/>
        <v>2</v>
      </c>
      <c r="N141" s="15">
        <f t="shared" si="13"/>
        <v>0</v>
      </c>
      <c r="O141" s="78">
        <f t="shared" si="10"/>
        <v>0.4</v>
      </c>
      <c r="P141" s="78">
        <f t="shared" si="14"/>
        <v>0</v>
      </c>
      <c r="Q141" s="153">
        <f t="shared" si="15"/>
        <v>0</v>
      </c>
      <c r="R141" s="238"/>
    </row>
    <row r="142" spans="2:18" s="3" customFormat="1" ht="27.95" customHeight="1">
      <c r="B142" s="236"/>
      <c r="C142" s="241"/>
      <c r="D142" s="17" t="s">
        <v>2105</v>
      </c>
      <c r="E142" s="18" t="s">
        <v>22</v>
      </c>
      <c r="F142" s="19" t="s">
        <v>818</v>
      </c>
      <c r="G142" s="14" t="s">
        <v>12</v>
      </c>
      <c r="H142" s="15">
        <v>0.4</v>
      </c>
      <c r="I142" s="16" t="s">
        <v>19</v>
      </c>
      <c r="J142" s="13" t="s">
        <v>80</v>
      </c>
      <c r="K142" s="165" t="s">
        <v>18</v>
      </c>
      <c r="L142" s="66" t="s">
        <v>109</v>
      </c>
      <c r="M142" s="85">
        <v>2</v>
      </c>
      <c r="N142" s="15">
        <f t="shared" si="13"/>
        <v>0</v>
      </c>
      <c r="O142" s="78">
        <f t="shared" si="10"/>
        <v>0.8</v>
      </c>
      <c r="P142" s="78">
        <f t="shared" si="14"/>
        <v>0</v>
      </c>
      <c r="Q142" s="153">
        <f t="shared" si="15"/>
        <v>0</v>
      </c>
      <c r="R142" s="238"/>
    </row>
    <row r="143" spans="2:18" s="3" customFormat="1" ht="27.95" customHeight="1">
      <c r="B143" s="236"/>
      <c r="C143" s="241"/>
      <c r="D143" s="20"/>
      <c r="E143" s="21"/>
      <c r="F143" s="31"/>
      <c r="G143" s="14" t="s">
        <v>13</v>
      </c>
      <c r="H143" s="15">
        <v>0.4</v>
      </c>
      <c r="I143" s="16" t="s">
        <v>19</v>
      </c>
      <c r="J143" s="13" t="s">
        <v>2172</v>
      </c>
      <c r="K143" s="165" t="s">
        <v>28</v>
      </c>
      <c r="L143" s="166" t="s">
        <v>2192</v>
      </c>
      <c r="M143" s="85">
        <f t="shared" si="16"/>
        <v>2</v>
      </c>
      <c r="N143" s="15">
        <f t="shared" si="13"/>
        <v>0.99</v>
      </c>
      <c r="O143" s="78">
        <f t="shared" si="10"/>
        <v>0.8</v>
      </c>
      <c r="P143" s="78">
        <f t="shared" si="14"/>
        <v>0</v>
      </c>
      <c r="Q143" s="153">
        <f t="shared" si="15"/>
        <v>0</v>
      </c>
      <c r="R143" s="238"/>
    </row>
    <row r="144" spans="2:18" s="3" customFormat="1" ht="27.95" customHeight="1">
      <c r="B144" s="236"/>
      <c r="C144" s="241"/>
      <c r="D144" s="22"/>
      <c r="E144" s="23"/>
      <c r="F144" s="24"/>
      <c r="G144" s="14" t="s">
        <v>14</v>
      </c>
      <c r="H144" s="15">
        <v>0.2</v>
      </c>
      <c r="I144" s="16" t="s">
        <v>19</v>
      </c>
      <c r="J144" s="13" t="s">
        <v>80</v>
      </c>
      <c r="K144" s="165" t="s">
        <v>18</v>
      </c>
      <c r="L144" s="66" t="s">
        <v>109</v>
      </c>
      <c r="M144" s="85">
        <f t="shared" si="16"/>
        <v>2</v>
      </c>
      <c r="N144" s="15">
        <f t="shared" si="13"/>
        <v>0</v>
      </c>
      <c r="O144" s="78">
        <f t="shared" si="10"/>
        <v>0.4</v>
      </c>
      <c r="P144" s="78">
        <f t="shared" si="14"/>
        <v>0</v>
      </c>
      <c r="Q144" s="153">
        <f t="shared" si="15"/>
        <v>0</v>
      </c>
      <c r="R144" s="238"/>
    </row>
    <row r="145" spans="2:18" s="3" customFormat="1" ht="27.95" customHeight="1">
      <c r="B145" s="236"/>
      <c r="C145" s="241"/>
      <c r="D145" s="17" t="s">
        <v>2106</v>
      </c>
      <c r="E145" s="18" t="s">
        <v>22</v>
      </c>
      <c r="F145" s="19" t="s">
        <v>198</v>
      </c>
      <c r="G145" s="14" t="s">
        <v>12</v>
      </c>
      <c r="H145" s="15">
        <v>0.4</v>
      </c>
      <c r="I145" s="16" t="s">
        <v>19</v>
      </c>
      <c r="J145" s="13" t="s">
        <v>80</v>
      </c>
      <c r="K145" s="165" t="s">
        <v>18</v>
      </c>
      <c r="L145" s="66" t="s">
        <v>109</v>
      </c>
      <c r="M145" s="85">
        <v>2</v>
      </c>
      <c r="N145" s="15">
        <f t="shared" si="13"/>
        <v>0</v>
      </c>
      <c r="O145" s="78">
        <f t="shared" si="10"/>
        <v>0.8</v>
      </c>
      <c r="P145" s="78">
        <f t="shared" si="14"/>
        <v>0</v>
      </c>
      <c r="Q145" s="153">
        <f t="shared" si="15"/>
        <v>0</v>
      </c>
      <c r="R145" s="238"/>
    </row>
    <row r="146" spans="2:18" s="3" customFormat="1" ht="27.95" customHeight="1">
      <c r="B146" s="236"/>
      <c r="C146" s="241"/>
      <c r="D146" s="20"/>
      <c r="E146" s="21"/>
      <c r="F146" s="31"/>
      <c r="G146" s="14" t="s">
        <v>13</v>
      </c>
      <c r="H146" s="15">
        <v>0.4</v>
      </c>
      <c r="I146" s="16" t="s">
        <v>19</v>
      </c>
      <c r="J146" s="13" t="s">
        <v>2173</v>
      </c>
      <c r="K146" s="165" t="s">
        <v>28</v>
      </c>
      <c r="L146" s="166" t="s">
        <v>2191</v>
      </c>
      <c r="M146" s="85">
        <f t="shared" si="16"/>
        <v>2</v>
      </c>
      <c r="N146" s="15">
        <f t="shared" si="13"/>
        <v>0.99</v>
      </c>
      <c r="O146" s="78">
        <f t="shared" ref="O146:O200" si="17">IF(I146="Safe", M146*H146,0)</f>
        <v>0.8</v>
      </c>
      <c r="P146" s="78">
        <f t="shared" si="14"/>
        <v>0</v>
      </c>
      <c r="Q146" s="153">
        <f t="shared" si="15"/>
        <v>0</v>
      </c>
      <c r="R146" s="238"/>
    </row>
    <row r="147" spans="2:18" s="3" customFormat="1" ht="27.95" customHeight="1">
      <c r="B147" s="236"/>
      <c r="C147" s="241"/>
      <c r="D147" s="22"/>
      <c r="E147" s="23"/>
      <c r="F147" s="24"/>
      <c r="G147" s="14" t="s">
        <v>14</v>
      </c>
      <c r="H147" s="15">
        <v>0.2</v>
      </c>
      <c r="I147" s="16" t="s">
        <v>19</v>
      </c>
      <c r="J147" s="13" t="s">
        <v>80</v>
      </c>
      <c r="K147" s="165" t="s">
        <v>18</v>
      </c>
      <c r="L147" s="66" t="s">
        <v>109</v>
      </c>
      <c r="M147" s="85">
        <f t="shared" si="16"/>
        <v>2</v>
      </c>
      <c r="N147" s="15">
        <f t="shared" si="13"/>
        <v>0</v>
      </c>
      <c r="O147" s="78">
        <f t="shared" si="17"/>
        <v>0.4</v>
      </c>
      <c r="P147" s="78">
        <f t="shared" si="14"/>
        <v>0</v>
      </c>
      <c r="Q147" s="153">
        <f t="shared" si="15"/>
        <v>0</v>
      </c>
      <c r="R147" s="238"/>
    </row>
    <row r="148" spans="2:18" s="3" customFormat="1" ht="27.95" customHeight="1">
      <c r="B148" s="236"/>
      <c r="C148" s="241"/>
      <c r="D148" s="17" t="s">
        <v>2107</v>
      </c>
      <c r="E148" s="44" t="s">
        <v>1979</v>
      </c>
      <c r="F148" s="19" t="s">
        <v>1978</v>
      </c>
      <c r="G148" s="163" t="s">
        <v>232</v>
      </c>
      <c r="H148" s="15">
        <v>0.2</v>
      </c>
      <c r="I148" s="165" t="s">
        <v>25</v>
      </c>
      <c r="J148" s="13" t="s">
        <v>2174</v>
      </c>
      <c r="K148" s="165" t="s">
        <v>28</v>
      </c>
      <c r="L148" s="13" t="s">
        <v>2195</v>
      </c>
      <c r="M148" s="85">
        <v>0.2</v>
      </c>
      <c r="N148" s="15">
        <f t="shared" si="13"/>
        <v>0.99</v>
      </c>
      <c r="O148" s="78">
        <f t="shared" si="17"/>
        <v>0</v>
      </c>
      <c r="P148" s="78">
        <f t="shared" si="14"/>
        <v>3.960000000000001E-2</v>
      </c>
      <c r="Q148" s="153">
        <f t="shared" si="15"/>
        <v>4.0000000000000045E-4</v>
      </c>
      <c r="R148" s="557" t="s">
        <v>1980</v>
      </c>
    </row>
    <row r="149" spans="2:18" s="3" customFormat="1" ht="27.95" customHeight="1">
      <c r="B149" s="236"/>
      <c r="C149" s="241"/>
      <c r="D149" s="20"/>
      <c r="E149" s="21"/>
      <c r="F149" s="31"/>
      <c r="G149" s="163" t="s">
        <v>233</v>
      </c>
      <c r="H149" s="15">
        <v>0.2</v>
      </c>
      <c r="I149" s="165" t="s">
        <v>25</v>
      </c>
      <c r="J149" s="13" t="s">
        <v>2175</v>
      </c>
      <c r="K149" s="165" t="s">
        <v>28</v>
      </c>
      <c r="L149" s="13" t="s">
        <v>2195</v>
      </c>
      <c r="M149" s="85">
        <f>M148</f>
        <v>0.2</v>
      </c>
      <c r="N149" s="15">
        <f t="shared" si="13"/>
        <v>0.99</v>
      </c>
      <c r="O149" s="78">
        <f t="shared" si="17"/>
        <v>0</v>
      </c>
      <c r="P149" s="78">
        <f t="shared" si="14"/>
        <v>3.960000000000001E-2</v>
      </c>
      <c r="Q149" s="153">
        <f t="shared" si="15"/>
        <v>4.0000000000000045E-4</v>
      </c>
      <c r="R149" s="558"/>
    </row>
    <row r="150" spans="2:18" s="3" customFormat="1" ht="27.95" customHeight="1">
      <c r="B150" s="236"/>
      <c r="C150" s="241"/>
      <c r="D150" s="20"/>
      <c r="E150" s="21"/>
      <c r="F150" s="31"/>
      <c r="G150" s="163" t="s">
        <v>230</v>
      </c>
      <c r="H150" s="15">
        <v>0.2</v>
      </c>
      <c r="I150" s="16" t="s">
        <v>25</v>
      </c>
      <c r="J150" s="13" t="s">
        <v>2175</v>
      </c>
      <c r="K150" s="165" t="s">
        <v>28</v>
      </c>
      <c r="L150" s="13" t="s">
        <v>2195</v>
      </c>
      <c r="M150" s="85">
        <f>M149</f>
        <v>0.2</v>
      </c>
      <c r="N150" s="15">
        <f t="shared" si="13"/>
        <v>0.99</v>
      </c>
      <c r="O150" s="78">
        <f t="shared" si="17"/>
        <v>0</v>
      </c>
      <c r="P150" s="78">
        <f t="shared" si="14"/>
        <v>3.960000000000001E-2</v>
      </c>
      <c r="Q150" s="153">
        <f t="shared" si="15"/>
        <v>4.0000000000000045E-4</v>
      </c>
      <c r="R150" s="558"/>
    </row>
    <row r="151" spans="2:18" s="3" customFormat="1" ht="27.95" customHeight="1">
      <c r="B151" s="236"/>
      <c r="C151" s="241"/>
      <c r="D151" s="20"/>
      <c r="E151" s="21"/>
      <c r="F151" s="31"/>
      <c r="G151" s="163" t="s">
        <v>231</v>
      </c>
      <c r="H151" s="15">
        <v>0.2</v>
      </c>
      <c r="I151" s="16" t="s">
        <v>25</v>
      </c>
      <c r="J151" s="13" t="s">
        <v>2175</v>
      </c>
      <c r="K151" s="165" t="s">
        <v>28</v>
      </c>
      <c r="L151" s="13" t="s">
        <v>2195</v>
      </c>
      <c r="M151" s="85">
        <f>M150</f>
        <v>0.2</v>
      </c>
      <c r="N151" s="15">
        <f t="shared" si="13"/>
        <v>0.99</v>
      </c>
      <c r="O151" s="78">
        <f t="shared" si="17"/>
        <v>0</v>
      </c>
      <c r="P151" s="78">
        <f t="shared" si="14"/>
        <v>3.960000000000001E-2</v>
      </c>
      <c r="Q151" s="153">
        <f t="shared" si="15"/>
        <v>4.0000000000000045E-4</v>
      </c>
      <c r="R151" s="558"/>
    </row>
    <row r="152" spans="2:18" s="3" customFormat="1" ht="39.950000000000003" customHeight="1">
      <c r="B152" s="236"/>
      <c r="C152" s="241"/>
      <c r="D152" s="22"/>
      <c r="E152" s="23"/>
      <c r="F152" s="24"/>
      <c r="G152" s="168" t="s">
        <v>234</v>
      </c>
      <c r="H152" s="15">
        <v>0.2</v>
      </c>
      <c r="I152" s="16" t="s">
        <v>25</v>
      </c>
      <c r="J152" s="13" t="s">
        <v>2175</v>
      </c>
      <c r="K152" s="165" t="s">
        <v>28</v>
      </c>
      <c r="L152" s="13" t="s">
        <v>2195</v>
      </c>
      <c r="M152" s="85">
        <f>M151</f>
        <v>0.2</v>
      </c>
      <c r="N152" s="15">
        <f t="shared" si="13"/>
        <v>0.99</v>
      </c>
      <c r="O152" s="78">
        <f t="shared" si="17"/>
        <v>0</v>
      </c>
      <c r="P152" s="78">
        <f t="shared" si="14"/>
        <v>3.960000000000001E-2</v>
      </c>
      <c r="Q152" s="153">
        <f t="shared" si="15"/>
        <v>4.0000000000000045E-4</v>
      </c>
      <c r="R152" s="558"/>
    </row>
    <row r="153" spans="2:18" s="3" customFormat="1" ht="27.95" customHeight="1">
      <c r="B153" s="236"/>
      <c r="C153" s="241"/>
      <c r="D153" s="17" t="s">
        <v>2108</v>
      </c>
      <c r="E153" s="18" t="s">
        <v>22</v>
      </c>
      <c r="F153" s="19" t="s">
        <v>818</v>
      </c>
      <c r="G153" s="14" t="s">
        <v>12</v>
      </c>
      <c r="H153" s="15">
        <v>0.4</v>
      </c>
      <c r="I153" s="16" t="s">
        <v>19</v>
      </c>
      <c r="J153" s="13" t="s">
        <v>80</v>
      </c>
      <c r="K153" s="165" t="s">
        <v>18</v>
      </c>
      <c r="L153" s="66" t="s">
        <v>109</v>
      </c>
      <c r="M153" s="85">
        <v>2</v>
      </c>
      <c r="N153" s="15">
        <f t="shared" si="13"/>
        <v>0</v>
      </c>
      <c r="O153" s="78">
        <f t="shared" si="17"/>
        <v>0.8</v>
      </c>
      <c r="P153" s="78">
        <f t="shared" si="14"/>
        <v>0</v>
      </c>
      <c r="Q153" s="153">
        <f t="shared" si="15"/>
        <v>0</v>
      </c>
      <c r="R153" s="201"/>
    </row>
    <row r="154" spans="2:18" s="3" customFormat="1" ht="27.95" customHeight="1">
      <c r="B154" s="236"/>
      <c r="C154" s="241"/>
      <c r="D154" s="20"/>
      <c r="E154" s="21"/>
      <c r="F154" s="31"/>
      <c r="G154" s="14" t="s">
        <v>13</v>
      </c>
      <c r="H154" s="15">
        <v>0.4</v>
      </c>
      <c r="I154" s="16" t="s">
        <v>25</v>
      </c>
      <c r="J154" s="13" t="s">
        <v>2169</v>
      </c>
      <c r="K154" s="165" t="s">
        <v>28</v>
      </c>
      <c r="L154" s="13" t="s">
        <v>2195</v>
      </c>
      <c r="M154" s="85">
        <f t="shared" ref="M154:M164" si="18">M153</f>
        <v>2</v>
      </c>
      <c r="N154" s="15">
        <f t="shared" si="13"/>
        <v>0.99</v>
      </c>
      <c r="O154" s="78">
        <f t="shared" si="17"/>
        <v>0</v>
      </c>
      <c r="P154" s="78">
        <f t="shared" si="14"/>
        <v>0.79200000000000004</v>
      </c>
      <c r="Q154" s="153">
        <f t="shared" si="15"/>
        <v>8.0000000000000071E-3</v>
      </c>
      <c r="R154" s="238"/>
    </row>
    <row r="155" spans="2:18" s="3" customFormat="1" ht="27.95" customHeight="1">
      <c r="B155" s="236"/>
      <c r="C155" s="241"/>
      <c r="D155" s="22"/>
      <c r="E155" s="23"/>
      <c r="F155" s="24"/>
      <c r="G155" s="14" t="s">
        <v>14</v>
      </c>
      <c r="H155" s="15">
        <v>0.2</v>
      </c>
      <c r="I155" s="16" t="s">
        <v>19</v>
      </c>
      <c r="J155" s="13" t="s">
        <v>80</v>
      </c>
      <c r="K155" s="165" t="s">
        <v>18</v>
      </c>
      <c r="L155" s="66" t="s">
        <v>109</v>
      </c>
      <c r="M155" s="85">
        <f t="shared" si="18"/>
        <v>2</v>
      </c>
      <c r="N155" s="15">
        <f t="shared" si="13"/>
        <v>0</v>
      </c>
      <c r="O155" s="78">
        <f t="shared" si="17"/>
        <v>0.4</v>
      </c>
      <c r="P155" s="78">
        <f t="shared" si="14"/>
        <v>0</v>
      </c>
      <c r="Q155" s="153">
        <f t="shared" si="15"/>
        <v>0</v>
      </c>
      <c r="R155" s="238"/>
    </row>
    <row r="156" spans="2:18" s="3" customFormat="1" ht="27.95" customHeight="1">
      <c r="B156" s="236"/>
      <c r="C156" s="241"/>
      <c r="D156" s="17" t="s">
        <v>2109</v>
      </c>
      <c r="E156" s="18" t="s">
        <v>22</v>
      </c>
      <c r="F156" s="19" t="s">
        <v>198</v>
      </c>
      <c r="G156" s="14" t="s">
        <v>12</v>
      </c>
      <c r="H156" s="15">
        <v>0.4</v>
      </c>
      <c r="I156" s="16" t="s">
        <v>19</v>
      </c>
      <c r="J156" s="13" t="s">
        <v>80</v>
      </c>
      <c r="K156" s="165" t="s">
        <v>18</v>
      </c>
      <c r="L156" s="66" t="s">
        <v>109</v>
      </c>
      <c r="M156" s="85">
        <v>2</v>
      </c>
      <c r="N156" s="15">
        <f t="shared" si="13"/>
        <v>0</v>
      </c>
      <c r="O156" s="78">
        <f t="shared" si="17"/>
        <v>0.8</v>
      </c>
      <c r="P156" s="78">
        <f t="shared" si="14"/>
        <v>0</v>
      </c>
      <c r="Q156" s="153">
        <f t="shared" si="15"/>
        <v>0</v>
      </c>
      <c r="R156" s="238"/>
    </row>
    <row r="157" spans="2:18" s="3" customFormat="1" ht="27.95" customHeight="1">
      <c r="B157" s="236"/>
      <c r="C157" s="241"/>
      <c r="D157" s="20"/>
      <c r="E157" s="21"/>
      <c r="F157" s="31"/>
      <c r="G157" s="14" t="s">
        <v>13</v>
      </c>
      <c r="H157" s="15">
        <v>0.4</v>
      </c>
      <c r="I157" s="16" t="s">
        <v>25</v>
      </c>
      <c r="J157" s="13" t="s">
        <v>2169</v>
      </c>
      <c r="K157" s="165" t="s">
        <v>28</v>
      </c>
      <c r="L157" s="13" t="s">
        <v>2196</v>
      </c>
      <c r="M157" s="85">
        <f t="shared" si="18"/>
        <v>2</v>
      </c>
      <c r="N157" s="15">
        <f t="shared" si="13"/>
        <v>0.99</v>
      </c>
      <c r="O157" s="78">
        <f t="shared" si="17"/>
        <v>0</v>
      </c>
      <c r="P157" s="78">
        <f t="shared" si="14"/>
        <v>0.79200000000000004</v>
      </c>
      <c r="Q157" s="153">
        <f t="shared" si="15"/>
        <v>8.0000000000000071E-3</v>
      </c>
      <c r="R157" s="238"/>
    </row>
    <row r="158" spans="2:18" s="3" customFormat="1" ht="27.95" customHeight="1">
      <c r="B158" s="236"/>
      <c r="C158" s="241"/>
      <c r="D158" s="22"/>
      <c r="E158" s="23"/>
      <c r="F158" s="24"/>
      <c r="G158" s="14" t="s">
        <v>14</v>
      </c>
      <c r="H158" s="15">
        <v>0.2</v>
      </c>
      <c r="I158" s="16" t="s">
        <v>19</v>
      </c>
      <c r="J158" s="13" t="s">
        <v>80</v>
      </c>
      <c r="K158" s="165" t="s">
        <v>18</v>
      </c>
      <c r="L158" s="66" t="s">
        <v>109</v>
      </c>
      <c r="M158" s="85">
        <f t="shared" si="18"/>
        <v>2</v>
      </c>
      <c r="N158" s="15">
        <f t="shared" si="13"/>
        <v>0</v>
      </c>
      <c r="O158" s="78">
        <f t="shared" si="17"/>
        <v>0.4</v>
      </c>
      <c r="P158" s="78">
        <f t="shared" si="14"/>
        <v>0</v>
      </c>
      <c r="Q158" s="153">
        <f t="shared" si="15"/>
        <v>0</v>
      </c>
      <c r="R158" s="238"/>
    </row>
    <row r="159" spans="2:18" s="3" customFormat="1" ht="27.95" customHeight="1">
      <c r="B159" s="236"/>
      <c r="C159" s="241"/>
      <c r="D159" s="17" t="s">
        <v>2110</v>
      </c>
      <c r="E159" s="18" t="s">
        <v>22</v>
      </c>
      <c r="F159" s="19" t="s">
        <v>1912</v>
      </c>
      <c r="G159" s="14" t="s">
        <v>12</v>
      </c>
      <c r="H159" s="15">
        <v>0.4</v>
      </c>
      <c r="I159" s="16" t="s">
        <v>19</v>
      </c>
      <c r="J159" s="13" t="s">
        <v>80</v>
      </c>
      <c r="K159" s="165" t="s">
        <v>18</v>
      </c>
      <c r="L159" s="66" t="s">
        <v>109</v>
      </c>
      <c r="M159" s="85">
        <v>2</v>
      </c>
      <c r="N159" s="15">
        <f t="shared" si="13"/>
        <v>0</v>
      </c>
      <c r="O159" s="78">
        <f t="shared" si="17"/>
        <v>0.8</v>
      </c>
      <c r="P159" s="78">
        <f t="shared" si="14"/>
        <v>0</v>
      </c>
      <c r="Q159" s="153">
        <f t="shared" si="15"/>
        <v>0</v>
      </c>
      <c r="R159" s="238"/>
    </row>
    <row r="160" spans="2:18" s="3" customFormat="1" ht="27.95" customHeight="1">
      <c r="B160" s="236"/>
      <c r="C160" s="241"/>
      <c r="D160" s="20"/>
      <c r="E160" s="21"/>
      <c r="F160" s="31"/>
      <c r="G160" s="14" t="s">
        <v>13</v>
      </c>
      <c r="H160" s="15">
        <v>0.4</v>
      </c>
      <c r="I160" s="16" t="s">
        <v>25</v>
      </c>
      <c r="J160" s="13" t="s">
        <v>2169</v>
      </c>
      <c r="K160" s="165" t="s">
        <v>28</v>
      </c>
      <c r="L160" s="13" t="s">
        <v>2197</v>
      </c>
      <c r="M160" s="85">
        <f t="shared" si="18"/>
        <v>2</v>
      </c>
      <c r="N160" s="15">
        <f t="shared" si="13"/>
        <v>0.99</v>
      </c>
      <c r="O160" s="78">
        <f t="shared" si="17"/>
        <v>0</v>
      </c>
      <c r="P160" s="78">
        <f t="shared" si="14"/>
        <v>0.79200000000000004</v>
      </c>
      <c r="Q160" s="153">
        <f t="shared" si="15"/>
        <v>8.0000000000000071E-3</v>
      </c>
      <c r="R160" s="238"/>
    </row>
    <row r="161" spans="2:18" s="3" customFormat="1" ht="27.95" customHeight="1">
      <c r="B161" s="236"/>
      <c r="C161" s="241"/>
      <c r="D161" s="22"/>
      <c r="E161" s="23"/>
      <c r="F161" s="24"/>
      <c r="G161" s="14" t="s">
        <v>14</v>
      </c>
      <c r="H161" s="15">
        <v>0.2</v>
      </c>
      <c r="I161" s="16" t="s">
        <v>19</v>
      </c>
      <c r="J161" s="13" t="s">
        <v>80</v>
      </c>
      <c r="K161" s="165" t="s">
        <v>18</v>
      </c>
      <c r="L161" s="66" t="s">
        <v>109</v>
      </c>
      <c r="M161" s="85">
        <f t="shared" si="18"/>
        <v>2</v>
      </c>
      <c r="N161" s="15">
        <f t="shared" si="13"/>
        <v>0</v>
      </c>
      <c r="O161" s="78">
        <f t="shared" si="17"/>
        <v>0.4</v>
      </c>
      <c r="P161" s="78">
        <f t="shared" si="14"/>
        <v>0</v>
      </c>
      <c r="Q161" s="153">
        <f t="shared" si="15"/>
        <v>0</v>
      </c>
      <c r="R161" s="238"/>
    </row>
    <row r="162" spans="2:18" s="3" customFormat="1" ht="27.95" customHeight="1">
      <c r="B162" s="236"/>
      <c r="C162" s="241"/>
      <c r="D162" s="17" t="s">
        <v>2111</v>
      </c>
      <c r="E162" s="18" t="s">
        <v>22</v>
      </c>
      <c r="F162" s="19" t="s">
        <v>1912</v>
      </c>
      <c r="G162" s="14" t="s">
        <v>12</v>
      </c>
      <c r="H162" s="15">
        <v>0.4</v>
      </c>
      <c r="I162" s="16" t="s">
        <v>19</v>
      </c>
      <c r="J162" s="13" t="s">
        <v>80</v>
      </c>
      <c r="K162" s="165" t="s">
        <v>18</v>
      </c>
      <c r="L162" s="66" t="s">
        <v>109</v>
      </c>
      <c r="M162" s="85">
        <v>2</v>
      </c>
      <c r="N162" s="15">
        <f t="shared" si="13"/>
        <v>0</v>
      </c>
      <c r="O162" s="78">
        <f t="shared" si="17"/>
        <v>0.8</v>
      </c>
      <c r="P162" s="78">
        <f t="shared" si="14"/>
        <v>0</v>
      </c>
      <c r="Q162" s="153">
        <f t="shared" si="15"/>
        <v>0</v>
      </c>
      <c r="R162" s="238"/>
    </row>
    <row r="163" spans="2:18" s="3" customFormat="1" ht="27.95" customHeight="1">
      <c r="B163" s="236"/>
      <c r="C163" s="241"/>
      <c r="D163" s="20"/>
      <c r="E163" s="21"/>
      <c r="F163" s="31"/>
      <c r="G163" s="14" t="s">
        <v>13</v>
      </c>
      <c r="H163" s="15">
        <v>0.4</v>
      </c>
      <c r="I163" s="16" t="s">
        <v>25</v>
      </c>
      <c r="J163" s="13" t="s">
        <v>2158</v>
      </c>
      <c r="K163" s="165" t="s">
        <v>28</v>
      </c>
      <c r="L163" s="13" t="s">
        <v>2195</v>
      </c>
      <c r="M163" s="85">
        <f t="shared" si="18"/>
        <v>2</v>
      </c>
      <c r="N163" s="15">
        <f t="shared" si="13"/>
        <v>0.99</v>
      </c>
      <c r="O163" s="78">
        <f t="shared" si="17"/>
        <v>0</v>
      </c>
      <c r="P163" s="78">
        <f t="shared" si="14"/>
        <v>0.79200000000000004</v>
      </c>
      <c r="Q163" s="153">
        <f t="shared" si="15"/>
        <v>8.0000000000000071E-3</v>
      </c>
      <c r="R163" s="238"/>
    </row>
    <row r="164" spans="2:18" s="3" customFormat="1" ht="27.95" customHeight="1">
      <c r="B164" s="236"/>
      <c r="C164" s="241"/>
      <c r="D164" s="22"/>
      <c r="E164" s="23"/>
      <c r="F164" s="24"/>
      <c r="G164" s="14" t="s">
        <v>14</v>
      </c>
      <c r="H164" s="15">
        <v>0.2</v>
      </c>
      <c r="I164" s="16" t="s">
        <v>19</v>
      </c>
      <c r="J164" s="13" t="s">
        <v>80</v>
      </c>
      <c r="K164" s="165" t="s">
        <v>18</v>
      </c>
      <c r="L164" s="66" t="s">
        <v>109</v>
      </c>
      <c r="M164" s="85">
        <f t="shared" si="18"/>
        <v>2</v>
      </c>
      <c r="N164" s="15">
        <f t="shared" si="13"/>
        <v>0</v>
      </c>
      <c r="O164" s="78">
        <f t="shared" si="17"/>
        <v>0.4</v>
      </c>
      <c r="P164" s="78">
        <f t="shared" si="14"/>
        <v>0</v>
      </c>
      <c r="Q164" s="153">
        <f t="shared" si="15"/>
        <v>0</v>
      </c>
      <c r="R164" s="238"/>
    </row>
    <row r="165" spans="2:18" s="3" customFormat="1" ht="27.95" customHeight="1">
      <c r="B165" s="236"/>
      <c r="C165" s="241"/>
      <c r="D165" s="17" t="s">
        <v>2112</v>
      </c>
      <c r="E165" s="18" t="s">
        <v>97</v>
      </c>
      <c r="F165" s="19" t="s">
        <v>1293</v>
      </c>
      <c r="G165" s="163" t="s">
        <v>12</v>
      </c>
      <c r="H165" s="15">
        <v>0.8</v>
      </c>
      <c r="I165" s="16" t="s">
        <v>25</v>
      </c>
      <c r="J165" s="13" t="s">
        <v>2176</v>
      </c>
      <c r="K165" s="165" t="s">
        <v>28</v>
      </c>
      <c r="L165" s="13" t="s">
        <v>2195</v>
      </c>
      <c r="M165" s="85">
        <v>3</v>
      </c>
      <c r="N165" s="15">
        <f t="shared" si="13"/>
        <v>0.99</v>
      </c>
      <c r="O165" s="78">
        <f t="shared" si="17"/>
        <v>0</v>
      </c>
      <c r="P165" s="78">
        <f t="shared" si="14"/>
        <v>2.3760000000000003</v>
      </c>
      <c r="Q165" s="153">
        <f t="shared" si="15"/>
        <v>2.4000000000000025E-2</v>
      </c>
      <c r="R165" s="113"/>
    </row>
    <row r="166" spans="2:18" s="3" customFormat="1" ht="27.95" customHeight="1">
      <c r="B166" s="236"/>
      <c r="C166" s="241"/>
      <c r="D166" s="20"/>
      <c r="E166" s="21"/>
      <c r="F166" s="31"/>
      <c r="G166" s="163" t="s">
        <v>13</v>
      </c>
      <c r="H166" s="15">
        <v>0.1</v>
      </c>
      <c r="I166" s="16" t="s">
        <v>19</v>
      </c>
      <c r="J166" s="13" t="s">
        <v>80</v>
      </c>
      <c r="K166" s="165" t="s">
        <v>18</v>
      </c>
      <c r="L166" s="66" t="s">
        <v>109</v>
      </c>
      <c r="M166" s="85">
        <f>M165</f>
        <v>3</v>
      </c>
      <c r="N166" s="15">
        <f t="shared" si="13"/>
        <v>0</v>
      </c>
      <c r="O166" s="78">
        <f t="shared" si="17"/>
        <v>0.30000000000000004</v>
      </c>
      <c r="P166" s="78">
        <f t="shared" si="14"/>
        <v>0</v>
      </c>
      <c r="Q166" s="153">
        <f t="shared" si="15"/>
        <v>0</v>
      </c>
      <c r="R166" s="113"/>
    </row>
    <row r="167" spans="2:18" s="3" customFormat="1" ht="27.95" customHeight="1">
      <c r="B167" s="236"/>
      <c r="C167" s="241"/>
      <c r="D167" s="20"/>
      <c r="E167" s="21"/>
      <c r="F167" s="31"/>
      <c r="G167" s="163" t="s">
        <v>55</v>
      </c>
      <c r="H167" s="15">
        <v>0.1</v>
      </c>
      <c r="I167" s="16" t="s">
        <v>19</v>
      </c>
      <c r="J167" s="13" t="s">
        <v>80</v>
      </c>
      <c r="K167" s="165" t="s">
        <v>18</v>
      </c>
      <c r="L167" s="66" t="s">
        <v>109</v>
      </c>
      <c r="M167" s="85">
        <f>M166</f>
        <v>3</v>
      </c>
      <c r="N167" s="15">
        <f t="shared" si="13"/>
        <v>0</v>
      </c>
      <c r="O167" s="78">
        <f t="shared" si="17"/>
        <v>0.30000000000000004</v>
      </c>
      <c r="P167" s="78">
        <f t="shared" si="14"/>
        <v>0</v>
      </c>
      <c r="Q167" s="153">
        <f t="shared" si="15"/>
        <v>0</v>
      </c>
      <c r="R167" s="113"/>
    </row>
    <row r="168" spans="2:18" s="3" customFormat="1" ht="27.95" customHeight="1">
      <c r="B168" s="236"/>
      <c r="C168" s="241"/>
      <c r="D168" s="17" t="s">
        <v>2113</v>
      </c>
      <c r="E168" s="18" t="s">
        <v>97</v>
      </c>
      <c r="F168" s="19" t="s">
        <v>1293</v>
      </c>
      <c r="G168" s="163" t="s">
        <v>12</v>
      </c>
      <c r="H168" s="15">
        <v>0.8</v>
      </c>
      <c r="I168" s="16" t="s">
        <v>19</v>
      </c>
      <c r="J168" s="13" t="s">
        <v>80</v>
      </c>
      <c r="K168" s="165" t="s">
        <v>18</v>
      </c>
      <c r="L168" s="66" t="s">
        <v>109</v>
      </c>
      <c r="M168" s="85">
        <v>3</v>
      </c>
      <c r="N168" s="15">
        <f t="shared" si="13"/>
        <v>0</v>
      </c>
      <c r="O168" s="78">
        <f t="shared" si="17"/>
        <v>2.4000000000000004</v>
      </c>
      <c r="P168" s="78">
        <f t="shared" si="14"/>
        <v>0</v>
      </c>
      <c r="Q168" s="153">
        <f t="shared" si="15"/>
        <v>0</v>
      </c>
      <c r="R168" s="113"/>
    </row>
    <row r="169" spans="2:18" s="3" customFormat="1" ht="27.95" customHeight="1">
      <c r="B169" s="236"/>
      <c r="C169" s="241"/>
      <c r="D169" s="20"/>
      <c r="E169" s="21"/>
      <c r="F169" s="31"/>
      <c r="G169" s="163" t="s">
        <v>13</v>
      </c>
      <c r="H169" s="15">
        <v>0.1</v>
      </c>
      <c r="I169" s="16" t="s">
        <v>19</v>
      </c>
      <c r="J169" s="13" t="s">
        <v>80</v>
      </c>
      <c r="K169" s="165" t="s">
        <v>18</v>
      </c>
      <c r="L169" s="66" t="s">
        <v>109</v>
      </c>
      <c r="M169" s="85">
        <f>M168</f>
        <v>3</v>
      </c>
      <c r="N169" s="15">
        <f t="shared" si="13"/>
        <v>0</v>
      </c>
      <c r="O169" s="78">
        <f t="shared" si="17"/>
        <v>0.30000000000000004</v>
      </c>
      <c r="P169" s="78">
        <f t="shared" si="14"/>
        <v>0</v>
      </c>
      <c r="Q169" s="153">
        <f t="shared" si="15"/>
        <v>0</v>
      </c>
      <c r="R169" s="113"/>
    </row>
    <row r="170" spans="2:18" s="3" customFormat="1" ht="27.95" customHeight="1">
      <c r="B170" s="236"/>
      <c r="C170" s="241"/>
      <c r="D170" s="20"/>
      <c r="E170" s="21"/>
      <c r="F170" s="31"/>
      <c r="G170" s="163" t="s">
        <v>55</v>
      </c>
      <c r="H170" s="15">
        <v>0.1</v>
      </c>
      <c r="I170" s="16" t="s">
        <v>19</v>
      </c>
      <c r="J170" s="13" t="s">
        <v>80</v>
      </c>
      <c r="K170" s="165" t="s">
        <v>18</v>
      </c>
      <c r="L170" s="66" t="s">
        <v>109</v>
      </c>
      <c r="M170" s="85">
        <f>M169</f>
        <v>3</v>
      </c>
      <c r="N170" s="15">
        <f t="shared" si="13"/>
        <v>0</v>
      </c>
      <c r="O170" s="78">
        <f t="shared" si="17"/>
        <v>0.30000000000000004</v>
      </c>
      <c r="P170" s="78">
        <f t="shared" si="14"/>
        <v>0</v>
      </c>
      <c r="Q170" s="153">
        <f t="shared" si="15"/>
        <v>0</v>
      </c>
      <c r="R170" s="113"/>
    </row>
    <row r="171" spans="2:18" s="3" customFormat="1" ht="27.95" customHeight="1">
      <c r="B171" s="236"/>
      <c r="C171" s="241"/>
      <c r="D171" s="17" t="s">
        <v>2114</v>
      </c>
      <c r="E171" s="18" t="s">
        <v>24</v>
      </c>
      <c r="F171" s="19" t="s">
        <v>905</v>
      </c>
      <c r="G171" s="14" t="s">
        <v>12</v>
      </c>
      <c r="H171" s="15">
        <v>0.8</v>
      </c>
      <c r="I171" s="16" t="s">
        <v>19</v>
      </c>
      <c r="J171" s="13" t="s">
        <v>80</v>
      </c>
      <c r="K171" s="165" t="s">
        <v>18</v>
      </c>
      <c r="L171" s="66" t="s">
        <v>109</v>
      </c>
      <c r="M171" s="85">
        <v>0.2</v>
      </c>
      <c r="N171" s="15">
        <f t="shared" si="13"/>
        <v>0</v>
      </c>
      <c r="O171" s="78">
        <f t="shared" si="17"/>
        <v>0.16000000000000003</v>
      </c>
      <c r="P171" s="78">
        <f t="shared" si="14"/>
        <v>0</v>
      </c>
      <c r="Q171" s="153">
        <f t="shared" si="15"/>
        <v>0</v>
      </c>
      <c r="R171" s="238"/>
    </row>
    <row r="172" spans="2:18" s="3" customFormat="1" ht="27.95" customHeight="1">
      <c r="B172" s="236"/>
      <c r="C172" s="241"/>
      <c r="D172" s="20"/>
      <c r="E172" s="21"/>
      <c r="F172" s="31"/>
      <c r="G172" s="14" t="s">
        <v>13</v>
      </c>
      <c r="H172" s="15">
        <v>0.1</v>
      </c>
      <c r="I172" s="16" t="s">
        <v>25</v>
      </c>
      <c r="J172" s="13" t="s">
        <v>2179</v>
      </c>
      <c r="K172" s="165" t="s">
        <v>28</v>
      </c>
      <c r="L172" s="166" t="s">
        <v>2191</v>
      </c>
      <c r="M172" s="85">
        <f t="shared" ref="M172:M188" si="19">M171</f>
        <v>0.2</v>
      </c>
      <c r="N172" s="15">
        <f t="shared" si="13"/>
        <v>0.99</v>
      </c>
      <c r="O172" s="78">
        <f t="shared" si="17"/>
        <v>0</v>
      </c>
      <c r="P172" s="78">
        <f t="shared" si="14"/>
        <v>1.9800000000000005E-2</v>
      </c>
      <c r="Q172" s="153">
        <f t="shared" si="15"/>
        <v>2.0000000000000023E-4</v>
      </c>
      <c r="R172" s="238"/>
    </row>
    <row r="173" spans="2:18" s="3" customFormat="1" ht="27.95" customHeight="1">
      <c r="B173" s="236"/>
      <c r="C173" s="241"/>
      <c r="D173" s="22"/>
      <c r="E173" s="23"/>
      <c r="F173" s="24"/>
      <c r="G173" s="14" t="s">
        <v>14</v>
      </c>
      <c r="H173" s="15">
        <v>0.1</v>
      </c>
      <c r="I173" s="16" t="s">
        <v>19</v>
      </c>
      <c r="J173" s="13" t="s">
        <v>80</v>
      </c>
      <c r="K173" s="165" t="s">
        <v>18</v>
      </c>
      <c r="L173" s="66" t="s">
        <v>109</v>
      </c>
      <c r="M173" s="85">
        <f t="shared" si="19"/>
        <v>0.2</v>
      </c>
      <c r="N173" s="15">
        <f t="shared" si="13"/>
        <v>0</v>
      </c>
      <c r="O173" s="78">
        <f t="shared" si="17"/>
        <v>2.0000000000000004E-2</v>
      </c>
      <c r="P173" s="78">
        <f t="shared" si="14"/>
        <v>0</v>
      </c>
      <c r="Q173" s="153">
        <f t="shared" si="15"/>
        <v>0</v>
      </c>
      <c r="R173" s="238"/>
    </row>
    <row r="174" spans="2:18" s="3" customFormat="1" ht="27.95" customHeight="1">
      <c r="B174" s="236"/>
      <c r="C174" s="241"/>
      <c r="D174" s="17" t="s">
        <v>2115</v>
      </c>
      <c r="E174" s="18" t="s">
        <v>24</v>
      </c>
      <c r="F174" s="19" t="s">
        <v>905</v>
      </c>
      <c r="G174" s="14" t="s">
        <v>12</v>
      </c>
      <c r="H174" s="15">
        <v>0.8</v>
      </c>
      <c r="I174" s="16" t="s">
        <v>19</v>
      </c>
      <c r="J174" s="13" t="s">
        <v>80</v>
      </c>
      <c r="K174" s="165" t="s">
        <v>18</v>
      </c>
      <c r="L174" s="66" t="s">
        <v>109</v>
      </c>
      <c r="M174" s="85">
        <v>0.2</v>
      </c>
      <c r="N174" s="15">
        <f t="shared" si="13"/>
        <v>0</v>
      </c>
      <c r="O174" s="78">
        <f t="shared" si="17"/>
        <v>0.16000000000000003</v>
      </c>
      <c r="P174" s="78">
        <f t="shared" si="14"/>
        <v>0</v>
      </c>
      <c r="Q174" s="153">
        <f t="shared" si="15"/>
        <v>0</v>
      </c>
      <c r="R174" s="238"/>
    </row>
    <row r="175" spans="2:18" s="3" customFormat="1" ht="27.95" customHeight="1">
      <c r="B175" s="236"/>
      <c r="C175" s="241"/>
      <c r="D175" s="20"/>
      <c r="E175" s="21"/>
      <c r="F175" s="31"/>
      <c r="G175" s="14" t="s">
        <v>13</v>
      </c>
      <c r="H175" s="15">
        <v>0.1</v>
      </c>
      <c r="I175" s="16" t="s">
        <v>25</v>
      </c>
      <c r="J175" s="13" t="s">
        <v>2179</v>
      </c>
      <c r="K175" s="165" t="s">
        <v>28</v>
      </c>
      <c r="L175" s="166" t="s">
        <v>2191</v>
      </c>
      <c r="M175" s="85">
        <f t="shared" si="19"/>
        <v>0.2</v>
      </c>
      <c r="N175" s="15">
        <f t="shared" si="13"/>
        <v>0.99</v>
      </c>
      <c r="O175" s="78">
        <f t="shared" si="17"/>
        <v>0</v>
      </c>
      <c r="P175" s="78">
        <f t="shared" si="14"/>
        <v>1.9800000000000005E-2</v>
      </c>
      <c r="Q175" s="153">
        <f t="shared" si="15"/>
        <v>2.0000000000000023E-4</v>
      </c>
      <c r="R175" s="238"/>
    </row>
    <row r="176" spans="2:18" s="3" customFormat="1" ht="27.95" customHeight="1">
      <c r="B176" s="236"/>
      <c r="C176" s="241"/>
      <c r="D176" s="22"/>
      <c r="E176" s="23"/>
      <c r="F176" s="24"/>
      <c r="G176" s="14" t="s">
        <v>55</v>
      </c>
      <c r="H176" s="15">
        <v>0.1</v>
      </c>
      <c r="I176" s="16" t="s">
        <v>19</v>
      </c>
      <c r="J176" s="13" t="s">
        <v>80</v>
      </c>
      <c r="K176" s="165" t="s">
        <v>18</v>
      </c>
      <c r="L176" s="66" t="s">
        <v>109</v>
      </c>
      <c r="M176" s="85">
        <f t="shared" si="19"/>
        <v>0.2</v>
      </c>
      <c r="N176" s="15">
        <f t="shared" si="13"/>
        <v>0</v>
      </c>
      <c r="O176" s="78">
        <f t="shared" si="17"/>
        <v>2.0000000000000004E-2</v>
      </c>
      <c r="P176" s="78">
        <f t="shared" si="14"/>
        <v>0</v>
      </c>
      <c r="Q176" s="153">
        <f t="shared" si="15"/>
        <v>0</v>
      </c>
      <c r="R176" s="238"/>
    </row>
    <row r="177" spans="2:18" s="3" customFormat="1" ht="27.95" customHeight="1">
      <c r="B177" s="236"/>
      <c r="C177" s="241"/>
      <c r="D177" s="17" t="s">
        <v>2116</v>
      </c>
      <c r="E177" s="18" t="s">
        <v>24</v>
      </c>
      <c r="F177" s="19" t="s">
        <v>905</v>
      </c>
      <c r="G177" s="14" t="s">
        <v>12</v>
      </c>
      <c r="H177" s="15">
        <v>0.8</v>
      </c>
      <c r="I177" s="16" t="s">
        <v>19</v>
      </c>
      <c r="J177" s="13" t="s">
        <v>80</v>
      </c>
      <c r="K177" s="165" t="s">
        <v>18</v>
      </c>
      <c r="L177" s="66" t="s">
        <v>109</v>
      </c>
      <c r="M177" s="85">
        <v>0.2</v>
      </c>
      <c r="N177" s="15">
        <f t="shared" si="13"/>
        <v>0</v>
      </c>
      <c r="O177" s="78">
        <f t="shared" si="17"/>
        <v>0.16000000000000003</v>
      </c>
      <c r="P177" s="78">
        <f t="shared" si="14"/>
        <v>0</v>
      </c>
      <c r="Q177" s="153">
        <f t="shared" si="15"/>
        <v>0</v>
      </c>
      <c r="R177" s="238"/>
    </row>
    <row r="178" spans="2:18" s="3" customFormat="1" ht="27.95" customHeight="1">
      <c r="B178" s="236"/>
      <c r="C178" s="241"/>
      <c r="D178" s="20"/>
      <c r="E178" s="21"/>
      <c r="F178" s="31"/>
      <c r="G178" s="14" t="s">
        <v>13</v>
      </c>
      <c r="H178" s="15">
        <v>0.1</v>
      </c>
      <c r="I178" s="16" t="s">
        <v>25</v>
      </c>
      <c r="J178" s="13" t="s">
        <v>2179</v>
      </c>
      <c r="K178" s="165" t="s">
        <v>28</v>
      </c>
      <c r="L178" s="166" t="s">
        <v>2191</v>
      </c>
      <c r="M178" s="85">
        <f t="shared" si="19"/>
        <v>0.2</v>
      </c>
      <c r="N178" s="15">
        <f t="shared" si="13"/>
        <v>0.99</v>
      </c>
      <c r="O178" s="78">
        <f t="shared" si="17"/>
        <v>0</v>
      </c>
      <c r="P178" s="78">
        <f t="shared" si="14"/>
        <v>1.9800000000000005E-2</v>
      </c>
      <c r="Q178" s="153">
        <f t="shared" si="15"/>
        <v>2.0000000000000023E-4</v>
      </c>
      <c r="R178" s="238"/>
    </row>
    <row r="179" spans="2:18" s="3" customFormat="1" ht="27.95" customHeight="1">
      <c r="B179" s="236"/>
      <c r="C179" s="241"/>
      <c r="D179" s="22"/>
      <c r="E179" s="23"/>
      <c r="F179" s="24"/>
      <c r="G179" s="14" t="s">
        <v>14</v>
      </c>
      <c r="H179" s="15">
        <v>0.1</v>
      </c>
      <c r="I179" s="16" t="s">
        <v>19</v>
      </c>
      <c r="J179" s="13" t="s">
        <v>80</v>
      </c>
      <c r="K179" s="165" t="s">
        <v>18</v>
      </c>
      <c r="L179" s="66" t="s">
        <v>109</v>
      </c>
      <c r="M179" s="85">
        <f t="shared" si="19"/>
        <v>0.2</v>
      </c>
      <c r="N179" s="15">
        <f t="shared" si="13"/>
        <v>0</v>
      </c>
      <c r="O179" s="78">
        <f t="shared" si="17"/>
        <v>2.0000000000000004E-2</v>
      </c>
      <c r="P179" s="78">
        <f t="shared" si="14"/>
        <v>0</v>
      </c>
      <c r="Q179" s="153">
        <f t="shared" si="15"/>
        <v>0</v>
      </c>
      <c r="R179" s="238"/>
    </row>
    <row r="180" spans="2:18" s="3" customFormat="1" ht="27.95" customHeight="1">
      <c r="B180" s="236"/>
      <c r="C180" s="241"/>
      <c r="D180" s="17" t="s">
        <v>2117</v>
      </c>
      <c r="E180" s="18" t="s">
        <v>24</v>
      </c>
      <c r="F180" s="19" t="s">
        <v>1954</v>
      </c>
      <c r="G180" s="14" t="s">
        <v>12</v>
      </c>
      <c r="H180" s="15">
        <v>0.8</v>
      </c>
      <c r="I180" s="16" t="s">
        <v>25</v>
      </c>
      <c r="J180" s="13" t="s">
        <v>2179</v>
      </c>
      <c r="K180" s="165" t="s">
        <v>28</v>
      </c>
      <c r="L180" s="166" t="s">
        <v>2198</v>
      </c>
      <c r="M180" s="85">
        <v>0.2</v>
      </c>
      <c r="N180" s="15">
        <f t="shared" si="13"/>
        <v>0.99</v>
      </c>
      <c r="O180" s="78">
        <f t="shared" si="17"/>
        <v>0</v>
      </c>
      <c r="P180" s="78">
        <f t="shared" si="14"/>
        <v>0.15840000000000004</v>
      </c>
      <c r="Q180" s="153">
        <f t="shared" si="15"/>
        <v>1.6000000000000018E-3</v>
      </c>
      <c r="R180" s="238"/>
    </row>
    <row r="181" spans="2:18" s="3" customFormat="1" ht="27.95" customHeight="1">
      <c r="B181" s="236"/>
      <c r="C181" s="241"/>
      <c r="D181" s="20"/>
      <c r="E181" s="21"/>
      <c r="F181" s="31"/>
      <c r="G181" s="14" t="s">
        <v>13</v>
      </c>
      <c r="H181" s="15">
        <v>0.1</v>
      </c>
      <c r="I181" s="16" t="s">
        <v>19</v>
      </c>
      <c r="J181" s="13" t="s">
        <v>80</v>
      </c>
      <c r="K181" s="165" t="s">
        <v>18</v>
      </c>
      <c r="L181" s="66" t="s">
        <v>109</v>
      </c>
      <c r="M181" s="85">
        <f t="shared" si="19"/>
        <v>0.2</v>
      </c>
      <c r="N181" s="15">
        <f t="shared" si="13"/>
        <v>0</v>
      </c>
      <c r="O181" s="78">
        <f t="shared" si="17"/>
        <v>2.0000000000000004E-2</v>
      </c>
      <c r="P181" s="78">
        <f t="shared" si="14"/>
        <v>0</v>
      </c>
      <c r="Q181" s="153">
        <f t="shared" si="15"/>
        <v>0</v>
      </c>
      <c r="R181" s="238"/>
    </row>
    <row r="182" spans="2:18" s="3" customFormat="1" ht="27.95" customHeight="1">
      <c r="B182" s="236"/>
      <c r="C182" s="241"/>
      <c r="D182" s="22"/>
      <c r="E182" s="23"/>
      <c r="F182" s="24"/>
      <c r="G182" s="14" t="s">
        <v>14</v>
      </c>
      <c r="H182" s="15">
        <v>0.1</v>
      </c>
      <c r="I182" s="16" t="s">
        <v>19</v>
      </c>
      <c r="J182" s="13" t="s">
        <v>80</v>
      </c>
      <c r="K182" s="165" t="s">
        <v>18</v>
      </c>
      <c r="L182" s="66" t="s">
        <v>109</v>
      </c>
      <c r="M182" s="85">
        <f t="shared" si="19"/>
        <v>0.2</v>
      </c>
      <c r="N182" s="15">
        <f t="shared" si="13"/>
        <v>0</v>
      </c>
      <c r="O182" s="78">
        <f t="shared" si="17"/>
        <v>2.0000000000000004E-2</v>
      </c>
      <c r="P182" s="78">
        <f t="shared" si="14"/>
        <v>0</v>
      </c>
      <c r="Q182" s="153">
        <f t="shared" si="15"/>
        <v>0</v>
      </c>
      <c r="R182" s="238"/>
    </row>
    <row r="183" spans="2:18" s="3" customFormat="1" ht="27.95" customHeight="1">
      <c r="B183" s="236"/>
      <c r="C183" s="241"/>
      <c r="D183" s="17" t="s">
        <v>39</v>
      </c>
      <c r="E183" s="18" t="s">
        <v>24</v>
      </c>
      <c r="F183" s="19" t="s">
        <v>1954</v>
      </c>
      <c r="G183" s="14" t="s">
        <v>12</v>
      </c>
      <c r="H183" s="15">
        <v>0.8</v>
      </c>
      <c r="I183" s="16" t="s">
        <v>25</v>
      </c>
      <c r="J183" s="13" t="s">
        <v>2179</v>
      </c>
      <c r="K183" s="165" t="s">
        <v>28</v>
      </c>
      <c r="L183" s="166" t="s">
        <v>2198</v>
      </c>
      <c r="M183" s="85">
        <v>0.2</v>
      </c>
      <c r="N183" s="15">
        <f t="shared" si="13"/>
        <v>0.99</v>
      </c>
      <c r="O183" s="78">
        <f t="shared" si="17"/>
        <v>0</v>
      </c>
      <c r="P183" s="78">
        <f t="shared" si="14"/>
        <v>0.15840000000000004</v>
      </c>
      <c r="Q183" s="153">
        <f t="shared" si="15"/>
        <v>1.6000000000000018E-3</v>
      </c>
      <c r="R183" s="238"/>
    </row>
    <row r="184" spans="2:18" s="3" customFormat="1" ht="27.95" customHeight="1">
      <c r="B184" s="236"/>
      <c r="C184" s="241"/>
      <c r="D184" s="20"/>
      <c r="E184" s="21"/>
      <c r="F184" s="31"/>
      <c r="G184" s="14" t="s">
        <v>13</v>
      </c>
      <c r="H184" s="15">
        <v>0.1</v>
      </c>
      <c r="I184" s="16" t="s">
        <v>19</v>
      </c>
      <c r="J184" s="13" t="s">
        <v>80</v>
      </c>
      <c r="K184" s="165" t="s">
        <v>18</v>
      </c>
      <c r="L184" s="66" t="s">
        <v>109</v>
      </c>
      <c r="M184" s="85">
        <f t="shared" si="19"/>
        <v>0.2</v>
      </c>
      <c r="N184" s="15">
        <f t="shared" si="13"/>
        <v>0</v>
      </c>
      <c r="O184" s="78">
        <f t="shared" si="17"/>
        <v>2.0000000000000004E-2</v>
      </c>
      <c r="P184" s="78">
        <f t="shared" si="14"/>
        <v>0</v>
      </c>
      <c r="Q184" s="153">
        <f t="shared" si="15"/>
        <v>0</v>
      </c>
      <c r="R184" s="238"/>
    </row>
    <row r="185" spans="2:18" s="3" customFormat="1" ht="27.95" customHeight="1">
      <c r="B185" s="236"/>
      <c r="C185" s="241"/>
      <c r="D185" s="22"/>
      <c r="E185" s="23"/>
      <c r="F185" s="24"/>
      <c r="G185" s="14" t="s">
        <v>55</v>
      </c>
      <c r="H185" s="15">
        <v>0.1</v>
      </c>
      <c r="I185" s="16" t="s">
        <v>19</v>
      </c>
      <c r="J185" s="13" t="s">
        <v>80</v>
      </c>
      <c r="K185" s="165" t="s">
        <v>18</v>
      </c>
      <c r="L185" s="66" t="s">
        <v>109</v>
      </c>
      <c r="M185" s="85">
        <f t="shared" si="19"/>
        <v>0.2</v>
      </c>
      <c r="N185" s="15">
        <f t="shared" si="13"/>
        <v>0</v>
      </c>
      <c r="O185" s="78">
        <f t="shared" si="17"/>
        <v>2.0000000000000004E-2</v>
      </c>
      <c r="P185" s="78">
        <f t="shared" si="14"/>
        <v>0</v>
      </c>
      <c r="Q185" s="153">
        <f t="shared" si="15"/>
        <v>0</v>
      </c>
      <c r="R185" s="238"/>
    </row>
    <row r="186" spans="2:18" s="3" customFormat="1" ht="27.95" customHeight="1">
      <c r="B186" s="236"/>
      <c r="C186" s="241"/>
      <c r="D186" s="17" t="s">
        <v>41</v>
      </c>
      <c r="E186" s="18" t="s">
        <v>24</v>
      </c>
      <c r="F186" s="19" t="s">
        <v>1954</v>
      </c>
      <c r="G186" s="14" t="s">
        <v>12</v>
      </c>
      <c r="H186" s="15">
        <v>0.8</v>
      </c>
      <c r="I186" s="16" t="s">
        <v>25</v>
      </c>
      <c r="J186" s="13" t="s">
        <v>2179</v>
      </c>
      <c r="K186" s="165" t="s">
        <v>28</v>
      </c>
      <c r="L186" s="166" t="s">
        <v>2191</v>
      </c>
      <c r="M186" s="85">
        <v>0.2</v>
      </c>
      <c r="N186" s="15">
        <f t="shared" si="13"/>
        <v>0.99</v>
      </c>
      <c r="O186" s="78">
        <f t="shared" si="17"/>
        <v>0</v>
      </c>
      <c r="P186" s="78">
        <f t="shared" si="14"/>
        <v>0.15840000000000004</v>
      </c>
      <c r="Q186" s="153">
        <f t="shared" si="15"/>
        <v>1.6000000000000018E-3</v>
      </c>
      <c r="R186" s="238"/>
    </row>
    <row r="187" spans="2:18" s="3" customFormat="1" ht="27.95" customHeight="1">
      <c r="B187" s="236"/>
      <c r="C187" s="241"/>
      <c r="D187" s="20"/>
      <c r="E187" s="21"/>
      <c r="F187" s="31"/>
      <c r="G187" s="14" t="s">
        <v>13</v>
      </c>
      <c r="H187" s="15">
        <v>0.1</v>
      </c>
      <c r="I187" s="16" t="s">
        <v>19</v>
      </c>
      <c r="J187" s="13" t="s">
        <v>80</v>
      </c>
      <c r="K187" s="165" t="s">
        <v>18</v>
      </c>
      <c r="L187" s="66" t="s">
        <v>109</v>
      </c>
      <c r="M187" s="85">
        <f t="shared" si="19"/>
        <v>0.2</v>
      </c>
      <c r="N187" s="15">
        <f t="shared" si="13"/>
        <v>0</v>
      </c>
      <c r="O187" s="78">
        <f t="shared" si="17"/>
        <v>2.0000000000000004E-2</v>
      </c>
      <c r="P187" s="78">
        <f t="shared" si="14"/>
        <v>0</v>
      </c>
      <c r="Q187" s="153">
        <f t="shared" si="15"/>
        <v>0</v>
      </c>
      <c r="R187" s="238"/>
    </row>
    <row r="188" spans="2:18" s="3" customFormat="1" ht="27.95" customHeight="1">
      <c r="B188" s="236"/>
      <c r="C188" s="241"/>
      <c r="D188" s="22"/>
      <c r="E188" s="23"/>
      <c r="F188" s="24"/>
      <c r="G188" s="14" t="s">
        <v>14</v>
      </c>
      <c r="H188" s="15">
        <v>0.1</v>
      </c>
      <c r="I188" s="16" t="s">
        <v>19</v>
      </c>
      <c r="J188" s="13" t="s">
        <v>80</v>
      </c>
      <c r="K188" s="165" t="s">
        <v>18</v>
      </c>
      <c r="L188" s="66" t="s">
        <v>109</v>
      </c>
      <c r="M188" s="85">
        <f t="shared" si="19"/>
        <v>0.2</v>
      </c>
      <c r="N188" s="15">
        <f t="shared" si="13"/>
        <v>0</v>
      </c>
      <c r="O188" s="78">
        <f t="shared" si="17"/>
        <v>2.0000000000000004E-2</v>
      </c>
      <c r="P188" s="78">
        <f t="shared" si="14"/>
        <v>0</v>
      </c>
      <c r="Q188" s="153">
        <f t="shared" si="15"/>
        <v>0</v>
      </c>
      <c r="R188" s="238"/>
    </row>
    <row r="189" spans="2:18" s="3" customFormat="1" ht="27.95" customHeight="1">
      <c r="B189" s="236"/>
      <c r="C189" s="241"/>
      <c r="D189" s="17" t="s">
        <v>2118</v>
      </c>
      <c r="E189" s="18" t="s">
        <v>22</v>
      </c>
      <c r="F189" s="19" t="s">
        <v>819</v>
      </c>
      <c r="G189" s="14" t="s">
        <v>12</v>
      </c>
      <c r="H189" s="15">
        <v>0.4</v>
      </c>
      <c r="I189" s="16" t="s">
        <v>19</v>
      </c>
      <c r="J189" s="13" t="s">
        <v>80</v>
      </c>
      <c r="K189" s="165" t="s">
        <v>18</v>
      </c>
      <c r="L189" s="66" t="s">
        <v>109</v>
      </c>
      <c r="M189" s="85">
        <v>2</v>
      </c>
      <c r="N189" s="15">
        <f t="shared" si="13"/>
        <v>0</v>
      </c>
      <c r="O189" s="78">
        <f t="shared" si="17"/>
        <v>0.8</v>
      </c>
      <c r="P189" s="78">
        <f t="shared" si="14"/>
        <v>0</v>
      </c>
      <c r="Q189" s="153">
        <f t="shared" si="15"/>
        <v>0</v>
      </c>
      <c r="R189" s="238"/>
    </row>
    <row r="190" spans="2:18" s="3" customFormat="1" ht="27.95" customHeight="1">
      <c r="B190" s="236"/>
      <c r="C190" s="241"/>
      <c r="D190" s="20"/>
      <c r="E190" s="21"/>
      <c r="F190" s="31"/>
      <c r="G190" s="14" t="s">
        <v>13</v>
      </c>
      <c r="H190" s="15">
        <v>0.4</v>
      </c>
      <c r="I190" s="16" t="s">
        <v>25</v>
      </c>
      <c r="J190" s="13" t="s">
        <v>2158</v>
      </c>
      <c r="K190" s="165" t="s">
        <v>28</v>
      </c>
      <c r="L190" s="13" t="s">
        <v>2199</v>
      </c>
      <c r="M190" s="85">
        <f>M189</f>
        <v>2</v>
      </c>
      <c r="N190" s="15">
        <f t="shared" si="13"/>
        <v>0.99</v>
      </c>
      <c r="O190" s="78">
        <f t="shared" si="17"/>
        <v>0</v>
      </c>
      <c r="P190" s="78">
        <f t="shared" si="14"/>
        <v>0.79200000000000004</v>
      </c>
      <c r="Q190" s="153">
        <f t="shared" si="15"/>
        <v>8.0000000000000071E-3</v>
      </c>
      <c r="R190" s="238"/>
    </row>
    <row r="191" spans="2:18" s="3" customFormat="1" ht="27.95" customHeight="1">
      <c r="B191" s="236"/>
      <c r="C191" s="241"/>
      <c r="D191" s="22"/>
      <c r="E191" s="23"/>
      <c r="F191" s="24"/>
      <c r="G191" s="14" t="s">
        <v>14</v>
      </c>
      <c r="H191" s="15">
        <v>0.2</v>
      </c>
      <c r="I191" s="16" t="s">
        <v>19</v>
      </c>
      <c r="J191" s="13" t="s">
        <v>80</v>
      </c>
      <c r="K191" s="165" t="s">
        <v>18</v>
      </c>
      <c r="L191" s="66" t="s">
        <v>109</v>
      </c>
      <c r="M191" s="85">
        <f>M190</f>
        <v>2</v>
      </c>
      <c r="N191" s="15">
        <f t="shared" si="13"/>
        <v>0</v>
      </c>
      <c r="O191" s="78">
        <f t="shared" si="17"/>
        <v>0.4</v>
      </c>
      <c r="P191" s="78">
        <f t="shared" si="14"/>
        <v>0</v>
      </c>
      <c r="Q191" s="153">
        <f t="shared" si="15"/>
        <v>0</v>
      </c>
      <c r="R191" s="238"/>
    </row>
    <row r="192" spans="2:18" s="3" customFormat="1" ht="27.95" customHeight="1">
      <c r="B192" s="236"/>
      <c r="C192" s="241"/>
      <c r="D192" s="17" t="s">
        <v>2119</v>
      </c>
      <c r="E192" s="18" t="s">
        <v>24</v>
      </c>
      <c r="F192" s="19" t="s">
        <v>1954</v>
      </c>
      <c r="G192" s="14" t="s">
        <v>12</v>
      </c>
      <c r="H192" s="15">
        <v>0.8</v>
      </c>
      <c r="I192" s="16" t="s">
        <v>25</v>
      </c>
      <c r="J192" s="13" t="s">
        <v>2180</v>
      </c>
      <c r="K192" s="165" t="s">
        <v>28</v>
      </c>
      <c r="L192" s="166" t="s">
        <v>2200</v>
      </c>
      <c r="M192" s="85">
        <v>0.2</v>
      </c>
      <c r="N192" s="15">
        <f t="shared" si="13"/>
        <v>0.99</v>
      </c>
      <c r="O192" s="78">
        <f t="shared" si="17"/>
        <v>0</v>
      </c>
      <c r="P192" s="78">
        <f t="shared" si="14"/>
        <v>0.15840000000000004</v>
      </c>
      <c r="Q192" s="153">
        <f t="shared" si="15"/>
        <v>1.6000000000000018E-3</v>
      </c>
      <c r="R192" s="238"/>
    </row>
    <row r="193" spans="2:18" s="3" customFormat="1" ht="27.95" customHeight="1">
      <c r="B193" s="236"/>
      <c r="C193" s="241"/>
      <c r="D193" s="20"/>
      <c r="E193" s="21"/>
      <c r="F193" s="31"/>
      <c r="G193" s="14" t="s">
        <v>13</v>
      </c>
      <c r="H193" s="15">
        <v>0.1</v>
      </c>
      <c r="I193" s="16" t="s">
        <v>19</v>
      </c>
      <c r="J193" s="13" t="s">
        <v>80</v>
      </c>
      <c r="K193" s="165" t="s">
        <v>18</v>
      </c>
      <c r="L193" s="66" t="s">
        <v>109</v>
      </c>
      <c r="M193" s="85">
        <f>M192</f>
        <v>0.2</v>
      </c>
      <c r="N193" s="15">
        <f t="shared" si="13"/>
        <v>0</v>
      </c>
      <c r="O193" s="78">
        <f t="shared" si="17"/>
        <v>2.0000000000000004E-2</v>
      </c>
      <c r="P193" s="78">
        <f t="shared" si="14"/>
        <v>0</v>
      </c>
      <c r="Q193" s="153">
        <f t="shared" si="15"/>
        <v>0</v>
      </c>
      <c r="R193" s="238"/>
    </row>
    <row r="194" spans="2:18" s="3" customFormat="1" ht="27.95" customHeight="1">
      <c r="B194" s="236"/>
      <c r="C194" s="241"/>
      <c r="D194" s="22"/>
      <c r="E194" s="23"/>
      <c r="F194" s="24"/>
      <c r="G194" s="14" t="s">
        <v>14</v>
      </c>
      <c r="H194" s="15">
        <v>0.1</v>
      </c>
      <c r="I194" s="16" t="s">
        <v>19</v>
      </c>
      <c r="J194" s="13" t="s">
        <v>80</v>
      </c>
      <c r="K194" s="165" t="s">
        <v>18</v>
      </c>
      <c r="L194" s="66" t="s">
        <v>109</v>
      </c>
      <c r="M194" s="85">
        <f>M193</f>
        <v>0.2</v>
      </c>
      <c r="N194" s="15">
        <f t="shared" si="13"/>
        <v>0</v>
      </c>
      <c r="O194" s="78">
        <f t="shared" si="17"/>
        <v>2.0000000000000004E-2</v>
      </c>
      <c r="P194" s="78">
        <f t="shared" si="14"/>
        <v>0</v>
      </c>
      <c r="Q194" s="153">
        <f t="shared" si="15"/>
        <v>0</v>
      </c>
      <c r="R194" s="238"/>
    </row>
    <row r="195" spans="2:18" s="3" customFormat="1" ht="27.95" customHeight="1">
      <c r="B195" s="236"/>
      <c r="C195" s="241"/>
      <c r="D195" s="17" t="s">
        <v>42</v>
      </c>
      <c r="E195" s="18" t="s">
        <v>24</v>
      </c>
      <c r="F195" s="19" t="s">
        <v>1954</v>
      </c>
      <c r="G195" s="14" t="s">
        <v>12</v>
      </c>
      <c r="H195" s="15">
        <v>0.8</v>
      </c>
      <c r="I195" s="16" t="s">
        <v>25</v>
      </c>
      <c r="J195" s="13" t="s">
        <v>2181</v>
      </c>
      <c r="K195" s="165" t="s">
        <v>28</v>
      </c>
      <c r="L195" s="166" t="s">
        <v>2200</v>
      </c>
      <c r="M195" s="85">
        <v>0.2</v>
      </c>
      <c r="N195" s="15">
        <f t="shared" si="13"/>
        <v>0.99</v>
      </c>
      <c r="O195" s="78">
        <f t="shared" si="17"/>
        <v>0</v>
      </c>
      <c r="P195" s="78">
        <f t="shared" si="14"/>
        <v>0.15840000000000004</v>
      </c>
      <c r="Q195" s="153">
        <f t="shared" si="15"/>
        <v>1.6000000000000018E-3</v>
      </c>
      <c r="R195" s="238"/>
    </row>
    <row r="196" spans="2:18" s="3" customFormat="1" ht="27.95" customHeight="1">
      <c r="B196" s="236"/>
      <c r="C196" s="241"/>
      <c r="D196" s="20"/>
      <c r="E196" s="21"/>
      <c r="F196" s="31"/>
      <c r="G196" s="14" t="s">
        <v>13</v>
      </c>
      <c r="H196" s="15">
        <v>0.1</v>
      </c>
      <c r="I196" s="16" t="s">
        <v>19</v>
      </c>
      <c r="J196" s="13" t="s">
        <v>80</v>
      </c>
      <c r="K196" s="165" t="s">
        <v>18</v>
      </c>
      <c r="L196" s="66" t="s">
        <v>109</v>
      </c>
      <c r="M196" s="85">
        <f>M195</f>
        <v>0.2</v>
      </c>
      <c r="N196" s="15">
        <f t="shared" si="13"/>
        <v>0</v>
      </c>
      <c r="O196" s="78">
        <f t="shared" si="17"/>
        <v>2.0000000000000004E-2</v>
      </c>
      <c r="P196" s="78">
        <f t="shared" si="14"/>
        <v>0</v>
      </c>
      <c r="Q196" s="153">
        <f t="shared" si="15"/>
        <v>0</v>
      </c>
      <c r="R196" s="238"/>
    </row>
    <row r="197" spans="2:18" s="3" customFormat="1" ht="27.95" customHeight="1">
      <c r="B197" s="236"/>
      <c r="C197" s="241"/>
      <c r="D197" s="22"/>
      <c r="E197" s="23"/>
      <c r="F197" s="24"/>
      <c r="G197" s="14" t="s">
        <v>14</v>
      </c>
      <c r="H197" s="15">
        <v>0.1</v>
      </c>
      <c r="I197" s="16" t="s">
        <v>19</v>
      </c>
      <c r="J197" s="13" t="s">
        <v>80</v>
      </c>
      <c r="K197" s="165" t="s">
        <v>18</v>
      </c>
      <c r="L197" s="66" t="s">
        <v>109</v>
      </c>
      <c r="M197" s="85">
        <f>M196</f>
        <v>0.2</v>
      </c>
      <c r="N197" s="15">
        <f t="shared" ref="N197:N212" si="20">IF(K197="Detected", 0.99,0)</f>
        <v>0</v>
      </c>
      <c r="O197" s="78">
        <f t="shared" si="17"/>
        <v>2.0000000000000004E-2</v>
      </c>
      <c r="P197" s="78">
        <f t="shared" ref="P197:P212" si="21">IF(I197="Dangerous",M197*H197*N197,0)</f>
        <v>0</v>
      </c>
      <c r="Q197" s="153">
        <f t="shared" ref="Q197:Q212" si="22">IF(P197=0,0,M197*H197*(1-N197))</f>
        <v>0</v>
      </c>
      <c r="R197" s="238"/>
    </row>
    <row r="198" spans="2:18" s="3" customFormat="1" ht="27.95" customHeight="1">
      <c r="B198" s="236"/>
      <c r="C198" s="241"/>
      <c r="D198" s="17" t="s">
        <v>2120</v>
      </c>
      <c r="E198" s="18" t="s">
        <v>24</v>
      </c>
      <c r="F198" s="19" t="s">
        <v>1954</v>
      </c>
      <c r="G198" s="14" t="s">
        <v>12</v>
      </c>
      <c r="H198" s="15">
        <v>0.8</v>
      </c>
      <c r="I198" s="16" t="s">
        <v>25</v>
      </c>
      <c r="J198" s="13" t="s">
        <v>2181</v>
      </c>
      <c r="K198" s="165" t="s">
        <v>28</v>
      </c>
      <c r="L198" s="166" t="s">
        <v>2200</v>
      </c>
      <c r="M198" s="85">
        <v>0.2</v>
      </c>
      <c r="N198" s="15">
        <f t="shared" si="20"/>
        <v>0.99</v>
      </c>
      <c r="O198" s="78">
        <f t="shared" si="17"/>
        <v>0</v>
      </c>
      <c r="P198" s="78">
        <f t="shared" si="21"/>
        <v>0.15840000000000004</v>
      </c>
      <c r="Q198" s="153">
        <f t="shared" si="22"/>
        <v>1.6000000000000018E-3</v>
      </c>
      <c r="R198" s="238"/>
    </row>
    <row r="199" spans="2:18" s="3" customFormat="1" ht="27.95" customHeight="1">
      <c r="B199" s="236"/>
      <c r="C199" s="241"/>
      <c r="D199" s="20"/>
      <c r="E199" s="21"/>
      <c r="F199" s="31"/>
      <c r="G199" s="14" t="s">
        <v>13</v>
      </c>
      <c r="H199" s="15">
        <v>0.1</v>
      </c>
      <c r="I199" s="16" t="s">
        <v>19</v>
      </c>
      <c r="J199" s="12" t="s">
        <v>946</v>
      </c>
      <c r="K199" s="16" t="s">
        <v>18</v>
      </c>
      <c r="L199" s="65" t="s">
        <v>109</v>
      </c>
      <c r="M199" s="85">
        <f t="shared" ref="M199:M218" si="23">M198</f>
        <v>0.2</v>
      </c>
      <c r="N199" s="15">
        <f t="shared" si="20"/>
        <v>0</v>
      </c>
      <c r="O199" s="78">
        <f t="shared" si="17"/>
        <v>2.0000000000000004E-2</v>
      </c>
      <c r="P199" s="78">
        <f t="shared" si="21"/>
        <v>0</v>
      </c>
      <c r="Q199" s="153">
        <f t="shared" si="22"/>
        <v>0</v>
      </c>
      <c r="R199" s="238"/>
    </row>
    <row r="200" spans="2:18" s="3" customFormat="1" ht="27.95" customHeight="1">
      <c r="B200" s="236"/>
      <c r="C200" s="241"/>
      <c r="D200" s="22"/>
      <c r="E200" s="23"/>
      <c r="F200" s="24"/>
      <c r="G200" s="14" t="s">
        <v>14</v>
      </c>
      <c r="H200" s="15">
        <v>0.1</v>
      </c>
      <c r="I200" s="16" t="s">
        <v>19</v>
      </c>
      <c r="J200" s="13" t="s">
        <v>80</v>
      </c>
      <c r="K200" s="165" t="s">
        <v>18</v>
      </c>
      <c r="L200" s="66" t="s">
        <v>109</v>
      </c>
      <c r="M200" s="85">
        <f t="shared" si="23"/>
        <v>0.2</v>
      </c>
      <c r="N200" s="15">
        <f t="shared" si="20"/>
        <v>0</v>
      </c>
      <c r="O200" s="78">
        <f t="shared" si="17"/>
        <v>2.0000000000000004E-2</v>
      </c>
      <c r="P200" s="78">
        <f t="shared" si="21"/>
        <v>0</v>
      </c>
      <c r="Q200" s="153">
        <f t="shared" si="22"/>
        <v>0</v>
      </c>
      <c r="R200" s="238"/>
    </row>
    <row r="201" spans="2:18" s="3" customFormat="1" ht="27.95" customHeight="1">
      <c r="B201" s="236"/>
      <c r="C201" s="241"/>
      <c r="D201" s="17" t="s">
        <v>2121</v>
      </c>
      <c r="E201" s="18" t="s">
        <v>24</v>
      </c>
      <c r="F201" s="19" t="s">
        <v>1954</v>
      </c>
      <c r="G201" s="14" t="s">
        <v>12</v>
      </c>
      <c r="H201" s="15">
        <v>0.8</v>
      </c>
      <c r="I201" s="16" t="s">
        <v>25</v>
      </c>
      <c r="J201" s="13" t="s">
        <v>2181</v>
      </c>
      <c r="K201" s="165" t="s">
        <v>28</v>
      </c>
      <c r="L201" s="166" t="s">
        <v>2200</v>
      </c>
      <c r="M201" s="85">
        <v>0.2</v>
      </c>
      <c r="N201" s="15">
        <f t="shared" si="20"/>
        <v>0.99</v>
      </c>
      <c r="O201" s="78">
        <f t="shared" ref="O201:O212" si="24">IF(I201="Safe", M201*H201,0)</f>
        <v>0</v>
      </c>
      <c r="P201" s="78">
        <f t="shared" si="21"/>
        <v>0.15840000000000004</v>
      </c>
      <c r="Q201" s="153">
        <f t="shared" si="22"/>
        <v>1.6000000000000018E-3</v>
      </c>
      <c r="R201" s="238"/>
    </row>
    <row r="202" spans="2:18" s="3" customFormat="1" ht="27.95" customHeight="1">
      <c r="B202" s="236"/>
      <c r="C202" s="241"/>
      <c r="D202" s="20"/>
      <c r="E202" s="21"/>
      <c r="F202" s="31"/>
      <c r="G202" s="14" t="s">
        <v>13</v>
      </c>
      <c r="H202" s="15">
        <v>0.1</v>
      </c>
      <c r="I202" s="16" t="s">
        <v>19</v>
      </c>
      <c r="J202" s="13" t="s">
        <v>80</v>
      </c>
      <c r="K202" s="165" t="s">
        <v>18</v>
      </c>
      <c r="L202" s="66" t="s">
        <v>109</v>
      </c>
      <c r="M202" s="85">
        <f t="shared" si="23"/>
        <v>0.2</v>
      </c>
      <c r="N202" s="15">
        <f t="shared" si="20"/>
        <v>0</v>
      </c>
      <c r="O202" s="78">
        <f t="shared" si="24"/>
        <v>2.0000000000000004E-2</v>
      </c>
      <c r="P202" s="78">
        <f t="shared" si="21"/>
        <v>0</v>
      </c>
      <c r="Q202" s="153">
        <f t="shared" si="22"/>
        <v>0</v>
      </c>
      <c r="R202" s="238"/>
    </row>
    <row r="203" spans="2:18" s="3" customFormat="1" ht="27.95" customHeight="1">
      <c r="B203" s="236"/>
      <c r="C203" s="241"/>
      <c r="D203" s="22"/>
      <c r="E203" s="23"/>
      <c r="F203" s="24"/>
      <c r="G203" s="14" t="s">
        <v>14</v>
      </c>
      <c r="H203" s="15">
        <v>0.1</v>
      </c>
      <c r="I203" s="16" t="s">
        <v>19</v>
      </c>
      <c r="J203" s="13" t="s">
        <v>80</v>
      </c>
      <c r="K203" s="165" t="s">
        <v>18</v>
      </c>
      <c r="L203" s="66" t="s">
        <v>109</v>
      </c>
      <c r="M203" s="85">
        <f t="shared" si="23"/>
        <v>0.2</v>
      </c>
      <c r="N203" s="15">
        <f t="shared" si="20"/>
        <v>0</v>
      </c>
      <c r="O203" s="78">
        <f t="shared" si="24"/>
        <v>2.0000000000000004E-2</v>
      </c>
      <c r="P203" s="78">
        <f t="shared" si="21"/>
        <v>0</v>
      </c>
      <c r="Q203" s="153">
        <f t="shared" si="22"/>
        <v>0</v>
      </c>
      <c r="R203" s="238"/>
    </row>
    <row r="204" spans="2:18" s="3" customFormat="1" ht="27.95" customHeight="1">
      <c r="B204" s="236"/>
      <c r="C204" s="241"/>
      <c r="D204" s="17" t="s">
        <v>2122</v>
      </c>
      <c r="E204" s="18" t="s">
        <v>24</v>
      </c>
      <c r="F204" s="19" t="s">
        <v>905</v>
      </c>
      <c r="G204" s="14" t="s">
        <v>12</v>
      </c>
      <c r="H204" s="15">
        <v>0.8</v>
      </c>
      <c r="I204" s="16" t="s">
        <v>19</v>
      </c>
      <c r="J204" s="13" t="s">
        <v>80</v>
      </c>
      <c r="K204" s="165" t="s">
        <v>18</v>
      </c>
      <c r="L204" s="66" t="s">
        <v>109</v>
      </c>
      <c r="M204" s="85">
        <v>0.2</v>
      </c>
      <c r="N204" s="15">
        <f t="shared" si="20"/>
        <v>0</v>
      </c>
      <c r="O204" s="78">
        <f t="shared" si="24"/>
        <v>0.16000000000000003</v>
      </c>
      <c r="P204" s="78">
        <f t="shared" si="21"/>
        <v>0</v>
      </c>
      <c r="Q204" s="153">
        <f t="shared" si="22"/>
        <v>0</v>
      </c>
      <c r="R204" s="238"/>
    </row>
    <row r="205" spans="2:18" s="3" customFormat="1" ht="27.95" customHeight="1">
      <c r="B205" s="236"/>
      <c r="C205" s="241"/>
      <c r="D205" s="20"/>
      <c r="E205" s="21"/>
      <c r="F205" s="31"/>
      <c r="G205" s="14" t="s">
        <v>13</v>
      </c>
      <c r="H205" s="15">
        <v>0.1</v>
      </c>
      <c r="I205" s="16" t="s">
        <v>25</v>
      </c>
      <c r="J205" s="13" t="s">
        <v>2180</v>
      </c>
      <c r="K205" s="16" t="s">
        <v>28</v>
      </c>
      <c r="L205" s="207" t="s">
        <v>2200</v>
      </c>
      <c r="M205" s="85">
        <f t="shared" si="23"/>
        <v>0.2</v>
      </c>
      <c r="N205" s="15">
        <f t="shared" si="20"/>
        <v>0.99</v>
      </c>
      <c r="O205" s="78">
        <f t="shared" si="24"/>
        <v>0</v>
      </c>
      <c r="P205" s="78">
        <f t="shared" si="21"/>
        <v>1.9800000000000005E-2</v>
      </c>
      <c r="Q205" s="153">
        <f t="shared" si="22"/>
        <v>2.0000000000000023E-4</v>
      </c>
      <c r="R205" s="238"/>
    </row>
    <row r="206" spans="2:18" s="3" customFormat="1" ht="27.95" customHeight="1">
      <c r="B206" s="236"/>
      <c r="C206" s="241"/>
      <c r="D206" s="22"/>
      <c r="E206" s="23"/>
      <c r="F206" s="24"/>
      <c r="G206" s="14" t="s">
        <v>14</v>
      </c>
      <c r="H206" s="15">
        <v>0.1</v>
      </c>
      <c r="I206" s="16" t="s">
        <v>19</v>
      </c>
      <c r="J206" s="13" t="s">
        <v>80</v>
      </c>
      <c r="K206" s="165" t="s">
        <v>18</v>
      </c>
      <c r="L206" s="66" t="s">
        <v>109</v>
      </c>
      <c r="M206" s="85">
        <f t="shared" si="23"/>
        <v>0.2</v>
      </c>
      <c r="N206" s="15">
        <f t="shared" si="20"/>
        <v>0</v>
      </c>
      <c r="O206" s="78">
        <f t="shared" si="24"/>
        <v>2.0000000000000004E-2</v>
      </c>
      <c r="P206" s="78">
        <f t="shared" si="21"/>
        <v>0</v>
      </c>
      <c r="Q206" s="153">
        <f t="shared" si="22"/>
        <v>0</v>
      </c>
      <c r="R206" s="238"/>
    </row>
    <row r="207" spans="2:18" s="3" customFormat="1" ht="27.95" customHeight="1">
      <c r="B207" s="236"/>
      <c r="C207" s="241"/>
      <c r="D207" s="17" t="s">
        <v>2123</v>
      </c>
      <c r="E207" s="18" t="s">
        <v>24</v>
      </c>
      <c r="F207" s="19" t="s">
        <v>905</v>
      </c>
      <c r="G207" s="14" t="s">
        <v>12</v>
      </c>
      <c r="H207" s="15">
        <v>0.8</v>
      </c>
      <c r="I207" s="16" t="s">
        <v>19</v>
      </c>
      <c r="J207" s="13" t="s">
        <v>80</v>
      </c>
      <c r="K207" s="165" t="s">
        <v>18</v>
      </c>
      <c r="L207" s="66" t="s">
        <v>109</v>
      </c>
      <c r="M207" s="85">
        <v>0.2</v>
      </c>
      <c r="N207" s="15">
        <f t="shared" si="20"/>
        <v>0</v>
      </c>
      <c r="O207" s="78">
        <f t="shared" si="24"/>
        <v>0.16000000000000003</v>
      </c>
      <c r="P207" s="78">
        <f t="shared" si="21"/>
        <v>0</v>
      </c>
      <c r="Q207" s="153">
        <f t="shared" si="22"/>
        <v>0</v>
      </c>
      <c r="R207" s="238"/>
    </row>
    <row r="208" spans="2:18" s="3" customFormat="1" ht="27.95" customHeight="1">
      <c r="B208" s="236"/>
      <c r="C208" s="241"/>
      <c r="D208" s="20"/>
      <c r="E208" s="21"/>
      <c r="F208" s="31"/>
      <c r="G208" s="14" t="s">
        <v>13</v>
      </c>
      <c r="H208" s="15">
        <v>0.1</v>
      </c>
      <c r="I208" s="16" t="s">
        <v>25</v>
      </c>
      <c r="J208" s="13" t="s">
        <v>2181</v>
      </c>
      <c r="K208" s="16" t="s">
        <v>28</v>
      </c>
      <c r="L208" s="207" t="s">
        <v>2194</v>
      </c>
      <c r="M208" s="85">
        <f t="shared" si="23"/>
        <v>0.2</v>
      </c>
      <c r="N208" s="15">
        <f t="shared" si="20"/>
        <v>0.99</v>
      </c>
      <c r="O208" s="78">
        <f t="shared" si="24"/>
        <v>0</v>
      </c>
      <c r="P208" s="78">
        <f t="shared" si="21"/>
        <v>1.9800000000000005E-2</v>
      </c>
      <c r="Q208" s="153">
        <f t="shared" si="22"/>
        <v>2.0000000000000023E-4</v>
      </c>
      <c r="R208" s="238"/>
    </row>
    <row r="209" spans="2:18" s="3" customFormat="1" ht="27.95" customHeight="1">
      <c r="B209" s="236"/>
      <c r="C209" s="241"/>
      <c r="D209" s="22"/>
      <c r="E209" s="23"/>
      <c r="F209" s="24"/>
      <c r="G209" s="14" t="s">
        <v>14</v>
      </c>
      <c r="H209" s="15">
        <v>0.1</v>
      </c>
      <c r="I209" s="16" t="s">
        <v>19</v>
      </c>
      <c r="J209" s="13" t="s">
        <v>80</v>
      </c>
      <c r="K209" s="165" t="s">
        <v>18</v>
      </c>
      <c r="L209" s="66" t="s">
        <v>109</v>
      </c>
      <c r="M209" s="85">
        <f t="shared" si="23"/>
        <v>0.2</v>
      </c>
      <c r="N209" s="15">
        <f t="shared" si="20"/>
        <v>0</v>
      </c>
      <c r="O209" s="78">
        <f t="shared" si="24"/>
        <v>2.0000000000000004E-2</v>
      </c>
      <c r="P209" s="78">
        <f t="shared" si="21"/>
        <v>0</v>
      </c>
      <c r="Q209" s="153">
        <f t="shared" si="22"/>
        <v>0</v>
      </c>
      <c r="R209" s="238"/>
    </row>
    <row r="210" spans="2:18" s="3" customFormat="1" ht="27.95" customHeight="1">
      <c r="B210" s="236"/>
      <c r="C210" s="241"/>
      <c r="D210" s="17" t="s">
        <v>56</v>
      </c>
      <c r="E210" s="18" t="s">
        <v>24</v>
      </c>
      <c r="F210" s="19" t="s">
        <v>905</v>
      </c>
      <c r="G210" s="14" t="s">
        <v>12</v>
      </c>
      <c r="H210" s="15">
        <v>0.8</v>
      </c>
      <c r="I210" s="16" t="s">
        <v>19</v>
      </c>
      <c r="J210" s="13" t="s">
        <v>80</v>
      </c>
      <c r="K210" s="165" t="s">
        <v>18</v>
      </c>
      <c r="L210" s="66" t="s">
        <v>109</v>
      </c>
      <c r="M210" s="85">
        <v>0.2</v>
      </c>
      <c r="N210" s="15">
        <f t="shared" si="20"/>
        <v>0</v>
      </c>
      <c r="O210" s="78">
        <f t="shared" si="24"/>
        <v>0.16000000000000003</v>
      </c>
      <c r="P210" s="78">
        <f t="shared" si="21"/>
        <v>0</v>
      </c>
      <c r="Q210" s="153">
        <f t="shared" si="22"/>
        <v>0</v>
      </c>
      <c r="R210" s="238"/>
    </row>
    <row r="211" spans="2:18" s="3" customFormat="1" ht="27.95" customHeight="1">
      <c r="B211" s="236"/>
      <c r="C211" s="241"/>
      <c r="D211" s="20"/>
      <c r="E211" s="21"/>
      <c r="F211" s="31"/>
      <c r="G211" s="14" t="s">
        <v>13</v>
      </c>
      <c r="H211" s="15">
        <v>0.1</v>
      </c>
      <c r="I211" s="16" t="s">
        <v>25</v>
      </c>
      <c r="J211" s="13" t="s">
        <v>2177</v>
      </c>
      <c r="K211" s="16" t="s">
        <v>28</v>
      </c>
      <c r="L211" s="207" t="s">
        <v>2194</v>
      </c>
      <c r="M211" s="85">
        <f t="shared" si="23"/>
        <v>0.2</v>
      </c>
      <c r="N211" s="15">
        <f t="shared" si="20"/>
        <v>0.99</v>
      </c>
      <c r="O211" s="78">
        <f t="shared" si="24"/>
        <v>0</v>
      </c>
      <c r="P211" s="78">
        <f t="shared" si="21"/>
        <v>1.9800000000000005E-2</v>
      </c>
      <c r="Q211" s="153">
        <f t="shared" si="22"/>
        <v>2.0000000000000023E-4</v>
      </c>
      <c r="R211" s="238"/>
    </row>
    <row r="212" spans="2:18" s="3" customFormat="1" ht="27.95" customHeight="1">
      <c r="B212" s="236"/>
      <c r="C212" s="241"/>
      <c r="D212" s="22"/>
      <c r="E212" s="23"/>
      <c r="F212" s="24"/>
      <c r="G212" s="14" t="s">
        <v>14</v>
      </c>
      <c r="H212" s="15">
        <v>0.1</v>
      </c>
      <c r="I212" s="16" t="s">
        <v>19</v>
      </c>
      <c r="J212" s="13" t="s">
        <v>80</v>
      </c>
      <c r="K212" s="165" t="s">
        <v>18</v>
      </c>
      <c r="L212" s="66" t="s">
        <v>109</v>
      </c>
      <c r="M212" s="85">
        <f t="shared" si="23"/>
        <v>0.2</v>
      </c>
      <c r="N212" s="15">
        <f t="shared" si="20"/>
        <v>0</v>
      </c>
      <c r="O212" s="78">
        <f t="shared" si="24"/>
        <v>2.0000000000000004E-2</v>
      </c>
      <c r="P212" s="78">
        <f t="shared" si="21"/>
        <v>0</v>
      </c>
      <c r="Q212" s="153">
        <f t="shared" si="22"/>
        <v>0</v>
      </c>
      <c r="R212" s="238"/>
    </row>
    <row r="213" spans="2:18" s="3" customFormat="1" ht="27.95" customHeight="1">
      <c r="B213" s="236"/>
      <c r="C213" s="241"/>
      <c r="D213" s="17" t="s">
        <v>2124</v>
      </c>
      <c r="E213" s="18" t="s">
        <v>24</v>
      </c>
      <c r="F213" s="19" t="s">
        <v>905</v>
      </c>
      <c r="G213" s="14" t="s">
        <v>12</v>
      </c>
      <c r="H213" s="15">
        <v>0.8</v>
      </c>
      <c r="I213" s="16" t="s">
        <v>19</v>
      </c>
      <c r="J213" s="13" t="s">
        <v>80</v>
      </c>
      <c r="K213" s="165" t="s">
        <v>18</v>
      </c>
      <c r="L213" s="66" t="s">
        <v>109</v>
      </c>
      <c r="M213" s="85">
        <v>0.2</v>
      </c>
      <c r="N213" s="15">
        <f>IF(K213="Detected", 0.99,0)</f>
        <v>0</v>
      </c>
      <c r="O213" s="78">
        <f>IF(I213="Safe", M213*H213,0)</f>
        <v>0.16000000000000003</v>
      </c>
      <c r="P213" s="78">
        <f>IF(I213="Dangerous",M213*H213*N213,0)</f>
        <v>0</v>
      </c>
      <c r="Q213" s="153">
        <f>IF(P213=0,0,M213*H213*(1-N213))</f>
        <v>0</v>
      </c>
      <c r="R213" s="238"/>
    </row>
    <row r="214" spans="2:18" s="3" customFormat="1" ht="27.95" customHeight="1">
      <c r="B214" s="236"/>
      <c r="C214" s="241"/>
      <c r="D214" s="20"/>
      <c r="E214" s="21"/>
      <c r="F214" s="31"/>
      <c r="G214" s="14" t="s">
        <v>13</v>
      </c>
      <c r="H214" s="15">
        <v>0.1</v>
      </c>
      <c r="I214" s="16" t="s">
        <v>25</v>
      </c>
      <c r="J214" s="13" t="s">
        <v>2181</v>
      </c>
      <c r="K214" s="16" t="s">
        <v>28</v>
      </c>
      <c r="L214" s="207" t="s">
        <v>2194</v>
      </c>
      <c r="M214" s="85">
        <f t="shared" si="23"/>
        <v>0.2</v>
      </c>
      <c r="N214" s="15">
        <f>IF(K214="Detected", 0.99,0)</f>
        <v>0.99</v>
      </c>
      <c r="O214" s="78">
        <f>IF(I214="Safe", M214*H214,0)</f>
        <v>0</v>
      </c>
      <c r="P214" s="78">
        <f>IF(I214="Dangerous",M214*H214*N214,0)</f>
        <v>1.9800000000000005E-2</v>
      </c>
      <c r="Q214" s="153">
        <f>IF(P214=0,0,M214*H214*(1-N214))</f>
        <v>2.0000000000000023E-4</v>
      </c>
      <c r="R214" s="238"/>
    </row>
    <row r="215" spans="2:18" s="3" customFormat="1" ht="27.95" customHeight="1">
      <c r="B215" s="236"/>
      <c r="C215" s="241"/>
      <c r="D215" s="22"/>
      <c r="E215" s="23"/>
      <c r="F215" s="24"/>
      <c r="G215" s="14" t="s">
        <v>14</v>
      </c>
      <c r="H215" s="15">
        <v>0.1</v>
      </c>
      <c r="I215" s="16" t="s">
        <v>19</v>
      </c>
      <c r="J215" s="13" t="s">
        <v>80</v>
      </c>
      <c r="K215" s="165" t="s">
        <v>18</v>
      </c>
      <c r="L215" s="66" t="s">
        <v>109</v>
      </c>
      <c r="M215" s="85">
        <f t="shared" si="23"/>
        <v>0.2</v>
      </c>
      <c r="N215" s="15">
        <f>IF(K215="Detected", 0.99,0)</f>
        <v>0</v>
      </c>
      <c r="O215" s="78">
        <f>IF(I215="Safe", M215*H215,0)</f>
        <v>2.0000000000000004E-2</v>
      </c>
      <c r="P215" s="78">
        <f>IF(I215="Dangerous",M215*H215*N215,0)</f>
        <v>0</v>
      </c>
      <c r="Q215" s="153">
        <f>IF(P215=0,0,M215*H215*(1-N215))</f>
        <v>0</v>
      </c>
      <c r="R215" s="238"/>
    </row>
    <row r="216" spans="2:18" s="3" customFormat="1" ht="27.95" customHeight="1">
      <c r="B216" s="236"/>
      <c r="C216" s="241"/>
      <c r="D216" s="17" t="s">
        <v>2125</v>
      </c>
      <c r="E216" s="18" t="s">
        <v>24</v>
      </c>
      <c r="F216" s="19" t="s">
        <v>905</v>
      </c>
      <c r="G216" s="14" t="s">
        <v>12</v>
      </c>
      <c r="H216" s="15">
        <v>0.8</v>
      </c>
      <c r="I216" s="16" t="s">
        <v>19</v>
      </c>
      <c r="J216" s="13" t="s">
        <v>80</v>
      </c>
      <c r="K216" s="165" t="s">
        <v>18</v>
      </c>
      <c r="L216" s="66" t="s">
        <v>109</v>
      </c>
      <c r="M216" s="85">
        <v>0.2</v>
      </c>
      <c r="N216" s="15">
        <f t="shared" ref="N216:N274" si="25">IF(K216="Detected", 0.99,0)</f>
        <v>0</v>
      </c>
      <c r="O216" s="78">
        <f t="shared" ref="O216:O274" si="26">IF(I216="Safe", M216*H216,0)</f>
        <v>0.16000000000000003</v>
      </c>
      <c r="P216" s="78">
        <f t="shared" ref="P216:P274" si="27">IF(I216="Dangerous",M216*H216*N216,0)</f>
        <v>0</v>
      </c>
      <c r="Q216" s="153">
        <f t="shared" ref="Q216:Q274" si="28">IF(P216=0,0,M216*H216*(1-N216))</f>
        <v>0</v>
      </c>
      <c r="R216" s="238"/>
    </row>
    <row r="217" spans="2:18" s="3" customFormat="1" ht="27.95" customHeight="1">
      <c r="B217" s="236"/>
      <c r="C217" s="241"/>
      <c r="D217" s="20"/>
      <c r="E217" s="21"/>
      <c r="F217" s="31"/>
      <c r="G217" s="14" t="s">
        <v>13</v>
      </c>
      <c r="H217" s="15">
        <v>0.1</v>
      </c>
      <c r="I217" s="16" t="s">
        <v>25</v>
      </c>
      <c r="J217" s="13" t="s">
        <v>2181</v>
      </c>
      <c r="K217" s="16" t="s">
        <v>28</v>
      </c>
      <c r="L217" s="207" t="s">
        <v>2194</v>
      </c>
      <c r="M217" s="85">
        <f t="shared" si="23"/>
        <v>0.2</v>
      </c>
      <c r="N217" s="15">
        <f t="shared" si="25"/>
        <v>0.99</v>
      </c>
      <c r="O217" s="78">
        <f t="shared" si="26"/>
        <v>0</v>
      </c>
      <c r="P217" s="78">
        <f t="shared" si="27"/>
        <v>1.9800000000000005E-2</v>
      </c>
      <c r="Q217" s="153">
        <f t="shared" si="28"/>
        <v>2.0000000000000023E-4</v>
      </c>
      <c r="R217" s="238"/>
    </row>
    <row r="218" spans="2:18" s="3" customFormat="1" ht="27.95" customHeight="1">
      <c r="B218" s="236"/>
      <c r="C218" s="241"/>
      <c r="D218" s="22"/>
      <c r="E218" s="23"/>
      <c r="F218" s="24"/>
      <c r="G218" s="14" t="s">
        <v>14</v>
      </c>
      <c r="H218" s="15">
        <v>0.1</v>
      </c>
      <c r="I218" s="16" t="s">
        <v>19</v>
      </c>
      <c r="J218" s="13" t="s">
        <v>80</v>
      </c>
      <c r="K218" s="165" t="s">
        <v>18</v>
      </c>
      <c r="L218" s="66" t="s">
        <v>109</v>
      </c>
      <c r="M218" s="85">
        <f t="shared" si="23"/>
        <v>0.2</v>
      </c>
      <c r="N218" s="15">
        <f t="shared" si="25"/>
        <v>0</v>
      </c>
      <c r="O218" s="78">
        <f t="shared" si="26"/>
        <v>2.0000000000000004E-2</v>
      </c>
      <c r="P218" s="78">
        <f t="shared" si="27"/>
        <v>0</v>
      </c>
      <c r="Q218" s="153">
        <f t="shared" si="28"/>
        <v>0</v>
      </c>
      <c r="R218" s="238"/>
    </row>
    <row r="219" spans="2:18" s="3" customFormat="1" ht="27.95" customHeight="1">
      <c r="B219" s="236"/>
      <c r="C219" s="241"/>
      <c r="D219" s="17" t="s">
        <v>2126</v>
      </c>
      <c r="E219" s="44" t="s">
        <v>2127</v>
      </c>
      <c r="F219" s="19" t="s">
        <v>905</v>
      </c>
      <c r="G219" s="14" t="s">
        <v>12</v>
      </c>
      <c r="H219" s="15">
        <v>0.8</v>
      </c>
      <c r="I219" s="16" t="s">
        <v>19</v>
      </c>
      <c r="J219" s="13" t="s">
        <v>80</v>
      </c>
      <c r="K219" s="165" t="s">
        <v>18</v>
      </c>
      <c r="L219" s="66" t="s">
        <v>109</v>
      </c>
      <c r="M219" s="85">
        <v>0.2</v>
      </c>
      <c r="N219" s="15">
        <f t="shared" si="25"/>
        <v>0</v>
      </c>
      <c r="O219" s="78">
        <f t="shared" si="26"/>
        <v>0.16000000000000003</v>
      </c>
      <c r="P219" s="78">
        <f t="shared" si="27"/>
        <v>0</v>
      </c>
      <c r="Q219" s="153">
        <f t="shared" si="28"/>
        <v>0</v>
      </c>
      <c r="R219" s="238"/>
    </row>
    <row r="220" spans="2:18" s="3" customFormat="1" ht="27.95" customHeight="1">
      <c r="B220" s="236"/>
      <c r="C220" s="241"/>
      <c r="D220" s="20"/>
      <c r="E220" s="21"/>
      <c r="F220" s="31"/>
      <c r="G220" s="14" t="s">
        <v>13</v>
      </c>
      <c r="H220" s="15">
        <v>0.1</v>
      </c>
      <c r="I220" s="16" t="s">
        <v>25</v>
      </c>
      <c r="J220" s="13" t="s">
        <v>2181</v>
      </c>
      <c r="K220" s="16" t="s">
        <v>28</v>
      </c>
      <c r="L220" s="207" t="s">
        <v>2200</v>
      </c>
      <c r="M220" s="85">
        <f>M219</f>
        <v>0.2</v>
      </c>
      <c r="N220" s="15">
        <f t="shared" si="25"/>
        <v>0.99</v>
      </c>
      <c r="O220" s="78">
        <f t="shared" si="26"/>
        <v>0</v>
      </c>
      <c r="P220" s="78">
        <f t="shared" si="27"/>
        <v>1.9800000000000005E-2</v>
      </c>
      <c r="Q220" s="153">
        <f t="shared" si="28"/>
        <v>2.0000000000000023E-4</v>
      </c>
      <c r="R220" s="238"/>
    </row>
    <row r="221" spans="2:18" s="3" customFormat="1" ht="27.95" customHeight="1">
      <c r="B221" s="236"/>
      <c r="C221" s="241"/>
      <c r="D221" s="20"/>
      <c r="E221" s="21"/>
      <c r="F221" s="31"/>
      <c r="G221" s="14" t="s">
        <v>14</v>
      </c>
      <c r="H221" s="15">
        <v>0.1</v>
      </c>
      <c r="I221" s="16" t="s">
        <v>19</v>
      </c>
      <c r="J221" s="13" t="s">
        <v>80</v>
      </c>
      <c r="K221" s="165" t="s">
        <v>18</v>
      </c>
      <c r="L221" s="66" t="s">
        <v>109</v>
      </c>
      <c r="M221" s="85">
        <f>M220</f>
        <v>0.2</v>
      </c>
      <c r="N221" s="15">
        <f t="shared" si="25"/>
        <v>0</v>
      </c>
      <c r="O221" s="78">
        <f t="shared" si="26"/>
        <v>2.0000000000000004E-2</v>
      </c>
      <c r="P221" s="78">
        <f t="shared" si="27"/>
        <v>0</v>
      </c>
      <c r="Q221" s="153">
        <f t="shared" si="28"/>
        <v>0</v>
      </c>
      <c r="R221" s="238"/>
    </row>
    <row r="222" spans="2:18" s="3" customFormat="1" ht="27.95" customHeight="1">
      <c r="B222" s="236"/>
      <c r="C222" s="241"/>
      <c r="D222" s="17" t="s">
        <v>2128</v>
      </c>
      <c r="E222" s="18" t="s">
        <v>22</v>
      </c>
      <c r="F222" s="19" t="s">
        <v>819</v>
      </c>
      <c r="G222" s="14" t="s">
        <v>12</v>
      </c>
      <c r="H222" s="15">
        <v>0.4</v>
      </c>
      <c r="I222" s="16" t="s">
        <v>19</v>
      </c>
      <c r="J222" s="13" t="s">
        <v>80</v>
      </c>
      <c r="K222" s="165" t="s">
        <v>18</v>
      </c>
      <c r="L222" s="66" t="s">
        <v>109</v>
      </c>
      <c r="M222" s="85">
        <v>2</v>
      </c>
      <c r="N222" s="15">
        <f t="shared" si="25"/>
        <v>0</v>
      </c>
      <c r="O222" s="78">
        <f t="shared" si="26"/>
        <v>0.8</v>
      </c>
      <c r="P222" s="78">
        <f t="shared" si="27"/>
        <v>0</v>
      </c>
      <c r="Q222" s="153">
        <f t="shared" si="28"/>
        <v>0</v>
      </c>
      <c r="R222" s="238"/>
    </row>
    <row r="223" spans="2:18" s="3" customFormat="1" ht="27.95" customHeight="1">
      <c r="B223" s="236"/>
      <c r="C223" s="241"/>
      <c r="D223" s="20"/>
      <c r="E223" s="21"/>
      <c r="F223" s="31"/>
      <c r="G223" s="14" t="s">
        <v>13</v>
      </c>
      <c r="H223" s="15">
        <v>0.4</v>
      </c>
      <c r="I223" s="16" t="s">
        <v>25</v>
      </c>
      <c r="J223" s="13" t="s">
        <v>2158</v>
      </c>
      <c r="K223" s="165" t="s">
        <v>28</v>
      </c>
      <c r="L223" s="13" t="s">
        <v>2201</v>
      </c>
      <c r="M223" s="85">
        <f>M222</f>
        <v>2</v>
      </c>
      <c r="N223" s="15">
        <f t="shared" si="25"/>
        <v>0.99</v>
      </c>
      <c r="O223" s="78">
        <f t="shared" si="26"/>
        <v>0</v>
      </c>
      <c r="P223" s="78">
        <f t="shared" si="27"/>
        <v>0.79200000000000004</v>
      </c>
      <c r="Q223" s="153">
        <f t="shared" si="28"/>
        <v>8.0000000000000071E-3</v>
      </c>
      <c r="R223" s="238"/>
    </row>
    <row r="224" spans="2:18" s="3" customFormat="1" ht="27.95" customHeight="1">
      <c r="B224" s="236"/>
      <c r="C224" s="241"/>
      <c r="D224" s="22"/>
      <c r="E224" s="23"/>
      <c r="F224" s="24"/>
      <c r="G224" s="14" t="s">
        <v>14</v>
      </c>
      <c r="H224" s="15">
        <v>0.2</v>
      </c>
      <c r="I224" s="16" t="s">
        <v>19</v>
      </c>
      <c r="J224" s="13" t="s">
        <v>80</v>
      </c>
      <c r="K224" s="165" t="s">
        <v>18</v>
      </c>
      <c r="L224" s="66" t="s">
        <v>109</v>
      </c>
      <c r="M224" s="85">
        <f>M223</f>
        <v>2</v>
      </c>
      <c r="N224" s="15">
        <f t="shared" si="25"/>
        <v>0</v>
      </c>
      <c r="O224" s="78">
        <f t="shared" si="26"/>
        <v>0.4</v>
      </c>
      <c r="P224" s="78">
        <f t="shared" si="27"/>
        <v>0</v>
      </c>
      <c r="Q224" s="153">
        <f t="shared" si="28"/>
        <v>0</v>
      </c>
      <c r="R224" s="238"/>
    </row>
    <row r="225" spans="2:18" s="3" customFormat="1" ht="27.95" customHeight="1">
      <c r="B225" s="236"/>
      <c r="C225" s="241"/>
      <c r="D225" s="17" t="s">
        <v>2129</v>
      </c>
      <c r="E225" s="18" t="s">
        <v>22</v>
      </c>
      <c r="F225" s="19" t="s">
        <v>819</v>
      </c>
      <c r="G225" s="14" t="s">
        <v>12</v>
      </c>
      <c r="H225" s="15">
        <v>0.4</v>
      </c>
      <c r="I225" s="16" t="s">
        <v>19</v>
      </c>
      <c r="J225" s="13" t="s">
        <v>80</v>
      </c>
      <c r="K225" s="165" t="s">
        <v>18</v>
      </c>
      <c r="L225" s="66" t="s">
        <v>109</v>
      </c>
      <c r="M225" s="85">
        <v>2</v>
      </c>
      <c r="N225" s="15">
        <f t="shared" si="25"/>
        <v>0</v>
      </c>
      <c r="O225" s="78">
        <f t="shared" si="26"/>
        <v>0.8</v>
      </c>
      <c r="P225" s="78">
        <f t="shared" si="27"/>
        <v>0</v>
      </c>
      <c r="Q225" s="153">
        <f t="shared" si="28"/>
        <v>0</v>
      </c>
      <c r="R225" s="201"/>
    </row>
    <row r="226" spans="2:18" s="3" customFormat="1" ht="27.95" customHeight="1">
      <c r="B226" s="236"/>
      <c r="C226" s="241"/>
      <c r="D226" s="20"/>
      <c r="E226" s="21"/>
      <c r="F226" s="31"/>
      <c r="G226" s="14" t="s">
        <v>13</v>
      </c>
      <c r="H226" s="15">
        <v>0.4</v>
      </c>
      <c r="I226" s="16" t="s">
        <v>25</v>
      </c>
      <c r="J226" s="13" t="s">
        <v>2158</v>
      </c>
      <c r="K226" s="165" t="s">
        <v>28</v>
      </c>
      <c r="L226" s="13" t="s">
        <v>2195</v>
      </c>
      <c r="M226" s="85">
        <f>M225</f>
        <v>2</v>
      </c>
      <c r="N226" s="15">
        <f t="shared" si="25"/>
        <v>0.99</v>
      </c>
      <c r="O226" s="78">
        <f t="shared" si="26"/>
        <v>0</v>
      </c>
      <c r="P226" s="78">
        <f t="shared" si="27"/>
        <v>0.79200000000000004</v>
      </c>
      <c r="Q226" s="153">
        <f t="shared" si="28"/>
        <v>8.0000000000000071E-3</v>
      </c>
      <c r="R226" s="238"/>
    </row>
    <row r="227" spans="2:18" s="3" customFormat="1" ht="27.95" customHeight="1">
      <c r="B227" s="236"/>
      <c r="C227" s="241"/>
      <c r="D227" s="22"/>
      <c r="E227" s="23"/>
      <c r="F227" s="24"/>
      <c r="G227" s="14" t="s">
        <v>14</v>
      </c>
      <c r="H227" s="15">
        <v>0.2</v>
      </c>
      <c r="I227" s="16" t="s">
        <v>19</v>
      </c>
      <c r="J227" s="13" t="s">
        <v>80</v>
      </c>
      <c r="K227" s="165" t="s">
        <v>18</v>
      </c>
      <c r="L227" s="66" t="s">
        <v>109</v>
      </c>
      <c r="M227" s="85">
        <f>M226</f>
        <v>2</v>
      </c>
      <c r="N227" s="15">
        <f t="shared" si="25"/>
        <v>0</v>
      </c>
      <c r="O227" s="78">
        <f t="shared" si="26"/>
        <v>0.4</v>
      </c>
      <c r="P227" s="78">
        <f t="shared" si="27"/>
        <v>0</v>
      </c>
      <c r="Q227" s="153">
        <f t="shared" si="28"/>
        <v>0</v>
      </c>
      <c r="R227" s="238"/>
    </row>
    <row r="228" spans="2:18" s="3" customFormat="1" ht="27.95" customHeight="1">
      <c r="B228" s="236"/>
      <c r="C228" s="241"/>
      <c r="D228" s="17" t="s">
        <v>2130</v>
      </c>
      <c r="E228" s="18" t="s">
        <v>24</v>
      </c>
      <c r="F228" s="19" t="s">
        <v>905</v>
      </c>
      <c r="G228" s="14" t="s">
        <v>12</v>
      </c>
      <c r="H228" s="15">
        <v>0.8</v>
      </c>
      <c r="I228" s="16" t="s">
        <v>19</v>
      </c>
      <c r="J228" s="13" t="s">
        <v>2029</v>
      </c>
      <c r="K228" s="165" t="s">
        <v>28</v>
      </c>
      <c r="L228" s="13" t="s">
        <v>2199</v>
      </c>
      <c r="M228" s="85">
        <v>0.2</v>
      </c>
      <c r="N228" s="15">
        <f t="shared" si="25"/>
        <v>0.99</v>
      </c>
      <c r="O228" s="78">
        <f t="shared" si="26"/>
        <v>0.16000000000000003</v>
      </c>
      <c r="P228" s="78">
        <f t="shared" si="27"/>
        <v>0</v>
      </c>
      <c r="Q228" s="153">
        <f t="shared" si="28"/>
        <v>0</v>
      </c>
      <c r="R228" s="238"/>
    </row>
    <row r="229" spans="2:18" s="3" customFormat="1" ht="27.95" customHeight="1">
      <c r="B229" s="236"/>
      <c r="C229" s="241"/>
      <c r="D229" s="20"/>
      <c r="E229" s="21"/>
      <c r="F229" s="31"/>
      <c r="G229" s="14" t="s">
        <v>13</v>
      </c>
      <c r="H229" s="15">
        <v>0.1</v>
      </c>
      <c r="I229" s="16" t="s">
        <v>19</v>
      </c>
      <c r="J229" s="13" t="s">
        <v>80</v>
      </c>
      <c r="K229" s="16" t="s">
        <v>18</v>
      </c>
      <c r="L229" s="66" t="s">
        <v>109</v>
      </c>
      <c r="M229" s="85">
        <f t="shared" ref="M229:M236" si="29">M228</f>
        <v>0.2</v>
      </c>
      <c r="N229" s="15">
        <f t="shared" si="25"/>
        <v>0</v>
      </c>
      <c r="O229" s="78">
        <f t="shared" si="26"/>
        <v>2.0000000000000004E-2</v>
      </c>
      <c r="P229" s="78">
        <f t="shared" si="27"/>
        <v>0</v>
      </c>
      <c r="Q229" s="153">
        <f t="shared" si="28"/>
        <v>0</v>
      </c>
      <c r="R229" s="238"/>
    </row>
    <row r="230" spans="2:18" s="3" customFormat="1" ht="27.95" customHeight="1">
      <c r="B230" s="236"/>
      <c r="C230" s="241"/>
      <c r="D230" s="22"/>
      <c r="E230" s="23"/>
      <c r="F230" s="24"/>
      <c r="G230" s="14" t="s">
        <v>14</v>
      </c>
      <c r="H230" s="15">
        <v>0.1</v>
      </c>
      <c r="I230" s="16" t="s">
        <v>19</v>
      </c>
      <c r="J230" s="13" t="s">
        <v>80</v>
      </c>
      <c r="K230" s="165" t="s">
        <v>18</v>
      </c>
      <c r="L230" s="66" t="s">
        <v>109</v>
      </c>
      <c r="M230" s="85">
        <f t="shared" si="29"/>
        <v>0.2</v>
      </c>
      <c r="N230" s="15">
        <f t="shared" si="25"/>
        <v>0</v>
      </c>
      <c r="O230" s="78">
        <f t="shared" si="26"/>
        <v>2.0000000000000004E-2</v>
      </c>
      <c r="P230" s="78">
        <f t="shared" si="27"/>
        <v>0</v>
      </c>
      <c r="Q230" s="153">
        <f t="shared" si="28"/>
        <v>0</v>
      </c>
      <c r="R230" s="238"/>
    </row>
    <row r="231" spans="2:18" s="3" customFormat="1" ht="27.95" customHeight="1">
      <c r="B231" s="236"/>
      <c r="C231" s="241"/>
      <c r="D231" s="17" t="s">
        <v>2131</v>
      </c>
      <c r="E231" s="18" t="s">
        <v>24</v>
      </c>
      <c r="F231" s="19" t="s">
        <v>905</v>
      </c>
      <c r="G231" s="14" t="s">
        <v>12</v>
      </c>
      <c r="H231" s="15">
        <v>0.8</v>
      </c>
      <c r="I231" s="16" t="s">
        <v>19</v>
      </c>
      <c r="J231" s="13" t="s">
        <v>2183</v>
      </c>
      <c r="K231" s="165" t="s">
        <v>28</v>
      </c>
      <c r="L231" s="13" t="s">
        <v>2201</v>
      </c>
      <c r="M231" s="85">
        <v>0.2</v>
      </c>
      <c r="N231" s="15">
        <f t="shared" si="25"/>
        <v>0.99</v>
      </c>
      <c r="O231" s="78">
        <f t="shared" si="26"/>
        <v>0.16000000000000003</v>
      </c>
      <c r="P231" s="78">
        <f t="shared" si="27"/>
        <v>0</v>
      </c>
      <c r="Q231" s="153">
        <f t="shared" si="28"/>
        <v>0</v>
      </c>
      <c r="R231" s="238"/>
    </row>
    <row r="232" spans="2:18" s="3" customFormat="1" ht="27.95" customHeight="1">
      <c r="B232" s="236"/>
      <c r="C232" s="241"/>
      <c r="D232" s="20"/>
      <c r="E232" s="21"/>
      <c r="F232" s="31"/>
      <c r="G232" s="14" t="s">
        <v>13</v>
      </c>
      <c r="H232" s="15">
        <v>0.1</v>
      </c>
      <c r="I232" s="16" t="s">
        <v>19</v>
      </c>
      <c r="J232" s="13" t="s">
        <v>80</v>
      </c>
      <c r="K232" s="16" t="s">
        <v>18</v>
      </c>
      <c r="L232" s="66" t="s">
        <v>109</v>
      </c>
      <c r="M232" s="85">
        <f t="shared" si="29"/>
        <v>0.2</v>
      </c>
      <c r="N232" s="15">
        <f t="shared" si="25"/>
        <v>0</v>
      </c>
      <c r="O232" s="78">
        <f t="shared" si="26"/>
        <v>2.0000000000000004E-2</v>
      </c>
      <c r="P232" s="78">
        <f t="shared" si="27"/>
        <v>0</v>
      </c>
      <c r="Q232" s="153">
        <f t="shared" si="28"/>
        <v>0</v>
      </c>
      <c r="R232" s="238"/>
    </row>
    <row r="233" spans="2:18" s="3" customFormat="1" ht="27.95" customHeight="1">
      <c r="B233" s="236"/>
      <c r="C233" s="241"/>
      <c r="D233" s="22"/>
      <c r="E233" s="23"/>
      <c r="F233" s="24"/>
      <c r="G233" s="14" t="s">
        <v>14</v>
      </c>
      <c r="H233" s="15">
        <v>0.1</v>
      </c>
      <c r="I233" s="16" t="s">
        <v>19</v>
      </c>
      <c r="J233" s="13" t="s">
        <v>80</v>
      </c>
      <c r="K233" s="165" t="s">
        <v>18</v>
      </c>
      <c r="L233" s="66" t="s">
        <v>109</v>
      </c>
      <c r="M233" s="85">
        <f t="shared" si="29"/>
        <v>0.2</v>
      </c>
      <c r="N233" s="15">
        <f t="shared" si="25"/>
        <v>0</v>
      </c>
      <c r="O233" s="78">
        <f t="shared" si="26"/>
        <v>2.0000000000000004E-2</v>
      </c>
      <c r="P233" s="78">
        <f t="shared" si="27"/>
        <v>0</v>
      </c>
      <c r="Q233" s="153">
        <f t="shared" si="28"/>
        <v>0</v>
      </c>
      <c r="R233" s="238"/>
    </row>
    <row r="234" spans="2:18" s="3" customFormat="1" ht="27.95" customHeight="1">
      <c r="B234" s="236"/>
      <c r="C234" s="241"/>
      <c r="D234" s="17" t="s">
        <v>2132</v>
      </c>
      <c r="E234" s="18" t="s">
        <v>24</v>
      </c>
      <c r="F234" s="19" t="s">
        <v>905</v>
      </c>
      <c r="G234" s="14" t="s">
        <v>12</v>
      </c>
      <c r="H234" s="15">
        <v>0.8</v>
      </c>
      <c r="I234" s="16" t="s">
        <v>19</v>
      </c>
      <c r="J234" s="13" t="s">
        <v>2184</v>
      </c>
      <c r="K234" s="165" t="s">
        <v>28</v>
      </c>
      <c r="L234" s="13" t="s">
        <v>2199</v>
      </c>
      <c r="M234" s="85">
        <v>0.2</v>
      </c>
      <c r="N234" s="15">
        <f t="shared" si="25"/>
        <v>0.99</v>
      </c>
      <c r="O234" s="78">
        <f t="shared" si="26"/>
        <v>0.16000000000000003</v>
      </c>
      <c r="P234" s="78">
        <f t="shared" si="27"/>
        <v>0</v>
      </c>
      <c r="Q234" s="153">
        <f t="shared" si="28"/>
        <v>0</v>
      </c>
      <c r="R234" s="238"/>
    </row>
    <row r="235" spans="2:18" s="3" customFormat="1" ht="27.95" customHeight="1">
      <c r="B235" s="236"/>
      <c r="C235" s="241"/>
      <c r="D235" s="20"/>
      <c r="E235" s="21"/>
      <c r="F235" s="31"/>
      <c r="G235" s="14" t="s">
        <v>13</v>
      </c>
      <c r="H235" s="15">
        <v>0.1</v>
      </c>
      <c r="I235" s="16" t="s">
        <v>19</v>
      </c>
      <c r="J235" s="13" t="s">
        <v>80</v>
      </c>
      <c r="K235" s="16" t="s">
        <v>18</v>
      </c>
      <c r="L235" s="66" t="s">
        <v>109</v>
      </c>
      <c r="M235" s="85">
        <f t="shared" si="29"/>
        <v>0.2</v>
      </c>
      <c r="N235" s="15">
        <f t="shared" si="25"/>
        <v>0</v>
      </c>
      <c r="O235" s="78">
        <f t="shared" si="26"/>
        <v>2.0000000000000004E-2</v>
      </c>
      <c r="P235" s="78">
        <f t="shared" si="27"/>
        <v>0</v>
      </c>
      <c r="Q235" s="153">
        <f t="shared" si="28"/>
        <v>0</v>
      </c>
      <c r="R235" s="238"/>
    </row>
    <row r="236" spans="2:18" s="3" customFormat="1" ht="27.95" customHeight="1">
      <c r="B236" s="236"/>
      <c r="C236" s="241"/>
      <c r="D236" s="22"/>
      <c r="E236" s="23"/>
      <c r="F236" s="24"/>
      <c r="G236" s="14" t="s">
        <v>14</v>
      </c>
      <c r="H236" s="15">
        <v>0.1</v>
      </c>
      <c r="I236" s="16" t="s">
        <v>19</v>
      </c>
      <c r="J236" s="13" t="s">
        <v>80</v>
      </c>
      <c r="K236" s="165" t="s">
        <v>18</v>
      </c>
      <c r="L236" s="66" t="s">
        <v>109</v>
      </c>
      <c r="M236" s="85">
        <f t="shared" si="29"/>
        <v>0.2</v>
      </c>
      <c r="N236" s="15">
        <f t="shared" si="25"/>
        <v>0</v>
      </c>
      <c r="O236" s="78">
        <f t="shared" si="26"/>
        <v>2.0000000000000004E-2</v>
      </c>
      <c r="P236" s="78">
        <f t="shared" si="27"/>
        <v>0</v>
      </c>
      <c r="Q236" s="153">
        <f t="shared" si="28"/>
        <v>0</v>
      </c>
      <c r="R236" s="238"/>
    </row>
    <row r="237" spans="2:18" s="3" customFormat="1" ht="27.95" customHeight="1">
      <c r="B237" s="236"/>
      <c r="C237" s="241"/>
      <c r="D237" s="17" t="s">
        <v>3406</v>
      </c>
      <c r="E237" s="18" t="s">
        <v>24</v>
      </c>
      <c r="F237" s="19" t="s">
        <v>905</v>
      </c>
      <c r="G237" s="14" t="s">
        <v>12</v>
      </c>
      <c r="H237" s="15">
        <v>0.8</v>
      </c>
      <c r="I237" s="16" t="s">
        <v>19</v>
      </c>
      <c r="J237" s="13" t="s">
        <v>80</v>
      </c>
      <c r="K237" s="165" t="s">
        <v>2791</v>
      </c>
      <c r="L237" s="66" t="s">
        <v>109</v>
      </c>
      <c r="M237" s="85">
        <v>0.2</v>
      </c>
      <c r="N237" s="15">
        <f t="shared" si="25"/>
        <v>0</v>
      </c>
      <c r="O237" s="78">
        <f t="shared" si="26"/>
        <v>0.16000000000000003</v>
      </c>
      <c r="P237" s="78">
        <f t="shared" si="27"/>
        <v>0</v>
      </c>
      <c r="Q237" s="153">
        <f t="shared" si="28"/>
        <v>0</v>
      </c>
      <c r="R237" s="238"/>
    </row>
    <row r="238" spans="2:18" s="3" customFormat="1" ht="27.95" customHeight="1">
      <c r="B238" s="236"/>
      <c r="C238" s="241"/>
      <c r="D238" s="20"/>
      <c r="E238" s="21"/>
      <c r="F238" s="31"/>
      <c r="G238" s="14" t="s">
        <v>13</v>
      </c>
      <c r="H238" s="15">
        <v>0.1</v>
      </c>
      <c r="I238" s="16" t="s">
        <v>3231</v>
      </c>
      <c r="J238" s="13" t="s">
        <v>3405</v>
      </c>
      <c r="K238" s="16" t="s">
        <v>3404</v>
      </c>
      <c r="L238" s="13" t="s">
        <v>3408</v>
      </c>
      <c r="M238" s="85">
        <f t="shared" ref="M238:M239" si="30">M237</f>
        <v>0.2</v>
      </c>
      <c r="N238" s="15">
        <f t="shared" si="25"/>
        <v>0.99</v>
      </c>
      <c r="O238" s="78">
        <f t="shared" si="26"/>
        <v>0</v>
      </c>
      <c r="P238" s="78">
        <f t="shared" si="27"/>
        <v>1.9800000000000005E-2</v>
      </c>
      <c r="Q238" s="153">
        <f t="shared" si="28"/>
        <v>2.0000000000000023E-4</v>
      </c>
      <c r="R238" s="340"/>
    </row>
    <row r="239" spans="2:18" s="3" customFormat="1" ht="27.95" customHeight="1">
      <c r="B239" s="236"/>
      <c r="C239" s="241"/>
      <c r="D239" s="22"/>
      <c r="E239" s="23"/>
      <c r="F239" s="24"/>
      <c r="G239" s="14" t="s">
        <v>14</v>
      </c>
      <c r="H239" s="15">
        <v>0.1</v>
      </c>
      <c r="I239" s="16" t="s">
        <v>19</v>
      </c>
      <c r="J239" s="13" t="s">
        <v>80</v>
      </c>
      <c r="K239" s="165" t="s">
        <v>18</v>
      </c>
      <c r="L239" s="66" t="s">
        <v>109</v>
      </c>
      <c r="M239" s="85">
        <f t="shared" si="30"/>
        <v>0.2</v>
      </c>
      <c r="N239" s="15">
        <f t="shared" si="25"/>
        <v>0</v>
      </c>
      <c r="O239" s="78">
        <f t="shared" si="26"/>
        <v>2.0000000000000004E-2</v>
      </c>
      <c r="P239" s="78">
        <f t="shared" si="27"/>
        <v>0</v>
      </c>
      <c r="Q239" s="153">
        <f t="shared" si="28"/>
        <v>0</v>
      </c>
      <c r="R239" s="340"/>
    </row>
    <row r="240" spans="2:18" s="3" customFormat="1" ht="27.95" customHeight="1">
      <c r="B240" s="236"/>
      <c r="C240" s="241"/>
      <c r="D240" s="17" t="s">
        <v>3407</v>
      </c>
      <c r="E240" s="18" t="s">
        <v>22</v>
      </c>
      <c r="F240" s="19" t="s">
        <v>2988</v>
      </c>
      <c r="G240" s="14" t="s">
        <v>12</v>
      </c>
      <c r="H240" s="15">
        <v>0.4</v>
      </c>
      <c r="I240" s="16" t="s">
        <v>19</v>
      </c>
      <c r="J240" s="13" t="s">
        <v>80</v>
      </c>
      <c r="K240" s="165" t="s">
        <v>18</v>
      </c>
      <c r="L240" s="66" t="s">
        <v>109</v>
      </c>
      <c r="M240" s="85">
        <v>2</v>
      </c>
      <c r="N240" s="15">
        <f t="shared" si="25"/>
        <v>0</v>
      </c>
      <c r="O240" s="78">
        <f t="shared" si="26"/>
        <v>0.8</v>
      </c>
      <c r="P240" s="78">
        <f t="shared" si="27"/>
        <v>0</v>
      </c>
      <c r="Q240" s="153">
        <f t="shared" si="28"/>
        <v>0</v>
      </c>
      <c r="R240" s="340"/>
    </row>
    <row r="241" spans="2:18" s="3" customFormat="1" ht="27.95" customHeight="1">
      <c r="B241" s="236"/>
      <c r="C241" s="241"/>
      <c r="D241" s="20"/>
      <c r="E241" s="21"/>
      <c r="F241" s="31"/>
      <c r="G241" s="14" t="s">
        <v>13</v>
      </c>
      <c r="H241" s="15">
        <v>0.4</v>
      </c>
      <c r="I241" s="16" t="s">
        <v>25</v>
      </c>
      <c r="J241" s="13" t="s">
        <v>3405</v>
      </c>
      <c r="K241" s="16" t="s">
        <v>3404</v>
      </c>
      <c r="L241" s="13" t="s">
        <v>3408</v>
      </c>
      <c r="M241" s="85">
        <f>M240</f>
        <v>2</v>
      </c>
      <c r="N241" s="15">
        <f t="shared" si="25"/>
        <v>0.99</v>
      </c>
      <c r="O241" s="78">
        <f t="shared" si="26"/>
        <v>0</v>
      </c>
      <c r="P241" s="78">
        <f t="shared" si="27"/>
        <v>0.79200000000000004</v>
      </c>
      <c r="Q241" s="153">
        <f t="shared" si="28"/>
        <v>8.0000000000000071E-3</v>
      </c>
      <c r="R241" s="340"/>
    </row>
    <row r="242" spans="2:18" s="3" customFormat="1" ht="27.95" customHeight="1">
      <c r="B242" s="236"/>
      <c r="C242" s="241"/>
      <c r="D242" s="22"/>
      <c r="E242" s="23"/>
      <c r="F242" s="24"/>
      <c r="G242" s="14" t="s">
        <v>14</v>
      </c>
      <c r="H242" s="15">
        <v>0.2</v>
      </c>
      <c r="I242" s="16" t="s">
        <v>19</v>
      </c>
      <c r="J242" s="13" t="s">
        <v>80</v>
      </c>
      <c r="K242" s="165" t="s">
        <v>18</v>
      </c>
      <c r="L242" s="66" t="s">
        <v>109</v>
      </c>
      <c r="M242" s="85">
        <f>M241</f>
        <v>2</v>
      </c>
      <c r="N242" s="15">
        <f t="shared" si="25"/>
        <v>0</v>
      </c>
      <c r="O242" s="78">
        <f t="shared" si="26"/>
        <v>0.4</v>
      </c>
      <c r="P242" s="78">
        <f t="shared" si="27"/>
        <v>0</v>
      </c>
      <c r="Q242" s="153">
        <f t="shared" si="28"/>
        <v>0</v>
      </c>
      <c r="R242" s="340"/>
    </row>
    <row r="243" spans="2:18" s="3" customFormat="1" ht="27.95" customHeight="1">
      <c r="B243" s="236"/>
      <c r="C243" s="241"/>
      <c r="D243" s="17" t="s">
        <v>2133</v>
      </c>
      <c r="E243" s="18" t="s">
        <v>1217</v>
      </c>
      <c r="F243" s="19" t="s">
        <v>2031</v>
      </c>
      <c r="G243" s="25" t="s">
        <v>12</v>
      </c>
      <c r="H243" s="26">
        <v>0.7</v>
      </c>
      <c r="I243" s="165" t="s">
        <v>25</v>
      </c>
      <c r="J243" s="13" t="s">
        <v>2185</v>
      </c>
      <c r="K243" s="165" t="s">
        <v>28</v>
      </c>
      <c r="L243" s="206" t="s">
        <v>2202</v>
      </c>
      <c r="M243" s="85">
        <v>0.1</v>
      </c>
      <c r="N243" s="15">
        <f t="shared" si="25"/>
        <v>0.99</v>
      </c>
      <c r="O243" s="78">
        <f t="shared" si="26"/>
        <v>0</v>
      </c>
      <c r="P243" s="78">
        <f t="shared" si="27"/>
        <v>6.9299999999999987E-2</v>
      </c>
      <c r="Q243" s="153">
        <f t="shared" si="28"/>
        <v>7.0000000000000053E-4</v>
      </c>
      <c r="R243" s="113"/>
    </row>
    <row r="244" spans="2:18" s="3" customFormat="1" ht="27.95" customHeight="1">
      <c r="B244" s="236"/>
      <c r="C244" s="241"/>
      <c r="D244" s="20"/>
      <c r="E244" s="21"/>
      <c r="F244" s="31"/>
      <c r="G244" s="25" t="s">
        <v>13</v>
      </c>
      <c r="H244" s="26">
        <v>0.1</v>
      </c>
      <c r="I244" s="165" t="s">
        <v>19</v>
      </c>
      <c r="J244" s="13" t="s">
        <v>80</v>
      </c>
      <c r="K244" s="165" t="s">
        <v>18</v>
      </c>
      <c r="L244" s="13" t="s">
        <v>109</v>
      </c>
      <c r="M244" s="85">
        <f>M243</f>
        <v>0.1</v>
      </c>
      <c r="N244" s="15">
        <f t="shared" si="25"/>
        <v>0</v>
      </c>
      <c r="O244" s="78">
        <f t="shared" si="26"/>
        <v>1.0000000000000002E-2</v>
      </c>
      <c r="P244" s="78">
        <f t="shared" si="27"/>
        <v>0</v>
      </c>
      <c r="Q244" s="153">
        <f t="shared" si="28"/>
        <v>0</v>
      </c>
      <c r="R244" s="113"/>
    </row>
    <row r="245" spans="2:18" s="3" customFormat="1" ht="27.95" customHeight="1">
      <c r="B245" s="236"/>
      <c r="C245" s="241"/>
      <c r="D245" s="20"/>
      <c r="E245" s="21"/>
      <c r="F245" s="31"/>
      <c r="G245" s="32" t="s">
        <v>54</v>
      </c>
      <c r="H245" s="26">
        <v>0.1</v>
      </c>
      <c r="I245" s="165" t="s">
        <v>25</v>
      </c>
      <c r="J245" s="13" t="s">
        <v>2186</v>
      </c>
      <c r="K245" s="165" t="s">
        <v>28</v>
      </c>
      <c r="L245" s="206" t="s">
        <v>2202</v>
      </c>
      <c r="M245" s="85">
        <f>M244</f>
        <v>0.1</v>
      </c>
      <c r="N245" s="15">
        <f t="shared" si="25"/>
        <v>0.99</v>
      </c>
      <c r="O245" s="78">
        <f t="shared" si="26"/>
        <v>0</v>
      </c>
      <c r="P245" s="78">
        <f t="shared" si="27"/>
        <v>9.9000000000000025E-3</v>
      </c>
      <c r="Q245" s="153">
        <f t="shared" si="28"/>
        <v>1.0000000000000011E-4</v>
      </c>
      <c r="R245" s="113"/>
    </row>
    <row r="246" spans="2:18" s="3" customFormat="1" ht="27.95" customHeight="1">
      <c r="B246" s="236"/>
      <c r="C246" s="241"/>
      <c r="D246" s="20"/>
      <c r="E246" s="21"/>
      <c r="F246" s="31"/>
      <c r="G246" s="25" t="s">
        <v>55</v>
      </c>
      <c r="H246" s="26">
        <v>0.1</v>
      </c>
      <c r="I246" s="165" t="s">
        <v>19</v>
      </c>
      <c r="J246" s="13" t="s">
        <v>946</v>
      </c>
      <c r="K246" s="165" t="s">
        <v>18</v>
      </c>
      <c r="L246" s="13" t="s">
        <v>109</v>
      </c>
      <c r="M246" s="85">
        <f>M245</f>
        <v>0.1</v>
      </c>
      <c r="N246" s="15">
        <f t="shared" si="25"/>
        <v>0</v>
      </c>
      <c r="O246" s="78">
        <f t="shared" si="26"/>
        <v>1.0000000000000002E-2</v>
      </c>
      <c r="P246" s="78">
        <f t="shared" si="27"/>
        <v>0</v>
      </c>
      <c r="Q246" s="153">
        <f t="shared" si="28"/>
        <v>0</v>
      </c>
      <c r="R246" s="113"/>
    </row>
    <row r="247" spans="2:18" s="3" customFormat="1" ht="27.95" customHeight="1">
      <c r="B247" s="236"/>
      <c r="C247" s="241"/>
      <c r="D247" s="17" t="s">
        <v>2134</v>
      </c>
      <c r="E247" s="18" t="s">
        <v>1217</v>
      </c>
      <c r="F247" s="19" t="s">
        <v>2031</v>
      </c>
      <c r="G247" s="25" t="s">
        <v>12</v>
      </c>
      <c r="H247" s="26">
        <v>0.7</v>
      </c>
      <c r="I247" s="165" t="s">
        <v>25</v>
      </c>
      <c r="J247" s="13" t="s">
        <v>2187</v>
      </c>
      <c r="K247" s="165" t="s">
        <v>28</v>
      </c>
      <c r="L247" s="206" t="s">
        <v>2202</v>
      </c>
      <c r="M247" s="85">
        <v>0.1</v>
      </c>
      <c r="N247" s="15">
        <f t="shared" si="25"/>
        <v>0.99</v>
      </c>
      <c r="O247" s="78">
        <f t="shared" si="26"/>
        <v>0</v>
      </c>
      <c r="P247" s="78">
        <f t="shared" si="27"/>
        <v>6.9299999999999987E-2</v>
      </c>
      <c r="Q247" s="153">
        <f t="shared" si="28"/>
        <v>7.0000000000000053E-4</v>
      </c>
      <c r="R247" s="113"/>
    </row>
    <row r="248" spans="2:18" s="3" customFormat="1" ht="27.95" customHeight="1">
      <c r="B248" s="236"/>
      <c r="C248" s="241"/>
      <c r="D248" s="20"/>
      <c r="E248" s="21"/>
      <c r="F248" s="31"/>
      <c r="G248" s="25" t="s">
        <v>13</v>
      </c>
      <c r="H248" s="26">
        <v>0.1</v>
      </c>
      <c r="I248" s="165" t="s">
        <v>19</v>
      </c>
      <c r="J248" s="13" t="s">
        <v>80</v>
      </c>
      <c r="K248" s="165" t="s">
        <v>18</v>
      </c>
      <c r="L248" s="13" t="s">
        <v>109</v>
      </c>
      <c r="M248" s="85">
        <f>M247</f>
        <v>0.1</v>
      </c>
      <c r="N248" s="15">
        <f t="shared" si="25"/>
        <v>0</v>
      </c>
      <c r="O248" s="78">
        <f t="shared" si="26"/>
        <v>1.0000000000000002E-2</v>
      </c>
      <c r="P248" s="78">
        <f t="shared" si="27"/>
        <v>0</v>
      </c>
      <c r="Q248" s="153">
        <f t="shared" si="28"/>
        <v>0</v>
      </c>
      <c r="R248" s="113"/>
    </row>
    <row r="249" spans="2:18" s="3" customFormat="1" ht="27.95" customHeight="1">
      <c r="B249" s="236"/>
      <c r="C249" s="241"/>
      <c r="D249" s="20"/>
      <c r="E249" s="21"/>
      <c r="F249" s="31"/>
      <c r="G249" s="32" t="s">
        <v>54</v>
      </c>
      <c r="H249" s="26">
        <v>0.1</v>
      </c>
      <c r="I249" s="165" t="s">
        <v>25</v>
      </c>
      <c r="J249" s="13" t="s">
        <v>2187</v>
      </c>
      <c r="K249" s="165" t="s">
        <v>28</v>
      </c>
      <c r="L249" s="206" t="s">
        <v>2146</v>
      </c>
      <c r="M249" s="85">
        <f>M248</f>
        <v>0.1</v>
      </c>
      <c r="N249" s="15">
        <f t="shared" si="25"/>
        <v>0.99</v>
      </c>
      <c r="O249" s="78">
        <f t="shared" si="26"/>
        <v>0</v>
      </c>
      <c r="P249" s="78">
        <f t="shared" si="27"/>
        <v>9.9000000000000025E-3</v>
      </c>
      <c r="Q249" s="153">
        <f t="shared" si="28"/>
        <v>1.0000000000000011E-4</v>
      </c>
      <c r="R249" s="113"/>
    </row>
    <row r="250" spans="2:18" s="3" customFormat="1" ht="27.95" customHeight="1">
      <c r="B250" s="236"/>
      <c r="C250" s="241"/>
      <c r="D250" s="20"/>
      <c r="E250" s="21"/>
      <c r="F250" s="31"/>
      <c r="G250" s="25" t="s">
        <v>55</v>
      </c>
      <c r="H250" s="26">
        <v>0.1</v>
      </c>
      <c r="I250" s="165" t="s">
        <v>19</v>
      </c>
      <c r="J250" s="13" t="s">
        <v>946</v>
      </c>
      <c r="K250" s="165" t="s">
        <v>18</v>
      </c>
      <c r="L250" s="13" t="s">
        <v>109</v>
      </c>
      <c r="M250" s="85">
        <f>M249</f>
        <v>0.1</v>
      </c>
      <c r="N250" s="15">
        <f t="shared" si="25"/>
        <v>0</v>
      </c>
      <c r="O250" s="78">
        <f t="shared" si="26"/>
        <v>1.0000000000000002E-2</v>
      </c>
      <c r="P250" s="78">
        <f t="shared" si="27"/>
        <v>0</v>
      </c>
      <c r="Q250" s="153">
        <f t="shared" si="28"/>
        <v>0</v>
      </c>
      <c r="R250" s="113"/>
    </row>
    <row r="251" spans="2:18" s="3" customFormat="1" ht="27.95" customHeight="1">
      <c r="B251" s="236"/>
      <c r="C251" s="241"/>
      <c r="D251" s="17" t="s">
        <v>2135</v>
      </c>
      <c r="E251" s="18" t="s">
        <v>1217</v>
      </c>
      <c r="F251" s="19" t="s">
        <v>2031</v>
      </c>
      <c r="G251" s="25" t="s">
        <v>12</v>
      </c>
      <c r="H251" s="26">
        <v>0.7</v>
      </c>
      <c r="I251" s="165" t="s">
        <v>25</v>
      </c>
      <c r="J251" s="13" t="s">
        <v>2186</v>
      </c>
      <c r="K251" s="165" t="s">
        <v>28</v>
      </c>
      <c r="L251" s="206" t="s">
        <v>2202</v>
      </c>
      <c r="M251" s="85">
        <v>0.1</v>
      </c>
      <c r="N251" s="15">
        <f t="shared" si="25"/>
        <v>0.99</v>
      </c>
      <c r="O251" s="78">
        <f t="shared" si="26"/>
        <v>0</v>
      </c>
      <c r="P251" s="78">
        <f t="shared" si="27"/>
        <v>6.9299999999999987E-2</v>
      </c>
      <c r="Q251" s="153">
        <f t="shared" si="28"/>
        <v>7.0000000000000053E-4</v>
      </c>
      <c r="R251" s="113"/>
    </row>
    <row r="252" spans="2:18" s="3" customFormat="1" ht="27.95" customHeight="1">
      <c r="B252" s="236"/>
      <c r="C252" s="241"/>
      <c r="D252" s="20"/>
      <c r="E252" s="21"/>
      <c r="F252" s="31"/>
      <c r="G252" s="25" t="s">
        <v>13</v>
      </c>
      <c r="H252" s="26">
        <v>0.1</v>
      </c>
      <c r="I252" s="165" t="s">
        <v>19</v>
      </c>
      <c r="J252" s="13" t="s">
        <v>80</v>
      </c>
      <c r="K252" s="165" t="s">
        <v>18</v>
      </c>
      <c r="L252" s="13" t="s">
        <v>109</v>
      </c>
      <c r="M252" s="85">
        <f>M251</f>
        <v>0.1</v>
      </c>
      <c r="N252" s="15">
        <f t="shared" si="25"/>
        <v>0</v>
      </c>
      <c r="O252" s="78">
        <f t="shared" si="26"/>
        <v>1.0000000000000002E-2</v>
      </c>
      <c r="P252" s="78">
        <f t="shared" si="27"/>
        <v>0</v>
      </c>
      <c r="Q252" s="153">
        <f t="shared" si="28"/>
        <v>0</v>
      </c>
      <c r="R252" s="113"/>
    </row>
    <row r="253" spans="2:18" s="3" customFormat="1" ht="27.95" customHeight="1">
      <c r="B253" s="236"/>
      <c r="C253" s="241"/>
      <c r="D253" s="20"/>
      <c r="E253" s="21"/>
      <c r="F253" s="31"/>
      <c r="G253" s="32" t="s">
        <v>54</v>
      </c>
      <c r="H253" s="26">
        <v>0.1</v>
      </c>
      <c r="I253" s="165" t="s">
        <v>25</v>
      </c>
      <c r="J253" s="13" t="s">
        <v>2186</v>
      </c>
      <c r="K253" s="165" t="s">
        <v>28</v>
      </c>
      <c r="L253" s="206" t="s">
        <v>2202</v>
      </c>
      <c r="M253" s="85">
        <f>M252</f>
        <v>0.1</v>
      </c>
      <c r="N253" s="15">
        <f t="shared" si="25"/>
        <v>0.99</v>
      </c>
      <c r="O253" s="78">
        <f t="shared" si="26"/>
        <v>0</v>
      </c>
      <c r="P253" s="78">
        <f t="shared" si="27"/>
        <v>9.9000000000000025E-3</v>
      </c>
      <c r="Q253" s="153">
        <f t="shared" si="28"/>
        <v>1.0000000000000011E-4</v>
      </c>
      <c r="R253" s="113"/>
    </row>
    <row r="254" spans="2:18" s="3" customFormat="1" ht="27.95" customHeight="1">
      <c r="B254" s="236"/>
      <c r="C254" s="241"/>
      <c r="D254" s="20"/>
      <c r="E254" s="21"/>
      <c r="F254" s="31"/>
      <c r="G254" s="25" t="s">
        <v>55</v>
      </c>
      <c r="H254" s="26">
        <v>0.1</v>
      </c>
      <c r="I254" s="165" t="s">
        <v>19</v>
      </c>
      <c r="J254" s="13" t="s">
        <v>946</v>
      </c>
      <c r="K254" s="165" t="s">
        <v>18</v>
      </c>
      <c r="L254" s="13" t="s">
        <v>109</v>
      </c>
      <c r="M254" s="85">
        <f>M253</f>
        <v>0.1</v>
      </c>
      <c r="N254" s="15">
        <f t="shared" si="25"/>
        <v>0</v>
      </c>
      <c r="O254" s="78">
        <f t="shared" si="26"/>
        <v>1.0000000000000002E-2</v>
      </c>
      <c r="P254" s="78">
        <f t="shared" si="27"/>
        <v>0</v>
      </c>
      <c r="Q254" s="153">
        <f t="shared" si="28"/>
        <v>0</v>
      </c>
      <c r="R254" s="113"/>
    </row>
    <row r="255" spans="2:18" s="3" customFormat="1" ht="27.95" customHeight="1">
      <c r="B255" s="236"/>
      <c r="C255" s="241"/>
      <c r="D255" s="17" t="s">
        <v>2136</v>
      </c>
      <c r="E255" s="18" t="s">
        <v>1217</v>
      </c>
      <c r="F255" s="19" t="s">
        <v>2031</v>
      </c>
      <c r="G255" s="25" t="s">
        <v>12</v>
      </c>
      <c r="H255" s="26">
        <v>0.7</v>
      </c>
      <c r="I255" s="165" t="s">
        <v>25</v>
      </c>
      <c r="J255" s="13" t="s">
        <v>2185</v>
      </c>
      <c r="K255" s="165" t="s">
        <v>28</v>
      </c>
      <c r="L255" s="206" t="s">
        <v>2202</v>
      </c>
      <c r="M255" s="85">
        <v>0.1</v>
      </c>
      <c r="N255" s="15">
        <f t="shared" si="25"/>
        <v>0.99</v>
      </c>
      <c r="O255" s="78">
        <f t="shared" si="26"/>
        <v>0</v>
      </c>
      <c r="P255" s="78">
        <f t="shared" si="27"/>
        <v>6.9299999999999987E-2</v>
      </c>
      <c r="Q255" s="153">
        <f t="shared" si="28"/>
        <v>7.0000000000000053E-4</v>
      </c>
      <c r="R255" s="113"/>
    </row>
    <row r="256" spans="2:18" s="3" customFormat="1" ht="27.95" customHeight="1">
      <c r="B256" s="236"/>
      <c r="C256" s="241"/>
      <c r="D256" s="20"/>
      <c r="E256" s="21"/>
      <c r="F256" s="31"/>
      <c r="G256" s="25" t="s">
        <v>13</v>
      </c>
      <c r="H256" s="26">
        <v>0.1</v>
      </c>
      <c r="I256" s="165" t="s">
        <v>19</v>
      </c>
      <c r="J256" s="13" t="s">
        <v>80</v>
      </c>
      <c r="K256" s="165" t="s">
        <v>18</v>
      </c>
      <c r="L256" s="13" t="s">
        <v>109</v>
      </c>
      <c r="M256" s="85">
        <f>M255</f>
        <v>0.1</v>
      </c>
      <c r="N256" s="15">
        <f t="shared" si="25"/>
        <v>0</v>
      </c>
      <c r="O256" s="78">
        <f t="shared" si="26"/>
        <v>1.0000000000000002E-2</v>
      </c>
      <c r="P256" s="78">
        <f t="shared" si="27"/>
        <v>0</v>
      </c>
      <c r="Q256" s="153">
        <f t="shared" si="28"/>
        <v>0</v>
      </c>
      <c r="R256" s="113"/>
    </row>
    <row r="257" spans="2:18" s="3" customFormat="1" ht="27.95" customHeight="1">
      <c r="B257" s="236"/>
      <c r="C257" s="241"/>
      <c r="D257" s="20"/>
      <c r="E257" s="21"/>
      <c r="F257" s="31"/>
      <c r="G257" s="32" t="s">
        <v>54</v>
      </c>
      <c r="H257" s="26">
        <v>0.1</v>
      </c>
      <c r="I257" s="165" t="s">
        <v>25</v>
      </c>
      <c r="J257" s="13" t="s">
        <v>2187</v>
      </c>
      <c r="K257" s="165" t="s">
        <v>28</v>
      </c>
      <c r="L257" s="206" t="s">
        <v>2146</v>
      </c>
      <c r="M257" s="85">
        <f>M256</f>
        <v>0.1</v>
      </c>
      <c r="N257" s="15">
        <f t="shared" si="25"/>
        <v>0.99</v>
      </c>
      <c r="O257" s="78">
        <f t="shared" si="26"/>
        <v>0</v>
      </c>
      <c r="P257" s="78">
        <f t="shared" si="27"/>
        <v>9.9000000000000025E-3</v>
      </c>
      <c r="Q257" s="153">
        <f t="shared" si="28"/>
        <v>1.0000000000000011E-4</v>
      </c>
      <c r="R257" s="113"/>
    </row>
    <row r="258" spans="2:18" s="3" customFormat="1" ht="27.95" customHeight="1">
      <c r="B258" s="236"/>
      <c r="C258" s="241"/>
      <c r="D258" s="20"/>
      <c r="E258" s="21"/>
      <c r="F258" s="31"/>
      <c r="G258" s="25" t="s">
        <v>55</v>
      </c>
      <c r="H258" s="26">
        <v>0.1</v>
      </c>
      <c r="I258" s="165" t="s">
        <v>19</v>
      </c>
      <c r="J258" s="13" t="s">
        <v>946</v>
      </c>
      <c r="K258" s="165" t="s">
        <v>18</v>
      </c>
      <c r="L258" s="13" t="s">
        <v>109</v>
      </c>
      <c r="M258" s="85">
        <f>M257</f>
        <v>0.1</v>
      </c>
      <c r="N258" s="15">
        <f t="shared" si="25"/>
        <v>0</v>
      </c>
      <c r="O258" s="78">
        <f t="shared" si="26"/>
        <v>1.0000000000000002E-2</v>
      </c>
      <c r="P258" s="78">
        <f t="shared" si="27"/>
        <v>0</v>
      </c>
      <c r="Q258" s="153">
        <f t="shared" si="28"/>
        <v>0</v>
      </c>
      <c r="R258" s="113"/>
    </row>
    <row r="259" spans="2:18" s="3" customFormat="1" ht="27.95" customHeight="1">
      <c r="B259" s="236"/>
      <c r="C259" s="241"/>
      <c r="D259" s="17" t="s">
        <v>2137</v>
      </c>
      <c r="E259" s="18" t="s">
        <v>1217</v>
      </c>
      <c r="F259" s="19" t="s">
        <v>2031</v>
      </c>
      <c r="G259" s="25" t="s">
        <v>12</v>
      </c>
      <c r="H259" s="26">
        <v>0.7</v>
      </c>
      <c r="I259" s="165" t="s">
        <v>25</v>
      </c>
      <c r="J259" s="13" t="s">
        <v>2187</v>
      </c>
      <c r="K259" s="165" t="s">
        <v>28</v>
      </c>
      <c r="L259" s="206" t="s">
        <v>2146</v>
      </c>
      <c r="M259" s="85">
        <v>0.1</v>
      </c>
      <c r="N259" s="15">
        <f t="shared" si="25"/>
        <v>0.99</v>
      </c>
      <c r="O259" s="78">
        <f t="shared" si="26"/>
        <v>0</v>
      </c>
      <c r="P259" s="78">
        <f t="shared" si="27"/>
        <v>6.9299999999999987E-2</v>
      </c>
      <c r="Q259" s="153">
        <f t="shared" si="28"/>
        <v>7.0000000000000053E-4</v>
      </c>
      <c r="R259" s="113"/>
    </row>
    <row r="260" spans="2:18" s="3" customFormat="1" ht="27.95" customHeight="1">
      <c r="B260" s="236"/>
      <c r="C260" s="241"/>
      <c r="D260" s="20"/>
      <c r="E260" s="21"/>
      <c r="F260" s="31"/>
      <c r="G260" s="25" t="s">
        <v>13</v>
      </c>
      <c r="H260" s="26">
        <v>0.1</v>
      </c>
      <c r="I260" s="165" t="s">
        <v>19</v>
      </c>
      <c r="J260" s="13" t="s">
        <v>80</v>
      </c>
      <c r="K260" s="165" t="s">
        <v>18</v>
      </c>
      <c r="L260" s="13" t="s">
        <v>109</v>
      </c>
      <c r="M260" s="85">
        <f>M259</f>
        <v>0.1</v>
      </c>
      <c r="N260" s="15">
        <f t="shared" si="25"/>
        <v>0</v>
      </c>
      <c r="O260" s="78">
        <f t="shared" si="26"/>
        <v>1.0000000000000002E-2</v>
      </c>
      <c r="P260" s="78">
        <f t="shared" si="27"/>
        <v>0</v>
      </c>
      <c r="Q260" s="153">
        <f t="shared" si="28"/>
        <v>0</v>
      </c>
      <c r="R260" s="113"/>
    </row>
    <row r="261" spans="2:18" s="3" customFormat="1" ht="27.95" customHeight="1">
      <c r="B261" s="236"/>
      <c r="C261" s="241"/>
      <c r="D261" s="20"/>
      <c r="E261" s="21"/>
      <c r="F261" s="31"/>
      <c r="G261" s="32" t="s">
        <v>54</v>
      </c>
      <c r="H261" s="26">
        <v>0.1</v>
      </c>
      <c r="I261" s="165" t="s">
        <v>25</v>
      </c>
      <c r="J261" s="13" t="s">
        <v>2188</v>
      </c>
      <c r="K261" s="165" t="s">
        <v>28</v>
      </c>
      <c r="L261" s="206" t="s">
        <v>2146</v>
      </c>
      <c r="M261" s="85">
        <f>M260</f>
        <v>0.1</v>
      </c>
      <c r="N261" s="15">
        <f t="shared" si="25"/>
        <v>0.99</v>
      </c>
      <c r="O261" s="78">
        <f t="shared" si="26"/>
        <v>0</v>
      </c>
      <c r="P261" s="78">
        <f t="shared" si="27"/>
        <v>9.9000000000000025E-3</v>
      </c>
      <c r="Q261" s="153">
        <f t="shared" si="28"/>
        <v>1.0000000000000011E-4</v>
      </c>
      <c r="R261" s="113"/>
    </row>
    <row r="262" spans="2:18" s="3" customFormat="1" ht="27.95" customHeight="1">
      <c r="B262" s="236"/>
      <c r="C262" s="241"/>
      <c r="D262" s="20"/>
      <c r="E262" s="21"/>
      <c r="F262" s="31"/>
      <c r="G262" s="25" t="s">
        <v>55</v>
      </c>
      <c r="H262" s="26">
        <v>0.1</v>
      </c>
      <c r="I262" s="165" t="s">
        <v>19</v>
      </c>
      <c r="J262" s="13" t="s">
        <v>946</v>
      </c>
      <c r="K262" s="165" t="s">
        <v>18</v>
      </c>
      <c r="L262" s="13" t="s">
        <v>109</v>
      </c>
      <c r="M262" s="85">
        <f>M261</f>
        <v>0.1</v>
      </c>
      <c r="N262" s="15">
        <f t="shared" si="25"/>
        <v>0</v>
      </c>
      <c r="O262" s="78">
        <f t="shared" si="26"/>
        <v>1.0000000000000002E-2</v>
      </c>
      <c r="P262" s="78">
        <f t="shared" si="27"/>
        <v>0</v>
      </c>
      <c r="Q262" s="153">
        <f t="shared" si="28"/>
        <v>0</v>
      </c>
      <c r="R262" s="113"/>
    </row>
    <row r="263" spans="2:18" s="3" customFormat="1" ht="27.95" customHeight="1">
      <c r="B263" s="236"/>
      <c r="C263" s="241"/>
      <c r="D263" s="17" t="s">
        <v>2138</v>
      </c>
      <c r="E263" s="18" t="s">
        <v>1217</v>
      </c>
      <c r="F263" s="19" t="s">
        <v>2031</v>
      </c>
      <c r="G263" s="25" t="s">
        <v>12</v>
      </c>
      <c r="H263" s="26">
        <v>0.7</v>
      </c>
      <c r="I263" s="165" t="s">
        <v>25</v>
      </c>
      <c r="J263" s="13" t="s">
        <v>2188</v>
      </c>
      <c r="K263" s="165" t="s">
        <v>28</v>
      </c>
      <c r="L263" s="206" t="s">
        <v>2146</v>
      </c>
      <c r="M263" s="85">
        <v>0.1</v>
      </c>
      <c r="N263" s="15">
        <f t="shared" si="25"/>
        <v>0.99</v>
      </c>
      <c r="O263" s="78">
        <f t="shared" si="26"/>
        <v>0</v>
      </c>
      <c r="P263" s="78">
        <f t="shared" si="27"/>
        <v>6.9299999999999987E-2</v>
      </c>
      <c r="Q263" s="153">
        <f t="shared" si="28"/>
        <v>7.0000000000000053E-4</v>
      </c>
      <c r="R263" s="113"/>
    </row>
    <row r="264" spans="2:18" s="3" customFormat="1" ht="27.95" customHeight="1">
      <c r="B264" s="236"/>
      <c r="C264" s="241"/>
      <c r="D264" s="20"/>
      <c r="E264" s="21"/>
      <c r="F264" s="31"/>
      <c r="G264" s="25" t="s">
        <v>13</v>
      </c>
      <c r="H264" s="26">
        <v>0.1</v>
      </c>
      <c r="I264" s="165" t="s">
        <v>19</v>
      </c>
      <c r="J264" s="13" t="s">
        <v>80</v>
      </c>
      <c r="K264" s="165" t="s">
        <v>18</v>
      </c>
      <c r="L264" s="13" t="s">
        <v>109</v>
      </c>
      <c r="M264" s="85">
        <f>M263</f>
        <v>0.1</v>
      </c>
      <c r="N264" s="15">
        <f t="shared" si="25"/>
        <v>0</v>
      </c>
      <c r="O264" s="78">
        <f t="shared" si="26"/>
        <v>1.0000000000000002E-2</v>
      </c>
      <c r="P264" s="78">
        <f t="shared" si="27"/>
        <v>0</v>
      </c>
      <c r="Q264" s="153">
        <f t="shared" si="28"/>
        <v>0</v>
      </c>
      <c r="R264" s="113"/>
    </row>
    <row r="265" spans="2:18" s="3" customFormat="1" ht="27.95" customHeight="1">
      <c r="B265" s="236"/>
      <c r="C265" s="241"/>
      <c r="D265" s="20"/>
      <c r="E265" s="21"/>
      <c r="F265" s="31"/>
      <c r="G265" s="32" t="s">
        <v>54</v>
      </c>
      <c r="H265" s="26">
        <v>0.1</v>
      </c>
      <c r="I265" s="165" t="s">
        <v>25</v>
      </c>
      <c r="J265" s="13" t="s">
        <v>2186</v>
      </c>
      <c r="K265" s="165" t="s">
        <v>28</v>
      </c>
      <c r="L265" s="206" t="s">
        <v>2203</v>
      </c>
      <c r="M265" s="85">
        <f>M264</f>
        <v>0.1</v>
      </c>
      <c r="N265" s="15">
        <f t="shared" si="25"/>
        <v>0.99</v>
      </c>
      <c r="O265" s="78">
        <f t="shared" si="26"/>
        <v>0</v>
      </c>
      <c r="P265" s="78">
        <f t="shared" si="27"/>
        <v>9.9000000000000025E-3</v>
      </c>
      <c r="Q265" s="153">
        <f t="shared" si="28"/>
        <v>1.0000000000000011E-4</v>
      </c>
      <c r="R265" s="113"/>
    </row>
    <row r="266" spans="2:18" s="3" customFormat="1" ht="27.95" customHeight="1">
      <c r="B266" s="236"/>
      <c r="C266" s="241"/>
      <c r="D266" s="20"/>
      <c r="E266" s="21"/>
      <c r="F266" s="31"/>
      <c r="G266" s="25" t="s">
        <v>55</v>
      </c>
      <c r="H266" s="26">
        <v>0.1</v>
      </c>
      <c r="I266" s="165" t="s">
        <v>19</v>
      </c>
      <c r="J266" s="13" t="s">
        <v>946</v>
      </c>
      <c r="K266" s="165" t="s">
        <v>18</v>
      </c>
      <c r="L266" s="13" t="s">
        <v>109</v>
      </c>
      <c r="M266" s="85">
        <f>M265</f>
        <v>0.1</v>
      </c>
      <c r="N266" s="15">
        <f t="shared" si="25"/>
        <v>0</v>
      </c>
      <c r="O266" s="78">
        <f t="shared" si="26"/>
        <v>1.0000000000000002E-2</v>
      </c>
      <c r="P266" s="78">
        <f t="shared" si="27"/>
        <v>0</v>
      </c>
      <c r="Q266" s="153">
        <f t="shared" si="28"/>
        <v>0</v>
      </c>
      <c r="R266" s="113"/>
    </row>
    <row r="267" spans="2:18" s="3" customFormat="1" ht="27.95" customHeight="1">
      <c r="B267" s="236"/>
      <c r="C267" s="241"/>
      <c r="D267" s="17" t="s">
        <v>2139</v>
      </c>
      <c r="E267" s="18" t="s">
        <v>1217</v>
      </c>
      <c r="F267" s="19" t="s">
        <v>2031</v>
      </c>
      <c r="G267" s="25" t="s">
        <v>12</v>
      </c>
      <c r="H267" s="26">
        <v>0.7</v>
      </c>
      <c r="I267" s="165" t="s">
        <v>25</v>
      </c>
      <c r="J267" s="13" t="s">
        <v>2188</v>
      </c>
      <c r="K267" s="165" t="s">
        <v>28</v>
      </c>
      <c r="L267" s="206" t="s">
        <v>2146</v>
      </c>
      <c r="M267" s="85">
        <v>0.1</v>
      </c>
      <c r="N267" s="15">
        <f t="shared" si="25"/>
        <v>0.99</v>
      </c>
      <c r="O267" s="78">
        <f t="shared" si="26"/>
        <v>0</v>
      </c>
      <c r="P267" s="78">
        <f t="shared" si="27"/>
        <v>6.9299999999999987E-2</v>
      </c>
      <c r="Q267" s="153">
        <f t="shared" si="28"/>
        <v>7.0000000000000053E-4</v>
      </c>
      <c r="R267" s="113"/>
    </row>
    <row r="268" spans="2:18" s="3" customFormat="1" ht="27.95" customHeight="1">
      <c r="B268" s="236"/>
      <c r="C268" s="241"/>
      <c r="D268" s="20"/>
      <c r="E268" s="21"/>
      <c r="F268" s="31"/>
      <c r="G268" s="25" t="s">
        <v>13</v>
      </c>
      <c r="H268" s="26">
        <v>0.1</v>
      </c>
      <c r="I268" s="165" t="s">
        <v>19</v>
      </c>
      <c r="J268" s="13" t="s">
        <v>80</v>
      </c>
      <c r="K268" s="165" t="s">
        <v>18</v>
      </c>
      <c r="L268" s="13" t="s">
        <v>109</v>
      </c>
      <c r="M268" s="85">
        <f>M267</f>
        <v>0.1</v>
      </c>
      <c r="N268" s="15">
        <f t="shared" si="25"/>
        <v>0</v>
      </c>
      <c r="O268" s="78">
        <f t="shared" si="26"/>
        <v>1.0000000000000002E-2</v>
      </c>
      <c r="P268" s="78">
        <f t="shared" si="27"/>
        <v>0</v>
      </c>
      <c r="Q268" s="153">
        <f t="shared" si="28"/>
        <v>0</v>
      </c>
      <c r="R268" s="113"/>
    </row>
    <row r="269" spans="2:18" s="3" customFormat="1" ht="27.95" customHeight="1">
      <c r="B269" s="236"/>
      <c r="C269" s="241"/>
      <c r="D269" s="20"/>
      <c r="E269" s="21"/>
      <c r="F269" s="31"/>
      <c r="G269" s="32" t="s">
        <v>54</v>
      </c>
      <c r="H269" s="26">
        <v>0.1</v>
      </c>
      <c r="I269" s="165" t="s">
        <v>25</v>
      </c>
      <c r="J269" s="13" t="s">
        <v>2188</v>
      </c>
      <c r="K269" s="165" t="s">
        <v>28</v>
      </c>
      <c r="L269" s="206" t="s">
        <v>2203</v>
      </c>
      <c r="M269" s="85">
        <f>M268</f>
        <v>0.1</v>
      </c>
      <c r="N269" s="15">
        <f t="shared" si="25"/>
        <v>0.99</v>
      </c>
      <c r="O269" s="78">
        <f t="shared" si="26"/>
        <v>0</v>
      </c>
      <c r="P269" s="78">
        <f t="shared" si="27"/>
        <v>9.9000000000000025E-3</v>
      </c>
      <c r="Q269" s="153">
        <f t="shared" si="28"/>
        <v>1.0000000000000011E-4</v>
      </c>
      <c r="R269" s="113"/>
    </row>
    <row r="270" spans="2:18" s="3" customFormat="1" ht="27.95" customHeight="1">
      <c r="B270" s="236"/>
      <c r="C270" s="241"/>
      <c r="D270" s="20"/>
      <c r="E270" s="21"/>
      <c r="F270" s="31"/>
      <c r="G270" s="25" t="s">
        <v>55</v>
      </c>
      <c r="H270" s="26">
        <v>0.1</v>
      </c>
      <c r="I270" s="165" t="s">
        <v>19</v>
      </c>
      <c r="J270" s="13" t="s">
        <v>946</v>
      </c>
      <c r="K270" s="165" t="s">
        <v>18</v>
      </c>
      <c r="L270" s="13" t="s">
        <v>109</v>
      </c>
      <c r="M270" s="85">
        <f>M269</f>
        <v>0.1</v>
      </c>
      <c r="N270" s="15">
        <f t="shared" si="25"/>
        <v>0</v>
      </c>
      <c r="O270" s="78">
        <f t="shared" si="26"/>
        <v>1.0000000000000002E-2</v>
      </c>
      <c r="P270" s="78">
        <f t="shared" si="27"/>
        <v>0</v>
      </c>
      <c r="Q270" s="153">
        <f t="shared" si="28"/>
        <v>0</v>
      </c>
      <c r="R270" s="113"/>
    </row>
    <row r="271" spans="2:18" s="3" customFormat="1" ht="27.95" customHeight="1">
      <c r="B271" s="236"/>
      <c r="C271" s="241"/>
      <c r="D271" s="17" t="s">
        <v>2140</v>
      </c>
      <c r="E271" s="18" t="s">
        <v>1217</v>
      </c>
      <c r="F271" s="19" t="s">
        <v>2031</v>
      </c>
      <c r="G271" s="25" t="s">
        <v>12</v>
      </c>
      <c r="H271" s="26">
        <v>0.7</v>
      </c>
      <c r="I271" s="165" t="s">
        <v>25</v>
      </c>
      <c r="J271" s="13" t="s">
        <v>2188</v>
      </c>
      <c r="K271" s="165" t="s">
        <v>28</v>
      </c>
      <c r="L271" s="206" t="s">
        <v>2203</v>
      </c>
      <c r="M271" s="85">
        <v>0.1</v>
      </c>
      <c r="N271" s="15">
        <f t="shared" si="25"/>
        <v>0.99</v>
      </c>
      <c r="O271" s="78">
        <f t="shared" si="26"/>
        <v>0</v>
      </c>
      <c r="P271" s="78">
        <f t="shared" si="27"/>
        <v>6.9299999999999987E-2</v>
      </c>
      <c r="Q271" s="153">
        <f t="shared" si="28"/>
        <v>7.0000000000000053E-4</v>
      </c>
      <c r="R271" s="113"/>
    </row>
    <row r="272" spans="2:18" s="3" customFormat="1" ht="27.95" customHeight="1">
      <c r="B272" s="236"/>
      <c r="C272" s="241"/>
      <c r="D272" s="20"/>
      <c r="E272" s="21"/>
      <c r="F272" s="31"/>
      <c r="G272" s="25" t="s">
        <v>13</v>
      </c>
      <c r="H272" s="26">
        <v>0.1</v>
      </c>
      <c r="I272" s="165" t="s">
        <v>19</v>
      </c>
      <c r="J272" s="13" t="s">
        <v>80</v>
      </c>
      <c r="K272" s="165" t="s">
        <v>18</v>
      </c>
      <c r="L272" s="13" t="s">
        <v>109</v>
      </c>
      <c r="M272" s="85">
        <f>M271</f>
        <v>0.1</v>
      </c>
      <c r="N272" s="15">
        <f t="shared" si="25"/>
        <v>0</v>
      </c>
      <c r="O272" s="78">
        <f t="shared" si="26"/>
        <v>1.0000000000000002E-2</v>
      </c>
      <c r="P272" s="78">
        <f t="shared" si="27"/>
        <v>0</v>
      </c>
      <c r="Q272" s="153">
        <f t="shared" si="28"/>
        <v>0</v>
      </c>
      <c r="R272" s="113"/>
    </row>
    <row r="273" spans="2:18" s="3" customFormat="1" ht="27.95" customHeight="1">
      <c r="B273" s="236"/>
      <c r="C273" s="241"/>
      <c r="D273" s="20"/>
      <c r="E273" s="21"/>
      <c r="F273" s="31"/>
      <c r="G273" s="32" t="s">
        <v>54</v>
      </c>
      <c r="H273" s="26">
        <v>0.1</v>
      </c>
      <c r="I273" s="165" t="s">
        <v>25</v>
      </c>
      <c r="J273" s="13" t="s">
        <v>2188</v>
      </c>
      <c r="K273" s="165" t="s">
        <v>28</v>
      </c>
      <c r="L273" s="206" t="s">
        <v>2203</v>
      </c>
      <c r="M273" s="85">
        <f>M272</f>
        <v>0.1</v>
      </c>
      <c r="N273" s="15">
        <f t="shared" si="25"/>
        <v>0.99</v>
      </c>
      <c r="O273" s="78">
        <f t="shared" si="26"/>
        <v>0</v>
      </c>
      <c r="P273" s="78">
        <f t="shared" si="27"/>
        <v>9.9000000000000025E-3</v>
      </c>
      <c r="Q273" s="153">
        <f t="shared" si="28"/>
        <v>1.0000000000000011E-4</v>
      </c>
      <c r="R273" s="113"/>
    </row>
    <row r="274" spans="2:18" s="3" customFormat="1" ht="27.95" customHeight="1">
      <c r="B274" s="236"/>
      <c r="C274" s="241"/>
      <c r="D274" s="20"/>
      <c r="E274" s="21"/>
      <c r="F274" s="31"/>
      <c r="G274" s="25" t="s">
        <v>55</v>
      </c>
      <c r="H274" s="26">
        <v>0.1</v>
      </c>
      <c r="I274" s="165" t="s">
        <v>19</v>
      </c>
      <c r="J274" s="13" t="s">
        <v>946</v>
      </c>
      <c r="K274" s="165" t="s">
        <v>18</v>
      </c>
      <c r="L274" s="13" t="s">
        <v>109</v>
      </c>
      <c r="M274" s="85">
        <f>M273</f>
        <v>0.1</v>
      </c>
      <c r="N274" s="15">
        <f t="shared" si="25"/>
        <v>0</v>
      </c>
      <c r="O274" s="78">
        <f t="shared" si="26"/>
        <v>1.0000000000000002E-2</v>
      </c>
      <c r="P274" s="78">
        <f t="shared" si="27"/>
        <v>0</v>
      </c>
      <c r="Q274" s="153">
        <f t="shared" si="28"/>
        <v>0</v>
      </c>
      <c r="R274" s="113"/>
    </row>
    <row r="275" spans="2:18" s="233" customFormat="1" ht="27.95" customHeight="1">
      <c r="B275" s="236"/>
      <c r="C275" s="232"/>
      <c r="D275" s="17" t="s">
        <v>2141</v>
      </c>
      <c r="E275" s="18" t="s">
        <v>97</v>
      </c>
      <c r="F275" s="19" t="s">
        <v>2041</v>
      </c>
      <c r="G275" s="14" t="s">
        <v>12</v>
      </c>
      <c r="H275" s="15">
        <v>0.7</v>
      </c>
      <c r="I275" s="165" t="s">
        <v>25</v>
      </c>
      <c r="J275" s="13" t="s">
        <v>2188</v>
      </c>
      <c r="K275" s="165" t="s">
        <v>28</v>
      </c>
      <c r="L275" s="206" t="s">
        <v>2203</v>
      </c>
      <c r="M275" s="85">
        <v>3</v>
      </c>
      <c r="N275" s="15">
        <f t="shared" ref="N275:N320" si="31">IF(K275="Detected", 0.99,0)</f>
        <v>0.99</v>
      </c>
      <c r="O275" s="78">
        <f t="shared" ref="O275:O320" si="32">IF(I275="Safe", M275*H275,0)</f>
        <v>0</v>
      </c>
      <c r="P275" s="78">
        <f t="shared" ref="P275:P320" si="33">IF(I275="Dangerous",M275*H275*N275,0)</f>
        <v>2.0789999999999997</v>
      </c>
      <c r="Q275" s="153">
        <f t="shared" ref="Q275:Q320" si="34">IF(P275=0,0,M275*H275*(1-N275))</f>
        <v>2.1000000000000015E-2</v>
      </c>
      <c r="R275" s="113"/>
    </row>
    <row r="276" spans="2:18" s="3" customFormat="1" ht="27.95" customHeight="1">
      <c r="B276" s="236"/>
      <c r="C276" s="241"/>
      <c r="D276" s="20"/>
      <c r="E276" s="21"/>
      <c r="F276" s="31"/>
      <c r="G276" s="25" t="s">
        <v>13</v>
      </c>
      <c r="H276" s="26">
        <v>0.1</v>
      </c>
      <c r="I276" s="165" t="s">
        <v>19</v>
      </c>
      <c r="J276" s="13" t="s">
        <v>946</v>
      </c>
      <c r="K276" s="165" t="s">
        <v>18</v>
      </c>
      <c r="L276" s="166" t="s">
        <v>109</v>
      </c>
      <c r="M276" s="85">
        <f>M275</f>
        <v>3</v>
      </c>
      <c r="N276" s="15">
        <f t="shared" si="31"/>
        <v>0</v>
      </c>
      <c r="O276" s="78">
        <f t="shared" si="32"/>
        <v>0.30000000000000004</v>
      </c>
      <c r="P276" s="78">
        <f t="shared" si="33"/>
        <v>0</v>
      </c>
      <c r="Q276" s="153">
        <f t="shared" si="34"/>
        <v>0</v>
      </c>
      <c r="R276" s="113"/>
    </row>
    <row r="277" spans="2:18" s="3" customFormat="1" ht="27.95" customHeight="1">
      <c r="B277" s="236"/>
      <c r="C277" s="241"/>
      <c r="D277" s="20"/>
      <c r="E277" s="21"/>
      <c r="F277" s="31"/>
      <c r="G277" s="32" t="s">
        <v>54</v>
      </c>
      <c r="H277" s="26">
        <v>0.1</v>
      </c>
      <c r="I277" s="165" t="s">
        <v>25</v>
      </c>
      <c r="J277" s="13" t="s">
        <v>2188</v>
      </c>
      <c r="K277" s="165" t="s">
        <v>28</v>
      </c>
      <c r="L277" s="206" t="s">
        <v>2203</v>
      </c>
      <c r="M277" s="85">
        <f>M276</f>
        <v>3</v>
      </c>
      <c r="N277" s="15">
        <f t="shared" si="31"/>
        <v>0.99</v>
      </c>
      <c r="O277" s="78">
        <f t="shared" si="32"/>
        <v>0</v>
      </c>
      <c r="P277" s="78">
        <f t="shared" si="33"/>
        <v>0.29700000000000004</v>
      </c>
      <c r="Q277" s="153">
        <f t="shared" si="34"/>
        <v>3.0000000000000031E-3</v>
      </c>
      <c r="R277" s="113"/>
    </row>
    <row r="278" spans="2:18" s="3" customFormat="1" ht="27.95" customHeight="1">
      <c r="B278" s="236"/>
      <c r="C278" s="241"/>
      <c r="D278" s="22"/>
      <c r="E278" s="23"/>
      <c r="F278" s="24"/>
      <c r="G278" s="25" t="s">
        <v>55</v>
      </c>
      <c r="H278" s="26">
        <v>0.1</v>
      </c>
      <c r="I278" s="165" t="s">
        <v>19</v>
      </c>
      <c r="J278" s="13" t="s">
        <v>946</v>
      </c>
      <c r="K278" s="165" t="s">
        <v>18</v>
      </c>
      <c r="L278" s="166" t="s">
        <v>109</v>
      </c>
      <c r="M278" s="93">
        <f>M277</f>
        <v>3</v>
      </c>
      <c r="N278" s="15">
        <f t="shared" si="31"/>
        <v>0</v>
      </c>
      <c r="O278" s="78">
        <f t="shared" si="32"/>
        <v>0.30000000000000004</v>
      </c>
      <c r="P278" s="78">
        <f t="shared" si="33"/>
        <v>0</v>
      </c>
      <c r="Q278" s="153">
        <f t="shared" si="34"/>
        <v>0</v>
      </c>
      <c r="R278" s="113"/>
    </row>
    <row r="279" spans="2:18" s="3" customFormat="1" ht="27.95" customHeight="1">
      <c r="B279" s="236"/>
      <c r="C279" s="241"/>
      <c r="D279" s="17" t="s">
        <v>2142</v>
      </c>
      <c r="E279" s="18" t="s">
        <v>24</v>
      </c>
      <c r="F279" s="19" t="s">
        <v>905</v>
      </c>
      <c r="G279" s="14" t="s">
        <v>12</v>
      </c>
      <c r="H279" s="15">
        <v>0.8</v>
      </c>
      <c r="I279" s="16" t="s">
        <v>19</v>
      </c>
      <c r="J279" s="13" t="s">
        <v>80</v>
      </c>
      <c r="K279" s="165" t="s">
        <v>18</v>
      </c>
      <c r="L279" s="66" t="s">
        <v>109</v>
      </c>
      <c r="M279" s="85">
        <v>0.2</v>
      </c>
      <c r="N279" s="15">
        <f t="shared" si="31"/>
        <v>0</v>
      </c>
      <c r="O279" s="78">
        <f t="shared" si="32"/>
        <v>0.16000000000000003</v>
      </c>
      <c r="P279" s="78">
        <f t="shared" si="33"/>
        <v>0</v>
      </c>
      <c r="Q279" s="153">
        <f t="shared" si="34"/>
        <v>0</v>
      </c>
      <c r="R279" s="238"/>
    </row>
    <row r="280" spans="2:18" s="3" customFormat="1" ht="27.95" customHeight="1">
      <c r="B280" s="236"/>
      <c r="C280" s="241"/>
      <c r="D280" s="20"/>
      <c r="E280" s="21"/>
      <c r="F280" s="31"/>
      <c r="G280" s="14" t="s">
        <v>13</v>
      </c>
      <c r="H280" s="15">
        <v>0.1</v>
      </c>
      <c r="I280" s="16" t="s">
        <v>19</v>
      </c>
      <c r="J280" s="13" t="s">
        <v>80</v>
      </c>
      <c r="K280" s="16" t="s">
        <v>18</v>
      </c>
      <c r="L280" s="66" t="s">
        <v>109</v>
      </c>
      <c r="M280" s="85">
        <f t="shared" ref="M280:M302" si="35">M279</f>
        <v>0.2</v>
      </c>
      <c r="N280" s="15">
        <f t="shared" si="31"/>
        <v>0</v>
      </c>
      <c r="O280" s="78">
        <f t="shared" si="32"/>
        <v>2.0000000000000004E-2</v>
      </c>
      <c r="P280" s="78">
        <f t="shared" si="33"/>
        <v>0</v>
      </c>
      <c r="Q280" s="153">
        <f t="shared" si="34"/>
        <v>0</v>
      </c>
      <c r="R280" s="238"/>
    </row>
    <row r="281" spans="2:18" s="3" customFormat="1" ht="27.95" customHeight="1">
      <c r="B281" s="236"/>
      <c r="C281" s="241"/>
      <c r="D281" s="22"/>
      <c r="E281" s="23"/>
      <c r="F281" s="24"/>
      <c r="G281" s="14" t="s">
        <v>14</v>
      </c>
      <c r="H281" s="15">
        <v>0.1</v>
      </c>
      <c r="I281" s="16" t="s">
        <v>19</v>
      </c>
      <c r="J281" s="13" t="s">
        <v>80</v>
      </c>
      <c r="K281" s="165" t="s">
        <v>18</v>
      </c>
      <c r="L281" s="66" t="s">
        <v>109</v>
      </c>
      <c r="M281" s="85">
        <f t="shared" si="35"/>
        <v>0.2</v>
      </c>
      <c r="N281" s="15">
        <f t="shared" si="31"/>
        <v>0</v>
      </c>
      <c r="O281" s="78">
        <f t="shared" si="32"/>
        <v>2.0000000000000004E-2</v>
      </c>
      <c r="P281" s="78">
        <f t="shared" si="33"/>
        <v>0</v>
      </c>
      <c r="Q281" s="153">
        <f t="shared" si="34"/>
        <v>0</v>
      </c>
      <c r="R281" s="238"/>
    </row>
    <row r="282" spans="2:18" s="3" customFormat="1" ht="27.95" customHeight="1">
      <c r="B282" s="236"/>
      <c r="C282" s="241"/>
      <c r="D282" s="17" t="s">
        <v>2143</v>
      </c>
      <c r="E282" s="18" t="s">
        <v>24</v>
      </c>
      <c r="F282" s="19" t="s">
        <v>905</v>
      </c>
      <c r="G282" s="14" t="s">
        <v>12</v>
      </c>
      <c r="H282" s="15">
        <v>0.8</v>
      </c>
      <c r="I282" s="16" t="s">
        <v>19</v>
      </c>
      <c r="J282" s="13" t="s">
        <v>80</v>
      </c>
      <c r="K282" s="165" t="s">
        <v>18</v>
      </c>
      <c r="L282" s="13" t="s">
        <v>109</v>
      </c>
      <c r="M282" s="85">
        <v>0.2</v>
      </c>
      <c r="N282" s="15">
        <f t="shared" si="31"/>
        <v>0</v>
      </c>
      <c r="O282" s="78">
        <f t="shared" si="32"/>
        <v>0.16000000000000003</v>
      </c>
      <c r="P282" s="78">
        <f t="shared" si="33"/>
        <v>0</v>
      </c>
      <c r="Q282" s="153">
        <f t="shared" si="34"/>
        <v>0</v>
      </c>
      <c r="R282" s="238"/>
    </row>
    <row r="283" spans="2:18" s="3" customFormat="1" ht="27.95" customHeight="1">
      <c r="B283" s="236"/>
      <c r="C283" s="241"/>
      <c r="D283" s="20"/>
      <c r="E283" s="21"/>
      <c r="F283" s="31"/>
      <c r="G283" s="14" t="s">
        <v>13</v>
      </c>
      <c r="H283" s="15">
        <v>0.1</v>
      </c>
      <c r="I283" s="16" t="s">
        <v>25</v>
      </c>
      <c r="J283" s="13" t="s">
        <v>2145</v>
      </c>
      <c r="K283" s="165" t="s">
        <v>28</v>
      </c>
      <c r="L283" s="206" t="s">
        <v>2146</v>
      </c>
      <c r="M283" s="85">
        <f t="shared" si="35"/>
        <v>0.2</v>
      </c>
      <c r="N283" s="15">
        <f t="shared" si="31"/>
        <v>0.99</v>
      </c>
      <c r="O283" s="78">
        <f t="shared" si="32"/>
        <v>0</v>
      </c>
      <c r="P283" s="78">
        <f t="shared" si="33"/>
        <v>1.9800000000000005E-2</v>
      </c>
      <c r="Q283" s="153">
        <f t="shared" si="34"/>
        <v>2.0000000000000023E-4</v>
      </c>
      <c r="R283" s="238"/>
    </row>
    <row r="284" spans="2:18" s="3" customFormat="1" ht="27.95" customHeight="1">
      <c r="B284" s="236"/>
      <c r="C284" s="241"/>
      <c r="D284" s="22"/>
      <c r="E284" s="23"/>
      <c r="F284" s="24"/>
      <c r="G284" s="14" t="s">
        <v>14</v>
      </c>
      <c r="H284" s="15">
        <v>0.1</v>
      </c>
      <c r="I284" s="16" t="s">
        <v>19</v>
      </c>
      <c r="J284" s="13" t="s">
        <v>80</v>
      </c>
      <c r="K284" s="165" t="s">
        <v>18</v>
      </c>
      <c r="L284" s="13" t="s">
        <v>109</v>
      </c>
      <c r="M284" s="85">
        <f t="shared" si="35"/>
        <v>0.2</v>
      </c>
      <c r="N284" s="15">
        <f t="shared" si="31"/>
        <v>0</v>
      </c>
      <c r="O284" s="78">
        <f t="shared" si="32"/>
        <v>2.0000000000000004E-2</v>
      </c>
      <c r="P284" s="78">
        <f t="shared" si="33"/>
        <v>0</v>
      </c>
      <c r="Q284" s="153">
        <f t="shared" si="34"/>
        <v>0</v>
      </c>
      <c r="R284" s="238"/>
    </row>
    <row r="285" spans="2:18" s="3" customFormat="1" ht="27.95" customHeight="1">
      <c r="B285" s="236"/>
      <c r="C285" s="241"/>
      <c r="D285" s="17" t="s">
        <v>2144</v>
      </c>
      <c r="E285" s="18" t="s">
        <v>24</v>
      </c>
      <c r="F285" s="19" t="s">
        <v>905</v>
      </c>
      <c r="G285" s="14" t="s">
        <v>12</v>
      </c>
      <c r="H285" s="15">
        <v>0.8</v>
      </c>
      <c r="I285" s="16" t="s">
        <v>19</v>
      </c>
      <c r="J285" s="13" t="s">
        <v>80</v>
      </c>
      <c r="K285" s="165" t="s">
        <v>18</v>
      </c>
      <c r="L285" s="13" t="s">
        <v>109</v>
      </c>
      <c r="M285" s="85">
        <v>0.2</v>
      </c>
      <c r="N285" s="15">
        <f t="shared" ref="N285:N287" si="36">IF(K285="Detected", 0.99,0)</f>
        <v>0</v>
      </c>
      <c r="O285" s="78">
        <f t="shared" ref="O285:O287" si="37">IF(I285="Safe", M285*H285,0)</f>
        <v>0.16000000000000003</v>
      </c>
      <c r="P285" s="78">
        <f t="shared" ref="P285:P287" si="38">IF(I285="Dangerous",M285*H285*N285,0)</f>
        <v>0</v>
      </c>
      <c r="Q285" s="153">
        <f t="shared" ref="Q285:Q287" si="39">IF(P285=0,0,M285*H285*(1-N285))</f>
        <v>0</v>
      </c>
      <c r="R285" s="238"/>
    </row>
    <row r="286" spans="2:18" s="3" customFormat="1" ht="27.95" customHeight="1">
      <c r="B286" s="236"/>
      <c r="C286" s="241"/>
      <c r="D286" s="20"/>
      <c r="E286" s="21"/>
      <c r="F286" s="31"/>
      <c r="G286" s="14" t="s">
        <v>13</v>
      </c>
      <c r="H286" s="15">
        <v>0.1</v>
      </c>
      <c r="I286" s="16" t="s">
        <v>25</v>
      </c>
      <c r="J286" s="13" t="s">
        <v>2145</v>
      </c>
      <c r="K286" s="165" t="s">
        <v>28</v>
      </c>
      <c r="L286" s="206" t="s">
        <v>2146</v>
      </c>
      <c r="M286" s="85">
        <f t="shared" si="35"/>
        <v>0.2</v>
      </c>
      <c r="N286" s="15">
        <f t="shared" si="36"/>
        <v>0.99</v>
      </c>
      <c r="O286" s="78">
        <f t="shared" si="37"/>
        <v>0</v>
      </c>
      <c r="P286" s="78">
        <f t="shared" si="38"/>
        <v>1.9800000000000005E-2</v>
      </c>
      <c r="Q286" s="153">
        <f t="shared" si="39"/>
        <v>2.0000000000000023E-4</v>
      </c>
      <c r="R286" s="238"/>
    </row>
    <row r="287" spans="2:18" s="3" customFormat="1" ht="27.95" customHeight="1">
      <c r="B287" s="236"/>
      <c r="C287" s="241"/>
      <c r="D287" s="22"/>
      <c r="E287" s="23"/>
      <c r="F287" s="24"/>
      <c r="G287" s="14" t="s">
        <v>14</v>
      </c>
      <c r="H287" s="15">
        <v>0.1</v>
      </c>
      <c r="I287" s="16" t="s">
        <v>19</v>
      </c>
      <c r="J287" s="13" t="s">
        <v>80</v>
      </c>
      <c r="K287" s="165" t="s">
        <v>18</v>
      </c>
      <c r="L287" s="13" t="s">
        <v>109</v>
      </c>
      <c r="M287" s="85">
        <f t="shared" si="35"/>
        <v>0.2</v>
      </c>
      <c r="N287" s="15">
        <f t="shared" si="36"/>
        <v>0</v>
      </c>
      <c r="O287" s="78">
        <f t="shared" si="37"/>
        <v>2.0000000000000004E-2</v>
      </c>
      <c r="P287" s="78">
        <f t="shared" si="38"/>
        <v>0</v>
      </c>
      <c r="Q287" s="153">
        <f t="shared" si="39"/>
        <v>0</v>
      </c>
      <c r="R287" s="238"/>
    </row>
    <row r="288" spans="2:18" s="3" customFormat="1" ht="27.95" customHeight="1">
      <c r="B288" s="236"/>
      <c r="C288" s="241"/>
      <c r="D288" s="17" t="s">
        <v>2147</v>
      </c>
      <c r="E288" s="18" t="s">
        <v>24</v>
      </c>
      <c r="F288" s="19" t="s">
        <v>905</v>
      </c>
      <c r="G288" s="14" t="s">
        <v>12</v>
      </c>
      <c r="H288" s="15">
        <v>0.8</v>
      </c>
      <c r="I288" s="16" t="s">
        <v>19</v>
      </c>
      <c r="J288" s="13" t="s">
        <v>80</v>
      </c>
      <c r="K288" s="165" t="s">
        <v>18</v>
      </c>
      <c r="L288" s="13" t="s">
        <v>109</v>
      </c>
      <c r="M288" s="85">
        <v>0.2</v>
      </c>
      <c r="N288" s="15">
        <f t="shared" si="31"/>
        <v>0</v>
      </c>
      <c r="O288" s="78">
        <f t="shared" si="32"/>
        <v>0.16000000000000003</v>
      </c>
      <c r="P288" s="78">
        <f t="shared" si="33"/>
        <v>0</v>
      </c>
      <c r="Q288" s="153">
        <f t="shared" si="34"/>
        <v>0</v>
      </c>
      <c r="R288" s="238"/>
    </row>
    <row r="289" spans="2:18" s="3" customFormat="1" ht="27.95" customHeight="1">
      <c r="B289" s="236"/>
      <c r="C289" s="241"/>
      <c r="D289" s="20"/>
      <c r="E289" s="21"/>
      <c r="F289" s="31"/>
      <c r="G289" s="14" t="s">
        <v>13</v>
      </c>
      <c r="H289" s="15">
        <v>0.1</v>
      </c>
      <c r="I289" s="16" t="s">
        <v>19</v>
      </c>
      <c r="J289" s="13" t="s">
        <v>2148</v>
      </c>
      <c r="K289" s="165" t="s">
        <v>28</v>
      </c>
      <c r="L289" s="206" t="s">
        <v>2146</v>
      </c>
      <c r="M289" s="85">
        <f t="shared" si="35"/>
        <v>0.2</v>
      </c>
      <c r="N289" s="15">
        <f t="shared" si="31"/>
        <v>0.99</v>
      </c>
      <c r="O289" s="78">
        <f t="shared" si="32"/>
        <v>2.0000000000000004E-2</v>
      </c>
      <c r="P289" s="78">
        <f t="shared" si="33"/>
        <v>0</v>
      </c>
      <c r="Q289" s="153">
        <f t="shared" si="34"/>
        <v>0</v>
      </c>
      <c r="R289" s="238"/>
    </row>
    <row r="290" spans="2:18" s="3" customFormat="1" ht="27.95" customHeight="1">
      <c r="B290" s="236"/>
      <c r="C290" s="241"/>
      <c r="D290" s="22"/>
      <c r="E290" s="23"/>
      <c r="F290" s="24"/>
      <c r="G290" s="14" t="s">
        <v>14</v>
      </c>
      <c r="H290" s="15">
        <v>0.1</v>
      </c>
      <c r="I290" s="16" t="s">
        <v>19</v>
      </c>
      <c r="J290" s="13" t="s">
        <v>80</v>
      </c>
      <c r="K290" s="165" t="s">
        <v>18</v>
      </c>
      <c r="L290" s="13" t="s">
        <v>109</v>
      </c>
      <c r="M290" s="85">
        <f t="shared" si="35"/>
        <v>0.2</v>
      </c>
      <c r="N290" s="15">
        <f t="shared" si="31"/>
        <v>0</v>
      </c>
      <c r="O290" s="78">
        <f t="shared" si="32"/>
        <v>2.0000000000000004E-2</v>
      </c>
      <c r="P290" s="78">
        <f t="shared" si="33"/>
        <v>0</v>
      </c>
      <c r="Q290" s="153">
        <f t="shared" si="34"/>
        <v>0</v>
      </c>
      <c r="R290" s="238"/>
    </row>
    <row r="291" spans="2:18" s="3" customFormat="1" ht="27.95" customHeight="1">
      <c r="B291" s="236"/>
      <c r="C291" s="241"/>
      <c r="D291" s="17" t="s">
        <v>58</v>
      </c>
      <c r="E291" s="18" t="s">
        <v>24</v>
      </c>
      <c r="F291" s="19" t="s">
        <v>905</v>
      </c>
      <c r="G291" s="14" t="s">
        <v>12</v>
      </c>
      <c r="H291" s="15">
        <v>0.8</v>
      </c>
      <c r="I291" s="16" t="s">
        <v>19</v>
      </c>
      <c r="J291" s="13" t="s">
        <v>80</v>
      </c>
      <c r="K291" s="165" t="s">
        <v>18</v>
      </c>
      <c r="L291" s="13" t="s">
        <v>109</v>
      </c>
      <c r="M291" s="85">
        <v>0.2</v>
      </c>
      <c r="N291" s="15">
        <f t="shared" ref="N291:N293" si="40">IF(K291="Detected", 0.99,0)</f>
        <v>0</v>
      </c>
      <c r="O291" s="78">
        <f t="shared" ref="O291:O293" si="41">IF(I291="Safe", M291*H291,0)</f>
        <v>0.16000000000000003</v>
      </c>
      <c r="P291" s="78">
        <f t="shared" ref="P291:P293" si="42">IF(I291="Dangerous",M291*H291*N291,0)</f>
        <v>0</v>
      </c>
      <c r="Q291" s="153">
        <f t="shared" ref="Q291:Q293" si="43">IF(P291=0,0,M291*H291*(1-N291))</f>
        <v>0</v>
      </c>
      <c r="R291" s="238"/>
    </row>
    <row r="292" spans="2:18" s="3" customFormat="1" ht="27.95" customHeight="1">
      <c r="B292" s="236"/>
      <c r="C292" s="241"/>
      <c r="D292" s="20"/>
      <c r="E292" s="21"/>
      <c r="F292" s="31"/>
      <c r="G292" s="14" t="s">
        <v>13</v>
      </c>
      <c r="H292" s="15">
        <v>0.1</v>
      </c>
      <c r="I292" s="16" t="s">
        <v>19</v>
      </c>
      <c r="J292" s="13" t="s">
        <v>2148</v>
      </c>
      <c r="K292" s="165" t="s">
        <v>28</v>
      </c>
      <c r="L292" s="206" t="s">
        <v>2146</v>
      </c>
      <c r="M292" s="85">
        <f t="shared" si="35"/>
        <v>0.2</v>
      </c>
      <c r="N292" s="15">
        <f t="shared" si="40"/>
        <v>0.99</v>
      </c>
      <c r="O292" s="78">
        <f t="shared" si="41"/>
        <v>2.0000000000000004E-2</v>
      </c>
      <c r="P292" s="78">
        <f t="shared" si="42"/>
        <v>0</v>
      </c>
      <c r="Q292" s="153">
        <f t="shared" si="43"/>
        <v>0</v>
      </c>
      <c r="R292" s="238"/>
    </row>
    <row r="293" spans="2:18" s="3" customFormat="1" ht="27.95" customHeight="1">
      <c r="B293" s="236"/>
      <c r="C293" s="241"/>
      <c r="D293" s="22"/>
      <c r="E293" s="23"/>
      <c r="F293" s="24"/>
      <c r="G293" s="14" t="s">
        <v>14</v>
      </c>
      <c r="H293" s="15">
        <v>0.1</v>
      </c>
      <c r="I293" s="16" t="s">
        <v>19</v>
      </c>
      <c r="J293" s="13" t="s">
        <v>80</v>
      </c>
      <c r="K293" s="165" t="s">
        <v>18</v>
      </c>
      <c r="L293" s="13" t="s">
        <v>109</v>
      </c>
      <c r="M293" s="85">
        <f t="shared" si="35"/>
        <v>0.2</v>
      </c>
      <c r="N293" s="15">
        <f t="shared" si="40"/>
        <v>0</v>
      </c>
      <c r="O293" s="78">
        <f t="shared" si="41"/>
        <v>2.0000000000000004E-2</v>
      </c>
      <c r="P293" s="78">
        <f t="shared" si="42"/>
        <v>0</v>
      </c>
      <c r="Q293" s="153">
        <f t="shared" si="43"/>
        <v>0</v>
      </c>
      <c r="R293" s="238"/>
    </row>
    <row r="294" spans="2:18" s="3" customFormat="1" ht="27.95" customHeight="1">
      <c r="B294" s="236"/>
      <c r="C294" s="241"/>
      <c r="D294" s="17" t="s">
        <v>60</v>
      </c>
      <c r="E294" s="18" t="s">
        <v>24</v>
      </c>
      <c r="F294" s="19" t="s">
        <v>905</v>
      </c>
      <c r="G294" s="14" t="s">
        <v>12</v>
      </c>
      <c r="H294" s="15">
        <v>0.8</v>
      </c>
      <c r="I294" s="16" t="s">
        <v>19</v>
      </c>
      <c r="J294" s="13" t="s">
        <v>80</v>
      </c>
      <c r="K294" s="165" t="s">
        <v>18</v>
      </c>
      <c r="L294" s="13" t="s">
        <v>109</v>
      </c>
      <c r="M294" s="85">
        <v>0.2</v>
      </c>
      <c r="N294" s="15">
        <f t="shared" si="31"/>
        <v>0</v>
      </c>
      <c r="O294" s="78">
        <f t="shared" si="32"/>
        <v>0.16000000000000003</v>
      </c>
      <c r="P294" s="78">
        <f t="shared" si="33"/>
        <v>0</v>
      </c>
      <c r="Q294" s="153">
        <f t="shared" si="34"/>
        <v>0</v>
      </c>
      <c r="R294" s="238"/>
    </row>
    <row r="295" spans="2:18" s="3" customFormat="1" ht="27.95" customHeight="1">
      <c r="B295" s="236"/>
      <c r="C295" s="241"/>
      <c r="D295" s="20"/>
      <c r="E295" s="21"/>
      <c r="F295" s="31"/>
      <c r="G295" s="14" t="s">
        <v>13</v>
      </c>
      <c r="H295" s="15">
        <v>0.1</v>
      </c>
      <c r="I295" s="16" t="s">
        <v>19</v>
      </c>
      <c r="J295" s="13" t="s">
        <v>2188</v>
      </c>
      <c r="K295" s="165" t="s">
        <v>28</v>
      </c>
      <c r="L295" s="206" t="s">
        <v>2204</v>
      </c>
      <c r="M295" s="85">
        <f t="shared" si="35"/>
        <v>0.2</v>
      </c>
      <c r="N295" s="15">
        <f t="shared" si="31"/>
        <v>0.99</v>
      </c>
      <c r="O295" s="78">
        <f t="shared" si="32"/>
        <v>2.0000000000000004E-2</v>
      </c>
      <c r="P295" s="78">
        <f t="shared" si="33"/>
        <v>0</v>
      </c>
      <c r="Q295" s="153">
        <f t="shared" si="34"/>
        <v>0</v>
      </c>
      <c r="R295" s="238"/>
    </row>
    <row r="296" spans="2:18" s="3" customFormat="1" ht="27.95" customHeight="1">
      <c r="B296" s="236"/>
      <c r="C296" s="241"/>
      <c r="D296" s="22"/>
      <c r="E296" s="23"/>
      <c r="F296" s="24"/>
      <c r="G296" s="14" t="s">
        <v>14</v>
      </c>
      <c r="H296" s="15">
        <v>0.1</v>
      </c>
      <c r="I296" s="16" t="s">
        <v>19</v>
      </c>
      <c r="J296" s="13" t="s">
        <v>80</v>
      </c>
      <c r="K296" s="165" t="s">
        <v>18</v>
      </c>
      <c r="L296" s="13" t="s">
        <v>109</v>
      </c>
      <c r="M296" s="85">
        <f t="shared" si="35"/>
        <v>0.2</v>
      </c>
      <c r="N296" s="15">
        <f t="shared" si="31"/>
        <v>0</v>
      </c>
      <c r="O296" s="78">
        <f t="shared" si="32"/>
        <v>2.0000000000000004E-2</v>
      </c>
      <c r="P296" s="78">
        <f t="shared" si="33"/>
        <v>0</v>
      </c>
      <c r="Q296" s="153">
        <f t="shared" si="34"/>
        <v>0</v>
      </c>
      <c r="R296" s="238"/>
    </row>
    <row r="297" spans="2:18" s="3" customFormat="1" ht="27.95" customHeight="1">
      <c r="B297" s="236"/>
      <c r="C297" s="241"/>
      <c r="D297" s="17" t="s">
        <v>2149</v>
      </c>
      <c r="E297" s="18" t="s">
        <v>24</v>
      </c>
      <c r="F297" s="19" t="s">
        <v>905</v>
      </c>
      <c r="G297" s="14" t="s">
        <v>12</v>
      </c>
      <c r="H297" s="15">
        <v>0.8</v>
      </c>
      <c r="I297" s="16" t="s">
        <v>19</v>
      </c>
      <c r="J297" s="13" t="s">
        <v>80</v>
      </c>
      <c r="K297" s="165" t="s">
        <v>18</v>
      </c>
      <c r="L297" s="13" t="s">
        <v>109</v>
      </c>
      <c r="M297" s="85">
        <v>0.2</v>
      </c>
      <c r="N297" s="15">
        <f t="shared" si="31"/>
        <v>0</v>
      </c>
      <c r="O297" s="78">
        <f t="shared" si="32"/>
        <v>0.16000000000000003</v>
      </c>
      <c r="P297" s="78">
        <f t="shared" si="33"/>
        <v>0</v>
      </c>
      <c r="Q297" s="153">
        <f t="shared" si="34"/>
        <v>0</v>
      </c>
      <c r="R297" s="238"/>
    </row>
    <row r="298" spans="2:18" s="3" customFormat="1" ht="27.95" customHeight="1">
      <c r="B298" s="236"/>
      <c r="C298" s="241"/>
      <c r="D298" s="20"/>
      <c r="E298" s="21"/>
      <c r="F298" s="31"/>
      <c r="G298" s="14" t="s">
        <v>13</v>
      </c>
      <c r="H298" s="15">
        <v>0.1</v>
      </c>
      <c r="I298" s="16" t="s">
        <v>25</v>
      </c>
      <c r="J298" s="13" t="s">
        <v>2188</v>
      </c>
      <c r="K298" s="165" t="s">
        <v>28</v>
      </c>
      <c r="L298" s="206" t="s">
        <v>2205</v>
      </c>
      <c r="M298" s="85">
        <f t="shared" si="35"/>
        <v>0.2</v>
      </c>
      <c r="N298" s="15">
        <f t="shared" si="31"/>
        <v>0.99</v>
      </c>
      <c r="O298" s="78">
        <f t="shared" si="32"/>
        <v>0</v>
      </c>
      <c r="P298" s="78">
        <f t="shared" si="33"/>
        <v>1.9800000000000005E-2</v>
      </c>
      <c r="Q298" s="153">
        <f t="shared" si="34"/>
        <v>2.0000000000000023E-4</v>
      </c>
      <c r="R298" s="238"/>
    </row>
    <row r="299" spans="2:18" s="3" customFormat="1" ht="27.95" customHeight="1">
      <c r="B299" s="236"/>
      <c r="C299" s="241"/>
      <c r="D299" s="22"/>
      <c r="E299" s="23"/>
      <c r="F299" s="24"/>
      <c r="G299" s="14" t="s">
        <v>14</v>
      </c>
      <c r="H299" s="15">
        <v>0.1</v>
      </c>
      <c r="I299" s="16" t="s">
        <v>19</v>
      </c>
      <c r="J299" s="13" t="s">
        <v>80</v>
      </c>
      <c r="K299" s="165" t="s">
        <v>18</v>
      </c>
      <c r="L299" s="13" t="s">
        <v>109</v>
      </c>
      <c r="M299" s="85">
        <f t="shared" si="35"/>
        <v>0.2</v>
      </c>
      <c r="N299" s="15">
        <f t="shared" si="31"/>
        <v>0</v>
      </c>
      <c r="O299" s="78">
        <f t="shared" si="32"/>
        <v>2.0000000000000004E-2</v>
      </c>
      <c r="P299" s="78">
        <f t="shared" si="33"/>
        <v>0</v>
      </c>
      <c r="Q299" s="153">
        <f t="shared" si="34"/>
        <v>0</v>
      </c>
      <c r="R299" s="238"/>
    </row>
    <row r="300" spans="2:18" s="3" customFormat="1" ht="27.95" customHeight="1">
      <c r="B300" s="236"/>
      <c r="C300" s="241"/>
      <c r="D300" s="17" t="s">
        <v>2150</v>
      </c>
      <c r="E300" s="18" t="s">
        <v>24</v>
      </c>
      <c r="F300" s="19" t="s">
        <v>905</v>
      </c>
      <c r="G300" s="14" t="s">
        <v>12</v>
      </c>
      <c r="H300" s="15">
        <v>0.8</v>
      </c>
      <c r="I300" s="16" t="s">
        <v>19</v>
      </c>
      <c r="J300" s="13" t="s">
        <v>80</v>
      </c>
      <c r="K300" s="165" t="s">
        <v>18</v>
      </c>
      <c r="L300" s="13" t="s">
        <v>109</v>
      </c>
      <c r="M300" s="85">
        <v>0.2</v>
      </c>
      <c r="N300" s="15">
        <f t="shared" si="31"/>
        <v>0</v>
      </c>
      <c r="O300" s="78">
        <f t="shared" si="32"/>
        <v>0.16000000000000003</v>
      </c>
      <c r="P300" s="78">
        <f t="shared" si="33"/>
        <v>0</v>
      </c>
      <c r="Q300" s="153">
        <f t="shared" si="34"/>
        <v>0</v>
      </c>
      <c r="R300" s="238"/>
    </row>
    <row r="301" spans="2:18" s="3" customFormat="1" ht="27.95" customHeight="1">
      <c r="B301" s="236"/>
      <c r="C301" s="241"/>
      <c r="D301" s="20"/>
      <c r="E301" s="21"/>
      <c r="F301" s="31"/>
      <c r="G301" s="14" t="s">
        <v>13</v>
      </c>
      <c r="H301" s="15">
        <v>0.1</v>
      </c>
      <c r="I301" s="16" t="s">
        <v>25</v>
      </c>
      <c r="J301" s="13" t="s">
        <v>2188</v>
      </c>
      <c r="K301" s="165" t="s">
        <v>28</v>
      </c>
      <c r="L301" s="206" t="s">
        <v>2203</v>
      </c>
      <c r="M301" s="85">
        <f t="shared" si="35"/>
        <v>0.2</v>
      </c>
      <c r="N301" s="15">
        <f t="shared" si="31"/>
        <v>0.99</v>
      </c>
      <c r="O301" s="78">
        <f t="shared" si="32"/>
        <v>0</v>
      </c>
      <c r="P301" s="78">
        <f t="shared" si="33"/>
        <v>1.9800000000000005E-2</v>
      </c>
      <c r="Q301" s="153">
        <f t="shared" si="34"/>
        <v>2.0000000000000023E-4</v>
      </c>
      <c r="R301" s="238"/>
    </row>
    <row r="302" spans="2:18" s="3" customFormat="1" ht="27.95" customHeight="1">
      <c r="B302" s="236"/>
      <c r="C302" s="241"/>
      <c r="D302" s="22"/>
      <c r="E302" s="23"/>
      <c r="F302" s="24"/>
      <c r="G302" s="14" t="s">
        <v>14</v>
      </c>
      <c r="H302" s="15">
        <v>0.1</v>
      </c>
      <c r="I302" s="16" t="s">
        <v>19</v>
      </c>
      <c r="J302" s="13" t="s">
        <v>80</v>
      </c>
      <c r="K302" s="165" t="s">
        <v>18</v>
      </c>
      <c r="L302" s="13" t="s">
        <v>109</v>
      </c>
      <c r="M302" s="85">
        <f t="shared" si="35"/>
        <v>0.2</v>
      </c>
      <c r="N302" s="15">
        <f t="shared" si="31"/>
        <v>0</v>
      </c>
      <c r="O302" s="78">
        <f t="shared" si="32"/>
        <v>2.0000000000000004E-2</v>
      </c>
      <c r="P302" s="78">
        <f t="shared" si="33"/>
        <v>0</v>
      </c>
      <c r="Q302" s="153">
        <f t="shared" si="34"/>
        <v>0</v>
      </c>
      <c r="R302" s="238"/>
    </row>
    <row r="303" spans="2:18" s="3" customFormat="1" ht="27.95" customHeight="1">
      <c r="B303" s="236"/>
      <c r="C303" s="241"/>
      <c r="D303" s="17" t="s">
        <v>2151</v>
      </c>
      <c r="E303" s="18" t="s">
        <v>22</v>
      </c>
      <c r="F303" s="19" t="s">
        <v>1912</v>
      </c>
      <c r="G303" s="14" t="s">
        <v>12</v>
      </c>
      <c r="H303" s="15">
        <v>0.4</v>
      </c>
      <c r="I303" s="16" t="s">
        <v>19</v>
      </c>
      <c r="J303" s="13" t="s">
        <v>80</v>
      </c>
      <c r="K303" s="165" t="s">
        <v>18</v>
      </c>
      <c r="L303" s="66" t="s">
        <v>109</v>
      </c>
      <c r="M303" s="85">
        <v>2</v>
      </c>
      <c r="N303" s="15">
        <f t="shared" si="31"/>
        <v>0</v>
      </c>
      <c r="O303" s="78">
        <f t="shared" si="32"/>
        <v>0.8</v>
      </c>
      <c r="P303" s="78">
        <f t="shared" si="33"/>
        <v>0</v>
      </c>
      <c r="Q303" s="153">
        <f t="shared" si="34"/>
        <v>0</v>
      </c>
      <c r="R303" s="238"/>
    </row>
    <row r="304" spans="2:18" s="3" customFormat="1" ht="27.95" customHeight="1">
      <c r="B304" s="236"/>
      <c r="C304" s="241"/>
      <c r="D304" s="20"/>
      <c r="E304" s="21"/>
      <c r="F304" s="31"/>
      <c r="G304" s="14" t="s">
        <v>13</v>
      </c>
      <c r="H304" s="15">
        <v>0.4</v>
      </c>
      <c r="I304" s="16" t="s">
        <v>25</v>
      </c>
      <c r="J304" s="13" t="s">
        <v>2158</v>
      </c>
      <c r="K304" s="165" t="s">
        <v>28</v>
      </c>
      <c r="L304" s="13" t="s">
        <v>2206</v>
      </c>
      <c r="M304" s="85">
        <f t="shared" ref="M304:M323" si="44">M303</f>
        <v>2</v>
      </c>
      <c r="N304" s="15">
        <f t="shared" si="31"/>
        <v>0.99</v>
      </c>
      <c r="O304" s="78">
        <f t="shared" si="32"/>
        <v>0</v>
      </c>
      <c r="P304" s="78">
        <f t="shared" si="33"/>
        <v>0.79200000000000004</v>
      </c>
      <c r="Q304" s="153">
        <f t="shared" si="34"/>
        <v>8.0000000000000071E-3</v>
      </c>
      <c r="R304" s="238"/>
    </row>
    <row r="305" spans="2:18" s="3" customFormat="1" ht="27.95" customHeight="1">
      <c r="B305" s="236"/>
      <c r="C305" s="241"/>
      <c r="D305" s="22"/>
      <c r="E305" s="23"/>
      <c r="F305" s="24"/>
      <c r="G305" s="14" t="s">
        <v>14</v>
      </c>
      <c r="H305" s="15">
        <v>0.2</v>
      </c>
      <c r="I305" s="16" t="s">
        <v>19</v>
      </c>
      <c r="J305" s="13" t="s">
        <v>80</v>
      </c>
      <c r="K305" s="165" t="s">
        <v>18</v>
      </c>
      <c r="L305" s="66" t="s">
        <v>109</v>
      </c>
      <c r="M305" s="85">
        <f t="shared" si="44"/>
        <v>2</v>
      </c>
      <c r="N305" s="15">
        <f t="shared" si="31"/>
        <v>0</v>
      </c>
      <c r="O305" s="78">
        <f t="shared" si="32"/>
        <v>0.4</v>
      </c>
      <c r="P305" s="78">
        <f t="shared" si="33"/>
        <v>0</v>
      </c>
      <c r="Q305" s="153">
        <f t="shared" si="34"/>
        <v>0</v>
      </c>
      <c r="R305" s="238"/>
    </row>
    <row r="306" spans="2:18" s="3" customFormat="1" ht="27.95" customHeight="1">
      <c r="B306" s="236"/>
      <c r="C306" s="241"/>
      <c r="D306" s="17" t="s">
        <v>2152</v>
      </c>
      <c r="E306" s="18" t="s">
        <v>22</v>
      </c>
      <c r="F306" s="19" t="s">
        <v>1912</v>
      </c>
      <c r="G306" s="14" t="s">
        <v>12</v>
      </c>
      <c r="H306" s="15">
        <v>0.4</v>
      </c>
      <c r="I306" s="16" t="s">
        <v>19</v>
      </c>
      <c r="J306" s="13" t="s">
        <v>80</v>
      </c>
      <c r="K306" s="165" t="s">
        <v>18</v>
      </c>
      <c r="L306" s="66" t="s">
        <v>109</v>
      </c>
      <c r="M306" s="85">
        <v>2</v>
      </c>
      <c r="N306" s="15">
        <f t="shared" si="31"/>
        <v>0</v>
      </c>
      <c r="O306" s="78">
        <f t="shared" si="32"/>
        <v>0.8</v>
      </c>
      <c r="P306" s="78">
        <f t="shared" si="33"/>
        <v>0</v>
      </c>
      <c r="Q306" s="153">
        <f t="shared" si="34"/>
        <v>0</v>
      </c>
      <c r="R306" s="238"/>
    </row>
    <row r="307" spans="2:18" s="3" customFormat="1" ht="27.95" customHeight="1">
      <c r="B307" s="236"/>
      <c r="C307" s="241"/>
      <c r="D307" s="20"/>
      <c r="E307" s="21"/>
      <c r="F307" s="31"/>
      <c r="G307" s="14" t="s">
        <v>13</v>
      </c>
      <c r="H307" s="15">
        <v>0.4</v>
      </c>
      <c r="I307" s="16" t="s">
        <v>25</v>
      </c>
      <c r="J307" s="13" t="s">
        <v>2158</v>
      </c>
      <c r="K307" s="165" t="s">
        <v>28</v>
      </c>
      <c r="L307" s="13" t="s">
        <v>2195</v>
      </c>
      <c r="M307" s="85">
        <f t="shared" si="44"/>
        <v>2</v>
      </c>
      <c r="N307" s="15">
        <f t="shared" si="31"/>
        <v>0.99</v>
      </c>
      <c r="O307" s="78">
        <f t="shared" si="32"/>
        <v>0</v>
      </c>
      <c r="P307" s="78">
        <f t="shared" si="33"/>
        <v>0.79200000000000004</v>
      </c>
      <c r="Q307" s="153">
        <f t="shared" si="34"/>
        <v>8.0000000000000071E-3</v>
      </c>
      <c r="R307" s="238"/>
    </row>
    <row r="308" spans="2:18" s="3" customFormat="1" ht="27.95" customHeight="1">
      <c r="B308" s="236"/>
      <c r="C308" s="241"/>
      <c r="D308" s="22"/>
      <c r="E308" s="23"/>
      <c r="F308" s="24"/>
      <c r="G308" s="14" t="s">
        <v>14</v>
      </c>
      <c r="H308" s="15">
        <v>0.2</v>
      </c>
      <c r="I308" s="16" t="s">
        <v>19</v>
      </c>
      <c r="J308" s="13" t="s">
        <v>80</v>
      </c>
      <c r="K308" s="165" t="s">
        <v>18</v>
      </c>
      <c r="L308" s="66" t="s">
        <v>109</v>
      </c>
      <c r="M308" s="85">
        <f t="shared" si="44"/>
        <v>2</v>
      </c>
      <c r="N308" s="15">
        <f t="shared" si="31"/>
        <v>0</v>
      </c>
      <c r="O308" s="78">
        <f t="shared" si="32"/>
        <v>0.4</v>
      </c>
      <c r="P308" s="78">
        <f t="shared" si="33"/>
        <v>0</v>
      </c>
      <c r="Q308" s="153">
        <f t="shared" si="34"/>
        <v>0</v>
      </c>
      <c r="R308" s="238"/>
    </row>
    <row r="309" spans="2:18" s="3" customFormat="1" ht="27.95" customHeight="1">
      <c r="B309" s="236"/>
      <c r="C309" s="241"/>
      <c r="D309" s="17" t="s">
        <v>2153</v>
      </c>
      <c r="E309" s="18" t="s">
        <v>22</v>
      </c>
      <c r="F309" s="19" t="s">
        <v>1912</v>
      </c>
      <c r="G309" s="14" t="s">
        <v>12</v>
      </c>
      <c r="H309" s="15">
        <v>0.4</v>
      </c>
      <c r="I309" s="16" t="s">
        <v>19</v>
      </c>
      <c r="J309" s="13" t="s">
        <v>80</v>
      </c>
      <c r="K309" s="165" t="s">
        <v>18</v>
      </c>
      <c r="L309" s="66" t="s">
        <v>109</v>
      </c>
      <c r="M309" s="85">
        <v>2</v>
      </c>
      <c r="N309" s="15">
        <f t="shared" si="31"/>
        <v>0</v>
      </c>
      <c r="O309" s="78">
        <f t="shared" si="32"/>
        <v>0.8</v>
      </c>
      <c r="P309" s="78">
        <f t="shared" si="33"/>
        <v>0</v>
      </c>
      <c r="Q309" s="153">
        <f t="shared" si="34"/>
        <v>0</v>
      </c>
      <c r="R309" s="238"/>
    </row>
    <row r="310" spans="2:18" s="3" customFormat="1" ht="27.95" customHeight="1">
      <c r="B310" s="236"/>
      <c r="C310" s="241"/>
      <c r="D310" s="20"/>
      <c r="E310" s="21"/>
      <c r="F310" s="31"/>
      <c r="G310" s="14" t="s">
        <v>13</v>
      </c>
      <c r="H310" s="15">
        <v>0.4</v>
      </c>
      <c r="I310" s="16" t="s">
        <v>25</v>
      </c>
      <c r="J310" s="13" t="s">
        <v>2158</v>
      </c>
      <c r="K310" s="165" t="s">
        <v>28</v>
      </c>
      <c r="L310" s="13" t="s">
        <v>2195</v>
      </c>
      <c r="M310" s="85">
        <f t="shared" si="44"/>
        <v>2</v>
      </c>
      <c r="N310" s="15">
        <f t="shared" si="31"/>
        <v>0.99</v>
      </c>
      <c r="O310" s="78">
        <f t="shared" si="32"/>
        <v>0</v>
      </c>
      <c r="P310" s="78">
        <f t="shared" si="33"/>
        <v>0.79200000000000004</v>
      </c>
      <c r="Q310" s="153">
        <f t="shared" si="34"/>
        <v>8.0000000000000071E-3</v>
      </c>
      <c r="R310" s="238"/>
    </row>
    <row r="311" spans="2:18" s="3" customFormat="1" ht="27.95" customHeight="1">
      <c r="B311" s="236"/>
      <c r="C311" s="241"/>
      <c r="D311" s="22"/>
      <c r="E311" s="23"/>
      <c r="F311" s="24"/>
      <c r="G311" s="14" t="s">
        <v>14</v>
      </c>
      <c r="H311" s="15">
        <v>0.2</v>
      </c>
      <c r="I311" s="16" t="s">
        <v>19</v>
      </c>
      <c r="J311" s="13" t="s">
        <v>80</v>
      </c>
      <c r="K311" s="165" t="s">
        <v>18</v>
      </c>
      <c r="L311" s="66" t="s">
        <v>109</v>
      </c>
      <c r="M311" s="85">
        <f t="shared" si="44"/>
        <v>2</v>
      </c>
      <c r="N311" s="15">
        <f t="shared" si="31"/>
        <v>0</v>
      </c>
      <c r="O311" s="78">
        <f t="shared" si="32"/>
        <v>0.4</v>
      </c>
      <c r="P311" s="78">
        <f t="shared" si="33"/>
        <v>0</v>
      </c>
      <c r="Q311" s="153">
        <f t="shared" si="34"/>
        <v>0</v>
      </c>
      <c r="R311" s="238"/>
    </row>
    <row r="312" spans="2:18" s="3" customFormat="1" ht="27.95" customHeight="1">
      <c r="B312" s="236"/>
      <c r="C312" s="241"/>
      <c r="D312" s="17" t="s">
        <v>2154</v>
      </c>
      <c r="E312" s="18" t="s">
        <v>22</v>
      </c>
      <c r="F312" s="19" t="s">
        <v>1912</v>
      </c>
      <c r="G312" s="14" t="s">
        <v>12</v>
      </c>
      <c r="H312" s="15">
        <v>0.4</v>
      </c>
      <c r="I312" s="16" t="s">
        <v>19</v>
      </c>
      <c r="J312" s="13" t="s">
        <v>80</v>
      </c>
      <c r="K312" s="165" t="s">
        <v>18</v>
      </c>
      <c r="L312" s="66" t="s">
        <v>109</v>
      </c>
      <c r="M312" s="85">
        <v>2</v>
      </c>
      <c r="N312" s="15">
        <f t="shared" si="31"/>
        <v>0</v>
      </c>
      <c r="O312" s="78">
        <f t="shared" si="32"/>
        <v>0.8</v>
      </c>
      <c r="P312" s="78">
        <f t="shared" si="33"/>
        <v>0</v>
      </c>
      <c r="Q312" s="153">
        <f t="shared" si="34"/>
        <v>0</v>
      </c>
      <c r="R312" s="238"/>
    </row>
    <row r="313" spans="2:18" s="3" customFormat="1" ht="27.95" customHeight="1">
      <c r="B313" s="236"/>
      <c r="C313" s="241"/>
      <c r="D313" s="20"/>
      <c r="E313" s="21"/>
      <c r="F313" s="31"/>
      <c r="G313" s="14" t="s">
        <v>13</v>
      </c>
      <c r="H313" s="15">
        <v>0.4</v>
      </c>
      <c r="I313" s="16" t="s">
        <v>25</v>
      </c>
      <c r="J313" s="13" t="s">
        <v>2158</v>
      </c>
      <c r="K313" s="165" t="s">
        <v>28</v>
      </c>
      <c r="L313" s="13" t="s">
        <v>2201</v>
      </c>
      <c r="M313" s="85">
        <f t="shared" si="44"/>
        <v>2</v>
      </c>
      <c r="N313" s="15">
        <f t="shared" si="31"/>
        <v>0.99</v>
      </c>
      <c r="O313" s="78">
        <f t="shared" si="32"/>
        <v>0</v>
      </c>
      <c r="P313" s="78">
        <f t="shared" si="33"/>
        <v>0.79200000000000004</v>
      </c>
      <c r="Q313" s="153">
        <f t="shared" si="34"/>
        <v>8.0000000000000071E-3</v>
      </c>
      <c r="R313" s="238"/>
    </row>
    <row r="314" spans="2:18" s="3" customFormat="1" ht="27.95" customHeight="1">
      <c r="B314" s="236"/>
      <c r="C314" s="241"/>
      <c r="D314" s="22"/>
      <c r="E314" s="23"/>
      <c r="F314" s="24"/>
      <c r="G314" s="14" t="s">
        <v>14</v>
      </c>
      <c r="H314" s="15">
        <v>0.2</v>
      </c>
      <c r="I314" s="16" t="s">
        <v>19</v>
      </c>
      <c r="J314" s="13" t="s">
        <v>80</v>
      </c>
      <c r="K314" s="165" t="s">
        <v>18</v>
      </c>
      <c r="L314" s="66" t="s">
        <v>109</v>
      </c>
      <c r="M314" s="85">
        <f t="shared" si="44"/>
        <v>2</v>
      </c>
      <c r="N314" s="15">
        <f t="shared" si="31"/>
        <v>0</v>
      </c>
      <c r="O314" s="78">
        <f t="shared" si="32"/>
        <v>0.4</v>
      </c>
      <c r="P314" s="78">
        <f t="shared" si="33"/>
        <v>0</v>
      </c>
      <c r="Q314" s="153">
        <f t="shared" si="34"/>
        <v>0</v>
      </c>
      <c r="R314" s="238"/>
    </row>
    <row r="315" spans="2:18" s="3" customFormat="1" ht="27.95" customHeight="1">
      <c r="B315" s="236"/>
      <c r="C315" s="241"/>
      <c r="D315" s="17" t="s">
        <v>2155</v>
      </c>
      <c r="E315" s="18" t="s">
        <v>22</v>
      </c>
      <c r="F315" s="19" t="s">
        <v>1912</v>
      </c>
      <c r="G315" s="14" t="s">
        <v>12</v>
      </c>
      <c r="H315" s="15">
        <v>0.4</v>
      </c>
      <c r="I315" s="16" t="s">
        <v>19</v>
      </c>
      <c r="J315" s="13" t="s">
        <v>80</v>
      </c>
      <c r="K315" s="165" t="s">
        <v>18</v>
      </c>
      <c r="L315" s="66" t="s">
        <v>109</v>
      </c>
      <c r="M315" s="85">
        <v>2</v>
      </c>
      <c r="N315" s="15">
        <f t="shared" si="31"/>
        <v>0</v>
      </c>
      <c r="O315" s="78">
        <f t="shared" si="32"/>
        <v>0.8</v>
      </c>
      <c r="P315" s="78">
        <f t="shared" si="33"/>
        <v>0</v>
      </c>
      <c r="Q315" s="153">
        <f t="shared" si="34"/>
        <v>0</v>
      </c>
      <c r="R315" s="238"/>
    </row>
    <row r="316" spans="2:18" s="3" customFormat="1" ht="27.95" customHeight="1">
      <c r="B316" s="236"/>
      <c r="C316" s="241"/>
      <c r="D316" s="20"/>
      <c r="E316" s="21"/>
      <c r="F316" s="31"/>
      <c r="G316" s="14" t="s">
        <v>13</v>
      </c>
      <c r="H316" s="15">
        <v>0.4</v>
      </c>
      <c r="I316" s="16" t="s">
        <v>25</v>
      </c>
      <c r="J316" s="13" t="s">
        <v>2158</v>
      </c>
      <c r="K316" s="165" t="s">
        <v>28</v>
      </c>
      <c r="L316" s="13" t="s">
        <v>2195</v>
      </c>
      <c r="M316" s="85">
        <f t="shared" si="44"/>
        <v>2</v>
      </c>
      <c r="N316" s="15">
        <f t="shared" si="31"/>
        <v>0.99</v>
      </c>
      <c r="O316" s="78">
        <f t="shared" si="32"/>
        <v>0</v>
      </c>
      <c r="P316" s="78">
        <f t="shared" si="33"/>
        <v>0.79200000000000004</v>
      </c>
      <c r="Q316" s="153">
        <f t="shared" si="34"/>
        <v>8.0000000000000071E-3</v>
      </c>
      <c r="R316" s="238"/>
    </row>
    <row r="317" spans="2:18" s="3" customFormat="1" ht="27.95" customHeight="1">
      <c r="B317" s="236"/>
      <c r="C317" s="241"/>
      <c r="D317" s="22"/>
      <c r="E317" s="23"/>
      <c r="F317" s="24"/>
      <c r="G317" s="14" t="s">
        <v>14</v>
      </c>
      <c r="H317" s="15">
        <v>0.2</v>
      </c>
      <c r="I317" s="16" t="s">
        <v>19</v>
      </c>
      <c r="J317" s="13" t="s">
        <v>80</v>
      </c>
      <c r="K317" s="165" t="s">
        <v>18</v>
      </c>
      <c r="L317" s="66" t="s">
        <v>109</v>
      </c>
      <c r="M317" s="85">
        <f t="shared" si="44"/>
        <v>2</v>
      </c>
      <c r="N317" s="15">
        <f t="shared" si="31"/>
        <v>0</v>
      </c>
      <c r="O317" s="78">
        <f t="shared" si="32"/>
        <v>0.4</v>
      </c>
      <c r="P317" s="78">
        <f t="shared" si="33"/>
        <v>0</v>
      </c>
      <c r="Q317" s="153">
        <f t="shared" si="34"/>
        <v>0</v>
      </c>
      <c r="R317" s="238"/>
    </row>
    <row r="318" spans="2:18" s="3" customFormat="1" ht="27.95" customHeight="1">
      <c r="B318" s="236"/>
      <c r="C318" s="241"/>
      <c r="D318" s="17" t="s">
        <v>2156</v>
      </c>
      <c r="E318" s="18" t="s">
        <v>22</v>
      </c>
      <c r="F318" s="19" t="s">
        <v>1912</v>
      </c>
      <c r="G318" s="14" t="s">
        <v>12</v>
      </c>
      <c r="H318" s="15">
        <v>0.4</v>
      </c>
      <c r="I318" s="16" t="s">
        <v>19</v>
      </c>
      <c r="J318" s="13" t="s">
        <v>80</v>
      </c>
      <c r="K318" s="165" t="s">
        <v>18</v>
      </c>
      <c r="L318" s="66" t="s">
        <v>109</v>
      </c>
      <c r="M318" s="85">
        <v>2</v>
      </c>
      <c r="N318" s="15">
        <f t="shared" si="31"/>
        <v>0</v>
      </c>
      <c r="O318" s="78">
        <f t="shared" si="32"/>
        <v>0.8</v>
      </c>
      <c r="P318" s="78">
        <f t="shared" si="33"/>
        <v>0</v>
      </c>
      <c r="Q318" s="153">
        <f t="shared" si="34"/>
        <v>0</v>
      </c>
      <c r="R318" s="238"/>
    </row>
    <row r="319" spans="2:18" s="3" customFormat="1" ht="27.95" customHeight="1">
      <c r="B319" s="236"/>
      <c r="C319" s="241"/>
      <c r="D319" s="20"/>
      <c r="E319" s="21"/>
      <c r="F319" s="31"/>
      <c r="G319" s="14" t="s">
        <v>13</v>
      </c>
      <c r="H319" s="15">
        <v>0.4</v>
      </c>
      <c r="I319" s="16" t="s">
        <v>25</v>
      </c>
      <c r="J319" s="13" t="s">
        <v>2158</v>
      </c>
      <c r="K319" s="165" t="s">
        <v>28</v>
      </c>
      <c r="L319" s="13" t="s">
        <v>2195</v>
      </c>
      <c r="M319" s="85">
        <f t="shared" si="44"/>
        <v>2</v>
      </c>
      <c r="N319" s="15">
        <f t="shared" si="31"/>
        <v>0.99</v>
      </c>
      <c r="O319" s="78">
        <f t="shared" si="32"/>
        <v>0</v>
      </c>
      <c r="P319" s="78">
        <f t="shared" si="33"/>
        <v>0.79200000000000004</v>
      </c>
      <c r="Q319" s="153">
        <f t="shared" si="34"/>
        <v>8.0000000000000071E-3</v>
      </c>
      <c r="R319" s="238"/>
    </row>
    <row r="320" spans="2:18" s="3" customFormat="1" ht="27.95" customHeight="1">
      <c r="B320" s="236"/>
      <c r="C320" s="241"/>
      <c r="D320" s="22"/>
      <c r="E320" s="23"/>
      <c r="F320" s="24"/>
      <c r="G320" s="14" t="s">
        <v>14</v>
      </c>
      <c r="H320" s="15">
        <v>0.2</v>
      </c>
      <c r="I320" s="16" t="s">
        <v>19</v>
      </c>
      <c r="J320" s="13" t="s">
        <v>80</v>
      </c>
      <c r="K320" s="165" t="s">
        <v>18</v>
      </c>
      <c r="L320" s="66" t="s">
        <v>109</v>
      </c>
      <c r="M320" s="85">
        <f t="shared" si="44"/>
        <v>2</v>
      </c>
      <c r="N320" s="15">
        <f t="shared" si="31"/>
        <v>0</v>
      </c>
      <c r="O320" s="78">
        <f t="shared" si="32"/>
        <v>0.4</v>
      </c>
      <c r="P320" s="78">
        <f t="shared" si="33"/>
        <v>0</v>
      </c>
      <c r="Q320" s="153">
        <f t="shared" si="34"/>
        <v>0</v>
      </c>
      <c r="R320" s="238"/>
    </row>
    <row r="321" spans="2:18" s="3" customFormat="1" ht="27.95" customHeight="1">
      <c r="B321" s="236"/>
      <c r="C321" s="241"/>
      <c r="D321" s="17" t="s">
        <v>2157</v>
      </c>
      <c r="E321" s="18" t="s">
        <v>22</v>
      </c>
      <c r="F321" s="19" t="s">
        <v>1912</v>
      </c>
      <c r="G321" s="14" t="s">
        <v>12</v>
      </c>
      <c r="H321" s="15">
        <v>0.4</v>
      </c>
      <c r="I321" s="16" t="s">
        <v>19</v>
      </c>
      <c r="J321" s="13" t="s">
        <v>80</v>
      </c>
      <c r="K321" s="165" t="s">
        <v>18</v>
      </c>
      <c r="L321" s="66" t="s">
        <v>109</v>
      </c>
      <c r="M321" s="85">
        <v>2</v>
      </c>
      <c r="N321" s="15">
        <f>IF(K321="Detected", 0.99,0)</f>
        <v>0</v>
      </c>
      <c r="O321" s="78">
        <f>IF(I321="Safe", M321*H321,0)</f>
        <v>0.8</v>
      </c>
      <c r="P321" s="78">
        <f>IF(I321="Dangerous",M321*H321*N321,0)</f>
        <v>0</v>
      </c>
      <c r="Q321" s="153">
        <f>IF(P321=0,0,M321*H321*(1-N321))</f>
        <v>0</v>
      </c>
      <c r="R321" s="238"/>
    </row>
    <row r="322" spans="2:18" s="3" customFormat="1" ht="27.95" customHeight="1">
      <c r="B322" s="236"/>
      <c r="C322" s="241"/>
      <c r="D322" s="20"/>
      <c r="E322" s="21"/>
      <c r="F322" s="31"/>
      <c r="G322" s="14" t="s">
        <v>13</v>
      </c>
      <c r="H322" s="15">
        <v>0.4</v>
      </c>
      <c r="I322" s="16" t="s">
        <v>25</v>
      </c>
      <c r="J322" s="13" t="s">
        <v>2158</v>
      </c>
      <c r="K322" s="165" t="s">
        <v>28</v>
      </c>
      <c r="L322" s="13" t="s">
        <v>2206</v>
      </c>
      <c r="M322" s="85">
        <f t="shared" si="44"/>
        <v>2</v>
      </c>
      <c r="N322" s="15">
        <f>IF(K322="Detected", 0.99,0)</f>
        <v>0.99</v>
      </c>
      <c r="O322" s="78">
        <f>IF(I322="Safe", M322*H322,0)</f>
        <v>0</v>
      </c>
      <c r="P322" s="78">
        <f>IF(I322="Dangerous",M322*H322*N322,0)</f>
        <v>0.79200000000000004</v>
      </c>
      <c r="Q322" s="153">
        <f>IF(P322=0,0,M322*H322*(1-N322))</f>
        <v>8.0000000000000071E-3</v>
      </c>
      <c r="R322" s="340"/>
    </row>
    <row r="323" spans="2:18" s="3" customFormat="1" ht="27.95" customHeight="1">
      <c r="B323" s="236"/>
      <c r="C323" s="241"/>
      <c r="D323" s="22"/>
      <c r="E323" s="23"/>
      <c r="F323" s="24"/>
      <c r="G323" s="14" t="s">
        <v>14</v>
      </c>
      <c r="H323" s="15">
        <v>0.2</v>
      </c>
      <c r="I323" s="16" t="s">
        <v>19</v>
      </c>
      <c r="J323" s="13" t="s">
        <v>80</v>
      </c>
      <c r="K323" s="165" t="s">
        <v>18</v>
      </c>
      <c r="L323" s="66" t="s">
        <v>109</v>
      </c>
      <c r="M323" s="85">
        <f t="shared" si="44"/>
        <v>2</v>
      </c>
      <c r="N323" s="15">
        <f>IF(K323="Detected", 0.99,0)</f>
        <v>0</v>
      </c>
      <c r="O323" s="78">
        <f>IF(I323="Safe", M323*H323,0)</f>
        <v>0.4</v>
      </c>
      <c r="P323" s="78">
        <f>IF(I323="Dangerous",M323*H323*N323,0)</f>
        <v>0</v>
      </c>
      <c r="Q323" s="153">
        <f>IF(P323=0,0,M323*H323*(1-N323))</f>
        <v>0</v>
      </c>
      <c r="R323" s="340"/>
    </row>
    <row r="324" spans="2:18" s="3" customFormat="1" ht="27.95" customHeight="1">
      <c r="B324" s="338"/>
      <c r="C324" s="344"/>
      <c r="D324" s="17" t="s">
        <v>4470</v>
      </c>
      <c r="E324" s="44" t="s">
        <v>4466</v>
      </c>
      <c r="F324" s="19" t="s">
        <v>4465</v>
      </c>
      <c r="G324" s="163" t="s">
        <v>232</v>
      </c>
      <c r="H324" s="15">
        <v>0.2</v>
      </c>
      <c r="I324" s="286" t="s">
        <v>3231</v>
      </c>
      <c r="J324" s="277" t="s">
        <v>4467</v>
      </c>
      <c r="K324" s="286" t="s">
        <v>20</v>
      </c>
      <c r="L324" s="376" t="s">
        <v>4471</v>
      </c>
      <c r="M324" s="292">
        <v>25</v>
      </c>
      <c r="N324" s="15">
        <f t="shared" ref="N324:N328" si="45">IF(K324="Detected", 0.99,0)</f>
        <v>0.99</v>
      </c>
      <c r="O324" s="78">
        <f t="shared" ref="O324:O328" si="46">IF(I324="Safe", M324*H324,0)</f>
        <v>0</v>
      </c>
      <c r="P324" s="78">
        <f t="shared" ref="P324:P328" si="47">IF(I324="Dangerous",M324*H324*N324,0)</f>
        <v>4.95</v>
      </c>
      <c r="Q324" s="153">
        <f t="shared" ref="Q324:Q328" si="48">IF(P324=0,0,M324*H324*(1-N324))</f>
        <v>5.0000000000000044E-2</v>
      </c>
      <c r="R324" s="340"/>
    </row>
    <row r="325" spans="2:18" s="3" customFormat="1" ht="27.95" customHeight="1">
      <c r="B325" s="338"/>
      <c r="C325" s="344"/>
      <c r="D325" s="20"/>
      <c r="E325" s="21"/>
      <c r="F325" s="31"/>
      <c r="G325" s="163" t="s">
        <v>233</v>
      </c>
      <c r="H325" s="15">
        <v>0.2</v>
      </c>
      <c r="I325" s="286" t="s">
        <v>3722</v>
      </c>
      <c r="J325" s="277" t="s">
        <v>4467</v>
      </c>
      <c r="K325" s="286" t="s">
        <v>20</v>
      </c>
      <c r="L325" s="376" t="s">
        <v>4471</v>
      </c>
      <c r="M325" s="292">
        <f>M324</f>
        <v>25</v>
      </c>
      <c r="N325" s="15">
        <f t="shared" si="45"/>
        <v>0.99</v>
      </c>
      <c r="O325" s="78">
        <f t="shared" si="46"/>
        <v>0</v>
      </c>
      <c r="P325" s="78">
        <f t="shared" si="47"/>
        <v>4.95</v>
      </c>
      <c r="Q325" s="153">
        <f t="shared" si="48"/>
        <v>5.0000000000000044E-2</v>
      </c>
      <c r="R325" s="340"/>
    </row>
    <row r="326" spans="2:18" s="3" customFormat="1" ht="27.95" customHeight="1">
      <c r="B326" s="338"/>
      <c r="C326" s="344"/>
      <c r="D326" s="20"/>
      <c r="E326" s="21"/>
      <c r="F326" s="31"/>
      <c r="G326" s="163" t="s">
        <v>230</v>
      </c>
      <c r="H326" s="15">
        <v>0.2</v>
      </c>
      <c r="I326" s="275" t="s">
        <v>16</v>
      </c>
      <c r="J326" s="277" t="s">
        <v>4468</v>
      </c>
      <c r="K326" s="286" t="s">
        <v>20</v>
      </c>
      <c r="L326" s="376" t="s">
        <v>4471</v>
      </c>
      <c r="M326" s="292">
        <f>M325</f>
        <v>25</v>
      </c>
      <c r="N326" s="15">
        <f t="shared" si="45"/>
        <v>0.99</v>
      </c>
      <c r="O326" s="78">
        <f t="shared" si="46"/>
        <v>0</v>
      </c>
      <c r="P326" s="78">
        <f t="shared" si="47"/>
        <v>4.95</v>
      </c>
      <c r="Q326" s="153">
        <f t="shared" si="48"/>
        <v>5.0000000000000044E-2</v>
      </c>
      <c r="R326" s="340"/>
    </row>
    <row r="327" spans="2:18" s="3" customFormat="1" ht="27.95" customHeight="1">
      <c r="B327" s="338"/>
      <c r="C327" s="344"/>
      <c r="D327" s="20"/>
      <c r="E327" s="21"/>
      <c r="F327" s="31"/>
      <c r="G327" s="163" t="s">
        <v>231</v>
      </c>
      <c r="H327" s="15">
        <v>0.2</v>
      </c>
      <c r="I327" s="275" t="s">
        <v>3231</v>
      </c>
      <c r="J327" s="277" t="s">
        <v>4469</v>
      </c>
      <c r="K327" s="286" t="s">
        <v>20</v>
      </c>
      <c r="L327" s="376" t="s">
        <v>4471</v>
      </c>
      <c r="M327" s="292">
        <f>M326</f>
        <v>25</v>
      </c>
      <c r="N327" s="15">
        <f t="shared" si="45"/>
        <v>0.99</v>
      </c>
      <c r="O327" s="78">
        <f t="shared" si="46"/>
        <v>0</v>
      </c>
      <c r="P327" s="78">
        <f t="shared" si="47"/>
        <v>4.95</v>
      </c>
      <c r="Q327" s="153">
        <f t="shared" si="48"/>
        <v>5.0000000000000044E-2</v>
      </c>
      <c r="R327" s="340"/>
    </row>
    <row r="328" spans="2:18" s="3" customFormat="1" ht="39.950000000000003" customHeight="1" thickBot="1">
      <c r="B328" s="339"/>
      <c r="C328" s="345"/>
      <c r="D328" s="46"/>
      <c r="E328" s="43"/>
      <c r="F328" s="48"/>
      <c r="G328" s="195" t="s">
        <v>234</v>
      </c>
      <c r="H328" s="50">
        <v>0.2</v>
      </c>
      <c r="I328" s="328" t="s">
        <v>3226</v>
      </c>
      <c r="J328" s="329" t="s">
        <v>210</v>
      </c>
      <c r="K328" s="377" t="s">
        <v>20</v>
      </c>
      <c r="L328" s="330" t="s">
        <v>21</v>
      </c>
      <c r="M328" s="378">
        <f>M327</f>
        <v>25</v>
      </c>
      <c r="N328" s="50">
        <f t="shared" si="45"/>
        <v>0.99</v>
      </c>
      <c r="O328" s="82">
        <f t="shared" si="46"/>
        <v>5</v>
      </c>
      <c r="P328" s="82">
        <f t="shared" si="47"/>
        <v>0</v>
      </c>
      <c r="Q328" s="154">
        <f t="shared" si="48"/>
        <v>0</v>
      </c>
      <c r="R328" s="197"/>
    </row>
    <row r="329" spans="2:18" s="3" customFormat="1" ht="12.75">
      <c r="G329" s="6"/>
      <c r="H329" s="8"/>
      <c r="I329" s="5"/>
      <c r="J329" s="9"/>
      <c r="K329" s="5"/>
      <c r="L329" s="9"/>
      <c r="M329" s="58"/>
      <c r="N329" s="60"/>
      <c r="O329" s="56"/>
      <c r="P329" s="56"/>
      <c r="Q329" s="56"/>
    </row>
    <row r="330" spans="2:18" s="3" customFormat="1" ht="12.75">
      <c r="G330" s="6"/>
      <c r="H330" s="8"/>
      <c r="I330" s="5"/>
      <c r="J330" s="9"/>
      <c r="K330" s="5"/>
      <c r="L330" s="9"/>
      <c r="M330" s="58"/>
      <c r="N330" s="60"/>
      <c r="O330" s="56"/>
      <c r="P330" s="56"/>
      <c r="Q330" s="56"/>
    </row>
    <row r="331" spans="2:18" s="3" customFormat="1" ht="12.75">
      <c r="G331" s="6"/>
      <c r="H331" s="8"/>
      <c r="I331" s="5"/>
      <c r="J331" s="9"/>
      <c r="K331" s="5"/>
      <c r="L331" s="9"/>
      <c r="M331" s="58"/>
      <c r="N331" s="60"/>
      <c r="O331" s="56"/>
      <c r="P331" s="56"/>
      <c r="Q331" s="56"/>
    </row>
    <row r="332" spans="2:18" s="3" customFormat="1" ht="12.75">
      <c r="G332" s="6"/>
      <c r="H332" s="8"/>
      <c r="I332" s="5"/>
      <c r="J332" s="9"/>
      <c r="K332" s="5"/>
      <c r="L332" s="9"/>
      <c r="M332" s="58"/>
      <c r="N332" s="60"/>
      <c r="O332" s="56"/>
      <c r="P332" s="56"/>
      <c r="Q332" s="56"/>
    </row>
    <row r="333" spans="2:18" s="3" customFormat="1" ht="12.75">
      <c r="G333" s="6"/>
      <c r="H333" s="8"/>
      <c r="I333" s="5"/>
      <c r="J333" s="9"/>
      <c r="K333" s="5"/>
      <c r="L333" s="9"/>
      <c r="M333" s="58"/>
      <c r="N333" s="60"/>
      <c r="O333" s="56"/>
      <c r="P333" s="56"/>
      <c r="Q333" s="56"/>
    </row>
    <row r="334" spans="2:18" s="3" customFormat="1" ht="12.75">
      <c r="G334" s="6"/>
      <c r="H334" s="8"/>
      <c r="I334" s="5"/>
      <c r="J334" s="9"/>
      <c r="K334" s="5"/>
      <c r="L334" s="9"/>
      <c r="M334" s="58"/>
      <c r="N334" s="60"/>
      <c r="O334" s="56"/>
      <c r="P334" s="56"/>
      <c r="Q334" s="56"/>
    </row>
    <row r="335" spans="2:18" s="3" customFormat="1" ht="12.75">
      <c r="G335" s="6"/>
      <c r="H335" s="8"/>
      <c r="I335" s="5"/>
      <c r="J335" s="9"/>
      <c r="K335" s="5"/>
      <c r="L335" s="9"/>
      <c r="M335" s="58"/>
      <c r="N335" s="60"/>
      <c r="O335" s="56"/>
      <c r="P335" s="56"/>
      <c r="Q335" s="56"/>
    </row>
    <row r="336" spans="2:18"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H837" s="8"/>
      <c r="I837" s="5"/>
      <c r="J837" s="9"/>
      <c r="K837" s="5"/>
      <c r="L837" s="9"/>
      <c r="M837" s="58"/>
      <c r="N837" s="60"/>
      <c r="O837" s="56"/>
      <c r="P837" s="56"/>
      <c r="Q837" s="56"/>
    </row>
    <row r="838" spans="7:17" s="3" customFormat="1" ht="12.75">
      <c r="G838" s="6"/>
      <c r="H838" s="8"/>
      <c r="I838" s="5"/>
      <c r="J838" s="9"/>
      <c r="K838" s="5"/>
      <c r="L838" s="9"/>
      <c r="M838" s="58"/>
      <c r="N838" s="60"/>
      <c r="O838" s="56"/>
      <c r="P838" s="56"/>
      <c r="Q838" s="56"/>
    </row>
    <row r="839" spans="7:17" s="3" customFormat="1" ht="12.75">
      <c r="G839" s="6"/>
      <c r="H839" s="8"/>
      <c r="I839" s="5"/>
      <c r="J839" s="9"/>
      <c r="K839" s="5"/>
      <c r="L839" s="9"/>
      <c r="M839" s="58"/>
      <c r="N839" s="60"/>
      <c r="O839" s="56"/>
      <c r="P839" s="56"/>
      <c r="Q839" s="56"/>
    </row>
    <row r="840" spans="7:17" s="3" customFormat="1" ht="12.75">
      <c r="G840" s="6"/>
      <c r="H840" s="8"/>
      <c r="I840" s="5"/>
      <c r="J840" s="9"/>
      <c r="K840" s="5"/>
      <c r="L840" s="9"/>
      <c r="M840" s="58"/>
      <c r="N840" s="60"/>
      <c r="O840" s="56"/>
      <c r="P840" s="56"/>
      <c r="Q840" s="56"/>
    </row>
    <row r="841" spans="7:17" s="3" customFormat="1" ht="12.75">
      <c r="G841" s="6"/>
      <c r="H841" s="8"/>
      <c r="I841" s="5"/>
      <c r="J841" s="9"/>
      <c r="K841" s="5"/>
      <c r="L841" s="9"/>
      <c r="M841" s="58"/>
      <c r="N841" s="60"/>
      <c r="O841" s="56"/>
      <c r="P841" s="56"/>
      <c r="Q841" s="56"/>
    </row>
    <row r="842" spans="7:17" s="3" customFormat="1" ht="12.75">
      <c r="G842" s="6"/>
      <c r="H842" s="8"/>
      <c r="I842" s="5"/>
      <c r="J842" s="9"/>
      <c r="K842" s="5"/>
      <c r="L842" s="9"/>
      <c r="M842" s="58"/>
      <c r="N842" s="60"/>
      <c r="O842" s="56"/>
      <c r="P842" s="56"/>
      <c r="Q842" s="56"/>
    </row>
    <row r="843" spans="7:17" s="3" customFormat="1" ht="12.75">
      <c r="G843" s="6"/>
      <c r="H843" s="8"/>
      <c r="I843" s="5"/>
      <c r="J843" s="9"/>
      <c r="K843" s="5"/>
      <c r="L843" s="9"/>
      <c r="M843" s="58"/>
      <c r="N843" s="60"/>
      <c r="O843" s="56"/>
      <c r="P843" s="56"/>
      <c r="Q843" s="56"/>
    </row>
    <row r="844" spans="7:17" s="3" customFormat="1" ht="12.75">
      <c r="G844" s="6"/>
      <c r="H844" s="8"/>
      <c r="I844" s="5"/>
      <c r="J844" s="9"/>
      <c r="K844" s="5"/>
      <c r="L844" s="9"/>
      <c r="M844" s="58"/>
      <c r="N844" s="60"/>
      <c r="O844" s="56"/>
      <c r="P844" s="56"/>
      <c r="Q844" s="56"/>
    </row>
    <row r="845" spans="7:17" s="3" customFormat="1" ht="12.75">
      <c r="G845" s="6"/>
      <c r="H845" s="8"/>
      <c r="I845" s="5"/>
      <c r="J845" s="9"/>
      <c r="K845" s="5"/>
      <c r="L845" s="9"/>
      <c r="M845" s="58"/>
      <c r="N845" s="60"/>
      <c r="O845" s="56"/>
      <c r="P845" s="56"/>
      <c r="Q845" s="56"/>
    </row>
    <row r="846" spans="7:17" s="3" customFormat="1" ht="12.75">
      <c r="G846" s="6"/>
      <c r="H846" s="8"/>
      <c r="I846" s="5"/>
      <c r="J846" s="9"/>
      <c r="K846" s="5"/>
      <c r="L846" s="9"/>
      <c r="M846" s="58"/>
      <c r="N846" s="60"/>
      <c r="O846" s="56"/>
      <c r="P846" s="56"/>
      <c r="Q846" s="56"/>
    </row>
    <row r="847" spans="7:17" s="3" customFormat="1" ht="12.75">
      <c r="G847" s="6"/>
      <c r="H847" s="8"/>
      <c r="I847" s="5"/>
      <c r="J847" s="9"/>
      <c r="K847" s="5"/>
      <c r="L847" s="9"/>
      <c r="M847" s="58"/>
      <c r="N847" s="60"/>
      <c r="O847" s="56"/>
      <c r="P847" s="56"/>
      <c r="Q847" s="56"/>
    </row>
    <row r="848" spans="7:17" s="3" customFormat="1" ht="12.75">
      <c r="G848" s="6"/>
      <c r="H848" s="8"/>
      <c r="I848" s="5"/>
      <c r="J848" s="9"/>
      <c r="K848" s="5"/>
      <c r="L848" s="9"/>
      <c r="M848" s="58"/>
      <c r="N848" s="60"/>
      <c r="O848" s="56"/>
      <c r="P848" s="56"/>
      <c r="Q848" s="56"/>
    </row>
    <row r="849" spans="7:17" s="3" customFormat="1" ht="12.75">
      <c r="G849" s="6"/>
      <c r="H849" s="8"/>
      <c r="I849" s="5"/>
      <c r="J849" s="9"/>
      <c r="K849" s="5"/>
      <c r="L849" s="9"/>
      <c r="M849" s="58"/>
      <c r="N849" s="60"/>
      <c r="O849" s="56"/>
      <c r="P849" s="56"/>
      <c r="Q849" s="56"/>
    </row>
    <row r="850" spans="7:17" s="3" customFormat="1" ht="12.75">
      <c r="G850" s="6"/>
      <c r="H850" s="8"/>
      <c r="I850" s="5"/>
      <c r="J850" s="9"/>
      <c r="K850" s="5"/>
      <c r="L850" s="9"/>
      <c r="M850" s="58"/>
      <c r="N850" s="60"/>
      <c r="O850" s="56"/>
      <c r="P850" s="56"/>
      <c r="Q850" s="56"/>
    </row>
    <row r="851" spans="7:17" s="3" customFormat="1" ht="12.75">
      <c r="G851" s="6"/>
      <c r="H851" s="8"/>
      <c r="I851" s="5"/>
      <c r="J851" s="9"/>
      <c r="K851" s="5"/>
      <c r="L851" s="9"/>
      <c r="M851" s="58"/>
      <c r="N851" s="60"/>
      <c r="O851" s="56"/>
      <c r="P851" s="56"/>
      <c r="Q851" s="56"/>
    </row>
    <row r="852" spans="7:17" s="3" customFormat="1" ht="12.75">
      <c r="G852" s="6"/>
      <c r="H852" s="8"/>
      <c r="I852" s="5"/>
      <c r="J852" s="9"/>
      <c r="K852" s="5"/>
      <c r="L852" s="9"/>
      <c r="M852" s="58"/>
      <c r="N852" s="60"/>
      <c r="O852" s="56"/>
      <c r="P852" s="56"/>
      <c r="Q852" s="56"/>
    </row>
    <row r="853" spans="7:17" s="3" customFormat="1" ht="12.75">
      <c r="G853" s="6"/>
      <c r="H853" s="8"/>
      <c r="I853" s="5"/>
      <c r="J853" s="9"/>
      <c r="K853" s="5"/>
      <c r="L853" s="9"/>
      <c r="M853" s="58"/>
      <c r="N853" s="60"/>
      <c r="O853" s="56"/>
      <c r="P853" s="56"/>
      <c r="Q853" s="56"/>
    </row>
    <row r="854" spans="7:17" s="3" customFormat="1" ht="12.75">
      <c r="G854" s="6"/>
      <c r="H854" s="8"/>
      <c r="I854" s="5"/>
      <c r="J854" s="9"/>
      <c r="K854" s="5"/>
      <c r="L854" s="9"/>
      <c r="M854" s="58"/>
      <c r="N854" s="60"/>
      <c r="O854" s="56"/>
      <c r="P854" s="56"/>
      <c r="Q854" s="56"/>
    </row>
    <row r="855" spans="7:17" s="3" customFormat="1" ht="12.75">
      <c r="G855" s="6"/>
      <c r="H855" s="8"/>
      <c r="I855" s="5"/>
      <c r="J855" s="9"/>
      <c r="K855" s="5"/>
      <c r="L855" s="9"/>
      <c r="M855" s="58"/>
      <c r="N855" s="60"/>
      <c r="O855" s="56"/>
      <c r="P855" s="56"/>
      <c r="Q855" s="56"/>
    </row>
    <row r="856" spans="7:17" s="3" customFormat="1" ht="12.75">
      <c r="G856" s="6"/>
      <c r="H856" s="8"/>
      <c r="I856" s="5"/>
      <c r="J856" s="9"/>
      <c r="K856" s="5"/>
      <c r="L856" s="9"/>
      <c r="M856" s="58"/>
      <c r="N856" s="60"/>
      <c r="O856" s="56"/>
      <c r="P856" s="56"/>
      <c r="Q856" s="56"/>
    </row>
    <row r="857" spans="7:17" s="3" customFormat="1" ht="12.75">
      <c r="G857" s="6"/>
      <c r="H857" s="8"/>
      <c r="I857" s="5"/>
      <c r="J857" s="9"/>
      <c r="K857" s="5"/>
      <c r="L857" s="9"/>
      <c r="M857" s="58"/>
      <c r="N857" s="60"/>
      <c r="O857" s="56"/>
      <c r="P857" s="56"/>
      <c r="Q857" s="56"/>
    </row>
    <row r="858" spans="7:17" s="3" customFormat="1" ht="12.75">
      <c r="G858" s="6"/>
      <c r="H858" s="8"/>
      <c r="I858" s="5"/>
      <c r="J858" s="9"/>
      <c r="K858" s="5"/>
      <c r="L858" s="9"/>
      <c r="M858" s="58"/>
      <c r="N858" s="60"/>
      <c r="O858" s="56"/>
      <c r="P858" s="56"/>
      <c r="Q858" s="56"/>
    </row>
    <row r="859" spans="7:17" s="3" customFormat="1" ht="12.75">
      <c r="G859" s="6"/>
      <c r="H859" s="8"/>
      <c r="I859" s="5"/>
      <c r="J859" s="9"/>
      <c r="K859" s="5"/>
      <c r="L859" s="9"/>
      <c r="M859" s="58"/>
      <c r="N859" s="60"/>
      <c r="O859" s="56"/>
      <c r="P859" s="56"/>
      <c r="Q859" s="56"/>
    </row>
    <row r="860" spans="7:17" s="3" customFormat="1" ht="12.75">
      <c r="G860" s="6"/>
      <c r="H860" s="8"/>
      <c r="I860" s="5"/>
      <c r="J860" s="9"/>
      <c r="K860" s="5"/>
      <c r="L860" s="9"/>
      <c r="M860" s="58"/>
      <c r="N860" s="60"/>
      <c r="O860" s="56"/>
      <c r="P860" s="56"/>
      <c r="Q860" s="56"/>
    </row>
    <row r="861" spans="7:17" s="3" customFormat="1" ht="12.75">
      <c r="G861" s="6"/>
      <c r="H861" s="8"/>
      <c r="I861" s="5"/>
      <c r="J861" s="9"/>
      <c r="K861" s="5"/>
      <c r="L861" s="9"/>
      <c r="M861" s="58"/>
      <c r="N861" s="60"/>
      <c r="O861" s="56"/>
      <c r="P861" s="56"/>
      <c r="Q861" s="56"/>
    </row>
    <row r="862" spans="7:17" s="3" customFormat="1" ht="12.75">
      <c r="G862" s="6"/>
      <c r="H862" s="8"/>
      <c r="I862" s="5"/>
      <c r="J862" s="9"/>
      <c r="K862" s="5"/>
      <c r="L862" s="9"/>
      <c r="M862" s="58"/>
      <c r="N862" s="60"/>
      <c r="O862" s="56"/>
      <c r="P862" s="56"/>
      <c r="Q862" s="56"/>
    </row>
    <row r="863" spans="7:17" s="3" customFormat="1" ht="12.75">
      <c r="G863" s="6"/>
      <c r="H863" s="8"/>
      <c r="I863" s="5"/>
      <c r="J863" s="9"/>
      <c r="K863" s="5"/>
      <c r="L863" s="9"/>
      <c r="M863" s="58"/>
      <c r="N863" s="60"/>
      <c r="O863" s="56"/>
      <c r="P863" s="56"/>
      <c r="Q863" s="56"/>
    </row>
    <row r="864" spans="7:17" s="3" customFormat="1" ht="12.75">
      <c r="G864" s="6"/>
      <c r="H864" s="8"/>
      <c r="I864" s="5"/>
      <c r="J864" s="9"/>
      <c r="K864" s="5"/>
      <c r="L864" s="9"/>
      <c r="M864" s="58"/>
      <c r="N864" s="60"/>
      <c r="O864" s="56"/>
      <c r="P864" s="56"/>
      <c r="Q864" s="56"/>
    </row>
    <row r="865" spans="7:17" s="3" customFormat="1" ht="12.75">
      <c r="G865" s="6"/>
      <c r="H865" s="8"/>
      <c r="I865" s="5"/>
      <c r="J865" s="9"/>
      <c r="K865" s="5"/>
      <c r="L865" s="9"/>
      <c r="M865" s="58"/>
      <c r="N865" s="60"/>
      <c r="O865" s="56"/>
      <c r="P865" s="56"/>
      <c r="Q865" s="56"/>
    </row>
    <row r="866" spans="7:17" s="3" customFormat="1" ht="12.75">
      <c r="G866" s="6"/>
      <c r="H866" s="8"/>
      <c r="I866" s="5"/>
      <c r="J866" s="9"/>
      <c r="K866" s="5"/>
      <c r="L866" s="9"/>
      <c r="M866" s="58"/>
      <c r="N866" s="60"/>
      <c r="O866" s="56"/>
      <c r="P866" s="56"/>
      <c r="Q866" s="56"/>
    </row>
    <row r="867" spans="7:17" s="3" customFormat="1" ht="12.75">
      <c r="G867" s="6"/>
      <c r="H867" s="8"/>
      <c r="I867" s="5"/>
      <c r="J867" s="9"/>
      <c r="K867" s="5"/>
      <c r="L867" s="9"/>
      <c r="M867" s="58"/>
      <c r="N867" s="60"/>
      <c r="O867" s="56"/>
      <c r="P867" s="56"/>
      <c r="Q867" s="56"/>
    </row>
    <row r="868" spans="7:17" s="3" customFormat="1" ht="12.75">
      <c r="G868" s="6"/>
      <c r="H868" s="8"/>
      <c r="I868" s="5"/>
      <c r="J868" s="9"/>
      <c r="K868" s="5"/>
      <c r="L868" s="9"/>
      <c r="M868" s="58"/>
      <c r="N868" s="60"/>
      <c r="O868" s="56"/>
      <c r="P868" s="56"/>
      <c r="Q868" s="56"/>
    </row>
    <row r="869" spans="7:17" s="3" customFormat="1" ht="12.75">
      <c r="G869" s="6"/>
      <c r="H869" s="8"/>
      <c r="I869" s="5"/>
      <c r="J869" s="9"/>
      <c r="K869" s="5"/>
      <c r="L869" s="9"/>
      <c r="M869" s="58"/>
      <c r="N869" s="60"/>
      <c r="O869" s="56"/>
      <c r="P869" s="56"/>
      <c r="Q869" s="56"/>
    </row>
    <row r="870" spans="7:17" s="3" customFormat="1" ht="12.75">
      <c r="G870" s="6"/>
      <c r="H870" s="8"/>
      <c r="I870" s="5"/>
      <c r="J870" s="9"/>
      <c r="K870" s="5"/>
      <c r="L870" s="9"/>
      <c r="M870" s="58"/>
      <c r="N870" s="60"/>
      <c r="O870" s="56"/>
      <c r="P870" s="56"/>
      <c r="Q870" s="56"/>
    </row>
    <row r="871" spans="7:17" s="3" customFormat="1" ht="12.75">
      <c r="G871" s="6"/>
      <c r="H871" s="8"/>
      <c r="I871" s="5"/>
      <c r="J871" s="9"/>
      <c r="K871" s="5"/>
      <c r="L871" s="9"/>
      <c r="M871" s="58"/>
      <c r="N871" s="60"/>
      <c r="O871" s="56"/>
      <c r="P871" s="56"/>
      <c r="Q871" s="56"/>
    </row>
    <row r="872" spans="7:17" s="3" customFormat="1" ht="12.75">
      <c r="G872" s="6"/>
      <c r="H872" s="8"/>
      <c r="I872" s="5"/>
      <c r="J872" s="9"/>
      <c r="K872" s="5"/>
      <c r="L872" s="9"/>
      <c r="M872" s="58"/>
      <c r="N872" s="60"/>
      <c r="O872" s="56"/>
      <c r="P872" s="56"/>
      <c r="Q872" s="56"/>
    </row>
    <row r="873" spans="7:17" s="3" customFormat="1" ht="12.75">
      <c r="G873" s="6"/>
      <c r="H873" s="8"/>
      <c r="I873" s="5"/>
      <c r="J873" s="9"/>
      <c r="K873" s="5"/>
      <c r="L873" s="9"/>
      <c r="M873" s="58"/>
      <c r="N873" s="60"/>
      <c r="O873" s="56"/>
      <c r="P873" s="56"/>
      <c r="Q873" s="56"/>
    </row>
    <row r="874" spans="7:17" s="3" customFormat="1" ht="12.75">
      <c r="G874" s="6"/>
      <c r="H874" s="8"/>
      <c r="I874" s="5"/>
      <c r="J874" s="9"/>
      <c r="K874" s="5"/>
      <c r="L874" s="9"/>
      <c r="M874" s="58"/>
      <c r="N874" s="60"/>
      <c r="O874" s="56"/>
      <c r="P874" s="56"/>
      <c r="Q874" s="56"/>
    </row>
    <row r="875" spans="7:17" s="3" customFormat="1" ht="12.75">
      <c r="G875" s="6"/>
      <c r="H875" s="8"/>
      <c r="I875" s="5"/>
      <c r="J875" s="9"/>
      <c r="K875" s="5"/>
      <c r="L875" s="9"/>
      <c r="M875" s="58"/>
      <c r="N875" s="60"/>
      <c r="O875" s="56"/>
      <c r="P875" s="56"/>
      <c r="Q875" s="56"/>
    </row>
    <row r="876" spans="7:17" s="3" customFormat="1" ht="12.75">
      <c r="G876" s="6"/>
      <c r="H876" s="8"/>
      <c r="I876" s="5"/>
      <c r="J876" s="9"/>
      <c r="K876" s="5"/>
      <c r="L876" s="9"/>
      <c r="M876" s="58"/>
      <c r="N876" s="60"/>
      <c r="O876" s="56"/>
      <c r="P876" s="56"/>
      <c r="Q876" s="56"/>
    </row>
    <row r="877" spans="7:17" s="3" customFormat="1" ht="12.75">
      <c r="G877" s="6"/>
      <c r="H877" s="8"/>
      <c r="I877" s="5"/>
      <c r="J877" s="9"/>
      <c r="K877" s="5"/>
      <c r="L877" s="9"/>
      <c r="M877" s="58"/>
      <c r="N877" s="60"/>
      <c r="O877" s="56"/>
      <c r="P877" s="56"/>
      <c r="Q877" s="56"/>
    </row>
    <row r="878" spans="7:17" s="3" customFormat="1" ht="12.75">
      <c r="G878" s="6"/>
      <c r="H878" s="8"/>
      <c r="I878" s="5"/>
      <c r="J878" s="9"/>
      <c r="K878" s="5"/>
      <c r="L878" s="9"/>
      <c r="M878" s="58"/>
      <c r="N878" s="60"/>
      <c r="O878" s="56"/>
      <c r="P878" s="56"/>
      <c r="Q878" s="56"/>
    </row>
    <row r="879" spans="7:17" s="3" customFormat="1" ht="12.75">
      <c r="G879" s="6"/>
      <c r="H879" s="8"/>
      <c r="I879" s="5"/>
      <c r="J879" s="9"/>
      <c r="K879" s="5"/>
      <c r="L879" s="9"/>
      <c r="M879" s="58"/>
      <c r="N879" s="60"/>
      <c r="O879" s="56"/>
      <c r="P879" s="56"/>
      <c r="Q879" s="56"/>
    </row>
    <row r="880" spans="7:17" s="3" customFormat="1" ht="12.75">
      <c r="G880" s="6"/>
      <c r="H880" s="8"/>
      <c r="I880" s="5"/>
      <c r="J880" s="9"/>
      <c r="K880" s="5"/>
      <c r="L880" s="9"/>
      <c r="M880" s="58"/>
      <c r="N880" s="60"/>
      <c r="O880" s="56"/>
      <c r="P880" s="56"/>
      <c r="Q880" s="56"/>
    </row>
    <row r="881" spans="7:17" s="3" customFormat="1" ht="12.75">
      <c r="G881" s="6"/>
      <c r="H881" s="8"/>
      <c r="I881" s="5"/>
      <c r="J881" s="9"/>
      <c r="K881" s="5"/>
      <c r="L881" s="9"/>
      <c r="M881" s="58"/>
      <c r="N881" s="60"/>
      <c r="O881" s="56"/>
      <c r="P881" s="56"/>
      <c r="Q881" s="56"/>
    </row>
    <row r="882" spans="7:17" s="3" customFormat="1" ht="12.75">
      <c r="G882" s="6"/>
      <c r="H882" s="8"/>
      <c r="I882" s="5"/>
      <c r="J882" s="9"/>
      <c r="K882" s="5"/>
      <c r="L882" s="9"/>
      <c r="M882" s="58"/>
      <c r="N882" s="60"/>
      <c r="O882" s="56"/>
      <c r="P882" s="56"/>
      <c r="Q882" s="56"/>
    </row>
    <row r="883" spans="7:17" s="3" customFormat="1" ht="12.75">
      <c r="G883" s="6"/>
      <c r="H883" s="8"/>
      <c r="I883" s="5"/>
      <c r="J883" s="9"/>
      <c r="K883" s="5"/>
      <c r="L883" s="9"/>
      <c r="M883" s="58"/>
      <c r="N883" s="60"/>
      <c r="O883" s="56"/>
      <c r="P883" s="56"/>
      <c r="Q883" s="56"/>
    </row>
    <row r="884" spans="7:17" s="3" customFormat="1" ht="12.75">
      <c r="G884" s="6"/>
      <c r="H884" s="8"/>
      <c r="I884" s="5"/>
      <c r="J884" s="9"/>
      <c r="K884" s="5"/>
      <c r="L884" s="9"/>
      <c r="M884" s="58"/>
      <c r="N884" s="60"/>
      <c r="O884" s="56"/>
      <c r="P884" s="56"/>
      <c r="Q884" s="56"/>
    </row>
    <row r="885" spans="7:17" s="3" customFormat="1" ht="12.75">
      <c r="G885" s="6"/>
      <c r="H885" s="8"/>
      <c r="I885" s="5"/>
      <c r="J885" s="9"/>
      <c r="K885" s="5"/>
      <c r="L885" s="9"/>
      <c r="M885" s="58"/>
      <c r="N885" s="60"/>
      <c r="O885" s="56"/>
      <c r="P885" s="56"/>
      <c r="Q885" s="56"/>
    </row>
    <row r="886" spans="7:17" s="3" customFormat="1" ht="12.75">
      <c r="G886" s="6"/>
      <c r="H886" s="8"/>
      <c r="I886" s="5"/>
      <c r="J886" s="9"/>
      <c r="K886" s="5"/>
      <c r="L886" s="9"/>
      <c r="M886" s="58"/>
      <c r="N886" s="60"/>
      <c r="O886" s="56"/>
      <c r="P886" s="56"/>
      <c r="Q886" s="56"/>
    </row>
    <row r="887" spans="7:17" s="3" customFormat="1" ht="12.75">
      <c r="G887" s="6"/>
      <c r="H887" s="8"/>
      <c r="I887" s="5"/>
      <c r="J887" s="9"/>
      <c r="K887" s="5"/>
      <c r="L887" s="9"/>
      <c r="M887" s="58"/>
      <c r="N887" s="60"/>
      <c r="O887" s="56"/>
      <c r="P887" s="56"/>
      <c r="Q887" s="56"/>
    </row>
    <row r="888" spans="7:17" s="3" customFormat="1" ht="12.75">
      <c r="G888" s="6"/>
      <c r="H888" s="8"/>
      <c r="I888" s="5"/>
      <c r="J888" s="9"/>
      <c r="K888" s="5"/>
      <c r="L888" s="9"/>
      <c r="M888" s="58"/>
      <c r="N888" s="60"/>
      <c r="O888" s="56"/>
      <c r="P888" s="56"/>
      <c r="Q888" s="56"/>
    </row>
    <row r="889" spans="7:17" s="3" customFormat="1" ht="12.75">
      <c r="G889" s="6"/>
      <c r="H889" s="8"/>
      <c r="I889" s="5"/>
      <c r="J889" s="9"/>
      <c r="K889" s="5"/>
      <c r="L889" s="9"/>
      <c r="M889" s="58"/>
      <c r="N889" s="60"/>
      <c r="O889" s="56"/>
      <c r="P889" s="56"/>
      <c r="Q889" s="56"/>
    </row>
    <row r="890" spans="7:17" s="3" customFormat="1" ht="12.75">
      <c r="G890" s="6"/>
      <c r="H890" s="8"/>
      <c r="I890" s="5"/>
      <c r="J890" s="9"/>
      <c r="K890" s="5"/>
      <c r="L890" s="9"/>
      <c r="M890" s="58"/>
      <c r="N890" s="60"/>
      <c r="O890" s="56"/>
      <c r="P890" s="56"/>
      <c r="Q890" s="56"/>
    </row>
    <row r="891" spans="7:17" s="3" customFormat="1" ht="12.75">
      <c r="G891" s="6"/>
      <c r="H891" s="8"/>
      <c r="I891" s="5"/>
      <c r="J891" s="9"/>
      <c r="K891" s="5"/>
      <c r="L891" s="9"/>
      <c r="M891" s="58"/>
      <c r="N891" s="60"/>
      <c r="O891" s="56"/>
      <c r="P891" s="56"/>
      <c r="Q891" s="56"/>
    </row>
    <row r="892" spans="7:17" s="3" customFormat="1" ht="12.75">
      <c r="G892" s="6"/>
      <c r="H892" s="8"/>
      <c r="I892" s="5"/>
      <c r="J892" s="9"/>
      <c r="K892" s="5"/>
      <c r="L892" s="9"/>
      <c r="M892" s="58"/>
      <c r="N892" s="60"/>
      <c r="O892" s="56"/>
      <c r="P892" s="56"/>
      <c r="Q892" s="56"/>
    </row>
    <row r="893" spans="7:17" s="3" customFormat="1" ht="12.75">
      <c r="G893" s="6"/>
      <c r="H893" s="8"/>
      <c r="I893" s="5"/>
      <c r="J893" s="9"/>
      <c r="K893" s="5"/>
      <c r="L893" s="9"/>
      <c r="M893" s="58"/>
      <c r="N893" s="60"/>
      <c r="O893" s="56"/>
      <c r="P893" s="56"/>
      <c r="Q893" s="56"/>
    </row>
    <row r="894" spans="7:17" s="3" customFormat="1" ht="12.75">
      <c r="G894" s="6"/>
      <c r="H894" s="8"/>
      <c r="I894" s="5"/>
      <c r="J894" s="9"/>
      <c r="K894" s="5"/>
      <c r="L894" s="9"/>
      <c r="M894" s="58"/>
      <c r="N894" s="60"/>
      <c r="O894" s="56"/>
      <c r="P894" s="56"/>
      <c r="Q894" s="56"/>
    </row>
    <row r="895" spans="7:17" s="3" customFormat="1" ht="12.75">
      <c r="G895" s="6"/>
      <c r="H895" s="8"/>
      <c r="I895" s="5"/>
      <c r="J895" s="9"/>
      <c r="K895" s="5"/>
      <c r="L895" s="9"/>
      <c r="M895" s="58"/>
      <c r="N895" s="60"/>
      <c r="O895" s="56"/>
      <c r="P895" s="56"/>
      <c r="Q895" s="56"/>
    </row>
    <row r="896" spans="7:17" s="3" customFormat="1" ht="12.75">
      <c r="G896" s="6"/>
      <c r="H896" s="8"/>
      <c r="I896" s="5"/>
      <c r="J896" s="9"/>
      <c r="K896" s="5"/>
      <c r="L896" s="9"/>
      <c r="M896" s="58"/>
      <c r="N896" s="60"/>
      <c r="O896" s="56"/>
      <c r="P896" s="56"/>
      <c r="Q896" s="56"/>
    </row>
    <row r="897" spans="7:17" s="3" customFormat="1" ht="12.75">
      <c r="G897" s="6"/>
      <c r="H897" s="8"/>
      <c r="I897" s="5"/>
      <c r="J897" s="9"/>
      <c r="K897" s="5"/>
      <c r="L897" s="9"/>
      <c r="M897" s="58"/>
      <c r="N897" s="60"/>
      <c r="O897" s="56"/>
      <c r="P897" s="56"/>
      <c r="Q897" s="56"/>
    </row>
    <row r="898" spans="7:17" s="3" customFormat="1" ht="12.75">
      <c r="G898" s="6"/>
      <c r="H898" s="8"/>
      <c r="I898" s="5"/>
      <c r="J898" s="9"/>
      <c r="K898" s="5"/>
      <c r="L898" s="9"/>
      <c r="M898" s="58"/>
      <c r="N898" s="60"/>
      <c r="O898" s="56"/>
      <c r="P898" s="56"/>
      <c r="Q898" s="56"/>
    </row>
    <row r="899" spans="7:17" s="3" customFormat="1" ht="12.75">
      <c r="G899" s="6"/>
      <c r="H899" s="8"/>
      <c r="I899" s="5"/>
      <c r="J899" s="9"/>
      <c r="K899" s="5"/>
      <c r="L899" s="9"/>
      <c r="M899" s="58"/>
      <c r="N899" s="60"/>
      <c r="O899" s="56"/>
      <c r="P899" s="56"/>
      <c r="Q899" s="56"/>
    </row>
    <row r="900" spans="7:17" s="3" customFormat="1" ht="12.75">
      <c r="G900" s="6"/>
      <c r="H900" s="8"/>
      <c r="I900" s="5"/>
      <c r="J900" s="9"/>
      <c r="K900" s="5"/>
      <c r="L900" s="9"/>
      <c r="M900" s="58"/>
      <c r="N900" s="60"/>
      <c r="O900" s="56"/>
      <c r="P900" s="56"/>
      <c r="Q900" s="56"/>
    </row>
    <row r="901" spans="7:17" s="3" customFormat="1" ht="12.75">
      <c r="G901" s="6"/>
      <c r="H901" s="8"/>
      <c r="I901" s="5"/>
      <c r="J901" s="9"/>
      <c r="K901" s="5"/>
      <c r="L901" s="9"/>
      <c r="M901" s="58"/>
      <c r="N901" s="60"/>
      <c r="O901" s="56"/>
      <c r="P901" s="56"/>
      <c r="Q901" s="56"/>
    </row>
    <row r="902" spans="7:17" s="3" customFormat="1" ht="12.75">
      <c r="G902" s="6"/>
      <c r="H902" s="8"/>
      <c r="I902" s="5"/>
      <c r="J902" s="9"/>
      <c r="K902" s="5"/>
      <c r="L902" s="9"/>
      <c r="M902" s="58"/>
      <c r="N902" s="60"/>
      <c r="O902" s="56"/>
      <c r="P902" s="56"/>
      <c r="Q902" s="56"/>
    </row>
    <row r="903" spans="7:17" s="3" customFormat="1" ht="12.75">
      <c r="G903" s="6"/>
      <c r="H903" s="8"/>
      <c r="I903" s="5"/>
      <c r="J903" s="9"/>
      <c r="K903" s="5"/>
      <c r="L903" s="9"/>
      <c r="M903" s="58"/>
      <c r="N903" s="60"/>
      <c r="O903" s="56"/>
      <c r="P903" s="56"/>
      <c r="Q903" s="56"/>
    </row>
    <row r="904" spans="7:17" s="3" customFormat="1" ht="12.75">
      <c r="G904" s="6"/>
      <c r="H904" s="8"/>
      <c r="I904" s="5"/>
      <c r="J904" s="9"/>
      <c r="K904" s="5"/>
      <c r="L904" s="9"/>
      <c r="M904" s="58"/>
      <c r="N904" s="60"/>
      <c r="O904" s="56"/>
      <c r="P904" s="56"/>
      <c r="Q904" s="56"/>
    </row>
    <row r="905" spans="7:17" s="3" customFormat="1" ht="12.75">
      <c r="G905" s="6"/>
      <c r="H905" s="8"/>
      <c r="I905" s="5"/>
      <c r="J905" s="9"/>
      <c r="K905" s="5"/>
      <c r="L905" s="9"/>
      <c r="M905" s="58"/>
      <c r="N905" s="60"/>
      <c r="O905" s="56"/>
      <c r="P905" s="56"/>
      <c r="Q905" s="56"/>
    </row>
    <row r="906" spans="7:17" s="3" customFormat="1" ht="12.75">
      <c r="G906" s="6"/>
      <c r="H906" s="8"/>
      <c r="I906" s="5"/>
      <c r="J906" s="9"/>
      <c r="K906" s="5"/>
      <c r="L906" s="9"/>
      <c r="M906" s="58"/>
      <c r="N906" s="60"/>
      <c r="O906" s="56"/>
      <c r="P906" s="56"/>
      <c r="Q906" s="56"/>
    </row>
    <row r="907" spans="7:17" s="3" customFormat="1" ht="12.75">
      <c r="G907" s="6"/>
      <c r="H907" s="8"/>
      <c r="I907" s="5"/>
      <c r="J907" s="9"/>
      <c r="K907" s="5"/>
      <c r="L907" s="9"/>
      <c r="M907" s="58"/>
      <c r="N907" s="60"/>
      <c r="O907" s="56"/>
      <c r="P907" s="56"/>
      <c r="Q907" s="56"/>
    </row>
    <row r="908" spans="7:17" s="3" customFormat="1" ht="12.75">
      <c r="G908" s="6"/>
      <c r="H908" s="8"/>
      <c r="I908" s="5"/>
      <c r="J908" s="9"/>
      <c r="K908" s="5"/>
      <c r="L908" s="9"/>
      <c r="M908" s="58"/>
      <c r="N908" s="60"/>
      <c r="O908" s="56"/>
      <c r="P908" s="56"/>
      <c r="Q908" s="56"/>
    </row>
    <row r="909" spans="7:17" s="3" customFormat="1" ht="12.75">
      <c r="G909" s="6"/>
      <c r="H909" s="8"/>
      <c r="I909" s="5"/>
      <c r="J909" s="9"/>
      <c r="K909" s="5"/>
      <c r="L909" s="9"/>
      <c r="M909" s="58"/>
      <c r="N909" s="60"/>
      <c r="O909" s="56"/>
      <c r="P909" s="56"/>
      <c r="Q909" s="56"/>
    </row>
    <row r="910" spans="7:17" s="3" customFormat="1" ht="12.75">
      <c r="G910" s="6"/>
      <c r="H910" s="8"/>
      <c r="I910" s="5"/>
      <c r="J910" s="9"/>
      <c r="K910" s="5"/>
      <c r="L910" s="9"/>
      <c r="M910" s="58"/>
      <c r="N910" s="60"/>
      <c r="O910" s="56"/>
      <c r="P910" s="56"/>
      <c r="Q910" s="56"/>
    </row>
    <row r="911" spans="7:17" s="3" customFormat="1" ht="12.75">
      <c r="G911" s="6"/>
      <c r="H911" s="8"/>
      <c r="I911" s="5"/>
      <c r="J911" s="9"/>
      <c r="K911" s="5"/>
      <c r="L911" s="9"/>
      <c r="M911" s="58"/>
      <c r="N911" s="60"/>
      <c r="O911" s="56"/>
      <c r="P911" s="56"/>
      <c r="Q911" s="56"/>
    </row>
    <row r="912" spans="7:17" s="3" customFormat="1" ht="12.75">
      <c r="G912" s="6"/>
      <c r="H912" s="8"/>
      <c r="I912" s="5"/>
      <c r="J912" s="9"/>
      <c r="K912" s="5"/>
      <c r="L912" s="9"/>
      <c r="M912" s="58"/>
      <c r="N912" s="60"/>
      <c r="O912" s="56"/>
      <c r="P912" s="56"/>
      <c r="Q912" s="56"/>
    </row>
    <row r="913" spans="7:17" s="3" customFormat="1" ht="12.75">
      <c r="G913" s="6"/>
      <c r="H913" s="8"/>
      <c r="I913" s="5"/>
      <c r="J913" s="9"/>
      <c r="K913" s="5"/>
      <c r="L913" s="9"/>
      <c r="M913" s="58"/>
      <c r="N913" s="60"/>
      <c r="O913" s="56"/>
      <c r="P913" s="56"/>
      <c r="Q913" s="56"/>
    </row>
    <row r="914" spans="7:17" s="3" customFormat="1" ht="12.75">
      <c r="G914" s="6"/>
      <c r="H914" s="8"/>
      <c r="I914" s="5"/>
      <c r="J914" s="9"/>
      <c r="K914" s="5"/>
      <c r="L914" s="9"/>
      <c r="M914" s="58"/>
      <c r="N914" s="60"/>
      <c r="O914" s="56"/>
      <c r="P914" s="56"/>
      <c r="Q914" s="56"/>
    </row>
    <row r="915" spans="7:17" s="3" customFormat="1" ht="12.75">
      <c r="G915" s="6"/>
      <c r="H915" s="8"/>
      <c r="I915" s="5"/>
      <c r="J915" s="9"/>
      <c r="K915" s="5"/>
      <c r="L915" s="9"/>
      <c r="M915" s="58"/>
      <c r="N915" s="60"/>
      <c r="O915" s="56"/>
      <c r="P915" s="56"/>
      <c r="Q915" s="56"/>
    </row>
    <row r="916" spans="7:17" s="3" customFormat="1" ht="12.75">
      <c r="G916" s="6"/>
      <c r="H916" s="8"/>
      <c r="I916" s="5"/>
      <c r="J916" s="9"/>
      <c r="K916" s="5"/>
      <c r="L916" s="9"/>
      <c r="M916" s="58"/>
      <c r="N916" s="60"/>
      <c r="O916" s="56"/>
      <c r="P916" s="56"/>
      <c r="Q916" s="56"/>
    </row>
    <row r="917" spans="7:17" s="3" customFormat="1" ht="12.75">
      <c r="G917" s="6"/>
      <c r="H917" s="8"/>
      <c r="I917" s="5"/>
      <c r="J917" s="9"/>
      <c r="K917" s="5"/>
      <c r="L917" s="9"/>
      <c r="M917" s="58"/>
      <c r="N917" s="60"/>
      <c r="O917" s="56"/>
      <c r="P917" s="56"/>
      <c r="Q917" s="56"/>
    </row>
    <row r="918" spans="7:17" s="3" customFormat="1" ht="12.75">
      <c r="G918" s="6"/>
      <c r="H918" s="8"/>
      <c r="I918" s="5"/>
      <c r="J918" s="9"/>
      <c r="K918" s="5"/>
      <c r="L918" s="9"/>
      <c r="M918" s="58"/>
      <c r="N918" s="60"/>
      <c r="O918" s="56"/>
      <c r="P918" s="56"/>
      <c r="Q918" s="56"/>
    </row>
    <row r="919" spans="7:17" s="3" customFormat="1" ht="12.75">
      <c r="G919" s="6"/>
      <c r="H919" s="8"/>
      <c r="I919" s="5"/>
      <c r="J919" s="9"/>
      <c r="K919" s="5"/>
      <c r="L919" s="9"/>
      <c r="M919" s="58"/>
      <c r="N919" s="60"/>
      <c r="O919" s="56"/>
      <c r="P919" s="56"/>
      <c r="Q919" s="56"/>
    </row>
    <row r="920" spans="7:17" s="3" customFormat="1" ht="12.75">
      <c r="G920" s="6"/>
      <c r="H920" s="8"/>
      <c r="I920" s="5"/>
      <c r="J920" s="9"/>
      <c r="K920" s="5"/>
      <c r="L920" s="9"/>
      <c r="M920" s="58"/>
      <c r="N920" s="60"/>
      <c r="O920" s="56"/>
      <c r="P920" s="56"/>
      <c r="Q920" s="56"/>
    </row>
    <row r="921" spans="7:17" s="3" customFormat="1" ht="12.75">
      <c r="G921" s="6"/>
      <c r="H921" s="8"/>
      <c r="I921" s="5"/>
      <c r="J921" s="9"/>
      <c r="K921" s="5"/>
      <c r="L921" s="9"/>
      <c r="M921" s="58"/>
      <c r="N921" s="60"/>
      <c r="O921" s="56"/>
      <c r="P921" s="56"/>
      <c r="Q921" s="56"/>
    </row>
    <row r="922" spans="7:17" s="3" customFormat="1" ht="12.75">
      <c r="G922" s="6"/>
      <c r="H922" s="8"/>
      <c r="I922" s="5"/>
      <c r="J922" s="9"/>
      <c r="K922" s="5"/>
      <c r="L922" s="9"/>
      <c r="M922" s="58"/>
      <c r="N922" s="60"/>
      <c r="O922" s="56"/>
      <c r="P922" s="56"/>
      <c r="Q922" s="56"/>
    </row>
    <row r="923" spans="7:17" s="3" customFormat="1" ht="12.75">
      <c r="G923" s="6"/>
      <c r="H923" s="8"/>
      <c r="I923" s="5"/>
      <c r="J923" s="9"/>
      <c r="K923" s="5"/>
      <c r="L923" s="9"/>
      <c r="M923" s="58"/>
      <c r="N923" s="60"/>
      <c r="O923" s="56"/>
      <c r="P923" s="56"/>
      <c r="Q923" s="56"/>
    </row>
    <row r="924" spans="7:17" s="3" customFormat="1" ht="12.75">
      <c r="G924" s="6"/>
      <c r="H924" s="8"/>
      <c r="I924" s="5"/>
      <c r="J924" s="9"/>
      <c r="K924" s="5"/>
      <c r="L924" s="9"/>
      <c r="M924" s="58"/>
      <c r="N924" s="60"/>
      <c r="O924" s="56"/>
      <c r="P924" s="56"/>
      <c r="Q924" s="56"/>
    </row>
    <row r="925" spans="7:17" s="3" customFormat="1" ht="12.75">
      <c r="G925" s="6"/>
      <c r="H925" s="8"/>
      <c r="I925" s="5"/>
      <c r="J925" s="9"/>
      <c r="K925" s="5"/>
      <c r="L925" s="9"/>
      <c r="M925" s="58"/>
      <c r="N925" s="60"/>
      <c r="O925" s="56"/>
      <c r="P925" s="56"/>
      <c r="Q925" s="56"/>
    </row>
    <row r="926" spans="7:17" s="3" customFormat="1" ht="12.75">
      <c r="G926" s="6"/>
      <c r="H926" s="8"/>
      <c r="I926" s="5"/>
      <c r="J926" s="9"/>
      <c r="K926" s="5"/>
      <c r="L926" s="9"/>
      <c r="M926" s="58"/>
      <c r="N926" s="60"/>
      <c r="O926" s="56"/>
      <c r="P926" s="56"/>
      <c r="Q926" s="56"/>
    </row>
    <row r="927" spans="7:17" s="3" customFormat="1" ht="12.75">
      <c r="G927" s="6"/>
      <c r="H927" s="8"/>
      <c r="I927" s="5"/>
      <c r="J927" s="9"/>
      <c r="K927" s="5"/>
      <c r="L927" s="9"/>
      <c r="M927" s="58"/>
      <c r="N927" s="60"/>
      <c r="O927" s="56"/>
      <c r="P927" s="56"/>
      <c r="Q927" s="56"/>
    </row>
    <row r="928" spans="7:17" s="3" customFormat="1" ht="12.75">
      <c r="G928" s="6"/>
      <c r="H928" s="8"/>
      <c r="I928" s="5"/>
      <c r="J928" s="9"/>
      <c r="K928" s="5"/>
      <c r="L928" s="9"/>
      <c r="M928" s="58"/>
      <c r="N928" s="60"/>
      <c r="O928" s="56"/>
      <c r="P928" s="56"/>
      <c r="Q928" s="56"/>
    </row>
    <row r="929" spans="7:17" s="3" customFormat="1" ht="12.75">
      <c r="G929" s="6"/>
      <c r="H929" s="8"/>
      <c r="I929" s="5"/>
      <c r="J929" s="9"/>
      <c r="K929" s="5"/>
      <c r="L929" s="9"/>
      <c r="M929" s="58"/>
      <c r="N929" s="60"/>
      <c r="O929" s="56"/>
      <c r="P929" s="56"/>
      <c r="Q929" s="56"/>
    </row>
    <row r="930" spans="7:17" s="3" customFormat="1" ht="12.75">
      <c r="G930" s="6"/>
      <c r="H930" s="8"/>
      <c r="I930" s="5"/>
      <c r="J930" s="9"/>
      <c r="K930" s="5"/>
      <c r="L930" s="9"/>
      <c r="M930" s="58"/>
      <c r="N930" s="60"/>
      <c r="O930" s="56"/>
      <c r="P930" s="56"/>
      <c r="Q930" s="56"/>
    </row>
    <row r="931" spans="7:17" s="3" customFormat="1" ht="12.75">
      <c r="G931" s="6"/>
      <c r="H931" s="8"/>
      <c r="I931" s="5"/>
      <c r="J931" s="9"/>
      <c r="K931" s="5"/>
      <c r="L931" s="9"/>
      <c r="M931" s="58"/>
      <c r="N931" s="60"/>
      <c r="O931" s="56"/>
      <c r="P931" s="56"/>
      <c r="Q931" s="56"/>
    </row>
    <row r="932" spans="7:17" s="3" customFormat="1" ht="12.75">
      <c r="G932" s="6"/>
      <c r="H932" s="8"/>
      <c r="I932" s="5"/>
      <c r="J932" s="9"/>
      <c r="K932" s="5"/>
      <c r="L932" s="9"/>
      <c r="M932" s="58"/>
      <c r="N932" s="60"/>
      <c r="O932" s="56"/>
      <c r="P932" s="56"/>
      <c r="Q932" s="56"/>
    </row>
    <row r="933" spans="7:17" s="3" customFormat="1" ht="12.75">
      <c r="G933" s="6"/>
      <c r="H933" s="8"/>
      <c r="I933" s="5"/>
      <c r="J933" s="9"/>
      <c r="K933" s="5"/>
      <c r="L933" s="9"/>
      <c r="M933" s="58"/>
      <c r="N933" s="60"/>
      <c r="O933" s="56"/>
      <c r="P933" s="56"/>
      <c r="Q933" s="56"/>
    </row>
    <row r="934" spans="7:17" s="3" customFormat="1" ht="12.75">
      <c r="G934" s="6"/>
      <c r="H934" s="8"/>
      <c r="I934" s="5"/>
      <c r="J934" s="9"/>
      <c r="K934" s="5"/>
      <c r="L934" s="9"/>
      <c r="M934" s="58"/>
      <c r="N934" s="60"/>
      <c r="O934" s="56"/>
      <c r="P934" s="56"/>
      <c r="Q934" s="56"/>
    </row>
    <row r="935" spans="7:17" s="3" customFormat="1" ht="12.75">
      <c r="G935" s="6"/>
      <c r="H935" s="8"/>
      <c r="I935" s="5"/>
      <c r="J935" s="9"/>
      <c r="K935" s="5"/>
      <c r="L935" s="9"/>
      <c r="M935" s="58"/>
      <c r="N935" s="60"/>
      <c r="O935" s="56"/>
      <c r="P935" s="56"/>
      <c r="Q935" s="56"/>
    </row>
    <row r="936" spans="7:17" s="3" customFormat="1" ht="12.75">
      <c r="G936" s="6"/>
      <c r="H936" s="8"/>
      <c r="I936" s="5"/>
      <c r="J936" s="9"/>
      <c r="K936" s="5"/>
      <c r="L936" s="9"/>
      <c r="M936" s="58"/>
      <c r="N936" s="60"/>
      <c r="O936" s="56"/>
      <c r="P936" s="56"/>
      <c r="Q936" s="56"/>
    </row>
    <row r="937" spans="7:17" s="3" customFormat="1" ht="12.75">
      <c r="G937" s="6"/>
      <c r="H937" s="8"/>
      <c r="I937" s="5"/>
      <c r="J937" s="9"/>
      <c r="K937" s="5"/>
      <c r="L937" s="9"/>
      <c r="M937" s="58"/>
      <c r="N937" s="60"/>
      <c r="O937" s="56"/>
      <c r="P937" s="56"/>
      <c r="Q937" s="56"/>
    </row>
    <row r="938" spans="7:17" s="3" customFormat="1" ht="12.75">
      <c r="G938" s="6"/>
      <c r="H938" s="8"/>
      <c r="I938" s="5"/>
      <c r="J938" s="9"/>
      <c r="K938" s="5"/>
      <c r="L938" s="9"/>
      <c r="M938" s="58"/>
      <c r="N938" s="60"/>
      <c r="O938" s="56"/>
      <c r="P938" s="56"/>
      <c r="Q938" s="56"/>
    </row>
    <row r="939" spans="7:17" s="3" customFormat="1" ht="12.75">
      <c r="G939" s="6"/>
      <c r="H939" s="8"/>
      <c r="I939" s="5"/>
      <c r="J939" s="9"/>
      <c r="K939" s="5"/>
      <c r="L939" s="9"/>
      <c r="M939" s="58"/>
      <c r="N939" s="60"/>
      <c r="O939" s="56"/>
      <c r="P939" s="56"/>
      <c r="Q939" s="56"/>
    </row>
    <row r="940" spans="7:17" s="3" customFormat="1" ht="12.75">
      <c r="G940" s="6"/>
      <c r="H940" s="8"/>
      <c r="I940" s="5"/>
      <c r="J940" s="9"/>
      <c r="K940" s="5"/>
      <c r="L940" s="9"/>
      <c r="M940" s="58"/>
      <c r="N940" s="60"/>
      <c r="O940" s="56"/>
      <c r="P940" s="56"/>
      <c r="Q940" s="56"/>
    </row>
    <row r="941" spans="7:17" s="3" customFormat="1" ht="12.75">
      <c r="G941" s="6"/>
      <c r="H941" s="8"/>
      <c r="I941" s="5"/>
      <c r="J941" s="9"/>
      <c r="K941" s="5"/>
      <c r="L941" s="9"/>
      <c r="M941" s="58"/>
      <c r="N941" s="60"/>
      <c r="O941" s="56"/>
      <c r="P941" s="56"/>
      <c r="Q941" s="56"/>
    </row>
    <row r="942" spans="7:17" s="3" customFormat="1" ht="12.75">
      <c r="G942" s="6"/>
      <c r="H942" s="8"/>
      <c r="I942" s="5"/>
      <c r="J942" s="9"/>
      <c r="K942" s="5"/>
      <c r="L942" s="9"/>
      <c r="M942" s="58"/>
      <c r="N942" s="60"/>
      <c r="O942" s="56"/>
      <c r="P942" s="56"/>
      <c r="Q942" s="56"/>
    </row>
    <row r="943" spans="7:17" s="3" customFormat="1" ht="12.75">
      <c r="G943" s="6"/>
      <c r="H943" s="8"/>
      <c r="I943" s="5"/>
      <c r="J943" s="9"/>
      <c r="K943" s="5"/>
      <c r="L943" s="9"/>
      <c r="M943" s="58"/>
      <c r="N943" s="60"/>
      <c r="O943" s="56"/>
      <c r="P943" s="56"/>
      <c r="Q943" s="56"/>
    </row>
    <row r="944" spans="7:17" s="3" customFormat="1" ht="12.75">
      <c r="G944" s="6"/>
      <c r="H944" s="8"/>
      <c r="I944" s="5"/>
      <c r="J944" s="9"/>
      <c r="K944" s="5"/>
      <c r="L944" s="9"/>
      <c r="M944" s="58"/>
      <c r="N944" s="60"/>
      <c r="O944" s="56"/>
      <c r="P944" s="56"/>
      <c r="Q944" s="56"/>
    </row>
    <row r="945" spans="7:17" s="3" customFormat="1" ht="12.75">
      <c r="G945" s="6"/>
      <c r="H945" s="8"/>
      <c r="I945" s="5"/>
      <c r="J945" s="9"/>
      <c r="K945" s="5"/>
      <c r="L945" s="9"/>
      <c r="M945" s="58"/>
      <c r="N945" s="60"/>
      <c r="O945" s="56"/>
      <c r="P945" s="56"/>
      <c r="Q945" s="56"/>
    </row>
    <row r="946" spans="7:17" s="3" customFormat="1" ht="12.75">
      <c r="G946" s="6"/>
      <c r="H946" s="8"/>
      <c r="I946" s="5"/>
      <c r="J946" s="9"/>
      <c r="K946" s="5"/>
      <c r="L946" s="9"/>
      <c r="M946" s="58"/>
      <c r="N946" s="60"/>
      <c r="O946" s="56"/>
      <c r="P946" s="56"/>
      <c r="Q946" s="56"/>
    </row>
    <row r="947" spans="7:17" s="3" customFormat="1" ht="12.75">
      <c r="G947" s="6"/>
      <c r="H947" s="8"/>
      <c r="I947" s="5"/>
      <c r="J947" s="9"/>
      <c r="K947" s="5"/>
      <c r="L947" s="9"/>
      <c r="M947" s="58"/>
      <c r="N947" s="60"/>
      <c r="O947" s="56"/>
      <c r="P947" s="56"/>
      <c r="Q947" s="56"/>
    </row>
    <row r="948" spans="7:17" s="3" customFormat="1" ht="12.75">
      <c r="G948" s="6"/>
      <c r="H948" s="8"/>
      <c r="I948" s="5"/>
      <c r="J948" s="9"/>
      <c r="K948" s="5"/>
      <c r="L948" s="9"/>
      <c r="M948" s="58"/>
      <c r="N948" s="60"/>
      <c r="O948" s="56"/>
      <c r="P948" s="56"/>
      <c r="Q948" s="56"/>
    </row>
    <row r="949" spans="7:17" s="3" customFormat="1" ht="12.75">
      <c r="G949" s="6"/>
      <c r="H949" s="8"/>
      <c r="I949" s="5"/>
      <c r="J949" s="9"/>
      <c r="K949" s="5"/>
      <c r="L949" s="9"/>
      <c r="M949" s="58"/>
      <c r="N949" s="60"/>
      <c r="O949" s="56"/>
      <c r="P949" s="56"/>
      <c r="Q949" s="56"/>
    </row>
    <row r="950" spans="7:17" s="3" customFormat="1" ht="12.75">
      <c r="G950" s="6"/>
      <c r="H950" s="8"/>
      <c r="I950" s="5"/>
      <c r="J950" s="9"/>
      <c r="K950" s="5"/>
      <c r="L950" s="9"/>
      <c r="M950" s="58"/>
      <c r="N950" s="60"/>
      <c r="O950" s="56"/>
      <c r="P950" s="56"/>
      <c r="Q950" s="56"/>
    </row>
    <row r="951" spans="7:17" s="3" customFormat="1" ht="12.75">
      <c r="G951" s="6"/>
      <c r="H951" s="8"/>
      <c r="I951" s="5"/>
      <c r="J951" s="9"/>
      <c r="K951" s="5"/>
      <c r="L951" s="9"/>
      <c r="M951" s="58"/>
      <c r="N951" s="60"/>
      <c r="O951" s="56"/>
      <c r="P951" s="56"/>
      <c r="Q951" s="56"/>
    </row>
    <row r="952" spans="7:17" s="3" customFormat="1" ht="12.75">
      <c r="G952" s="6"/>
      <c r="H952" s="8"/>
      <c r="I952" s="5"/>
      <c r="J952" s="9"/>
      <c r="K952" s="5"/>
      <c r="L952" s="9"/>
      <c r="M952" s="58"/>
      <c r="N952" s="60"/>
      <c r="O952" s="56"/>
      <c r="P952" s="56"/>
      <c r="Q952" s="56"/>
    </row>
    <row r="953" spans="7:17" s="3" customFormat="1" ht="12.75">
      <c r="G953" s="6"/>
      <c r="H953" s="8"/>
      <c r="I953" s="5"/>
      <c r="J953" s="9"/>
      <c r="K953" s="5"/>
      <c r="L953" s="9"/>
      <c r="M953" s="58"/>
      <c r="N953" s="60"/>
      <c r="O953" s="56"/>
      <c r="P953" s="56"/>
      <c r="Q953" s="56"/>
    </row>
    <row r="954" spans="7:17" s="3" customFormat="1" ht="12.75">
      <c r="G954" s="6"/>
      <c r="H954" s="8"/>
      <c r="I954" s="5"/>
      <c r="J954" s="9"/>
      <c r="K954" s="5"/>
      <c r="L954" s="9"/>
      <c r="M954" s="58"/>
      <c r="N954" s="60"/>
      <c r="O954" s="56"/>
      <c r="P954" s="56"/>
      <c r="Q954" s="56"/>
    </row>
    <row r="955" spans="7:17" s="3" customFormat="1" ht="12.75">
      <c r="G955" s="6"/>
      <c r="H955" s="8"/>
      <c r="I955" s="5"/>
      <c r="J955" s="9"/>
      <c r="K955" s="5"/>
      <c r="L955" s="9"/>
      <c r="M955" s="58"/>
      <c r="N955" s="60"/>
      <c r="O955" s="56"/>
      <c r="P955" s="56"/>
      <c r="Q955" s="56"/>
    </row>
    <row r="956" spans="7:17" s="3" customFormat="1" ht="12.75">
      <c r="G956" s="6"/>
      <c r="H956" s="8"/>
      <c r="I956" s="5"/>
      <c r="J956" s="9"/>
      <c r="K956" s="5"/>
      <c r="L956" s="9"/>
      <c r="M956" s="58"/>
      <c r="N956" s="60"/>
      <c r="O956" s="56"/>
      <c r="P956" s="56"/>
      <c r="Q956" s="56"/>
    </row>
    <row r="957" spans="7:17" s="3" customFormat="1" ht="12.75">
      <c r="G957" s="6"/>
      <c r="H957" s="8"/>
      <c r="I957" s="5"/>
      <c r="J957" s="9"/>
      <c r="K957" s="5"/>
      <c r="L957" s="9"/>
      <c r="M957" s="58"/>
      <c r="N957" s="60"/>
      <c r="O957" s="56"/>
      <c r="P957" s="56"/>
      <c r="Q957" s="56"/>
    </row>
    <row r="958" spans="7:17" s="3" customFormat="1" ht="12.75">
      <c r="G958" s="6"/>
      <c r="H958" s="8"/>
      <c r="I958" s="5"/>
      <c r="J958" s="9"/>
      <c r="K958" s="5"/>
      <c r="L958" s="9"/>
      <c r="M958" s="58"/>
      <c r="N958" s="60"/>
      <c r="O958" s="56"/>
      <c r="P958" s="56"/>
      <c r="Q958" s="56"/>
    </row>
    <row r="959" spans="7:17" s="3" customFormat="1" ht="12.75">
      <c r="G959" s="6"/>
      <c r="H959" s="8"/>
      <c r="I959" s="5"/>
      <c r="J959" s="9"/>
      <c r="K959" s="5"/>
      <c r="L959" s="9"/>
      <c r="M959" s="58"/>
      <c r="N959" s="60"/>
      <c r="O959" s="56"/>
      <c r="P959" s="56"/>
      <c r="Q959" s="56"/>
    </row>
    <row r="960" spans="7:17" s="3" customFormat="1" ht="12.75">
      <c r="G960" s="6"/>
      <c r="I960" s="5"/>
      <c r="J960" s="9"/>
      <c r="K960" s="5"/>
      <c r="L960" s="9"/>
      <c r="M960" s="58"/>
      <c r="N960" s="60"/>
      <c r="O960" s="56"/>
      <c r="P960" s="56"/>
      <c r="Q960" s="56"/>
    </row>
    <row r="961" spans="7:17" s="3" customFormat="1" ht="12.75">
      <c r="G961" s="6"/>
      <c r="I961" s="5"/>
      <c r="J961" s="9"/>
      <c r="K961" s="5"/>
      <c r="L961" s="9"/>
      <c r="M961" s="58"/>
      <c r="N961" s="60"/>
      <c r="O961" s="56"/>
      <c r="P961" s="56"/>
      <c r="Q961" s="56"/>
    </row>
    <row r="962" spans="7:17" s="3" customFormat="1" ht="12.75">
      <c r="G962" s="6"/>
      <c r="I962" s="5"/>
      <c r="J962" s="9"/>
      <c r="K962" s="5"/>
      <c r="L962" s="9"/>
      <c r="M962" s="58"/>
      <c r="N962" s="60"/>
      <c r="O962" s="56"/>
      <c r="P962" s="56"/>
      <c r="Q962" s="56"/>
    </row>
    <row r="963" spans="7:17" s="3" customFormat="1" ht="12.75">
      <c r="G963" s="6"/>
      <c r="I963" s="5"/>
      <c r="J963" s="9"/>
      <c r="K963" s="5"/>
      <c r="L963" s="9"/>
      <c r="M963" s="58"/>
      <c r="N963" s="60"/>
      <c r="O963" s="56"/>
      <c r="P963" s="56"/>
      <c r="Q963" s="56"/>
    </row>
    <row r="964" spans="7:17" s="3" customFormat="1" ht="12.75">
      <c r="G964" s="6"/>
      <c r="I964" s="5"/>
      <c r="J964" s="9"/>
      <c r="K964" s="5"/>
      <c r="L964" s="9"/>
      <c r="M964" s="58"/>
      <c r="N964" s="60"/>
      <c r="O964" s="56"/>
      <c r="P964" s="56"/>
      <c r="Q964" s="56"/>
    </row>
    <row r="965" spans="7:17" s="3" customFormat="1" ht="12.75">
      <c r="G965" s="6"/>
      <c r="I965" s="5"/>
      <c r="J965" s="9"/>
      <c r="K965" s="5"/>
      <c r="L965" s="9"/>
      <c r="M965" s="58"/>
      <c r="N965" s="60"/>
      <c r="O965" s="56"/>
      <c r="P965" s="56"/>
      <c r="Q965" s="56"/>
    </row>
    <row r="966" spans="7:17" s="3" customFormat="1" ht="12.75">
      <c r="G966" s="6"/>
      <c r="I966" s="5"/>
      <c r="J966" s="9"/>
      <c r="K966" s="5"/>
      <c r="L966" s="9"/>
      <c r="M966" s="58"/>
      <c r="N966" s="60"/>
      <c r="O966" s="56"/>
      <c r="P966" s="56"/>
      <c r="Q966" s="56"/>
    </row>
    <row r="967" spans="7:17" s="3" customFormat="1" ht="12.75">
      <c r="G967" s="6"/>
      <c r="I967" s="5"/>
      <c r="J967" s="9"/>
      <c r="K967" s="5"/>
      <c r="L967" s="9"/>
      <c r="M967" s="58"/>
      <c r="N967" s="60"/>
      <c r="O967" s="56"/>
      <c r="P967" s="56"/>
      <c r="Q967" s="56"/>
    </row>
    <row r="968" spans="7:17" s="3" customFormat="1" ht="12.75">
      <c r="G968" s="6"/>
      <c r="I968" s="5"/>
      <c r="J968" s="9"/>
      <c r="K968" s="5"/>
      <c r="L968" s="9"/>
      <c r="M968" s="58"/>
      <c r="N968" s="60"/>
      <c r="O968" s="56"/>
      <c r="P968" s="56"/>
      <c r="Q968" s="56"/>
    </row>
    <row r="969" spans="7:17" s="3" customFormat="1" ht="12.75">
      <c r="G969" s="6"/>
      <c r="I969" s="5"/>
      <c r="J969" s="9"/>
      <c r="K969" s="5"/>
      <c r="L969" s="9"/>
      <c r="M969" s="58"/>
      <c r="N969" s="60"/>
      <c r="O969" s="56"/>
      <c r="P969" s="56"/>
      <c r="Q969" s="56"/>
    </row>
    <row r="970" spans="7:17" s="3" customFormat="1" ht="12.75">
      <c r="G970" s="6"/>
      <c r="I970" s="5"/>
      <c r="J970" s="9"/>
      <c r="K970" s="5"/>
      <c r="L970" s="9"/>
      <c r="M970" s="58"/>
      <c r="N970" s="60"/>
      <c r="O970" s="56"/>
      <c r="P970" s="56"/>
      <c r="Q970" s="56"/>
    </row>
    <row r="971" spans="7:17" s="3" customFormat="1" ht="12.75">
      <c r="G971" s="6"/>
      <c r="I971" s="5"/>
      <c r="J971" s="9"/>
      <c r="K971" s="5"/>
      <c r="L971" s="9"/>
      <c r="M971" s="58"/>
      <c r="N971" s="60"/>
      <c r="O971" s="56"/>
      <c r="P971" s="56"/>
      <c r="Q971" s="56"/>
    </row>
    <row r="972" spans="7:17" s="3" customFormat="1" ht="12.75">
      <c r="G972" s="6"/>
      <c r="I972" s="5"/>
      <c r="J972" s="9"/>
      <c r="K972" s="5"/>
      <c r="L972" s="9"/>
      <c r="M972" s="58"/>
      <c r="N972" s="60"/>
      <c r="O972" s="56"/>
      <c r="P972" s="56"/>
      <c r="Q972" s="56"/>
    </row>
    <row r="973" spans="7:17" s="3" customFormat="1" ht="12.75">
      <c r="G973" s="6"/>
      <c r="I973" s="5"/>
      <c r="J973" s="9"/>
      <c r="K973" s="5"/>
      <c r="L973" s="9"/>
      <c r="M973" s="58"/>
      <c r="N973" s="60"/>
      <c r="O973" s="56"/>
      <c r="P973" s="56"/>
      <c r="Q973" s="56"/>
    </row>
    <row r="974" spans="7:17" s="3" customFormat="1" ht="12.75">
      <c r="G974" s="6"/>
      <c r="I974" s="5"/>
      <c r="J974" s="9"/>
      <c r="K974" s="5"/>
      <c r="L974" s="9"/>
      <c r="M974" s="58"/>
      <c r="N974" s="60"/>
      <c r="O974" s="56"/>
      <c r="P974" s="56"/>
      <c r="Q974" s="56"/>
    </row>
    <row r="975" spans="7:17" s="3" customFormat="1" ht="12.75">
      <c r="G975" s="6"/>
      <c r="I975" s="5"/>
      <c r="J975" s="9"/>
      <c r="K975" s="5"/>
      <c r="L975" s="9"/>
      <c r="M975" s="58"/>
      <c r="N975" s="60"/>
      <c r="O975" s="56"/>
      <c r="P975" s="56"/>
      <c r="Q975" s="56"/>
    </row>
    <row r="976" spans="7:17" s="3" customFormat="1" ht="12.75">
      <c r="G976" s="6"/>
      <c r="I976" s="5"/>
      <c r="J976" s="9"/>
      <c r="K976" s="5"/>
      <c r="L976" s="9"/>
      <c r="M976" s="58"/>
      <c r="N976" s="60"/>
      <c r="O976" s="56"/>
      <c r="P976" s="56"/>
      <c r="Q976" s="56"/>
    </row>
    <row r="977" spans="7:17" s="3" customFormat="1" ht="12.75">
      <c r="G977" s="6"/>
      <c r="I977" s="5"/>
      <c r="J977" s="9"/>
      <c r="K977" s="5"/>
      <c r="L977" s="9"/>
      <c r="M977" s="58"/>
      <c r="N977" s="60"/>
      <c r="O977" s="56"/>
      <c r="P977" s="56"/>
      <c r="Q977" s="56"/>
    </row>
    <row r="978" spans="7:17" s="3" customFormat="1" ht="12.75">
      <c r="G978" s="6"/>
      <c r="I978" s="5"/>
      <c r="J978" s="9"/>
      <c r="K978" s="5"/>
      <c r="L978" s="9"/>
      <c r="M978" s="58"/>
      <c r="N978" s="60"/>
      <c r="O978" s="56"/>
      <c r="P978" s="56"/>
      <c r="Q978" s="56"/>
    </row>
    <row r="979" spans="7:17" s="3" customFormat="1" ht="12.75">
      <c r="G979" s="6"/>
      <c r="I979" s="5"/>
      <c r="J979" s="9"/>
      <c r="K979" s="5"/>
      <c r="L979" s="9"/>
      <c r="M979" s="58"/>
      <c r="N979" s="60"/>
      <c r="O979" s="56"/>
      <c r="P979" s="56"/>
      <c r="Q979" s="56"/>
    </row>
    <row r="980" spans="7:17" s="3" customFormat="1" ht="12.75">
      <c r="G980" s="6"/>
      <c r="I980" s="5"/>
      <c r="J980" s="9"/>
      <c r="K980" s="5"/>
      <c r="L980" s="9"/>
      <c r="M980" s="58"/>
      <c r="N980" s="60"/>
      <c r="O980" s="56"/>
      <c r="P980" s="56"/>
      <c r="Q980" s="56"/>
    </row>
    <row r="981" spans="7:17" s="3" customFormat="1" ht="12.75">
      <c r="G981" s="6"/>
      <c r="I981" s="5"/>
      <c r="J981" s="9"/>
      <c r="K981" s="5"/>
      <c r="L981" s="9"/>
      <c r="M981" s="58"/>
      <c r="N981" s="60"/>
      <c r="O981" s="56"/>
      <c r="P981" s="56"/>
      <c r="Q981" s="56"/>
    </row>
    <row r="982" spans="7:17" s="3" customFormat="1" ht="12.75">
      <c r="G982" s="6"/>
      <c r="I982" s="5"/>
      <c r="J982" s="9"/>
      <c r="K982" s="5"/>
      <c r="L982" s="9"/>
      <c r="M982" s="58"/>
      <c r="N982" s="60"/>
      <c r="O982" s="56"/>
      <c r="P982" s="56"/>
      <c r="Q982" s="56"/>
    </row>
    <row r="983" spans="7:17" s="3" customFormat="1" ht="12.75">
      <c r="G983" s="6"/>
      <c r="I983" s="5"/>
      <c r="J983" s="9"/>
      <c r="K983" s="5"/>
      <c r="L983" s="9"/>
      <c r="M983" s="58"/>
      <c r="N983" s="60"/>
      <c r="O983" s="56"/>
      <c r="P983" s="56"/>
      <c r="Q983" s="56"/>
    </row>
    <row r="984" spans="7:17" s="3" customFormat="1" ht="12.75">
      <c r="G984" s="6"/>
      <c r="I984" s="5"/>
      <c r="J984" s="9"/>
      <c r="K984" s="5"/>
      <c r="L984" s="9"/>
      <c r="M984" s="58"/>
      <c r="N984" s="60"/>
      <c r="O984" s="56"/>
      <c r="P984" s="56"/>
      <c r="Q984" s="56"/>
    </row>
    <row r="985" spans="7:17" s="3" customFormat="1" ht="12.75">
      <c r="G985" s="6"/>
      <c r="I985" s="5"/>
      <c r="J985" s="9"/>
      <c r="K985" s="5"/>
      <c r="L985" s="9"/>
      <c r="M985" s="58"/>
      <c r="N985" s="60"/>
      <c r="O985" s="56"/>
      <c r="P985" s="56"/>
      <c r="Q985" s="56"/>
    </row>
    <row r="986" spans="7:17" s="3" customFormat="1" ht="12.75">
      <c r="G986" s="6"/>
      <c r="I986" s="5"/>
      <c r="J986" s="9"/>
      <c r="K986" s="5"/>
      <c r="L986" s="9"/>
      <c r="M986" s="58"/>
      <c r="N986" s="60"/>
      <c r="O986" s="56"/>
      <c r="P986" s="56"/>
      <c r="Q986" s="56"/>
    </row>
    <row r="987" spans="7:17" s="3" customFormat="1" ht="12.75">
      <c r="G987" s="6"/>
      <c r="I987" s="5"/>
      <c r="J987" s="9"/>
      <c r="K987" s="5"/>
      <c r="L987" s="9"/>
      <c r="M987" s="58"/>
      <c r="N987" s="60"/>
      <c r="O987" s="56"/>
      <c r="P987" s="56"/>
      <c r="Q987" s="56"/>
    </row>
    <row r="988" spans="7:17" s="3" customFormat="1" ht="12.75">
      <c r="G988" s="6"/>
      <c r="I988" s="5"/>
      <c r="J988" s="9"/>
      <c r="K988" s="5"/>
      <c r="L988" s="9"/>
      <c r="M988" s="58"/>
      <c r="N988" s="60"/>
      <c r="O988" s="56"/>
      <c r="P988" s="56"/>
      <c r="Q988" s="56"/>
    </row>
    <row r="989" spans="7:17" s="3" customFormat="1" ht="12.75">
      <c r="G989" s="6"/>
      <c r="I989" s="5"/>
      <c r="J989" s="9"/>
      <c r="K989" s="5"/>
      <c r="L989" s="9"/>
      <c r="M989" s="58"/>
      <c r="N989" s="60"/>
      <c r="O989" s="56"/>
      <c r="P989" s="56"/>
      <c r="Q989" s="56"/>
    </row>
    <row r="990" spans="7:17" s="3" customFormat="1" ht="12.75">
      <c r="G990" s="6"/>
      <c r="I990" s="5"/>
      <c r="J990" s="9"/>
      <c r="K990" s="5"/>
      <c r="L990" s="9"/>
      <c r="M990" s="58"/>
      <c r="N990" s="60"/>
      <c r="O990" s="56"/>
      <c r="P990" s="56"/>
      <c r="Q990" s="56"/>
    </row>
    <row r="991" spans="7:17" s="3" customFormat="1" ht="12.75">
      <c r="G991" s="6"/>
      <c r="I991" s="5"/>
      <c r="J991" s="9"/>
      <c r="K991" s="5"/>
      <c r="L991" s="9"/>
      <c r="M991" s="58"/>
      <c r="N991" s="60"/>
      <c r="O991" s="56"/>
      <c r="P991" s="56"/>
      <c r="Q991" s="56"/>
    </row>
    <row r="992" spans="7:17" s="3" customFormat="1" ht="12.75">
      <c r="G992" s="6"/>
      <c r="I992" s="5"/>
      <c r="J992" s="9"/>
      <c r="K992" s="5"/>
      <c r="L992" s="9"/>
      <c r="M992" s="58"/>
      <c r="N992" s="60"/>
      <c r="O992" s="56"/>
      <c r="P992" s="56"/>
      <c r="Q992" s="56"/>
    </row>
    <row r="993" spans="7:17" s="3" customFormat="1" ht="12.75">
      <c r="G993" s="6"/>
      <c r="I993" s="5"/>
      <c r="J993" s="9"/>
      <c r="K993" s="5"/>
      <c r="L993" s="9"/>
      <c r="M993" s="58"/>
      <c r="N993" s="60"/>
      <c r="O993" s="56"/>
      <c r="P993" s="56"/>
      <c r="Q993" s="56"/>
    </row>
    <row r="994" spans="7:17" s="3" customFormat="1" ht="12.75">
      <c r="G994" s="6"/>
      <c r="I994" s="5"/>
      <c r="J994" s="9"/>
      <c r="K994" s="5"/>
      <c r="L994" s="9"/>
      <c r="M994" s="58"/>
      <c r="N994" s="60"/>
      <c r="O994" s="56"/>
      <c r="P994" s="56"/>
      <c r="Q994" s="56"/>
    </row>
    <row r="995" spans="7:17" s="3" customFormat="1" ht="12.75">
      <c r="G995" s="6"/>
      <c r="I995" s="5"/>
      <c r="J995" s="9"/>
      <c r="K995" s="5"/>
      <c r="L995" s="9"/>
      <c r="M995" s="58"/>
      <c r="N995" s="60"/>
      <c r="O995" s="56"/>
      <c r="P995" s="56"/>
      <c r="Q995" s="56"/>
    </row>
    <row r="996" spans="7:17" s="3" customFormat="1" ht="12.75">
      <c r="G996" s="6"/>
      <c r="I996" s="5"/>
      <c r="J996" s="9"/>
      <c r="K996" s="5"/>
      <c r="L996" s="9"/>
      <c r="M996" s="58"/>
      <c r="N996" s="60"/>
      <c r="O996" s="56"/>
      <c r="P996" s="56"/>
      <c r="Q996" s="56"/>
    </row>
    <row r="997" spans="7:17" s="3" customFormat="1" ht="12.75">
      <c r="G997" s="6"/>
      <c r="I997" s="5"/>
      <c r="J997" s="9"/>
      <c r="K997" s="5"/>
      <c r="L997" s="9"/>
      <c r="M997" s="58"/>
      <c r="N997" s="60"/>
      <c r="O997" s="56"/>
      <c r="P997" s="56"/>
      <c r="Q997" s="56"/>
    </row>
    <row r="998" spans="7:17" s="3" customFormat="1" ht="12.75">
      <c r="G998" s="6"/>
      <c r="I998" s="5"/>
      <c r="J998" s="9"/>
      <c r="K998" s="5"/>
      <c r="L998" s="9"/>
      <c r="M998" s="58"/>
      <c r="N998" s="60"/>
      <c r="O998" s="56"/>
      <c r="P998" s="56"/>
      <c r="Q998" s="56"/>
    </row>
    <row r="999" spans="7:17" s="3" customFormat="1" ht="12.75">
      <c r="G999" s="6"/>
      <c r="I999" s="5"/>
      <c r="J999" s="9"/>
      <c r="K999" s="5"/>
      <c r="L999" s="9"/>
      <c r="M999" s="58"/>
      <c r="N999" s="60"/>
      <c r="O999" s="56"/>
      <c r="P999" s="56"/>
      <c r="Q999" s="56"/>
    </row>
    <row r="1000" spans="7:17" s="3" customFormat="1" ht="12.75">
      <c r="G1000" s="6"/>
      <c r="I1000" s="5"/>
      <c r="J1000" s="9"/>
      <c r="K1000" s="5"/>
      <c r="L1000" s="9"/>
      <c r="M1000" s="58"/>
      <c r="N1000" s="60"/>
      <c r="O1000" s="56"/>
      <c r="P1000" s="56"/>
      <c r="Q1000" s="56"/>
    </row>
    <row r="1001" spans="7:17" s="3" customFormat="1" ht="12.75">
      <c r="G1001" s="6"/>
      <c r="I1001" s="5"/>
      <c r="J1001" s="9"/>
      <c r="K1001" s="5"/>
      <c r="L1001" s="9"/>
      <c r="M1001" s="58"/>
      <c r="N1001" s="60"/>
      <c r="O1001" s="56"/>
      <c r="P1001" s="56"/>
      <c r="Q1001" s="56"/>
    </row>
    <row r="1002" spans="7:17" s="3" customFormat="1" ht="12.75">
      <c r="G1002" s="6"/>
      <c r="I1002" s="5"/>
      <c r="J1002" s="9"/>
      <c r="K1002" s="5"/>
      <c r="L1002" s="9"/>
      <c r="M1002" s="58"/>
      <c r="N1002" s="60"/>
      <c r="O1002" s="56"/>
      <c r="P1002" s="56"/>
      <c r="Q1002" s="56"/>
    </row>
    <row r="1003" spans="7:17" s="3" customFormat="1" ht="12.75">
      <c r="G1003" s="6"/>
      <c r="I1003" s="5"/>
      <c r="J1003" s="9"/>
      <c r="K1003" s="5"/>
      <c r="L1003" s="9"/>
      <c r="M1003" s="58"/>
      <c r="N1003" s="60"/>
      <c r="O1003" s="56"/>
      <c r="P1003" s="56"/>
      <c r="Q1003" s="56"/>
    </row>
    <row r="1004" spans="7:17" s="3" customFormat="1" ht="12.75">
      <c r="G1004" s="6"/>
      <c r="I1004" s="5"/>
      <c r="J1004" s="9"/>
      <c r="K1004" s="5"/>
      <c r="L1004" s="9"/>
      <c r="M1004" s="58"/>
      <c r="N1004" s="60"/>
      <c r="O1004" s="56"/>
      <c r="P1004" s="56"/>
      <c r="Q1004" s="56"/>
    </row>
    <row r="1005" spans="7:17" s="3" customFormat="1" ht="12.75">
      <c r="G1005" s="6"/>
      <c r="I1005" s="5"/>
      <c r="J1005" s="9"/>
      <c r="K1005" s="5"/>
      <c r="L1005" s="9"/>
      <c r="M1005" s="58"/>
      <c r="N1005" s="60"/>
      <c r="O1005" s="56"/>
      <c r="P1005" s="56"/>
      <c r="Q1005" s="56"/>
    </row>
    <row r="1006" spans="7:17" s="3" customFormat="1" ht="12.75">
      <c r="G1006" s="6"/>
      <c r="I1006" s="5"/>
      <c r="J1006" s="9"/>
      <c r="K1006" s="5"/>
      <c r="L1006" s="9"/>
      <c r="M1006" s="58"/>
      <c r="N1006" s="60"/>
      <c r="O1006" s="56"/>
      <c r="P1006" s="56"/>
      <c r="Q1006" s="56"/>
    </row>
    <row r="1007" spans="7:17" s="3" customFormat="1" ht="12.75">
      <c r="G1007" s="6"/>
      <c r="I1007" s="5"/>
      <c r="J1007" s="9"/>
      <c r="K1007" s="5"/>
      <c r="L1007" s="9"/>
      <c r="M1007" s="58"/>
      <c r="N1007" s="60"/>
      <c r="O1007" s="56"/>
      <c r="P1007" s="56"/>
      <c r="Q1007" s="56"/>
    </row>
    <row r="1008" spans="7:17" s="3" customFormat="1" ht="12.75">
      <c r="G1008" s="6"/>
      <c r="I1008" s="5"/>
      <c r="J1008" s="9"/>
      <c r="K1008" s="5"/>
      <c r="L1008" s="9"/>
      <c r="M1008" s="58"/>
      <c r="N1008" s="60"/>
      <c r="O1008" s="56"/>
      <c r="P1008" s="56"/>
      <c r="Q1008" s="56"/>
    </row>
    <row r="1009" spans="7:17" s="3" customFormat="1" ht="12.75">
      <c r="G1009" s="6"/>
      <c r="I1009" s="5"/>
      <c r="J1009" s="9"/>
      <c r="K1009" s="5"/>
      <c r="L1009" s="9"/>
      <c r="M1009" s="58"/>
      <c r="N1009" s="60"/>
      <c r="O1009" s="56"/>
      <c r="P1009" s="56"/>
      <c r="Q1009" s="56"/>
    </row>
    <row r="1010" spans="7:17" s="3" customFormat="1" ht="12.75">
      <c r="G1010" s="6"/>
      <c r="I1010" s="5"/>
      <c r="J1010" s="9"/>
      <c r="K1010" s="5"/>
      <c r="L1010" s="9"/>
      <c r="M1010" s="58"/>
      <c r="N1010" s="60"/>
      <c r="O1010" s="56"/>
      <c r="P1010" s="56"/>
      <c r="Q1010" s="56"/>
    </row>
    <row r="1011" spans="7:17" s="3" customFormat="1" ht="12.75">
      <c r="G1011" s="6"/>
      <c r="I1011" s="5"/>
      <c r="J1011" s="9"/>
      <c r="K1011" s="5"/>
      <c r="L1011" s="9"/>
      <c r="M1011" s="58"/>
      <c r="N1011" s="60"/>
      <c r="O1011" s="56"/>
      <c r="P1011" s="56"/>
      <c r="Q1011" s="56"/>
    </row>
    <row r="1012" spans="7:17" s="3" customFormat="1" ht="12.75">
      <c r="G1012" s="6"/>
      <c r="I1012" s="5"/>
      <c r="J1012" s="9"/>
      <c r="K1012" s="5"/>
      <c r="L1012" s="9"/>
      <c r="M1012" s="58"/>
      <c r="N1012" s="60"/>
      <c r="O1012" s="56"/>
      <c r="P1012" s="56"/>
      <c r="Q1012" s="56"/>
    </row>
    <row r="1013" spans="7:17" s="3" customFormat="1" ht="12.75">
      <c r="G1013" s="6"/>
      <c r="I1013" s="5"/>
      <c r="J1013" s="9"/>
      <c r="K1013" s="5"/>
      <c r="L1013" s="9"/>
      <c r="M1013" s="58"/>
      <c r="N1013" s="60"/>
      <c r="O1013" s="56"/>
      <c r="P1013" s="56"/>
      <c r="Q1013" s="56"/>
    </row>
    <row r="1014" spans="7:17" s="3" customFormat="1" ht="12.75">
      <c r="G1014" s="6"/>
      <c r="I1014" s="5"/>
      <c r="J1014" s="9"/>
      <c r="K1014" s="5"/>
      <c r="L1014" s="9"/>
      <c r="M1014" s="58"/>
      <c r="N1014" s="60"/>
      <c r="O1014" s="56"/>
      <c r="P1014" s="56"/>
      <c r="Q1014" s="56"/>
    </row>
    <row r="1015" spans="7:17" s="3" customFormat="1" ht="12.75">
      <c r="G1015" s="6"/>
      <c r="I1015" s="5"/>
      <c r="J1015" s="9"/>
      <c r="K1015" s="5"/>
      <c r="L1015" s="9"/>
      <c r="M1015" s="58"/>
      <c r="N1015" s="60"/>
      <c r="O1015" s="56"/>
      <c r="P1015" s="56"/>
      <c r="Q1015" s="56"/>
    </row>
    <row r="1016" spans="7:17" s="3" customFormat="1" ht="12.75">
      <c r="G1016" s="6"/>
      <c r="I1016" s="5"/>
      <c r="J1016" s="9"/>
      <c r="K1016" s="5"/>
      <c r="L1016" s="9"/>
      <c r="M1016" s="58"/>
      <c r="N1016" s="60"/>
      <c r="O1016" s="56"/>
      <c r="P1016" s="56"/>
      <c r="Q1016" s="56"/>
    </row>
    <row r="1017" spans="7:17" s="3" customFormat="1" ht="12.75">
      <c r="G1017" s="6"/>
      <c r="I1017" s="5"/>
      <c r="J1017" s="9"/>
      <c r="K1017" s="5"/>
      <c r="L1017" s="9"/>
      <c r="M1017" s="58"/>
      <c r="N1017" s="60"/>
      <c r="O1017" s="56"/>
      <c r="P1017" s="56"/>
      <c r="Q1017" s="56"/>
    </row>
    <row r="1018" spans="7:17" s="3" customFormat="1" ht="12.75">
      <c r="G1018" s="6"/>
      <c r="I1018" s="5"/>
      <c r="J1018" s="9"/>
      <c r="K1018" s="5"/>
      <c r="L1018" s="9"/>
      <c r="M1018" s="58"/>
      <c r="N1018" s="60"/>
      <c r="O1018" s="56"/>
      <c r="P1018" s="56"/>
      <c r="Q1018" s="56"/>
    </row>
    <row r="1019" spans="7:17" s="3" customFormat="1" ht="12.75">
      <c r="G1019" s="6"/>
      <c r="I1019" s="5"/>
      <c r="J1019" s="9"/>
      <c r="K1019" s="5"/>
      <c r="L1019" s="9"/>
      <c r="M1019" s="58"/>
      <c r="N1019" s="60"/>
      <c r="O1019" s="56"/>
      <c r="P1019" s="56"/>
      <c r="Q1019" s="56"/>
    </row>
    <row r="1020" spans="7:17" s="3" customFormat="1" ht="12.75">
      <c r="G1020" s="6"/>
      <c r="I1020" s="5"/>
      <c r="J1020" s="9"/>
      <c r="K1020" s="5"/>
      <c r="L1020" s="9"/>
      <c r="M1020" s="58"/>
      <c r="N1020" s="60"/>
      <c r="O1020" s="56"/>
      <c r="P1020" s="56"/>
      <c r="Q1020" s="56"/>
    </row>
    <row r="1021" spans="7:17" s="3" customFormat="1" ht="12.75">
      <c r="G1021" s="6"/>
      <c r="I1021" s="5"/>
      <c r="J1021" s="9"/>
      <c r="K1021" s="5"/>
      <c r="L1021" s="9"/>
      <c r="M1021" s="58"/>
      <c r="N1021" s="60"/>
      <c r="O1021" s="56"/>
      <c r="P1021" s="56"/>
      <c r="Q1021" s="56"/>
    </row>
    <row r="1022" spans="7:17" s="3" customFormat="1" ht="12.75">
      <c r="G1022" s="6"/>
      <c r="I1022" s="5"/>
      <c r="J1022" s="9"/>
      <c r="K1022" s="5"/>
      <c r="L1022" s="9"/>
      <c r="M1022" s="58"/>
      <c r="N1022" s="60"/>
      <c r="O1022" s="56"/>
      <c r="P1022" s="56"/>
      <c r="Q1022" s="56"/>
    </row>
    <row r="1023" spans="7:17" s="3" customFormat="1" ht="12.75">
      <c r="G1023" s="6"/>
      <c r="I1023" s="5"/>
      <c r="J1023" s="9"/>
      <c r="K1023" s="5"/>
      <c r="L1023" s="9"/>
      <c r="M1023" s="58"/>
      <c r="N1023" s="60"/>
      <c r="O1023" s="56"/>
      <c r="P1023" s="56"/>
      <c r="Q1023" s="56"/>
    </row>
    <row r="1024" spans="7:17" s="3" customFormat="1" ht="12.75">
      <c r="G1024" s="6"/>
      <c r="I1024" s="5"/>
      <c r="J1024" s="9"/>
      <c r="K1024" s="5"/>
      <c r="L1024" s="9"/>
      <c r="M1024" s="58"/>
      <c r="N1024" s="60"/>
      <c r="O1024" s="56"/>
      <c r="P1024" s="56"/>
      <c r="Q1024" s="56"/>
    </row>
    <row r="1025" spans="7:17" s="3" customFormat="1" ht="12.75">
      <c r="G1025" s="6"/>
      <c r="I1025" s="5"/>
      <c r="J1025" s="9"/>
      <c r="K1025" s="5"/>
      <c r="L1025" s="9"/>
      <c r="M1025" s="58"/>
      <c r="N1025" s="60"/>
      <c r="O1025" s="56"/>
      <c r="P1025" s="56"/>
      <c r="Q1025" s="56"/>
    </row>
    <row r="1026" spans="7:17" s="3" customFormat="1" ht="12.75">
      <c r="G1026" s="6"/>
      <c r="I1026" s="5"/>
      <c r="J1026" s="9"/>
      <c r="K1026" s="5"/>
      <c r="L1026" s="9"/>
      <c r="M1026" s="58"/>
      <c r="N1026" s="60"/>
      <c r="O1026" s="56"/>
      <c r="P1026" s="56"/>
      <c r="Q1026" s="56"/>
    </row>
    <row r="1027" spans="7:17" s="3" customFormat="1" ht="12.75">
      <c r="G1027" s="6"/>
      <c r="I1027" s="5"/>
      <c r="J1027" s="9"/>
      <c r="K1027" s="5"/>
      <c r="L1027" s="9"/>
      <c r="M1027" s="58"/>
      <c r="N1027" s="60"/>
      <c r="O1027" s="56"/>
      <c r="P1027" s="56"/>
      <c r="Q1027" s="56"/>
    </row>
    <row r="1028" spans="7:17" s="3" customFormat="1" ht="12.75">
      <c r="G1028" s="6"/>
      <c r="I1028" s="5"/>
      <c r="J1028" s="9"/>
      <c r="K1028" s="5"/>
      <c r="L1028" s="9"/>
      <c r="M1028" s="58"/>
      <c r="N1028" s="60"/>
      <c r="O1028" s="56"/>
      <c r="P1028" s="56"/>
      <c r="Q1028" s="56"/>
    </row>
    <row r="1029" spans="7:17" s="3" customFormat="1" ht="12.75">
      <c r="G1029" s="6"/>
      <c r="I1029" s="5"/>
      <c r="J1029" s="9"/>
      <c r="K1029" s="5"/>
      <c r="L1029" s="9"/>
      <c r="M1029" s="58"/>
      <c r="N1029" s="60"/>
      <c r="O1029" s="56"/>
      <c r="P1029" s="56"/>
      <c r="Q1029" s="56"/>
    </row>
    <row r="1030" spans="7:17" s="3" customFormat="1" ht="12.75">
      <c r="G1030" s="6"/>
      <c r="I1030" s="5"/>
      <c r="J1030" s="9"/>
      <c r="K1030" s="5"/>
      <c r="L1030" s="9"/>
      <c r="M1030" s="58"/>
      <c r="N1030" s="60"/>
      <c r="O1030" s="56"/>
      <c r="P1030" s="56"/>
      <c r="Q1030" s="56"/>
    </row>
    <row r="1031" spans="7:17" s="3" customFormat="1" ht="12.75">
      <c r="G1031" s="6"/>
      <c r="I1031" s="5"/>
      <c r="J1031" s="9"/>
      <c r="K1031" s="5"/>
      <c r="L1031" s="9"/>
      <c r="M1031" s="58"/>
      <c r="N1031" s="60"/>
      <c r="O1031" s="56"/>
      <c r="P1031" s="56"/>
      <c r="Q1031" s="56"/>
    </row>
    <row r="1032" spans="7:17" s="3" customFormat="1" ht="12.75">
      <c r="G1032" s="6"/>
      <c r="I1032" s="5"/>
      <c r="J1032" s="9"/>
      <c r="K1032" s="5"/>
      <c r="L1032" s="9"/>
      <c r="M1032" s="58"/>
      <c r="N1032" s="60"/>
      <c r="O1032" s="56"/>
      <c r="P1032" s="56"/>
      <c r="Q1032" s="56"/>
    </row>
    <row r="1033" spans="7:17" s="3" customFormat="1" ht="12.75">
      <c r="G1033" s="6"/>
      <c r="I1033" s="5"/>
      <c r="J1033" s="9"/>
      <c r="K1033" s="5"/>
      <c r="L1033" s="9"/>
      <c r="M1033" s="58"/>
      <c r="N1033" s="60"/>
      <c r="O1033" s="56"/>
      <c r="P1033" s="56"/>
      <c r="Q1033" s="56"/>
    </row>
    <row r="1034" spans="7:17" s="3" customFormat="1" ht="12.75">
      <c r="G1034" s="6"/>
      <c r="I1034" s="5"/>
      <c r="J1034" s="9"/>
      <c r="K1034" s="5"/>
      <c r="L1034" s="9"/>
      <c r="M1034" s="58"/>
      <c r="N1034" s="60"/>
      <c r="O1034" s="56"/>
      <c r="P1034" s="56"/>
      <c r="Q1034" s="56"/>
    </row>
    <row r="1035" spans="7:17" s="3" customFormat="1" ht="12.75">
      <c r="G1035" s="6"/>
      <c r="I1035" s="5"/>
      <c r="J1035" s="9"/>
      <c r="K1035" s="5"/>
      <c r="L1035" s="9"/>
      <c r="M1035" s="58"/>
      <c r="N1035" s="60"/>
      <c r="O1035" s="56"/>
      <c r="P1035" s="56"/>
      <c r="Q1035" s="56"/>
    </row>
    <row r="1036" spans="7:17">
      <c r="G1036" s="7"/>
    </row>
    <row r="1037" spans="7:17">
      <c r="G1037" s="7"/>
    </row>
    <row r="1038" spans="7:17">
      <c r="G1038" s="7"/>
    </row>
    <row r="1039" spans="7:17">
      <c r="G1039" s="7"/>
    </row>
    <row r="1040" spans="7:1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row r="1413" spans="7:7">
      <c r="G1413" s="7"/>
    </row>
    <row r="1414" spans="7:7">
      <c r="G1414" s="7"/>
    </row>
    <row r="1415" spans="7:7">
      <c r="G1415" s="7"/>
    </row>
    <row r="1416" spans="7:7">
      <c r="G1416" s="7"/>
    </row>
    <row r="1417" spans="7:7">
      <c r="G1417" s="7"/>
    </row>
    <row r="1418" spans="7:7">
      <c r="G1418" s="7"/>
    </row>
    <row r="1419" spans="7:7">
      <c r="G1419" s="7"/>
    </row>
    <row r="1420" spans="7:7">
      <c r="G1420" s="7"/>
    </row>
    <row r="1421" spans="7:7">
      <c r="G1421" s="7"/>
    </row>
    <row r="1422" spans="7:7">
      <c r="G1422" s="7"/>
    </row>
    <row r="1423" spans="7:7">
      <c r="G1423" s="7"/>
    </row>
    <row r="1424" spans="7:7">
      <c r="G1424" s="7"/>
    </row>
    <row r="1425" spans="7:7">
      <c r="G1425" s="7"/>
    </row>
    <row r="1426" spans="7:7">
      <c r="G1426" s="7"/>
    </row>
    <row r="1427" spans="7:7">
      <c r="G1427" s="7"/>
    </row>
    <row r="1428" spans="7:7">
      <c r="G1428" s="7"/>
    </row>
    <row r="1429" spans="7:7">
      <c r="G1429" s="7"/>
    </row>
    <row r="1430" spans="7:7">
      <c r="G1430" s="7"/>
    </row>
    <row r="1431" spans="7:7">
      <c r="G1431" s="7"/>
    </row>
    <row r="1432" spans="7:7">
      <c r="G1432" s="7"/>
    </row>
    <row r="1433" spans="7:7">
      <c r="G1433" s="7"/>
    </row>
    <row r="1434" spans="7:7">
      <c r="G1434" s="7"/>
    </row>
    <row r="1435" spans="7:7">
      <c r="G1435" s="7"/>
    </row>
    <row r="1436" spans="7:7">
      <c r="G1436" s="7"/>
    </row>
    <row r="1437" spans="7:7">
      <c r="G1437" s="7"/>
    </row>
    <row r="1438" spans="7:7">
      <c r="G1438" s="7"/>
    </row>
    <row r="1439" spans="7:7">
      <c r="G1439" s="7"/>
    </row>
    <row r="1440" spans="7:7">
      <c r="G1440" s="7"/>
    </row>
    <row r="1441" spans="7:7">
      <c r="G1441" s="7"/>
    </row>
    <row r="1442" spans="7:7">
      <c r="G1442" s="7"/>
    </row>
    <row r="1443" spans="7:7">
      <c r="G1443" s="7"/>
    </row>
    <row r="1444" spans="7:7">
      <c r="G1444" s="7"/>
    </row>
    <row r="1445" spans="7:7">
      <c r="G1445" s="7"/>
    </row>
    <row r="1446" spans="7:7">
      <c r="G1446" s="7"/>
    </row>
    <row r="1447" spans="7:7">
      <c r="G1447" s="7"/>
    </row>
    <row r="1448" spans="7:7">
      <c r="G1448" s="7"/>
    </row>
    <row r="1449" spans="7:7">
      <c r="G1449" s="7"/>
    </row>
    <row r="1450" spans="7:7">
      <c r="G1450" s="7"/>
    </row>
    <row r="1451" spans="7:7">
      <c r="G1451" s="7"/>
    </row>
    <row r="1452" spans="7:7">
      <c r="G1452" s="7"/>
    </row>
    <row r="1453" spans="7:7">
      <c r="G1453" s="7"/>
    </row>
    <row r="1454" spans="7:7">
      <c r="G1454" s="7"/>
    </row>
    <row r="1455" spans="7:7">
      <c r="G1455" s="7"/>
    </row>
    <row r="1456" spans="7:7">
      <c r="G1456" s="7"/>
    </row>
    <row r="1457" spans="7:7">
      <c r="G1457" s="7"/>
    </row>
    <row r="1458" spans="7:7">
      <c r="G1458" s="7"/>
    </row>
    <row r="1459" spans="7:7">
      <c r="G1459" s="7"/>
    </row>
    <row r="1460" spans="7:7">
      <c r="G1460" s="7"/>
    </row>
    <row r="1461" spans="7:7">
      <c r="G1461" s="7"/>
    </row>
    <row r="1462" spans="7:7">
      <c r="G1462" s="7"/>
    </row>
    <row r="1463" spans="7:7">
      <c r="G1463" s="7"/>
    </row>
    <row r="1464" spans="7:7">
      <c r="G1464" s="7"/>
    </row>
    <row r="1465" spans="7:7">
      <c r="G1465" s="7"/>
    </row>
    <row r="1466" spans="7:7">
      <c r="G1466" s="7"/>
    </row>
    <row r="1467" spans="7:7">
      <c r="G1467" s="7"/>
    </row>
    <row r="1468" spans="7:7">
      <c r="G1468" s="7"/>
    </row>
    <row r="1469" spans="7:7">
      <c r="G1469" s="7"/>
    </row>
    <row r="1470" spans="7:7">
      <c r="G1470" s="7"/>
    </row>
    <row r="1471" spans="7:7">
      <c r="G1471" s="7"/>
    </row>
    <row r="1472" spans="7:7">
      <c r="G1472" s="7"/>
    </row>
    <row r="1473" spans="7:7">
      <c r="G1473" s="7"/>
    </row>
    <row r="1474" spans="7:7">
      <c r="G1474" s="7"/>
    </row>
    <row r="1475" spans="7:7">
      <c r="G1475" s="7"/>
    </row>
    <row r="1476" spans="7:7">
      <c r="G1476" s="7"/>
    </row>
    <row r="1477" spans="7:7">
      <c r="G1477" s="7"/>
    </row>
    <row r="1478" spans="7:7">
      <c r="G1478" s="7"/>
    </row>
    <row r="1479" spans="7:7">
      <c r="G1479" s="7"/>
    </row>
    <row r="1480" spans="7:7">
      <c r="G1480" s="7"/>
    </row>
    <row r="1481" spans="7:7">
      <c r="G1481" s="7"/>
    </row>
    <row r="1482" spans="7:7">
      <c r="G1482" s="7"/>
    </row>
    <row r="1483" spans="7:7">
      <c r="G1483" s="7"/>
    </row>
    <row r="1484" spans="7:7">
      <c r="G1484" s="7"/>
    </row>
    <row r="1485" spans="7:7">
      <c r="G1485" s="7"/>
    </row>
    <row r="1486" spans="7:7">
      <c r="G1486" s="7"/>
    </row>
    <row r="1487" spans="7:7">
      <c r="G1487" s="7"/>
    </row>
    <row r="1488" spans="7:7">
      <c r="G1488" s="7"/>
    </row>
    <row r="1489" spans="7:7">
      <c r="G1489" s="7"/>
    </row>
    <row r="1490" spans="7:7">
      <c r="G1490" s="7"/>
    </row>
    <row r="1491" spans="7:7">
      <c r="G1491" s="7"/>
    </row>
    <row r="1492" spans="7:7">
      <c r="G1492" s="7"/>
    </row>
    <row r="1493" spans="7:7">
      <c r="G1493" s="7"/>
    </row>
    <row r="1494" spans="7:7">
      <c r="G1494" s="7"/>
    </row>
    <row r="1495" spans="7:7">
      <c r="G1495" s="7"/>
    </row>
    <row r="1496" spans="7:7">
      <c r="G1496" s="7"/>
    </row>
    <row r="1497" spans="7:7">
      <c r="G1497" s="7"/>
    </row>
    <row r="1498" spans="7:7">
      <c r="G1498" s="7"/>
    </row>
    <row r="1499" spans="7:7">
      <c r="G1499" s="7"/>
    </row>
    <row r="1500" spans="7:7">
      <c r="G1500" s="7"/>
    </row>
    <row r="1501" spans="7:7">
      <c r="G1501" s="7"/>
    </row>
    <row r="1502" spans="7:7">
      <c r="G1502" s="7"/>
    </row>
    <row r="1503" spans="7:7">
      <c r="G1503" s="7"/>
    </row>
    <row r="1504" spans="7:7">
      <c r="G1504" s="7"/>
    </row>
    <row r="1505" spans="7:7">
      <c r="G1505" s="7"/>
    </row>
    <row r="1506" spans="7:7">
      <c r="G1506" s="7"/>
    </row>
    <row r="1507" spans="7:7">
      <c r="G1507" s="7"/>
    </row>
    <row r="1508" spans="7:7">
      <c r="G1508" s="7"/>
    </row>
    <row r="1509" spans="7:7">
      <c r="G1509" s="7"/>
    </row>
    <row r="1510" spans="7:7">
      <c r="G1510" s="7"/>
    </row>
    <row r="1511" spans="7:7">
      <c r="G1511" s="7"/>
    </row>
    <row r="1512" spans="7:7">
      <c r="G1512" s="7"/>
    </row>
    <row r="1513" spans="7:7">
      <c r="G1513" s="7"/>
    </row>
    <row r="1514" spans="7:7">
      <c r="G1514" s="7"/>
    </row>
    <row r="1515" spans="7:7">
      <c r="G1515" s="7"/>
    </row>
    <row r="1516" spans="7:7">
      <c r="G1516" s="7"/>
    </row>
    <row r="1517" spans="7:7">
      <c r="G1517" s="7"/>
    </row>
    <row r="1518" spans="7:7">
      <c r="G1518" s="7"/>
    </row>
    <row r="1519" spans="7:7">
      <c r="G1519" s="7"/>
    </row>
  </sheetData>
  <mergeCells count="2">
    <mergeCell ref="M4:Q4"/>
    <mergeCell ref="R148:R152"/>
  </mergeCells>
  <phoneticPr fontId="2" type="noConversion"/>
  <hyperlinks>
    <hyperlink ref="R148" r:id="rId1" location="resultstable"/>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tint="0.59999389629810485"/>
  </sheetPr>
  <dimension ref="B1:AP1230"/>
  <sheetViews>
    <sheetView zoomScaleNormal="100" workbookViewId="0">
      <pane ySplit="6" topLeftCell="A29" activePane="bottomLeft" state="frozen"/>
      <selection pane="bottomLeft" activeCell="F58" sqref="F58"/>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C101</v>
      </c>
      <c r="C2" s="97" t="s">
        <v>184</v>
      </c>
      <c r="L2" s="71"/>
      <c r="M2" s="73" t="s">
        <v>256</v>
      </c>
      <c r="N2" s="72" t="s">
        <v>254</v>
      </c>
      <c r="O2" s="73" t="s">
        <v>253</v>
      </c>
      <c r="P2" s="73" t="s">
        <v>255</v>
      </c>
      <c r="Q2" s="74" t="s">
        <v>252</v>
      </c>
    </row>
    <row r="3" spans="2:42" ht="24.95" customHeight="1">
      <c r="L3" s="76" t="s">
        <v>123</v>
      </c>
      <c r="M3" s="70">
        <f>P3+Q3</f>
        <v>5.4000000000000012</v>
      </c>
      <c r="N3" s="169">
        <f>P3/(P3+Q3)</f>
        <v>0.99</v>
      </c>
      <c r="O3" s="70">
        <f>SUM(O7:O39)</f>
        <v>3.8000000000000003</v>
      </c>
      <c r="P3" s="70">
        <f>SUM(P7:P39)</f>
        <v>5.346000000000001</v>
      </c>
      <c r="Q3" s="77">
        <f>SUM(Q7:Q39)</f>
        <v>5.4000000000000048E-2</v>
      </c>
    </row>
    <row r="4" spans="2:42" ht="24.95" customHeight="1" thickBot="1">
      <c r="L4" s="75" t="s">
        <v>124</v>
      </c>
      <c r="M4" s="554">
        <f>(O3+P3)/(M3+O3)</f>
        <v>0.99413043478260865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C101</v>
      </c>
      <c r="C7" s="192" t="str">
        <f>C2</f>
        <v>Oscillator(Ch.1)</v>
      </c>
      <c r="D7" s="34" t="s">
        <v>186</v>
      </c>
      <c r="E7" s="35" t="s">
        <v>187</v>
      </c>
      <c r="F7" s="36" t="s">
        <v>271</v>
      </c>
      <c r="G7" s="37" t="s">
        <v>207</v>
      </c>
      <c r="H7" s="38">
        <v>0.25</v>
      </c>
      <c r="I7" s="39" t="s">
        <v>16</v>
      </c>
      <c r="J7" s="40" t="s">
        <v>213</v>
      </c>
      <c r="K7" s="39" t="s">
        <v>17</v>
      </c>
      <c r="L7" s="69" t="s">
        <v>226</v>
      </c>
      <c r="M7" s="84">
        <v>2</v>
      </c>
      <c r="N7" s="38">
        <f>IF(K7="Detected", 0.99,0)</f>
        <v>0.99</v>
      </c>
      <c r="O7" s="79">
        <f>IF(I7="Safe", M7*H7,0)</f>
        <v>0</v>
      </c>
      <c r="P7" s="79">
        <f>IF(I7="Dangerous",M7*H7*N7,0)</f>
        <v>0.495</v>
      </c>
      <c r="Q7" s="157">
        <f>IF(P7=0,0,M7*H7*(1-N7))</f>
        <v>5.0000000000000044E-3</v>
      </c>
      <c r="R7" s="560" t="s">
        <v>273</v>
      </c>
    </row>
    <row r="8" spans="2:42" s="3" customFormat="1" ht="27.95" customHeight="1">
      <c r="B8" s="236"/>
      <c r="C8" s="241"/>
      <c r="D8" s="20"/>
      <c r="E8" s="21"/>
      <c r="F8" s="31"/>
      <c r="G8" s="14" t="s">
        <v>208</v>
      </c>
      <c r="H8" s="15">
        <v>0.25</v>
      </c>
      <c r="I8" s="16" t="s">
        <v>16</v>
      </c>
      <c r="J8" s="12" t="str">
        <f>J7</f>
        <v>Not supply clock to MCU1</v>
      </c>
      <c r="K8" s="16" t="s">
        <v>28</v>
      </c>
      <c r="L8" s="65" t="s">
        <v>228</v>
      </c>
      <c r="M8" s="85">
        <f>M7</f>
        <v>2</v>
      </c>
      <c r="N8" s="15">
        <f>IF(K8="Detected", 0.99,0)</f>
        <v>0.99</v>
      </c>
      <c r="O8" s="78">
        <f t="shared" ref="O8:O39" si="0">IF(I8="Safe", M8*H8,0)</f>
        <v>0</v>
      </c>
      <c r="P8" s="78">
        <f t="shared" ref="P8:P39" si="1">IF(I8="Dangerous",M8*H8*N8,0)</f>
        <v>0.495</v>
      </c>
      <c r="Q8" s="153">
        <f t="shared" ref="Q8:Q39" si="2">IF(P8=0,0,M8*H8*(1-N8))</f>
        <v>5.0000000000000044E-3</v>
      </c>
      <c r="R8" s="558"/>
    </row>
    <row r="9" spans="2:42" s="3" customFormat="1" ht="27.95" customHeight="1">
      <c r="B9" s="236"/>
      <c r="C9" s="241"/>
      <c r="D9" s="20"/>
      <c r="E9" s="21"/>
      <c r="F9" s="31"/>
      <c r="G9" s="158" t="s">
        <v>209</v>
      </c>
      <c r="H9" s="15">
        <v>0.25</v>
      </c>
      <c r="I9" s="16" t="s">
        <v>27</v>
      </c>
      <c r="J9" s="12" t="str">
        <f>J8</f>
        <v>Not supply clock to MCU1</v>
      </c>
      <c r="K9" s="16" t="s">
        <v>28</v>
      </c>
      <c r="L9" s="65" t="s">
        <v>226</v>
      </c>
      <c r="M9" s="85">
        <f t="shared" ref="M9:M22" si="3">M8</f>
        <v>2</v>
      </c>
      <c r="N9" s="15">
        <f t="shared" ref="N9:N39" si="4">IF(K9="Detected", 0.99,0)</f>
        <v>0.99</v>
      </c>
      <c r="O9" s="78">
        <f t="shared" si="0"/>
        <v>0</v>
      </c>
      <c r="P9" s="78">
        <f t="shared" si="1"/>
        <v>0.495</v>
      </c>
      <c r="Q9" s="153">
        <f t="shared" si="2"/>
        <v>5.0000000000000044E-3</v>
      </c>
      <c r="R9" s="558"/>
    </row>
    <row r="10" spans="2:42" s="3" customFormat="1" ht="27.95" customHeight="1">
      <c r="B10" s="236"/>
      <c r="C10" s="241"/>
      <c r="D10" s="22"/>
      <c r="E10" s="23"/>
      <c r="F10" s="24"/>
      <c r="G10" s="158" t="s">
        <v>202</v>
      </c>
      <c r="H10" s="15">
        <v>0.25</v>
      </c>
      <c r="I10" s="16" t="s">
        <v>25</v>
      </c>
      <c r="J10" s="12" t="str">
        <f>J9</f>
        <v>Not supply clock to MCU1</v>
      </c>
      <c r="K10" s="16" t="s">
        <v>20</v>
      </c>
      <c r="L10" s="65" t="s">
        <v>227</v>
      </c>
      <c r="M10" s="85">
        <f t="shared" si="3"/>
        <v>2</v>
      </c>
      <c r="N10" s="15">
        <f t="shared" si="4"/>
        <v>0.99</v>
      </c>
      <c r="O10" s="78">
        <f t="shared" si="0"/>
        <v>0</v>
      </c>
      <c r="P10" s="78">
        <f t="shared" si="1"/>
        <v>0.495</v>
      </c>
      <c r="Q10" s="153">
        <f t="shared" si="2"/>
        <v>5.0000000000000044E-3</v>
      </c>
      <c r="R10" s="559"/>
    </row>
    <row r="11" spans="2:42" s="3" customFormat="1" ht="27.95" customHeight="1">
      <c r="B11" s="236"/>
      <c r="C11" s="241"/>
      <c r="D11" s="17" t="s">
        <v>189</v>
      </c>
      <c r="E11" s="18" t="s">
        <v>22</v>
      </c>
      <c r="F11" s="19" t="s">
        <v>198</v>
      </c>
      <c r="G11" s="14" t="s">
        <v>205</v>
      </c>
      <c r="H11" s="15">
        <v>0.4</v>
      </c>
      <c r="I11" s="16" t="s">
        <v>15</v>
      </c>
      <c r="J11" s="12" t="s">
        <v>210</v>
      </c>
      <c r="K11" s="16" t="s">
        <v>18</v>
      </c>
      <c r="L11" s="65" t="s">
        <v>21</v>
      </c>
      <c r="M11" s="85">
        <v>2</v>
      </c>
      <c r="N11" s="15">
        <f t="shared" si="4"/>
        <v>0</v>
      </c>
      <c r="O11" s="78">
        <f t="shared" si="0"/>
        <v>0.8</v>
      </c>
      <c r="P11" s="78">
        <f t="shared" si="1"/>
        <v>0</v>
      </c>
      <c r="Q11" s="153">
        <f t="shared" si="2"/>
        <v>0</v>
      </c>
      <c r="R11" s="113"/>
    </row>
    <row r="12" spans="2:42" s="3" customFormat="1" ht="39.950000000000003" customHeight="1">
      <c r="B12" s="236"/>
      <c r="C12" s="241"/>
      <c r="D12" s="20"/>
      <c r="E12" s="21"/>
      <c r="F12" s="31"/>
      <c r="G12" s="14" t="s">
        <v>206</v>
      </c>
      <c r="H12" s="15">
        <v>0.4</v>
      </c>
      <c r="I12" s="16" t="s">
        <v>204</v>
      </c>
      <c r="J12" s="13" t="s">
        <v>236</v>
      </c>
      <c r="K12" s="16" t="s">
        <v>20</v>
      </c>
      <c r="L12" s="66" t="s">
        <v>211</v>
      </c>
      <c r="M12" s="85">
        <f t="shared" si="3"/>
        <v>2</v>
      </c>
      <c r="N12" s="15">
        <f t="shared" si="4"/>
        <v>0.99</v>
      </c>
      <c r="O12" s="78">
        <f t="shared" si="0"/>
        <v>0</v>
      </c>
      <c r="P12" s="78">
        <f t="shared" si="1"/>
        <v>0.79200000000000004</v>
      </c>
      <c r="Q12" s="153">
        <f t="shared" si="2"/>
        <v>8.0000000000000071E-3</v>
      </c>
      <c r="R12" s="113"/>
    </row>
    <row r="13" spans="2:42" s="3" customFormat="1" ht="27.95" customHeight="1">
      <c r="B13" s="236"/>
      <c r="C13" s="241"/>
      <c r="D13" s="22"/>
      <c r="E13" s="23"/>
      <c r="F13" s="24"/>
      <c r="G13" s="14" t="s">
        <v>14</v>
      </c>
      <c r="H13" s="15">
        <v>0.2</v>
      </c>
      <c r="I13" s="16" t="s">
        <v>15</v>
      </c>
      <c r="J13" s="12" t="s">
        <v>210</v>
      </c>
      <c r="K13" s="16" t="s">
        <v>18</v>
      </c>
      <c r="L13" s="65" t="s">
        <v>21</v>
      </c>
      <c r="M13" s="85">
        <f t="shared" si="3"/>
        <v>2</v>
      </c>
      <c r="N13" s="15">
        <f t="shared" si="4"/>
        <v>0</v>
      </c>
      <c r="O13" s="78">
        <f t="shared" si="0"/>
        <v>0.4</v>
      </c>
      <c r="P13" s="78">
        <f t="shared" si="1"/>
        <v>0</v>
      </c>
      <c r="Q13" s="153">
        <f t="shared" si="2"/>
        <v>0</v>
      </c>
      <c r="R13" s="113"/>
    </row>
    <row r="14" spans="2:42" s="3" customFormat="1" ht="27.95" customHeight="1">
      <c r="B14" s="236"/>
      <c r="C14" s="241"/>
      <c r="D14" s="17" t="s">
        <v>190</v>
      </c>
      <c r="E14" s="18" t="s">
        <v>22</v>
      </c>
      <c r="F14" s="19" t="s">
        <v>199</v>
      </c>
      <c r="G14" s="14" t="s">
        <v>205</v>
      </c>
      <c r="H14" s="15">
        <v>0.4</v>
      </c>
      <c r="I14" s="16" t="s">
        <v>15</v>
      </c>
      <c r="J14" s="12" t="s">
        <v>210</v>
      </c>
      <c r="K14" s="16" t="s">
        <v>18</v>
      </c>
      <c r="L14" s="65" t="s">
        <v>21</v>
      </c>
      <c r="M14" s="85">
        <v>2</v>
      </c>
      <c r="N14" s="15">
        <f t="shared" si="4"/>
        <v>0</v>
      </c>
      <c r="O14" s="78">
        <f>IF(I14="Safe", M14*H14,0)</f>
        <v>0.8</v>
      </c>
      <c r="P14" s="78">
        <f>IF(I14="Dangerous",M14*H14*N14,0)</f>
        <v>0</v>
      </c>
      <c r="Q14" s="153">
        <f>IF(P14=0,0,M14*H14*(1-N14))</f>
        <v>0</v>
      </c>
      <c r="R14" s="113"/>
    </row>
    <row r="15" spans="2:42" s="3" customFormat="1" ht="39.950000000000003" customHeight="1">
      <c r="B15" s="236"/>
      <c r="C15" s="241"/>
      <c r="D15" s="20"/>
      <c r="E15" s="21"/>
      <c r="F15" s="31"/>
      <c r="G15" s="14" t="s">
        <v>206</v>
      </c>
      <c r="H15" s="15">
        <v>0.4</v>
      </c>
      <c r="I15" s="16" t="s">
        <v>204</v>
      </c>
      <c r="J15" s="13" t="s">
        <v>236</v>
      </c>
      <c r="K15" s="16" t="s">
        <v>20</v>
      </c>
      <c r="L15" s="66" t="s">
        <v>216</v>
      </c>
      <c r="M15" s="85">
        <f>M14</f>
        <v>2</v>
      </c>
      <c r="N15" s="15">
        <f t="shared" si="4"/>
        <v>0.99</v>
      </c>
      <c r="O15" s="78">
        <f>IF(I15="Safe", M15*H15,0)</f>
        <v>0</v>
      </c>
      <c r="P15" s="78">
        <f>IF(I15="Dangerous",M15*H15*N15,0)</f>
        <v>0.79200000000000004</v>
      </c>
      <c r="Q15" s="153">
        <f>IF(P15=0,0,M15*H15*(1-N15))</f>
        <v>8.0000000000000071E-3</v>
      </c>
      <c r="R15" s="113"/>
    </row>
    <row r="16" spans="2:42" s="3" customFormat="1" ht="27.95" customHeight="1">
      <c r="B16" s="236"/>
      <c r="C16" s="241"/>
      <c r="D16" s="22"/>
      <c r="E16" s="23"/>
      <c r="F16" s="24"/>
      <c r="G16" s="14" t="s">
        <v>14</v>
      </c>
      <c r="H16" s="15">
        <v>0.2</v>
      </c>
      <c r="I16" s="16" t="s">
        <v>15</v>
      </c>
      <c r="J16" s="12" t="s">
        <v>210</v>
      </c>
      <c r="K16" s="16" t="s">
        <v>18</v>
      </c>
      <c r="L16" s="65" t="s">
        <v>21</v>
      </c>
      <c r="M16" s="85">
        <f>M15</f>
        <v>2</v>
      </c>
      <c r="N16" s="15">
        <f t="shared" si="4"/>
        <v>0</v>
      </c>
      <c r="O16" s="78">
        <f>IF(I16="Safe", M16*H16,0)</f>
        <v>0.4</v>
      </c>
      <c r="P16" s="78">
        <f>IF(I16="Dangerous",M16*H16*N16,0)</f>
        <v>0</v>
      </c>
      <c r="Q16" s="153">
        <f>IF(P16=0,0,M16*H16*(1-N16))</f>
        <v>0</v>
      </c>
      <c r="R16" s="113"/>
    </row>
    <row r="17" spans="2:18" s="3" customFormat="1" ht="27.95" customHeight="1">
      <c r="B17" s="236"/>
      <c r="C17" s="241"/>
      <c r="D17" s="17" t="s">
        <v>191</v>
      </c>
      <c r="E17" s="18" t="s">
        <v>6</v>
      </c>
      <c r="F17" s="19" t="s">
        <v>200</v>
      </c>
      <c r="G17" s="14" t="s">
        <v>12</v>
      </c>
      <c r="H17" s="15">
        <v>0.8</v>
      </c>
      <c r="I17" s="16" t="s">
        <v>16</v>
      </c>
      <c r="J17" s="12" t="s">
        <v>203</v>
      </c>
      <c r="K17" s="16" t="s">
        <v>17</v>
      </c>
      <c r="L17" s="65" t="s">
        <v>237</v>
      </c>
      <c r="M17" s="85">
        <v>0.2</v>
      </c>
      <c r="N17" s="15">
        <f t="shared" si="4"/>
        <v>0.99</v>
      </c>
      <c r="O17" s="78">
        <f t="shared" si="0"/>
        <v>0</v>
      </c>
      <c r="P17" s="78">
        <f t="shared" si="1"/>
        <v>0.15840000000000004</v>
      </c>
      <c r="Q17" s="153">
        <f t="shared" si="2"/>
        <v>1.6000000000000018E-3</v>
      </c>
      <c r="R17" s="113"/>
    </row>
    <row r="18" spans="2:18" s="3" customFormat="1" ht="27.95" customHeight="1">
      <c r="B18" s="236"/>
      <c r="C18" s="241"/>
      <c r="D18" s="20"/>
      <c r="E18" s="21"/>
      <c r="F18" s="31"/>
      <c r="G18" s="14" t="s">
        <v>13</v>
      </c>
      <c r="H18" s="15">
        <v>0.1</v>
      </c>
      <c r="I18" s="16" t="s">
        <v>212</v>
      </c>
      <c r="J18" s="12" t="s">
        <v>210</v>
      </c>
      <c r="K18" s="16" t="s">
        <v>215</v>
      </c>
      <c r="L18" s="65" t="s">
        <v>217</v>
      </c>
      <c r="M18" s="85">
        <f t="shared" si="3"/>
        <v>0.2</v>
      </c>
      <c r="N18" s="15">
        <f t="shared" si="4"/>
        <v>0</v>
      </c>
      <c r="O18" s="78">
        <f t="shared" si="0"/>
        <v>2.0000000000000004E-2</v>
      </c>
      <c r="P18" s="78">
        <f t="shared" si="1"/>
        <v>0</v>
      </c>
      <c r="Q18" s="153">
        <f t="shared" si="2"/>
        <v>0</v>
      </c>
      <c r="R18" s="113"/>
    </row>
    <row r="19" spans="2:18" s="3" customFormat="1" ht="27.95" customHeight="1">
      <c r="B19" s="236"/>
      <c r="C19" s="241"/>
      <c r="D19" s="22"/>
      <c r="E19" s="23"/>
      <c r="F19" s="24"/>
      <c r="G19" s="14" t="s">
        <v>14</v>
      </c>
      <c r="H19" s="15">
        <v>0.1</v>
      </c>
      <c r="I19" s="16" t="s">
        <v>15</v>
      </c>
      <c r="J19" s="12" t="s">
        <v>210</v>
      </c>
      <c r="K19" s="16" t="s">
        <v>18</v>
      </c>
      <c r="L19" s="65" t="s">
        <v>21</v>
      </c>
      <c r="M19" s="85">
        <f t="shared" si="3"/>
        <v>0.2</v>
      </c>
      <c r="N19" s="15">
        <f t="shared" si="4"/>
        <v>0</v>
      </c>
      <c r="O19" s="78">
        <f t="shared" si="0"/>
        <v>2.0000000000000004E-2</v>
      </c>
      <c r="P19" s="78">
        <f t="shared" si="1"/>
        <v>0</v>
      </c>
      <c r="Q19" s="153">
        <f t="shared" si="2"/>
        <v>0</v>
      </c>
      <c r="R19" s="113"/>
    </row>
    <row r="20" spans="2:18" s="3" customFormat="1" ht="27.95" customHeight="1">
      <c r="B20" s="236"/>
      <c r="C20" s="241"/>
      <c r="D20" s="17" t="s">
        <v>192</v>
      </c>
      <c r="E20" s="18" t="s">
        <v>24</v>
      </c>
      <c r="F20" s="19" t="s">
        <v>201</v>
      </c>
      <c r="G20" s="14" t="s">
        <v>12</v>
      </c>
      <c r="H20" s="15">
        <v>0.8</v>
      </c>
      <c r="I20" s="16" t="s">
        <v>25</v>
      </c>
      <c r="J20" s="12" t="s">
        <v>203</v>
      </c>
      <c r="K20" s="16" t="s">
        <v>17</v>
      </c>
      <c r="L20" s="65" t="s">
        <v>237</v>
      </c>
      <c r="M20" s="85">
        <v>0.2</v>
      </c>
      <c r="N20" s="15">
        <f t="shared" si="4"/>
        <v>0.99</v>
      </c>
      <c r="O20" s="78">
        <f t="shared" si="0"/>
        <v>0</v>
      </c>
      <c r="P20" s="78">
        <f t="shared" si="1"/>
        <v>0.15840000000000004</v>
      </c>
      <c r="Q20" s="153">
        <f t="shared" si="2"/>
        <v>1.6000000000000018E-3</v>
      </c>
      <c r="R20" s="113"/>
    </row>
    <row r="21" spans="2:18" s="3" customFormat="1" ht="27.95" customHeight="1">
      <c r="B21" s="236"/>
      <c r="C21" s="241"/>
      <c r="D21" s="20"/>
      <c r="E21" s="21"/>
      <c r="F21" s="31"/>
      <c r="G21" s="14" t="s">
        <v>13</v>
      </c>
      <c r="H21" s="15">
        <v>0.1</v>
      </c>
      <c r="I21" s="16" t="s">
        <v>26</v>
      </c>
      <c r="J21" s="12" t="s">
        <v>214</v>
      </c>
      <c r="K21" s="16" t="s">
        <v>18</v>
      </c>
      <c r="L21" s="65" t="s">
        <v>21</v>
      </c>
      <c r="M21" s="85">
        <f t="shared" si="3"/>
        <v>0.2</v>
      </c>
      <c r="N21" s="15">
        <f t="shared" si="4"/>
        <v>0</v>
      </c>
      <c r="O21" s="78">
        <f t="shared" si="0"/>
        <v>2.0000000000000004E-2</v>
      </c>
      <c r="P21" s="78">
        <f t="shared" si="1"/>
        <v>0</v>
      </c>
      <c r="Q21" s="153">
        <f t="shared" si="2"/>
        <v>0</v>
      </c>
      <c r="R21" s="113"/>
    </row>
    <row r="22" spans="2:18" s="3" customFormat="1" ht="27.95" customHeight="1">
      <c r="B22" s="236"/>
      <c r="C22" s="241"/>
      <c r="D22" s="22"/>
      <c r="E22" s="23"/>
      <c r="F22" s="24"/>
      <c r="G22" s="14" t="s">
        <v>14</v>
      </c>
      <c r="H22" s="15">
        <v>0.1</v>
      </c>
      <c r="I22" s="16" t="s">
        <v>26</v>
      </c>
      <c r="J22" s="12" t="s">
        <v>214</v>
      </c>
      <c r="K22" s="16" t="s">
        <v>18</v>
      </c>
      <c r="L22" s="65" t="s">
        <v>21</v>
      </c>
      <c r="M22" s="85">
        <f t="shared" si="3"/>
        <v>0.2</v>
      </c>
      <c r="N22" s="15">
        <f t="shared" si="4"/>
        <v>0</v>
      </c>
      <c r="O22" s="78">
        <f t="shared" si="0"/>
        <v>2.0000000000000004E-2</v>
      </c>
      <c r="P22" s="78">
        <f t="shared" si="1"/>
        <v>0</v>
      </c>
      <c r="Q22" s="153">
        <f t="shared" si="2"/>
        <v>0</v>
      </c>
      <c r="R22" s="113"/>
    </row>
    <row r="23" spans="2:18" s="3" customFormat="1" ht="39.950000000000003" customHeight="1">
      <c r="B23" s="236"/>
      <c r="C23" s="241"/>
      <c r="D23" s="17" t="s">
        <v>193</v>
      </c>
      <c r="E23" s="18" t="s">
        <v>224</v>
      </c>
      <c r="F23" s="19" t="s">
        <v>223</v>
      </c>
      <c r="G23" s="159" t="s">
        <v>232</v>
      </c>
      <c r="H23" s="15">
        <v>0.2</v>
      </c>
      <c r="I23" s="16" t="s">
        <v>16</v>
      </c>
      <c r="J23" s="12" t="s">
        <v>235</v>
      </c>
      <c r="K23" s="16" t="s">
        <v>17</v>
      </c>
      <c r="L23" s="65" t="s">
        <v>238</v>
      </c>
      <c r="M23" s="85">
        <v>0.2</v>
      </c>
      <c r="N23" s="15">
        <f t="shared" si="4"/>
        <v>0.99</v>
      </c>
      <c r="O23" s="78">
        <f t="shared" si="0"/>
        <v>0</v>
      </c>
      <c r="P23" s="78">
        <f t="shared" si="1"/>
        <v>3.960000000000001E-2</v>
      </c>
      <c r="Q23" s="153">
        <f t="shared" si="2"/>
        <v>4.0000000000000045E-4</v>
      </c>
      <c r="R23" s="557" t="s">
        <v>272</v>
      </c>
    </row>
    <row r="24" spans="2:18" s="3" customFormat="1" ht="39.950000000000003" customHeight="1">
      <c r="B24" s="236"/>
      <c r="C24" s="241"/>
      <c r="D24" s="20"/>
      <c r="E24" s="21"/>
      <c r="F24" s="31"/>
      <c r="G24" s="163" t="s">
        <v>233</v>
      </c>
      <c r="H24" s="15">
        <v>0.2</v>
      </c>
      <c r="I24" s="16" t="s">
        <v>16</v>
      </c>
      <c r="J24" s="12" t="s">
        <v>235</v>
      </c>
      <c r="K24" s="16" t="s">
        <v>17</v>
      </c>
      <c r="L24" s="65" t="s">
        <v>238</v>
      </c>
      <c r="M24" s="85">
        <f>M23</f>
        <v>0.2</v>
      </c>
      <c r="N24" s="15">
        <f t="shared" si="4"/>
        <v>0.99</v>
      </c>
      <c r="O24" s="78">
        <f t="shared" si="0"/>
        <v>0</v>
      </c>
      <c r="P24" s="78">
        <f t="shared" si="1"/>
        <v>3.960000000000001E-2</v>
      </c>
      <c r="Q24" s="153">
        <f t="shared" si="2"/>
        <v>4.0000000000000045E-4</v>
      </c>
      <c r="R24" s="558"/>
    </row>
    <row r="25" spans="2:18" s="3" customFormat="1" ht="39.950000000000003" customHeight="1">
      <c r="B25" s="236"/>
      <c r="C25" s="241"/>
      <c r="D25" s="20"/>
      <c r="E25" s="21"/>
      <c r="F25" s="31"/>
      <c r="G25" s="163" t="s">
        <v>230</v>
      </c>
      <c r="H25" s="15">
        <v>0.2</v>
      </c>
      <c r="I25" s="16" t="s">
        <v>68</v>
      </c>
      <c r="J25" s="12" t="s">
        <v>235</v>
      </c>
      <c r="K25" s="16" t="s">
        <v>82</v>
      </c>
      <c r="L25" s="65" t="s">
        <v>238</v>
      </c>
      <c r="M25" s="85">
        <f>M24</f>
        <v>0.2</v>
      </c>
      <c r="N25" s="15">
        <f t="shared" si="4"/>
        <v>0.99</v>
      </c>
      <c r="O25" s="78">
        <f>IF(I25="Safe", M25*H25,0)</f>
        <v>0</v>
      </c>
      <c r="P25" s="78">
        <f>IF(I25="Dangerous",M25*H25*N25,0)</f>
        <v>3.960000000000001E-2</v>
      </c>
      <c r="Q25" s="153">
        <f>IF(P25=0,0,M25*H25*(1-N25))</f>
        <v>4.0000000000000045E-4</v>
      </c>
      <c r="R25" s="558"/>
    </row>
    <row r="26" spans="2:18" s="3" customFormat="1" ht="39.950000000000003" customHeight="1">
      <c r="B26" s="236"/>
      <c r="C26" s="241"/>
      <c r="D26" s="20"/>
      <c r="E26" s="21"/>
      <c r="F26" s="31"/>
      <c r="G26" s="163" t="s">
        <v>231</v>
      </c>
      <c r="H26" s="15">
        <v>0.2</v>
      </c>
      <c r="I26" s="16" t="s">
        <v>27</v>
      </c>
      <c r="J26" s="12" t="s">
        <v>235</v>
      </c>
      <c r="K26" s="16" t="s">
        <v>17</v>
      </c>
      <c r="L26" s="65" t="s">
        <v>238</v>
      </c>
      <c r="M26" s="85">
        <f>M25</f>
        <v>0.2</v>
      </c>
      <c r="N26" s="15">
        <f t="shared" si="4"/>
        <v>0.99</v>
      </c>
      <c r="O26" s="78">
        <f t="shared" si="0"/>
        <v>0</v>
      </c>
      <c r="P26" s="78">
        <f t="shared" si="1"/>
        <v>3.960000000000001E-2</v>
      </c>
      <c r="Q26" s="153">
        <f t="shared" si="2"/>
        <v>4.0000000000000045E-4</v>
      </c>
      <c r="R26" s="558"/>
    </row>
    <row r="27" spans="2:18" s="3" customFormat="1" ht="39.950000000000003" customHeight="1">
      <c r="B27" s="236"/>
      <c r="C27" s="241"/>
      <c r="D27" s="22"/>
      <c r="E27" s="23"/>
      <c r="F27" s="24"/>
      <c r="G27" s="168" t="s">
        <v>234</v>
      </c>
      <c r="H27" s="15">
        <v>0.2</v>
      </c>
      <c r="I27" s="16" t="s">
        <v>25</v>
      </c>
      <c r="J27" s="12" t="s">
        <v>235</v>
      </c>
      <c r="K27" s="16" t="s">
        <v>17</v>
      </c>
      <c r="L27" s="65" t="s">
        <v>238</v>
      </c>
      <c r="M27" s="85">
        <f>M26</f>
        <v>0.2</v>
      </c>
      <c r="N27" s="15">
        <f t="shared" si="4"/>
        <v>0.99</v>
      </c>
      <c r="O27" s="78">
        <f>IF(I27="Safe", M27*H27,0)</f>
        <v>0</v>
      </c>
      <c r="P27" s="78">
        <f t="shared" si="1"/>
        <v>3.960000000000001E-2</v>
      </c>
      <c r="Q27" s="153">
        <f t="shared" si="2"/>
        <v>4.0000000000000045E-4</v>
      </c>
      <c r="R27" s="559"/>
    </row>
    <row r="28" spans="2:18" s="3" customFormat="1" ht="27.95" customHeight="1">
      <c r="B28" s="236"/>
      <c r="C28" s="241"/>
      <c r="D28" s="17" t="s">
        <v>194</v>
      </c>
      <c r="E28" s="18" t="s">
        <v>22</v>
      </c>
      <c r="F28" s="19" t="s">
        <v>198</v>
      </c>
      <c r="G28" s="14" t="s">
        <v>205</v>
      </c>
      <c r="H28" s="15">
        <v>0.4</v>
      </c>
      <c r="I28" s="16" t="s">
        <v>15</v>
      </c>
      <c r="J28" s="12" t="s">
        <v>218</v>
      </c>
      <c r="K28" s="16" t="s">
        <v>18</v>
      </c>
      <c r="L28" s="65" t="s">
        <v>21</v>
      </c>
      <c r="M28" s="85">
        <v>2</v>
      </c>
      <c r="N28" s="15">
        <f t="shared" si="4"/>
        <v>0</v>
      </c>
      <c r="O28" s="78">
        <f t="shared" si="0"/>
        <v>0.8</v>
      </c>
      <c r="P28" s="78">
        <f t="shared" si="1"/>
        <v>0</v>
      </c>
      <c r="Q28" s="153">
        <f t="shared" si="2"/>
        <v>0</v>
      </c>
      <c r="R28" s="113"/>
    </row>
    <row r="29" spans="2:18" s="3" customFormat="1" ht="39.950000000000003" customHeight="1">
      <c r="B29" s="236"/>
      <c r="C29" s="241"/>
      <c r="D29" s="20"/>
      <c r="E29" s="21"/>
      <c r="F29" s="31"/>
      <c r="G29" s="14" t="s">
        <v>206</v>
      </c>
      <c r="H29" s="15">
        <v>0.4</v>
      </c>
      <c r="I29" s="16" t="s">
        <v>204</v>
      </c>
      <c r="J29" s="13" t="s">
        <v>236</v>
      </c>
      <c r="K29" s="16" t="s">
        <v>20</v>
      </c>
      <c r="L29" s="66" t="s">
        <v>216</v>
      </c>
      <c r="M29" s="85">
        <f t="shared" ref="M29:M39" si="5">M28</f>
        <v>2</v>
      </c>
      <c r="N29" s="15">
        <f t="shared" si="4"/>
        <v>0.99</v>
      </c>
      <c r="O29" s="78">
        <f t="shared" si="0"/>
        <v>0</v>
      </c>
      <c r="P29" s="78">
        <f t="shared" si="1"/>
        <v>0.79200000000000004</v>
      </c>
      <c r="Q29" s="153">
        <f t="shared" si="2"/>
        <v>8.0000000000000071E-3</v>
      </c>
      <c r="R29" s="113"/>
    </row>
    <row r="30" spans="2:18" s="3" customFormat="1" ht="27.95" customHeight="1">
      <c r="B30" s="236"/>
      <c r="C30" s="241"/>
      <c r="D30" s="22"/>
      <c r="E30" s="23"/>
      <c r="F30" s="24"/>
      <c r="G30" s="14" t="s">
        <v>14</v>
      </c>
      <c r="H30" s="15">
        <v>0.2</v>
      </c>
      <c r="I30" s="16" t="s">
        <v>15</v>
      </c>
      <c r="J30" s="12" t="s">
        <v>218</v>
      </c>
      <c r="K30" s="16" t="s">
        <v>18</v>
      </c>
      <c r="L30" s="65" t="s">
        <v>21</v>
      </c>
      <c r="M30" s="85">
        <f t="shared" si="5"/>
        <v>2</v>
      </c>
      <c r="N30" s="15">
        <f t="shared" si="4"/>
        <v>0</v>
      </c>
      <c r="O30" s="78">
        <f t="shared" si="0"/>
        <v>0.4</v>
      </c>
      <c r="P30" s="78">
        <f t="shared" si="1"/>
        <v>0</v>
      </c>
      <c r="Q30" s="153">
        <f t="shared" si="2"/>
        <v>0</v>
      </c>
      <c r="R30" s="113"/>
    </row>
    <row r="31" spans="2:18" s="3" customFormat="1" ht="27.95" customHeight="1">
      <c r="B31" s="236"/>
      <c r="C31" s="241"/>
      <c r="D31" s="17" t="s">
        <v>195</v>
      </c>
      <c r="E31" s="18" t="s">
        <v>6</v>
      </c>
      <c r="F31" s="19" t="s">
        <v>201</v>
      </c>
      <c r="G31" s="14" t="s">
        <v>12</v>
      </c>
      <c r="H31" s="15">
        <v>0.8</v>
      </c>
      <c r="I31" s="16" t="s">
        <v>16</v>
      </c>
      <c r="J31" s="12" t="s">
        <v>225</v>
      </c>
      <c r="K31" s="16" t="s">
        <v>17</v>
      </c>
      <c r="L31" s="65" t="s">
        <v>32</v>
      </c>
      <c r="M31" s="85">
        <v>0.2</v>
      </c>
      <c r="N31" s="15">
        <f t="shared" si="4"/>
        <v>0.99</v>
      </c>
      <c r="O31" s="78">
        <f t="shared" si="0"/>
        <v>0</v>
      </c>
      <c r="P31" s="78">
        <f t="shared" si="1"/>
        <v>0.15840000000000004</v>
      </c>
      <c r="Q31" s="153">
        <f t="shared" si="2"/>
        <v>1.6000000000000018E-3</v>
      </c>
      <c r="R31" s="113"/>
    </row>
    <row r="32" spans="2:18" s="3" customFormat="1" ht="27.95" customHeight="1">
      <c r="B32" s="236"/>
      <c r="C32" s="241"/>
      <c r="D32" s="20"/>
      <c r="E32" s="21"/>
      <c r="F32" s="31"/>
      <c r="G32" s="14" t="s">
        <v>13</v>
      </c>
      <c r="H32" s="15">
        <v>0.1</v>
      </c>
      <c r="I32" s="16" t="s">
        <v>222</v>
      </c>
      <c r="J32" s="12" t="s">
        <v>210</v>
      </c>
      <c r="K32" s="16" t="s">
        <v>215</v>
      </c>
      <c r="L32" s="65" t="s">
        <v>217</v>
      </c>
      <c r="M32" s="85">
        <f t="shared" si="5"/>
        <v>0.2</v>
      </c>
      <c r="N32" s="15">
        <f t="shared" si="4"/>
        <v>0</v>
      </c>
      <c r="O32" s="78">
        <f t="shared" si="0"/>
        <v>2.0000000000000004E-2</v>
      </c>
      <c r="P32" s="78">
        <f t="shared" si="1"/>
        <v>0</v>
      </c>
      <c r="Q32" s="153">
        <f t="shared" si="2"/>
        <v>0</v>
      </c>
      <c r="R32" s="113"/>
    </row>
    <row r="33" spans="2:18" s="3" customFormat="1" ht="27.95" customHeight="1">
      <c r="B33" s="236"/>
      <c r="C33" s="241"/>
      <c r="D33" s="22"/>
      <c r="E33" s="23"/>
      <c r="F33" s="24"/>
      <c r="G33" s="14" t="s">
        <v>14</v>
      </c>
      <c r="H33" s="15">
        <v>0.1</v>
      </c>
      <c r="I33" s="16" t="s">
        <v>15</v>
      </c>
      <c r="J33" s="12" t="s">
        <v>210</v>
      </c>
      <c r="K33" s="16" t="s">
        <v>18</v>
      </c>
      <c r="L33" s="65" t="s">
        <v>21</v>
      </c>
      <c r="M33" s="85">
        <f t="shared" si="5"/>
        <v>0.2</v>
      </c>
      <c r="N33" s="15">
        <f t="shared" si="4"/>
        <v>0</v>
      </c>
      <c r="O33" s="78">
        <f t="shared" si="0"/>
        <v>2.0000000000000004E-2</v>
      </c>
      <c r="P33" s="78">
        <f t="shared" si="1"/>
        <v>0</v>
      </c>
      <c r="Q33" s="153">
        <f t="shared" si="2"/>
        <v>0</v>
      </c>
      <c r="R33" s="113"/>
    </row>
    <row r="34" spans="2:18" s="3" customFormat="1" ht="27.95" customHeight="1">
      <c r="B34" s="236"/>
      <c r="C34" s="241"/>
      <c r="D34" s="17" t="s">
        <v>196</v>
      </c>
      <c r="E34" s="18" t="s">
        <v>24</v>
      </c>
      <c r="F34" s="19" t="s">
        <v>201</v>
      </c>
      <c r="G34" s="14" t="s">
        <v>12</v>
      </c>
      <c r="H34" s="15">
        <v>0.8</v>
      </c>
      <c r="I34" s="16" t="s">
        <v>25</v>
      </c>
      <c r="J34" s="12" t="s">
        <v>220</v>
      </c>
      <c r="K34" s="16" t="s">
        <v>221</v>
      </c>
      <c r="L34" s="65" t="s">
        <v>229</v>
      </c>
      <c r="M34" s="85">
        <v>0.2</v>
      </c>
      <c r="N34" s="15">
        <f t="shared" si="4"/>
        <v>0.99</v>
      </c>
      <c r="O34" s="78">
        <f t="shared" si="0"/>
        <v>0</v>
      </c>
      <c r="P34" s="78">
        <f t="shared" si="1"/>
        <v>0.15840000000000004</v>
      </c>
      <c r="Q34" s="153">
        <f t="shared" si="2"/>
        <v>1.6000000000000018E-3</v>
      </c>
      <c r="R34" s="113"/>
    </row>
    <row r="35" spans="2:18" s="3" customFormat="1" ht="27.95" customHeight="1">
      <c r="B35" s="236"/>
      <c r="C35" s="241"/>
      <c r="D35" s="20"/>
      <c r="E35" s="21"/>
      <c r="F35" s="31"/>
      <c r="G35" s="14" t="s">
        <v>13</v>
      </c>
      <c r="H35" s="15">
        <v>0.1</v>
      </c>
      <c r="I35" s="16" t="s">
        <v>26</v>
      </c>
      <c r="J35" s="12" t="s">
        <v>210</v>
      </c>
      <c r="K35" s="16" t="s">
        <v>18</v>
      </c>
      <c r="L35" s="65" t="s">
        <v>21</v>
      </c>
      <c r="M35" s="85">
        <f t="shared" si="5"/>
        <v>0.2</v>
      </c>
      <c r="N35" s="15">
        <f t="shared" si="4"/>
        <v>0</v>
      </c>
      <c r="O35" s="78">
        <f t="shared" si="0"/>
        <v>2.0000000000000004E-2</v>
      </c>
      <c r="P35" s="78">
        <f t="shared" si="1"/>
        <v>0</v>
      </c>
      <c r="Q35" s="153">
        <f t="shared" si="2"/>
        <v>0</v>
      </c>
      <c r="R35" s="113"/>
    </row>
    <row r="36" spans="2:18" s="3" customFormat="1" ht="27.95" customHeight="1">
      <c r="B36" s="236"/>
      <c r="C36" s="241"/>
      <c r="D36" s="22"/>
      <c r="E36" s="23"/>
      <c r="F36" s="24"/>
      <c r="G36" s="14" t="s">
        <v>14</v>
      </c>
      <c r="H36" s="15">
        <v>0.1</v>
      </c>
      <c r="I36" s="16" t="s">
        <v>26</v>
      </c>
      <c r="J36" s="12" t="s">
        <v>210</v>
      </c>
      <c r="K36" s="16" t="s">
        <v>18</v>
      </c>
      <c r="L36" s="65" t="s">
        <v>21</v>
      </c>
      <c r="M36" s="85">
        <f t="shared" si="5"/>
        <v>0.2</v>
      </c>
      <c r="N36" s="15">
        <f t="shared" si="4"/>
        <v>0</v>
      </c>
      <c r="O36" s="78">
        <f t="shared" si="0"/>
        <v>2.0000000000000004E-2</v>
      </c>
      <c r="P36" s="78">
        <f t="shared" si="1"/>
        <v>0</v>
      </c>
      <c r="Q36" s="153">
        <f t="shared" si="2"/>
        <v>0</v>
      </c>
      <c r="R36" s="113"/>
    </row>
    <row r="37" spans="2:18" s="3" customFormat="1" ht="27.95" customHeight="1">
      <c r="B37" s="236"/>
      <c r="C37" s="241"/>
      <c r="D37" s="17" t="s">
        <v>197</v>
      </c>
      <c r="E37" s="18" t="s">
        <v>24</v>
      </c>
      <c r="F37" s="19" t="s">
        <v>201</v>
      </c>
      <c r="G37" s="14" t="s">
        <v>12</v>
      </c>
      <c r="H37" s="15">
        <v>0.8</v>
      </c>
      <c r="I37" s="16" t="s">
        <v>204</v>
      </c>
      <c r="J37" s="12" t="s">
        <v>220</v>
      </c>
      <c r="K37" s="16" t="s">
        <v>82</v>
      </c>
      <c r="L37" s="65" t="s">
        <v>229</v>
      </c>
      <c r="M37" s="85">
        <v>0.2</v>
      </c>
      <c r="N37" s="15">
        <f t="shared" si="4"/>
        <v>0.99</v>
      </c>
      <c r="O37" s="78">
        <f t="shared" si="0"/>
        <v>0</v>
      </c>
      <c r="P37" s="78">
        <f t="shared" si="1"/>
        <v>0.15840000000000004</v>
      </c>
      <c r="Q37" s="153">
        <f t="shared" si="2"/>
        <v>1.6000000000000018E-3</v>
      </c>
      <c r="R37" s="113"/>
    </row>
    <row r="38" spans="2:18" s="3" customFormat="1" ht="27.95" customHeight="1">
      <c r="B38" s="236"/>
      <c r="C38" s="241"/>
      <c r="D38" s="20"/>
      <c r="E38" s="21"/>
      <c r="F38" s="31"/>
      <c r="G38" s="14" t="s">
        <v>13</v>
      </c>
      <c r="H38" s="15">
        <v>0.1</v>
      </c>
      <c r="I38" s="16" t="s">
        <v>219</v>
      </c>
      <c r="J38" s="12" t="s">
        <v>210</v>
      </c>
      <c r="K38" s="16" t="s">
        <v>79</v>
      </c>
      <c r="L38" s="65" t="s">
        <v>217</v>
      </c>
      <c r="M38" s="85">
        <f t="shared" si="5"/>
        <v>0.2</v>
      </c>
      <c r="N38" s="15">
        <f t="shared" si="4"/>
        <v>0</v>
      </c>
      <c r="O38" s="78">
        <f t="shared" si="0"/>
        <v>2.0000000000000004E-2</v>
      </c>
      <c r="P38" s="78">
        <f t="shared" si="1"/>
        <v>0</v>
      </c>
      <c r="Q38" s="153">
        <f t="shared" si="2"/>
        <v>0</v>
      </c>
      <c r="R38" s="113"/>
    </row>
    <row r="39" spans="2:18" s="3" customFormat="1" ht="27.95" customHeight="1" thickBot="1">
      <c r="B39" s="237"/>
      <c r="C39" s="242"/>
      <c r="D39" s="46"/>
      <c r="E39" s="43"/>
      <c r="F39" s="48"/>
      <c r="G39" s="49" t="s">
        <v>14</v>
      </c>
      <c r="H39" s="50">
        <v>0.1</v>
      </c>
      <c r="I39" s="51" t="s">
        <v>26</v>
      </c>
      <c r="J39" s="52" t="s">
        <v>210</v>
      </c>
      <c r="K39" s="51" t="s">
        <v>18</v>
      </c>
      <c r="L39" s="67" t="s">
        <v>21</v>
      </c>
      <c r="M39" s="86">
        <f t="shared" si="5"/>
        <v>0.2</v>
      </c>
      <c r="N39" s="50">
        <f t="shared" si="4"/>
        <v>0</v>
      </c>
      <c r="O39" s="82">
        <f t="shared" si="0"/>
        <v>2.0000000000000004E-2</v>
      </c>
      <c r="P39" s="82">
        <f t="shared" si="1"/>
        <v>0</v>
      </c>
      <c r="Q39" s="154">
        <f t="shared" si="2"/>
        <v>0</v>
      </c>
      <c r="R39" s="156"/>
    </row>
    <row r="40" spans="2:18" s="3" customFormat="1" ht="12.75">
      <c r="G40" s="6"/>
      <c r="H40" s="8"/>
      <c r="I40" s="5"/>
      <c r="J40" s="9"/>
      <c r="K40" s="5"/>
      <c r="L40" s="9"/>
      <c r="M40" s="58"/>
      <c r="N40" s="60"/>
      <c r="O40" s="56"/>
      <c r="P40" s="56"/>
      <c r="Q40" s="56"/>
    </row>
    <row r="41" spans="2:18" s="3" customFormat="1" ht="12.75">
      <c r="G41" s="6"/>
      <c r="H41" s="8"/>
      <c r="I41" s="5"/>
      <c r="J41" s="9"/>
      <c r="K41" s="5"/>
      <c r="L41" s="9"/>
      <c r="M41" s="58"/>
      <c r="N41" s="60"/>
      <c r="O41" s="56"/>
      <c r="P41" s="56"/>
      <c r="Q41" s="56"/>
    </row>
    <row r="42" spans="2:18" s="3" customFormat="1" ht="12.75">
      <c r="G42" s="6"/>
      <c r="H42" s="8"/>
      <c r="I42" s="5"/>
      <c r="J42" s="9"/>
      <c r="K42" s="5"/>
      <c r="L42" s="9"/>
      <c r="M42" s="58"/>
      <c r="N42" s="60"/>
      <c r="O42" s="56"/>
      <c r="P42" s="56"/>
      <c r="Q42" s="56"/>
    </row>
    <row r="43" spans="2:18" s="3" customFormat="1" ht="12.75">
      <c r="G43" s="6"/>
      <c r="H43" s="8"/>
      <c r="I43" s="5"/>
      <c r="J43" s="9"/>
      <c r="K43" s="5"/>
      <c r="L43" s="9"/>
      <c r="M43" s="58"/>
      <c r="N43" s="60"/>
      <c r="O43" s="56"/>
      <c r="P43" s="56"/>
      <c r="Q43" s="56"/>
    </row>
    <row r="44" spans="2:18" s="3" customFormat="1" ht="12.75">
      <c r="G44" s="6"/>
      <c r="H44" s="8"/>
      <c r="I44" s="5"/>
      <c r="J44" s="9"/>
      <c r="K44" s="5"/>
      <c r="L44" s="9"/>
      <c r="M44" s="58"/>
      <c r="N44" s="60"/>
      <c r="O44" s="56"/>
      <c r="P44" s="56"/>
      <c r="Q44" s="56"/>
    </row>
    <row r="45" spans="2:18" s="3" customFormat="1" ht="12.75">
      <c r="G45" s="6"/>
      <c r="H45" s="8"/>
      <c r="I45" s="5"/>
      <c r="J45" s="9"/>
      <c r="K45" s="5"/>
      <c r="L45" s="9"/>
      <c r="M45" s="58"/>
      <c r="N45" s="60"/>
      <c r="O45" s="56"/>
      <c r="P45" s="56"/>
      <c r="Q45" s="56"/>
    </row>
    <row r="46" spans="2:18" s="3" customFormat="1" ht="12.75">
      <c r="G46" s="6"/>
      <c r="H46" s="8"/>
      <c r="I46" s="5"/>
      <c r="J46" s="9"/>
      <c r="K46" s="5"/>
      <c r="L46" s="9"/>
      <c r="M46" s="58"/>
      <c r="N46" s="60"/>
      <c r="O46" s="56"/>
      <c r="P46" s="56"/>
      <c r="Q46" s="56"/>
    </row>
    <row r="47" spans="2:18" s="3" customFormat="1" ht="12.75">
      <c r="G47" s="6"/>
      <c r="H47" s="8"/>
      <c r="I47" s="5"/>
      <c r="J47" s="9"/>
      <c r="K47" s="5"/>
      <c r="L47" s="9"/>
      <c r="M47" s="58"/>
      <c r="N47" s="60"/>
      <c r="O47" s="56"/>
      <c r="P47" s="56"/>
      <c r="Q47" s="56"/>
    </row>
    <row r="48" spans="2:18"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s="3" customFormat="1" ht="12.75">
      <c r="G728" s="6"/>
      <c r="I728" s="5"/>
      <c r="J728" s="9"/>
      <c r="K728" s="5"/>
      <c r="L728" s="9"/>
      <c r="M728" s="58"/>
      <c r="N728" s="60"/>
      <c r="O728" s="56"/>
      <c r="P728" s="56"/>
      <c r="Q728" s="56"/>
    </row>
    <row r="729" spans="7:17" s="3" customFormat="1" ht="12.75">
      <c r="G729" s="6"/>
      <c r="I729" s="5"/>
      <c r="J729" s="9"/>
      <c r="K729" s="5"/>
      <c r="L729" s="9"/>
      <c r="M729" s="58"/>
      <c r="N729" s="60"/>
      <c r="O729" s="56"/>
      <c r="P729" s="56"/>
      <c r="Q729" s="56"/>
    </row>
    <row r="730" spans="7:17" s="3" customFormat="1" ht="12.75">
      <c r="G730" s="6"/>
      <c r="I730" s="5"/>
      <c r="J730" s="9"/>
      <c r="K730" s="5"/>
      <c r="L730" s="9"/>
      <c r="M730" s="58"/>
      <c r="N730" s="60"/>
      <c r="O730" s="56"/>
      <c r="P730" s="56"/>
      <c r="Q730" s="56"/>
    </row>
    <row r="731" spans="7:17" s="3" customFormat="1" ht="12.75">
      <c r="G731" s="6"/>
      <c r="I731" s="5"/>
      <c r="J731" s="9"/>
      <c r="K731" s="5"/>
      <c r="L731" s="9"/>
      <c r="M731" s="58"/>
      <c r="N731" s="60"/>
      <c r="O731" s="56"/>
      <c r="P731" s="56"/>
      <c r="Q731" s="56"/>
    </row>
    <row r="732" spans="7:17" s="3" customFormat="1" ht="12.75">
      <c r="G732" s="6"/>
      <c r="I732" s="5"/>
      <c r="J732" s="9"/>
      <c r="K732" s="5"/>
      <c r="L732" s="9"/>
      <c r="M732" s="58"/>
      <c r="N732" s="60"/>
      <c r="O732" s="56"/>
      <c r="P732" s="56"/>
      <c r="Q732" s="56"/>
    </row>
    <row r="733" spans="7:17" s="3" customFormat="1" ht="12.75">
      <c r="G733" s="6"/>
      <c r="I733" s="5"/>
      <c r="J733" s="9"/>
      <c r="K733" s="5"/>
      <c r="L733" s="9"/>
      <c r="M733" s="58"/>
      <c r="N733" s="60"/>
      <c r="O733" s="56"/>
      <c r="P733" s="56"/>
      <c r="Q733" s="56"/>
    </row>
    <row r="734" spans="7:17" s="3" customFormat="1" ht="12.75">
      <c r="G734" s="6"/>
      <c r="I734" s="5"/>
      <c r="J734" s="9"/>
      <c r="K734" s="5"/>
      <c r="L734" s="9"/>
      <c r="M734" s="58"/>
      <c r="N734" s="60"/>
      <c r="O734" s="56"/>
      <c r="P734" s="56"/>
      <c r="Q734" s="56"/>
    </row>
    <row r="735" spans="7:17" s="3" customFormat="1" ht="12.75">
      <c r="G735" s="6"/>
      <c r="I735" s="5"/>
      <c r="J735" s="9"/>
      <c r="K735" s="5"/>
      <c r="L735" s="9"/>
      <c r="M735" s="58"/>
      <c r="N735" s="60"/>
      <c r="O735" s="56"/>
      <c r="P735" s="56"/>
      <c r="Q735" s="56"/>
    </row>
    <row r="736" spans="7:17" s="3" customFormat="1" ht="12.75">
      <c r="G736" s="6"/>
      <c r="I736" s="5"/>
      <c r="J736" s="9"/>
      <c r="K736" s="5"/>
      <c r="L736" s="9"/>
      <c r="M736" s="58"/>
      <c r="N736" s="60"/>
      <c r="O736" s="56"/>
      <c r="P736" s="56"/>
      <c r="Q736" s="56"/>
    </row>
    <row r="737" spans="7:17" s="3" customFormat="1" ht="12.75">
      <c r="G737" s="6"/>
      <c r="I737" s="5"/>
      <c r="J737" s="9"/>
      <c r="K737" s="5"/>
      <c r="L737" s="9"/>
      <c r="M737" s="58"/>
      <c r="N737" s="60"/>
      <c r="O737" s="56"/>
      <c r="P737" s="56"/>
      <c r="Q737" s="56"/>
    </row>
    <row r="738" spans="7:17" s="3" customFormat="1" ht="12.75">
      <c r="G738" s="6"/>
      <c r="I738" s="5"/>
      <c r="J738" s="9"/>
      <c r="K738" s="5"/>
      <c r="L738" s="9"/>
      <c r="M738" s="58"/>
      <c r="N738" s="60"/>
      <c r="O738" s="56"/>
      <c r="P738" s="56"/>
      <c r="Q738" s="56"/>
    </row>
    <row r="739" spans="7:17" s="3" customFormat="1" ht="12.75">
      <c r="G739" s="6"/>
      <c r="I739" s="5"/>
      <c r="J739" s="9"/>
      <c r="K739" s="5"/>
      <c r="L739" s="9"/>
      <c r="M739" s="58"/>
      <c r="N739" s="60"/>
      <c r="O739" s="56"/>
      <c r="P739" s="56"/>
      <c r="Q739" s="56"/>
    </row>
    <row r="740" spans="7:17" s="3" customFormat="1" ht="12.75">
      <c r="G740" s="6"/>
      <c r="I740" s="5"/>
      <c r="J740" s="9"/>
      <c r="K740" s="5"/>
      <c r="L740" s="9"/>
      <c r="M740" s="58"/>
      <c r="N740" s="60"/>
      <c r="O740" s="56"/>
      <c r="P740" s="56"/>
      <c r="Q740" s="56"/>
    </row>
    <row r="741" spans="7:17" s="3" customFormat="1" ht="12.75">
      <c r="G741" s="6"/>
      <c r="I741" s="5"/>
      <c r="J741" s="9"/>
      <c r="K741" s="5"/>
      <c r="L741" s="9"/>
      <c r="M741" s="58"/>
      <c r="N741" s="60"/>
      <c r="O741" s="56"/>
      <c r="P741" s="56"/>
      <c r="Q741" s="56"/>
    </row>
    <row r="742" spans="7:17" s="3" customFormat="1" ht="12.75">
      <c r="G742" s="6"/>
      <c r="I742" s="5"/>
      <c r="J742" s="9"/>
      <c r="K742" s="5"/>
      <c r="L742" s="9"/>
      <c r="M742" s="58"/>
      <c r="N742" s="60"/>
      <c r="O742" s="56"/>
      <c r="P742" s="56"/>
      <c r="Q742" s="56"/>
    </row>
    <row r="743" spans="7:17" s="3" customFormat="1" ht="12.75">
      <c r="G743" s="6"/>
      <c r="I743" s="5"/>
      <c r="J743" s="9"/>
      <c r="K743" s="5"/>
      <c r="L743" s="9"/>
      <c r="M743" s="58"/>
      <c r="N743" s="60"/>
      <c r="O743" s="56"/>
      <c r="P743" s="56"/>
      <c r="Q743" s="56"/>
    </row>
    <row r="744" spans="7:17" s="3" customFormat="1" ht="12.75">
      <c r="G744" s="6"/>
      <c r="I744" s="5"/>
      <c r="J744" s="9"/>
      <c r="K744" s="5"/>
      <c r="L744" s="9"/>
      <c r="M744" s="58"/>
      <c r="N744" s="60"/>
      <c r="O744" s="56"/>
      <c r="P744" s="56"/>
      <c r="Q744" s="56"/>
    </row>
    <row r="745" spans="7:17" s="3" customFormat="1" ht="12.75">
      <c r="G745" s="6"/>
      <c r="I745" s="5"/>
      <c r="J745" s="9"/>
      <c r="K745" s="5"/>
      <c r="L745" s="9"/>
      <c r="M745" s="58"/>
      <c r="N745" s="60"/>
      <c r="O745" s="56"/>
      <c r="P745" s="56"/>
      <c r="Q745" s="56"/>
    </row>
    <row r="746" spans="7:17" s="3" customFormat="1" ht="12.75">
      <c r="G746" s="6"/>
      <c r="I746" s="5"/>
      <c r="J746" s="9"/>
      <c r="K746" s="5"/>
      <c r="L746" s="9"/>
      <c r="M746" s="58"/>
      <c r="N746" s="60"/>
      <c r="O746" s="56"/>
      <c r="P746" s="56"/>
      <c r="Q746" s="56"/>
    </row>
    <row r="747" spans="7:17">
      <c r="G747" s="7"/>
    </row>
    <row r="748" spans="7:17">
      <c r="G748" s="7"/>
    </row>
    <row r="749" spans="7:17">
      <c r="G749" s="7"/>
    </row>
    <row r="750" spans="7:17">
      <c r="G750" s="7"/>
    </row>
    <row r="751" spans="7:17">
      <c r="G751" s="7"/>
    </row>
    <row r="752" spans="7:1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sheetData>
  <mergeCells count="3">
    <mergeCell ref="M4:Q4"/>
    <mergeCell ref="R23:R27"/>
    <mergeCell ref="R7:R10"/>
  </mergeCells>
  <phoneticPr fontId="2" type="noConversion"/>
  <hyperlinks>
    <hyperlink ref="R23" r:id="rId1" location="resultstable"/>
    <hyperlink ref="R7" r:id="rId2"/>
  </hyperlinks>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59999389629810485"/>
  </sheetPr>
  <dimension ref="B1:AP1214"/>
  <sheetViews>
    <sheetView zoomScaleNormal="100" workbookViewId="0">
      <pane ySplit="6" topLeftCell="A7" activePane="bottomLeft" state="frozen"/>
      <selection pane="bottomLeft" activeCell="T15" sqref="T15"/>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C201</v>
      </c>
      <c r="C2" s="97" t="s">
        <v>239</v>
      </c>
      <c r="L2" s="71"/>
      <c r="M2" s="73" t="s">
        <v>256</v>
      </c>
      <c r="N2" s="72" t="s">
        <v>254</v>
      </c>
      <c r="O2" s="73" t="s">
        <v>253</v>
      </c>
      <c r="P2" s="73" t="s">
        <v>255</v>
      </c>
      <c r="Q2" s="74" t="s">
        <v>252</v>
      </c>
    </row>
    <row r="3" spans="2:42" ht="24.95" customHeight="1">
      <c r="L3" s="76" t="s">
        <v>123</v>
      </c>
      <c r="M3" s="70">
        <f>P3+Q3</f>
        <v>3.92</v>
      </c>
      <c r="N3" s="169">
        <f>P3/(P3+Q3)</f>
        <v>0.99</v>
      </c>
      <c r="O3" s="70">
        <f>SUM(O7:O22)</f>
        <v>2.48</v>
      </c>
      <c r="P3" s="70">
        <f>SUM(P7:P22)</f>
        <v>3.8807999999999998</v>
      </c>
      <c r="Q3" s="77">
        <f>SUM(Q7:Q22)</f>
        <v>3.920000000000004E-2</v>
      </c>
    </row>
    <row r="4" spans="2:42" ht="24.95" customHeight="1" thickBot="1">
      <c r="L4" s="75" t="s">
        <v>124</v>
      </c>
      <c r="M4" s="554">
        <f>(O3+P3)/(M3+O3)</f>
        <v>0.99387499999999984</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C201</v>
      </c>
      <c r="C7" s="192" t="str">
        <f>C2</f>
        <v>Oscillator(Ch.2)</v>
      </c>
      <c r="D7" s="34" t="s">
        <v>240</v>
      </c>
      <c r="E7" s="35" t="s">
        <v>187</v>
      </c>
      <c r="F7" s="36" t="s">
        <v>188</v>
      </c>
      <c r="G7" s="37" t="s">
        <v>207</v>
      </c>
      <c r="H7" s="38">
        <v>0.25</v>
      </c>
      <c r="I7" s="39" t="s">
        <v>16</v>
      </c>
      <c r="J7" s="40" t="s">
        <v>245</v>
      </c>
      <c r="K7" s="39" t="s">
        <v>17</v>
      </c>
      <c r="L7" s="69" t="s">
        <v>246</v>
      </c>
      <c r="M7" s="84">
        <v>2</v>
      </c>
      <c r="N7" s="38">
        <f>IF(K7="Detected", 0.99,0)</f>
        <v>0.99</v>
      </c>
      <c r="O7" s="79">
        <f>IF(I7="Safe", M7*H7,0)</f>
        <v>0</v>
      </c>
      <c r="P7" s="79">
        <f>IF(I7="Dangerous",M7*H7*N7,0)</f>
        <v>0.495</v>
      </c>
      <c r="Q7" s="80">
        <f>IF(P7=0,0,M7*H7*(1-N7))</f>
        <v>5.0000000000000044E-3</v>
      </c>
      <c r="R7" s="560" t="s">
        <v>273</v>
      </c>
    </row>
    <row r="8" spans="2:42" s="3" customFormat="1" ht="27.95" customHeight="1">
      <c r="B8" s="236"/>
      <c r="C8" s="241"/>
      <c r="D8" s="20"/>
      <c r="E8" s="21"/>
      <c r="F8" s="31"/>
      <c r="G8" s="14" t="s">
        <v>208</v>
      </c>
      <c r="H8" s="15">
        <v>0.25</v>
      </c>
      <c r="I8" s="16" t="s">
        <v>16</v>
      </c>
      <c r="J8" s="12" t="str">
        <f>J7</f>
        <v>Not supply clock to MCU2</v>
      </c>
      <c r="K8" s="16" t="s">
        <v>28</v>
      </c>
      <c r="L8" s="65" t="s">
        <v>247</v>
      </c>
      <c r="M8" s="85">
        <f>M7</f>
        <v>2</v>
      </c>
      <c r="N8" s="15">
        <f>IF(K8="Detected", 0.99,0)</f>
        <v>0.99</v>
      </c>
      <c r="O8" s="78">
        <f t="shared" ref="O8:O22" si="0">IF(I8="Safe", M8*H8,0)</f>
        <v>0</v>
      </c>
      <c r="P8" s="78">
        <f t="shared" ref="P8:P22" si="1">IF(I8="Dangerous",M8*H8*N8,0)</f>
        <v>0.495</v>
      </c>
      <c r="Q8" s="81">
        <f t="shared" ref="Q8:Q22" si="2">IF(P8=0,0,M8*H8*(1-N8))</f>
        <v>5.0000000000000044E-3</v>
      </c>
      <c r="R8" s="558"/>
    </row>
    <row r="9" spans="2:42" s="3" customFormat="1" ht="27.95" customHeight="1">
      <c r="B9" s="236"/>
      <c r="C9" s="241"/>
      <c r="D9" s="20"/>
      <c r="E9" s="21"/>
      <c r="F9" s="31"/>
      <c r="G9" s="158" t="s">
        <v>209</v>
      </c>
      <c r="H9" s="15">
        <v>0.25</v>
      </c>
      <c r="I9" s="16" t="s">
        <v>27</v>
      </c>
      <c r="J9" s="12" t="str">
        <f>J8</f>
        <v>Not supply clock to MCU2</v>
      </c>
      <c r="K9" s="16" t="s">
        <v>28</v>
      </c>
      <c r="L9" s="65" t="s">
        <v>247</v>
      </c>
      <c r="M9" s="85">
        <f t="shared" ref="M9:M22" si="3">M8</f>
        <v>2</v>
      </c>
      <c r="N9" s="15">
        <f t="shared" ref="N9:N22" si="4">IF(K9="Detected", 0.99,0)</f>
        <v>0.99</v>
      </c>
      <c r="O9" s="78">
        <f t="shared" si="0"/>
        <v>0</v>
      </c>
      <c r="P9" s="78">
        <f t="shared" si="1"/>
        <v>0.495</v>
      </c>
      <c r="Q9" s="81">
        <f t="shared" si="2"/>
        <v>5.0000000000000044E-3</v>
      </c>
      <c r="R9" s="558"/>
    </row>
    <row r="10" spans="2:42" s="3" customFormat="1" ht="27.95" customHeight="1">
      <c r="B10" s="236"/>
      <c r="C10" s="241"/>
      <c r="D10" s="22"/>
      <c r="E10" s="23"/>
      <c r="F10" s="24"/>
      <c r="G10" s="158" t="s">
        <v>202</v>
      </c>
      <c r="H10" s="15">
        <v>0.25</v>
      </c>
      <c r="I10" s="16" t="s">
        <v>25</v>
      </c>
      <c r="J10" s="12" t="str">
        <f>J9</f>
        <v>Not supply clock to MCU2</v>
      </c>
      <c r="K10" s="16" t="s">
        <v>20</v>
      </c>
      <c r="L10" s="65" t="s">
        <v>248</v>
      </c>
      <c r="M10" s="85">
        <f t="shared" si="3"/>
        <v>2</v>
      </c>
      <c r="N10" s="15">
        <f t="shared" si="4"/>
        <v>0.99</v>
      </c>
      <c r="O10" s="78">
        <f t="shared" si="0"/>
        <v>0</v>
      </c>
      <c r="P10" s="78">
        <f t="shared" si="1"/>
        <v>0.495</v>
      </c>
      <c r="Q10" s="81">
        <f t="shared" si="2"/>
        <v>5.0000000000000044E-3</v>
      </c>
      <c r="R10" s="559"/>
    </row>
    <row r="11" spans="2:42" s="3" customFormat="1" ht="27.95" customHeight="1">
      <c r="B11" s="236"/>
      <c r="C11" s="241"/>
      <c r="D11" s="17" t="s">
        <v>241</v>
      </c>
      <c r="E11" s="18" t="s">
        <v>22</v>
      </c>
      <c r="F11" s="19" t="s">
        <v>198</v>
      </c>
      <c r="G11" s="14" t="s">
        <v>205</v>
      </c>
      <c r="H11" s="15">
        <v>0.4</v>
      </c>
      <c r="I11" s="16" t="s">
        <v>15</v>
      </c>
      <c r="J11" s="12" t="s">
        <v>210</v>
      </c>
      <c r="K11" s="16" t="s">
        <v>18</v>
      </c>
      <c r="L11" s="65" t="s">
        <v>21</v>
      </c>
      <c r="M11" s="85">
        <v>2</v>
      </c>
      <c r="N11" s="15">
        <f t="shared" si="4"/>
        <v>0</v>
      </c>
      <c r="O11" s="78">
        <f t="shared" si="0"/>
        <v>0.8</v>
      </c>
      <c r="P11" s="78">
        <f t="shared" si="1"/>
        <v>0</v>
      </c>
      <c r="Q11" s="81">
        <f t="shared" si="2"/>
        <v>0</v>
      </c>
      <c r="R11" s="113"/>
    </row>
    <row r="12" spans="2:42" s="3" customFormat="1" ht="39.950000000000003" customHeight="1">
      <c r="B12" s="236"/>
      <c r="C12" s="241"/>
      <c r="D12" s="20"/>
      <c r="E12" s="21"/>
      <c r="F12" s="31"/>
      <c r="G12" s="14" t="s">
        <v>206</v>
      </c>
      <c r="H12" s="15">
        <v>0.4</v>
      </c>
      <c r="I12" s="16" t="s">
        <v>204</v>
      </c>
      <c r="J12" s="13" t="s">
        <v>294</v>
      </c>
      <c r="K12" s="16" t="s">
        <v>20</v>
      </c>
      <c r="L12" s="66" t="s">
        <v>249</v>
      </c>
      <c r="M12" s="85">
        <f t="shared" si="3"/>
        <v>2</v>
      </c>
      <c r="N12" s="15">
        <f t="shared" si="4"/>
        <v>0.99</v>
      </c>
      <c r="O12" s="78">
        <f t="shared" si="0"/>
        <v>0</v>
      </c>
      <c r="P12" s="78">
        <f t="shared" si="1"/>
        <v>0.79200000000000004</v>
      </c>
      <c r="Q12" s="81">
        <f t="shared" si="2"/>
        <v>8.0000000000000071E-3</v>
      </c>
      <c r="R12" s="113"/>
    </row>
    <row r="13" spans="2:42" s="3" customFormat="1" ht="27.95" customHeight="1">
      <c r="B13" s="236"/>
      <c r="C13" s="241"/>
      <c r="D13" s="22"/>
      <c r="E13" s="23"/>
      <c r="F13" s="24"/>
      <c r="G13" s="14" t="s">
        <v>14</v>
      </c>
      <c r="H13" s="15">
        <v>0.2</v>
      </c>
      <c r="I13" s="16" t="s">
        <v>15</v>
      </c>
      <c r="J13" s="12" t="s">
        <v>210</v>
      </c>
      <c r="K13" s="16" t="s">
        <v>18</v>
      </c>
      <c r="L13" s="65" t="s">
        <v>21</v>
      </c>
      <c r="M13" s="85">
        <f t="shared" si="3"/>
        <v>2</v>
      </c>
      <c r="N13" s="15">
        <f t="shared" si="4"/>
        <v>0</v>
      </c>
      <c r="O13" s="78">
        <f t="shared" si="0"/>
        <v>0.4</v>
      </c>
      <c r="P13" s="78">
        <f t="shared" si="1"/>
        <v>0</v>
      </c>
      <c r="Q13" s="81">
        <f t="shared" si="2"/>
        <v>0</v>
      </c>
      <c r="R13" s="113"/>
    </row>
    <row r="14" spans="2:42" s="3" customFormat="1" ht="27.95" customHeight="1">
      <c r="B14" s="236"/>
      <c r="C14" s="241"/>
      <c r="D14" s="17" t="s">
        <v>242</v>
      </c>
      <c r="E14" s="18" t="s">
        <v>22</v>
      </c>
      <c r="F14" s="19" t="s">
        <v>199</v>
      </c>
      <c r="G14" s="14" t="s">
        <v>205</v>
      </c>
      <c r="H14" s="15">
        <v>0.4</v>
      </c>
      <c r="I14" s="16" t="s">
        <v>15</v>
      </c>
      <c r="J14" s="12" t="s">
        <v>210</v>
      </c>
      <c r="K14" s="16" t="s">
        <v>18</v>
      </c>
      <c r="L14" s="65" t="s">
        <v>21</v>
      </c>
      <c r="M14" s="85">
        <v>2</v>
      </c>
      <c r="N14" s="15">
        <f t="shared" si="4"/>
        <v>0</v>
      </c>
      <c r="O14" s="78">
        <f t="shared" si="0"/>
        <v>0.8</v>
      </c>
      <c r="P14" s="78">
        <f t="shared" si="1"/>
        <v>0</v>
      </c>
      <c r="Q14" s="81">
        <f t="shared" si="2"/>
        <v>0</v>
      </c>
      <c r="R14" s="113"/>
    </row>
    <row r="15" spans="2:42" s="3" customFormat="1" ht="39.950000000000003" customHeight="1">
      <c r="B15" s="236"/>
      <c r="C15" s="241"/>
      <c r="D15" s="20"/>
      <c r="E15" s="21"/>
      <c r="F15" s="31"/>
      <c r="G15" s="14" t="s">
        <v>206</v>
      </c>
      <c r="H15" s="15">
        <v>0.4</v>
      </c>
      <c r="I15" s="16" t="s">
        <v>204</v>
      </c>
      <c r="J15" s="13" t="s">
        <v>270</v>
      </c>
      <c r="K15" s="16" t="s">
        <v>20</v>
      </c>
      <c r="L15" s="66" t="s">
        <v>250</v>
      </c>
      <c r="M15" s="85">
        <f>M14</f>
        <v>2</v>
      </c>
      <c r="N15" s="15">
        <f t="shared" si="4"/>
        <v>0.99</v>
      </c>
      <c r="O15" s="78">
        <f t="shared" si="0"/>
        <v>0</v>
      </c>
      <c r="P15" s="78">
        <f t="shared" si="1"/>
        <v>0.79200000000000004</v>
      </c>
      <c r="Q15" s="81">
        <f t="shared" si="2"/>
        <v>8.0000000000000071E-3</v>
      </c>
      <c r="R15" s="113"/>
    </row>
    <row r="16" spans="2:42" s="3" customFormat="1" ht="27.95" customHeight="1">
      <c r="B16" s="236"/>
      <c r="C16" s="241"/>
      <c r="D16" s="22"/>
      <c r="E16" s="23"/>
      <c r="F16" s="24"/>
      <c r="G16" s="14" t="s">
        <v>14</v>
      </c>
      <c r="H16" s="15">
        <v>0.2</v>
      </c>
      <c r="I16" s="16" t="s">
        <v>15</v>
      </c>
      <c r="J16" s="12" t="s">
        <v>210</v>
      </c>
      <c r="K16" s="16" t="s">
        <v>18</v>
      </c>
      <c r="L16" s="65" t="s">
        <v>21</v>
      </c>
      <c r="M16" s="85">
        <f>M15</f>
        <v>2</v>
      </c>
      <c r="N16" s="15">
        <f t="shared" si="4"/>
        <v>0</v>
      </c>
      <c r="O16" s="78">
        <f>IF(I16="Safe", M16*H16,0)</f>
        <v>0.4</v>
      </c>
      <c r="P16" s="78">
        <f t="shared" si="1"/>
        <v>0</v>
      </c>
      <c r="Q16" s="81">
        <f t="shared" si="2"/>
        <v>0</v>
      </c>
      <c r="R16" s="113"/>
    </row>
    <row r="17" spans="2:18" s="3" customFormat="1" ht="27.95" customHeight="1">
      <c r="B17" s="236"/>
      <c r="C17" s="241"/>
      <c r="D17" s="17" t="s">
        <v>243</v>
      </c>
      <c r="E17" s="18" t="s">
        <v>6</v>
      </c>
      <c r="F17" s="19" t="s">
        <v>200</v>
      </c>
      <c r="G17" s="14" t="s">
        <v>12</v>
      </c>
      <c r="H17" s="15">
        <v>0.8</v>
      </c>
      <c r="I17" s="16" t="s">
        <v>16</v>
      </c>
      <c r="J17" s="12" t="s">
        <v>245</v>
      </c>
      <c r="K17" s="16" t="s">
        <v>17</v>
      </c>
      <c r="L17" s="65" t="s">
        <v>251</v>
      </c>
      <c r="M17" s="85">
        <v>0.2</v>
      </c>
      <c r="N17" s="15">
        <f t="shared" si="4"/>
        <v>0.99</v>
      </c>
      <c r="O17" s="78">
        <f t="shared" si="0"/>
        <v>0</v>
      </c>
      <c r="P17" s="78">
        <f t="shared" si="1"/>
        <v>0.15840000000000004</v>
      </c>
      <c r="Q17" s="81">
        <f t="shared" si="2"/>
        <v>1.6000000000000018E-3</v>
      </c>
      <c r="R17" s="113"/>
    </row>
    <row r="18" spans="2:18" s="3" customFormat="1" ht="27.95" customHeight="1">
      <c r="B18" s="236"/>
      <c r="C18" s="241"/>
      <c r="D18" s="20"/>
      <c r="E18" s="21"/>
      <c r="F18" s="31"/>
      <c r="G18" s="14" t="s">
        <v>13</v>
      </c>
      <c r="H18" s="15">
        <v>0.1</v>
      </c>
      <c r="I18" s="16" t="s">
        <v>212</v>
      </c>
      <c r="J18" s="12" t="s">
        <v>210</v>
      </c>
      <c r="K18" s="16" t="s">
        <v>215</v>
      </c>
      <c r="L18" s="65" t="s">
        <v>217</v>
      </c>
      <c r="M18" s="85">
        <f t="shared" si="3"/>
        <v>0.2</v>
      </c>
      <c r="N18" s="15">
        <f t="shared" si="4"/>
        <v>0</v>
      </c>
      <c r="O18" s="78">
        <f t="shared" si="0"/>
        <v>2.0000000000000004E-2</v>
      </c>
      <c r="P18" s="78">
        <f t="shared" si="1"/>
        <v>0</v>
      </c>
      <c r="Q18" s="81">
        <f t="shared" si="2"/>
        <v>0</v>
      </c>
      <c r="R18" s="113"/>
    </row>
    <row r="19" spans="2:18" s="3" customFormat="1" ht="27.95" customHeight="1">
      <c r="B19" s="236"/>
      <c r="C19" s="241"/>
      <c r="D19" s="22"/>
      <c r="E19" s="23"/>
      <c r="F19" s="24"/>
      <c r="G19" s="14" t="s">
        <v>14</v>
      </c>
      <c r="H19" s="15">
        <v>0.1</v>
      </c>
      <c r="I19" s="16" t="s">
        <v>15</v>
      </c>
      <c r="J19" s="12" t="s">
        <v>210</v>
      </c>
      <c r="K19" s="16" t="s">
        <v>18</v>
      </c>
      <c r="L19" s="65" t="s">
        <v>21</v>
      </c>
      <c r="M19" s="85">
        <f t="shared" si="3"/>
        <v>0.2</v>
      </c>
      <c r="N19" s="15">
        <f t="shared" si="4"/>
        <v>0</v>
      </c>
      <c r="O19" s="78">
        <f t="shared" si="0"/>
        <v>2.0000000000000004E-2</v>
      </c>
      <c r="P19" s="78">
        <f t="shared" si="1"/>
        <v>0</v>
      </c>
      <c r="Q19" s="81">
        <f t="shared" si="2"/>
        <v>0</v>
      </c>
      <c r="R19" s="113"/>
    </row>
    <row r="20" spans="2:18" s="3" customFormat="1" ht="27.95" customHeight="1">
      <c r="B20" s="236"/>
      <c r="C20" s="241"/>
      <c r="D20" s="17" t="s">
        <v>244</v>
      </c>
      <c r="E20" s="18" t="s">
        <v>24</v>
      </c>
      <c r="F20" s="19" t="s">
        <v>201</v>
      </c>
      <c r="G20" s="14" t="s">
        <v>12</v>
      </c>
      <c r="H20" s="15">
        <v>0.8</v>
      </c>
      <c r="I20" s="16" t="s">
        <v>25</v>
      </c>
      <c r="J20" s="12" t="s">
        <v>245</v>
      </c>
      <c r="K20" s="16" t="s">
        <v>17</v>
      </c>
      <c r="L20" s="65" t="s">
        <v>251</v>
      </c>
      <c r="M20" s="85">
        <v>0.2</v>
      </c>
      <c r="N20" s="15">
        <f t="shared" si="4"/>
        <v>0.99</v>
      </c>
      <c r="O20" s="78">
        <f t="shared" si="0"/>
        <v>0</v>
      </c>
      <c r="P20" s="78">
        <f t="shared" si="1"/>
        <v>0.15840000000000004</v>
      </c>
      <c r="Q20" s="81">
        <f t="shared" si="2"/>
        <v>1.6000000000000018E-3</v>
      </c>
      <c r="R20" s="113"/>
    </row>
    <row r="21" spans="2:18" s="3" customFormat="1" ht="27.95" customHeight="1">
      <c r="B21" s="236"/>
      <c r="C21" s="241"/>
      <c r="D21" s="20"/>
      <c r="E21" s="21"/>
      <c r="F21" s="31"/>
      <c r="G21" s="14" t="s">
        <v>13</v>
      </c>
      <c r="H21" s="15">
        <v>0.1</v>
      </c>
      <c r="I21" s="16" t="s">
        <v>26</v>
      </c>
      <c r="J21" s="12" t="s">
        <v>214</v>
      </c>
      <c r="K21" s="16" t="s">
        <v>18</v>
      </c>
      <c r="L21" s="65" t="s">
        <v>21</v>
      </c>
      <c r="M21" s="85">
        <f t="shared" si="3"/>
        <v>0.2</v>
      </c>
      <c r="N21" s="15">
        <f t="shared" si="4"/>
        <v>0</v>
      </c>
      <c r="O21" s="78">
        <f t="shared" si="0"/>
        <v>2.0000000000000004E-2</v>
      </c>
      <c r="P21" s="78">
        <f t="shared" si="1"/>
        <v>0</v>
      </c>
      <c r="Q21" s="81">
        <f t="shared" si="2"/>
        <v>0</v>
      </c>
      <c r="R21" s="113"/>
    </row>
    <row r="22" spans="2:18" s="3" customFormat="1" ht="27.95" customHeight="1" thickBot="1">
      <c r="B22" s="237"/>
      <c r="C22" s="242"/>
      <c r="D22" s="46"/>
      <c r="E22" s="43"/>
      <c r="F22" s="48"/>
      <c r="G22" s="49" t="s">
        <v>14</v>
      </c>
      <c r="H22" s="50">
        <v>0.1</v>
      </c>
      <c r="I22" s="51" t="s">
        <v>26</v>
      </c>
      <c r="J22" s="52" t="s">
        <v>214</v>
      </c>
      <c r="K22" s="51" t="s">
        <v>18</v>
      </c>
      <c r="L22" s="67" t="s">
        <v>21</v>
      </c>
      <c r="M22" s="86">
        <f t="shared" si="3"/>
        <v>0.2</v>
      </c>
      <c r="N22" s="50">
        <f t="shared" si="4"/>
        <v>0</v>
      </c>
      <c r="O22" s="82">
        <f t="shared" si="0"/>
        <v>2.0000000000000004E-2</v>
      </c>
      <c r="P22" s="82">
        <f t="shared" si="1"/>
        <v>0</v>
      </c>
      <c r="Q22" s="83">
        <f t="shared" si="2"/>
        <v>0</v>
      </c>
      <c r="R22" s="156"/>
    </row>
    <row r="23" spans="2:18" s="3" customFormat="1" ht="12.75">
      <c r="G23" s="6"/>
      <c r="H23" s="8"/>
      <c r="I23" s="5"/>
      <c r="J23" s="9"/>
      <c r="K23" s="5"/>
      <c r="L23" s="9"/>
      <c r="M23" s="58"/>
      <c r="N23" s="60"/>
      <c r="O23" s="56"/>
      <c r="P23" s="56"/>
      <c r="Q23" s="56"/>
    </row>
    <row r="24" spans="2:18" s="3" customFormat="1" ht="12.75">
      <c r="G24" s="6"/>
      <c r="H24" s="8"/>
      <c r="I24" s="5"/>
      <c r="J24" s="9"/>
      <c r="K24" s="5"/>
      <c r="L24" s="9"/>
      <c r="M24" s="58"/>
      <c r="N24" s="60"/>
      <c r="O24" s="56"/>
      <c r="P24" s="56"/>
      <c r="Q24" s="56"/>
    </row>
    <row r="25" spans="2:18" s="3" customFormat="1" ht="12.75">
      <c r="G25" s="6"/>
      <c r="H25" s="8"/>
      <c r="I25" s="5"/>
      <c r="J25" s="9"/>
      <c r="K25" s="5"/>
      <c r="L25" s="9"/>
      <c r="M25" s="58"/>
      <c r="N25" s="60"/>
      <c r="O25" s="56"/>
      <c r="P25" s="56"/>
      <c r="Q25" s="56"/>
    </row>
    <row r="26" spans="2:18" s="3" customFormat="1" ht="12.75">
      <c r="G26" s="6"/>
      <c r="H26" s="8"/>
      <c r="I26" s="5"/>
      <c r="J26" s="9"/>
      <c r="K26" s="5"/>
      <c r="L26" s="9"/>
      <c r="M26" s="58"/>
      <c r="N26" s="60"/>
      <c r="O26" s="56"/>
      <c r="P26" s="56"/>
      <c r="Q26" s="56"/>
    </row>
    <row r="27" spans="2:18" s="3" customFormat="1" ht="12.75">
      <c r="G27" s="6"/>
      <c r="H27" s="8"/>
      <c r="I27" s="5"/>
      <c r="J27" s="9"/>
      <c r="K27" s="5"/>
      <c r="L27" s="9"/>
      <c r="M27" s="58"/>
      <c r="N27" s="60"/>
      <c r="O27" s="56"/>
      <c r="P27" s="56"/>
      <c r="Q27" s="56"/>
    </row>
    <row r="28" spans="2:18" s="3" customFormat="1" ht="12.75">
      <c r="G28" s="6"/>
      <c r="H28" s="8"/>
      <c r="I28" s="5"/>
      <c r="J28" s="9"/>
      <c r="K28" s="5"/>
      <c r="L28" s="9"/>
      <c r="M28" s="58"/>
      <c r="N28" s="60"/>
      <c r="O28" s="56"/>
      <c r="P28" s="56"/>
      <c r="Q28" s="56"/>
    </row>
    <row r="29" spans="2:18" s="3" customFormat="1" ht="12.75">
      <c r="G29" s="6"/>
      <c r="H29" s="8"/>
      <c r="I29" s="5"/>
      <c r="J29" s="9"/>
      <c r="K29" s="5"/>
      <c r="L29" s="9"/>
      <c r="M29" s="58"/>
      <c r="N29" s="60"/>
      <c r="O29" s="56"/>
      <c r="P29" s="56"/>
      <c r="Q29" s="56"/>
    </row>
    <row r="30" spans="2:18" s="3" customFormat="1" ht="12.75">
      <c r="G30" s="6"/>
      <c r="H30" s="8"/>
      <c r="I30" s="5"/>
      <c r="J30" s="9"/>
      <c r="K30" s="5"/>
      <c r="L30" s="9"/>
      <c r="M30" s="58"/>
      <c r="N30" s="60"/>
      <c r="O30" s="56"/>
      <c r="P30" s="56"/>
      <c r="Q30" s="56"/>
    </row>
    <row r="31" spans="2:18" s="3" customFormat="1" ht="12.75">
      <c r="G31" s="6"/>
      <c r="H31" s="8"/>
      <c r="I31" s="5"/>
      <c r="J31" s="9"/>
      <c r="K31" s="5"/>
      <c r="L31" s="9"/>
      <c r="M31" s="58"/>
      <c r="N31" s="60"/>
      <c r="O31" s="56"/>
      <c r="P31" s="56"/>
      <c r="Q31" s="56"/>
    </row>
    <row r="32" spans="2:18" s="3" customFormat="1" ht="12.75">
      <c r="G32" s="6"/>
      <c r="H32" s="8"/>
      <c r="I32" s="5"/>
      <c r="J32" s="9"/>
      <c r="K32" s="5"/>
      <c r="L32" s="9"/>
      <c r="M32" s="58"/>
      <c r="N32" s="60"/>
      <c r="O32" s="56"/>
      <c r="P32" s="56"/>
      <c r="Q32" s="56"/>
    </row>
    <row r="33" spans="7:17" s="3" customFormat="1" ht="12.75">
      <c r="G33" s="6"/>
      <c r="H33" s="8"/>
      <c r="I33" s="5"/>
      <c r="J33" s="9"/>
      <c r="K33" s="5"/>
      <c r="L33" s="9"/>
      <c r="M33" s="58"/>
      <c r="N33" s="60"/>
      <c r="O33" s="56"/>
      <c r="P33" s="56"/>
      <c r="Q33" s="56"/>
    </row>
    <row r="34" spans="7:17" s="3" customFormat="1" ht="12.75">
      <c r="G34" s="6"/>
      <c r="H34" s="8"/>
      <c r="I34" s="5"/>
      <c r="J34" s="9"/>
      <c r="K34" s="5"/>
      <c r="L34" s="9"/>
      <c r="M34" s="58"/>
      <c r="N34" s="60"/>
      <c r="O34" s="56"/>
      <c r="P34" s="56"/>
      <c r="Q34" s="56"/>
    </row>
    <row r="35" spans="7:17" s="3" customFormat="1" ht="12.75">
      <c r="G35" s="6"/>
      <c r="H35" s="8"/>
      <c r="I35" s="5"/>
      <c r="J35" s="9"/>
      <c r="K35" s="5"/>
      <c r="L35" s="9"/>
      <c r="M35" s="58"/>
      <c r="N35" s="60"/>
      <c r="O35" s="56"/>
      <c r="P35" s="56"/>
      <c r="Q35" s="56"/>
    </row>
    <row r="36" spans="7:17" s="3" customFormat="1" ht="12.75">
      <c r="G36" s="6"/>
      <c r="H36" s="8"/>
      <c r="I36" s="5"/>
      <c r="J36" s="9"/>
      <c r="K36" s="5"/>
      <c r="L36" s="9"/>
      <c r="M36" s="58"/>
      <c r="N36" s="60"/>
      <c r="O36" s="56"/>
      <c r="P36" s="56"/>
      <c r="Q36" s="56"/>
    </row>
    <row r="37" spans="7:17" s="3" customFormat="1" ht="12.75">
      <c r="G37" s="6"/>
      <c r="H37" s="8"/>
      <c r="I37" s="5"/>
      <c r="J37" s="9"/>
      <c r="K37" s="5"/>
      <c r="L37" s="9"/>
      <c r="M37" s="58"/>
      <c r="N37" s="60"/>
      <c r="O37" s="56"/>
      <c r="P37" s="56"/>
      <c r="Q37" s="56"/>
    </row>
    <row r="38" spans="7:17" s="3" customFormat="1" ht="12.75">
      <c r="G38" s="6"/>
      <c r="H38" s="8"/>
      <c r="I38" s="5"/>
      <c r="J38" s="9"/>
      <c r="K38" s="5"/>
      <c r="L38" s="9"/>
      <c r="M38" s="58"/>
      <c r="N38" s="60"/>
      <c r="O38" s="56"/>
      <c r="P38" s="56"/>
      <c r="Q38" s="56"/>
    </row>
    <row r="39" spans="7:17" s="3" customFormat="1" ht="12.75">
      <c r="G39" s="6"/>
      <c r="H39" s="8"/>
      <c r="I39" s="5"/>
      <c r="J39" s="9"/>
      <c r="K39" s="5"/>
      <c r="L39" s="9"/>
      <c r="M39" s="58"/>
      <c r="N39" s="60"/>
      <c r="O39" s="56"/>
      <c r="P39" s="56"/>
      <c r="Q39" s="56"/>
    </row>
    <row r="40" spans="7:17" s="3" customFormat="1" ht="12.75">
      <c r="G40" s="6"/>
      <c r="H40" s="8"/>
      <c r="I40" s="5"/>
      <c r="J40" s="9"/>
      <c r="K40" s="5"/>
      <c r="L40" s="9"/>
      <c r="M40" s="58"/>
      <c r="N40" s="60"/>
      <c r="O40" s="56"/>
      <c r="P40" s="56"/>
      <c r="Q40" s="56"/>
    </row>
    <row r="41" spans="7:17" s="3" customFormat="1" ht="12.75">
      <c r="G41" s="6"/>
      <c r="H41" s="8"/>
      <c r="I41" s="5"/>
      <c r="J41" s="9"/>
      <c r="K41" s="5"/>
      <c r="L41" s="9"/>
      <c r="M41" s="58"/>
      <c r="N41" s="60"/>
      <c r="O41" s="56"/>
      <c r="P41" s="56"/>
      <c r="Q41" s="56"/>
    </row>
    <row r="42" spans="7:17" s="3" customFormat="1" ht="12.75">
      <c r="G42" s="6"/>
      <c r="H42" s="8"/>
      <c r="I42" s="5"/>
      <c r="J42" s="9"/>
      <c r="K42" s="5"/>
      <c r="L42" s="9"/>
      <c r="M42" s="58"/>
      <c r="N42" s="60"/>
      <c r="O42" s="56"/>
      <c r="P42" s="56"/>
      <c r="Q42" s="56"/>
    </row>
    <row r="43" spans="7:17" s="3" customFormat="1" ht="12.75">
      <c r="G43" s="6"/>
      <c r="H43" s="8"/>
      <c r="I43" s="5"/>
      <c r="J43" s="9"/>
      <c r="K43" s="5"/>
      <c r="L43" s="9"/>
      <c r="M43" s="58"/>
      <c r="N43" s="60"/>
      <c r="O43" s="56"/>
      <c r="P43" s="56"/>
      <c r="Q43" s="56"/>
    </row>
    <row r="44" spans="7:17" s="3" customFormat="1" ht="12.75">
      <c r="G44" s="6"/>
      <c r="H44" s="8"/>
      <c r="I44" s="5"/>
      <c r="J44" s="9"/>
      <c r="K44" s="5"/>
      <c r="L44" s="9"/>
      <c r="M44" s="58"/>
      <c r="N44" s="60"/>
      <c r="O44" s="56"/>
      <c r="P44" s="56"/>
      <c r="Q44" s="56"/>
    </row>
    <row r="45" spans="7:17" s="3" customFormat="1" ht="12.75">
      <c r="G45" s="6"/>
      <c r="H45" s="8"/>
      <c r="I45" s="5"/>
      <c r="J45" s="9"/>
      <c r="K45" s="5"/>
      <c r="L45" s="9"/>
      <c r="M45" s="58"/>
      <c r="N45" s="60"/>
      <c r="O45" s="56"/>
      <c r="P45" s="56"/>
      <c r="Q45" s="56"/>
    </row>
    <row r="46" spans="7:17" s="3" customFormat="1" ht="12.75">
      <c r="G46" s="6"/>
      <c r="H46" s="8"/>
      <c r="I46" s="5"/>
      <c r="J46" s="9"/>
      <c r="K46" s="5"/>
      <c r="L46" s="9"/>
      <c r="M46" s="58"/>
      <c r="N46" s="60"/>
      <c r="O46" s="56"/>
      <c r="P46" s="56"/>
      <c r="Q46" s="56"/>
    </row>
    <row r="47" spans="7:17" s="3" customFormat="1" ht="12.75">
      <c r="G47" s="6"/>
      <c r="H47" s="8"/>
      <c r="I47" s="5"/>
      <c r="J47" s="9"/>
      <c r="K47" s="5"/>
      <c r="L47" s="9"/>
      <c r="M47" s="58"/>
      <c r="N47" s="60"/>
      <c r="O47" s="56"/>
      <c r="P47" s="56"/>
      <c r="Q47" s="56"/>
    </row>
    <row r="48" spans="7:17"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s="3" customFormat="1" ht="12.75">
      <c r="G728" s="6"/>
      <c r="I728" s="5"/>
      <c r="J728" s="9"/>
      <c r="K728" s="5"/>
      <c r="L728" s="9"/>
      <c r="M728" s="58"/>
      <c r="N728" s="60"/>
      <c r="O728" s="56"/>
      <c r="P728" s="56"/>
      <c r="Q728" s="56"/>
    </row>
    <row r="729" spans="7:17" s="3" customFormat="1" ht="12.75">
      <c r="G729" s="6"/>
      <c r="I729" s="5"/>
      <c r="J729" s="9"/>
      <c r="K729" s="5"/>
      <c r="L729" s="9"/>
      <c r="M729" s="58"/>
      <c r="N729" s="60"/>
      <c r="O729" s="56"/>
      <c r="P729" s="56"/>
      <c r="Q729" s="56"/>
    </row>
    <row r="730" spans="7:17" s="3" customFormat="1" ht="12.75">
      <c r="G730" s="6"/>
      <c r="I730" s="5"/>
      <c r="J730" s="9"/>
      <c r="K730" s="5"/>
      <c r="L730" s="9"/>
      <c r="M730" s="58"/>
      <c r="N730" s="60"/>
      <c r="O730" s="56"/>
      <c r="P730" s="56"/>
      <c r="Q730" s="56"/>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sheetData>
  <mergeCells count="2">
    <mergeCell ref="M4:Q4"/>
    <mergeCell ref="R7:R10"/>
  </mergeCells>
  <phoneticPr fontId="2" type="noConversion"/>
  <hyperlinks>
    <hyperlink ref="R7" r:id="rId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3" tint="0.59999389629810485"/>
  </sheetPr>
  <dimension ref="B1:AP1211"/>
  <sheetViews>
    <sheetView zoomScaleNormal="100" workbookViewId="0">
      <pane ySplit="6" topLeftCell="A7" activePane="bottomLeft" state="frozen"/>
      <selection pane="bottomLeft" activeCell="J27" sqref="J2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C102</v>
      </c>
      <c r="C2" s="97" t="s">
        <v>257</v>
      </c>
      <c r="L2" s="71"/>
      <c r="M2" s="73" t="s">
        <v>256</v>
      </c>
      <c r="N2" s="72" t="s">
        <v>254</v>
      </c>
      <c r="O2" s="73" t="s">
        <v>253</v>
      </c>
      <c r="P2" s="73" t="s">
        <v>255</v>
      </c>
      <c r="Q2" s="74" t="s">
        <v>252</v>
      </c>
    </row>
    <row r="3" spans="2:42" ht="24.95" customHeight="1">
      <c r="L3" s="76" t="s">
        <v>123</v>
      </c>
      <c r="M3" s="70">
        <f>P3+Q3</f>
        <v>1.86</v>
      </c>
      <c r="N3" s="169">
        <f>P3/(P3+Q3)</f>
        <v>0.99</v>
      </c>
      <c r="O3" s="70">
        <f>SUM(O7:O20)</f>
        <v>2.44</v>
      </c>
      <c r="P3" s="70">
        <f>SUM(P7:P20)</f>
        <v>1.8414000000000001</v>
      </c>
      <c r="Q3" s="77">
        <f>SUM(Q7:Q20)</f>
        <v>1.8600000000000016E-2</v>
      </c>
    </row>
    <row r="4" spans="2:42" ht="24.95" customHeight="1" thickBot="1">
      <c r="L4" s="75" t="s">
        <v>124</v>
      </c>
      <c r="M4" s="554">
        <f>(O3+P3)/(M3+O3)</f>
        <v>0.99567441860465111</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C102</v>
      </c>
      <c r="C7" s="192" t="str">
        <f>C2</f>
        <v>Temperature Sensor(Ch.1)</v>
      </c>
      <c r="D7" s="34" t="s">
        <v>258</v>
      </c>
      <c r="E7" s="35" t="s">
        <v>259</v>
      </c>
      <c r="F7" s="36" t="s">
        <v>260</v>
      </c>
      <c r="G7" s="170" t="s">
        <v>232</v>
      </c>
      <c r="H7" s="38">
        <v>0.2</v>
      </c>
      <c r="I7" s="39" t="s">
        <v>16</v>
      </c>
      <c r="J7" s="40" t="s">
        <v>267</v>
      </c>
      <c r="K7" s="39" t="s">
        <v>17</v>
      </c>
      <c r="L7" s="69" t="s">
        <v>268</v>
      </c>
      <c r="M7" s="84">
        <v>0.1</v>
      </c>
      <c r="N7" s="38">
        <f>IF(K7="Detected", 0.99,0)</f>
        <v>0.99</v>
      </c>
      <c r="O7" s="79">
        <f>IF(I7="Safe", M7*H7,0)</f>
        <v>0</v>
      </c>
      <c r="P7" s="79">
        <f>IF(I7="Dangerous",M7*H7*N7,0)</f>
        <v>1.9800000000000005E-2</v>
      </c>
      <c r="Q7" s="79">
        <f>IF(P7=0,0,M7*H7*(1-N7))</f>
        <v>2.0000000000000023E-4</v>
      </c>
      <c r="R7" s="560" t="s">
        <v>274</v>
      </c>
    </row>
    <row r="8" spans="2:42" s="3" customFormat="1" ht="27.95" customHeight="1">
      <c r="B8" s="236"/>
      <c r="C8" s="241"/>
      <c r="D8" s="20"/>
      <c r="E8" s="21"/>
      <c r="F8" s="31"/>
      <c r="G8" s="163" t="s">
        <v>233</v>
      </c>
      <c r="H8" s="15">
        <v>0.2</v>
      </c>
      <c r="I8" s="16" t="s">
        <v>16</v>
      </c>
      <c r="J8" s="12" t="s">
        <v>266</v>
      </c>
      <c r="K8" s="16" t="s">
        <v>17</v>
      </c>
      <c r="L8" s="65" t="s">
        <v>269</v>
      </c>
      <c r="M8" s="85">
        <f>M7</f>
        <v>0.1</v>
      </c>
      <c r="N8" s="15">
        <f>IF(K8="Detected", 0.99,0)</f>
        <v>0.99</v>
      </c>
      <c r="O8" s="78">
        <f>IF(I8="Safe", M8*H8,0)</f>
        <v>0</v>
      </c>
      <c r="P8" s="78">
        <f>IF(I8="Dangerous",M8*H8*N8,0)</f>
        <v>1.9800000000000005E-2</v>
      </c>
      <c r="Q8" s="78">
        <f>IF(P8=0,0,M8*H8*(1-N8))</f>
        <v>2.0000000000000023E-4</v>
      </c>
      <c r="R8" s="558"/>
    </row>
    <row r="9" spans="2:42" s="3" customFormat="1" ht="27.95" customHeight="1">
      <c r="B9" s="236"/>
      <c r="C9" s="241"/>
      <c r="D9" s="20"/>
      <c r="E9" s="21"/>
      <c r="F9" s="31"/>
      <c r="G9" s="163" t="s">
        <v>230</v>
      </c>
      <c r="H9" s="15">
        <v>0.2</v>
      </c>
      <c r="I9" s="16" t="s">
        <v>68</v>
      </c>
      <c r="J9" s="12" t="s">
        <v>266</v>
      </c>
      <c r="K9" s="16" t="s">
        <v>82</v>
      </c>
      <c r="L9" s="65" t="s">
        <v>269</v>
      </c>
      <c r="M9" s="85">
        <f>M8</f>
        <v>0.1</v>
      </c>
      <c r="N9" s="15">
        <f>IF(K9="Detected", 0.99,0)</f>
        <v>0.99</v>
      </c>
      <c r="O9" s="78">
        <f>IF(I9="Safe", M9*H9,0)</f>
        <v>0</v>
      </c>
      <c r="P9" s="78">
        <f>IF(I9="Dangerous",M9*H9*N9,0)</f>
        <v>1.9800000000000005E-2</v>
      </c>
      <c r="Q9" s="78">
        <f>IF(P9=0,0,M9*H9*(1-N9))</f>
        <v>2.0000000000000023E-4</v>
      </c>
      <c r="R9" s="558"/>
    </row>
    <row r="10" spans="2:42" s="3" customFormat="1" ht="27.95" customHeight="1">
      <c r="B10" s="236"/>
      <c r="C10" s="241"/>
      <c r="D10" s="20"/>
      <c r="E10" s="21"/>
      <c r="F10" s="31"/>
      <c r="G10" s="163" t="s">
        <v>231</v>
      </c>
      <c r="H10" s="15">
        <v>0.2</v>
      </c>
      <c r="I10" s="16" t="s">
        <v>27</v>
      </c>
      <c r="J10" s="12" t="s">
        <v>266</v>
      </c>
      <c r="K10" s="16" t="s">
        <v>17</v>
      </c>
      <c r="L10" s="65" t="s">
        <v>269</v>
      </c>
      <c r="M10" s="85">
        <f>M9</f>
        <v>0.1</v>
      </c>
      <c r="N10" s="15">
        <f>IF(K10="Detected", 0.99,0)</f>
        <v>0.99</v>
      </c>
      <c r="O10" s="78">
        <f>IF(I10="Safe", M10*H10,0)</f>
        <v>0</v>
      </c>
      <c r="P10" s="78">
        <f>IF(I10="Dangerous",M10*H10*N10,0)</f>
        <v>1.9800000000000005E-2</v>
      </c>
      <c r="Q10" s="78">
        <f>IF(P10=0,0,M10*H10*(1-N10))</f>
        <v>2.0000000000000023E-4</v>
      </c>
      <c r="R10" s="558"/>
    </row>
    <row r="11" spans="2:42" s="3" customFormat="1" ht="39.950000000000003" customHeight="1">
      <c r="B11" s="236"/>
      <c r="C11" s="241"/>
      <c r="D11" s="22"/>
      <c r="E11" s="23"/>
      <c r="F11" s="24"/>
      <c r="G11" s="168" t="s">
        <v>234</v>
      </c>
      <c r="H11" s="15">
        <v>0.2</v>
      </c>
      <c r="I11" s="16" t="s">
        <v>25</v>
      </c>
      <c r="J11" s="12" t="s">
        <v>266</v>
      </c>
      <c r="K11" s="16" t="s">
        <v>17</v>
      </c>
      <c r="L11" s="65" t="s">
        <v>269</v>
      </c>
      <c r="M11" s="85">
        <f>M10</f>
        <v>0.1</v>
      </c>
      <c r="N11" s="15">
        <f>IF(K11="Detected", 0.99,0)</f>
        <v>0.99</v>
      </c>
      <c r="O11" s="78">
        <f>IF(I11="Safe", M11*H11,0)</f>
        <v>0</v>
      </c>
      <c r="P11" s="78">
        <f>IF(I11="Dangerous",M11*H11*N11,0)</f>
        <v>1.9800000000000005E-2</v>
      </c>
      <c r="Q11" s="78">
        <f>IF(P11=0,0,M11*H11*(1-N11))</f>
        <v>2.0000000000000023E-4</v>
      </c>
      <c r="R11" s="559"/>
    </row>
    <row r="12" spans="2:42" s="3" customFormat="1" ht="27.95" customHeight="1">
      <c r="B12" s="236"/>
      <c r="C12" s="241"/>
      <c r="D12" s="17" t="s">
        <v>261</v>
      </c>
      <c r="E12" s="18" t="s">
        <v>22</v>
      </c>
      <c r="F12" s="19" t="s">
        <v>198</v>
      </c>
      <c r="G12" s="14" t="s">
        <v>205</v>
      </c>
      <c r="H12" s="15">
        <v>0.4</v>
      </c>
      <c r="I12" s="16" t="s">
        <v>15</v>
      </c>
      <c r="J12" s="12" t="s">
        <v>210</v>
      </c>
      <c r="K12" s="16" t="s">
        <v>18</v>
      </c>
      <c r="L12" s="65" t="s">
        <v>21</v>
      </c>
      <c r="M12" s="85">
        <v>2</v>
      </c>
      <c r="N12" s="15">
        <f t="shared" ref="N12:N20" si="0">IF(K12="Detected", 0.99,0)</f>
        <v>0</v>
      </c>
      <c r="O12" s="78">
        <f t="shared" ref="O12:O20" si="1">IF(I12="Safe", M12*H12,0)</f>
        <v>0.8</v>
      </c>
      <c r="P12" s="78">
        <f t="shared" ref="P12:P20" si="2">IF(I12="Dangerous",M12*H12*N12,0)</f>
        <v>0</v>
      </c>
      <c r="Q12" s="153">
        <f t="shared" ref="Q12:Q20" si="3">IF(P12=0,0,M12*H12*(1-N12))</f>
        <v>0</v>
      </c>
      <c r="R12" s="113"/>
    </row>
    <row r="13" spans="2:42" s="3" customFormat="1" ht="39.950000000000003" customHeight="1">
      <c r="B13" s="236"/>
      <c r="C13" s="241"/>
      <c r="D13" s="20"/>
      <c r="E13" s="21"/>
      <c r="F13" s="31"/>
      <c r="G13" s="14" t="s">
        <v>206</v>
      </c>
      <c r="H13" s="15">
        <v>0.4</v>
      </c>
      <c r="I13" s="16" t="s">
        <v>204</v>
      </c>
      <c r="J13" s="13" t="s">
        <v>236</v>
      </c>
      <c r="K13" s="16" t="s">
        <v>20</v>
      </c>
      <c r="L13" s="66" t="s">
        <v>211</v>
      </c>
      <c r="M13" s="85">
        <f t="shared" ref="M13:M20" si="4">M12</f>
        <v>2</v>
      </c>
      <c r="N13" s="15">
        <f t="shared" si="0"/>
        <v>0.99</v>
      </c>
      <c r="O13" s="78">
        <f t="shared" si="1"/>
        <v>0</v>
      </c>
      <c r="P13" s="78">
        <f t="shared" si="2"/>
        <v>0.79200000000000004</v>
      </c>
      <c r="Q13" s="153">
        <f t="shared" si="3"/>
        <v>8.0000000000000071E-3</v>
      </c>
      <c r="R13" s="113"/>
    </row>
    <row r="14" spans="2:42" s="3" customFormat="1" ht="27.95" customHeight="1">
      <c r="B14" s="236"/>
      <c r="C14" s="241"/>
      <c r="D14" s="22"/>
      <c r="E14" s="23"/>
      <c r="F14" s="24"/>
      <c r="G14" s="14" t="s">
        <v>14</v>
      </c>
      <c r="H14" s="15">
        <v>0.2</v>
      </c>
      <c r="I14" s="16" t="s">
        <v>15</v>
      </c>
      <c r="J14" s="12" t="s">
        <v>210</v>
      </c>
      <c r="K14" s="16" t="s">
        <v>18</v>
      </c>
      <c r="L14" s="65" t="s">
        <v>21</v>
      </c>
      <c r="M14" s="85">
        <f t="shared" si="4"/>
        <v>2</v>
      </c>
      <c r="N14" s="15">
        <f t="shared" si="0"/>
        <v>0</v>
      </c>
      <c r="O14" s="78">
        <f t="shared" si="1"/>
        <v>0.4</v>
      </c>
      <c r="P14" s="78">
        <f t="shared" si="2"/>
        <v>0</v>
      </c>
      <c r="Q14" s="153">
        <f t="shared" si="3"/>
        <v>0</v>
      </c>
      <c r="R14" s="113"/>
    </row>
    <row r="15" spans="2:42" s="3" customFormat="1" ht="27.95" customHeight="1">
      <c r="B15" s="236"/>
      <c r="C15" s="241"/>
      <c r="D15" s="17" t="s">
        <v>264</v>
      </c>
      <c r="E15" s="18" t="s">
        <v>22</v>
      </c>
      <c r="F15" s="19" t="s">
        <v>265</v>
      </c>
      <c r="G15" s="14" t="s">
        <v>205</v>
      </c>
      <c r="H15" s="15">
        <v>0.4</v>
      </c>
      <c r="I15" s="16" t="s">
        <v>15</v>
      </c>
      <c r="J15" s="12" t="s">
        <v>210</v>
      </c>
      <c r="K15" s="16" t="s">
        <v>18</v>
      </c>
      <c r="L15" s="65" t="s">
        <v>21</v>
      </c>
      <c r="M15" s="85">
        <v>2</v>
      </c>
      <c r="N15" s="15">
        <f t="shared" si="0"/>
        <v>0</v>
      </c>
      <c r="O15" s="78">
        <f t="shared" si="1"/>
        <v>0.8</v>
      </c>
      <c r="P15" s="78">
        <f t="shared" si="2"/>
        <v>0</v>
      </c>
      <c r="Q15" s="153">
        <f t="shared" si="3"/>
        <v>0</v>
      </c>
      <c r="R15" s="113"/>
    </row>
    <row r="16" spans="2:42" s="3" customFormat="1" ht="39.950000000000003" customHeight="1">
      <c r="B16" s="236"/>
      <c r="C16" s="241"/>
      <c r="D16" s="20"/>
      <c r="E16" s="21"/>
      <c r="F16" s="31"/>
      <c r="G16" s="14" t="s">
        <v>206</v>
      </c>
      <c r="H16" s="15">
        <v>0.4</v>
      </c>
      <c r="I16" s="16" t="s">
        <v>204</v>
      </c>
      <c r="J16" s="13" t="s">
        <v>236</v>
      </c>
      <c r="K16" s="16" t="s">
        <v>20</v>
      </c>
      <c r="L16" s="66" t="s">
        <v>216</v>
      </c>
      <c r="M16" s="85">
        <f>M15</f>
        <v>2</v>
      </c>
      <c r="N16" s="15">
        <f t="shared" si="0"/>
        <v>0.99</v>
      </c>
      <c r="O16" s="78">
        <f t="shared" si="1"/>
        <v>0</v>
      </c>
      <c r="P16" s="78">
        <f t="shared" si="2"/>
        <v>0.79200000000000004</v>
      </c>
      <c r="Q16" s="153">
        <f t="shared" si="3"/>
        <v>8.0000000000000071E-3</v>
      </c>
      <c r="R16" s="113"/>
    </row>
    <row r="17" spans="2:18" s="3" customFormat="1" ht="27.95" customHeight="1">
      <c r="B17" s="236"/>
      <c r="C17" s="241"/>
      <c r="D17" s="22"/>
      <c r="E17" s="23"/>
      <c r="F17" s="24"/>
      <c r="G17" s="14" t="s">
        <v>14</v>
      </c>
      <c r="H17" s="15">
        <v>0.2</v>
      </c>
      <c r="I17" s="16" t="s">
        <v>15</v>
      </c>
      <c r="J17" s="12" t="s">
        <v>210</v>
      </c>
      <c r="K17" s="16" t="s">
        <v>18</v>
      </c>
      <c r="L17" s="65" t="s">
        <v>21</v>
      </c>
      <c r="M17" s="85">
        <f>M16</f>
        <v>2</v>
      </c>
      <c r="N17" s="15">
        <f t="shared" si="0"/>
        <v>0</v>
      </c>
      <c r="O17" s="78">
        <f>IF(I17="Safe", M17*H17,0)</f>
        <v>0.4</v>
      </c>
      <c r="P17" s="78">
        <f t="shared" si="2"/>
        <v>0</v>
      </c>
      <c r="Q17" s="153">
        <f t="shared" si="3"/>
        <v>0</v>
      </c>
      <c r="R17" s="113"/>
    </row>
    <row r="18" spans="2:18" s="3" customFormat="1" ht="27.95" customHeight="1">
      <c r="B18" s="236"/>
      <c r="C18" s="241"/>
      <c r="D18" s="17" t="s">
        <v>262</v>
      </c>
      <c r="E18" s="18" t="s">
        <v>6</v>
      </c>
      <c r="F18" s="19" t="s">
        <v>263</v>
      </c>
      <c r="G18" s="14" t="s">
        <v>12</v>
      </c>
      <c r="H18" s="15">
        <v>0.8</v>
      </c>
      <c r="I18" s="16" t="s">
        <v>16</v>
      </c>
      <c r="J18" s="12" t="s">
        <v>203</v>
      </c>
      <c r="K18" s="16" t="s">
        <v>17</v>
      </c>
      <c r="L18" s="65" t="s">
        <v>237</v>
      </c>
      <c r="M18" s="85">
        <v>0.2</v>
      </c>
      <c r="N18" s="15">
        <f t="shared" si="0"/>
        <v>0.99</v>
      </c>
      <c r="O18" s="78">
        <f t="shared" si="1"/>
        <v>0</v>
      </c>
      <c r="P18" s="78">
        <f t="shared" si="2"/>
        <v>0.15840000000000004</v>
      </c>
      <c r="Q18" s="153">
        <f t="shared" si="3"/>
        <v>1.6000000000000018E-3</v>
      </c>
      <c r="R18" s="113"/>
    </row>
    <row r="19" spans="2:18" s="3" customFormat="1" ht="27.95" customHeight="1">
      <c r="B19" s="236"/>
      <c r="C19" s="241"/>
      <c r="D19" s="20"/>
      <c r="E19" s="21"/>
      <c r="F19" s="31"/>
      <c r="G19" s="14" t="s">
        <v>13</v>
      </c>
      <c r="H19" s="15">
        <v>0.1</v>
      </c>
      <c r="I19" s="16" t="s">
        <v>212</v>
      </c>
      <c r="J19" s="12" t="s">
        <v>210</v>
      </c>
      <c r="K19" s="16" t="s">
        <v>215</v>
      </c>
      <c r="L19" s="65" t="s">
        <v>217</v>
      </c>
      <c r="M19" s="85">
        <f t="shared" si="4"/>
        <v>0.2</v>
      </c>
      <c r="N19" s="15">
        <f t="shared" si="0"/>
        <v>0</v>
      </c>
      <c r="O19" s="78">
        <f t="shared" si="1"/>
        <v>2.0000000000000004E-2</v>
      </c>
      <c r="P19" s="78">
        <f t="shared" si="2"/>
        <v>0</v>
      </c>
      <c r="Q19" s="153">
        <f t="shared" si="3"/>
        <v>0</v>
      </c>
      <c r="R19" s="113"/>
    </row>
    <row r="20" spans="2:18" s="3" customFormat="1" ht="27.95" customHeight="1" thickBot="1">
      <c r="B20" s="237"/>
      <c r="C20" s="242"/>
      <c r="D20" s="46"/>
      <c r="E20" s="43"/>
      <c r="F20" s="48"/>
      <c r="G20" s="49" t="s">
        <v>14</v>
      </c>
      <c r="H20" s="50">
        <v>0.1</v>
      </c>
      <c r="I20" s="51" t="s">
        <v>15</v>
      </c>
      <c r="J20" s="52" t="s">
        <v>210</v>
      </c>
      <c r="K20" s="51" t="s">
        <v>18</v>
      </c>
      <c r="L20" s="67" t="s">
        <v>21</v>
      </c>
      <c r="M20" s="86">
        <f t="shared" si="4"/>
        <v>0.2</v>
      </c>
      <c r="N20" s="50">
        <f t="shared" si="0"/>
        <v>0</v>
      </c>
      <c r="O20" s="82">
        <f t="shared" si="1"/>
        <v>2.0000000000000004E-2</v>
      </c>
      <c r="P20" s="82">
        <f t="shared" si="2"/>
        <v>0</v>
      </c>
      <c r="Q20" s="154">
        <f t="shared" si="3"/>
        <v>0</v>
      </c>
      <c r="R20" s="156"/>
    </row>
    <row r="21" spans="2:18" s="3" customFormat="1" ht="12.75">
      <c r="G21" s="6"/>
      <c r="H21" s="8"/>
      <c r="I21" s="5"/>
      <c r="J21" s="9"/>
      <c r="K21" s="5"/>
      <c r="L21" s="9"/>
      <c r="M21" s="58"/>
      <c r="N21" s="60"/>
      <c r="O21" s="56"/>
      <c r="P21" s="56"/>
      <c r="Q21" s="56"/>
    </row>
    <row r="22" spans="2:18" s="3" customFormat="1" ht="12.75">
      <c r="G22" s="6"/>
      <c r="H22" s="8"/>
      <c r="I22" s="5"/>
      <c r="J22" s="9"/>
      <c r="K22" s="5"/>
      <c r="L22" s="9"/>
      <c r="M22" s="58"/>
      <c r="N22" s="60"/>
      <c r="O22" s="56"/>
      <c r="P22" s="56"/>
      <c r="Q22" s="56"/>
    </row>
    <row r="23" spans="2:18" s="3" customFormat="1" ht="12.75">
      <c r="G23" s="6"/>
      <c r="H23" s="8"/>
      <c r="I23" s="5"/>
      <c r="J23" s="9"/>
      <c r="K23" s="5"/>
      <c r="L23" s="9"/>
      <c r="M23" s="58"/>
      <c r="N23" s="60"/>
      <c r="O23" s="56"/>
      <c r="P23" s="56"/>
      <c r="Q23" s="56"/>
    </row>
    <row r="24" spans="2:18" s="3" customFormat="1" ht="12.75">
      <c r="G24" s="6"/>
      <c r="H24" s="8"/>
      <c r="I24" s="5"/>
      <c r="J24" s="9"/>
      <c r="K24" s="5"/>
      <c r="L24" s="9"/>
      <c r="M24" s="58"/>
      <c r="N24" s="60"/>
      <c r="O24" s="56"/>
      <c r="P24" s="56"/>
      <c r="Q24" s="56"/>
    </row>
    <row r="25" spans="2:18" s="3" customFormat="1" ht="12.75">
      <c r="G25" s="6"/>
      <c r="H25" s="8"/>
      <c r="I25" s="5"/>
      <c r="J25" s="9"/>
      <c r="K25" s="5"/>
      <c r="L25" s="9"/>
      <c r="M25" s="58"/>
      <c r="N25" s="60"/>
      <c r="O25" s="56"/>
      <c r="P25" s="56"/>
      <c r="Q25" s="56"/>
    </row>
    <row r="26" spans="2:18" s="3" customFormat="1" ht="12.75">
      <c r="G26" s="6"/>
      <c r="H26" s="8"/>
      <c r="I26" s="5"/>
      <c r="J26" s="9"/>
      <c r="K26" s="5"/>
      <c r="L26" s="9"/>
      <c r="M26" s="58"/>
      <c r="N26" s="60"/>
      <c r="O26" s="56"/>
      <c r="P26" s="56"/>
      <c r="Q26" s="56"/>
    </row>
    <row r="27" spans="2:18" s="3" customFormat="1" ht="12.75">
      <c r="G27" s="6"/>
      <c r="H27" s="8"/>
      <c r="I27" s="5"/>
      <c r="J27" s="9"/>
      <c r="K27" s="5"/>
      <c r="L27" s="9"/>
      <c r="M27" s="58"/>
      <c r="N27" s="60"/>
      <c r="O27" s="56"/>
      <c r="P27" s="56"/>
      <c r="Q27" s="56"/>
    </row>
    <row r="28" spans="2:18" s="3" customFormat="1" ht="12.75">
      <c r="G28" s="6"/>
      <c r="H28" s="8"/>
      <c r="I28" s="5"/>
      <c r="J28" s="9"/>
      <c r="K28" s="5"/>
      <c r="L28" s="9"/>
      <c r="M28" s="58"/>
      <c r="N28" s="60"/>
      <c r="O28" s="56"/>
      <c r="P28" s="56"/>
      <c r="Q28" s="56"/>
    </row>
    <row r="29" spans="2:18" s="3" customFormat="1" ht="12.75">
      <c r="G29" s="6"/>
      <c r="H29" s="8"/>
      <c r="I29" s="5"/>
      <c r="J29" s="9"/>
      <c r="K29" s="5"/>
      <c r="L29" s="9"/>
      <c r="M29" s="58"/>
      <c r="N29" s="60"/>
      <c r="O29" s="56"/>
      <c r="P29" s="56"/>
      <c r="Q29" s="56"/>
    </row>
    <row r="30" spans="2:18" s="3" customFormat="1" ht="12.75">
      <c r="G30" s="6"/>
      <c r="H30" s="8"/>
      <c r="I30" s="5"/>
      <c r="J30" s="9"/>
      <c r="K30" s="5"/>
      <c r="L30" s="9"/>
      <c r="M30" s="58"/>
      <c r="N30" s="60"/>
      <c r="O30" s="56"/>
      <c r="P30" s="56"/>
      <c r="Q30" s="56"/>
    </row>
    <row r="31" spans="2:18" s="3" customFormat="1" ht="12.75">
      <c r="G31" s="6"/>
      <c r="H31" s="8"/>
      <c r="I31" s="5"/>
      <c r="J31" s="9"/>
      <c r="K31" s="5"/>
      <c r="L31" s="9"/>
      <c r="M31" s="58"/>
      <c r="N31" s="60"/>
      <c r="O31" s="56"/>
      <c r="P31" s="56"/>
      <c r="Q31" s="56"/>
    </row>
    <row r="32" spans="2:18" s="3" customFormat="1" ht="12.75">
      <c r="G32" s="6"/>
      <c r="H32" s="8"/>
      <c r="I32" s="5"/>
      <c r="J32" s="9"/>
      <c r="K32" s="5"/>
      <c r="L32" s="9"/>
      <c r="M32" s="58"/>
      <c r="N32" s="60"/>
      <c r="O32" s="56"/>
      <c r="P32" s="56"/>
      <c r="Q32" s="56"/>
    </row>
    <row r="33" spans="7:17" s="3" customFormat="1" ht="12.75">
      <c r="G33" s="6"/>
      <c r="H33" s="8"/>
      <c r="I33" s="5"/>
      <c r="J33" s="9"/>
      <c r="K33" s="5"/>
      <c r="L33" s="9"/>
      <c r="M33" s="58"/>
      <c r="N33" s="60"/>
      <c r="O33" s="56"/>
      <c r="P33" s="56"/>
      <c r="Q33" s="56"/>
    </row>
    <row r="34" spans="7:17" s="3" customFormat="1" ht="12.75">
      <c r="G34" s="6"/>
      <c r="H34" s="8"/>
      <c r="I34" s="5"/>
      <c r="J34" s="9"/>
      <c r="K34" s="5"/>
      <c r="L34" s="9"/>
      <c r="M34" s="58"/>
      <c r="N34" s="60"/>
      <c r="O34" s="56"/>
      <c r="P34" s="56"/>
      <c r="Q34" s="56"/>
    </row>
    <row r="35" spans="7:17" s="3" customFormat="1" ht="12.75">
      <c r="G35" s="6"/>
      <c r="H35" s="8"/>
      <c r="I35" s="5"/>
      <c r="J35" s="9"/>
      <c r="K35" s="5"/>
      <c r="L35" s="9"/>
      <c r="M35" s="58"/>
      <c r="N35" s="60"/>
      <c r="O35" s="56"/>
      <c r="P35" s="56"/>
      <c r="Q35" s="56"/>
    </row>
    <row r="36" spans="7:17" s="3" customFormat="1" ht="12.75">
      <c r="G36" s="6"/>
      <c r="H36" s="8"/>
      <c r="I36" s="5"/>
      <c r="J36" s="9"/>
      <c r="K36" s="5"/>
      <c r="L36" s="9"/>
      <c r="M36" s="58"/>
      <c r="N36" s="60"/>
      <c r="O36" s="56"/>
      <c r="P36" s="56"/>
      <c r="Q36" s="56"/>
    </row>
    <row r="37" spans="7:17" s="3" customFormat="1" ht="12.75">
      <c r="G37" s="6"/>
      <c r="H37" s="8"/>
      <c r="I37" s="5"/>
      <c r="J37" s="9"/>
      <c r="K37" s="5"/>
      <c r="L37" s="9"/>
      <c r="M37" s="58"/>
      <c r="N37" s="60"/>
      <c r="O37" s="56"/>
      <c r="P37" s="56"/>
      <c r="Q37" s="56"/>
    </row>
    <row r="38" spans="7:17" s="3" customFormat="1" ht="12.75">
      <c r="G38" s="6"/>
      <c r="H38" s="8"/>
      <c r="I38" s="5"/>
      <c r="J38" s="9"/>
      <c r="K38" s="5"/>
      <c r="L38" s="9"/>
      <c r="M38" s="58"/>
      <c r="N38" s="60"/>
      <c r="O38" s="56"/>
      <c r="P38" s="56"/>
      <c r="Q38" s="56"/>
    </row>
    <row r="39" spans="7:17" s="3" customFormat="1" ht="12.75">
      <c r="G39" s="6"/>
      <c r="H39" s="8"/>
      <c r="I39" s="5"/>
      <c r="J39" s="9"/>
      <c r="K39" s="5"/>
      <c r="L39" s="9"/>
      <c r="M39" s="58"/>
      <c r="N39" s="60"/>
      <c r="O39" s="56"/>
      <c r="P39" s="56"/>
      <c r="Q39" s="56"/>
    </row>
    <row r="40" spans="7:17" s="3" customFormat="1" ht="12.75">
      <c r="G40" s="6"/>
      <c r="H40" s="8"/>
      <c r="I40" s="5"/>
      <c r="J40" s="9"/>
      <c r="K40" s="5"/>
      <c r="L40" s="9"/>
      <c r="M40" s="58"/>
      <c r="N40" s="60"/>
      <c r="O40" s="56"/>
      <c r="P40" s="56"/>
      <c r="Q40" s="56"/>
    </row>
    <row r="41" spans="7:17" s="3" customFormat="1" ht="12.75">
      <c r="G41" s="6"/>
      <c r="H41" s="8"/>
      <c r="I41" s="5"/>
      <c r="J41" s="9"/>
      <c r="K41" s="5"/>
      <c r="L41" s="9"/>
      <c r="M41" s="58"/>
      <c r="N41" s="60"/>
      <c r="O41" s="56"/>
      <c r="P41" s="56"/>
      <c r="Q41" s="56"/>
    </row>
    <row r="42" spans="7:17" s="3" customFormat="1" ht="12.75">
      <c r="G42" s="6"/>
      <c r="H42" s="8"/>
      <c r="I42" s="5"/>
      <c r="J42" s="9"/>
      <c r="K42" s="5"/>
      <c r="L42" s="9"/>
      <c r="M42" s="58"/>
      <c r="N42" s="60"/>
      <c r="O42" s="56"/>
      <c r="P42" s="56"/>
      <c r="Q42" s="56"/>
    </row>
    <row r="43" spans="7:17" s="3" customFormat="1" ht="12.75">
      <c r="G43" s="6"/>
      <c r="H43" s="8"/>
      <c r="I43" s="5"/>
      <c r="J43" s="9"/>
      <c r="K43" s="5"/>
      <c r="L43" s="9"/>
      <c r="M43" s="58"/>
      <c r="N43" s="60"/>
      <c r="O43" s="56"/>
      <c r="P43" s="56"/>
      <c r="Q43" s="56"/>
    </row>
    <row r="44" spans="7:17" s="3" customFormat="1" ht="12.75">
      <c r="G44" s="6"/>
      <c r="H44" s="8"/>
      <c r="I44" s="5"/>
      <c r="J44" s="9"/>
      <c r="K44" s="5"/>
      <c r="L44" s="9"/>
      <c r="M44" s="58"/>
      <c r="N44" s="60"/>
      <c r="O44" s="56"/>
      <c r="P44" s="56"/>
      <c r="Q44" s="56"/>
    </row>
    <row r="45" spans="7:17" s="3" customFormat="1" ht="12.75">
      <c r="G45" s="6"/>
      <c r="H45" s="8"/>
      <c r="I45" s="5"/>
      <c r="J45" s="9"/>
      <c r="K45" s="5"/>
      <c r="L45" s="9"/>
      <c r="M45" s="58"/>
      <c r="N45" s="60"/>
      <c r="O45" s="56"/>
      <c r="P45" s="56"/>
      <c r="Q45" s="56"/>
    </row>
    <row r="46" spans="7:17" s="3" customFormat="1" ht="12.75">
      <c r="G46" s="6"/>
      <c r="H46" s="8"/>
      <c r="I46" s="5"/>
      <c r="J46" s="9"/>
      <c r="K46" s="5"/>
      <c r="L46" s="9"/>
      <c r="M46" s="58"/>
      <c r="N46" s="60"/>
      <c r="O46" s="56"/>
      <c r="P46" s="56"/>
      <c r="Q46" s="56"/>
    </row>
    <row r="47" spans="7:17" s="3" customFormat="1" ht="12.75">
      <c r="G47" s="6"/>
      <c r="H47" s="8"/>
      <c r="I47" s="5"/>
      <c r="J47" s="9"/>
      <c r="K47" s="5"/>
      <c r="L47" s="9"/>
      <c r="M47" s="58"/>
      <c r="N47" s="60"/>
      <c r="O47" s="56"/>
      <c r="P47" s="56"/>
      <c r="Q47" s="56"/>
    </row>
    <row r="48" spans="7:17"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I652" s="5"/>
      <c r="J652" s="9"/>
      <c r="K652" s="5"/>
      <c r="L652" s="9"/>
      <c r="M652" s="58"/>
      <c r="N652" s="60"/>
      <c r="O652" s="56"/>
      <c r="P652" s="56"/>
      <c r="Q652" s="56"/>
    </row>
    <row r="653" spans="7:17" s="3" customFormat="1" ht="12.75">
      <c r="G653" s="6"/>
      <c r="I653" s="5"/>
      <c r="J653" s="9"/>
      <c r="K653" s="5"/>
      <c r="L653" s="9"/>
      <c r="M653" s="58"/>
      <c r="N653" s="60"/>
      <c r="O653" s="56"/>
      <c r="P653" s="56"/>
      <c r="Q653" s="56"/>
    </row>
    <row r="654" spans="7:17" s="3" customFormat="1" ht="12.75">
      <c r="G654" s="6"/>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c r="G728" s="7"/>
    </row>
    <row r="729" spans="7:17">
      <c r="G729" s="7"/>
    </row>
    <row r="730" spans="7:17">
      <c r="G730" s="7"/>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sheetData>
  <mergeCells count="2">
    <mergeCell ref="M4:Q4"/>
    <mergeCell ref="R7:R11"/>
  </mergeCells>
  <phoneticPr fontId="2" type="noConversion"/>
  <hyperlinks>
    <hyperlink ref="R7" r:id="rId1" location="resultstable"/>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59999389629810485"/>
  </sheetPr>
  <dimension ref="B1:AP1211"/>
  <sheetViews>
    <sheetView zoomScaleNormal="100" workbookViewId="0">
      <pane ySplit="6" topLeftCell="A7" activePane="bottomLeft" state="frozen"/>
      <selection pane="bottomLeft" activeCell="G26" sqref="G26"/>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C202</v>
      </c>
      <c r="C2" s="97" t="s">
        <v>275</v>
      </c>
      <c r="L2" s="71"/>
      <c r="M2" s="73" t="s">
        <v>256</v>
      </c>
      <c r="N2" s="72" t="s">
        <v>254</v>
      </c>
      <c r="O2" s="73" t="s">
        <v>253</v>
      </c>
      <c r="P2" s="73" t="s">
        <v>255</v>
      </c>
      <c r="Q2" s="74" t="s">
        <v>252</v>
      </c>
    </row>
    <row r="3" spans="2:42" ht="24.95" customHeight="1">
      <c r="L3" s="76" t="s">
        <v>123</v>
      </c>
      <c r="M3" s="70">
        <f>P3+Q3</f>
        <v>1.86</v>
      </c>
      <c r="N3" s="169">
        <f>P3/(P3+Q3)</f>
        <v>0.99</v>
      </c>
      <c r="O3" s="70">
        <f>SUM(O7:O20)</f>
        <v>2.44</v>
      </c>
      <c r="P3" s="70">
        <f>SUM(P7:P20)</f>
        <v>1.8414000000000001</v>
      </c>
      <c r="Q3" s="77">
        <f>SUM(Q7:Q20)</f>
        <v>1.8600000000000016E-2</v>
      </c>
    </row>
    <row r="4" spans="2:42" ht="24.95" customHeight="1" thickBot="1">
      <c r="L4" s="75" t="s">
        <v>124</v>
      </c>
      <c r="M4" s="554">
        <f>(O3+P3)/(M3+O3)</f>
        <v>0.99567441860465111</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C202</v>
      </c>
      <c r="C7" s="192" t="str">
        <f>C2</f>
        <v>Temperature Sensor(Ch.2)</v>
      </c>
      <c r="D7" s="34" t="s">
        <v>276</v>
      </c>
      <c r="E7" s="35" t="s">
        <v>259</v>
      </c>
      <c r="F7" s="36" t="s">
        <v>260</v>
      </c>
      <c r="G7" s="170" t="s">
        <v>232</v>
      </c>
      <c r="H7" s="38">
        <v>0.2</v>
      </c>
      <c r="I7" s="39" t="s">
        <v>16</v>
      </c>
      <c r="J7" s="40" t="s">
        <v>302</v>
      </c>
      <c r="K7" s="39" t="s">
        <v>17</v>
      </c>
      <c r="L7" s="69" t="s">
        <v>268</v>
      </c>
      <c r="M7" s="84">
        <v>0.1</v>
      </c>
      <c r="N7" s="38">
        <f t="shared" ref="N7:N20" si="0">IF(K7="Detected", 0.99,0)</f>
        <v>0.99</v>
      </c>
      <c r="O7" s="79">
        <f>IF(I7="Safe", M7*H7,0)</f>
        <v>0</v>
      </c>
      <c r="P7" s="79">
        <f t="shared" ref="P7:P20" si="1">IF(I7="Dangerous",M7*H7*N7,0)</f>
        <v>1.9800000000000005E-2</v>
      </c>
      <c r="Q7" s="79">
        <f t="shared" ref="Q7:Q20" si="2">IF(P7=0,0,M7*H7*(1-N7))</f>
        <v>2.0000000000000023E-4</v>
      </c>
      <c r="R7" s="560" t="s">
        <v>274</v>
      </c>
    </row>
    <row r="8" spans="2:42" s="3" customFormat="1" ht="27.95" customHeight="1">
      <c r="B8" s="236"/>
      <c r="C8" s="241"/>
      <c r="D8" s="20"/>
      <c r="E8" s="21"/>
      <c r="F8" s="31"/>
      <c r="G8" s="163" t="s">
        <v>233</v>
      </c>
      <c r="H8" s="15">
        <v>0.2</v>
      </c>
      <c r="I8" s="16" t="s">
        <v>16</v>
      </c>
      <c r="J8" s="12" t="s">
        <v>266</v>
      </c>
      <c r="K8" s="16" t="s">
        <v>17</v>
      </c>
      <c r="L8" s="65" t="s">
        <v>269</v>
      </c>
      <c r="M8" s="85">
        <f>M7</f>
        <v>0.1</v>
      </c>
      <c r="N8" s="15">
        <f t="shared" si="0"/>
        <v>0.99</v>
      </c>
      <c r="O8" s="78">
        <f>IF(I8="Safe", M8*H8,0)</f>
        <v>0</v>
      </c>
      <c r="P8" s="78">
        <f t="shared" si="1"/>
        <v>1.9800000000000005E-2</v>
      </c>
      <c r="Q8" s="78">
        <f t="shared" si="2"/>
        <v>2.0000000000000023E-4</v>
      </c>
      <c r="R8" s="558"/>
    </row>
    <row r="9" spans="2:42" s="3" customFormat="1" ht="27.95" customHeight="1">
      <c r="B9" s="236"/>
      <c r="C9" s="241"/>
      <c r="D9" s="20"/>
      <c r="E9" s="21"/>
      <c r="F9" s="31"/>
      <c r="G9" s="163" t="s">
        <v>230</v>
      </c>
      <c r="H9" s="15">
        <v>0.2</v>
      </c>
      <c r="I9" s="16" t="s">
        <v>68</v>
      </c>
      <c r="J9" s="12" t="s">
        <v>266</v>
      </c>
      <c r="K9" s="16" t="s">
        <v>82</v>
      </c>
      <c r="L9" s="65" t="s">
        <v>269</v>
      </c>
      <c r="M9" s="85">
        <f>M8</f>
        <v>0.1</v>
      </c>
      <c r="N9" s="15">
        <f t="shared" si="0"/>
        <v>0.99</v>
      </c>
      <c r="O9" s="78">
        <f>IF(I9="Safe", M9*H9,0)</f>
        <v>0</v>
      </c>
      <c r="P9" s="78">
        <f t="shared" si="1"/>
        <v>1.9800000000000005E-2</v>
      </c>
      <c r="Q9" s="78">
        <f t="shared" si="2"/>
        <v>2.0000000000000023E-4</v>
      </c>
      <c r="R9" s="558"/>
    </row>
    <row r="10" spans="2:42" s="3" customFormat="1" ht="27.95" customHeight="1">
      <c r="B10" s="236"/>
      <c r="C10" s="241"/>
      <c r="D10" s="20"/>
      <c r="E10" s="21"/>
      <c r="F10" s="31"/>
      <c r="G10" s="163" t="s">
        <v>231</v>
      </c>
      <c r="H10" s="15">
        <v>0.2</v>
      </c>
      <c r="I10" s="16" t="s">
        <v>27</v>
      </c>
      <c r="J10" s="12" t="s">
        <v>266</v>
      </c>
      <c r="K10" s="16" t="s">
        <v>17</v>
      </c>
      <c r="L10" s="65" t="s">
        <v>269</v>
      </c>
      <c r="M10" s="85">
        <f>M9</f>
        <v>0.1</v>
      </c>
      <c r="N10" s="15">
        <f t="shared" si="0"/>
        <v>0.99</v>
      </c>
      <c r="O10" s="78">
        <f>IF(I10="Safe", M10*H10,0)</f>
        <v>0</v>
      </c>
      <c r="P10" s="78">
        <f t="shared" si="1"/>
        <v>1.9800000000000005E-2</v>
      </c>
      <c r="Q10" s="78">
        <f t="shared" si="2"/>
        <v>2.0000000000000023E-4</v>
      </c>
      <c r="R10" s="558"/>
    </row>
    <row r="11" spans="2:42" s="3" customFormat="1" ht="39.950000000000003" customHeight="1">
      <c r="B11" s="236"/>
      <c r="C11" s="241"/>
      <c r="D11" s="22"/>
      <c r="E11" s="23"/>
      <c r="F11" s="24"/>
      <c r="G11" s="168" t="s">
        <v>234</v>
      </c>
      <c r="H11" s="15">
        <v>0.2</v>
      </c>
      <c r="I11" s="16" t="s">
        <v>25</v>
      </c>
      <c r="J11" s="12" t="s">
        <v>266</v>
      </c>
      <c r="K11" s="16" t="s">
        <v>17</v>
      </c>
      <c r="L11" s="65" t="s">
        <v>269</v>
      </c>
      <c r="M11" s="85">
        <f>M10</f>
        <v>0.1</v>
      </c>
      <c r="N11" s="15">
        <f t="shared" si="0"/>
        <v>0.99</v>
      </c>
      <c r="O11" s="78">
        <f>IF(I11="Safe", M11*H11,0)</f>
        <v>0</v>
      </c>
      <c r="P11" s="78">
        <f t="shared" si="1"/>
        <v>1.9800000000000005E-2</v>
      </c>
      <c r="Q11" s="78">
        <f t="shared" si="2"/>
        <v>2.0000000000000023E-4</v>
      </c>
      <c r="R11" s="559"/>
    </row>
    <row r="12" spans="2:42" s="3" customFormat="1" ht="27.95" customHeight="1">
      <c r="B12" s="236"/>
      <c r="C12" s="241"/>
      <c r="D12" s="17" t="s">
        <v>277</v>
      </c>
      <c r="E12" s="18" t="s">
        <v>22</v>
      </c>
      <c r="F12" s="19" t="s">
        <v>198</v>
      </c>
      <c r="G12" s="14" t="s">
        <v>205</v>
      </c>
      <c r="H12" s="15">
        <v>0.4</v>
      </c>
      <c r="I12" s="16" t="s">
        <v>15</v>
      </c>
      <c r="J12" s="12" t="s">
        <v>210</v>
      </c>
      <c r="K12" s="16" t="s">
        <v>18</v>
      </c>
      <c r="L12" s="65" t="s">
        <v>21</v>
      </c>
      <c r="M12" s="85">
        <v>2</v>
      </c>
      <c r="N12" s="15">
        <f t="shared" si="0"/>
        <v>0</v>
      </c>
      <c r="O12" s="78">
        <f t="shared" ref="O12:O20" si="3">IF(I12="Safe", M12*H12,0)</f>
        <v>0.8</v>
      </c>
      <c r="P12" s="78">
        <f t="shared" si="1"/>
        <v>0</v>
      </c>
      <c r="Q12" s="153">
        <f t="shared" si="2"/>
        <v>0</v>
      </c>
      <c r="R12" s="113"/>
    </row>
    <row r="13" spans="2:42" s="3" customFormat="1" ht="39.950000000000003" customHeight="1">
      <c r="B13" s="236"/>
      <c r="C13" s="241"/>
      <c r="D13" s="20"/>
      <c r="E13" s="21"/>
      <c r="F13" s="31"/>
      <c r="G13" s="14" t="s">
        <v>206</v>
      </c>
      <c r="H13" s="15">
        <v>0.4</v>
      </c>
      <c r="I13" s="16" t="s">
        <v>204</v>
      </c>
      <c r="J13" s="13" t="s">
        <v>294</v>
      </c>
      <c r="K13" s="16" t="s">
        <v>20</v>
      </c>
      <c r="L13" s="66" t="s">
        <v>289</v>
      </c>
      <c r="M13" s="85">
        <f t="shared" ref="M13:M20" si="4">M12</f>
        <v>2</v>
      </c>
      <c r="N13" s="15">
        <f t="shared" si="0"/>
        <v>0.99</v>
      </c>
      <c r="O13" s="78">
        <f t="shared" si="3"/>
        <v>0</v>
      </c>
      <c r="P13" s="78">
        <f t="shared" si="1"/>
        <v>0.79200000000000004</v>
      </c>
      <c r="Q13" s="153">
        <f t="shared" si="2"/>
        <v>8.0000000000000071E-3</v>
      </c>
      <c r="R13" s="113"/>
    </row>
    <row r="14" spans="2:42" s="3" customFormat="1" ht="27.95" customHeight="1">
      <c r="B14" s="236"/>
      <c r="C14" s="241"/>
      <c r="D14" s="22"/>
      <c r="E14" s="23"/>
      <c r="F14" s="24"/>
      <c r="G14" s="14" t="s">
        <v>14</v>
      </c>
      <c r="H14" s="15">
        <v>0.2</v>
      </c>
      <c r="I14" s="16" t="s">
        <v>15</v>
      </c>
      <c r="J14" s="12" t="s">
        <v>210</v>
      </c>
      <c r="K14" s="16" t="s">
        <v>18</v>
      </c>
      <c r="L14" s="65" t="s">
        <v>21</v>
      </c>
      <c r="M14" s="85">
        <f t="shared" si="4"/>
        <v>2</v>
      </c>
      <c r="N14" s="15">
        <f t="shared" si="0"/>
        <v>0</v>
      </c>
      <c r="O14" s="78">
        <f t="shared" si="3"/>
        <v>0.4</v>
      </c>
      <c r="P14" s="78">
        <f t="shared" si="1"/>
        <v>0</v>
      </c>
      <c r="Q14" s="153">
        <f t="shared" si="2"/>
        <v>0</v>
      </c>
      <c r="R14" s="113"/>
    </row>
    <row r="15" spans="2:42" s="3" customFormat="1" ht="27.95" customHeight="1">
      <c r="B15" s="236"/>
      <c r="C15" s="241"/>
      <c r="D15" s="17" t="s">
        <v>278</v>
      </c>
      <c r="E15" s="18" t="s">
        <v>22</v>
      </c>
      <c r="F15" s="19" t="s">
        <v>265</v>
      </c>
      <c r="G15" s="14" t="s">
        <v>205</v>
      </c>
      <c r="H15" s="15">
        <v>0.4</v>
      </c>
      <c r="I15" s="16" t="s">
        <v>15</v>
      </c>
      <c r="J15" s="12" t="s">
        <v>210</v>
      </c>
      <c r="K15" s="16" t="s">
        <v>18</v>
      </c>
      <c r="L15" s="65" t="s">
        <v>21</v>
      </c>
      <c r="M15" s="85">
        <v>2</v>
      </c>
      <c r="N15" s="15">
        <f t="shared" si="0"/>
        <v>0</v>
      </c>
      <c r="O15" s="78">
        <f t="shared" si="3"/>
        <v>0.8</v>
      </c>
      <c r="P15" s="78">
        <f t="shared" si="1"/>
        <v>0</v>
      </c>
      <c r="Q15" s="153">
        <f t="shared" si="2"/>
        <v>0</v>
      </c>
      <c r="R15" s="113"/>
    </row>
    <row r="16" spans="2:42" s="3" customFormat="1" ht="39.950000000000003" customHeight="1">
      <c r="B16" s="236"/>
      <c r="C16" s="241"/>
      <c r="D16" s="20"/>
      <c r="E16" s="21"/>
      <c r="F16" s="31"/>
      <c r="G16" s="14" t="s">
        <v>206</v>
      </c>
      <c r="H16" s="15">
        <v>0.4</v>
      </c>
      <c r="I16" s="16" t="s">
        <v>204</v>
      </c>
      <c r="J16" s="13" t="s">
        <v>285</v>
      </c>
      <c r="K16" s="16" t="s">
        <v>20</v>
      </c>
      <c r="L16" s="66" t="s">
        <v>288</v>
      </c>
      <c r="M16" s="85">
        <f>M15</f>
        <v>2</v>
      </c>
      <c r="N16" s="15">
        <f t="shared" si="0"/>
        <v>0.99</v>
      </c>
      <c r="O16" s="78">
        <f t="shared" si="3"/>
        <v>0</v>
      </c>
      <c r="P16" s="78">
        <f t="shared" si="1"/>
        <v>0.79200000000000004</v>
      </c>
      <c r="Q16" s="153">
        <f t="shared" si="2"/>
        <v>8.0000000000000071E-3</v>
      </c>
      <c r="R16" s="113"/>
    </row>
    <row r="17" spans="2:18" s="3" customFormat="1" ht="27.95" customHeight="1">
      <c r="B17" s="236"/>
      <c r="C17" s="241"/>
      <c r="D17" s="22"/>
      <c r="E17" s="23"/>
      <c r="F17" s="24"/>
      <c r="G17" s="14" t="s">
        <v>14</v>
      </c>
      <c r="H17" s="15">
        <v>0.2</v>
      </c>
      <c r="I17" s="16" t="s">
        <v>15</v>
      </c>
      <c r="J17" s="12" t="s">
        <v>210</v>
      </c>
      <c r="K17" s="16" t="s">
        <v>18</v>
      </c>
      <c r="L17" s="65" t="s">
        <v>21</v>
      </c>
      <c r="M17" s="85">
        <f>M16</f>
        <v>2</v>
      </c>
      <c r="N17" s="15">
        <f t="shared" si="0"/>
        <v>0</v>
      </c>
      <c r="O17" s="78">
        <f>IF(I17="Safe", M17*H17,0)</f>
        <v>0.4</v>
      </c>
      <c r="P17" s="78">
        <f t="shared" si="1"/>
        <v>0</v>
      </c>
      <c r="Q17" s="153">
        <f t="shared" si="2"/>
        <v>0</v>
      </c>
      <c r="R17" s="113"/>
    </row>
    <row r="18" spans="2:18" s="3" customFormat="1" ht="27.95" customHeight="1">
      <c r="B18" s="236"/>
      <c r="C18" s="241"/>
      <c r="D18" s="17" t="s">
        <v>279</v>
      </c>
      <c r="E18" s="18" t="s">
        <v>6</v>
      </c>
      <c r="F18" s="19" t="s">
        <v>263</v>
      </c>
      <c r="G18" s="14" t="s">
        <v>12</v>
      </c>
      <c r="H18" s="15">
        <v>0.8</v>
      </c>
      <c r="I18" s="16" t="s">
        <v>16</v>
      </c>
      <c r="J18" s="12" t="s">
        <v>286</v>
      </c>
      <c r="K18" s="16" t="s">
        <v>17</v>
      </c>
      <c r="L18" s="65" t="s">
        <v>287</v>
      </c>
      <c r="M18" s="85">
        <v>0.2</v>
      </c>
      <c r="N18" s="15">
        <f t="shared" si="0"/>
        <v>0.99</v>
      </c>
      <c r="O18" s="78">
        <f t="shared" si="3"/>
        <v>0</v>
      </c>
      <c r="P18" s="78">
        <f t="shared" si="1"/>
        <v>0.15840000000000004</v>
      </c>
      <c r="Q18" s="153">
        <f t="shared" si="2"/>
        <v>1.6000000000000018E-3</v>
      </c>
      <c r="R18" s="113"/>
    </row>
    <row r="19" spans="2:18" s="3" customFormat="1" ht="27.95" customHeight="1">
      <c r="B19" s="236"/>
      <c r="C19" s="241"/>
      <c r="D19" s="20"/>
      <c r="E19" s="21"/>
      <c r="F19" s="31"/>
      <c r="G19" s="14" t="s">
        <v>13</v>
      </c>
      <c r="H19" s="15">
        <v>0.1</v>
      </c>
      <c r="I19" s="16" t="s">
        <v>212</v>
      </c>
      <c r="J19" s="12" t="s">
        <v>210</v>
      </c>
      <c r="K19" s="16" t="s">
        <v>215</v>
      </c>
      <c r="L19" s="65" t="s">
        <v>217</v>
      </c>
      <c r="M19" s="85">
        <f t="shared" si="4"/>
        <v>0.2</v>
      </c>
      <c r="N19" s="15">
        <f t="shared" si="0"/>
        <v>0</v>
      </c>
      <c r="O19" s="78">
        <f t="shared" si="3"/>
        <v>2.0000000000000004E-2</v>
      </c>
      <c r="P19" s="78">
        <f t="shared" si="1"/>
        <v>0</v>
      </c>
      <c r="Q19" s="153">
        <f t="shared" si="2"/>
        <v>0</v>
      </c>
      <c r="R19" s="113"/>
    </row>
    <row r="20" spans="2:18" s="3" customFormat="1" ht="27.95" customHeight="1" thickBot="1">
      <c r="B20" s="237"/>
      <c r="C20" s="242"/>
      <c r="D20" s="46"/>
      <c r="E20" s="43"/>
      <c r="F20" s="48"/>
      <c r="G20" s="49" t="s">
        <v>14</v>
      </c>
      <c r="H20" s="50">
        <v>0.1</v>
      </c>
      <c r="I20" s="51" t="s">
        <v>15</v>
      </c>
      <c r="J20" s="52" t="s">
        <v>210</v>
      </c>
      <c r="K20" s="51" t="s">
        <v>18</v>
      </c>
      <c r="L20" s="67" t="s">
        <v>21</v>
      </c>
      <c r="M20" s="86">
        <f t="shared" si="4"/>
        <v>0.2</v>
      </c>
      <c r="N20" s="50">
        <f t="shared" si="0"/>
        <v>0</v>
      </c>
      <c r="O20" s="82">
        <f t="shared" si="3"/>
        <v>2.0000000000000004E-2</v>
      </c>
      <c r="P20" s="82">
        <f t="shared" si="1"/>
        <v>0</v>
      </c>
      <c r="Q20" s="154">
        <f t="shared" si="2"/>
        <v>0</v>
      </c>
      <c r="R20" s="156"/>
    </row>
    <row r="21" spans="2:18" s="3" customFormat="1" ht="12.75">
      <c r="G21" s="6"/>
      <c r="H21" s="8"/>
      <c r="I21" s="5"/>
      <c r="J21" s="9"/>
      <c r="K21" s="5"/>
      <c r="L21" s="9"/>
      <c r="M21" s="58"/>
      <c r="N21" s="60"/>
      <c r="O21" s="56"/>
      <c r="P21" s="56"/>
      <c r="Q21" s="56"/>
    </row>
    <row r="22" spans="2:18" s="3" customFormat="1" ht="12.75">
      <c r="G22" s="6"/>
      <c r="H22" s="8"/>
      <c r="I22" s="5"/>
      <c r="J22" s="9"/>
      <c r="K22" s="5"/>
      <c r="L22" s="9"/>
      <c r="M22" s="58"/>
      <c r="N22" s="60"/>
      <c r="O22" s="56"/>
      <c r="P22" s="56"/>
      <c r="Q22" s="56"/>
    </row>
    <row r="23" spans="2:18" s="3" customFormat="1" ht="12.75">
      <c r="G23" s="6"/>
      <c r="H23" s="8"/>
      <c r="I23" s="5"/>
      <c r="J23" s="9"/>
      <c r="K23" s="5"/>
      <c r="L23" s="9"/>
      <c r="M23" s="58"/>
      <c r="N23" s="60"/>
      <c r="O23" s="56"/>
      <c r="P23" s="56"/>
      <c r="Q23" s="56"/>
    </row>
    <row r="24" spans="2:18" s="3" customFormat="1" ht="12.75">
      <c r="G24" s="6"/>
      <c r="H24" s="8"/>
      <c r="I24" s="5"/>
      <c r="J24" s="9"/>
      <c r="K24" s="5"/>
      <c r="L24" s="9"/>
      <c r="M24" s="58"/>
      <c r="N24" s="60"/>
      <c r="O24" s="56"/>
      <c r="P24" s="56"/>
      <c r="Q24" s="56"/>
    </row>
    <row r="25" spans="2:18" s="3" customFormat="1" ht="12.75">
      <c r="G25" s="6"/>
      <c r="H25" s="8"/>
      <c r="I25" s="5"/>
      <c r="J25" s="9"/>
      <c r="K25" s="5"/>
      <c r="L25" s="9"/>
      <c r="M25" s="58"/>
      <c r="N25" s="60"/>
      <c r="O25" s="56"/>
      <c r="P25" s="56"/>
      <c r="Q25" s="56"/>
    </row>
    <row r="26" spans="2:18" s="3" customFormat="1" ht="12.75">
      <c r="G26" s="6"/>
      <c r="H26" s="8"/>
      <c r="I26" s="5"/>
      <c r="J26" s="9"/>
      <c r="K26" s="5"/>
      <c r="L26" s="9"/>
      <c r="M26" s="58"/>
      <c r="N26" s="60"/>
      <c r="O26" s="56"/>
      <c r="P26" s="56"/>
      <c r="Q26" s="56"/>
    </row>
    <row r="27" spans="2:18" s="3" customFormat="1" ht="12.75">
      <c r="G27" s="6"/>
      <c r="H27" s="8"/>
      <c r="I27" s="5"/>
      <c r="J27" s="9"/>
      <c r="K27" s="5"/>
      <c r="L27" s="9"/>
      <c r="M27" s="58"/>
      <c r="N27" s="60"/>
      <c r="O27" s="56"/>
      <c r="P27" s="56"/>
      <c r="Q27" s="56"/>
    </row>
    <row r="28" spans="2:18" s="3" customFormat="1" ht="12.75">
      <c r="G28" s="6"/>
      <c r="H28" s="8"/>
      <c r="I28" s="5"/>
      <c r="J28" s="9"/>
      <c r="K28" s="5"/>
      <c r="L28" s="9"/>
      <c r="M28" s="58"/>
      <c r="N28" s="60"/>
      <c r="O28" s="56"/>
      <c r="P28" s="56"/>
      <c r="Q28" s="56"/>
    </row>
    <row r="29" spans="2:18" s="3" customFormat="1" ht="12.75">
      <c r="G29" s="6"/>
      <c r="H29" s="8"/>
      <c r="I29" s="5"/>
      <c r="J29" s="9"/>
      <c r="K29" s="5"/>
      <c r="L29" s="9"/>
      <c r="M29" s="58"/>
      <c r="N29" s="60"/>
      <c r="O29" s="56"/>
      <c r="P29" s="56"/>
      <c r="Q29" s="56"/>
    </row>
    <row r="30" spans="2:18" s="3" customFormat="1" ht="12.75">
      <c r="G30" s="6"/>
      <c r="H30" s="8"/>
      <c r="I30" s="5"/>
      <c r="J30" s="9"/>
      <c r="K30" s="5"/>
      <c r="L30" s="9"/>
      <c r="M30" s="58"/>
      <c r="N30" s="60"/>
      <c r="O30" s="56"/>
      <c r="P30" s="56"/>
      <c r="Q30" s="56"/>
    </row>
    <row r="31" spans="2:18" s="3" customFormat="1" ht="12.75">
      <c r="G31" s="6"/>
      <c r="H31" s="8"/>
      <c r="I31" s="5"/>
      <c r="J31" s="9"/>
      <c r="K31" s="5"/>
      <c r="L31" s="9"/>
      <c r="M31" s="58"/>
      <c r="N31" s="60"/>
      <c r="O31" s="56"/>
      <c r="P31" s="56"/>
      <c r="Q31" s="56"/>
    </row>
    <row r="32" spans="2:18" s="3" customFormat="1" ht="12.75">
      <c r="G32" s="6"/>
      <c r="H32" s="8"/>
      <c r="I32" s="5"/>
      <c r="J32" s="9"/>
      <c r="K32" s="5"/>
      <c r="L32" s="9"/>
      <c r="M32" s="58"/>
      <c r="N32" s="60"/>
      <c r="O32" s="56"/>
      <c r="P32" s="56"/>
      <c r="Q32" s="56"/>
    </row>
    <row r="33" spans="7:17" s="3" customFormat="1" ht="12.75">
      <c r="G33" s="6"/>
      <c r="H33" s="8"/>
      <c r="I33" s="5"/>
      <c r="J33" s="9"/>
      <c r="K33" s="5"/>
      <c r="L33" s="9"/>
      <c r="M33" s="58"/>
      <c r="N33" s="60"/>
      <c r="O33" s="56"/>
      <c r="P33" s="56"/>
      <c r="Q33" s="56"/>
    </row>
    <row r="34" spans="7:17" s="3" customFormat="1" ht="12.75">
      <c r="G34" s="6"/>
      <c r="H34" s="8"/>
      <c r="I34" s="5"/>
      <c r="J34" s="9"/>
      <c r="K34" s="5"/>
      <c r="L34" s="9"/>
      <c r="M34" s="58"/>
      <c r="N34" s="60"/>
      <c r="O34" s="56"/>
      <c r="P34" s="56"/>
      <c r="Q34" s="56"/>
    </row>
    <row r="35" spans="7:17" s="3" customFormat="1" ht="12.75">
      <c r="G35" s="6"/>
      <c r="H35" s="8"/>
      <c r="I35" s="5"/>
      <c r="J35" s="9"/>
      <c r="K35" s="5"/>
      <c r="L35" s="9"/>
      <c r="M35" s="58"/>
      <c r="N35" s="60"/>
      <c r="O35" s="56"/>
      <c r="P35" s="56"/>
      <c r="Q35" s="56"/>
    </row>
    <row r="36" spans="7:17" s="3" customFormat="1" ht="12.75">
      <c r="G36" s="6"/>
      <c r="H36" s="8"/>
      <c r="I36" s="5"/>
      <c r="J36" s="9"/>
      <c r="K36" s="5"/>
      <c r="L36" s="9"/>
      <c r="M36" s="58"/>
      <c r="N36" s="60"/>
      <c r="O36" s="56"/>
      <c r="P36" s="56"/>
      <c r="Q36" s="56"/>
    </row>
    <row r="37" spans="7:17" s="3" customFormat="1" ht="12.75">
      <c r="G37" s="6"/>
      <c r="H37" s="8"/>
      <c r="I37" s="5"/>
      <c r="J37" s="9"/>
      <c r="K37" s="5"/>
      <c r="L37" s="9"/>
      <c r="M37" s="58"/>
      <c r="N37" s="60"/>
      <c r="O37" s="56"/>
      <c r="P37" s="56"/>
      <c r="Q37" s="56"/>
    </row>
    <row r="38" spans="7:17" s="3" customFormat="1" ht="12.75">
      <c r="G38" s="6"/>
      <c r="H38" s="8"/>
      <c r="I38" s="5"/>
      <c r="J38" s="9"/>
      <c r="K38" s="5"/>
      <c r="L38" s="9"/>
      <c r="M38" s="58"/>
      <c r="N38" s="60"/>
      <c r="O38" s="56"/>
      <c r="P38" s="56"/>
      <c r="Q38" s="56"/>
    </row>
    <row r="39" spans="7:17" s="3" customFormat="1" ht="12.75">
      <c r="G39" s="6"/>
      <c r="H39" s="8"/>
      <c r="I39" s="5"/>
      <c r="J39" s="9"/>
      <c r="K39" s="5"/>
      <c r="L39" s="9"/>
      <c r="M39" s="58"/>
      <c r="N39" s="60"/>
      <c r="O39" s="56"/>
      <c r="P39" s="56"/>
      <c r="Q39" s="56"/>
    </row>
    <row r="40" spans="7:17" s="3" customFormat="1" ht="12.75">
      <c r="G40" s="6"/>
      <c r="H40" s="8"/>
      <c r="I40" s="5"/>
      <c r="J40" s="9"/>
      <c r="K40" s="5"/>
      <c r="L40" s="9"/>
      <c r="M40" s="58"/>
      <c r="N40" s="60"/>
      <c r="O40" s="56"/>
      <c r="P40" s="56"/>
      <c r="Q40" s="56"/>
    </row>
    <row r="41" spans="7:17" s="3" customFormat="1" ht="12.75">
      <c r="G41" s="6"/>
      <c r="H41" s="8"/>
      <c r="I41" s="5"/>
      <c r="J41" s="9"/>
      <c r="K41" s="5"/>
      <c r="L41" s="9"/>
      <c r="M41" s="58"/>
      <c r="N41" s="60"/>
      <c r="O41" s="56"/>
      <c r="P41" s="56"/>
      <c r="Q41" s="56"/>
    </row>
    <row r="42" spans="7:17" s="3" customFormat="1" ht="12.75">
      <c r="G42" s="6"/>
      <c r="H42" s="8"/>
      <c r="I42" s="5"/>
      <c r="J42" s="9"/>
      <c r="K42" s="5"/>
      <c r="L42" s="9"/>
      <c r="M42" s="58"/>
      <c r="N42" s="60"/>
      <c r="O42" s="56"/>
      <c r="P42" s="56"/>
      <c r="Q42" s="56"/>
    </row>
    <row r="43" spans="7:17" s="3" customFormat="1" ht="12.75">
      <c r="G43" s="6"/>
      <c r="H43" s="8"/>
      <c r="I43" s="5"/>
      <c r="J43" s="9"/>
      <c r="K43" s="5"/>
      <c r="L43" s="9"/>
      <c r="M43" s="58"/>
      <c r="N43" s="60"/>
      <c r="O43" s="56"/>
      <c r="P43" s="56"/>
      <c r="Q43" s="56"/>
    </row>
    <row r="44" spans="7:17" s="3" customFormat="1" ht="12.75">
      <c r="G44" s="6"/>
      <c r="H44" s="8"/>
      <c r="I44" s="5"/>
      <c r="J44" s="9"/>
      <c r="K44" s="5"/>
      <c r="L44" s="9"/>
      <c r="M44" s="58"/>
      <c r="N44" s="60"/>
      <c r="O44" s="56"/>
      <c r="P44" s="56"/>
      <c r="Q44" s="56"/>
    </row>
    <row r="45" spans="7:17" s="3" customFormat="1" ht="12.75">
      <c r="G45" s="6"/>
      <c r="H45" s="8"/>
      <c r="I45" s="5"/>
      <c r="J45" s="9"/>
      <c r="K45" s="5"/>
      <c r="L45" s="9"/>
      <c r="M45" s="58"/>
      <c r="N45" s="60"/>
      <c r="O45" s="56"/>
      <c r="P45" s="56"/>
      <c r="Q45" s="56"/>
    </row>
    <row r="46" spans="7:17" s="3" customFormat="1" ht="12.75">
      <c r="G46" s="6"/>
      <c r="H46" s="8"/>
      <c r="I46" s="5"/>
      <c r="J46" s="9"/>
      <c r="K46" s="5"/>
      <c r="L46" s="9"/>
      <c r="M46" s="58"/>
      <c r="N46" s="60"/>
      <c r="O46" s="56"/>
      <c r="P46" s="56"/>
      <c r="Q46" s="56"/>
    </row>
    <row r="47" spans="7:17" s="3" customFormat="1" ht="12.75">
      <c r="G47" s="6"/>
      <c r="H47" s="8"/>
      <c r="I47" s="5"/>
      <c r="J47" s="9"/>
      <c r="K47" s="5"/>
      <c r="L47" s="9"/>
      <c r="M47" s="58"/>
      <c r="N47" s="60"/>
      <c r="O47" s="56"/>
      <c r="P47" s="56"/>
      <c r="Q47" s="56"/>
    </row>
    <row r="48" spans="7:17"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I652" s="5"/>
      <c r="J652" s="9"/>
      <c r="K652" s="5"/>
      <c r="L652" s="9"/>
      <c r="M652" s="58"/>
      <c r="N652" s="60"/>
      <c r="O652" s="56"/>
      <c r="P652" s="56"/>
      <c r="Q652" s="56"/>
    </row>
    <row r="653" spans="7:17" s="3" customFormat="1" ht="12.75">
      <c r="G653" s="6"/>
      <c r="I653" s="5"/>
      <c r="J653" s="9"/>
      <c r="K653" s="5"/>
      <c r="L653" s="9"/>
      <c r="M653" s="58"/>
      <c r="N653" s="60"/>
      <c r="O653" s="56"/>
      <c r="P653" s="56"/>
      <c r="Q653" s="56"/>
    </row>
    <row r="654" spans="7:17" s="3" customFormat="1" ht="12.75">
      <c r="G654" s="6"/>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c r="G728" s="7"/>
    </row>
    <row r="729" spans="7:17">
      <c r="G729" s="7"/>
    </row>
    <row r="730" spans="7:17">
      <c r="G730" s="7"/>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sheetData>
  <mergeCells count="2">
    <mergeCell ref="M4:Q4"/>
    <mergeCell ref="R7:R11"/>
  </mergeCells>
  <phoneticPr fontId="2" type="noConversion"/>
  <hyperlinks>
    <hyperlink ref="R7" r:id="rId1" location="resultstable"/>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tint="0.59999389629810485"/>
  </sheetPr>
  <dimension ref="B1:AP1366"/>
  <sheetViews>
    <sheetView zoomScaleNormal="100" workbookViewId="0">
      <pane ySplit="6" topLeftCell="A7" activePane="bottomLeft" state="frozen"/>
      <selection pane="bottomLeft" activeCell="D13" sqref="D1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C103</v>
      </c>
      <c r="C2" s="97" t="s">
        <v>3953</v>
      </c>
      <c r="L2" s="71"/>
      <c r="M2" s="73" t="s">
        <v>256</v>
      </c>
      <c r="N2" s="72" t="s">
        <v>254</v>
      </c>
      <c r="O2" s="73" t="s">
        <v>253</v>
      </c>
      <c r="P2" s="73" t="s">
        <v>255</v>
      </c>
      <c r="Q2" s="74" t="s">
        <v>252</v>
      </c>
    </row>
    <row r="3" spans="2:42" ht="24.95" customHeight="1">
      <c r="L3" s="76" t="s">
        <v>123</v>
      </c>
      <c r="M3" s="70">
        <f>P3+Q3</f>
        <v>291.06000000000006</v>
      </c>
      <c r="N3" s="169">
        <f>P3/(P3+Q3)</f>
        <v>0.97840445269016707</v>
      </c>
      <c r="O3" s="70">
        <f>SUM(O7:O356)</f>
        <v>99.589999999999947</v>
      </c>
      <c r="P3" s="70">
        <f>SUM(P7:P356)</f>
        <v>284.77440000000007</v>
      </c>
      <c r="Q3" s="77">
        <f>SUM(Q7:Q356)</f>
        <v>6.2856000000000023</v>
      </c>
    </row>
    <row r="4" spans="2:42" ht="24.95" customHeight="1" thickBot="1">
      <c r="L4" s="75" t="s">
        <v>124</v>
      </c>
      <c r="M4" s="554">
        <f>(O3+P3)/(M3+O3)</f>
        <v>0.98390989376679905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326" t="str">
        <f ca="1">B2</f>
        <v>C103</v>
      </c>
      <c r="C7" s="293" t="str">
        <f>C2</f>
        <v>Brake Output(Ch.1)</v>
      </c>
      <c r="D7" s="17" t="s">
        <v>3931</v>
      </c>
      <c r="E7" s="18" t="s">
        <v>6</v>
      </c>
      <c r="F7" s="19" t="s">
        <v>3932</v>
      </c>
      <c r="G7" s="14" t="s">
        <v>12</v>
      </c>
      <c r="H7" s="15">
        <v>0.8</v>
      </c>
      <c r="I7" s="16" t="s">
        <v>25</v>
      </c>
      <c r="J7" s="12" t="s">
        <v>3954</v>
      </c>
      <c r="K7" s="16" t="s">
        <v>2790</v>
      </c>
      <c r="L7" s="207" t="s">
        <v>1348</v>
      </c>
      <c r="M7" s="85">
        <v>0.2</v>
      </c>
      <c r="N7" s="15">
        <f t="shared" ref="N7:N20" si="0">IF(K7="Detected", 0.99,0)</f>
        <v>0.99</v>
      </c>
      <c r="O7" s="78">
        <f t="shared" ref="O7:O20" si="1">IF(I7="Safe", M7*H7,0)</f>
        <v>0</v>
      </c>
      <c r="P7" s="78">
        <f t="shared" ref="P7:P20" si="2">IF(I7="Dangerous",M7*H7*N7,0)</f>
        <v>0.15840000000000004</v>
      </c>
      <c r="Q7" s="153">
        <f t="shared" ref="Q7:Q20" si="3">IF(P7=0,0,M7*H7*(1-N7))</f>
        <v>1.6000000000000018E-3</v>
      </c>
      <c r="R7" s="113"/>
    </row>
    <row r="8" spans="2:42" s="3" customFormat="1" ht="27.95" customHeight="1">
      <c r="B8" s="236"/>
      <c r="C8" s="241"/>
      <c r="D8" s="20"/>
      <c r="E8" s="21"/>
      <c r="F8" s="31"/>
      <c r="G8" s="14" t="s">
        <v>13</v>
      </c>
      <c r="H8" s="15">
        <v>0.1</v>
      </c>
      <c r="I8" s="16" t="s">
        <v>19</v>
      </c>
      <c r="J8" s="12" t="s">
        <v>210</v>
      </c>
      <c r="K8" s="16" t="s">
        <v>18</v>
      </c>
      <c r="L8" s="65" t="s">
        <v>21</v>
      </c>
      <c r="M8" s="85">
        <f t="shared" ref="M8:M12" si="4">M7</f>
        <v>0.2</v>
      </c>
      <c r="N8" s="15">
        <f t="shared" si="0"/>
        <v>0</v>
      </c>
      <c r="O8" s="78">
        <f t="shared" si="1"/>
        <v>2.0000000000000004E-2</v>
      </c>
      <c r="P8" s="78">
        <f t="shared" si="2"/>
        <v>0</v>
      </c>
      <c r="Q8" s="153">
        <f t="shared" si="3"/>
        <v>0</v>
      </c>
      <c r="R8" s="113"/>
    </row>
    <row r="9" spans="2:42" s="3" customFormat="1" ht="27.95" customHeight="1">
      <c r="B9" s="236"/>
      <c r="C9" s="241"/>
      <c r="D9" s="22"/>
      <c r="E9" s="23"/>
      <c r="F9" s="24"/>
      <c r="G9" s="14" t="s">
        <v>14</v>
      </c>
      <c r="H9" s="15">
        <v>0.1</v>
      </c>
      <c r="I9" s="16" t="s">
        <v>15</v>
      </c>
      <c r="J9" s="12" t="s">
        <v>210</v>
      </c>
      <c r="K9" s="16" t="s">
        <v>18</v>
      </c>
      <c r="L9" s="65" t="s">
        <v>21</v>
      </c>
      <c r="M9" s="85">
        <f t="shared" si="4"/>
        <v>0.2</v>
      </c>
      <c r="N9" s="15">
        <f t="shared" si="0"/>
        <v>0</v>
      </c>
      <c r="O9" s="78">
        <f t="shared" si="1"/>
        <v>2.0000000000000004E-2</v>
      </c>
      <c r="P9" s="78">
        <f t="shared" si="2"/>
        <v>0</v>
      </c>
      <c r="Q9" s="153">
        <f t="shared" si="3"/>
        <v>0</v>
      </c>
      <c r="R9" s="113"/>
    </row>
    <row r="10" spans="2:42" s="3" customFormat="1" ht="27.95" customHeight="1">
      <c r="B10" s="236"/>
      <c r="C10" s="325" t="s">
        <v>4044</v>
      </c>
      <c r="D10" s="17" t="s">
        <v>3933</v>
      </c>
      <c r="E10" s="18" t="s">
        <v>6</v>
      </c>
      <c r="F10" s="19" t="s">
        <v>3934</v>
      </c>
      <c r="G10" s="14" t="s">
        <v>12</v>
      </c>
      <c r="H10" s="15">
        <v>0.8</v>
      </c>
      <c r="I10" s="16" t="s">
        <v>19</v>
      </c>
      <c r="J10" s="12" t="s">
        <v>210</v>
      </c>
      <c r="K10" s="16" t="s">
        <v>18</v>
      </c>
      <c r="L10" s="65" t="s">
        <v>109</v>
      </c>
      <c r="M10" s="85">
        <v>0.2</v>
      </c>
      <c r="N10" s="15">
        <f t="shared" si="0"/>
        <v>0</v>
      </c>
      <c r="O10" s="78">
        <f t="shared" si="1"/>
        <v>0.16000000000000003</v>
      </c>
      <c r="P10" s="78">
        <f t="shared" si="2"/>
        <v>0</v>
      </c>
      <c r="Q10" s="153">
        <f t="shared" si="3"/>
        <v>0</v>
      </c>
      <c r="R10" s="113"/>
    </row>
    <row r="11" spans="2:42" s="3" customFormat="1" ht="27.95" customHeight="1">
      <c r="B11" s="236"/>
      <c r="C11" s="241"/>
      <c r="D11" s="20"/>
      <c r="E11" s="21"/>
      <c r="F11" s="31"/>
      <c r="G11" s="14" t="s">
        <v>13</v>
      </c>
      <c r="H11" s="15">
        <v>0.1</v>
      </c>
      <c r="I11" s="16" t="s">
        <v>25</v>
      </c>
      <c r="J11" s="12" t="s">
        <v>3954</v>
      </c>
      <c r="K11" s="16" t="s">
        <v>2790</v>
      </c>
      <c r="L11" s="207" t="s">
        <v>1348</v>
      </c>
      <c r="M11" s="85">
        <f t="shared" si="4"/>
        <v>0.2</v>
      </c>
      <c r="N11" s="15">
        <f t="shared" si="0"/>
        <v>0.99</v>
      </c>
      <c r="O11" s="78">
        <f t="shared" si="1"/>
        <v>0</v>
      </c>
      <c r="P11" s="78">
        <f t="shared" si="2"/>
        <v>1.9800000000000005E-2</v>
      </c>
      <c r="Q11" s="153">
        <f t="shared" si="3"/>
        <v>2.0000000000000023E-4</v>
      </c>
      <c r="R11" s="113"/>
    </row>
    <row r="12" spans="2:42" s="3" customFormat="1" ht="27.95" customHeight="1">
      <c r="B12" s="236"/>
      <c r="C12" s="241"/>
      <c r="D12" s="22"/>
      <c r="E12" s="23"/>
      <c r="F12" s="24"/>
      <c r="G12" s="14" t="s">
        <v>14</v>
      </c>
      <c r="H12" s="15">
        <v>0.1</v>
      </c>
      <c r="I12" s="16" t="s">
        <v>15</v>
      </c>
      <c r="J12" s="12" t="s">
        <v>210</v>
      </c>
      <c r="K12" s="16" t="s">
        <v>18</v>
      </c>
      <c r="L12" s="65" t="s">
        <v>21</v>
      </c>
      <c r="M12" s="85">
        <f t="shared" si="4"/>
        <v>0.2</v>
      </c>
      <c r="N12" s="15">
        <f t="shared" si="0"/>
        <v>0</v>
      </c>
      <c r="O12" s="78">
        <f t="shared" si="1"/>
        <v>2.0000000000000004E-2</v>
      </c>
      <c r="P12" s="78">
        <f t="shared" si="2"/>
        <v>0</v>
      </c>
      <c r="Q12" s="153">
        <f t="shared" si="3"/>
        <v>0</v>
      </c>
      <c r="R12" s="113"/>
    </row>
    <row r="13" spans="2:42" s="3" customFormat="1" ht="27.95" customHeight="1">
      <c r="B13" s="236"/>
      <c r="C13" s="243"/>
      <c r="D13" s="17" t="s">
        <v>3935</v>
      </c>
      <c r="E13" s="18" t="s">
        <v>1240</v>
      </c>
      <c r="F13" s="19" t="s">
        <v>3936</v>
      </c>
      <c r="G13" s="168" t="s">
        <v>356</v>
      </c>
      <c r="H13" s="164">
        <v>0.25</v>
      </c>
      <c r="I13" s="165" t="s">
        <v>25</v>
      </c>
      <c r="J13" s="12" t="s">
        <v>3954</v>
      </c>
      <c r="K13" s="16" t="s">
        <v>2790</v>
      </c>
      <c r="L13" s="207" t="s">
        <v>1348</v>
      </c>
      <c r="M13" s="85">
        <v>15</v>
      </c>
      <c r="N13" s="15">
        <f>IF(K13="Detected", 0.9,0)</f>
        <v>0.9</v>
      </c>
      <c r="O13" s="78">
        <f t="shared" si="1"/>
        <v>0</v>
      </c>
      <c r="P13" s="78">
        <f t="shared" si="2"/>
        <v>3.375</v>
      </c>
      <c r="Q13" s="153">
        <f t="shared" si="3"/>
        <v>0.37499999999999989</v>
      </c>
      <c r="R13" s="238"/>
    </row>
    <row r="14" spans="2:42" s="3" customFormat="1" ht="27.95" customHeight="1">
      <c r="B14" s="236"/>
      <c r="C14" s="243"/>
      <c r="D14" s="20"/>
      <c r="E14" s="21"/>
      <c r="F14" s="31"/>
      <c r="G14" s="168" t="s">
        <v>886</v>
      </c>
      <c r="H14" s="164">
        <v>0.25</v>
      </c>
      <c r="I14" s="165" t="s">
        <v>25</v>
      </c>
      <c r="J14" s="12" t="s">
        <v>3955</v>
      </c>
      <c r="K14" s="16" t="s">
        <v>2790</v>
      </c>
      <c r="L14" s="207" t="s">
        <v>1348</v>
      </c>
      <c r="M14" s="85">
        <f>M13</f>
        <v>15</v>
      </c>
      <c r="N14" s="15">
        <f>IF(K14="Detected", 0.9,0)</f>
        <v>0.9</v>
      </c>
      <c r="O14" s="78">
        <f t="shared" si="1"/>
        <v>0</v>
      </c>
      <c r="P14" s="78">
        <f t="shared" si="2"/>
        <v>3.375</v>
      </c>
      <c r="Q14" s="153">
        <f t="shared" si="3"/>
        <v>0.37499999999999989</v>
      </c>
      <c r="R14" s="238"/>
    </row>
    <row r="15" spans="2:42" s="3" customFormat="1" ht="27.95" customHeight="1">
      <c r="B15" s="236"/>
      <c r="C15" s="243"/>
      <c r="D15" s="20"/>
      <c r="E15" s="21"/>
      <c r="F15" s="31"/>
      <c r="G15" s="168" t="s">
        <v>887</v>
      </c>
      <c r="H15" s="164">
        <v>0.25</v>
      </c>
      <c r="I15" s="165" t="s">
        <v>25</v>
      </c>
      <c r="J15" s="12" t="s">
        <v>3955</v>
      </c>
      <c r="K15" s="165" t="s">
        <v>28</v>
      </c>
      <c r="L15" s="207" t="s">
        <v>1348</v>
      </c>
      <c r="M15" s="85">
        <f>M14</f>
        <v>15</v>
      </c>
      <c r="N15" s="15">
        <f>IF(K15="Detected", 0.9,0)</f>
        <v>0.9</v>
      </c>
      <c r="O15" s="78">
        <f t="shared" si="1"/>
        <v>0</v>
      </c>
      <c r="P15" s="78">
        <f t="shared" si="2"/>
        <v>3.375</v>
      </c>
      <c r="Q15" s="153">
        <f t="shared" si="3"/>
        <v>0.37499999999999989</v>
      </c>
      <c r="R15" s="238"/>
    </row>
    <row r="16" spans="2:42" s="3" customFormat="1" ht="27.95" customHeight="1">
      <c r="B16" s="236"/>
      <c r="C16" s="243"/>
      <c r="D16" s="20"/>
      <c r="E16" s="21"/>
      <c r="F16" s="31"/>
      <c r="G16" s="186" t="s">
        <v>359</v>
      </c>
      <c r="H16" s="183">
        <v>0.25</v>
      </c>
      <c r="I16" s="165" t="s">
        <v>2983</v>
      </c>
      <c r="J16" s="12" t="s">
        <v>210</v>
      </c>
      <c r="K16" s="16" t="s">
        <v>18</v>
      </c>
      <c r="L16" s="65" t="s">
        <v>109</v>
      </c>
      <c r="M16" s="93">
        <f>M15</f>
        <v>15</v>
      </c>
      <c r="N16" s="15">
        <f>IF(K16="Detected", 0.9,0)</f>
        <v>0</v>
      </c>
      <c r="O16" s="78">
        <f t="shared" si="1"/>
        <v>3.75</v>
      </c>
      <c r="P16" s="78">
        <f t="shared" si="2"/>
        <v>0</v>
      </c>
      <c r="Q16" s="153">
        <f t="shared" si="3"/>
        <v>0</v>
      </c>
      <c r="R16" s="238"/>
    </row>
    <row r="17" spans="2:18" s="3" customFormat="1" ht="27.95" customHeight="1">
      <c r="B17" s="236"/>
      <c r="C17" s="243"/>
      <c r="D17" s="17" t="s">
        <v>3937</v>
      </c>
      <c r="E17" s="18" t="s">
        <v>76</v>
      </c>
      <c r="F17" s="19" t="s">
        <v>3938</v>
      </c>
      <c r="G17" s="168" t="s">
        <v>356</v>
      </c>
      <c r="H17" s="164">
        <v>0.25</v>
      </c>
      <c r="I17" s="16" t="s">
        <v>19</v>
      </c>
      <c r="J17" s="12" t="s">
        <v>210</v>
      </c>
      <c r="K17" s="16" t="s">
        <v>18</v>
      </c>
      <c r="L17" s="65" t="s">
        <v>109</v>
      </c>
      <c r="M17" s="85">
        <v>1</v>
      </c>
      <c r="N17" s="15">
        <f t="shared" si="0"/>
        <v>0</v>
      </c>
      <c r="O17" s="78">
        <f t="shared" si="1"/>
        <v>0.25</v>
      </c>
      <c r="P17" s="78">
        <f t="shared" si="2"/>
        <v>0</v>
      </c>
      <c r="Q17" s="153">
        <f t="shared" si="3"/>
        <v>0</v>
      </c>
      <c r="R17" s="238"/>
    </row>
    <row r="18" spans="2:18" s="3" customFormat="1" ht="27.95" customHeight="1">
      <c r="B18" s="236"/>
      <c r="C18" s="243"/>
      <c r="D18" s="20"/>
      <c r="E18" s="21"/>
      <c r="F18" s="31"/>
      <c r="G18" s="168" t="s">
        <v>886</v>
      </c>
      <c r="H18" s="164">
        <v>0.25</v>
      </c>
      <c r="I18" s="16" t="s">
        <v>19</v>
      </c>
      <c r="J18" s="12" t="s">
        <v>3956</v>
      </c>
      <c r="K18" s="16" t="s">
        <v>2790</v>
      </c>
      <c r="L18" s="207" t="s">
        <v>1348</v>
      </c>
      <c r="M18" s="85">
        <f>M17</f>
        <v>1</v>
      </c>
      <c r="N18" s="15">
        <f t="shared" si="0"/>
        <v>0.99</v>
      </c>
      <c r="O18" s="78">
        <f t="shared" si="1"/>
        <v>0.25</v>
      </c>
      <c r="P18" s="78">
        <f t="shared" si="2"/>
        <v>0</v>
      </c>
      <c r="Q18" s="153">
        <f t="shared" si="3"/>
        <v>0</v>
      </c>
      <c r="R18" s="238"/>
    </row>
    <row r="19" spans="2:18" s="3" customFormat="1" ht="27.95" customHeight="1">
      <c r="B19" s="236"/>
      <c r="C19" s="243"/>
      <c r="D19" s="20"/>
      <c r="E19" s="21"/>
      <c r="F19" s="31"/>
      <c r="G19" s="168" t="s">
        <v>887</v>
      </c>
      <c r="H19" s="164">
        <v>0.25</v>
      </c>
      <c r="I19" s="16" t="s">
        <v>19</v>
      </c>
      <c r="J19" s="12" t="s">
        <v>3956</v>
      </c>
      <c r="K19" s="16" t="s">
        <v>2790</v>
      </c>
      <c r="L19" s="207" t="s">
        <v>1348</v>
      </c>
      <c r="M19" s="85">
        <f>M18</f>
        <v>1</v>
      </c>
      <c r="N19" s="15">
        <f t="shared" si="0"/>
        <v>0.99</v>
      </c>
      <c r="O19" s="78">
        <f t="shared" si="1"/>
        <v>0.25</v>
      </c>
      <c r="P19" s="78">
        <f t="shared" si="2"/>
        <v>0</v>
      </c>
      <c r="Q19" s="153">
        <f t="shared" si="3"/>
        <v>0</v>
      </c>
      <c r="R19" s="238"/>
    </row>
    <row r="20" spans="2:18" s="3" customFormat="1" ht="27.95" customHeight="1">
      <c r="B20" s="236"/>
      <c r="C20" s="243"/>
      <c r="D20" s="20"/>
      <c r="E20" s="21"/>
      <c r="F20" s="31"/>
      <c r="G20" s="186" t="s">
        <v>359</v>
      </c>
      <c r="H20" s="183">
        <v>0.25</v>
      </c>
      <c r="I20" s="16" t="s">
        <v>19</v>
      </c>
      <c r="J20" s="12" t="s">
        <v>210</v>
      </c>
      <c r="K20" s="16" t="s">
        <v>18</v>
      </c>
      <c r="L20" s="65" t="s">
        <v>109</v>
      </c>
      <c r="M20" s="85">
        <f>M19</f>
        <v>1</v>
      </c>
      <c r="N20" s="15">
        <f t="shared" si="0"/>
        <v>0</v>
      </c>
      <c r="O20" s="78">
        <f t="shared" si="1"/>
        <v>0.25</v>
      </c>
      <c r="P20" s="78">
        <f t="shared" si="2"/>
        <v>0</v>
      </c>
      <c r="Q20" s="153">
        <f t="shared" si="3"/>
        <v>0</v>
      </c>
      <c r="R20" s="238"/>
    </row>
    <row r="21" spans="2:18" s="3" customFormat="1" ht="27.95" customHeight="1">
      <c r="B21" s="236"/>
      <c r="C21" s="241"/>
      <c r="D21" s="17" t="s">
        <v>3939</v>
      </c>
      <c r="E21" s="18" t="s">
        <v>6</v>
      </c>
      <c r="F21" s="19" t="s">
        <v>3940</v>
      </c>
      <c r="G21" s="14" t="s">
        <v>12</v>
      </c>
      <c r="H21" s="15">
        <v>0.8</v>
      </c>
      <c r="I21" s="16" t="s">
        <v>19</v>
      </c>
      <c r="J21" s="12" t="s">
        <v>210</v>
      </c>
      <c r="K21" s="16" t="s">
        <v>18</v>
      </c>
      <c r="L21" s="65" t="s">
        <v>109</v>
      </c>
      <c r="M21" s="85">
        <v>0.2</v>
      </c>
      <c r="N21" s="15">
        <f t="shared" ref="N21:N27" si="5">IF(K21="Detected", 0.99,0)</f>
        <v>0</v>
      </c>
      <c r="O21" s="78">
        <f t="shared" ref="O21:O27" si="6">IF(I21="Safe", M21*H21,0)</f>
        <v>0.16000000000000003</v>
      </c>
      <c r="P21" s="78">
        <f t="shared" ref="P21:P27" si="7">IF(I21="Dangerous",M21*H21*N21,0)</f>
        <v>0</v>
      </c>
      <c r="Q21" s="153">
        <f t="shared" ref="Q21:Q27" si="8">IF(P21=0,0,M21*H21*(1-N21))</f>
        <v>0</v>
      </c>
      <c r="R21" s="113"/>
    </row>
    <row r="22" spans="2:18" s="3" customFormat="1" ht="27.95" customHeight="1">
      <c r="B22" s="236"/>
      <c r="C22" s="241"/>
      <c r="D22" s="20"/>
      <c r="E22" s="21"/>
      <c r="F22" s="31"/>
      <c r="G22" s="14" t="s">
        <v>13</v>
      </c>
      <c r="H22" s="15">
        <v>0.1</v>
      </c>
      <c r="I22" s="16" t="s">
        <v>25</v>
      </c>
      <c r="J22" s="12" t="s">
        <v>3954</v>
      </c>
      <c r="K22" s="16" t="s">
        <v>2790</v>
      </c>
      <c r="L22" s="207" t="s">
        <v>1348</v>
      </c>
      <c r="M22" s="85">
        <f t="shared" ref="M22:M23" si="9">M21</f>
        <v>0.2</v>
      </c>
      <c r="N22" s="15">
        <f t="shared" si="5"/>
        <v>0.99</v>
      </c>
      <c r="O22" s="78">
        <f t="shared" si="6"/>
        <v>0</v>
      </c>
      <c r="P22" s="78">
        <f t="shared" si="7"/>
        <v>1.9800000000000005E-2</v>
      </c>
      <c r="Q22" s="153">
        <f t="shared" si="8"/>
        <v>2.0000000000000023E-4</v>
      </c>
      <c r="R22" s="113"/>
    </row>
    <row r="23" spans="2:18" s="3" customFormat="1" ht="27.95" customHeight="1">
      <c r="B23" s="236"/>
      <c r="C23" s="241"/>
      <c r="D23" s="22"/>
      <c r="E23" s="23"/>
      <c r="F23" s="24"/>
      <c r="G23" s="14" t="s">
        <v>14</v>
      </c>
      <c r="H23" s="15">
        <v>0.1</v>
      </c>
      <c r="I23" s="16" t="s">
        <v>15</v>
      </c>
      <c r="J23" s="12" t="s">
        <v>210</v>
      </c>
      <c r="K23" s="16" t="s">
        <v>18</v>
      </c>
      <c r="L23" s="65" t="s">
        <v>21</v>
      </c>
      <c r="M23" s="85">
        <f t="shared" si="9"/>
        <v>0.2</v>
      </c>
      <c r="N23" s="15">
        <f t="shared" si="5"/>
        <v>0</v>
      </c>
      <c r="O23" s="78">
        <f t="shared" si="6"/>
        <v>2.0000000000000004E-2</v>
      </c>
      <c r="P23" s="78">
        <f t="shared" si="7"/>
        <v>0</v>
      </c>
      <c r="Q23" s="153">
        <f t="shared" si="8"/>
        <v>0</v>
      </c>
      <c r="R23" s="113"/>
    </row>
    <row r="24" spans="2:18" s="3" customFormat="1" ht="27.95" customHeight="1">
      <c r="B24" s="236"/>
      <c r="C24" s="243"/>
      <c r="D24" s="17" t="s">
        <v>3941</v>
      </c>
      <c r="E24" s="18" t="s">
        <v>3949</v>
      </c>
      <c r="F24" s="19" t="s">
        <v>3942</v>
      </c>
      <c r="G24" s="168" t="s">
        <v>356</v>
      </c>
      <c r="H24" s="164">
        <v>0.25</v>
      </c>
      <c r="I24" s="16" t="s">
        <v>19</v>
      </c>
      <c r="J24" s="12" t="s">
        <v>210</v>
      </c>
      <c r="K24" s="16" t="s">
        <v>18</v>
      </c>
      <c r="L24" s="65" t="s">
        <v>21</v>
      </c>
      <c r="M24" s="87">
        <v>1</v>
      </c>
      <c r="N24" s="15">
        <f t="shared" si="5"/>
        <v>0</v>
      </c>
      <c r="O24" s="78">
        <f t="shared" si="6"/>
        <v>0.25</v>
      </c>
      <c r="P24" s="78">
        <f t="shared" si="7"/>
        <v>0</v>
      </c>
      <c r="Q24" s="153">
        <f t="shared" si="8"/>
        <v>0</v>
      </c>
      <c r="R24" s="238"/>
    </row>
    <row r="25" spans="2:18" s="3" customFormat="1" ht="27.95" customHeight="1">
      <c r="B25" s="236"/>
      <c r="C25" s="243"/>
      <c r="D25" s="20"/>
      <c r="E25" s="21"/>
      <c r="F25" s="31"/>
      <c r="G25" s="168" t="s">
        <v>886</v>
      </c>
      <c r="H25" s="164">
        <v>0.25</v>
      </c>
      <c r="I25" s="16" t="s">
        <v>25</v>
      </c>
      <c r="J25" s="12" t="s">
        <v>3954</v>
      </c>
      <c r="K25" s="16" t="s">
        <v>2790</v>
      </c>
      <c r="L25" s="207" t="s">
        <v>1348</v>
      </c>
      <c r="M25" s="85">
        <f>M24</f>
        <v>1</v>
      </c>
      <c r="N25" s="15">
        <f t="shared" si="5"/>
        <v>0.99</v>
      </c>
      <c r="O25" s="78">
        <f t="shared" si="6"/>
        <v>0</v>
      </c>
      <c r="P25" s="78">
        <f t="shared" si="7"/>
        <v>0.2475</v>
      </c>
      <c r="Q25" s="153">
        <f t="shared" si="8"/>
        <v>2.5000000000000022E-3</v>
      </c>
      <c r="R25" s="238"/>
    </row>
    <row r="26" spans="2:18" s="3" customFormat="1" ht="27.95" customHeight="1">
      <c r="B26" s="236"/>
      <c r="C26" s="243"/>
      <c r="D26" s="20"/>
      <c r="E26" s="21"/>
      <c r="F26" s="31"/>
      <c r="G26" s="168" t="s">
        <v>887</v>
      </c>
      <c r="H26" s="164">
        <v>0.25</v>
      </c>
      <c r="I26" s="16" t="s">
        <v>25</v>
      </c>
      <c r="J26" s="12" t="s">
        <v>3954</v>
      </c>
      <c r="K26" s="16" t="s">
        <v>2790</v>
      </c>
      <c r="L26" s="207" t="s">
        <v>1348</v>
      </c>
      <c r="M26" s="85">
        <f>M25</f>
        <v>1</v>
      </c>
      <c r="N26" s="15">
        <f t="shared" si="5"/>
        <v>0.99</v>
      </c>
      <c r="O26" s="78">
        <f t="shared" si="6"/>
        <v>0</v>
      </c>
      <c r="P26" s="78">
        <f t="shared" si="7"/>
        <v>0.2475</v>
      </c>
      <c r="Q26" s="153">
        <f t="shared" si="8"/>
        <v>2.5000000000000022E-3</v>
      </c>
      <c r="R26" s="238"/>
    </row>
    <row r="27" spans="2:18" s="3" customFormat="1" ht="27.95" customHeight="1">
      <c r="B27" s="236"/>
      <c r="C27" s="243"/>
      <c r="D27" s="20"/>
      <c r="E27" s="21"/>
      <c r="F27" s="31"/>
      <c r="G27" s="186" t="s">
        <v>359</v>
      </c>
      <c r="H27" s="183">
        <v>0.25</v>
      </c>
      <c r="I27" s="16" t="s">
        <v>19</v>
      </c>
      <c r="J27" s="12" t="s">
        <v>210</v>
      </c>
      <c r="K27" s="16" t="s">
        <v>18</v>
      </c>
      <c r="L27" s="65" t="s">
        <v>109</v>
      </c>
      <c r="M27" s="85">
        <f>M26</f>
        <v>1</v>
      </c>
      <c r="N27" s="15">
        <f t="shared" si="5"/>
        <v>0</v>
      </c>
      <c r="O27" s="78">
        <f t="shared" si="6"/>
        <v>0.25</v>
      </c>
      <c r="P27" s="78">
        <f t="shared" si="7"/>
        <v>0</v>
      </c>
      <c r="Q27" s="153">
        <f t="shared" si="8"/>
        <v>0</v>
      </c>
      <c r="R27" s="238"/>
    </row>
    <row r="28" spans="2:18" s="3" customFormat="1" ht="27.95" customHeight="1">
      <c r="B28" s="236"/>
      <c r="C28" s="241"/>
      <c r="D28" s="17" t="s">
        <v>3943</v>
      </c>
      <c r="E28" s="18" t="s">
        <v>6</v>
      </c>
      <c r="F28" s="19" t="s">
        <v>3940</v>
      </c>
      <c r="G28" s="14" t="s">
        <v>12</v>
      </c>
      <c r="H28" s="15">
        <v>0.8</v>
      </c>
      <c r="I28" s="16" t="s">
        <v>25</v>
      </c>
      <c r="J28" s="12" t="s">
        <v>3954</v>
      </c>
      <c r="K28" s="16" t="s">
        <v>2790</v>
      </c>
      <c r="L28" s="207" t="s">
        <v>1348</v>
      </c>
      <c r="M28" s="85">
        <v>0.2</v>
      </c>
      <c r="N28" s="15">
        <f t="shared" ref="N28:N44" si="10">IF(K28="Detected", 0.99,0)</f>
        <v>0.99</v>
      </c>
      <c r="O28" s="78">
        <f t="shared" ref="O28:O44" si="11">IF(I28="Safe", M28*H28,0)</f>
        <v>0</v>
      </c>
      <c r="P28" s="78">
        <f t="shared" ref="P28:P44" si="12">IF(I28="Dangerous",M28*H28*N28,0)</f>
        <v>0.15840000000000004</v>
      </c>
      <c r="Q28" s="153">
        <f t="shared" ref="Q28:Q44" si="13">IF(P28=0,0,M28*H28*(1-N28))</f>
        <v>1.6000000000000018E-3</v>
      </c>
      <c r="R28" s="113"/>
    </row>
    <row r="29" spans="2:18" s="3" customFormat="1" ht="27.95" customHeight="1">
      <c r="B29" s="236"/>
      <c r="C29" s="241"/>
      <c r="D29" s="20"/>
      <c r="E29" s="21"/>
      <c r="F29" s="31"/>
      <c r="G29" s="14" t="s">
        <v>13</v>
      </c>
      <c r="H29" s="15">
        <v>0.1</v>
      </c>
      <c r="I29" s="16" t="s">
        <v>19</v>
      </c>
      <c r="J29" s="12" t="s">
        <v>210</v>
      </c>
      <c r="K29" s="16" t="s">
        <v>18</v>
      </c>
      <c r="L29" s="65" t="s">
        <v>21</v>
      </c>
      <c r="M29" s="85">
        <f t="shared" ref="M29:M30" si="14">M28</f>
        <v>0.2</v>
      </c>
      <c r="N29" s="15">
        <f t="shared" si="10"/>
        <v>0</v>
      </c>
      <c r="O29" s="78">
        <f t="shared" si="11"/>
        <v>2.0000000000000004E-2</v>
      </c>
      <c r="P29" s="78">
        <f t="shared" si="12"/>
        <v>0</v>
      </c>
      <c r="Q29" s="153">
        <f t="shared" si="13"/>
        <v>0</v>
      </c>
      <c r="R29" s="113"/>
    </row>
    <row r="30" spans="2:18" s="3" customFormat="1" ht="27.95" customHeight="1">
      <c r="B30" s="236"/>
      <c r="C30" s="241"/>
      <c r="D30" s="22"/>
      <c r="E30" s="23"/>
      <c r="F30" s="24"/>
      <c r="G30" s="14" t="s">
        <v>14</v>
      </c>
      <c r="H30" s="15">
        <v>0.1</v>
      </c>
      <c r="I30" s="16" t="s">
        <v>15</v>
      </c>
      <c r="J30" s="12" t="s">
        <v>210</v>
      </c>
      <c r="K30" s="16" t="s">
        <v>18</v>
      </c>
      <c r="L30" s="65" t="s">
        <v>21</v>
      </c>
      <c r="M30" s="85">
        <f t="shared" si="14"/>
        <v>0.2</v>
      </c>
      <c r="N30" s="15">
        <f t="shared" si="10"/>
        <v>0</v>
      </c>
      <c r="O30" s="78">
        <f t="shared" si="11"/>
        <v>2.0000000000000004E-2</v>
      </c>
      <c r="P30" s="78">
        <f t="shared" si="12"/>
        <v>0</v>
      </c>
      <c r="Q30" s="153">
        <f t="shared" si="13"/>
        <v>0</v>
      </c>
      <c r="R30" s="113"/>
    </row>
    <row r="31" spans="2:18" s="3" customFormat="1" ht="27.95" customHeight="1">
      <c r="B31" s="236"/>
      <c r="C31" s="243"/>
      <c r="D31" s="17" t="s">
        <v>3946</v>
      </c>
      <c r="E31" s="18" t="s">
        <v>899</v>
      </c>
      <c r="F31" s="19" t="s">
        <v>3947</v>
      </c>
      <c r="G31" s="168" t="s">
        <v>356</v>
      </c>
      <c r="H31" s="164">
        <v>0.25</v>
      </c>
      <c r="I31" s="165" t="s">
        <v>25</v>
      </c>
      <c r="J31" s="12" t="s">
        <v>3957</v>
      </c>
      <c r="K31" s="16" t="s">
        <v>2790</v>
      </c>
      <c r="L31" s="207" t="s">
        <v>1348</v>
      </c>
      <c r="M31" s="85">
        <v>10</v>
      </c>
      <c r="N31" s="15">
        <f t="shared" si="10"/>
        <v>0.99</v>
      </c>
      <c r="O31" s="78">
        <f t="shared" si="11"/>
        <v>0</v>
      </c>
      <c r="P31" s="78">
        <f t="shared" si="12"/>
        <v>2.4750000000000001</v>
      </c>
      <c r="Q31" s="153">
        <f t="shared" si="13"/>
        <v>2.5000000000000022E-2</v>
      </c>
      <c r="R31" s="113"/>
    </row>
    <row r="32" spans="2:18" s="3" customFormat="1" ht="27.95" customHeight="1">
      <c r="B32" s="236"/>
      <c r="C32" s="243"/>
      <c r="D32" s="20"/>
      <c r="E32" s="21"/>
      <c r="F32" s="31"/>
      <c r="G32" s="168" t="s">
        <v>886</v>
      </c>
      <c r="H32" s="164">
        <v>0.25</v>
      </c>
      <c r="I32" s="165" t="s">
        <v>25</v>
      </c>
      <c r="J32" s="12" t="s">
        <v>3958</v>
      </c>
      <c r="K32" s="16" t="s">
        <v>2790</v>
      </c>
      <c r="L32" s="207" t="s">
        <v>1348</v>
      </c>
      <c r="M32" s="85">
        <f>M31</f>
        <v>10</v>
      </c>
      <c r="N32" s="15">
        <f t="shared" si="10"/>
        <v>0.99</v>
      </c>
      <c r="O32" s="78">
        <f t="shared" si="11"/>
        <v>0</v>
      </c>
      <c r="P32" s="78">
        <f t="shared" si="12"/>
        <v>2.4750000000000001</v>
      </c>
      <c r="Q32" s="153">
        <f t="shared" si="13"/>
        <v>2.5000000000000022E-2</v>
      </c>
      <c r="R32" s="113"/>
    </row>
    <row r="33" spans="2:18" s="3" customFormat="1" ht="27.95" customHeight="1">
      <c r="B33" s="236"/>
      <c r="C33" s="243"/>
      <c r="D33" s="20"/>
      <c r="E33" s="21"/>
      <c r="F33" s="31"/>
      <c r="G33" s="168" t="s">
        <v>887</v>
      </c>
      <c r="H33" s="164">
        <v>0.25</v>
      </c>
      <c r="I33" s="165" t="s">
        <v>25</v>
      </c>
      <c r="J33" s="12" t="s">
        <v>3958</v>
      </c>
      <c r="K33" s="16" t="s">
        <v>2790</v>
      </c>
      <c r="L33" s="207" t="s">
        <v>1348</v>
      </c>
      <c r="M33" s="85">
        <f>M32</f>
        <v>10</v>
      </c>
      <c r="N33" s="15">
        <f t="shared" si="10"/>
        <v>0.99</v>
      </c>
      <c r="O33" s="78">
        <f t="shared" si="11"/>
        <v>0</v>
      </c>
      <c r="P33" s="78">
        <f t="shared" si="12"/>
        <v>2.4750000000000001</v>
      </c>
      <c r="Q33" s="153">
        <f t="shared" si="13"/>
        <v>2.5000000000000022E-2</v>
      </c>
      <c r="R33" s="113"/>
    </row>
    <row r="34" spans="2:18" s="3" customFormat="1" ht="27.95" customHeight="1">
      <c r="B34" s="236"/>
      <c r="C34" s="243"/>
      <c r="D34" s="20"/>
      <c r="E34" s="21"/>
      <c r="F34" s="31"/>
      <c r="G34" s="186" t="s">
        <v>359</v>
      </c>
      <c r="H34" s="183">
        <v>0.25</v>
      </c>
      <c r="I34" s="179" t="s">
        <v>3226</v>
      </c>
      <c r="J34" s="12" t="s">
        <v>210</v>
      </c>
      <c r="K34" s="16" t="s">
        <v>18</v>
      </c>
      <c r="L34" s="65" t="s">
        <v>21</v>
      </c>
      <c r="M34" s="85">
        <f>M33</f>
        <v>10</v>
      </c>
      <c r="N34" s="15">
        <f t="shared" si="10"/>
        <v>0</v>
      </c>
      <c r="O34" s="78">
        <f t="shared" si="11"/>
        <v>2.5</v>
      </c>
      <c r="P34" s="78">
        <f t="shared" si="12"/>
        <v>0</v>
      </c>
      <c r="Q34" s="153">
        <f t="shared" si="13"/>
        <v>0</v>
      </c>
      <c r="R34" s="113"/>
    </row>
    <row r="35" spans="2:18" s="3" customFormat="1" ht="27.95" customHeight="1">
      <c r="B35" s="236"/>
      <c r="C35" s="243"/>
      <c r="D35" s="17" t="s">
        <v>3944</v>
      </c>
      <c r="E35" s="18" t="s">
        <v>76</v>
      </c>
      <c r="F35" s="19" t="s">
        <v>3945</v>
      </c>
      <c r="G35" s="168" t="s">
        <v>356</v>
      </c>
      <c r="H35" s="164">
        <v>0.25</v>
      </c>
      <c r="I35" s="165" t="s">
        <v>25</v>
      </c>
      <c r="J35" s="12" t="s">
        <v>3957</v>
      </c>
      <c r="K35" s="16" t="s">
        <v>2790</v>
      </c>
      <c r="L35" s="207" t="s">
        <v>1348</v>
      </c>
      <c r="M35" s="87">
        <v>1</v>
      </c>
      <c r="N35" s="15">
        <f t="shared" si="10"/>
        <v>0.99</v>
      </c>
      <c r="O35" s="78">
        <f t="shared" si="11"/>
        <v>0</v>
      </c>
      <c r="P35" s="78">
        <f t="shared" si="12"/>
        <v>0.2475</v>
      </c>
      <c r="Q35" s="153">
        <f t="shared" si="13"/>
        <v>2.5000000000000022E-3</v>
      </c>
      <c r="R35" s="113"/>
    </row>
    <row r="36" spans="2:18" s="3" customFormat="1" ht="27.95" customHeight="1">
      <c r="B36" s="236"/>
      <c r="C36" s="243"/>
      <c r="D36" s="20"/>
      <c r="E36" s="21"/>
      <c r="F36" s="31"/>
      <c r="G36" s="168" t="s">
        <v>886</v>
      </c>
      <c r="H36" s="164">
        <v>0.25</v>
      </c>
      <c r="I36" s="16" t="s">
        <v>19</v>
      </c>
      <c r="J36" s="12" t="s">
        <v>80</v>
      </c>
      <c r="K36" s="16" t="s">
        <v>18</v>
      </c>
      <c r="L36" s="65" t="s">
        <v>109</v>
      </c>
      <c r="M36" s="85">
        <f>M35</f>
        <v>1</v>
      </c>
      <c r="N36" s="15">
        <f t="shared" si="10"/>
        <v>0</v>
      </c>
      <c r="O36" s="78">
        <f t="shared" si="11"/>
        <v>0.25</v>
      </c>
      <c r="P36" s="78">
        <f t="shared" si="12"/>
        <v>0</v>
      </c>
      <c r="Q36" s="153">
        <f t="shared" si="13"/>
        <v>0</v>
      </c>
      <c r="R36" s="113"/>
    </row>
    <row r="37" spans="2:18" s="3" customFormat="1" ht="27.95" customHeight="1">
      <c r="B37" s="236"/>
      <c r="C37" s="243"/>
      <c r="D37" s="20"/>
      <c r="E37" s="21"/>
      <c r="F37" s="31"/>
      <c r="G37" s="168" t="s">
        <v>887</v>
      </c>
      <c r="H37" s="164">
        <v>0.25</v>
      </c>
      <c r="I37" s="16" t="s">
        <v>19</v>
      </c>
      <c r="J37" s="12" t="s">
        <v>80</v>
      </c>
      <c r="K37" s="16" t="s">
        <v>18</v>
      </c>
      <c r="L37" s="65" t="s">
        <v>109</v>
      </c>
      <c r="M37" s="85">
        <f>M36</f>
        <v>1</v>
      </c>
      <c r="N37" s="15">
        <f t="shared" si="10"/>
        <v>0</v>
      </c>
      <c r="O37" s="78">
        <f t="shared" si="11"/>
        <v>0.25</v>
      </c>
      <c r="P37" s="78">
        <f t="shared" si="12"/>
        <v>0</v>
      </c>
      <c r="Q37" s="153">
        <f t="shared" si="13"/>
        <v>0</v>
      </c>
      <c r="R37" s="238"/>
    </row>
    <row r="38" spans="2:18" s="3" customFormat="1" ht="27.95" customHeight="1">
      <c r="B38" s="236"/>
      <c r="C38" s="243"/>
      <c r="D38" s="20"/>
      <c r="E38" s="21"/>
      <c r="F38" s="31"/>
      <c r="G38" s="186" t="s">
        <v>359</v>
      </c>
      <c r="H38" s="183">
        <v>0.25</v>
      </c>
      <c r="I38" s="91" t="s">
        <v>19</v>
      </c>
      <c r="J38" s="92" t="s">
        <v>80</v>
      </c>
      <c r="K38" s="91" t="s">
        <v>18</v>
      </c>
      <c r="L38" s="173" t="s">
        <v>109</v>
      </c>
      <c r="M38" s="93">
        <f>M37</f>
        <v>1</v>
      </c>
      <c r="N38" s="172">
        <f t="shared" si="10"/>
        <v>0</v>
      </c>
      <c r="O38" s="174">
        <f t="shared" si="11"/>
        <v>0.25</v>
      </c>
      <c r="P38" s="174">
        <f t="shared" si="12"/>
        <v>0</v>
      </c>
      <c r="Q38" s="175">
        <f t="shared" si="13"/>
        <v>0</v>
      </c>
      <c r="R38" s="238"/>
    </row>
    <row r="39" spans="2:18" s="3" customFormat="1" ht="27.95" customHeight="1">
      <c r="B39" s="236"/>
      <c r="C39" s="243"/>
      <c r="D39" s="17" t="s">
        <v>3948</v>
      </c>
      <c r="E39" s="18" t="s">
        <v>883</v>
      </c>
      <c r="F39" s="324">
        <v>154003</v>
      </c>
      <c r="G39" s="163" t="s">
        <v>884</v>
      </c>
      <c r="H39" s="164">
        <v>0.1</v>
      </c>
      <c r="I39" s="165" t="s">
        <v>19</v>
      </c>
      <c r="J39" s="92" t="s">
        <v>80</v>
      </c>
      <c r="K39" s="16" t="s">
        <v>18</v>
      </c>
      <c r="L39" s="173" t="s">
        <v>109</v>
      </c>
      <c r="M39" s="85">
        <v>25</v>
      </c>
      <c r="N39" s="15">
        <f t="shared" si="10"/>
        <v>0</v>
      </c>
      <c r="O39" s="78">
        <f t="shared" si="11"/>
        <v>2.5</v>
      </c>
      <c r="P39" s="78">
        <f t="shared" si="12"/>
        <v>0</v>
      </c>
      <c r="Q39" s="81">
        <f t="shared" si="13"/>
        <v>0</v>
      </c>
      <c r="R39" s="238"/>
    </row>
    <row r="40" spans="2:18" s="3" customFormat="1" ht="27.95" customHeight="1">
      <c r="B40" s="236"/>
      <c r="C40" s="243"/>
      <c r="D40" s="20"/>
      <c r="E40" s="21"/>
      <c r="F40" s="31"/>
      <c r="G40" s="193" t="s">
        <v>885</v>
      </c>
      <c r="H40" s="183">
        <v>0.9</v>
      </c>
      <c r="I40" s="165" t="s">
        <v>25</v>
      </c>
      <c r="J40" s="12" t="s">
        <v>3957</v>
      </c>
      <c r="K40" s="16" t="s">
        <v>2790</v>
      </c>
      <c r="L40" s="207" t="s">
        <v>1348</v>
      </c>
      <c r="M40" s="85">
        <f>M39</f>
        <v>25</v>
      </c>
      <c r="N40" s="15">
        <f t="shared" si="10"/>
        <v>0.99</v>
      </c>
      <c r="O40" s="78">
        <f t="shared" si="11"/>
        <v>0</v>
      </c>
      <c r="P40" s="78">
        <f t="shared" si="12"/>
        <v>22.274999999999999</v>
      </c>
      <c r="Q40" s="153">
        <f t="shared" si="13"/>
        <v>0.2250000000000002</v>
      </c>
      <c r="R40" s="238"/>
    </row>
    <row r="41" spans="2:18" s="3" customFormat="1" ht="27.95" customHeight="1">
      <c r="B41" s="236"/>
      <c r="C41" s="243"/>
      <c r="D41" s="17" t="s">
        <v>3952</v>
      </c>
      <c r="E41" s="18" t="s">
        <v>1259</v>
      </c>
      <c r="F41" s="19" t="s">
        <v>1394</v>
      </c>
      <c r="G41" s="168" t="s">
        <v>356</v>
      </c>
      <c r="H41" s="164">
        <v>0.25</v>
      </c>
      <c r="I41" s="16" t="s">
        <v>19</v>
      </c>
      <c r="J41" s="180" t="s">
        <v>946</v>
      </c>
      <c r="K41" s="179" t="s">
        <v>18</v>
      </c>
      <c r="L41" s="180" t="s">
        <v>109</v>
      </c>
      <c r="M41" s="85">
        <v>2</v>
      </c>
      <c r="N41" s="15">
        <f t="shared" si="10"/>
        <v>0</v>
      </c>
      <c r="O41" s="78">
        <f t="shared" si="11"/>
        <v>0.5</v>
      </c>
      <c r="P41" s="78">
        <f t="shared" si="12"/>
        <v>0</v>
      </c>
      <c r="Q41" s="153">
        <f t="shared" si="13"/>
        <v>0</v>
      </c>
      <c r="R41" s="238"/>
    </row>
    <row r="42" spans="2:18" s="3" customFormat="1" ht="27.95" customHeight="1">
      <c r="B42" s="236"/>
      <c r="C42" s="243"/>
      <c r="D42" s="20"/>
      <c r="E42" s="21"/>
      <c r="F42" s="31"/>
      <c r="G42" s="168" t="s">
        <v>886</v>
      </c>
      <c r="H42" s="164">
        <v>0.25</v>
      </c>
      <c r="I42" s="16" t="s">
        <v>19</v>
      </c>
      <c r="J42" s="180" t="s">
        <v>946</v>
      </c>
      <c r="K42" s="179" t="s">
        <v>18</v>
      </c>
      <c r="L42" s="180" t="s">
        <v>109</v>
      </c>
      <c r="M42" s="85">
        <f>M41</f>
        <v>2</v>
      </c>
      <c r="N42" s="15">
        <f t="shared" si="10"/>
        <v>0</v>
      </c>
      <c r="O42" s="78">
        <f t="shared" si="11"/>
        <v>0.5</v>
      </c>
      <c r="P42" s="78">
        <f t="shared" si="12"/>
        <v>0</v>
      </c>
      <c r="Q42" s="153">
        <f t="shared" si="13"/>
        <v>0</v>
      </c>
      <c r="R42" s="238"/>
    </row>
    <row r="43" spans="2:18" s="3" customFormat="1" ht="27.95" customHeight="1">
      <c r="B43" s="236"/>
      <c r="C43" s="243"/>
      <c r="D43" s="20"/>
      <c r="E43" s="21"/>
      <c r="F43" s="31"/>
      <c r="G43" s="168" t="s">
        <v>887</v>
      </c>
      <c r="H43" s="164">
        <v>0.25</v>
      </c>
      <c r="I43" s="16" t="s">
        <v>19</v>
      </c>
      <c r="J43" s="180" t="s">
        <v>946</v>
      </c>
      <c r="K43" s="179" t="s">
        <v>18</v>
      </c>
      <c r="L43" s="180" t="s">
        <v>109</v>
      </c>
      <c r="M43" s="85">
        <f>M42</f>
        <v>2</v>
      </c>
      <c r="N43" s="15">
        <f t="shared" si="10"/>
        <v>0</v>
      </c>
      <c r="O43" s="78">
        <f t="shared" si="11"/>
        <v>0.5</v>
      </c>
      <c r="P43" s="78">
        <f t="shared" si="12"/>
        <v>0</v>
      </c>
      <c r="Q43" s="153">
        <f t="shared" si="13"/>
        <v>0</v>
      </c>
      <c r="R43" s="238"/>
    </row>
    <row r="44" spans="2:18" s="3" customFormat="1" ht="27.95" customHeight="1">
      <c r="B44" s="236"/>
      <c r="C44" s="243"/>
      <c r="D44" s="20"/>
      <c r="E44" s="21"/>
      <c r="F44" s="31"/>
      <c r="G44" s="186" t="s">
        <v>359</v>
      </c>
      <c r="H44" s="183">
        <v>0.25</v>
      </c>
      <c r="I44" s="16" t="s">
        <v>19</v>
      </c>
      <c r="J44" s="180" t="s">
        <v>946</v>
      </c>
      <c r="K44" s="179" t="s">
        <v>18</v>
      </c>
      <c r="L44" s="180" t="s">
        <v>109</v>
      </c>
      <c r="M44" s="93">
        <f>M43</f>
        <v>2</v>
      </c>
      <c r="N44" s="15">
        <f t="shared" si="10"/>
        <v>0</v>
      </c>
      <c r="O44" s="78">
        <f t="shared" si="11"/>
        <v>0.5</v>
      </c>
      <c r="P44" s="78">
        <f t="shared" si="12"/>
        <v>0</v>
      </c>
      <c r="Q44" s="153">
        <f t="shared" si="13"/>
        <v>0</v>
      </c>
      <c r="R44" s="238"/>
    </row>
    <row r="45" spans="2:18" s="3" customFormat="1" ht="27.95" customHeight="1">
      <c r="B45" s="236"/>
      <c r="C45" s="243"/>
      <c r="D45" s="17" t="s">
        <v>3950</v>
      </c>
      <c r="E45" s="18" t="s">
        <v>76</v>
      </c>
      <c r="F45" s="19" t="s">
        <v>3951</v>
      </c>
      <c r="G45" s="168" t="s">
        <v>356</v>
      </c>
      <c r="H45" s="164">
        <v>0.25</v>
      </c>
      <c r="I45" s="16" t="s">
        <v>19</v>
      </c>
      <c r="J45" s="180" t="s">
        <v>946</v>
      </c>
      <c r="K45" s="179" t="s">
        <v>18</v>
      </c>
      <c r="L45" s="180" t="s">
        <v>109</v>
      </c>
      <c r="M45" s="87">
        <v>1</v>
      </c>
      <c r="N45" s="15">
        <f t="shared" ref="N45:N82" si="15">IF(K45="Detected", 0.99,0)</f>
        <v>0</v>
      </c>
      <c r="O45" s="78">
        <f t="shared" ref="O45:O82" si="16">IF(I45="Safe", M45*H45,0)</f>
        <v>0.25</v>
      </c>
      <c r="P45" s="78">
        <f t="shared" ref="P45:P82" si="17">IF(I45="Dangerous",M45*H45*N45,0)</f>
        <v>0</v>
      </c>
      <c r="Q45" s="153">
        <f t="shared" ref="Q45:Q82" si="18">IF(P45=0,0,M45*H45*(1-N45))</f>
        <v>0</v>
      </c>
      <c r="R45" s="238"/>
    </row>
    <row r="46" spans="2:18" s="3" customFormat="1" ht="27.95" customHeight="1">
      <c r="B46" s="236"/>
      <c r="C46" s="243"/>
      <c r="D46" s="20"/>
      <c r="E46" s="21"/>
      <c r="F46" s="31"/>
      <c r="G46" s="168" t="s">
        <v>886</v>
      </c>
      <c r="H46" s="164">
        <v>0.25</v>
      </c>
      <c r="I46" s="16" t="s">
        <v>19</v>
      </c>
      <c r="J46" s="180" t="s">
        <v>946</v>
      </c>
      <c r="K46" s="179" t="s">
        <v>18</v>
      </c>
      <c r="L46" s="180" t="s">
        <v>109</v>
      </c>
      <c r="M46" s="85">
        <f>M45</f>
        <v>1</v>
      </c>
      <c r="N46" s="15">
        <f t="shared" si="15"/>
        <v>0</v>
      </c>
      <c r="O46" s="78">
        <f t="shared" si="16"/>
        <v>0.25</v>
      </c>
      <c r="P46" s="78">
        <f t="shared" si="17"/>
        <v>0</v>
      </c>
      <c r="Q46" s="153">
        <f t="shared" si="18"/>
        <v>0</v>
      </c>
      <c r="R46" s="238"/>
    </row>
    <row r="47" spans="2:18" s="3" customFormat="1" ht="27.95" customHeight="1">
      <c r="B47" s="236"/>
      <c r="C47" s="243"/>
      <c r="D47" s="20"/>
      <c r="E47" s="21"/>
      <c r="F47" s="31"/>
      <c r="G47" s="168" t="s">
        <v>887</v>
      </c>
      <c r="H47" s="164">
        <v>0.25</v>
      </c>
      <c r="I47" s="16" t="s">
        <v>19</v>
      </c>
      <c r="J47" s="180" t="s">
        <v>946</v>
      </c>
      <c r="K47" s="179" t="s">
        <v>18</v>
      </c>
      <c r="L47" s="180" t="s">
        <v>109</v>
      </c>
      <c r="M47" s="85">
        <f>M46</f>
        <v>1</v>
      </c>
      <c r="N47" s="15">
        <f t="shared" si="15"/>
        <v>0</v>
      </c>
      <c r="O47" s="78">
        <f t="shared" si="16"/>
        <v>0.25</v>
      </c>
      <c r="P47" s="78">
        <f t="shared" si="17"/>
        <v>0</v>
      </c>
      <c r="Q47" s="153">
        <f t="shared" si="18"/>
        <v>0</v>
      </c>
      <c r="R47" s="238"/>
    </row>
    <row r="48" spans="2:18" s="3" customFormat="1" ht="27.95" customHeight="1">
      <c r="B48" s="236"/>
      <c r="C48" s="243"/>
      <c r="D48" s="20"/>
      <c r="E48" s="21"/>
      <c r="F48" s="31"/>
      <c r="G48" s="186" t="s">
        <v>359</v>
      </c>
      <c r="H48" s="183">
        <v>0.25</v>
      </c>
      <c r="I48" s="16" t="s">
        <v>19</v>
      </c>
      <c r="J48" s="180" t="s">
        <v>946</v>
      </c>
      <c r="K48" s="179" t="s">
        <v>18</v>
      </c>
      <c r="L48" s="180" t="s">
        <v>109</v>
      </c>
      <c r="M48" s="93">
        <f>M47</f>
        <v>1</v>
      </c>
      <c r="N48" s="172">
        <f t="shared" si="15"/>
        <v>0</v>
      </c>
      <c r="O48" s="174">
        <f t="shared" si="16"/>
        <v>0.25</v>
      </c>
      <c r="P48" s="174">
        <f t="shared" si="17"/>
        <v>0</v>
      </c>
      <c r="Q48" s="175">
        <f t="shared" si="18"/>
        <v>0</v>
      </c>
      <c r="R48" s="238"/>
    </row>
    <row r="49" spans="2:18" s="3" customFormat="1" ht="27.95" customHeight="1">
      <c r="B49" s="236"/>
      <c r="C49" s="218" t="s">
        <v>3959</v>
      </c>
      <c r="D49" s="17" t="s">
        <v>3960</v>
      </c>
      <c r="E49" s="18" t="s">
        <v>6</v>
      </c>
      <c r="F49" s="19" t="s">
        <v>3932</v>
      </c>
      <c r="G49" s="14" t="s">
        <v>12</v>
      </c>
      <c r="H49" s="15">
        <v>0.8</v>
      </c>
      <c r="I49" s="16" t="s">
        <v>25</v>
      </c>
      <c r="J49" s="12" t="s">
        <v>3954</v>
      </c>
      <c r="K49" s="16" t="s">
        <v>2790</v>
      </c>
      <c r="L49" s="207" t="s">
        <v>1348</v>
      </c>
      <c r="M49" s="85">
        <v>0.2</v>
      </c>
      <c r="N49" s="15">
        <f t="shared" si="15"/>
        <v>0.99</v>
      </c>
      <c r="O49" s="78">
        <f t="shared" si="16"/>
        <v>0</v>
      </c>
      <c r="P49" s="78">
        <f t="shared" si="17"/>
        <v>0.15840000000000004</v>
      </c>
      <c r="Q49" s="153">
        <f t="shared" si="18"/>
        <v>1.6000000000000018E-3</v>
      </c>
      <c r="R49" s="113"/>
    </row>
    <row r="50" spans="2:18" s="3" customFormat="1" ht="27.95" customHeight="1">
      <c r="B50" s="236"/>
      <c r="C50" s="241"/>
      <c r="D50" s="20"/>
      <c r="E50" s="21"/>
      <c r="F50" s="31"/>
      <c r="G50" s="14" t="s">
        <v>13</v>
      </c>
      <c r="H50" s="15">
        <v>0.1</v>
      </c>
      <c r="I50" s="16" t="s">
        <v>19</v>
      </c>
      <c r="J50" s="12" t="s">
        <v>210</v>
      </c>
      <c r="K50" s="16" t="s">
        <v>18</v>
      </c>
      <c r="L50" s="65" t="s">
        <v>21</v>
      </c>
      <c r="M50" s="85">
        <f t="shared" ref="M50:M54" si="19">M49</f>
        <v>0.2</v>
      </c>
      <c r="N50" s="15">
        <f t="shared" si="15"/>
        <v>0</v>
      </c>
      <c r="O50" s="78">
        <f t="shared" si="16"/>
        <v>2.0000000000000004E-2</v>
      </c>
      <c r="P50" s="78">
        <f t="shared" si="17"/>
        <v>0</v>
      </c>
      <c r="Q50" s="153">
        <f t="shared" si="18"/>
        <v>0</v>
      </c>
      <c r="R50" s="113"/>
    </row>
    <row r="51" spans="2:18" s="3" customFormat="1" ht="27.95" customHeight="1">
      <c r="B51" s="236"/>
      <c r="C51" s="241"/>
      <c r="D51" s="22"/>
      <c r="E51" s="23"/>
      <c r="F51" s="24"/>
      <c r="G51" s="14" t="s">
        <v>14</v>
      </c>
      <c r="H51" s="15">
        <v>0.1</v>
      </c>
      <c r="I51" s="16" t="s">
        <v>15</v>
      </c>
      <c r="J51" s="12" t="s">
        <v>210</v>
      </c>
      <c r="K51" s="16" t="s">
        <v>18</v>
      </c>
      <c r="L51" s="65" t="s">
        <v>21</v>
      </c>
      <c r="M51" s="85">
        <f t="shared" si="19"/>
        <v>0.2</v>
      </c>
      <c r="N51" s="15">
        <f t="shared" si="15"/>
        <v>0</v>
      </c>
      <c r="O51" s="78">
        <f t="shared" si="16"/>
        <v>2.0000000000000004E-2</v>
      </c>
      <c r="P51" s="78">
        <f t="shared" si="17"/>
        <v>0</v>
      </c>
      <c r="Q51" s="153">
        <f t="shared" si="18"/>
        <v>0</v>
      </c>
      <c r="R51" s="113"/>
    </row>
    <row r="52" spans="2:18" s="3" customFormat="1" ht="27.95" customHeight="1">
      <c r="B52" s="236"/>
      <c r="C52" s="241"/>
      <c r="D52" s="17" t="s">
        <v>3961</v>
      </c>
      <c r="E52" s="18" t="s">
        <v>6</v>
      </c>
      <c r="F52" s="19" t="s">
        <v>3934</v>
      </c>
      <c r="G52" s="14" t="s">
        <v>12</v>
      </c>
      <c r="H52" s="15">
        <v>0.8</v>
      </c>
      <c r="I52" s="16" t="s">
        <v>19</v>
      </c>
      <c r="J52" s="12" t="s">
        <v>210</v>
      </c>
      <c r="K52" s="16" t="s">
        <v>18</v>
      </c>
      <c r="L52" s="65" t="s">
        <v>109</v>
      </c>
      <c r="M52" s="85">
        <v>0.2</v>
      </c>
      <c r="N52" s="15">
        <f t="shared" si="15"/>
        <v>0</v>
      </c>
      <c r="O52" s="78">
        <f t="shared" si="16"/>
        <v>0.16000000000000003</v>
      </c>
      <c r="P52" s="78">
        <f t="shared" si="17"/>
        <v>0</v>
      </c>
      <c r="Q52" s="153">
        <f t="shared" si="18"/>
        <v>0</v>
      </c>
      <c r="R52" s="113"/>
    </row>
    <row r="53" spans="2:18" s="3" customFormat="1" ht="27.95" customHeight="1">
      <c r="B53" s="236"/>
      <c r="C53" s="241"/>
      <c r="D53" s="20"/>
      <c r="E53" s="21"/>
      <c r="F53" s="31"/>
      <c r="G53" s="14" t="s">
        <v>13</v>
      </c>
      <c r="H53" s="15">
        <v>0.1</v>
      </c>
      <c r="I53" s="16" t="s">
        <v>25</v>
      </c>
      <c r="J53" s="12" t="s">
        <v>3954</v>
      </c>
      <c r="K53" s="16" t="s">
        <v>2790</v>
      </c>
      <c r="L53" s="207" t="s">
        <v>1348</v>
      </c>
      <c r="M53" s="85">
        <f t="shared" si="19"/>
        <v>0.2</v>
      </c>
      <c r="N53" s="15">
        <f t="shared" si="15"/>
        <v>0.99</v>
      </c>
      <c r="O53" s="78">
        <f t="shared" si="16"/>
        <v>0</v>
      </c>
      <c r="P53" s="78">
        <f t="shared" si="17"/>
        <v>1.9800000000000005E-2</v>
      </c>
      <c r="Q53" s="153">
        <f t="shared" si="18"/>
        <v>2.0000000000000023E-4</v>
      </c>
      <c r="R53" s="113"/>
    </row>
    <row r="54" spans="2:18" s="3" customFormat="1" ht="27.95" customHeight="1">
      <c r="B54" s="236"/>
      <c r="C54" s="241"/>
      <c r="D54" s="22"/>
      <c r="E54" s="23"/>
      <c r="F54" s="24"/>
      <c r="G54" s="14" t="s">
        <v>14</v>
      </c>
      <c r="H54" s="15">
        <v>0.1</v>
      </c>
      <c r="I54" s="16" t="s">
        <v>15</v>
      </c>
      <c r="J54" s="12" t="s">
        <v>210</v>
      </c>
      <c r="K54" s="16" t="s">
        <v>18</v>
      </c>
      <c r="L54" s="65" t="s">
        <v>21</v>
      </c>
      <c r="M54" s="85">
        <f t="shared" si="19"/>
        <v>0.2</v>
      </c>
      <c r="N54" s="15">
        <f t="shared" si="15"/>
        <v>0</v>
      </c>
      <c r="O54" s="78">
        <f t="shared" si="16"/>
        <v>2.0000000000000004E-2</v>
      </c>
      <c r="P54" s="78">
        <f t="shared" si="17"/>
        <v>0</v>
      </c>
      <c r="Q54" s="153">
        <f t="shared" si="18"/>
        <v>0</v>
      </c>
      <c r="R54" s="113"/>
    </row>
    <row r="55" spans="2:18" s="3" customFormat="1" ht="27.95" customHeight="1">
      <c r="B55" s="236"/>
      <c r="C55" s="243"/>
      <c r="D55" s="17" t="s">
        <v>3962</v>
      </c>
      <c r="E55" s="18" t="s">
        <v>76</v>
      </c>
      <c r="F55" s="19" t="s">
        <v>3938</v>
      </c>
      <c r="G55" s="168" t="s">
        <v>356</v>
      </c>
      <c r="H55" s="164">
        <v>0.25</v>
      </c>
      <c r="I55" s="16" t="s">
        <v>19</v>
      </c>
      <c r="J55" s="12" t="s">
        <v>210</v>
      </c>
      <c r="K55" s="16" t="s">
        <v>18</v>
      </c>
      <c r="L55" s="65" t="s">
        <v>109</v>
      </c>
      <c r="M55" s="87">
        <v>1</v>
      </c>
      <c r="N55" s="15">
        <f t="shared" si="15"/>
        <v>0</v>
      </c>
      <c r="O55" s="78">
        <f t="shared" si="16"/>
        <v>0.25</v>
      </c>
      <c r="P55" s="78">
        <f t="shared" si="17"/>
        <v>0</v>
      </c>
      <c r="Q55" s="153">
        <f t="shared" si="18"/>
        <v>0</v>
      </c>
      <c r="R55" s="238"/>
    </row>
    <row r="56" spans="2:18" s="3" customFormat="1" ht="27.95" customHeight="1">
      <c r="B56" s="236"/>
      <c r="C56" s="243"/>
      <c r="D56" s="20"/>
      <c r="E56" s="21"/>
      <c r="F56" s="31"/>
      <c r="G56" s="168" t="s">
        <v>886</v>
      </c>
      <c r="H56" s="164">
        <v>0.25</v>
      </c>
      <c r="I56" s="16" t="s">
        <v>19</v>
      </c>
      <c r="J56" s="12" t="s">
        <v>3956</v>
      </c>
      <c r="K56" s="16" t="s">
        <v>2790</v>
      </c>
      <c r="L56" s="207" t="s">
        <v>1348</v>
      </c>
      <c r="M56" s="85">
        <f>M55</f>
        <v>1</v>
      </c>
      <c r="N56" s="15">
        <f t="shared" si="15"/>
        <v>0.99</v>
      </c>
      <c r="O56" s="78">
        <f t="shared" si="16"/>
        <v>0.25</v>
      </c>
      <c r="P56" s="78">
        <f t="shared" si="17"/>
        <v>0</v>
      </c>
      <c r="Q56" s="153">
        <f t="shared" si="18"/>
        <v>0</v>
      </c>
      <c r="R56" s="238"/>
    </row>
    <row r="57" spans="2:18" s="3" customFormat="1" ht="27.95" customHeight="1">
      <c r="B57" s="236"/>
      <c r="C57" s="243"/>
      <c r="D57" s="20"/>
      <c r="E57" s="21"/>
      <c r="F57" s="31"/>
      <c r="G57" s="168" t="s">
        <v>887</v>
      </c>
      <c r="H57" s="164">
        <v>0.25</v>
      </c>
      <c r="I57" s="16" t="s">
        <v>19</v>
      </c>
      <c r="J57" s="12" t="s">
        <v>3956</v>
      </c>
      <c r="K57" s="16" t="s">
        <v>2790</v>
      </c>
      <c r="L57" s="207" t="s">
        <v>1348</v>
      </c>
      <c r="M57" s="85">
        <f>M56</f>
        <v>1</v>
      </c>
      <c r="N57" s="15">
        <f t="shared" si="15"/>
        <v>0.99</v>
      </c>
      <c r="O57" s="78">
        <f t="shared" si="16"/>
        <v>0.25</v>
      </c>
      <c r="P57" s="78">
        <f t="shared" si="17"/>
        <v>0</v>
      </c>
      <c r="Q57" s="153">
        <f t="shared" si="18"/>
        <v>0</v>
      </c>
      <c r="R57" s="238"/>
    </row>
    <row r="58" spans="2:18" s="3" customFormat="1" ht="27.95" customHeight="1">
      <c r="B58" s="236"/>
      <c r="C58" s="243"/>
      <c r="D58" s="20"/>
      <c r="E58" s="21"/>
      <c r="F58" s="31"/>
      <c r="G58" s="186" t="s">
        <v>359</v>
      </c>
      <c r="H58" s="183">
        <v>0.25</v>
      </c>
      <c r="I58" s="16" t="s">
        <v>19</v>
      </c>
      <c r="J58" s="12" t="s">
        <v>210</v>
      </c>
      <c r="K58" s="16" t="s">
        <v>18</v>
      </c>
      <c r="L58" s="65" t="s">
        <v>109</v>
      </c>
      <c r="M58" s="85">
        <f>M57</f>
        <v>1</v>
      </c>
      <c r="N58" s="15">
        <f t="shared" si="15"/>
        <v>0</v>
      </c>
      <c r="O58" s="78">
        <f t="shared" si="16"/>
        <v>0.25</v>
      </c>
      <c r="P58" s="78">
        <f t="shared" si="17"/>
        <v>0</v>
      </c>
      <c r="Q58" s="153">
        <f t="shared" si="18"/>
        <v>0</v>
      </c>
      <c r="R58" s="238"/>
    </row>
    <row r="59" spans="2:18" s="3" customFormat="1" ht="27.95" customHeight="1">
      <c r="B59" s="236"/>
      <c r="C59" s="241"/>
      <c r="D59" s="17" t="s">
        <v>3963</v>
      </c>
      <c r="E59" s="18" t="s">
        <v>6</v>
      </c>
      <c r="F59" s="19" t="s">
        <v>3940</v>
      </c>
      <c r="G59" s="14" t="s">
        <v>12</v>
      </c>
      <c r="H59" s="15">
        <v>0.8</v>
      </c>
      <c r="I59" s="16" t="s">
        <v>19</v>
      </c>
      <c r="J59" s="12" t="s">
        <v>210</v>
      </c>
      <c r="K59" s="16" t="s">
        <v>18</v>
      </c>
      <c r="L59" s="65" t="s">
        <v>109</v>
      </c>
      <c r="M59" s="85">
        <v>0.2</v>
      </c>
      <c r="N59" s="15">
        <f t="shared" si="15"/>
        <v>0</v>
      </c>
      <c r="O59" s="78">
        <f t="shared" si="16"/>
        <v>0.16000000000000003</v>
      </c>
      <c r="P59" s="78">
        <f t="shared" si="17"/>
        <v>0</v>
      </c>
      <c r="Q59" s="153">
        <f t="shared" si="18"/>
        <v>0</v>
      </c>
      <c r="R59" s="113"/>
    </row>
    <row r="60" spans="2:18" s="3" customFormat="1" ht="27.95" customHeight="1">
      <c r="B60" s="236"/>
      <c r="C60" s="241"/>
      <c r="D60" s="20"/>
      <c r="E60" s="21"/>
      <c r="F60" s="31"/>
      <c r="G60" s="14" t="s">
        <v>13</v>
      </c>
      <c r="H60" s="15">
        <v>0.1</v>
      </c>
      <c r="I60" s="16" t="s">
        <v>25</v>
      </c>
      <c r="J60" s="12" t="s">
        <v>3954</v>
      </c>
      <c r="K60" s="16" t="s">
        <v>2790</v>
      </c>
      <c r="L60" s="207" t="s">
        <v>1348</v>
      </c>
      <c r="M60" s="85">
        <f t="shared" ref="M60:M61" si="20">M59</f>
        <v>0.2</v>
      </c>
      <c r="N60" s="15">
        <f t="shared" si="15"/>
        <v>0.99</v>
      </c>
      <c r="O60" s="78">
        <f t="shared" si="16"/>
        <v>0</v>
      </c>
      <c r="P60" s="78">
        <f t="shared" si="17"/>
        <v>1.9800000000000005E-2</v>
      </c>
      <c r="Q60" s="153">
        <f t="shared" si="18"/>
        <v>2.0000000000000023E-4</v>
      </c>
      <c r="R60" s="113"/>
    </row>
    <row r="61" spans="2:18" s="3" customFormat="1" ht="27.95" customHeight="1">
      <c r="B61" s="236"/>
      <c r="C61" s="241"/>
      <c r="D61" s="22"/>
      <c r="E61" s="23"/>
      <c r="F61" s="24"/>
      <c r="G61" s="14" t="s">
        <v>14</v>
      </c>
      <c r="H61" s="15">
        <v>0.1</v>
      </c>
      <c r="I61" s="16" t="s">
        <v>15</v>
      </c>
      <c r="J61" s="12" t="s">
        <v>210</v>
      </c>
      <c r="K61" s="16" t="s">
        <v>18</v>
      </c>
      <c r="L61" s="65" t="s">
        <v>21</v>
      </c>
      <c r="M61" s="85">
        <f t="shared" si="20"/>
        <v>0.2</v>
      </c>
      <c r="N61" s="15">
        <f t="shared" si="15"/>
        <v>0</v>
      </c>
      <c r="O61" s="78">
        <f t="shared" si="16"/>
        <v>2.0000000000000004E-2</v>
      </c>
      <c r="P61" s="78">
        <f t="shared" si="17"/>
        <v>0</v>
      </c>
      <c r="Q61" s="153">
        <f t="shared" si="18"/>
        <v>0</v>
      </c>
      <c r="R61" s="113"/>
    </row>
    <row r="62" spans="2:18" s="3" customFormat="1" ht="27.95" customHeight="1">
      <c r="B62" s="236"/>
      <c r="C62" s="243"/>
      <c r="D62" s="17" t="s">
        <v>3964</v>
      </c>
      <c r="E62" s="18" t="s">
        <v>3949</v>
      </c>
      <c r="F62" s="19" t="s">
        <v>3942</v>
      </c>
      <c r="G62" s="168" t="s">
        <v>356</v>
      </c>
      <c r="H62" s="164">
        <v>0.25</v>
      </c>
      <c r="I62" s="16" t="s">
        <v>19</v>
      </c>
      <c r="J62" s="12" t="s">
        <v>210</v>
      </c>
      <c r="K62" s="16" t="s">
        <v>18</v>
      </c>
      <c r="L62" s="65" t="s">
        <v>21</v>
      </c>
      <c r="M62" s="87">
        <v>1</v>
      </c>
      <c r="N62" s="15">
        <f t="shared" si="15"/>
        <v>0</v>
      </c>
      <c r="O62" s="78">
        <f t="shared" si="16"/>
        <v>0.25</v>
      </c>
      <c r="P62" s="78">
        <f t="shared" si="17"/>
        <v>0</v>
      </c>
      <c r="Q62" s="153">
        <f t="shared" si="18"/>
        <v>0</v>
      </c>
      <c r="R62" s="238"/>
    </row>
    <row r="63" spans="2:18" s="3" customFormat="1" ht="27.95" customHeight="1">
      <c r="B63" s="236"/>
      <c r="C63" s="243"/>
      <c r="D63" s="20"/>
      <c r="E63" s="21"/>
      <c r="F63" s="31"/>
      <c r="G63" s="168" t="s">
        <v>886</v>
      </c>
      <c r="H63" s="164">
        <v>0.25</v>
      </c>
      <c r="I63" s="16" t="s">
        <v>25</v>
      </c>
      <c r="J63" s="12" t="s">
        <v>3954</v>
      </c>
      <c r="K63" s="16" t="s">
        <v>2790</v>
      </c>
      <c r="L63" s="207" t="s">
        <v>1348</v>
      </c>
      <c r="M63" s="85">
        <f>M62</f>
        <v>1</v>
      </c>
      <c r="N63" s="15">
        <f t="shared" si="15"/>
        <v>0.99</v>
      </c>
      <c r="O63" s="78">
        <f t="shared" si="16"/>
        <v>0</v>
      </c>
      <c r="P63" s="78">
        <f t="shared" si="17"/>
        <v>0.2475</v>
      </c>
      <c r="Q63" s="153">
        <f t="shared" si="18"/>
        <v>2.5000000000000022E-3</v>
      </c>
      <c r="R63" s="238"/>
    </row>
    <row r="64" spans="2:18" s="3" customFormat="1" ht="27.95" customHeight="1">
      <c r="B64" s="236"/>
      <c r="C64" s="243"/>
      <c r="D64" s="20"/>
      <c r="E64" s="21"/>
      <c r="F64" s="31"/>
      <c r="G64" s="168" t="s">
        <v>887</v>
      </c>
      <c r="H64" s="164">
        <v>0.25</v>
      </c>
      <c r="I64" s="16" t="s">
        <v>25</v>
      </c>
      <c r="J64" s="12" t="s">
        <v>3954</v>
      </c>
      <c r="K64" s="16" t="s">
        <v>2790</v>
      </c>
      <c r="L64" s="207" t="s">
        <v>1348</v>
      </c>
      <c r="M64" s="85">
        <f>M63</f>
        <v>1</v>
      </c>
      <c r="N64" s="15">
        <f t="shared" si="15"/>
        <v>0.99</v>
      </c>
      <c r="O64" s="78">
        <f t="shared" si="16"/>
        <v>0</v>
      </c>
      <c r="P64" s="78">
        <f t="shared" si="17"/>
        <v>0.2475</v>
      </c>
      <c r="Q64" s="153">
        <f t="shared" si="18"/>
        <v>2.5000000000000022E-3</v>
      </c>
      <c r="R64" s="238"/>
    </row>
    <row r="65" spans="2:18" s="3" customFormat="1" ht="27.95" customHeight="1">
      <c r="B65" s="236"/>
      <c r="C65" s="243"/>
      <c r="D65" s="20"/>
      <c r="E65" s="21"/>
      <c r="F65" s="31"/>
      <c r="G65" s="186" t="s">
        <v>359</v>
      </c>
      <c r="H65" s="183">
        <v>0.25</v>
      </c>
      <c r="I65" s="16" t="s">
        <v>19</v>
      </c>
      <c r="J65" s="12" t="s">
        <v>210</v>
      </c>
      <c r="K65" s="16" t="s">
        <v>18</v>
      </c>
      <c r="L65" s="65" t="s">
        <v>109</v>
      </c>
      <c r="M65" s="85">
        <f>M64</f>
        <v>1</v>
      </c>
      <c r="N65" s="15">
        <f t="shared" si="15"/>
        <v>0</v>
      </c>
      <c r="O65" s="78">
        <f t="shared" si="16"/>
        <v>0.25</v>
      </c>
      <c r="P65" s="78">
        <f t="shared" si="17"/>
        <v>0</v>
      </c>
      <c r="Q65" s="153">
        <f t="shared" si="18"/>
        <v>0</v>
      </c>
      <c r="R65" s="238"/>
    </row>
    <row r="66" spans="2:18" s="3" customFormat="1" ht="27.95" customHeight="1">
      <c r="B66" s="236"/>
      <c r="C66" s="241"/>
      <c r="D66" s="17" t="s">
        <v>3965</v>
      </c>
      <c r="E66" s="18" t="s">
        <v>6</v>
      </c>
      <c r="F66" s="19" t="s">
        <v>3940</v>
      </c>
      <c r="G66" s="14" t="s">
        <v>12</v>
      </c>
      <c r="H66" s="15">
        <v>0.8</v>
      </c>
      <c r="I66" s="16" t="s">
        <v>25</v>
      </c>
      <c r="J66" s="12" t="s">
        <v>3954</v>
      </c>
      <c r="K66" s="16" t="s">
        <v>2790</v>
      </c>
      <c r="L66" s="207" t="s">
        <v>1348</v>
      </c>
      <c r="M66" s="85">
        <v>0.2</v>
      </c>
      <c r="N66" s="15">
        <f t="shared" si="15"/>
        <v>0.99</v>
      </c>
      <c r="O66" s="78">
        <f t="shared" si="16"/>
        <v>0</v>
      </c>
      <c r="P66" s="78">
        <f t="shared" si="17"/>
        <v>0.15840000000000004</v>
      </c>
      <c r="Q66" s="153">
        <f t="shared" si="18"/>
        <v>1.6000000000000018E-3</v>
      </c>
      <c r="R66" s="113"/>
    </row>
    <row r="67" spans="2:18" s="3" customFormat="1" ht="27.95" customHeight="1">
      <c r="B67" s="236"/>
      <c r="C67" s="241"/>
      <c r="D67" s="20"/>
      <c r="E67" s="21"/>
      <c r="F67" s="31"/>
      <c r="G67" s="14" t="s">
        <v>13</v>
      </c>
      <c r="H67" s="15">
        <v>0.1</v>
      </c>
      <c r="I67" s="16" t="s">
        <v>19</v>
      </c>
      <c r="J67" s="12" t="s">
        <v>210</v>
      </c>
      <c r="K67" s="16" t="s">
        <v>18</v>
      </c>
      <c r="L67" s="65" t="s">
        <v>21</v>
      </c>
      <c r="M67" s="85">
        <f t="shared" ref="M67:M68" si="21">M66</f>
        <v>0.2</v>
      </c>
      <c r="N67" s="15">
        <f t="shared" si="15"/>
        <v>0</v>
      </c>
      <c r="O67" s="78">
        <f t="shared" si="16"/>
        <v>2.0000000000000004E-2</v>
      </c>
      <c r="P67" s="78">
        <f t="shared" si="17"/>
        <v>0</v>
      </c>
      <c r="Q67" s="153">
        <f t="shared" si="18"/>
        <v>0</v>
      </c>
      <c r="R67" s="113"/>
    </row>
    <row r="68" spans="2:18" s="3" customFormat="1" ht="27.95" customHeight="1">
      <c r="B68" s="236"/>
      <c r="C68" s="241"/>
      <c r="D68" s="22"/>
      <c r="E68" s="23"/>
      <c r="F68" s="24"/>
      <c r="G68" s="14" t="s">
        <v>14</v>
      </c>
      <c r="H68" s="15">
        <v>0.1</v>
      </c>
      <c r="I68" s="16" t="s">
        <v>15</v>
      </c>
      <c r="J68" s="12" t="s">
        <v>210</v>
      </c>
      <c r="K68" s="16" t="s">
        <v>18</v>
      </c>
      <c r="L68" s="65" t="s">
        <v>21</v>
      </c>
      <c r="M68" s="85">
        <f t="shared" si="21"/>
        <v>0.2</v>
      </c>
      <c r="N68" s="15">
        <f t="shared" si="15"/>
        <v>0</v>
      </c>
      <c r="O68" s="78">
        <f t="shared" si="16"/>
        <v>2.0000000000000004E-2</v>
      </c>
      <c r="P68" s="78">
        <f t="shared" si="17"/>
        <v>0</v>
      </c>
      <c r="Q68" s="153">
        <f t="shared" si="18"/>
        <v>0</v>
      </c>
      <c r="R68" s="340"/>
    </row>
    <row r="69" spans="2:18" s="3" customFormat="1" ht="27.95" customHeight="1">
      <c r="B69" s="236"/>
      <c r="C69" s="243"/>
      <c r="D69" s="17" t="s">
        <v>3966</v>
      </c>
      <c r="E69" s="18" t="s">
        <v>899</v>
      </c>
      <c r="F69" s="19" t="s">
        <v>4045</v>
      </c>
      <c r="G69" s="168" t="s">
        <v>356</v>
      </c>
      <c r="H69" s="164">
        <v>0.25</v>
      </c>
      <c r="I69" s="165" t="s">
        <v>25</v>
      </c>
      <c r="J69" s="12" t="s">
        <v>3957</v>
      </c>
      <c r="K69" s="16" t="s">
        <v>2790</v>
      </c>
      <c r="L69" s="207" t="s">
        <v>1348</v>
      </c>
      <c r="M69" s="85">
        <v>10</v>
      </c>
      <c r="N69" s="15">
        <f t="shared" si="15"/>
        <v>0.99</v>
      </c>
      <c r="O69" s="78">
        <f t="shared" si="16"/>
        <v>0</v>
      </c>
      <c r="P69" s="78">
        <f t="shared" si="17"/>
        <v>2.4750000000000001</v>
      </c>
      <c r="Q69" s="153">
        <f t="shared" si="18"/>
        <v>2.5000000000000022E-2</v>
      </c>
      <c r="R69" s="340"/>
    </row>
    <row r="70" spans="2:18" s="3" customFormat="1" ht="27.95" customHeight="1">
      <c r="B70" s="236"/>
      <c r="C70" s="243"/>
      <c r="D70" s="20"/>
      <c r="E70" s="21"/>
      <c r="F70" s="31"/>
      <c r="G70" s="168" t="s">
        <v>886</v>
      </c>
      <c r="H70" s="164">
        <v>0.25</v>
      </c>
      <c r="I70" s="165" t="s">
        <v>25</v>
      </c>
      <c r="J70" s="12" t="s">
        <v>3958</v>
      </c>
      <c r="K70" s="16" t="s">
        <v>2790</v>
      </c>
      <c r="L70" s="207" t="s">
        <v>1348</v>
      </c>
      <c r="M70" s="85">
        <f>M69</f>
        <v>10</v>
      </c>
      <c r="N70" s="15">
        <f t="shared" si="15"/>
        <v>0.99</v>
      </c>
      <c r="O70" s="78">
        <f t="shared" si="16"/>
        <v>0</v>
      </c>
      <c r="P70" s="78">
        <f t="shared" si="17"/>
        <v>2.4750000000000001</v>
      </c>
      <c r="Q70" s="153">
        <f t="shared" si="18"/>
        <v>2.5000000000000022E-2</v>
      </c>
      <c r="R70" s="340"/>
    </row>
    <row r="71" spans="2:18" s="3" customFormat="1" ht="27.95" customHeight="1">
      <c r="B71" s="236"/>
      <c r="C71" s="243"/>
      <c r="D71" s="20"/>
      <c r="E71" s="21"/>
      <c r="F71" s="31"/>
      <c r="G71" s="168" t="s">
        <v>887</v>
      </c>
      <c r="H71" s="164">
        <v>0.25</v>
      </c>
      <c r="I71" s="165" t="s">
        <v>25</v>
      </c>
      <c r="J71" s="12" t="s">
        <v>3958</v>
      </c>
      <c r="K71" s="16" t="s">
        <v>2790</v>
      </c>
      <c r="L71" s="207" t="s">
        <v>1348</v>
      </c>
      <c r="M71" s="85">
        <f>M70</f>
        <v>10</v>
      </c>
      <c r="N71" s="15">
        <f t="shared" si="15"/>
        <v>0.99</v>
      </c>
      <c r="O71" s="78">
        <f t="shared" si="16"/>
        <v>0</v>
      </c>
      <c r="P71" s="78">
        <f t="shared" si="17"/>
        <v>2.4750000000000001</v>
      </c>
      <c r="Q71" s="153">
        <f t="shared" si="18"/>
        <v>2.5000000000000022E-2</v>
      </c>
      <c r="R71" s="340"/>
    </row>
    <row r="72" spans="2:18" s="3" customFormat="1" ht="27.95" customHeight="1">
      <c r="B72" s="236"/>
      <c r="C72" s="243"/>
      <c r="D72" s="20"/>
      <c r="E72" s="21"/>
      <c r="F72" s="31"/>
      <c r="G72" s="186" t="s">
        <v>359</v>
      </c>
      <c r="H72" s="183">
        <v>0.25</v>
      </c>
      <c r="I72" s="179" t="s">
        <v>3226</v>
      </c>
      <c r="J72" s="12" t="s">
        <v>210</v>
      </c>
      <c r="K72" s="16" t="s">
        <v>18</v>
      </c>
      <c r="L72" s="65" t="s">
        <v>21</v>
      </c>
      <c r="M72" s="85">
        <f>M71</f>
        <v>10</v>
      </c>
      <c r="N72" s="15">
        <f t="shared" si="15"/>
        <v>0</v>
      </c>
      <c r="O72" s="78">
        <f t="shared" si="16"/>
        <v>2.5</v>
      </c>
      <c r="P72" s="78">
        <f t="shared" si="17"/>
        <v>0</v>
      </c>
      <c r="Q72" s="153">
        <f t="shared" si="18"/>
        <v>0</v>
      </c>
      <c r="R72" s="340"/>
    </row>
    <row r="73" spans="2:18" s="3" customFormat="1" ht="27.95" customHeight="1">
      <c r="B73" s="236"/>
      <c r="C73" s="243"/>
      <c r="D73" s="17" t="s">
        <v>3967</v>
      </c>
      <c r="E73" s="18" t="s">
        <v>76</v>
      </c>
      <c r="F73" s="19" t="s">
        <v>3945</v>
      </c>
      <c r="G73" s="168" t="s">
        <v>356</v>
      </c>
      <c r="H73" s="164">
        <v>0.25</v>
      </c>
      <c r="I73" s="165" t="s">
        <v>25</v>
      </c>
      <c r="J73" s="12" t="s">
        <v>3957</v>
      </c>
      <c r="K73" s="16" t="s">
        <v>2790</v>
      </c>
      <c r="L73" s="207" t="s">
        <v>1348</v>
      </c>
      <c r="M73" s="87">
        <v>1</v>
      </c>
      <c r="N73" s="15">
        <f t="shared" si="15"/>
        <v>0.99</v>
      </c>
      <c r="O73" s="78">
        <f t="shared" si="16"/>
        <v>0</v>
      </c>
      <c r="P73" s="78">
        <f t="shared" si="17"/>
        <v>0.2475</v>
      </c>
      <c r="Q73" s="153">
        <f t="shared" si="18"/>
        <v>2.5000000000000022E-3</v>
      </c>
      <c r="R73" s="340"/>
    </row>
    <row r="74" spans="2:18" s="3" customFormat="1" ht="27.95" customHeight="1">
      <c r="B74" s="236"/>
      <c r="C74" s="243"/>
      <c r="D74" s="20"/>
      <c r="E74" s="21"/>
      <c r="F74" s="31"/>
      <c r="G74" s="168" t="s">
        <v>886</v>
      </c>
      <c r="H74" s="164">
        <v>0.25</v>
      </c>
      <c r="I74" s="16" t="s">
        <v>19</v>
      </c>
      <c r="J74" s="12" t="s">
        <v>80</v>
      </c>
      <c r="K74" s="16" t="s">
        <v>18</v>
      </c>
      <c r="L74" s="65" t="s">
        <v>109</v>
      </c>
      <c r="M74" s="85">
        <f>M73</f>
        <v>1</v>
      </c>
      <c r="N74" s="15">
        <f t="shared" si="15"/>
        <v>0</v>
      </c>
      <c r="O74" s="78">
        <f t="shared" si="16"/>
        <v>0.25</v>
      </c>
      <c r="P74" s="78">
        <f t="shared" si="17"/>
        <v>0</v>
      </c>
      <c r="Q74" s="153">
        <f t="shared" si="18"/>
        <v>0</v>
      </c>
      <c r="R74" s="340"/>
    </row>
    <row r="75" spans="2:18" s="3" customFormat="1" ht="27.95" customHeight="1">
      <c r="B75" s="236"/>
      <c r="C75" s="243"/>
      <c r="D75" s="20"/>
      <c r="E75" s="21"/>
      <c r="F75" s="31"/>
      <c r="G75" s="168" t="s">
        <v>887</v>
      </c>
      <c r="H75" s="164">
        <v>0.25</v>
      </c>
      <c r="I75" s="16" t="s">
        <v>19</v>
      </c>
      <c r="J75" s="12" t="s">
        <v>80</v>
      </c>
      <c r="K75" s="16" t="s">
        <v>18</v>
      </c>
      <c r="L75" s="65" t="s">
        <v>109</v>
      </c>
      <c r="M75" s="85">
        <f>M74</f>
        <v>1</v>
      </c>
      <c r="N75" s="15">
        <f t="shared" si="15"/>
        <v>0</v>
      </c>
      <c r="O75" s="78">
        <f t="shared" si="16"/>
        <v>0.25</v>
      </c>
      <c r="P75" s="78">
        <f t="shared" si="17"/>
        <v>0</v>
      </c>
      <c r="Q75" s="153">
        <f t="shared" si="18"/>
        <v>0</v>
      </c>
      <c r="R75" s="238"/>
    </row>
    <row r="76" spans="2:18" s="3" customFormat="1" ht="27.95" customHeight="1">
      <c r="B76" s="236"/>
      <c r="C76" s="243"/>
      <c r="D76" s="20"/>
      <c r="E76" s="21"/>
      <c r="F76" s="31"/>
      <c r="G76" s="186" t="s">
        <v>359</v>
      </c>
      <c r="H76" s="183">
        <v>0.25</v>
      </c>
      <c r="I76" s="91" t="s">
        <v>19</v>
      </c>
      <c r="J76" s="92" t="s">
        <v>80</v>
      </c>
      <c r="K76" s="91" t="s">
        <v>18</v>
      </c>
      <c r="L76" s="173" t="s">
        <v>109</v>
      </c>
      <c r="M76" s="93">
        <f>M75</f>
        <v>1</v>
      </c>
      <c r="N76" s="172">
        <f t="shared" si="15"/>
        <v>0</v>
      </c>
      <c r="O76" s="174">
        <f t="shared" si="16"/>
        <v>0.25</v>
      </c>
      <c r="P76" s="174">
        <f t="shared" si="17"/>
        <v>0</v>
      </c>
      <c r="Q76" s="175">
        <f t="shared" si="18"/>
        <v>0</v>
      </c>
      <c r="R76" s="238"/>
    </row>
    <row r="77" spans="2:18" s="3" customFormat="1" ht="27.95" customHeight="1">
      <c r="B77" s="236"/>
      <c r="C77" s="243"/>
      <c r="D77" s="17" t="s">
        <v>3968</v>
      </c>
      <c r="E77" s="18" t="s">
        <v>883</v>
      </c>
      <c r="F77" s="324">
        <v>154003</v>
      </c>
      <c r="G77" s="163" t="s">
        <v>884</v>
      </c>
      <c r="H77" s="164">
        <v>0.1</v>
      </c>
      <c r="I77" s="165" t="s">
        <v>19</v>
      </c>
      <c r="J77" s="92" t="s">
        <v>80</v>
      </c>
      <c r="K77" s="16" t="s">
        <v>18</v>
      </c>
      <c r="L77" s="173" t="s">
        <v>109</v>
      </c>
      <c r="M77" s="85">
        <v>25</v>
      </c>
      <c r="N77" s="15">
        <f t="shared" si="15"/>
        <v>0</v>
      </c>
      <c r="O77" s="78">
        <f t="shared" si="16"/>
        <v>2.5</v>
      </c>
      <c r="P77" s="78">
        <f t="shared" si="17"/>
        <v>0</v>
      </c>
      <c r="Q77" s="81">
        <f t="shared" si="18"/>
        <v>0</v>
      </c>
      <c r="R77" s="238"/>
    </row>
    <row r="78" spans="2:18" s="3" customFormat="1" ht="27.95" customHeight="1">
      <c r="B78" s="236"/>
      <c r="C78" s="243"/>
      <c r="D78" s="20"/>
      <c r="E78" s="21"/>
      <c r="F78" s="31"/>
      <c r="G78" s="193" t="s">
        <v>885</v>
      </c>
      <c r="H78" s="183">
        <v>0.9</v>
      </c>
      <c r="I78" s="165" t="s">
        <v>25</v>
      </c>
      <c r="J78" s="12" t="s">
        <v>3957</v>
      </c>
      <c r="K78" s="16" t="s">
        <v>2790</v>
      </c>
      <c r="L78" s="207" t="s">
        <v>1348</v>
      </c>
      <c r="M78" s="85">
        <f>M77</f>
        <v>25</v>
      </c>
      <c r="N78" s="15">
        <f t="shared" si="15"/>
        <v>0.99</v>
      </c>
      <c r="O78" s="78">
        <f t="shared" si="16"/>
        <v>0</v>
      </c>
      <c r="P78" s="78">
        <f t="shared" si="17"/>
        <v>22.274999999999999</v>
      </c>
      <c r="Q78" s="153">
        <f t="shared" si="18"/>
        <v>0.2250000000000002</v>
      </c>
      <c r="R78" s="238"/>
    </row>
    <row r="79" spans="2:18" s="3" customFormat="1" ht="27.95" customHeight="1">
      <c r="B79" s="236"/>
      <c r="C79" s="243"/>
      <c r="D79" s="17" t="s">
        <v>3969</v>
      </c>
      <c r="E79" s="18" t="s">
        <v>1259</v>
      </c>
      <c r="F79" s="19" t="s">
        <v>1394</v>
      </c>
      <c r="G79" s="168" t="s">
        <v>356</v>
      </c>
      <c r="H79" s="164">
        <v>0.25</v>
      </c>
      <c r="I79" s="16" t="s">
        <v>19</v>
      </c>
      <c r="J79" s="180" t="s">
        <v>946</v>
      </c>
      <c r="K79" s="179" t="s">
        <v>18</v>
      </c>
      <c r="L79" s="180" t="s">
        <v>109</v>
      </c>
      <c r="M79" s="85">
        <v>2</v>
      </c>
      <c r="N79" s="15">
        <f t="shared" si="15"/>
        <v>0</v>
      </c>
      <c r="O79" s="78">
        <f t="shared" si="16"/>
        <v>0.5</v>
      </c>
      <c r="P79" s="78">
        <f t="shared" si="17"/>
        <v>0</v>
      </c>
      <c r="Q79" s="153">
        <f t="shared" si="18"/>
        <v>0</v>
      </c>
      <c r="R79" s="238"/>
    </row>
    <row r="80" spans="2:18" s="3" customFormat="1" ht="27.95" customHeight="1">
      <c r="B80" s="236"/>
      <c r="C80" s="243"/>
      <c r="D80" s="20"/>
      <c r="E80" s="21"/>
      <c r="F80" s="31"/>
      <c r="G80" s="168" t="s">
        <v>886</v>
      </c>
      <c r="H80" s="164">
        <v>0.25</v>
      </c>
      <c r="I80" s="16" t="s">
        <v>19</v>
      </c>
      <c r="J80" s="180" t="s">
        <v>946</v>
      </c>
      <c r="K80" s="179" t="s">
        <v>18</v>
      </c>
      <c r="L80" s="180" t="s">
        <v>109</v>
      </c>
      <c r="M80" s="85">
        <f>M79</f>
        <v>2</v>
      </c>
      <c r="N80" s="15">
        <f t="shared" si="15"/>
        <v>0</v>
      </c>
      <c r="O80" s="78">
        <f t="shared" si="16"/>
        <v>0.5</v>
      </c>
      <c r="P80" s="78">
        <f t="shared" si="17"/>
        <v>0</v>
      </c>
      <c r="Q80" s="153">
        <f t="shared" si="18"/>
        <v>0</v>
      </c>
      <c r="R80" s="238"/>
    </row>
    <row r="81" spans="2:18" s="3" customFormat="1" ht="27.95" customHeight="1">
      <c r="B81" s="236"/>
      <c r="C81" s="243"/>
      <c r="D81" s="20"/>
      <c r="E81" s="21"/>
      <c r="F81" s="31"/>
      <c r="G81" s="168" t="s">
        <v>887</v>
      </c>
      <c r="H81" s="164">
        <v>0.25</v>
      </c>
      <c r="I81" s="16" t="s">
        <v>19</v>
      </c>
      <c r="J81" s="180" t="s">
        <v>946</v>
      </c>
      <c r="K81" s="179" t="s">
        <v>18</v>
      </c>
      <c r="L81" s="180" t="s">
        <v>109</v>
      </c>
      <c r="M81" s="85">
        <f>M80</f>
        <v>2</v>
      </c>
      <c r="N81" s="15">
        <f t="shared" si="15"/>
        <v>0</v>
      </c>
      <c r="O81" s="78">
        <f t="shared" si="16"/>
        <v>0.5</v>
      </c>
      <c r="P81" s="78">
        <f t="shared" si="17"/>
        <v>0</v>
      </c>
      <c r="Q81" s="153">
        <f t="shared" si="18"/>
        <v>0</v>
      </c>
      <c r="R81" s="238"/>
    </row>
    <row r="82" spans="2:18" s="3" customFormat="1" ht="27.95" customHeight="1">
      <c r="B82" s="236"/>
      <c r="C82" s="243"/>
      <c r="D82" s="20"/>
      <c r="E82" s="21"/>
      <c r="F82" s="31"/>
      <c r="G82" s="186" t="s">
        <v>359</v>
      </c>
      <c r="H82" s="183">
        <v>0.25</v>
      </c>
      <c r="I82" s="16" t="s">
        <v>19</v>
      </c>
      <c r="J82" s="180" t="s">
        <v>946</v>
      </c>
      <c r="K82" s="179" t="s">
        <v>18</v>
      </c>
      <c r="L82" s="180" t="s">
        <v>109</v>
      </c>
      <c r="M82" s="93">
        <f>M81</f>
        <v>2</v>
      </c>
      <c r="N82" s="15">
        <f t="shared" si="15"/>
        <v>0</v>
      </c>
      <c r="O82" s="78">
        <f t="shared" si="16"/>
        <v>0.5</v>
      </c>
      <c r="P82" s="78">
        <f t="shared" si="17"/>
        <v>0</v>
      </c>
      <c r="Q82" s="153">
        <f t="shared" si="18"/>
        <v>0</v>
      </c>
      <c r="R82" s="238"/>
    </row>
    <row r="83" spans="2:18" s="3" customFormat="1" ht="27.95" customHeight="1">
      <c r="B83" s="236"/>
      <c r="C83" s="243"/>
      <c r="D83" s="17" t="s">
        <v>3970</v>
      </c>
      <c r="E83" s="18" t="s">
        <v>76</v>
      </c>
      <c r="F83" s="19" t="s">
        <v>3951</v>
      </c>
      <c r="G83" s="168" t="s">
        <v>356</v>
      </c>
      <c r="H83" s="164">
        <v>0.25</v>
      </c>
      <c r="I83" s="16" t="s">
        <v>19</v>
      </c>
      <c r="J83" s="180" t="s">
        <v>946</v>
      </c>
      <c r="K83" s="179" t="s">
        <v>18</v>
      </c>
      <c r="L83" s="180" t="s">
        <v>109</v>
      </c>
      <c r="M83" s="87">
        <v>1</v>
      </c>
      <c r="N83" s="15">
        <f t="shared" ref="N83:N120" si="22">IF(K83="Detected", 0.99,0)</f>
        <v>0</v>
      </c>
      <c r="O83" s="78">
        <f t="shared" ref="O83:O120" si="23">IF(I83="Safe", M83*H83,0)</f>
        <v>0.25</v>
      </c>
      <c r="P83" s="78">
        <f t="shared" ref="P83:P120" si="24">IF(I83="Dangerous",M83*H83*N83,0)</f>
        <v>0</v>
      </c>
      <c r="Q83" s="153">
        <f t="shared" ref="Q83:Q120" si="25">IF(P83=0,0,M83*H83*(1-N83))</f>
        <v>0</v>
      </c>
      <c r="R83" s="238"/>
    </row>
    <row r="84" spans="2:18" s="3" customFormat="1" ht="27.95" customHeight="1">
      <c r="B84" s="236"/>
      <c r="C84" s="243"/>
      <c r="D84" s="20"/>
      <c r="E84" s="21"/>
      <c r="F84" s="31"/>
      <c r="G84" s="168" t="s">
        <v>886</v>
      </c>
      <c r="H84" s="164">
        <v>0.25</v>
      </c>
      <c r="I84" s="16" t="s">
        <v>19</v>
      </c>
      <c r="J84" s="180" t="s">
        <v>946</v>
      </c>
      <c r="K84" s="179" t="s">
        <v>18</v>
      </c>
      <c r="L84" s="180" t="s">
        <v>109</v>
      </c>
      <c r="M84" s="85">
        <f>M83</f>
        <v>1</v>
      </c>
      <c r="N84" s="15">
        <f t="shared" si="22"/>
        <v>0</v>
      </c>
      <c r="O84" s="78">
        <f t="shared" si="23"/>
        <v>0.25</v>
      </c>
      <c r="P84" s="78">
        <f t="shared" si="24"/>
        <v>0</v>
      </c>
      <c r="Q84" s="153">
        <f t="shared" si="25"/>
        <v>0</v>
      </c>
      <c r="R84" s="238"/>
    </row>
    <row r="85" spans="2:18" s="3" customFormat="1" ht="27.95" customHeight="1">
      <c r="B85" s="236"/>
      <c r="C85" s="243"/>
      <c r="D85" s="20"/>
      <c r="E85" s="21"/>
      <c r="F85" s="31"/>
      <c r="G85" s="168" t="s">
        <v>887</v>
      </c>
      <c r="H85" s="164">
        <v>0.25</v>
      </c>
      <c r="I85" s="16" t="s">
        <v>19</v>
      </c>
      <c r="J85" s="180" t="s">
        <v>946</v>
      </c>
      <c r="K85" s="179" t="s">
        <v>18</v>
      </c>
      <c r="L85" s="180" t="s">
        <v>109</v>
      </c>
      <c r="M85" s="85">
        <f>M84</f>
        <v>1</v>
      </c>
      <c r="N85" s="15">
        <f t="shared" si="22"/>
        <v>0</v>
      </c>
      <c r="O85" s="78">
        <f t="shared" si="23"/>
        <v>0.25</v>
      </c>
      <c r="P85" s="78">
        <f t="shared" si="24"/>
        <v>0</v>
      </c>
      <c r="Q85" s="153">
        <f t="shared" si="25"/>
        <v>0</v>
      </c>
      <c r="R85" s="238"/>
    </row>
    <row r="86" spans="2:18" s="3" customFormat="1" ht="27.95" customHeight="1">
      <c r="B86" s="236"/>
      <c r="C86" s="243"/>
      <c r="D86" s="20"/>
      <c r="E86" s="21"/>
      <c r="F86" s="31"/>
      <c r="G86" s="186" t="s">
        <v>359</v>
      </c>
      <c r="H86" s="183">
        <v>0.25</v>
      </c>
      <c r="I86" s="16" t="s">
        <v>19</v>
      </c>
      <c r="J86" s="180" t="s">
        <v>946</v>
      </c>
      <c r="K86" s="179" t="s">
        <v>18</v>
      </c>
      <c r="L86" s="180" t="s">
        <v>109</v>
      </c>
      <c r="M86" s="93">
        <f>M85</f>
        <v>1</v>
      </c>
      <c r="N86" s="172">
        <f t="shared" si="22"/>
        <v>0</v>
      </c>
      <c r="O86" s="174">
        <f t="shared" si="23"/>
        <v>0.25</v>
      </c>
      <c r="P86" s="174">
        <f t="shared" si="24"/>
        <v>0</v>
      </c>
      <c r="Q86" s="175">
        <f t="shared" si="25"/>
        <v>0</v>
      </c>
      <c r="R86" s="238"/>
    </row>
    <row r="87" spans="2:18" s="3" customFormat="1" ht="27.95" customHeight="1">
      <c r="B87" s="236"/>
      <c r="C87" s="218" t="s">
        <v>3971</v>
      </c>
      <c r="D87" s="17" t="s">
        <v>3972</v>
      </c>
      <c r="E87" s="18" t="s">
        <v>6</v>
      </c>
      <c r="F87" s="19" t="s">
        <v>3932</v>
      </c>
      <c r="G87" s="14" t="s">
        <v>12</v>
      </c>
      <c r="H87" s="15">
        <v>0.8</v>
      </c>
      <c r="I87" s="16" t="s">
        <v>25</v>
      </c>
      <c r="J87" s="12" t="s">
        <v>3954</v>
      </c>
      <c r="K87" s="16" t="s">
        <v>2790</v>
      </c>
      <c r="L87" s="207" t="s">
        <v>1348</v>
      </c>
      <c r="M87" s="85">
        <v>0.2</v>
      </c>
      <c r="N87" s="15">
        <f t="shared" si="22"/>
        <v>0.99</v>
      </c>
      <c r="O87" s="78">
        <f t="shared" si="23"/>
        <v>0</v>
      </c>
      <c r="P87" s="78">
        <f t="shared" si="24"/>
        <v>0.15840000000000004</v>
      </c>
      <c r="Q87" s="153">
        <f t="shared" si="25"/>
        <v>1.6000000000000018E-3</v>
      </c>
      <c r="R87" s="113"/>
    </row>
    <row r="88" spans="2:18" s="3" customFormat="1" ht="27.95" customHeight="1">
      <c r="B88" s="236"/>
      <c r="C88" s="241"/>
      <c r="D88" s="20"/>
      <c r="E88" s="21"/>
      <c r="F88" s="31"/>
      <c r="G88" s="14" t="s">
        <v>13</v>
      </c>
      <c r="H88" s="15">
        <v>0.1</v>
      </c>
      <c r="I88" s="16" t="s">
        <v>19</v>
      </c>
      <c r="J88" s="12" t="s">
        <v>210</v>
      </c>
      <c r="K88" s="16" t="s">
        <v>18</v>
      </c>
      <c r="L88" s="65" t="s">
        <v>21</v>
      </c>
      <c r="M88" s="85">
        <f t="shared" ref="M88:M92" si="26">M87</f>
        <v>0.2</v>
      </c>
      <c r="N88" s="15">
        <f t="shared" si="22"/>
        <v>0</v>
      </c>
      <c r="O88" s="78">
        <f t="shared" si="23"/>
        <v>2.0000000000000004E-2</v>
      </c>
      <c r="P88" s="78">
        <f t="shared" si="24"/>
        <v>0</v>
      </c>
      <c r="Q88" s="153">
        <f t="shared" si="25"/>
        <v>0</v>
      </c>
      <c r="R88" s="113"/>
    </row>
    <row r="89" spans="2:18" s="3" customFormat="1" ht="27.95" customHeight="1">
      <c r="B89" s="236"/>
      <c r="C89" s="241"/>
      <c r="D89" s="22"/>
      <c r="E89" s="23"/>
      <c r="F89" s="24"/>
      <c r="G89" s="14" t="s">
        <v>14</v>
      </c>
      <c r="H89" s="15">
        <v>0.1</v>
      </c>
      <c r="I89" s="16" t="s">
        <v>15</v>
      </c>
      <c r="J89" s="12" t="s">
        <v>210</v>
      </c>
      <c r="K89" s="16" t="s">
        <v>18</v>
      </c>
      <c r="L89" s="65" t="s">
        <v>21</v>
      </c>
      <c r="M89" s="85">
        <f t="shared" si="26"/>
        <v>0.2</v>
      </c>
      <c r="N89" s="15">
        <f t="shared" si="22"/>
        <v>0</v>
      </c>
      <c r="O89" s="78">
        <f t="shared" si="23"/>
        <v>2.0000000000000004E-2</v>
      </c>
      <c r="P89" s="78">
        <f t="shared" si="24"/>
        <v>0</v>
      </c>
      <c r="Q89" s="153">
        <f t="shared" si="25"/>
        <v>0</v>
      </c>
      <c r="R89" s="113"/>
    </row>
    <row r="90" spans="2:18" s="3" customFormat="1" ht="27.95" customHeight="1">
      <c r="B90" s="236"/>
      <c r="C90" s="241"/>
      <c r="D90" s="17" t="s">
        <v>3973</v>
      </c>
      <c r="E90" s="18" t="s">
        <v>6</v>
      </c>
      <c r="F90" s="19" t="s">
        <v>3934</v>
      </c>
      <c r="G90" s="14" t="s">
        <v>12</v>
      </c>
      <c r="H90" s="15">
        <v>0.8</v>
      </c>
      <c r="I90" s="16" t="s">
        <v>19</v>
      </c>
      <c r="J90" s="12" t="s">
        <v>210</v>
      </c>
      <c r="K90" s="16" t="s">
        <v>18</v>
      </c>
      <c r="L90" s="65" t="s">
        <v>109</v>
      </c>
      <c r="M90" s="85">
        <v>0.2</v>
      </c>
      <c r="N90" s="15">
        <f t="shared" si="22"/>
        <v>0</v>
      </c>
      <c r="O90" s="78">
        <f t="shared" si="23"/>
        <v>0.16000000000000003</v>
      </c>
      <c r="P90" s="78">
        <f t="shared" si="24"/>
        <v>0</v>
      </c>
      <c r="Q90" s="153">
        <f t="shared" si="25"/>
        <v>0</v>
      </c>
      <c r="R90" s="113"/>
    </row>
    <row r="91" spans="2:18" s="3" customFormat="1" ht="27.95" customHeight="1">
      <c r="B91" s="236"/>
      <c r="C91" s="241"/>
      <c r="D91" s="20"/>
      <c r="E91" s="21"/>
      <c r="F91" s="31"/>
      <c r="G91" s="14" t="s">
        <v>13</v>
      </c>
      <c r="H91" s="15">
        <v>0.1</v>
      </c>
      <c r="I91" s="16" t="s">
        <v>25</v>
      </c>
      <c r="J91" s="12" t="s">
        <v>3954</v>
      </c>
      <c r="K91" s="16" t="s">
        <v>2790</v>
      </c>
      <c r="L91" s="207" t="s">
        <v>1348</v>
      </c>
      <c r="M91" s="85">
        <f t="shared" si="26"/>
        <v>0.2</v>
      </c>
      <c r="N91" s="15">
        <f t="shared" si="22"/>
        <v>0.99</v>
      </c>
      <c r="O91" s="78">
        <f t="shared" si="23"/>
        <v>0</v>
      </c>
      <c r="P91" s="78">
        <f t="shared" si="24"/>
        <v>1.9800000000000005E-2</v>
      </c>
      <c r="Q91" s="153">
        <f t="shared" si="25"/>
        <v>2.0000000000000023E-4</v>
      </c>
      <c r="R91" s="113"/>
    </row>
    <row r="92" spans="2:18" s="3" customFormat="1" ht="27.95" customHeight="1">
      <c r="B92" s="236"/>
      <c r="C92" s="241"/>
      <c r="D92" s="22"/>
      <c r="E92" s="23"/>
      <c r="F92" s="24"/>
      <c r="G92" s="14" t="s">
        <v>14</v>
      </c>
      <c r="H92" s="15">
        <v>0.1</v>
      </c>
      <c r="I92" s="16" t="s">
        <v>15</v>
      </c>
      <c r="J92" s="12" t="s">
        <v>210</v>
      </c>
      <c r="K92" s="16" t="s">
        <v>18</v>
      </c>
      <c r="L92" s="65" t="s">
        <v>21</v>
      </c>
      <c r="M92" s="85">
        <f t="shared" si="26"/>
        <v>0.2</v>
      </c>
      <c r="N92" s="15">
        <f t="shared" si="22"/>
        <v>0</v>
      </c>
      <c r="O92" s="78">
        <f t="shared" si="23"/>
        <v>2.0000000000000004E-2</v>
      </c>
      <c r="P92" s="78">
        <f t="shared" si="24"/>
        <v>0</v>
      </c>
      <c r="Q92" s="153">
        <f t="shared" si="25"/>
        <v>0</v>
      </c>
      <c r="R92" s="113"/>
    </row>
    <row r="93" spans="2:18" s="3" customFormat="1" ht="27.95" customHeight="1">
      <c r="B93" s="236"/>
      <c r="C93" s="243"/>
      <c r="D93" s="17" t="s">
        <v>3974</v>
      </c>
      <c r="E93" s="18" t="s">
        <v>76</v>
      </c>
      <c r="F93" s="19" t="s">
        <v>3938</v>
      </c>
      <c r="G93" s="168" t="s">
        <v>356</v>
      </c>
      <c r="H93" s="164">
        <v>0.25</v>
      </c>
      <c r="I93" s="16" t="s">
        <v>19</v>
      </c>
      <c r="J93" s="12" t="s">
        <v>210</v>
      </c>
      <c r="K93" s="16" t="s">
        <v>18</v>
      </c>
      <c r="L93" s="65" t="s">
        <v>109</v>
      </c>
      <c r="M93" s="87">
        <v>1</v>
      </c>
      <c r="N93" s="15">
        <f t="shared" si="22"/>
        <v>0</v>
      </c>
      <c r="O93" s="78">
        <f t="shared" si="23"/>
        <v>0.25</v>
      </c>
      <c r="P93" s="78">
        <f t="shared" si="24"/>
        <v>0</v>
      </c>
      <c r="Q93" s="153">
        <f t="shared" si="25"/>
        <v>0</v>
      </c>
      <c r="R93" s="238"/>
    </row>
    <row r="94" spans="2:18" s="3" customFormat="1" ht="27.95" customHeight="1">
      <c r="B94" s="236"/>
      <c r="C94" s="243"/>
      <c r="D94" s="20"/>
      <c r="E94" s="21"/>
      <c r="F94" s="31"/>
      <c r="G94" s="168" t="s">
        <v>886</v>
      </c>
      <c r="H94" s="164">
        <v>0.25</v>
      </c>
      <c r="I94" s="16" t="s">
        <v>19</v>
      </c>
      <c r="J94" s="12" t="s">
        <v>3956</v>
      </c>
      <c r="K94" s="16" t="s">
        <v>2790</v>
      </c>
      <c r="L94" s="207" t="s">
        <v>1348</v>
      </c>
      <c r="M94" s="85">
        <f>M93</f>
        <v>1</v>
      </c>
      <c r="N94" s="15">
        <f t="shared" si="22"/>
        <v>0.99</v>
      </c>
      <c r="O94" s="78">
        <f t="shared" si="23"/>
        <v>0.25</v>
      </c>
      <c r="P94" s="78">
        <f t="shared" si="24"/>
        <v>0</v>
      </c>
      <c r="Q94" s="153">
        <f t="shared" si="25"/>
        <v>0</v>
      </c>
      <c r="R94" s="238"/>
    </row>
    <row r="95" spans="2:18" s="3" customFormat="1" ht="27.95" customHeight="1">
      <c r="B95" s="236"/>
      <c r="C95" s="243"/>
      <c r="D95" s="20"/>
      <c r="E95" s="21"/>
      <c r="F95" s="31"/>
      <c r="G95" s="168" t="s">
        <v>887</v>
      </c>
      <c r="H95" s="164">
        <v>0.25</v>
      </c>
      <c r="I95" s="16" t="s">
        <v>19</v>
      </c>
      <c r="J95" s="12" t="s">
        <v>3956</v>
      </c>
      <c r="K95" s="16" t="s">
        <v>2790</v>
      </c>
      <c r="L95" s="207" t="s">
        <v>1348</v>
      </c>
      <c r="M95" s="85">
        <f>M94</f>
        <v>1</v>
      </c>
      <c r="N95" s="15">
        <f t="shared" si="22"/>
        <v>0.99</v>
      </c>
      <c r="O95" s="78">
        <f t="shared" si="23"/>
        <v>0.25</v>
      </c>
      <c r="P95" s="78">
        <f t="shared" si="24"/>
        <v>0</v>
      </c>
      <c r="Q95" s="153">
        <f t="shared" si="25"/>
        <v>0</v>
      </c>
      <c r="R95" s="238"/>
    </row>
    <row r="96" spans="2:18" s="3" customFormat="1" ht="27.95" customHeight="1">
      <c r="B96" s="236"/>
      <c r="C96" s="243"/>
      <c r="D96" s="20"/>
      <c r="E96" s="21"/>
      <c r="F96" s="31"/>
      <c r="G96" s="186" t="s">
        <v>359</v>
      </c>
      <c r="H96" s="183">
        <v>0.25</v>
      </c>
      <c r="I96" s="16" t="s">
        <v>19</v>
      </c>
      <c r="J96" s="12" t="s">
        <v>210</v>
      </c>
      <c r="K96" s="16" t="s">
        <v>18</v>
      </c>
      <c r="L96" s="65" t="s">
        <v>109</v>
      </c>
      <c r="M96" s="85">
        <f>M95</f>
        <v>1</v>
      </c>
      <c r="N96" s="15">
        <f t="shared" si="22"/>
        <v>0</v>
      </c>
      <c r="O96" s="78">
        <f t="shared" si="23"/>
        <v>0.25</v>
      </c>
      <c r="P96" s="78">
        <f t="shared" si="24"/>
        <v>0</v>
      </c>
      <c r="Q96" s="153">
        <f t="shared" si="25"/>
        <v>0</v>
      </c>
      <c r="R96" s="238"/>
    </row>
    <row r="97" spans="2:18" s="3" customFormat="1" ht="27.95" customHeight="1">
      <c r="B97" s="236"/>
      <c r="C97" s="241"/>
      <c r="D97" s="17" t="s">
        <v>3975</v>
      </c>
      <c r="E97" s="18" t="s">
        <v>6</v>
      </c>
      <c r="F97" s="19" t="s">
        <v>3940</v>
      </c>
      <c r="G97" s="14" t="s">
        <v>12</v>
      </c>
      <c r="H97" s="15">
        <v>0.8</v>
      </c>
      <c r="I97" s="16" t="s">
        <v>19</v>
      </c>
      <c r="J97" s="12" t="s">
        <v>210</v>
      </c>
      <c r="K97" s="16" t="s">
        <v>18</v>
      </c>
      <c r="L97" s="65" t="s">
        <v>109</v>
      </c>
      <c r="M97" s="85">
        <v>0.2</v>
      </c>
      <c r="N97" s="15">
        <f t="shared" si="22"/>
        <v>0</v>
      </c>
      <c r="O97" s="78">
        <f t="shared" si="23"/>
        <v>0.16000000000000003</v>
      </c>
      <c r="P97" s="78">
        <f t="shared" si="24"/>
        <v>0</v>
      </c>
      <c r="Q97" s="153">
        <f t="shared" si="25"/>
        <v>0</v>
      </c>
      <c r="R97" s="113"/>
    </row>
    <row r="98" spans="2:18" s="3" customFormat="1" ht="27.95" customHeight="1">
      <c r="B98" s="236"/>
      <c r="C98" s="241"/>
      <c r="D98" s="20"/>
      <c r="E98" s="21"/>
      <c r="F98" s="31"/>
      <c r="G98" s="14" t="s">
        <v>13</v>
      </c>
      <c r="H98" s="15">
        <v>0.1</v>
      </c>
      <c r="I98" s="16" t="s">
        <v>25</v>
      </c>
      <c r="J98" s="12" t="s">
        <v>3954</v>
      </c>
      <c r="K98" s="16" t="s">
        <v>2790</v>
      </c>
      <c r="L98" s="207" t="s">
        <v>1348</v>
      </c>
      <c r="M98" s="85">
        <f t="shared" ref="M98:M99" si="27">M97</f>
        <v>0.2</v>
      </c>
      <c r="N98" s="15">
        <f t="shared" si="22"/>
        <v>0.99</v>
      </c>
      <c r="O98" s="78">
        <f t="shared" si="23"/>
        <v>0</v>
      </c>
      <c r="P98" s="78">
        <f t="shared" si="24"/>
        <v>1.9800000000000005E-2</v>
      </c>
      <c r="Q98" s="153">
        <f t="shared" si="25"/>
        <v>2.0000000000000023E-4</v>
      </c>
      <c r="R98" s="113"/>
    </row>
    <row r="99" spans="2:18" s="3" customFormat="1" ht="27.95" customHeight="1">
      <c r="B99" s="236"/>
      <c r="C99" s="241"/>
      <c r="D99" s="22"/>
      <c r="E99" s="23"/>
      <c r="F99" s="24"/>
      <c r="G99" s="14" t="s">
        <v>14</v>
      </c>
      <c r="H99" s="15">
        <v>0.1</v>
      </c>
      <c r="I99" s="16" t="s">
        <v>15</v>
      </c>
      <c r="J99" s="12" t="s">
        <v>210</v>
      </c>
      <c r="K99" s="16" t="s">
        <v>18</v>
      </c>
      <c r="L99" s="65" t="s">
        <v>21</v>
      </c>
      <c r="M99" s="85">
        <f t="shared" si="27"/>
        <v>0.2</v>
      </c>
      <c r="N99" s="15">
        <f t="shared" si="22"/>
        <v>0</v>
      </c>
      <c r="O99" s="78">
        <f t="shared" si="23"/>
        <v>2.0000000000000004E-2</v>
      </c>
      <c r="P99" s="78">
        <f t="shared" si="24"/>
        <v>0</v>
      </c>
      <c r="Q99" s="153">
        <f t="shared" si="25"/>
        <v>0</v>
      </c>
      <c r="R99" s="113"/>
    </row>
    <row r="100" spans="2:18" s="3" customFormat="1" ht="27.95" customHeight="1">
      <c r="B100" s="236"/>
      <c r="C100" s="243"/>
      <c r="D100" s="17" t="s">
        <v>3976</v>
      </c>
      <c r="E100" s="18" t="s">
        <v>3949</v>
      </c>
      <c r="F100" s="19" t="s">
        <v>3942</v>
      </c>
      <c r="G100" s="168" t="s">
        <v>356</v>
      </c>
      <c r="H100" s="164">
        <v>0.25</v>
      </c>
      <c r="I100" s="16" t="s">
        <v>19</v>
      </c>
      <c r="J100" s="12" t="s">
        <v>210</v>
      </c>
      <c r="K100" s="16" t="s">
        <v>18</v>
      </c>
      <c r="L100" s="65" t="s">
        <v>21</v>
      </c>
      <c r="M100" s="87">
        <v>1</v>
      </c>
      <c r="N100" s="15">
        <f t="shared" si="22"/>
        <v>0</v>
      </c>
      <c r="O100" s="78">
        <f t="shared" si="23"/>
        <v>0.25</v>
      </c>
      <c r="P100" s="78">
        <f t="shared" si="24"/>
        <v>0</v>
      </c>
      <c r="Q100" s="153">
        <f t="shared" si="25"/>
        <v>0</v>
      </c>
      <c r="R100" s="238"/>
    </row>
    <row r="101" spans="2:18" s="3" customFormat="1" ht="27.95" customHeight="1">
      <c r="B101" s="236"/>
      <c r="C101" s="243"/>
      <c r="D101" s="20"/>
      <c r="E101" s="21"/>
      <c r="F101" s="31"/>
      <c r="G101" s="168" t="s">
        <v>886</v>
      </c>
      <c r="H101" s="164">
        <v>0.25</v>
      </c>
      <c r="I101" s="16" t="s">
        <v>25</v>
      </c>
      <c r="J101" s="12" t="s">
        <v>3954</v>
      </c>
      <c r="K101" s="16" t="s">
        <v>2790</v>
      </c>
      <c r="L101" s="207" t="s">
        <v>1348</v>
      </c>
      <c r="M101" s="85">
        <f>M100</f>
        <v>1</v>
      </c>
      <c r="N101" s="15">
        <f t="shared" si="22"/>
        <v>0.99</v>
      </c>
      <c r="O101" s="78">
        <f t="shared" si="23"/>
        <v>0</v>
      </c>
      <c r="P101" s="78">
        <f t="shared" si="24"/>
        <v>0.2475</v>
      </c>
      <c r="Q101" s="153">
        <f t="shared" si="25"/>
        <v>2.5000000000000022E-3</v>
      </c>
      <c r="R101" s="238"/>
    </row>
    <row r="102" spans="2:18" s="3" customFormat="1" ht="27.95" customHeight="1">
      <c r="B102" s="236"/>
      <c r="C102" s="243"/>
      <c r="D102" s="20"/>
      <c r="E102" s="21"/>
      <c r="F102" s="31"/>
      <c r="G102" s="168" t="s">
        <v>887</v>
      </c>
      <c r="H102" s="164">
        <v>0.25</v>
      </c>
      <c r="I102" s="16" t="s">
        <v>25</v>
      </c>
      <c r="J102" s="12" t="s">
        <v>3954</v>
      </c>
      <c r="K102" s="16" t="s">
        <v>2790</v>
      </c>
      <c r="L102" s="207" t="s">
        <v>1348</v>
      </c>
      <c r="M102" s="85">
        <f>M101</f>
        <v>1</v>
      </c>
      <c r="N102" s="15">
        <f t="shared" si="22"/>
        <v>0.99</v>
      </c>
      <c r="O102" s="78">
        <f t="shared" si="23"/>
        <v>0</v>
      </c>
      <c r="P102" s="78">
        <f t="shared" si="24"/>
        <v>0.2475</v>
      </c>
      <c r="Q102" s="153">
        <f t="shared" si="25"/>
        <v>2.5000000000000022E-3</v>
      </c>
      <c r="R102" s="238"/>
    </row>
    <row r="103" spans="2:18" s="3" customFormat="1" ht="27.95" customHeight="1">
      <c r="B103" s="236"/>
      <c r="C103" s="243"/>
      <c r="D103" s="20"/>
      <c r="E103" s="21"/>
      <c r="F103" s="31"/>
      <c r="G103" s="186" t="s">
        <v>359</v>
      </c>
      <c r="H103" s="183">
        <v>0.25</v>
      </c>
      <c r="I103" s="16" t="s">
        <v>19</v>
      </c>
      <c r="J103" s="12" t="s">
        <v>210</v>
      </c>
      <c r="K103" s="16" t="s">
        <v>18</v>
      </c>
      <c r="L103" s="65" t="s">
        <v>109</v>
      </c>
      <c r="M103" s="85">
        <f>M102</f>
        <v>1</v>
      </c>
      <c r="N103" s="15">
        <f t="shared" si="22"/>
        <v>0</v>
      </c>
      <c r="O103" s="78">
        <f t="shared" si="23"/>
        <v>0.25</v>
      </c>
      <c r="P103" s="78">
        <f t="shared" si="24"/>
        <v>0</v>
      </c>
      <c r="Q103" s="153">
        <f t="shared" si="25"/>
        <v>0</v>
      </c>
      <c r="R103" s="238"/>
    </row>
    <row r="104" spans="2:18" s="3" customFormat="1" ht="27.95" customHeight="1">
      <c r="B104" s="236"/>
      <c r="C104" s="241"/>
      <c r="D104" s="17" t="s">
        <v>3977</v>
      </c>
      <c r="E104" s="18" t="s">
        <v>6</v>
      </c>
      <c r="F104" s="19" t="s">
        <v>3940</v>
      </c>
      <c r="G104" s="14" t="s">
        <v>12</v>
      </c>
      <c r="H104" s="15">
        <v>0.8</v>
      </c>
      <c r="I104" s="16" t="s">
        <v>25</v>
      </c>
      <c r="J104" s="12" t="s">
        <v>3954</v>
      </c>
      <c r="K104" s="16" t="s">
        <v>2790</v>
      </c>
      <c r="L104" s="207" t="s">
        <v>1348</v>
      </c>
      <c r="M104" s="85">
        <v>0.2</v>
      </c>
      <c r="N104" s="15">
        <f t="shared" si="22"/>
        <v>0.99</v>
      </c>
      <c r="O104" s="78">
        <f t="shared" si="23"/>
        <v>0</v>
      </c>
      <c r="P104" s="78">
        <f t="shared" si="24"/>
        <v>0.15840000000000004</v>
      </c>
      <c r="Q104" s="153">
        <f t="shared" si="25"/>
        <v>1.6000000000000018E-3</v>
      </c>
      <c r="R104" s="113"/>
    </row>
    <row r="105" spans="2:18" s="3" customFormat="1" ht="27.95" customHeight="1">
      <c r="B105" s="236"/>
      <c r="C105" s="241"/>
      <c r="D105" s="20"/>
      <c r="E105" s="21"/>
      <c r="F105" s="31"/>
      <c r="G105" s="14" t="s">
        <v>13</v>
      </c>
      <c r="H105" s="15">
        <v>0.1</v>
      </c>
      <c r="I105" s="16" t="s">
        <v>19</v>
      </c>
      <c r="J105" s="12" t="s">
        <v>210</v>
      </c>
      <c r="K105" s="16" t="s">
        <v>18</v>
      </c>
      <c r="L105" s="65" t="s">
        <v>21</v>
      </c>
      <c r="M105" s="85">
        <f t="shared" ref="M105:M106" si="28">M104</f>
        <v>0.2</v>
      </c>
      <c r="N105" s="15">
        <f t="shared" si="22"/>
        <v>0</v>
      </c>
      <c r="O105" s="78">
        <f t="shared" si="23"/>
        <v>2.0000000000000004E-2</v>
      </c>
      <c r="P105" s="78">
        <f t="shared" si="24"/>
        <v>0</v>
      </c>
      <c r="Q105" s="153">
        <f t="shared" si="25"/>
        <v>0</v>
      </c>
      <c r="R105" s="113"/>
    </row>
    <row r="106" spans="2:18" s="3" customFormat="1" ht="27.95" customHeight="1">
      <c r="B106" s="236"/>
      <c r="C106" s="241"/>
      <c r="D106" s="22"/>
      <c r="E106" s="23"/>
      <c r="F106" s="24"/>
      <c r="G106" s="14" t="s">
        <v>14</v>
      </c>
      <c r="H106" s="15">
        <v>0.1</v>
      </c>
      <c r="I106" s="16" t="s">
        <v>15</v>
      </c>
      <c r="J106" s="12" t="s">
        <v>210</v>
      </c>
      <c r="K106" s="16" t="s">
        <v>18</v>
      </c>
      <c r="L106" s="65" t="s">
        <v>21</v>
      </c>
      <c r="M106" s="85">
        <f t="shared" si="28"/>
        <v>0.2</v>
      </c>
      <c r="N106" s="15">
        <f t="shared" si="22"/>
        <v>0</v>
      </c>
      <c r="O106" s="78">
        <f t="shared" si="23"/>
        <v>2.0000000000000004E-2</v>
      </c>
      <c r="P106" s="78">
        <f t="shared" si="24"/>
        <v>0</v>
      </c>
      <c r="Q106" s="153">
        <f t="shared" si="25"/>
        <v>0</v>
      </c>
      <c r="R106" s="113"/>
    </row>
    <row r="107" spans="2:18" s="3" customFormat="1" ht="27.95" customHeight="1">
      <c r="B107" s="236"/>
      <c r="C107" s="243"/>
      <c r="D107" s="17" t="s">
        <v>3978</v>
      </c>
      <c r="E107" s="18" t="s">
        <v>899</v>
      </c>
      <c r="F107" s="19" t="s">
        <v>3947</v>
      </c>
      <c r="G107" s="168" t="s">
        <v>356</v>
      </c>
      <c r="H107" s="164">
        <v>0.25</v>
      </c>
      <c r="I107" s="165" t="s">
        <v>25</v>
      </c>
      <c r="J107" s="12" t="s">
        <v>3957</v>
      </c>
      <c r="K107" s="16" t="s">
        <v>2790</v>
      </c>
      <c r="L107" s="207" t="s">
        <v>1348</v>
      </c>
      <c r="M107" s="85">
        <v>10</v>
      </c>
      <c r="N107" s="15">
        <f t="shared" si="22"/>
        <v>0.99</v>
      </c>
      <c r="O107" s="78">
        <f t="shared" si="23"/>
        <v>0</v>
      </c>
      <c r="P107" s="78">
        <f t="shared" si="24"/>
        <v>2.4750000000000001</v>
      </c>
      <c r="Q107" s="153">
        <f t="shared" si="25"/>
        <v>2.5000000000000022E-2</v>
      </c>
      <c r="R107" s="113"/>
    </row>
    <row r="108" spans="2:18" s="3" customFormat="1" ht="27.95" customHeight="1">
      <c r="B108" s="236"/>
      <c r="C108" s="243"/>
      <c r="D108" s="20"/>
      <c r="E108" s="21"/>
      <c r="F108" s="31"/>
      <c r="G108" s="168" t="s">
        <v>886</v>
      </c>
      <c r="H108" s="164">
        <v>0.25</v>
      </c>
      <c r="I108" s="165" t="s">
        <v>25</v>
      </c>
      <c r="J108" s="12" t="s">
        <v>3958</v>
      </c>
      <c r="K108" s="16" t="s">
        <v>2790</v>
      </c>
      <c r="L108" s="207" t="s">
        <v>1348</v>
      </c>
      <c r="M108" s="85">
        <f>M107</f>
        <v>10</v>
      </c>
      <c r="N108" s="15">
        <f t="shared" si="22"/>
        <v>0.99</v>
      </c>
      <c r="O108" s="78">
        <f t="shared" si="23"/>
        <v>0</v>
      </c>
      <c r="P108" s="78">
        <f t="shared" si="24"/>
        <v>2.4750000000000001</v>
      </c>
      <c r="Q108" s="153">
        <f t="shared" si="25"/>
        <v>2.5000000000000022E-2</v>
      </c>
      <c r="R108" s="113"/>
    </row>
    <row r="109" spans="2:18" s="3" customFormat="1" ht="27.95" customHeight="1">
      <c r="B109" s="236"/>
      <c r="C109" s="243"/>
      <c r="D109" s="20"/>
      <c r="E109" s="21"/>
      <c r="F109" s="31"/>
      <c r="G109" s="168" t="s">
        <v>887</v>
      </c>
      <c r="H109" s="164">
        <v>0.25</v>
      </c>
      <c r="I109" s="165" t="s">
        <v>25</v>
      </c>
      <c r="J109" s="12" t="s">
        <v>3958</v>
      </c>
      <c r="K109" s="16" t="s">
        <v>2790</v>
      </c>
      <c r="L109" s="207" t="s">
        <v>1348</v>
      </c>
      <c r="M109" s="85">
        <f>M108</f>
        <v>10</v>
      </c>
      <c r="N109" s="15">
        <f t="shared" si="22"/>
        <v>0.99</v>
      </c>
      <c r="O109" s="78">
        <f t="shared" si="23"/>
        <v>0</v>
      </c>
      <c r="P109" s="78">
        <f t="shared" si="24"/>
        <v>2.4750000000000001</v>
      </c>
      <c r="Q109" s="153">
        <f t="shared" si="25"/>
        <v>2.5000000000000022E-2</v>
      </c>
      <c r="R109" s="113"/>
    </row>
    <row r="110" spans="2:18" s="3" customFormat="1" ht="27.95" customHeight="1">
      <c r="B110" s="236"/>
      <c r="C110" s="243"/>
      <c r="D110" s="20"/>
      <c r="E110" s="21"/>
      <c r="F110" s="31"/>
      <c r="G110" s="186" t="s">
        <v>359</v>
      </c>
      <c r="H110" s="183">
        <v>0.25</v>
      </c>
      <c r="I110" s="179" t="s">
        <v>3226</v>
      </c>
      <c r="J110" s="12" t="s">
        <v>210</v>
      </c>
      <c r="K110" s="16" t="s">
        <v>18</v>
      </c>
      <c r="L110" s="65" t="s">
        <v>21</v>
      </c>
      <c r="M110" s="85">
        <f>M109</f>
        <v>10</v>
      </c>
      <c r="N110" s="15">
        <f t="shared" si="22"/>
        <v>0</v>
      </c>
      <c r="O110" s="78">
        <f t="shared" si="23"/>
        <v>2.5</v>
      </c>
      <c r="P110" s="78">
        <f t="shared" si="24"/>
        <v>0</v>
      </c>
      <c r="Q110" s="153">
        <f t="shared" si="25"/>
        <v>0</v>
      </c>
      <c r="R110" s="113"/>
    </row>
    <row r="111" spans="2:18" s="3" customFormat="1" ht="27.95" customHeight="1">
      <c r="B111" s="236"/>
      <c r="C111" s="243"/>
      <c r="D111" s="17" t="s">
        <v>3979</v>
      </c>
      <c r="E111" s="18" t="s">
        <v>76</v>
      </c>
      <c r="F111" s="19" t="s">
        <v>3945</v>
      </c>
      <c r="G111" s="168" t="s">
        <v>356</v>
      </c>
      <c r="H111" s="164">
        <v>0.25</v>
      </c>
      <c r="I111" s="165" t="s">
        <v>25</v>
      </c>
      <c r="J111" s="12" t="s">
        <v>3957</v>
      </c>
      <c r="K111" s="16" t="s">
        <v>2790</v>
      </c>
      <c r="L111" s="207" t="s">
        <v>1348</v>
      </c>
      <c r="M111" s="87">
        <v>1</v>
      </c>
      <c r="N111" s="15">
        <f t="shared" si="22"/>
        <v>0.99</v>
      </c>
      <c r="O111" s="78">
        <f t="shared" si="23"/>
        <v>0</v>
      </c>
      <c r="P111" s="78">
        <f t="shared" si="24"/>
        <v>0.2475</v>
      </c>
      <c r="Q111" s="153">
        <f t="shared" si="25"/>
        <v>2.5000000000000022E-3</v>
      </c>
      <c r="R111" s="113"/>
    </row>
    <row r="112" spans="2:18" s="3" customFormat="1" ht="27.95" customHeight="1">
      <c r="B112" s="236"/>
      <c r="C112" s="243"/>
      <c r="D112" s="20"/>
      <c r="E112" s="21"/>
      <c r="F112" s="31"/>
      <c r="G112" s="168" t="s">
        <v>886</v>
      </c>
      <c r="H112" s="164">
        <v>0.25</v>
      </c>
      <c r="I112" s="16" t="s">
        <v>19</v>
      </c>
      <c r="J112" s="12" t="s">
        <v>80</v>
      </c>
      <c r="K112" s="16" t="s">
        <v>18</v>
      </c>
      <c r="L112" s="65" t="s">
        <v>109</v>
      </c>
      <c r="M112" s="85">
        <f>M111</f>
        <v>1</v>
      </c>
      <c r="N112" s="15">
        <f t="shared" si="22"/>
        <v>0</v>
      </c>
      <c r="O112" s="78">
        <f t="shared" si="23"/>
        <v>0.25</v>
      </c>
      <c r="P112" s="78">
        <f t="shared" si="24"/>
        <v>0</v>
      </c>
      <c r="Q112" s="153">
        <f t="shared" si="25"/>
        <v>0</v>
      </c>
      <c r="R112" s="238"/>
    </row>
    <row r="113" spans="2:18" s="3" customFormat="1" ht="27.95" customHeight="1">
      <c r="B113" s="236"/>
      <c r="C113" s="243"/>
      <c r="D113" s="20"/>
      <c r="E113" s="21"/>
      <c r="F113" s="31"/>
      <c r="G113" s="168" t="s">
        <v>887</v>
      </c>
      <c r="H113" s="164">
        <v>0.25</v>
      </c>
      <c r="I113" s="16" t="s">
        <v>19</v>
      </c>
      <c r="J113" s="12" t="s">
        <v>80</v>
      </c>
      <c r="K113" s="16" t="s">
        <v>18</v>
      </c>
      <c r="L113" s="65" t="s">
        <v>109</v>
      </c>
      <c r="M113" s="85">
        <f>M112</f>
        <v>1</v>
      </c>
      <c r="N113" s="15">
        <f t="shared" si="22"/>
        <v>0</v>
      </c>
      <c r="O113" s="78">
        <f t="shared" si="23"/>
        <v>0.25</v>
      </c>
      <c r="P113" s="78">
        <f t="shared" si="24"/>
        <v>0</v>
      </c>
      <c r="Q113" s="153">
        <f t="shared" si="25"/>
        <v>0</v>
      </c>
      <c r="R113" s="238"/>
    </row>
    <row r="114" spans="2:18" s="3" customFormat="1" ht="27.95" customHeight="1">
      <c r="B114" s="236"/>
      <c r="C114" s="243"/>
      <c r="D114" s="20"/>
      <c r="E114" s="21"/>
      <c r="F114" s="31"/>
      <c r="G114" s="186" t="s">
        <v>359</v>
      </c>
      <c r="H114" s="183">
        <v>0.25</v>
      </c>
      <c r="I114" s="91" t="s">
        <v>19</v>
      </c>
      <c r="J114" s="92" t="s">
        <v>80</v>
      </c>
      <c r="K114" s="91" t="s">
        <v>18</v>
      </c>
      <c r="L114" s="173" t="s">
        <v>109</v>
      </c>
      <c r="M114" s="93">
        <f>M113</f>
        <v>1</v>
      </c>
      <c r="N114" s="172">
        <f t="shared" si="22"/>
        <v>0</v>
      </c>
      <c r="O114" s="174">
        <f t="shared" si="23"/>
        <v>0.25</v>
      </c>
      <c r="P114" s="174">
        <f t="shared" si="24"/>
        <v>0</v>
      </c>
      <c r="Q114" s="175">
        <f t="shared" si="25"/>
        <v>0</v>
      </c>
      <c r="R114" s="238"/>
    </row>
    <row r="115" spans="2:18" s="3" customFormat="1" ht="27.95" customHeight="1">
      <c r="B115" s="236"/>
      <c r="C115" s="243"/>
      <c r="D115" s="17" t="s">
        <v>3980</v>
      </c>
      <c r="E115" s="18" t="s">
        <v>883</v>
      </c>
      <c r="F115" s="324">
        <v>154003</v>
      </c>
      <c r="G115" s="163" t="s">
        <v>884</v>
      </c>
      <c r="H115" s="164">
        <v>0.1</v>
      </c>
      <c r="I115" s="165" t="s">
        <v>19</v>
      </c>
      <c r="J115" s="92" t="s">
        <v>80</v>
      </c>
      <c r="K115" s="16" t="s">
        <v>18</v>
      </c>
      <c r="L115" s="173" t="s">
        <v>109</v>
      </c>
      <c r="M115" s="85">
        <v>25</v>
      </c>
      <c r="N115" s="15">
        <f t="shared" si="22"/>
        <v>0</v>
      </c>
      <c r="O115" s="78">
        <f t="shared" si="23"/>
        <v>2.5</v>
      </c>
      <c r="P115" s="78">
        <f t="shared" si="24"/>
        <v>0</v>
      </c>
      <c r="Q115" s="81">
        <f t="shared" si="25"/>
        <v>0</v>
      </c>
      <c r="R115" s="238"/>
    </row>
    <row r="116" spans="2:18" s="3" customFormat="1" ht="27.95" customHeight="1">
      <c r="B116" s="236"/>
      <c r="C116" s="243"/>
      <c r="D116" s="20"/>
      <c r="E116" s="21"/>
      <c r="F116" s="31"/>
      <c r="G116" s="193" t="s">
        <v>885</v>
      </c>
      <c r="H116" s="183">
        <v>0.9</v>
      </c>
      <c r="I116" s="165" t="s">
        <v>25</v>
      </c>
      <c r="J116" s="12" t="s">
        <v>3957</v>
      </c>
      <c r="K116" s="16" t="s">
        <v>2790</v>
      </c>
      <c r="L116" s="207" t="s">
        <v>1348</v>
      </c>
      <c r="M116" s="85">
        <f>M115</f>
        <v>25</v>
      </c>
      <c r="N116" s="15">
        <f t="shared" si="22"/>
        <v>0.99</v>
      </c>
      <c r="O116" s="78">
        <f t="shared" si="23"/>
        <v>0</v>
      </c>
      <c r="P116" s="78">
        <f t="shared" si="24"/>
        <v>22.274999999999999</v>
      </c>
      <c r="Q116" s="153">
        <f t="shared" si="25"/>
        <v>0.2250000000000002</v>
      </c>
      <c r="R116" s="238"/>
    </row>
    <row r="117" spans="2:18" s="3" customFormat="1" ht="27.95" customHeight="1">
      <c r="B117" s="236"/>
      <c r="C117" s="243"/>
      <c r="D117" s="17" t="s">
        <v>3981</v>
      </c>
      <c r="E117" s="18" t="s">
        <v>1259</v>
      </c>
      <c r="F117" s="19" t="s">
        <v>1394</v>
      </c>
      <c r="G117" s="168" t="s">
        <v>356</v>
      </c>
      <c r="H117" s="164">
        <v>0.25</v>
      </c>
      <c r="I117" s="16" t="s">
        <v>19</v>
      </c>
      <c r="J117" s="180" t="s">
        <v>946</v>
      </c>
      <c r="K117" s="179" t="s">
        <v>18</v>
      </c>
      <c r="L117" s="180" t="s">
        <v>109</v>
      </c>
      <c r="M117" s="85">
        <v>2</v>
      </c>
      <c r="N117" s="15">
        <f t="shared" si="22"/>
        <v>0</v>
      </c>
      <c r="O117" s="78">
        <f t="shared" si="23"/>
        <v>0.5</v>
      </c>
      <c r="P117" s="78">
        <f t="shared" si="24"/>
        <v>0</v>
      </c>
      <c r="Q117" s="153">
        <f t="shared" si="25"/>
        <v>0</v>
      </c>
      <c r="R117" s="238"/>
    </row>
    <row r="118" spans="2:18" s="3" customFormat="1" ht="27.95" customHeight="1">
      <c r="B118" s="236"/>
      <c r="C118" s="243"/>
      <c r="D118" s="20"/>
      <c r="E118" s="21"/>
      <c r="F118" s="31"/>
      <c r="G118" s="168" t="s">
        <v>886</v>
      </c>
      <c r="H118" s="164">
        <v>0.25</v>
      </c>
      <c r="I118" s="16" t="s">
        <v>19</v>
      </c>
      <c r="J118" s="180" t="s">
        <v>946</v>
      </c>
      <c r="K118" s="179" t="s">
        <v>18</v>
      </c>
      <c r="L118" s="180" t="s">
        <v>109</v>
      </c>
      <c r="M118" s="85">
        <f>M117</f>
        <v>2</v>
      </c>
      <c r="N118" s="15">
        <f t="shared" si="22"/>
        <v>0</v>
      </c>
      <c r="O118" s="78">
        <f t="shared" si="23"/>
        <v>0.5</v>
      </c>
      <c r="P118" s="78">
        <f t="shared" si="24"/>
        <v>0</v>
      </c>
      <c r="Q118" s="153">
        <f t="shared" si="25"/>
        <v>0</v>
      </c>
      <c r="R118" s="238"/>
    </row>
    <row r="119" spans="2:18" s="3" customFormat="1" ht="27.95" customHeight="1">
      <c r="B119" s="236"/>
      <c r="C119" s="243"/>
      <c r="D119" s="20"/>
      <c r="E119" s="21"/>
      <c r="F119" s="31"/>
      <c r="G119" s="168" t="s">
        <v>887</v>
      </c>
      <c r="H119" s="164">
        <v>0.25</v>
      </c>
      <c r="I119" s="16" t="s">
        <v>19</v>
      </c>
      <c r="J119" s="180" t="s">
        <v>946</v>
      </c>
      <c r="K119" s="179" t="s">
        <v>18</v>
      </c>
      <c r="L119" s="180" t="s">
        <v>109</v>
      </c>
      <c r="M119" s="85">
        <f>M118</f>
        <v>2</v>
      </c>
      <c r="N119" s="15">
        <f t="shared" si="22"/>
        <v>0</v>
      </c>
      <c r="O119" s="78">
        <f t="shared" si="23"/>
        <v>0.5</v>
      </c>
      <c r="P119" s="78">
        <f t="shared" si="24"/>
        <v>0</v>
      </c>
      <c r="Q119" s="153">
        <f t="shared" si="25"/>
        <v>0</v>
      </c>
      <c r="R119" s="238"/>
    </row>
    <row r="120" spans="2:18" s="3" customFormat="1" ht="27.95" customHeight="1">
      <c r="B120" s="236"/>
      <c r="C120" s="243"/>
      <c r="D120" s="20"/>
      <c r="E120" s="21"/>
      <c r="F120" s="31"/>
      <c r="G120" s="186" t="s">
        <v>359</v>
      </c>
      <c r="H120" s="183">
        <v>0.25</v>
      </c>
      <c r="I120" s="16" t="s">
        <v>19</v>
      </c>
      <c r="J120" s="180" t="s">
        <v>946</v>
      </c>
      <c r="K120" s="179" t="s">
        <v>18</v>
      </c>
      <c r="L120" s="180" t="s">
        <v>109</v>
      </c>
      <c r="M120" s="93">
        <f>M119</f>
        <v>2</v>
      </c>
      <c r="N120" s="15">
        <f t="shared" si="22"/>
        <v>0</v>
      </c>
      <c r="O120" s="78">
        <f t="shared" si="23"/>
        <v>0.5</v>
      </c>
      <c r="P120" s="78">
        <f t="shared" si="24"/>
        <v>0</v>
      </c>
      <c r="Q120" s="153">
        <f t="shared" si="25"/>
        <v>0</v>
      </c>
      <c r="R120" s="238"/>
    </row>
    <row r="121" spans="2:18" s="3" customFormat="1" ht="27.95" customHeight="1">
      <c r="B121" s="236"/>
      <c r="C121" s="243"/>
      <c r="D121" s="17" t="s">
        <v>3982</v>
      </c>
      <c r="E121" s="18" t="s">
        <v>76</v>
      </c>
      <c r="F121" s="19" t="s">
        <v>3951</v>
      </c>
      <c r="G121" s="168" t="s">
        <v>356</v>
      </c>
      <c r="H121" s="164">
        <v>0.25</v>
      </c>
      <c r="I121" s="16" t="s">
        <v>19</v>
      </c>
      <c r="J121" s="180" t="s">
        <v>946</v>
      </c>
      <c r="K121" s="179" t="s">
        <v>18</v>
      </c>
      <c r="L121" s="180" t="s">
        <v>109</v>
      </c>
      <c r="M121" s="87">
        <v>1</v>
      </c>
      <c r="N121" s="15">
        <f t="shared" ref="N121:N158" si="29">IF(K121="Detected", 0.99,0)</f>
        <v>0</v>
      </c>
      <c r="O121" s="78">
        <f t="shared" ref="O121:O158" si="30">IF(I121="Safe", M121*H121,0)</f>
        <v>0.25</v>
      </c>
      <c r="P121" s="78">
        <f t="shared" ref="P121:P158" si="31">IF(I121="Dangerous",M121*H121*N121,0)</f>
        <v>0</v>
      </c>
      <c r="Q121" s="153">
        <f t="shared" ref="Q121:Q158" si="32">IF(P121=0,0,M121*H121*(1-N121))</f>
        <v>0</v>
      </c>
      <c r="R121" s="238"/>
    </row>
    <row r="122" spans="2:18" s="3" customFormat="1" ht="27.95" customHeight="1">
      <c r="B122" s="236"/>
      <c r="C122" s="243"/>
      <c r="D122" s="20"/>
      <c r="E122" s="21"/>
      <c r="F122" s="31"/>
      <c r="G122" s="168" t="s">
        <v>886</v>
      </c>
      <c r="H122" s="164">
        <v>0.25</v>
      </c>
      <c r="I122" s="16" t="s">
        <v>19</v>
      </c>
      <c r="J122" s="180" t="s">
        <v>946</v>
      </c>
      <c r="K122" s="179" t="s">
        <v>18</v>
      </c>
      <c r="L122" s="180" t="s">
        <v>109</v>
      </c>
      <c r="M122" s="85">
        <f>M121</f>
        <v>1</v>
      </c>
      <c r="N122" s="15">
        <f t="shared" si="29"/>
        <v>0</v>
      </c>
      <c r="O122" s="78">
        <f t="shared" si="30"/>
        <v>0.25</v>
      </c>
      <c r="P122" s="78">
        <f t="shared" si="31"/>
        <v>0</v>
      </c>
      <c r="Q122" s="153">
        <f t="shared" si="32"/>
        <v>0</v>
      </c>
      <c r="R122" s="238"/>
    </row>
    <row r="123" spans="2:18" s="3" customFormat="1" ht="27.95" customHeight="1">
      <c r="B123" s="236"/>
      <c r="C123" s="243"/>
      <c r="D123" s="20"/>
      <c r="E123" s="21"/>
      <c r="F123" s="31"/>
      <c r="G123" s="168" t="s">
        <v>887</v>
      </c>
      <c r="H123" s="164">
        <v>0.25</v>
      </c>
      <c r="I123" s="16" t="s">
        <v>19</v>
      </c>
      <c r="J123" s="180" t="s">
        <v>946</v>
      </c>
      <c r="K123" s="179" t="s">
        <v>18</v>
      </c>
      <c r="L123" s="180" t="s">
        <v>109</v>
      </c>
      <c r="M123" s="85">
        <f>M122</f>
        <v>1</v>
      </c>
      <c r="N123" s="15">
        <f t="shared" si="29"/>
        <v>0</v>
      </c>
      <c r="O123" s="78">
        <f t="shared" si="30"/>
        <v>0.25</v>
      </c>
      <c r="P123" s="78">
        <f t="shared" si="31"/>
        <v>0</v>
      </c>
      <c r="Q123" s="153">
        <f t="shared" si="32"/>
        <v>0</v>
      </c>
      <c r="R123" s="238"/>
    </row>
    <row r="124" spans="2:18" s="3" customFormat="1" ht="27.95" customHeight="1">
      <c r="B124" s="236"/>
      <c r="C124" s="243"/>
      <c r="D124" s="20"/>
      <c r="E124" s="21"/>
      <c r="F124" s="31"/>
      <c r="G124" s="186" t="s">
        <v>359</v>
      </c>
      <c r="H124" s="183">
        <v>0.25</v>
      </c>
      <c r="I124" s="16" t="s">
        <v>19</v>
      </c>
      <c r="J124" s="180" t="s">
        <v>946</v>
      </c>
      <c r="K124" s="179" t="s">
        <v>18</v>
      </c>
      <c r="L124" s="180" t="s">
        <v>109</v>
      </c>
      <c r="M124" s="93">
        <f>M123</f>
        <v>1</v>
      </c>
      <c r="N124" s="172">
        <f t="shared" si="29"/>
        <v>0</v>
      </c>
      <c r="O124" s="174">
        <f t="shared" si="30"/>
        <v>0.25</v>
      </c>
      <c r="P124" s="174">
        <f t="shared" si="31"/>
        <v>0</v>
      </c>
      <c r="Q124" s="175">
        <f t="shared" si="32"/>
        <v>0</v>
      </c>
      <c r="R124" s="238"/>
    </row>
    <row r="125" spans="2:18" s="3" customFormat="1" ht="27.95" customHeight="1">
      <c r="B125" s="236"/>
      <c r="C125" s="218" t="s">
        <v>3983</v>
      </c>
      <c r="D125" s="17" t="s">
        <v>3984</v>
      </c>
      <c r="E125" s="18" t="s">
        <v>6</v>
      </c>
      <c r="F125" s="19" t="s">
        <v>3932</v>
      </c>
      <c r="G125" s="14" t="s">
        <v>12</v>
      </c>
      <c r="H125" s="15">
        <v>0.8</v>
      </c>
      <c r="I125" s="16" t="s">
        <v>25</v>
      </c>
      <c r="J125" s="12" t="s">
        <v>3954</v>
      </c>
      <c r="K125" s="16" t="s">
        <v>2790</v>
      </c>
      <c r="L125" s="207" t="s">
        <v>1348</v>
      </c>
      <c r="M125" s="85">
        <v>0.2</v>
      </c>
      <c r="N125" s="15">
        <f t="shared" si="29"/>
        <v>0.99</v>
      </c>
      <c r="O125" s="78">
        <f t="shared" si="30"/>
        <v>0</v>
      </c>
      <c r="P125" s="78">
        <f t="shared" si="31"/>
        <v>0.15840000000000004</v>
      </c>
      <c r="Q125" s="153">
        <f t="shared" si="32"/>
        <v>1.6000000000000018E-3</v>
      </c>
      <c r="R125" s="113"/>
    </row>
    <row r="126" spans="2:18" s="3" customFormat="1" ht="27.95" customHeight="1">
      <c r="B126" s="236"/>
      <c r="C126" s="241"/>
      <c r="D126" s="20"/>
      <c r="E126" s="21"/>
      <c r="F126" s="31"/>
      <c r="G126" s="14" t="s">
        <v>13</v>
      </c>
      <c r="H126" s="15">
        <v>0.1</v>
      </c>
      <c r="I126" s="16" t="s">
        <v>19</v>
      </c>
      <c r="J126" s="12" t="s">
        <v>210</v>
      </c>
      <c r="K126" s="16" t="s">
        <v>18</v>
      </c>
      <c r="L126" s="65" t="s">
        <v>21</v>
      </c>
      <c r="M126" s="85">
        <f t="shared" ref="M126:M130" si="33">M125</f>
        <v>0.2</v>
      </c>
      <c r="N126" s="15">
        <f t="shared" si="29"/>
        <v>0</v>
      </c>
      <c r="O126" s="78">
        <f t="shared" si="30"/>
        <v>2.0000000000000004E-2</v>
      </c>
      <c r="P126" s="78">
        <f t="shared" si="31"/>
        <v>0</v>
      </c>
      <c r="Q126" s="153">
        <f t="shared" si="32"/>
        <v>0</v>
      </c>
      <c r="R126" s="113"/>
    </row>
    <row r="127" spans="2:18" s="3" customFormat="1" ht="27.95" customHeight="1">
      <c r="B127" s="236"/>
      <c r="C127" s="241"/>
      <c r="D127" s="22"/>
      <c r="E127" s="23"/>
      <c r="F127" s="24"/>
      <c r="G127" s="14" t="s">
        <v>14</v>
      </c>
      <c r="H127" s="15">
        <v>0.1</v>
      </c>
      <c r="I127" s="16" t="s">
        <v>15</v>
      </c>
      <c r="J127" s="12" t="s">
        <v>210</v>
      </c>
      <c r="K127" s="16" t="s">
        <v>18</v>
      </c>
      <c r="L127" s="65" t="s">
        <v>21</v>
      </c>
      <c r="M127" s="85">
        <f t="shared" si="33"/>
        <v>0.2</v>
      </c>
      <c r="N127" s="15">
        <f t="shared" si="29"/>
        <v>0</v>
      </c>
      <c r="O127" s="78">
        <f t="shared" si="30"/>
        <v>2.0000000000000004E-2</v>
      </c>
      <c r="P127" s="78">
        <f t="shared" si="31"/>
        <v>0</v>
      </c>
      <c r="Q127" s="153">
        <f t="shared" si="32"/>
        <v>0</v>
      </c>
      <c r="R127" s="113"/>
    </row>
    <row r="128" spans="2:18" s="3" customFormat="1" ht="27.95" customHeight="1">
      <c r="B128" s="236"/>
      <c r="C128" s="241"/>
      <c r="D128" s="17" t="s">
        <v>3985</v>
      </c>
      <c r="E128" s="18" t="s">
        <v>6</v>
      </c>
      <c r="F128" s="19" t="s">
        <v>3934</v>
      </c>
      <c r="G128" s="14" t="s">
        <v>12</v>
      </c>
      <c r="H128" s="15">
        <v>0.8</v>
      </c>
      <c r="I128" s="16" t="s">
        <v>19</v>
      </c>
      <c r="J128" s="12" t="s">
        <v>210</v>
      </c>
      <c r="K128" s="16" t="s">
        <v>18</v>
      </c>
      <c r="L128" s="65" t="s">
        <v>109</v>
      </c>
      <c r="M128" s="85">
        <v>0.2</v>
      </c>
      <c r="N128" s="15">
        <f t="shared" si="29"/>
        <v>0</v>
      </c>
      <c r="O128" s="78">
        <f t="shared" si="30"/>
        <v>0.16000000000000003</v>
      </c>
      <c r="P128" s="78">
        <f t="shared" si="31"/>
        <v>0</v>
      </c>
      <c r="Q128" s="153">
        <f t="shared" si="32"/>
        <v>0</v>
      </c>
      <c r="R128" s="113"/>
    </row>
    <row r="129" spans="2:18" s="3" customFormat="1" ht="27.95" customHeight="1">
      <c r="B129" s="236"/>
      <c r="C129" s="241"/>
      <c r="D129" s="20"/>
      <c r="E129" s="21"/>
      <c r="F129" s="31"/>
      <c r="G129" s="14" t="s">
        <v>13</v>
      </c>
      <c r="H129" s="15">
        <v>0.1</v>
      </c>
      <c r="I129" s="16" t="s">
        <v>25</v>
      </c>
      <c r="J129" s="12" t="s">
        <v>3954</v>
      </c>
      <c r="K129" s="16" t="s">
        <v>2790</v>
      </c>
      <c r="L129" s="207" t="s">
        <v>1348</v>
      </c>
      <c r="M129" s="85">
        <f t="shared" si="33"/>
        <v>0.2</v>
      </c>
      <c r="N129" s="15">
        <f t="shared" si="29"/>
        <v>0.99</v>
      </c>
      <c r="O129" s="78">
        <f t="shared" si="30"/>
        <v>0</v>
      </c>
      <c r="P129" s="78">
        <f t="shared" si="31"/>
        <v>1.9800000000000005E-2</v>
      </c>
      <c r="Q129" s="153">
        <f t="shared" si="32"/>
        <v>2.0000000000000023E-4</v>
      </c>
      <c r="R129" s="113"/>
    </row>
    <row r="130" spans="2:18" s="3" customFormat="1" ht="27.95" customHeight="1">
      <c r="B130" s="236"/>
      <c r="C130" s="241"/>
      <c r="D130" s="22"/>
      <c r="E130" s="23"/>
      <c r="F130" s="24"/>
      <c r="G130" s="14" t="s">
        <v>14</v>
      </c>
      <c r="H130" s="15">
        <v>0.1</v>
      </c>
      <c r="I130" s="16" t="s">
        <v>15</v>
      </c>
      <c r="J130" s="12" t="s">
        <v>210</v>
      </c>
      <c r="K130" s="16" t="s">
        <v>18</v>
      </c>
      <c r="L130" s="65" t="s">
        <v>21</v>
      </c>
      <c r="M130" s="85">
        <f t="shared" si="33"/>
        <v>0.2</v>
      </c>
      <c r="N130" s="15">
        <f t="shared" si="29"/>
        <v>0</v>
      </c>
      <c r="O130" s="78">
        <f t="shared" si="30"/>
        <v>2.0000000000000004E-2</v>
      </c>
      <c r="P130" s="78">
        <f t="shared" si="31"/>
        <v>0</v>
      </c>
      <c r="Q130" s="153">
        <f t="shared" si="32"/>
        <v>0</v>
      </c>
      <c r="R130" s="113"/>
    </row>
    <row r="131" spans="2:18" s="3" customFormat="1" ht="27.95" customHeight="1">
      <c r="B131" s="236"/>
      <c r="C131" s="243"/>
      <c r="D131" s="17" t="s">
        <v>3986</v>
      </c>
      <c r="E131" s="18" t="s">
        <v>76</v>
      </c>
      <c r="F131" s="19" t="s">
        <v>3938</v>
      </c>
      <c r="G131" s="168" t="s">
        <v>356</v>
      </c>
      <c r="H131" s="164">
        <v>0.25</v>
      </c>
      <c r="I131" s="16" t="s">
        <v>19</v>
      </c>
      <c r="J131" s="12" t="s">
        <v>210</v>
      </c>
      <c r="K131" s="16" t="s">
        <v>18</v>
      </c>
      <c r="L131" s="65" t="s">
        <v>109</v>
      </c>
      <c r="M131" s="87">
        <v>1</v>
      </c>
      <c r="N131" s="15">
        <f t="shared" si="29"/>
        <v>0</v>
      </c>
      <c r="O131" s="78">
        <f t="shared" si="30"/>
        <v>0.25</v>
      </c>
      <c r="P131" s="78">
        <f t="shared" si="31"/>
        <v>0</v>
      </c>
      <c r="Q131" s="153">
        <f t="shared" si="32"/>
        <v>0</v>
      </c>
      <c r="R131" s="238"/>
    </row>
    <row r="132" spans="2:18" s="3" customFormat="1" ht="27.95" customHeight="1">
      <c r="B132" s="236"/>
      <c r="C132" s="243"/>
      <c r="D132" s="20"/>
      <c r="E132" s="21"/>
      <c r="F132" s="31"/>
      <c r="G132" s="168" t="s">
        <v>886</v>
      </c>
      <c r="H132" s="164">
        <v>0.25</v>
      </c>
      <c r="I132" s="16" t="s">
        <v>19</v>
      </c>
      <c r="J132" s="12" t="s">
        <v>3956</v>
      </c>
      <c r="K132" s="16" t="s">
        <v>2790</v>
      </c>
      <c r="L132" s="207" t="s">
        <v>1348</v>
      </c>
      <c r="M132" s="85">
        <f>M131</f>
        <v>1</v>
      </c>
      <c r="N132" s="15">
        <f t="shared" si="29"/>
        <v>0.99</v>
      </c>
      <c r="O132" s="78">
        <f t="shared" si="30"/>
        <v>0.25</v>
      </c>
      <c r="P132" s="78">
        <f t="shared" si="31"/>
        <v>0</v>
      </c>
      <c r="Q132" s="153">
        <f t="shared" si="32"/>
        <v>0</v>
      </c>
      <c r="R132" s="238"/>
    </row>
    <row r="133" spans="2:18" s="3" customFormat="1" ht="27.95" customHeight="1">
      <c r="B133" s="236"/>
      <c r="C133" s="243"/>
      <c r="D133" s="20"/>
      <c r="E133" s="21"/>
      <c r="F133" s="31"/>
      <c r="G133" s="168" t="s">
        <v>887</v>
      </c>
      <c r="H133" s="164">
        <v>0.25</v>
      </c>
      <c r="I133" s="16" t="s">
        <v>19</v>
      </c>
      <c r="J133" s="12" t="s">
        <v>3956</v>
      </c>
      <c r="K133" s="16" t="s">
        <v>2790</v>
      </c>
      <c r="L133" s="207" t="s">
        <v>1348</v>
      </c>
      <c r="M133" s="85">
        <f>M132</f>
        <v>1</v>
      </c>
      <c r="N133" s="15">
        <f t="shared" si="29"/>
        <v>0.99</v>
      </c>
      <c r="O133" s="78">
        <f t="shared" si="30"/>
        <v>0.25</v>
      </c>
      <c r="P133" s="78">
        <f t="shared" si="31"/>
        <v>0</v>
      </c>
      <c r="Q133" s="153">
        <f t="shared" si="32"/>
        <v>0</v>
      </c>
      <c r="R133" s="238"/>
    </row>
    <row r="134" spans="2:18" s="3" customFormat="1" ht="27.95" customHeight="1">
      <c r="B134" s="236"/>
      <c r="C134" s="243"/>
      <c r="D134" s="20"/>
      <c r="E134" s="21"/>
      <c r="F134" s="31"/>
      <c r="G134" s="186" t="s">
        <v>359</v>
      </c>
      <c r="H134" s="183">
        <v>0.25</v>
      </c>
      <c r="I134" s="16" t="s">
        <v>19</v>
      </c>
      <c r="J134" s="12" t="s">
        <v>210</v>
      </c>
      <c r="K134" s="16" t="s">
        <v>18</v>
      </c>
      <c r="L134" s="65" t="s">
        <v>109</v>
      </c>
      <c r="M134" s="85">
        <f>M133</f>
        <v>1</v>
      </c>
      <c r="N134" s="15">
        <f t="shared" si="29"/>
        <v>0</v>
      </c>
      <c r="O134" s="78">
        <f t="shared" si="30"/>
        <v>0.25</v>
      </c>
      <c r="P134" s="78">
        <f t="shared" si="31"/>
        <v>0</v>
      </c>
      <c r="Q134" s="153">
        <f t="shared" si="32"/>
        <v>0</v>
      </c>
      <c r="R134" s="238"/>
    </row>
    <row r="135" spans="2:18" s="3" customFormat="1" ht="27.95" customHeight="1">
      <c r="B135" s="236"/>
      <c r="C135" s="241"/>
      <c r="D135" s="17" t="s">
        <v>3987</v>
      </c>
      <c r="E135" s="18" t="s">
        <v>6</v>
      </c>
      <c r="F135" s="19" t="s">
        <v>3940</v>
      </c>
      <c r="G135" s="14" t="s">
        <v>12</v>
      </c>
      <c r="H135" s="15">
        <v>0.8</v>
      </c>
      <c r="I135" s="16" t="s">
        <v>19</v>
      </c>
      <c r="J135" s="12" t="s">
        <v>210</v>
      </c>
      <c r="K135" s="16" t="s">
        <v>18</v>
      </c>
      <c r="L135" s="65" t="s">
        <v>109</v>
      </c>
      <c r="M135" s="85">
        <v>0.2</v>
      </c>
      <c r="N135" s="15">
        <f t="shared" si="29"/>
        <v>0</v>
      </c>
      <c r="O135" s="78">
        <f t="shared" si="30"/>
        <v>0.16000000000000003</v>
      </c>
      <c r="P135" s="78">
        <f t="shared" si="31"/>
        <v>0</v>
      </c>
      <c r="Q135" s="153">
        <f t="shared" si="32"/>
        <v>0</v>
      </c>
      <c r="R135" s="113"/>
    </row>
    <row r="136" spans="2:18" s="3" customFormat="1" ht="27.95" customHeight="1">
      <c r="B136" s="236"/>
      <c r="C136" s="241"/>
      <c r="D136" s="20"/>
      <c r="E136" s="21"/>
      <c r="F136" s="31"/>
      <c r="G136" s="14" t="s">
        <v>13</v>
      </c>
      <c r="H136" s="15">
        <v>0.1</v>
      </c>
      <c r="I136" s="16" t="s">
        <v>25</v>
      </c>
      <c r="J136" s="12" t="s">
        <v>3954</v>
      </c>
      <c r="K136" s="16" t="s">
        <v>2790</v>
      </c>
      <c r="L136" s="207" t="s">
        <v>1348</v>
      </c>
      <c r="M136" s="85">
        <f t="shared" ref="M136:M137" si="34">M135</f>
        <v>0.2</v>
      </c>
      <c r="N136" s="15">
        <f t="shared" si="29"/>
        <v>0.99</v>
      </c>
      <c r="O136" s="78">
        <f t="shared" si="30"/>
        <v>0</v>
      </c>
      <c r="P136" s="78">
        <f t="shared" si="31"/>
        <v>1.9800000000000005E-2</v>
      </c>
      <c r="Q136" s="153">
        <f t="shared" si="32"/>
        <v>2.0000000000000023E-4</v>
      </c>
      <c r="R136" s="113"/>
    </row>
    <row r="137" spans="2:18" s="3" customFormat="1" ht="27.95" customHeight="1">
      <c r="B137" s="236"/>
      <c r="C137" s="241"/>
      <c r="D137" s="22"/>
      <c r="E137" s="23"/>
      <c r="F137" s="24"/>
      <c r="G137" s="14" t="s">
        <v>14</v>
      </c>
      <c r="H137" s="15">
        <v>0.1</v>
      </c>
      <c r="I137" s="16" t="s">
        <v>15</v>
      </c>
      <c r="J137" s="12" t="s">
        <v>210</v>
      </c>
      <c r="K137" s="16" t="s">
        <v>18</v>
      </c>
      <c r="L137" s="65" t="s">
        <v>21</v>
      </c>
      <c r="M137" s="85">
        <f t="shared" si="34"/>
        <v>0.2</v>
      </c>
      <c r="N137" s="15">
        <f t="shared" si="29"/>
        <v>0</v>
      </c>
      <c r="O137" s="78">
        <f t="shared" si="30"/>
        <v>2.0000000000000004E-2</v>
      </c>
      <c r="P137" s="78">
        <f t="shared" si="31"/>
        <v>0</v>
      </c>
      <c r="Q137" s="153">
        <f t="shared" si="32"/>
        <v>0</v>
      </c>
      <c r="R137" s="113"/>
    </row>
    <row r="138" spans="2:18" s="3" customFormat="1" ht="27.95" customHeight="1">
      <c r="B138" s="236"/>
      <c r="C138" s="243"/>
      <c r="D138" s="17" t="s">
        <v>3988</v>
      </c>
      <c r="E138" s="18" t="s">
        <v>3949</v>
      </c>
      <c r="F138" s="19" t="s">
        <v>3942</v>
      </c>
      <c r="G138" s="168" t="s">
        <v>356</v>
      </c>
      <c r="H138" s="164">
        <v>0.25</v>
      </c>
      <c r="I138" s="16" t="s">
        <v>19</v>
      </c>
      <c r="J138" s="12" t="s">
        <v>210</v>
      </c>
      <c r="K138" s="16" t="s">
        <v>18</v>
      </c>
      <c r="L138" s="65" t="s">
        <v>21</v>
      </c>
      <c r="M138" s="87">
        <v>1</v>
      </c>
      <c r="N138" s="15">
        <f t="shared" si="29"/>
        <v>0</v>
      </c>
      <c r="O138" s="78">
        <f t="shared" si="30"/>
        <v>0.25</v>
      </c>
      <c r="P138" s="78">
        <f t="shared" si="31"/>
        <v>0</v>
      </c>
      <c r="Q138" s="153">
        <f t="shared" si="32"/>
        <v>0</v>
      </c>
      <c r="R138" s="238"/>
    </row>
    <row r="139" spans="2:18" s="3" customFormat="1" ht="27.95" customHeight="1">
      <c r="B139" s="236"/>
      <c r="C139" s="243"/>
      <c r="D139" s="20"/>
      <c r="E139" s="21"/>
      <c r="F139" s="31"/>
      <c r="G139" s="168" t="s">
        <v>886</v>
      </c>
      <c r="H139" s="164">
        <v>0.25</v>
      </c>
      <c r="I139" s="16" t="s">
        <v>25</v>
      </c>
      <c r="J139" s="12" t="s">
        <v>3954</v>
      </c>
      <c r="K139" s="16" t="s">
        <v>2790</v>
      </c>
      <c r="L139" s="207" t="s">
        <v>1348</v>
      </c>
      <c r="M139" s="85">
        <f>M138</f>
        <v>1</v>
      </c>
      <c r="N139" s="15">
        <f t="shared" si="29"/>
        <v>0.99</v>
      </c>
      <c r="O139" s="78">
        <f t="shared" si="30"/>
        <v>0</v>
      </c>
      <c r="P139" s="78">
        <f t="shared" si="31"/>
        <v>0.2475</v>
      </c>
      <c r="Q139" s="153">
        <f t="shared" si="32"/>
        <v>2.5000000000000022E-3</v>
      </c>
      <c r="R139" s="238"/>
    </row>
    <row r="140" spans="2:18" s="3" customFormat="1" ht="27.95" customHeight="1">
      <c r="B140" s="236"/>
      <c r="C140" s="243"/>
      <c r="D140" s="20"/>
      <c r="E140" s="21"/>
      <c r="F140" s="31"/>
      <c r="G140" s="168" t="s">
        <v>887</v>
      </c>
      <c r="H140" s="164">
        <v>0.25</v>
      </c>
      <c r="I140" s="16" t="s">
        <v>25</v>
      </c>
      <c r="J140" s="12" t="s">
        <v>3954</v>
      </c>
      <c r="K140" s="16" t="s">
        <v>2790</v>
      </c>
      <c r="L140" s="207" t="s">
        <v>1348</v>
      </c>
      <c r="M140" s="85">
        <f>M139</f>
        <v>1</v>
      </c>
      <c r="N140" s="15">
        <f t="shared" si="29"/>
        <v>0.99</v>
      </c>
      <c r="O140" s="78">
        <f t="shared" si="30"/>
        <v>0</v>
      </c>
      <c r="P140" s="78">
        <f t="shared" si="31"/>
        <v>0.2475</v>
      </c>
      <c r="Q140" s="153">
        <f t="shared" si="32"/>
        <v>2.5000000000000022E-3</v>
      </c>
      <c r="R140" s="238"/>
    </row>
    <row r="141" spans="2:18" s="3" customFormat="1" ht="27.95" customHeight="1">
      <c r="B141" s="236"/>
      <c r="C141" s="243"/>
      <c r="D141" s="20"/>
      <c r="E141" s="21"/>
      <c r="F141" s="31"/>
      <c r="G141" s="186" t="s">
        <v>359</v>
      </c>
      <c r="H141" s="183">
        <v>0.25</v>
      </c>
      <c r="I141" s="16" t="s">
        <v>19</v>
      </c>
      <c r="J141" s="12" t="s">
        <v>210</v>
      </c>
      <c r="K141" s="16" t="s">
        <v>18</v>
      </c>
      <c r="L141" s="65" t="s">
        <v>109</v>
      </c>
      <c r="M141" s="85">
        <f>M140</f>
        <v>1</v>
      </c>
      <c r="N141" s="15">
        <f t="shared" si="29"/>
        <v>0</v>
      </c>
      <c r="O141" s="78">
        <f t="shared" si="30"/>
        <v>0.25</v>
      </c>
      <c r="P141" s="78">
        <f t="shared" si="31"/>
        <v>0</v>
      </c>
      <c r="Q141" s="153">
        <f t="shared" si="32"/>
        <v>0</v>
      </c>
      <c r="R141" s="238"/>
    </row>
    <row r="142" spans="2:18" s="3" customFormat="1" ht="27.95" customHeight="1">
      <c r="B142" s="236"/>
      <c r="C142" s="241"/>
      <c r="D142" s="17" t="s">
        <v>3989</v>
      </c>
      <c r="E142" s="18" t="s">
        <v>6</v>
      </c>
      <c r="F142" s="19" t="s">
        <v>3940</v>
      </c>
      <c r="G142" s="14" t="s">
        <v>12</v>
      </c>
      <c r="H142" s="15">
        <v>0.8</v>
      </c>
      <c r="I142" s="16" t="s">
        <v>25</v>
      </c>
      <c r="J142" s="12" t="s">
        <v>3954</v>
      </c>
      <c r="K142" s="16" t="s">
        <v>2790</v>
      </c>
      <c r="L142" s="207" t="s">
        <v>1348</v>
      </c>
      <c r="M142" s="85">
        <v>0.2</v>
      </c>
      <c r="N142" s="15">
        <f t="shared" si="29"/>
        <v>0.99</v>
      </c>
      <c r="O142" s="78">
        <f t="shared" si="30"/>
        <v>0</v>
      </c>
      <c r="P142" s="78">
        <f t="shared" si="31"/>
        <v>0.15840000000000004</v>
      </c>
      <c r="Q142" s="153">
        <f t="shared" si="32"/>
        <v>1.6000000000000018E-3</v>
      </c>
      <c r="R142" s="113"/>
    </row>
    <row r="143" spans="2:18" s="3" customFormat="1" ht="27.95" customHeight="1">
      <c r="B143" s="236"/>
      <c r="C143" s="241"/>
      <c r="D143" s="20"/>
      <c r="E143" s="21"/>
      <c r="F143" s="31"/>
      <c r="G143" s="14" t="s">
        <v>13</v>
      </c>
      <c r="H143" s="15">
        <v>0.1</v>
      </c>
      <c r="I143" s="16" t="s">
        <v>19</v>
      </c>
      <c r="J143" s="12" t="s">
        <v>210</v>
      </c>
      <c r="K143" s="16" t="s">
        <v>18</v>
      </c>
      <c r="L143" s="65" t="s">
        <v>21</v>
      </c>
      <c r="M143" s="85">
        <f t="shared" ref="M143:M144" si="35">M142</f>
        <v>0.2</v>
      </c>
      <c r="N143" s="15">
        <f t="shared" si="29"/>
        <v>0</v>
      </c>
      <c r="O143" s="78">
        <f t="shared" si="30"/>
        <v>2.0000000000000004E-2</v>
      </c>
      <c r="P143" s="78">
        <f t="shared" si="31"/>
        <v>0</v>
      </c>
      <c r="Q143" s="153">
        <f t="shared" si="32"/>
        <v>0</v>
      </c>
      <c r="R143" s="113"/>
    </row>
    <row r="144" spans="2:18" s="3" customFormat="1" ht="27.95" customHeight="1">
      <c r="B144" s="236"/>
      <c r="C144" s="241"/>
      <c r="D144" s="22"/>
      <c r="E144" s="23"/>
      <c r="F144" s="24"/>
      <c r="G144" s="14" t="s">
        <v>14</v>
      </c>
      <c r="H144" s="15">
        <v>0.1</v>
      </c>
      <c r="I144" s="16" t="s">
        <v>15</v>
      </c>
      <c r="J144" s="12" t="s">
        <v>210</v>
      </c>
      <c r="K144" s="16" t="s">
        <v>18</v>
      </c>
      <c r="L144" s="65" t="s">
        <v>21</v>
      </c>
      <c r="M144" s="85">
        <f t="shared" si="35"/>
        <v>0.2</v>
      </c>
      <c r="N144" s="15">
        <f t="shared" si="29"/>
        <v>0</v>
      </c>
      <c r="O144" s="78">
        <f t="shared" si="30"/>
        <v>2.0000000000000004E-2</v>
      </c>
      <c r="P144" s="78">
        <f t="shared" si="31"/>
        <v>0</v>
      </c>
      <c r="Q144" s="153">
        <f t="shared" si="32"/>
        <v>0</v>
      </c>
      <c r="R144" s="113"/>
    </row>
    <row r="145" spans="2:18" s="3" customFormat="1" ht="27.95" customHeight="1">
      <c r="B145" s="236"/>
      <c r="C145" s="243"/>
      <c r="D145" s="17" t="s">
        <v>3990</v>
      </c>
      <c r="E145" s="18" t="s">
        <v>899</v>
      </c>
      <c r="F145" s="19" t="s">
        <v>3947</v>
      </c>
      <c r="G145" s="168" t="s">
        <v>356</v>
      </c>
      <c r="H145" s="164">
        <v>0.25</v>
      </c>
      <c r="I145" s="165" t="s">
        <v>25</v>
      </c>
      <c r="J145" s="12" t="s">
        <v>3957</v>
      </c>
      <c r="K145" s="16" t="s">
        <v>2790</v>
      </c>
      <c r="L145" s="207" t="s">
        <v>1348</v>
      </c>
      <c r="M145" s="85">
        <v>10</v>
      </c>
      <c r="N145" s="15">
        <f t="shared" si="29"/>
        <v>0.99</v>
      </c>
      <c r="O145" s="78">
        <f t="shared" si="30"/>
        <v>0</v>
      </c>
      <c r="P145" s="78">
        <f t="shared" si="31"/>
        <v>2.4750000000000001</v>
      </c>
      <c r="Q145" s="153">
        <f t="shared" si="32"/>
        <v>2.5000000000000022E-2</v>
      </c>
      <c r="R145" s="113"/>
    </row>
    <row r="146" spans="2:18" s="3" customFormat="1" ht="27.95" customHeight="1">
      <c r="B146" s="236"/>
      <c r="C146" s="243"/>
      <c r="D146" s="20"/>
      <c r="E146" s="21"/>
      <c r="F146" s="31"/>
      <c r="G146" s="168" t="s">
        <v>886</v>
      </c>
      <c r="H146" s="164">
        <v>0.25</v>
      </c>
      <c r="I146" s="165" t="s">
        <v>25</v>
      </c>
      <c r="J146" s="12" t="s">
        <v>3958</v>
      </c>
      <c r="K146" s="16" t="s">
        <v>2790</v>
      </c>
      <c r="L146" s="207" t="s">
        <v>1348</v>
      </c>
      <c r="M146" s="85">
        <f>M145</f>
        <v>10</v>
      </c>
      <c r="N146" s="15">
        <f t="shared" si="29"/>
        <v>0.99</v>
      </c>
      <c r="O146" s="78">
        <f t="shared" si="30"/>
        <v>0</v>
      </c>
      <c r="P146" s="78">
        <f t="shared" si="31"/>
        <v>2.4750000000000001</v>
      </c>
      <c r="Q146" s="153">
        <f t="shared" si="32"/>
        <v>2.5000000000000022E-2</v>
      </c>
      <c r="R146" s="113"/>
    </row>
    <row r="147" spans="2:18" s="3" customFormat="1" ht="27.95" customHeight="1">
      <c r="B147" s="236"/>
      <c r="C147" s="243"/>
      <c r="D147" s="20"/>
      <c r="E147" s="21"/>
      <c r="F147" s="31"/>
      <c r="G147" s="168" t="s">
        <v>887</v>
      </c>
      <c r="H147" s="164">
        <v>0.25</v>
      </c>
      <c r="I147" s="165" t="s">
        <v>25</v>
      </c>
      <c r="J147" s="12" t="s">
        <v>3958</v>
      </c>
      <c r="K147" s="16" t="s">
        <v>2790</v>
      </c>
      <c r="L147" s="207" t="s">
        <v>1348</v>
      </c>
      <c r="M147" s="85">
        <f>M146</f>
        <v>10</v>
      </c>
      <c r="N147" s="15">
        <f t="shared" si="29"/>
        <v>0.99</v>
      </c>
      <c r="O147" s="78">
        <f t="shared" si="30"/>
        <v>0</v>
      </c>
      <c r="P147" s="78">
        <f t="shared" si="31"/>
        <v>2.4750000000000001</v>
      </c>
      <c r="Q147" s="153">
        <f t="shared" si="32"/>
        <v>2.5000000000000022E-2</v>
      </c>
      <c r="R147" s="113"/>
    </row>
    <row r="148" spans="2:18" s="3" customFormat="1" ht="27.95" customHeight="1">
      <c r="B148" s="236"/>
      <c r="C148" s="243"/>
      <c r="D148" s="20"/>
      <c r="E148" s="21"/>
      <c r="F148" s="31"/>
      <c r="G148" s="186" t="s">
        <v>359</v>
      </c>
      <c r="H148" s="183">
        <v>0.25</v>
      </c>
      <c r="I148" s="179" t="s">
        <v>3226</v>
      </c>
      <c r="J148" s="12" t="s">
        <v>210</v>
      </c>
      <c r="K148" s="16" t="s">
        <v>18</v>
      </c>
      <c r="L148" s="65" t="s">
        <v>21</v>
      </c>
      <c r="M148" s="85">
        <f>M147</f>
        <v>10</v>
      </c>
      <c r="N148" s="15">
        <f t="shared" si="29"/>
        <v>0</v>
      </c>
      <c r="O148" s="78">
        <f t="shared" si="30"/>
        <v>2.5</v>
      </c>
      <c r="P148" s="78">
        <f t="shared" si="31"/>
        <v>0</v>
      </c>
      <c r="Q148" s="153">
        <f t="shared" si="32"/>
        <v>0</v>
      </c>
      <c r="R148" s="113"/>
    </row>
    <row r="149" spans="2:18" s="3" customFormat="1" ht="27.95" customHeight="1">
      <c r="B149" s="236"/>
      <c r="C149" s="243"/>
      <c r="D149" s="17" t="s">
        <v>3991</v>
      </c>
      <c r="E149" s="18" t="s">
        <v>76</v>
      </c>
      <c r="F149" s="19" t="s">
        <v>3945</v>
      </c>
      <c r="G149" s="168" t="s">
        <v>356</v>
      </c>
      <c r="H149" s="164">
        <v>0.25</v>
      </c>
      <c r="I149" s="165" t="s">
        <v>25</v>
      </c>
      <c r="J149" s="12" t="s">
        <v>3957</v>
      </c>
      <c r="K149" s="16" t="s">
        <v>2790</v>
      </c>
      <c r="L149" s="207" t="s">
        <v>1348</v>
      </c>
      <c r="M149" s="87">
        <v>1</v>
      </c>
      <c r="N149" s="15">
        <f t="shared" si="29"/>
        <v>0.99</v>
      </c>
      <c r="O149" s="78">
        <f t="shared" si="30"/>
        <v>0</v>
      </c>
      <c r="P149" s="78">
        <f t="shared" si="31"/>
        <v>0.2475</v>
      </c>
      <c r="Q149" s="153">
        <f t="shared" si="32"/>
        <v>2.5000000000000022E-3</v>
      </c>
      <c r="R149" s="113"/>
    </row>
    <row r="150" spans="2:18" s="3" customFormat="1" ht="27.95" customHeight="1">
      <c r="B150" s="236"/>
      <c r="C150" s="243"/>
      <c r="D150" s="20"/>
      <c r="E150" s="21"/>
      <c r="F150" s="31"/>
      <c r="G150" s="168" t="s">
        <v>886</v>
      </c>
      <c r="H150" s="164">
        <v>0.25</v>
      </c>
      <c r="I150" s="16" t="s">
        <v>19</v>
      </c>
      <c r="J150" s="12" t="s">
        <v>80</v>
      </c>
      <c r="K150" s="16" t="s">
        <v>18</v>
      </c>
      <c r="L150" s="65" t="s">
        <v>109</v>
      </c>
      <c r="M150" s="85">
        <f>M149</f>
        <v>1</v>
      </c>
      <c r="N150" s="15">
        <f t="shared" si="29"/>
        <v>0</v>
      </c>
      <c r="O150" s="78">
        <f t="shared" si="30"/>
        <v>0.25</v>
      </c>
      <c r="P150" s="78">
        <f t="shared" si="31"/>
        <v>0</v>
      </c>
      <c r="Q150" s="153">
        <f t="shared" si="32"/>
        <v>0</v>
      </c>
      <c r="R150" s="113"/>
    </row>
    <row r="151" spans="2:18" s="3" customFormat="1" ht="27.95" customHeight="1">
      <c r="B151" s="236"/>
      <c r="C151" s="243"/>
      <c r="D151" s="20"/>
      <c r="E151" s="21"/>
      <c r="F151" s="31"/>
      <c r="G151" s="168" t="s">
        <v>887</v>
      </c>
      <c r="H151" s="164">
        <v>0.25</v>
      </c>
      <c r="I151" s="16" t="s">
        <v>19</v>
      </c>
      <c r="J151" s="12" t="s">
        <v>80</v>
      </c>
      <c r="K151" s="16" t="s">
        <v>18</v>
      </c>
      <c r="L151" s="65" t="s">
        <v>109</v>
      </c>
      <c r="M151" s="85">
        <f>M150</f>
        <v>1</v>
      </c>
      <c r="N151" s="15">
        <f t="shared" si="29"/>
        <v>0</v>
      </c>
      <c r="O151" s="78">
        <f t="shared" si="30"/>
        <v>0.25</v>
      </c>
      <c r="P151" s="78">
        <f t="shared" si="31"/>
        <v>0</v>
      </c>
      <c r="Q151" s="153">
        <f t="shared" si="32"/>
        <v>0</v>
      </c>
      <c r="R151" s="238"/>
    </row>
    <row r="152" spans="2:18" s="3" customFormat="1" ht="27.95" customHeight="1">
      <c r="B152" s="236"/>
      <c r="C152" s="243"/>
      <c r="D152" s="20"/>
      <c r="E152" s="21"/>
      <c r="F152" s="31"/>
      <c r="G152" s="186" t="s">
        <v>359</v>
      </c>
      <c r="H152" s="183">
        <v>0.25</v>
      </c>
      <c r="I152" s="91" t="s">
        <v>19</v>
      </c>
      <c r="J152" s="92" t="s">
        <v>80</v>
      </c>
      <c r="K152" s="91" t="s">
        <v>18</v>
      </c>
      <c r="L152" s="173" t="s">
        <v>109</v>
      </c>
      <c r="M152" s="93">
        <f>M151</f>
        <v>1</v>
      </c>
      <c r="N152" s="172">
        <f t="shared" si="29"/>
        <v>0</v>
      </c>
      <c r="O152" s="174">
        <f t="shared" si="30"/>
        <v>0.25</v>
      </c>
      <c r="P152" s="174">
        <f t="shared" si="31"/>
        <v>0</v>
      </c>
      <c r="Q152" s="175">
        <f t="shared" si="32"/>
        <v>0</v>
      </c>
      <c r="R152" s="238"/>
    </row>
    <row r="153" spans="2:18" s="3" customFormat="1" ht="27.95" customHeight="1">
      <c r="B153" s="236"/>
      <c r="C153" s="243"/>
      <c r="D153" s="17" t="s">
        <v>3992</v>
      </c>
      <c r="E153" s="18" t="s">
        <v>883</v>
      </c>
      <c r="F153" s="324">
        <v>154003</v>
      </c>
      <c r="G153" s="163" t="s">
        <v>884</v>
      </c>
      <c r="H153" s="164">
        <v>0.1</v>
      </c>
      <c r="I153" s="165" t="s">
        <v>19</v>
      </c>
      <c r="J153" s="92" t="s">
        <v>80</v>
      </c>
      <c r="K153" s="16" t="s">
        <v>18</v>
      </c>
      <c r="L153" s="173" t="s">
        <v>109</v>
      </c>
      <c r="M153" s="85">
        <v>25</v>
      </c>
      <c r="N153" s="15">
        <f t="shared" si="29"/>
        <v>0</v>
      </c>
      <c r="O153" s="78">
        <f t="shared" si="30"/>
        <v>2.5</v>
      </c>
      <c r="P153" s="78">
        <f t="shared" si="31"/>
        <v>0</v>
      </c>
      <c r="Q153" s="81">
        <f t="shared" si="32"/>
        <v>0</v>
      </c>
      <c r="R153" s="238"/>
    </row>
    <row r="154" spans="2:18" s="3" customFormat="1" ht="27.95" customHeight="1">
      <c r="B154" s="236"/>
      <c r="C154" s="243"/>
      <c r="D154" s="20"/>
      <c r="E154" s="21"/>
      <c r="F154" s="31"/>
      <c r="G154" s="193" t="s">
        <v>885</v>
      </c>
      <c r="H154" s="183">
        <v>0.9</v>
      </c>
      <c r="I154" s="165" t="s">
        <v>25</v>
      </c>
      <c r="J154" s="12" t="s">
        <v>3957</v>
      </c>
      <c r="K154" s="16" t="s">
        <v>2790</v>
      </c>
      <c r="L154" s="207" t="s">
        <v>1348</v>
      </c>
      <c r="M154" s="85">
        <f>M153</f>
        <v>25</v>
      </c>
      <c r="N154" s="15">
        <f t="shared" si="29"/>
        <v>0.99</v>
      </c>
      <c r="O154" s="78">
        <f t="shared" si="30"/>
        <v>0</v>
      </c>
      <c r="P154" s="78">
        <f t="shared" si="31"/>
        <v>22.274999999999999</v>
      </c>
      <c r="Q154" s="153">
        <f t="shared" si="32"/>
        <v>0.2250000000000002</v>
      </c>
      <c r="R154" s="238"/>
    </row>
    <row r="155" spans="2:18" s="3" customFormat="1" ht="27.95" customHeight="1">
      <c r="B155" s="236"/>
      <c r="C155" s="243"/>
      <c r="D155" s="17" t="s">
        <v>3993</v>
      </c>
      <c r="E155" s="18" t="s">
        <v>1259</v>
      </c>
      <c r="F155" s="19" t="s">
        <v>1394</v>
      </c>
      <c r="G155" s="168" t="s">
        <v>356</v>
      </c>
      <c r="H155" s="164">
        <v>0.25</v>
      </c>
      <c r="I155" s="16" t="s">
        <v>19</v>
      </c>
      <c r="J155" s="180" t="s">
        <v>946</v>
      </c>
      <c r="K155" s="179" t="s">
        <v>18</v>
      </c>
      <c r="L155" s="180" t="s">
        <v>109</v>
      </c>
      <c r="M155" s="85">
        <v>2</v>
      </c>
      <c r="N155" s="15">
        <f t="shared" si="29"/>
        <v>0</v>
      </c>
      <c r="O155" s="78">
        <f t="shared" si="30"/>
        <v>0.5</v>
      </c>
      <c r="P155" s="78">
        <f t="shared" si="31"/>
        <v>0</v>
      </c>
      <c r="Q155" s="153">
        <f t="shared" si="32"/>
        <v>0</v>
      </c>
      <c r="R155" s="238"/>
    </row>
    <row r="156" spans="2:18" s="3" customFormat="1" ht="27.95" customHeight="1">
      <c r="B156" s="236"/>
      <c r="C156" s="243"/>
      <c r="D156" s="20"/>
      <c r="E156" s="21"/>
      <c r="F156" s="31"/>
      <c r="G156" s="168" t="s">
        <v>886</v>
      </c>
      <c r="H156" s="164">
        <v>0.25</v>
      </c>
      <c r="I156" s="16" t="s">
        <v>19</v>
      </c>
      <c r="J156" s="180" t="s">
        <v>946</v>
      </c>
      <c r="K156" s="179" t="s">
        <v>18</v>
      </c>
      <c r="L156" s="180" t="s">
        <v>109</v>
      </c>
      <c r="M156" s="85">
        <f>M155</f>
        <v>2</v>
      </c>
      <c r="N156" s="15">
        <f t="shared" si="29"/>
        <v>0</v>
      </c>
      <c r="O156" s="78">
        <f t="shared" si="30"/>
        <v>0.5</v>
      </c>
      <c r="P156" s="78">
        <f t="shared" si="31"/>
        <v>0</v>
      </c>
      <c r="Q156" s="153">
        <f t="shared" si="32"/>
        <v>0</v>
      </c>
      <c r="R156" s="238"/>
    </row>
    <row r="157" spans="2:18" s="3" customFormat="1" ht="27.95" customHeight="1">
      <c r="B157" s="236"/>
      <c r="C157" s="243"/>
      <c r="D157" s="20"/>
      <c r="E157" s="21"/>
      <c r="F157" s="31"/>
      <c r="G157" s="168" t="s">
        <v>887</v>
      </c>
      <c r="H157" s="164">
        <v>0.25</v>
      </c>
      <c r="I157" s="16" t="s">
        <v>19</v>
      </c>
      <c r="J157" s="180" t="s">
        <v>946</v>
      </c>
      <c r="K157" s="179" t="s">
        <v>18</v>
      </c>
      <c r="L157" s="180" t="s">
        <v>109</v>
      </c>
      <c r="M157" s="85">
        <f>M156</f>
        <v>2</v>
      </c>
      <c r="N157" s="15">
        <f t="shared" si="29"/>
        <v>0</v>
      </c>
      <c r="O157" s="78">
        <f t="shared" si="30"/>
        <v>0.5</v>
      </c>
      <c r="P157" s="78">
        <f t="shared" si="31"/>
        <v>0</v>
      </c>
      <c r="Q157" s="153">
        <f t="shared" si="32"/>
        <v>0</v>
      </c>
      <c r="R157" s="238"/>
    </row>
    <row r="158" spans="2:18" s="3" customFormat="1" ht="27.95" customHeight="1">
      <c r="B158" s="236"/>
      <c r="C158" s="243"/>
      <c r="D158" s="20"/>
      <c r="E158" s="21"/>
      <c r="F158" s="31"/>
      <c r="G158" s="186" t="s">
        <v>359</v>
      </c>
      <c r="H158" s="183">
        <v>0.25</v>
      </c>
      <c r="I158" s="16" t="s">
        <v>19</v>
      </c>
      <c r="J158" s="180" t="s">
        <v>946</v>
      </c>
      <c r="K158" s="179" t="s">
        <v>18</v>
      </c>
      <c r="L158" s="180" t="s">
        <v>109</v>
      </c>
      <c r="M158" s="93">
        <f>M157</f>
        <v>2</v>
      </c>
      <c r="N158" s="15">
        <f t="shared" si="29"/>
        <v>0</v>
      </c>
      <c r="O158" s="78">
        <f t="shared" si="30"/>
        <v>0.5</v>
      </c>
      <c r="P158" s="78">
        <f t="shared" si="31"/>
        <v>0</v>
      </c>
      <c r="Q158" s="153">
        <f t="shared" si="32"/>
        <v>0</v>
      </c>
      <c r="R158" s="238"/>
    </row>
    <row r="159" spans="2:18" s="3" customFormat="1" ht="27.95" customHeight="1">
      <c r="B159" s="236"/>
      <c r="C159" s="243"/>
      <c r="D159" s="17" t="s">
        <v>3994</v>
      </c>
      <c r="E159" s="18" t="s">
        <v>76</v>
      </c>
      <c r="F159" s="19" t="s">
        <v>3951</v>
      </c>
      <c r="G159" s="168" t="s">
        <v>356</v>
      </c>
      <c r="H159" s="164">
        <v>0.25</v>
      </c>
      <c r="I159" s="16" t="s">
        <v>19</v>
      </c>
      <c r="J159" s="180" t="s">
        <v>946</v>
      </c>
      <c r="K159" s="179" t="s">
        <v>18</v>
      </c>
      <c r="L159" s="180" t="s">
        <v>109</v>
      </c>
      <c r="M159" s="87">
        <v>1</v>
      </c>
      <c r="N159" s="15">
        <f t="shared" ref="N159:N204" si="36">IF(K159="Detected", 0.99,0)</f>
        <v>0</v>
      </c>
      <c r="O159" s="78">
        <f t="shared" ref="O159:O204" si="37">IF(I159="Safe", M159*H159,0)</f>
        <v>0.25</v>
      </c>
      <c r="P159" s="78">
        <f t="shared" ref="P159:P204" si="38">IF(I159="Dangerous",M159*H159*N159,0)</f>
        <v>0</v>
      </c>
      <c r="Q159" s="153">
        <f t="shared" ref="Q159:Q204" si="39">IF(P159=0,0,M159*H159*(1-N159))</f>
        <v>0</v>
      </c>
      <c r="R159" s="238"/>
    </row>
    <row r="160" spans="2:18" s="3" customFormat="1" ht="27.95" customHeight="1">
      <c r="B160" s="236"/>
      <c r="C160" s="243"/>
      <c r="D160" s="20"/>
      <c r="E160" s="21"/>
      <c r="F160" s="31"/>
      <c r="G160" s="168" t="s">
        <v>886</v>
      </c>
      <c r="H160" s="164">
        <v>0.25</v>
      </c>
      <c r="I160" s="16" t="s">
        <v>19</v>
      </c>
      <c r="J160" s="180" t="s">
        <v>946</v>
      </c>
      <c r="K160" s="179" t="s">
        <v>18</v>
      </c>
      <c r="L160" s="180" t="s">
        <v>109</v>
      </c>
      <c r="M160" s="85">
        <f>M159</f>
        <v>1</v>
      </c>
      <c r="N160" s="15">
        <f t="shared" si="36"/>
        <v>0</v>
      </c>
      <c r="O160" s="78">
        <f t="shared" si="37"/>
        <v>0.25</v>
      </c>
      <c r="P160" s="78">
        <f t="shared" si="38"/>
        <v>0</v>
      </c>
      <c r="Q160" s="153">
        <f t="shared" si="39"/>
        <v>0</v>
      </c>
      <c r="R160" s="238"/>
    </row>
    <row r="161" spans="2:18" s="3" customFormat="1" ht="27.95" customHeight="1">
      <c r="B161" s="236"/>
      <c r="C161" s="243"/>
      <c r="D161" s="20"/>
      <c r="E161" s="21"/>
      <c r="F161" s="31"/>
      <c r="G161" s="168" t="s">
        <v>887</v>
      </c>
      <c r="H161" s="164">
        <v>0.25</v>
      </c>
      <c r="I161" s="16" t="s">
        <v>19</v>
      </c>
      <c r="J161" s="180" t="s">
        <v>946</v>
      </c>
      <c r="K161" s="179" t="s">
        <v>18</v>
      </c>
      <c r="L161" s="180" t="s">
        <v>109</v>
      </c>
      <c r="M161" s="85">
        <f>M160</f>
        <v>1</v>
      </c>
      <c r="N161" s="15">
        <f t="shared" si="36"/>
        <v>0</v>
      </c>
      <c r="O161" s="78">
        <f t="shared" si="37"/>
        <v>0.25</v>
      </c>
      <c r="P161" s="78">
        <f t="shared" si="38"/>
        <v>0</v>
      </c>
      <c r="Q161" s="153">
        <f t="shared" si="39"/>
        <v>0</v>
      </c>
      <c r="R161" s="238"/>
    </row>
    <row r="162" spans="2:18" s="3" customFormat="1" ht="27.95" customHeight="1">
      <c r="B162" s="236"/>
      <c r="C162" s="243"/>
      <c r="D162" s="20"/>
      <c r="E162" s="21"/>
      <c r="F162" s="31"/>
      <c r="G162" s="186" t="s">
        <v>359</v>
      </c>
      <c r="H162" s="183">
        <v>0.25</v>
      </c>
      <c r="I162" s="16" t="s">
        <v>19</v>
      </c>
      <c r="J162" s="180" t="s">
        <v>946</v>
      </c>
      <c r="K162" s="179" t="s">
        <v>18</v>
      </c>
      <c r="L162" s="180" t="s">
        <v>109</v>
      </c>
      <c r="M162" s="93">
        <f>M161</f>
        <v>1</v>
      </c>
      <c r="N162" s="172">
        <f t="shared" si="36"/>
        <v>0</v>
      </c>
      <c r="O162" s="174">
        <f t="shared" si="37"/>
        <v>0.25</v>
      </c>
      <c r="P162" s="174">
        <f t="shared" si="38"/>
        <v>0</v>
      </c>
      <c r="Q162" s="175">
        <f t="shared" si="39"/>
        <v>0</v>
      </c>
      <c r="R162" s="238"/>
    </row>
    <row r="163" spans="2:18" s="3" customFormat="1" ht="27.95" customHeight="1">
      <c r="B163" s="236"/>
      <c r="C163" s="218" t="s">
        <v>3995</v>
      </c>
      <c r="D163" s="17" t="s">
        <v>3996</v>
      </c>
      <c r="E163" s="18" t="s">
        <v>6</v>
      </c>
      <c r="F163" s="19" t="s">
        <v>3932</v>
      </c>
      <c r="G163" s="14" t="s">
        <v>12</v>
      </c>
      <c r="H163" s="15">
        <v>0.8</v>
      </c>
      <c r="I163" s="16" t="s">
        <v>25</v>
      </c>
      <c r="J163" s="12" t="s">
        <v>3954</v>
      </c>
      <c r="K163" s="16" t="s">
        <v>2790</v>
      </c>
      <c r="L163" s="207" t="s">
        <v>1348</v>
      </c>
      <c r="M163" s="85">
        <v>0.2</v>
      </c>
      <c r="N163" s="15">
        <f t="shared" si="36"/>
        <v>0.99</v>
      </c>
      <c r="O163" s="78">
        <f t="shared" si="37"/>
        <v>0</v>
      </c>
      <c r="P163" s="78">
        <f t="shared" si="38"/>
        <v>0.15840000000000004</v>
      </c>
      <c r="Q163" s="153">
        <f t="shared" si="39"/>
        <v>1.6000000000000018E-3</v>
      </c>
      <c r="R163" s="113"/>
    </row>
    <row r="164" spans="2:18" s="3" customFormat="1" ht="27.95" customHeight="1">
      <c r="B164" s="236"/>
      <c r="C164" s="241"/>
      <c r="D164" s="20"/>
      <c r="E164" s="21"/>
      <c r="F164" s="31"/>
      <c r="G164" s="14" t="s">
        <v>13</v>
      </c>
      <c r="H164" s="15">
        <v>0.1</v>
      </c>
      <c r="I164" s="16" t="s">
        <v>19</v>
      </c>
      <c r="J164" s="12" t="s">
        <v>210</v>
      </c>
      <c r="K164" s="16" t="s">
        <v>18</v>
      </c>
      <c r="L164" s="65" t="s">
        <v>21</v>
      </c>
      <c r="M164" s="85">
        <f t="shared" ref="M164:M168" si="40">M163</f>
        <v>0.2</v>
      </c>
      <c r="N164" s="15">
        <f t="shared" si="36"/>
        <v>0</v>
      </c>
      <c r="O164" s="78">
        <f t="shared" si="37"/>
        <v>2.0000000000000004E-2</v>
      </c>
      <c r="P164" s="78">
        <f t="shared" si="38"/>
        <v>0</v>
      </c>
      <c r="Q164" s="153">
        <f t="shared" si="39"/>
        <v>0</v>
      </c>
      <c r="R164" s="113"/>
    </row>
    <row r="165" spans="2:18" s="3" customFormat="1" ht="27.95" customHeight="1">
      <c r="B165" s="236"/>
      <c r="C165" s="241"/>
      <c r="D165" s="22"/>
      <c r="E165" s="23"/>
      <c r="F165" s="24"/>
      <c r="G165" s="14" t="s">
        <v>14</v>
      </c>
      <c r="H165" s="15">
        <v>0.1</v>
      </c>
      <c r="I165" s="16" t="s">
        <v>15</v>
      </c>
      <c r="J165" s="12" t="s">
        <v>210</v>
      </c>
      <c r="K165" s="16" t="s">
        <v>18</v>
      </c>
      <c r="L165" s="65" t="s">
        <v>21</v>
      </c>
      <c r="M165" s="85">
        <f t="shared" si="40"/>
        <v>0.2</v>
      </c>
      <c r="N165" s="15">
        <f t="shared" si="36"/>
        <v>0</v>
      </c>
      <c r="O165" s="78">
        <f t="shared" si="37"/>
        <v>2.0000000000000004E-2</v>
      </c>
      <c r="P165" s="78">
        <f t="shared" si="38"/>
        <v>0</v>
      </c>
      <c r="Q165" s="153">
        <f t="shared" si="39"/>
        <v>0</v>
      </c>
      <c r="R165" s="113"/>
    </row>
    <row r="166" spans="2:18" s="3" customFormat="1" ht="27.95" customHeight="1">
      <c r="B166" s="236"/>
      <c r="C166" s="241"/>
      <c r="D166" s="17" t="s">
        <v>3997</v>
      </c>
      <c r="E166" s="18" t="s">
        <v>6</v>
      </c>
      <c r="F166" s="19" t="s">
        <v>3934</v>
      </c>
      <c r="G166" s="14" t="s">
        <v>12</v>
      </c>
      <c r="H166" s="15">
        <v>0.8</v>
      </c>
      <c r="I166" s="16" t="s">
        <v>19</v>
      </c>
      <c r="J166" s="12" t="s">
        <v>210</v>
      </c>
      <c r="K166" s="16" t="s">
        <v>18</v>
      </c>
      <c r="L166" s="65" t="s">
        <v>109</v>
      </c>
      <c r="M166" s="85">
        <v>0.2</v>
      </c>
      <c r="N166" s="15">
        <f t="shared" si="36"/>
        <v>0</v>
      </c>
      <c r="O166" s="78">
        <f t="shared" si="37"/>
        <v>0.16000000000000003</v>
      </c>
      <c r="P166" s="78">
        <f t="shared" si="38"/>
        <v>0</v>
      </c>
      <c r="Q166" s="153">
        <f t="shared" si="39"/>
        <v>0</v>
      </c>
      <c r="R166" s="113"/>
    </row>
    <row r="167" spans="2:18" s="3" customFormat="1" ht="27.95" customHeight="1">
      <c r="B167" s="236"/>
      <c r="C167" s="241"/>
      <c r="D167" s="20"/>
      <c r="E167" s="21"/>
      <c r="F167" s="31"/>
      <c r="G167" s="14" t="s">
        <v>13</v>
      </c>
      <c r="H167" s="15">
        <v>0.1</v>
      </c>
      <c r="I167" s="16" t="s">
        <v>25</v>
      </c>
      <c r="J167" s="12" t="s">
        <v>3954</v>
      </c>
      <c r="K167" s="16" t="s">
        <v>2790</v>
      </c>
      <c r="L167" s="207" t="s">
        <v>1348</v>
      </c>
      <c r="M167" s="85">
        <f t="shared" si="40"/>
        <v>0.2</v>
      </c>
      <c r="N167" s="15">
        <f t="shared" si="36"/>
        <v>0.99</v>
      </c>
      <c r="O167" s="78">
        <f t="shared" si="37"/>
        <v>0</v>
      </c>
      <c r="P167" s="78">
        <f t="shared" si="38"/>
        <v>1.9800000000000005E-2</v>
      </c>
      <c r="Q167" s="153">
        <f t="shared" si="39"/>
        <v>2.0000000000000023E-4</v>
      </c>
      <c r="R167" s="113"/>
    </row>
    <row r="168" spans="2:18" s="3" customFormat="1" ht="27.95" customHeight="1">
      <c r="B168" s="236"/>
      <c r="C168" s="241"/>
      <c r="D168" s="22"/>
      <c r="E168" s="23"/>
      <c r="F168" s="24"/>
      <c r="G168" s="14" t="s">
        <v>14</v>
      </c>
      <c r="H168" s="15">
        <v>0.1</v>
      </c>
      <c r="I168" s="16" t="s">
        <v>15</v>
      </c>
      <c r="J168" s="12" t="s">
        <v>210</v>
      </c>
      <c r="K168" s="16" t="s">
        <v>18</v>
      </c>
      <c r="L168" s="65" t="s">
        <v>21</v>
      </c>
      <c r="M168" s="85">
        <f t="shared" si="40"/>
        <v>0.2</v>
      </c>
      <c r="N168" s="15">
        <f t="shared" si="36"/>
        <v>0</v>
      </c>
      <c r="O168" s="78">
        <f t="shared" si="37"/>
        <v>2.0000000000000004E-2</v>
      </c>
      <c r="P168" s="78">
        <f t="shared" si="38"/>
        <v>0</v>
      </c>
      <c r="Q168" s="153">
        <f t="shared" si="39"/>
        <v>0</v>
      </c>
      <c r="R168" s="113"/>
    </row>
    <row r="169" spans="2:18" s="3" customFormat="1" ht="27.95" customHeight="1">
      <c r="B169" s="236"/>
      <c r="C169" s="243"/>
      <c r="D169" s="17" t="s">
        <v>3998</v>
      </c>
      <c r="E169" s="18" t="s">
        <v>1240</v>
      </c>
      <c r="F169" s="19" t="s">
        <v>3936</v>
      </c>
      <c r="G169" s="168" t="s">
        <v>356</v>
      </c>
      <c r="H169" s="164">
        <v>0.25</v>
      </c>
      <c r="I169" s="165" t="s">
        <v>25</v>
      </c>
      <c r="J169" s="12" t="s">
        <v>3954</v>
      </c>
      <c r="K169" s="16" t="s">
        <v>2790</v>
      </c>
      <c r="L169" s="207" t="s">
        <v>1348</v>
      </c>
      <c r="M169" s="85">
        <v>15</v>
      </c>
      <c r="N169" s="15">
        <f>IF(K169="Detected", 0.9,0)</f>
        <v>0.9</v>
      </c>
      <c r="O169" s="78">
        <f t="shared" si="37"/>
        <v>0</v>
      </c>
      <c r="P169" s="78">
        <f t="shared" si="38"/>
        <v>3.375</v>
      </c>
      <c r="Q169" s="153">
        <f t="shared" si="39"/>
        <v>0.37499999999999989</v>
      </c>
      <c r="R169" s="238"/>
    </row>
    <row r="170" spans="2:18" s="3" customFormat="1" ht="27.95" customHeight="1">
      <c r="B170" s="236"/>
      <c r="C170" s="243"/>
      <c r="D170" s="20"/>
      <c r="E170" s="21"/>
      <c r="F170" s="31"/>
      <c r="G170" s="168" t="s">
        <v>886</v>
      </c>
      <c r="H170" s="164">
        <v>0.25</v>
      </c>
      <c r="I170" s="165" t="s">
        <v>25</v>
      </c>
      <c r="J170" s="12" t="s">
        <v>3955</v>
      </c>
      <c r="K170" s="16" t="s">
        <v>2790</v>
      </c>
      <c r="L170" s="207" t="s">
        <v>1348</v>
      </c>
      <c r="M170" s="85">
        <f>M169</f>
        <v>15</v>
      </c>
      <c r="N170" s="15">
        <f>IF(K170="Detected", 0.9,0)</f>
        <v>0.9</v>
      </c>
      <c r="O170" s="78">
        <f t="shared" si="37"/>
        <v>0</v>
      </c>
      <c r="P170" s="78">
        <f t="shared" si="38"/>
        <v>3.375</v>
      </c>
      <c r="Q170" s="153">
        <f t="shared" si="39"/>
        <v>0.37499999999999989</v>
      </c>
      <c r="R170" s="238"/>
    </row>
    <row r="171" spans="2:18" s="3" customFormat="1" ht="27.95" customHeight="1">
      <c r="B171" s="236"/>
      <c r="C171" s="243"/>
      <c r="D171" s="20"/>
      <c r="E171" s="21"/>
      <c r="F171" s="31"/>
      <c r="G171" s="168" t="s">
        <v>887</v>
      </c>
      <c r="H171" s="164">
        <v>0.25</v>
      </c>
      <c r="I171" s="165" t="s">
        <v>25</v>
      </c>
      <c r="J171" s="12" t="s">
        <v>3955</v>
      </c>
      <c r="K171" s="165" t="s">
        <v>28</v>
      </c>
      <c r="L171" s="207" t="s">
        <v>1348</v>
      </c>
      <c r="M171" s="85">
        <f>M170</f>
        <v>15</v>
      </c>
      <c r="N171" s="15">
        <f>IF(K171="Detected", 0.9,0)</f>
        <v>0.9</v>
      </c>
      <c r="O171" s="78">
        <f t="shared" si="37"/>
        <v>0</v>
      </c>
      <c r="P171" s="78">
        <f t="shared" si="38"/>
        <v>3.375</v>
      </c>
      <c r="Q171" s="153">
        <f t="shared" si="39"/>
        <v>0.37499999999999989</v>
      </c>
      <c r="R171" s="238"/>
    </row>
    <row r="172" spans="2:18" s="3" customFormat="1" ht="27.95" customHeight="1">
      <c r="B172" s="236"/>
      <c r="C172" s="243"/>
      <c r="D172" s="20"/>
      <c r="E172" s="21"/>
      <c r="F172" s="31"/>
      <c r="G172" s="186" t="s">
        <v>359</v>
      </c>
      <c r="H172" s="183">
        <v>0.25</v>
      </c>
      <c r="I172" s="165" t="s">
        <v>2983</v>
      </c>
      <c r="J172" s="12" t="s">
        <v>210</v>
      </c>
      <c r="K172" s="16" t="s">
        <v>18</v>
      </c>
      <c r="L172" s="65" t="s">
        <v>109</v>
      </c>
      <c r="M172" s="93">
        <f>M171</f>
        <v>15</v>
      </c>
      <c r="N172" s="15">
        <f t="shared" si="36"/>
        <v>0</v>
      </c>
      <c r="O172" s="78">
        <f t="shared" si="37"/>
        <v>3.75</v>
      </c>
      <c r="P172" s="78">
        <f t="shared" si="38"/>
        <v>0</v>
      </c>
      <c r="Q172" s="153">
        <f t="shared" si="39"/>
        <v>0</v>
      </c>
      <c r="R172" s="238"/>
    </row>
    <row r="173" spans="2:18" s="3" customFormat="1" ht="27.95" customHeight="1">
      <c r="B173" s="236"/>
      <c r="C173" s="243"/>
      <c r="D173" s="17" t="s">
        <v>3999</v>
      </c>
      <c r="E173" s="18" t="s">
        <v>76</v>
      </c>
      <c r="F173" s="19" t="s">
        <v>3938</v>
      </c>
      <c r="G173" s="168" t="s">
        <v>356</v>
      </c>
      <c r="H173" s="164">
        <v>0.25</v>
      </c>
      <c r="I173" s="16" t="s">
        <v>19</v>
      </c>
      <c r="J173" s="12" t="s">
        <v>210</v>
      </c>
      <c r="K173" s="16" t="s">
        <v>18</v>
      </c>
      <c r="L173" s="65" t="s">
        <v>109</v>
      </c>
      <c r="M173" s="87">
        <v>1</v>
      </c>
      <c r="N173" s="15">
        <f t="shared" si="36"/>
        <v>0</v>
      </c>
      <c r="O173" s="78">
        <f t="shared" si="37"/>
        <v>0.25</v>
      </c>
      <c r="P173" s="78">
        <f t="shared" si="38"/>
        <v>0</v>
      </c>
      <c r="Q173" s="153">
        <f t="shared" si="39"/>
        <v>0</v>
      </c>
      <c r="R173" s="238"/>
    </row>
    <row r="174" spans="2:18" s="3" customFormat="1" ht="27.95" customHeight="1">
      <c r="B174" s="236"/>
      <c r="C174" s="243"/>
      <c r="D174" s="20"/>
      <c r="E174" s="21"/>
      <c r="F174" s="31"/>
      <c r="G174" s="168" t="s">
        <v>886</v>
      </c>
      <c r="H174" s="164">
        <v>0.25</v>
      </c>
      <c r="I174" s="16" t="s">
        <v>19</v>
      </c>
      <c r="J174" s="12" t="s">
        <v>3956</v>
      </c>
      <c r="K174" s="16" t="s">
        <v>2790</v>
      </c>
      <c r="L174" s="207" t="s">
        <v>1348</v>
      </c>
      <c r="M174" s="85">
        <f>M173</f>
        <v>1</v>
      </c>
      <c r="N174" s="15">
        <f t="shared" si="36"/>
        <v>0.99</v>
      </c>
      <c r="O174" s="78">
        <f t="shared" si="37"/>
        <v>0.25</v>
      </c>
      <c r="P174" s="78">
        <f t="shared" si="38"/>
        <v>0</v>
      </c>
      <c r="Q174" s="153">
        <f t="shared" si="39"/>
        <v>0</v>
      </c>
      <c r="R174" s="238"/>
    </row>
    <row r="175" spans="2:18" s="3" customFormat="1" ht="27.95" customHeight="1">
      <c r="B175" s="236"/>
      <c r="C175" s="243"/>
      <c r="D175" s="20"/>
      <c r="E175" s="21"/>
      <c r="F175" s="31"/>
      <c r="G175" s="168" t="s">
        <v>887</v>
      </c>
      <c r="H175" s="164">
        <v>0.25</v>
      </c>
      <c r="I175" s="16" t="s">
        <v>19</v>
      </c>
      <c r="J175" s="12" t="s">
        <v>3956</v>
      </c>
      <c r="K175" s="16" t="s">
        <v>2790</v>
      </c>
      <c r="L175" s="207" t="s">
        <v>1348</v>
      </c>
      <c r="M175" s="85">
        <f>M174</f>
        <v>1</v>
      </c>
      <c r="N175" s="15">
        <f t="shared" si="36"/>
        <v>0.99</v>
      </c>
      <c r="O175" s="78">
        <f t="shared" si="37"/>
        <v>0.25</v>
      </c>
      <c r="P175" s="78">
        <f t="shared" si="38"/>
        <v>0</v>
      </c>
      <c r="Q175" s="153">
        <f t="shared" si="39"/>
        <v>0</v>
      </c>
      <c r="R175" s="238"/>
    </row>
    <row r="176" spans="2:18" s="3" customFormat="1" ht="27.95" customHeight="1">
      <c r="B176" s="236"/>
      <c r="C176" s="243"/>
      <c r="D176" s="20"/>
      <c r="E176" s="21"/>
      <c r="F176" s="31"/>
      <c r="G176" s="186" t="s">
        <v>359</v>
      </c>
      <c r="H176" s="183">
        <v>0.25</v>
      </c>
      <c r="I176" s="16" t="s">
        <v>19</v>
      </c>
      <c r="J176" s="12" t="s">
        <v>210</v>
      </c>
      <c r="K176" s="16" t="s">
        <v>18</v>
      </c>
      <c r="L176" s="65" t="s">
        <v>109</v>
      </c>
      <c r="M176" s="85">
        <f>M175</f>
        <v>1</v>
      </c>
      <c r="N176" s="15">
        <f t="shared" si="36"/>
        <v>0</v>
      </c>
      <c r="O176" s="78">
        <f t="shared" si="37"/>
        <v>0.25</v>
      </c>
      <c r="P176" s="78">
        <f t="shared" si="38"/>
        <v>0</v>
      </c>
      <c r="Q176" s="153">
        <f t="shared" si="39"/>
        <v>0</v>
      </c>
      <c r="R176" s="238"/>
    </row>
    <row r="177" spans="2:18" s="3" customFormat="1" ht="27.95" customHeight="1">
      <c r="B177" s="236"/>
      <c r="C177" s="241"/>
      <c r="D177" s="17" t="s">
        <v>4000</v>
      </c>
      <c r="E177" s="18" t="s">
        <v>6</v>
      </c>
      <c r="F177" s="19" t="s">
        <v>3940</v>
      </c>
      <c r="G177" s="14" t="s">
        <v>12</v>
      </c>
      <c r="H177" s="15">
        <v>0.8</v>
      </c>
      <c r="I177" s="16" t="s">
        <v>19</v>
      </c>
      <c r="J177" s="12" t="s">
        <v>210</v>
      </c>
      <c r="K177" s="16" t="s">
        <v>18</v>
      </c>
      <c r="L177" s="65" t="s">
        <v>109</v>
      </c>
      <c r="M177" s="85">
        <v>0.2</v>
      </c>
      <c r="N177" s="15">
        <f t="shared" si="36"/>
        <v>0</v>
      </c>
      <c r="O177" s="78">
        <f t="shared" si="37"/>
        <v>0.16000000000000003</v>
      </c>
      <c r="P177" s="78">
        <f t="shared" si="38"/>
        <v>0</v>
      </c>
      <c r="Q177" s="153">
        <f t="shared" si="39"/>
        <v>0</v>
      </c>
      <c r="R177" s="113"/>
    </row>
    <row r="178" spans="2:18" s="3" customFormat="1" ht="27.95" customHeight="1">
      <c r="B178" s="236"/>
      <c r="C178" s="241"/>
      <c r="D178" s="20"/>
      <c r="E178" s="21"/>
      <c r="F178" s="31"/>
      <c r="G178" s="14" t="s">
        <v>13</v>
      </c>
      <c r="H178" s="15">
        <v>0.1</v>
      </c>
      <c r="I178" s="16" t="s">
        <v>25</v>
      </c>
      <c r="J178" s="12" t="s">
        <v>3954</v>
      </c>
      <c r="K178" s="16" t="s">
        <v>2790</v>
      </c>
      <c r="L178" s="207" t="s">
        <v>1348</v>
      </c>
      <c r="M178" s="85">
        <f t="shared" ref="M178:M179" si="41">M177</f>
        <v>0.2</v>
      </c>
      <c r="N178" s="15">
        <f t="shared" si="36"/>
        <v>0.99</v>
      </c>
      <c r="O178" s="78">
        <f t="shared" si="37"/>
        <v>0</v>
      </c>
      <c r="P178" s="78">
        <f t="shared" si="38"/>
        <v>1.9800000000000005E-2</v>
      </c>
      <c r="Q178" s="153">
        <f t="shared" si="39"/>
        <v>2.0000000000000023E-4</v>
      </c>
      <c r="R178" s="113"/>
    </row>
    <row r="179" spans="2:18" s="3" customFormat="1" ht="27.95" customHeight="1">
      <c r="B179" s="236"/>
      <c r="C179" s="241"/>
      <c r="D179" s="22"/>
      <c r="E179" s="23"/>
      <c r="F179" s="24"/>
      <c r="G179" s="14" t="s">
        <v>14</v>
      </c>
      <c r="H179" s="15">
        <v>0.1</v>
      </c>
      <c r="I179" s="16" t="s">
        <v>15</v>
      </c>
      <c r="J179" s="12" t="s">
        <v>210</v>
      </c>
      <c r="K179" s="16" t="s">
        <v>18</v>
      </c>
      <c r="L179" s="65" t="s">
        <v>21</v>
      </c>
      <c r="M179" s="85">
        <f t="shared" si="41"/>
        <v>0.2</v>
      </c>
      <c r="N179" s="15">
        <f t="shared" si="36"/>
        <v>0</v>
      </c>
      <c r="O179" s="78">
        <f t="shared" si="37"/>
        <v>2.0000000000000004E-2</v>
      </c>
      <c r="P179" s="78">
        <f t="shared" si="38"/>
        <v>0</v>
      </c>
      <c r="Q179" s="153">
        <f t="shared" si="39"/>
        <v>0</v>
      </c>
      <c r="R179" s="113"/>
    </row>
    <row r="180" spans="2:18" s="3" customFormat="1" ht="27.95" customHeight="1">
      <c r="B180" s="236"/>
      <c r="C180" s="243"/>
      <c r="D180" s="17" t="s">
        <v>4001</v>
      </c>
      <c r="E180" s="18" t="s">
        <v>3949</v>
      </c>
      <c r="F180" s="19" t="s">
        <v>3942</v>
      </c>
      <c r="G180" s="168" t="s">
        <v>356</v>
      </c>
      <c r="H180" s="164">
        <v>0.25</v>
      </c>
      <c r="I180" s="16" t="s">
        <v>19</v>
      </c>
      <c r="J180" s="12" t="s">
        <v>210</v>
      </c>
      <c r="K180" s="16" t="s">
        <v>18</v>
      </c>
      <c r="L180" s="65" t="s">
        <v>21</v>
      </c>
      <c r="M180" s="87">
        <v>1</v>
      </c>
      <c r="N180" s="15">
        <f t="shared" si="36"/>
        <v>0</v>
      </c>
      <c r="O180" s="78">
        <f t="shared" si="37"/>
        <v>0.25</v>
      </c>
      <c r="P180" s="78">
        <f t="shared" si="38"/>
        <v>0</v>
      </c>
      <c r="Q180" s="153">
        <f t="shared" si="39"/>
        <v>0</v>
      </c>
      <c r="R180" s="238"/>
    </row>
    <row r="181" spans="2:18" s="3" customFormat="1" ht="27.95" customHeight="1">
      <c r="B181" s="236"/>
      <c r="C181" s="243"/>
      <c r="D181" s="20"/>
      <c r="E181" s="21"/>
      <c r="F181" s="31"/>
      <c r="G181" s="168" t="s">
        <v>886</v>
      </c>
      <c r="H181" s="164">
        <v>0.25</v>
      </c>
      <c r="I181" s="16" t="s">
        <v>25</v>
      </c>
      <c r="J181" s="12" t="s">
        <v>3954</v>
      </c>
      <c r="K181" s="16" t="s">
        <v>2790</v>
      </c>
      <c r="L181" s="207" t="s">
        <v>1348</v>
      </c>
      <c r="M181" s="85">
        <f>M180</f>
        <v>1</v>
      </c>
      <c r="N181" s="15">
        <f t="shared" si="36"/>
        <v>0.99</v>
      </c>
      <c r="O181" s="78">
        <f t="shared" si="37"/>
        <v>0</v>
      </c>
      <c r="P181" s="78">
        <f t="shared" si="38"/>
        <v>0.2475</v>
      </c>
      <c r="Q181" s="153">
        <f t="shared" si="39"/>
        <v>2.5000000000000022E-3</v>
      </c>
      <c r="R181" s="238"/>
    </row>
    <row r="182" spans="2:18" s="3" customFormat="1" ht="27.95" customHeight="1">
      <c r="B182" s="236"/>
      <c r="C182" s="243"/>
      <c r="D182" s="20"/>
      <c r="E182" s="21"/>
      <c r="F182" s="31"/>
      <c r="G182" s="168" t="s">
        <v>887</v>
      </c>
      <c r="H182" s="164">
        <v>0.25</v>
      </c>
      <c r="I182" s="16" t="s">
        <v>25</v>
      </c>
      <c r="J182" s="12" t="s">
        <v>3954</v>
      </c>
      <c r="K182" s="16" t="s">
        <v>2790</v>
      </c>
      <c r="L182" s="207" t="s">
        <v>1348</v>
      </c>
      <c r="M182" s="85">
        <f>M181</f>
        <v>1</v>
      </c>
      <c r="N182" s="15">
        <f t="shared" si="36"/>
        <v>0.99</v>
      </c>
      <c r="O182" s="78">
        <f t="shared" si="37"/>
        <v>0</v>
      </c>
      <c r="P182" s="78">
        <f t="shared" si="38"/>
        <v>0.2475</v>
      </c>
      <c r="Q182" s="153">
        <f t="shared" si="39"/>
        <v>2.5000000000000022E-3</v>
      </c>
      <c r="R182" s="238"/>
    </row>
    <row r="183" spans="2:18" s="3" customFormat="1" ht="27.95" customHeight="1">
      <c r="B183" s="236"/>
      <c r="C183" s="243"/>
      <c r="D183" s="20"/>
      <c r="E183" s="21"/>
      <c r="F183" s="31"/>
      <c r="G183" s="186" t="s">
        <v>359</v>
      </c>
      <c r="H183" s="183">
        <v>0.25</v>
      </c>
      <c r="I183" s="16" t="s">
        <v>19</v>
      </c>
      <c r="J183" s="12" t="s">
        <v>210</v>
      </c>
      <c r="K183" s="16" t="s">
        <v>18</v>
      </c>
      <c r="L183" s="65" t="s">
        <v>109</v>
      </c>
      <c r="M183" s="85">
        <f>M182</f>
        <v>1</v>
      </c>
      <c r="N183" s="15">
        <f t="shared" si="36"/>
        <v>0</v>
      </c>
      <c r="O183" s="78">
        <f t="shared" si="37"/>
        <v>0.25</v>
      </c>
      <c r="P183" s="78">
        <f t="shared" si="38"/>
        <v>0</v>
      </c>
      <c r="Q183" s="153">
        <f t="shared" si="39"/>
        <v>0</v>
      </c>
      <c r="R183" s="238"/>
    </row>
    <row r="184" spans="2:18" s="3" customFormat="1" ht="27.95" customHeight="1">
      <c r="B184" s="236"/>
      <c r="C184" s="241"/>
      <c r="D184" s="17" t="s">
        <v>4002</v>
      </c>
      <c r="E184" s="18" t="s">
        <v>6</v>
      </c>
      <c r="F184" s="19" t="s">
        <v>3940</v>
      </c>
      <c r="G184" s="14" t="s">
        <v>12</v>
      </c>
      <c r="H184" s="15">
        <v>0.8</v>
      </c>
      <c r="I184" s="16" t="s">
        <v>25</v>
      </c>
      <c r="J184" s="12" t="s">
        <v>3954</v>
      </c>
      <c r="K184" s="16" t="s">
        <v>2790</v>
      </c>
      <c r="L184" s="207" t="s">
        <v>1348</v>
      </c>
      <c r="M184" s="85">
        <v>0.2</v>
      </c>
      <c r="N184" s="15">
        <f t="shared" si="36"/>
        <v>0.99</v>
      </c>
      <c r="O184" s="78">
        <f t="shared" si="37"/>
        <v>0</v>
      </c>
      <c r="P184" s="78">
        <f t="shared" si="38"/>
        <v>0.15840000000000004</v>
      </c>
      <c r="Q184" s="153">
        <f t="shared" si="39"/>
        <v>1.6000000000000018E-3</v>
      </c>
      <c r="R184" s="113"/>
    </row>
    <row r="185" spans="2:18" s="3" customFormat="1" ht="27.95" customHeight="1">
      <c r="B185" s="236"/>
      <c r="C185" s="241"/>
      <c r="D185" s="20"/>
      <c r="E185" s="21"/>
      <c r="F185" s="31"/>
      <c r="G185" s="14" t="s">
        <v>13</v>
      </c>
      <c r="H185" s="15">
        <v>0.1</v>
      </c>
      <c r="I185" s="16" t="s">
        <v>19</v>
      </c>
      <c r="J185" s="12" t="s">
        <v>210</v>
      </c>
      <c r="K185" s="16" t="s">
        <v>18</v>
      </c>
      <c r="L185" s="65" t="s">
        <v>21</v>
      </c>
      <c r="M185" s="85">
        <f t="shared" ref="M185:M186" si="42">M184</f>
        <v>0.2</v>
      </c>
      <c r="N185" s="15">
        <f t="shared" si="36"/>
        <v>0</v>
      </c>
      <c r="O185" s="78">
        <f t="shared" si="37"/>
        <v>2.0000000000000004E-2</v>
      </c>
      <c r="P185" s="78">
        <f t="shared" si="38"/>
        <v>0</v>
      </c>
      <c r="Q185" s="153">
        <f t="shared" si="39"/>
        <v>0</v>
      </c>
      <c r="R185" s="113"/>
    </row>
    <row r="186" spans="2:18" s="3" customFormat="1" ht="27.95" customHeight="1">
      <c r="B186" s="236"/>
      <c r="C186" s="241"/>
      <c r="D186" s="22"/>
      <c r="E186" s="23"/>
      <c r="F186" s="24"/>
      <c r="G186" s="14" t="s">
        <v>14</v>
      </c>
      <c r="H186" s="15">
        <v>0.1</v>
      </c>
      <c r="I186" s="16" t="s">
        <v>15</v>
      </c>
      <c r="J186" s="12" t="s">
        <v>210</v>
      </c>
      <c r="K186" s="16" t="s">
        <v>18</v>
      </c>
      <c r="L186" s="65" t="s">
        <v>21</v>
      </c>
      <c r="M186" s="85">
        <f t="shared" si="42"/>
        <v>0.2</v>
      </c>
      <c r="N186" s="15">
        <f t="shared" si="36"/>
        <v>0</v>
      </c>
      <c r="O186" s="78">
        <f t="shared" si="37"/>
        <v>2.0000000000000004E-2</v>
      </c>
      <c r="P186" s="78">
        <f t="shared" si="38"/>
        <v>0</v>
      </c>
      <c r="Q186" s="153">
        <f t="shared" si="39"/>
        <v>0</v>
      </c>
      <c r="R186" s="113"/>
    </row>
    <row r="187" spans="2:18" s="3" customFormat="1" ht="27.95" customHeight="1">
      <c r="B187" s="236"/>
      <c r="C187" s="243"/>
      <c r="D187" s="17" t="s">
        <v>4003</v>
      </c>
      <c r="E187" s="18" t="s">
        <v>899</v>
      </c>
      <c r="F187" s="19" t="s">
        <v>3947</v>
      </c>
      <c r="G187" s="168" t="s">
        <v>356</v>
      </c>
      <c r="H187" s="164">
        <v>0.25</v>
      </c>
      <c r="I187" s="165" t="s">
        <v>25</v>
      </c>
      <c r="J187" s="12" t="s">
        <v>3957</v>
      </c>
      <c r="K187" s="16" t="s">
        <v>2790</v>
      </c>
      <c r="L187" s="207" t="s">
        <v>1348</v>
      </c>
      <c r="M187" s="85">
        <v>10</v>
      </c>
      <c r="N187" s="15">
        <f t="shared" si="36"/>
        <v>0.99</v>
      </c>
      <c r="O187" s="78">
        <f t="shared" si="37"/>
        <v>0</v>
      </c>
      <c r="P187" s="78">
        <f t="shared" si="38"/>
        <v>2.4750000000000001</v>
      </c>
      <c r="Q187" s="153">
        <f t="shared" si="39"/>
        <v>2.5000000000000022E-2</v>
      </c>
      <c r="R187" s="113"/>
    </row>
    <row r="188" spans="2:18" s="3" customFormat="1" ht="27.95" customHeight="1">
      <c r="B188" s="236"/>
      <c r="C188" s="243"/>
      <c r="D188" s="20"/>
      <c r="E188" s="21"/>
      <c r="F188" s="31"/>
      <c r="G188" s="168" t="s">
        <v>886</v>
      </c>
      <c r="H188" s="164">
        <v>0.25</v>
      </c>
      <c r="I188" s="165" t="s">
        <v>25</v>
      </c>
      <c r="J188" s="12" t="s">
        <v>3958</v>
      </c>
      <c r="K188" s="16" t="s">
        <v>2790</v>
      </c>
      <c r="L188" s="207" t="s">
        <v>1348</v>
      </c>
      <c r="M188" s="85">
        <f>M187</f>
        <v>10</v>
      </c>
      <c r="N188" s="15">
        <f t="shared" si="36"/>
        <v>0.99</v>
      </c>
      <c r="O188" s="78">
        <f t="shared" si="37"/>
        <v>0</v>
      </c>
      <c r="P188" s="78">
        <f t="shared" si="38"/>
        <v>2.4750000000000001</v>
      </c>
      <c r="Q188" s="153">
        <f t="shared" si="39"/>
        <v>2.5000000000000022E-2</v>
      </c>
      <c r="R188" s="113"/>
    </row>
    <row r="189" spans="2:18" s="3" customFormat="1" ht="27.95" customHeight="1">
      <c r="B189" s="236"/>
      <c r="C189" s="243"/>
      <c r="D189" s="20"/>
      <c r="E189" s="21"/>
      <c r="F189" s="31"/>
      <c r="G189" s="168" t="s">
        <v>887</v>
      </c>
      <c r="H189" s="164">
        <v>0.25</v>
      </c>
      <c r="I189" s="165" t="s">
        <v>25</v>
      </c>
      <c r="J189" s="12" t="s">
        <v>3958</v>
      </c>
      <c r="K189" s="16" t="s">
        <v>2790</v>
      </c>
      <c r="L189" s="207" t="s">
        <v>1348</v>
      </c>
      <c r="M189" s="85">
        <f>M188</f>
        <v>10</v>
      </c>
      <c r="N189" s="15">
        <f t="shared" si="36"/>
        <v>0.99</v>
      </c>
      <c r="O189" s="78">
        <f t="shared" si="37"/>
        <v>0</v>
      </c>
      <c r="P189" s="78">
        <f t="shared" si="38"/>
        <v>2.4750000000000001</v>
      </c>
      <c r="Q189" s="153">
        <f t="shared" si="39"/>
        <v>2.5000000000000022E-2</v>
      </c>
      <c r="R189" s="113"/>
    </row>
    <row r="190" spans="2:18" s="3" customFormat="1" ht="27.95" customHeight="1">
      <c r="B190" s="236"/>
      <c r="C190" s="243"/>
      <c r="D190" s="20"/>
      <c r="E190" s="21"/>
      <c r="F190" s="31"/>
      <c r="G190" s="186" t="s">
        <v>359</v>
      </c>
      <c r="H190" s="183">
        <v>0.25</v>
      </c>
      <c r="I190" s="179" t="s">
        <v>3226</v>
      </c>
      <c r="J190" s="12" t="s">
        <v>210</v>
      </c>
      <c r="K190" s="16" t="s">
        <v>18</v>
      </c>
      <c r="L190" s="65" t="s">
        <v>21</v>
      </c>
      <c r="M190" s="85">
        <f>M189</f>
        <v>10</v>
      </c>
      <c r="N190" s="15">
        <f t="shared" si="36"/>
        <v>0</v>
      </c>
      <c r="O190" s="78">
        <f t="shared" si="37"/>
        <v>2.5</v>
      </c>
      <c r="P190" s="78">
        <f t="shared" si="38"/>
        <v>0</v>
      </c>
      <c r="Q190" s="153">
        <f t="shared" si="39"/>
        <v>0</v>
      </c>
      <c r="R190" s="113"/>
    </row>
    <row r="191" spans="2:18" s="3" customFormat="1" ht="27.95" customHeight="1">
      <c r="B191" s="236"/>
      <c r="C191" s="243"/>
      <c r="D191" s="17" t="s">
        <v>4004</v>
      </c>
      <c r="E191" s="18" t="s">
        <v>76</v>
      </c>
      <c r="F191" s="19" t="s">
        <v>3945</v>
      </c>
      <c r="G191" s="168" t="s">
        <v>356</v>
      </c>
      <c r="H191" s="164">
        <v>0.25</v>
      </c>
      <c r="I191" s="165" t="s">
        <v>25</v>
      </c>
      <c r="J191" s="12" t="s">
        <v>3957</v>
      </c>
      <c r="K191" s="16" t="s">
        <v>2790</v>
      </c>
      <c r="L191" s="207" t="s">
        <v>1348</v>
      </c>
      <c r="M191" s="87">
        <v>1</v>
      </c>
      <c r="N191" s="15">
        <f t="shared" si="36"/>
        <v>0.99</v>
      </c>
      <c r="O191" s="78">
        <f t="shared" si="37"/>
        <v>0</v>
      </c>
      <c r="P191" s="78">
        <f t="shared" si="38"/>
        <v>0.2475</v>
      </c>
      <c r="Q191" s="153">
        <f t="shared" si="39"/>
        <v>2.5000000000000022E-3</v>
      </c>
      <c r="R191" s="113"/>
    </row>
    <row r="192" spans="2:18" s="3" customFormat="1" ht="27.95" customHeight="1">
      <c r="B192" s="236"/>
      <c r="C192" s="243"/>
      <c r="D192" s="20"/>
      <c r="E192" s="21"/>
      <c r="F192" s="31"/>
      <c r="G192" s="168" t="s">
        <v>886</v>
      </c>
      <c r="H192" s="164">
        <v>0.25</v>
      </c>
      <c r="I192" s="16" t="s">
        <v>19</v>
      </c>
      <c r="J192" s="12" t="s">
        <v>80</v>
      </c>
      <c r="K192" s="16" t="s">
        <v>18</v>
      </c>
      <c r="L192" s="65" t="s">
        <v>109</v>
      </c>
      <c r="M192" s="85">
        <f>M191</f>
        <v>1</v>
      </c>
      <c r="N192" s="15">
        <f t="shared" si="36"/>
        <v>0</v>
      </c>
      <c r="O192" s="78">
        <f t="shared" si="37"/>
        <v>0.25</v>
      </c>
      <c r="P192" s="78">
        <f t="shared" si="38"/>
        <v>0</v>
      </c>
      <c r="Q192" s="153">
        <f t="shared" si="39"/>
        <v>0</v>
      </c>
      <c r="R192" s="113"/>
    </row>
    <row r="193" spans="2:18" s="3" customFormat="1" ht="27.95" customHeight="1">
      <c r="B193" s="236"/>
      <c r="C193" s="243"/>
      <c r="D193" s="20"/>
      <c r="E193" s="21"/>
      <c r="F193" s="31"/>
      <c r="G193" s="168" t="s">
        <v>887</v>
      </c>
      <c r="H193" s="164">
        <v>0.25</v>
      </c>
      <c r="I193" s="16" t="s">
        <v>19</v>
      </c>
      <c r="J193" s="12" t="s">
        <v>80</v>
      </c>
      <c r="K193" s="16" t="s">
        <v>18</v>
      </c>
      <c r="L193" s="65" t="s">
        <v>109</v>
      </c>
      <c r="M193" s="85">
        <f>M192</f>
        <v>1</v>
      </c>
      <c r="N193" s="15">
        <f t="shared" si="36"/>
        <v>0</v>
      </c>
      <c r="O193" s="78">
        <f t="shared" si="37"/>
        <v>0.25</v>
      </c>
      <c r="P193" s="78">
        <f t="shared" si="38"/>
        <v>0</v>
      </c>
      <c r="Q193" s="153">
        <f t="shared" si="39"/>
        <v>0</v>
      </c>
      <c r="R193" s="238"/>
    </row>
    <row r="194" spans="2:18" s="3" customFormat="1" ht="27.95" customHeight="1">
      <c r="B194" s="236"/>
      <c r="C194" s="243"/>
      <c r="D194" s="20"/>
      <c r="E194" s="21"/>
      <c r="F194" s="31"/>
      <c r="G194" s="186" t="s">
        <v>359</v>
      </c>
      <c r="H194" s="183">
        <v>0.25</v>
      </c>
      <c r="I194" s="91" t="s">
        <v>19</v>
      </c>
      <c r="J194" s="92" t="s">
        <v>80</v>
      </c>
      <c r="K194" s="91" t="s">
        <v>18</v>
      </c>
      <c r="L194" s="173" t="s">
        <v>109</v>
      </c>
      <c r="M194" s="93">
        <f>M193</f>
        <v>1</v>
      </c>
      <c r="N194" s="172">
        <f t="shared" si="36"/>
        <v>0</v>
      </c>
      <c r="O194" s="174">
        <f t="shared" si="37"/>
        <v>0.25</v>
      </c>
      <c r="P194" s="174">
        <f t="shared" si="38"/>
        <v>0</v>
      </c>
      <c r="Q194" s="175">
        <f t="shared" si="39"/>
        <v>0</v>
      </c>
      <c r="R194" s="238"/>
    </row>
    <row r="195" spans="2:18" s="3" customFormat="1" ht="27.95" customHeight="1">
      <c r="B195" s="236"/>
      <c r="C195" s="243"/>
      <c r="D195" s="17" t="s">
        <v>4005</v>
      </c>
      <c r="E195" s="18" t="s">
        <v>883</v>
      </c>
      <c r="F195" s="324">
        <v>154003</v>
      </c>
      <c r="G195" s="163" t="s">
        <v>884</v>
      </c>
      <c r="H195" s="164">
        <v>0.1</v>
      </c>
      <c r="I195" s="165" t="s">
        <v>19</v>
      </c>
      <c r="J195" s="92" t="s">
        <v>80</v>
      </c>
      <c r="K195" s="16" t="s">
        <v>18</v>
      </c>
      <c r="L195" s="173" t="s">
        <v>109</v>
      </c>
      <c r="M195" s="85">
        <v>25</v>
      </c>
      <c r="N195" s="15">
        <f t="shared" si="36"/>
        <v>0</v>
      </c>
      <c r="O195" s="78">
        <f t="shared" si="37"/>
        <v>2.5</v>
      </c>
      <c r="P195" s="78">
        <f t="shared" si="38"/>
        <v>0</v>
      </c>
      <c r="Q195" s="81">
        <f t="shared" si="39"/>
        <v>0</v>
      </c>
      <c r="R195" s="238"/>
    </row>
    <row r="196" spans="2:18" s="3" customFormat="1" ht="27.95" customHeight="1">
      <c r="B196" s="236"/>
      <c r="C196" s="243"/>
      <c r="D196" s="20"/>
      <c r="E196" s="21"/>
      <c r="F196" s="31"/>
      <c r="G196" s="193" t="s">
        <v>885</v>
      </c>
      <c r="H196" s="183">
        <v>0.9</v>
      </c>
      <c r="I196" s="165" t="s">
        <v>25</v>
      </c>
      <c r="J196" s="12" t="s">
        <v>3957</v>
      </c>
      <c r="K196" s="16" t="s">
        <v>2790</v>
      </c>
      <c r="L196" s="207" t="s">
        <v>1348</v>
      </c>
      <c r="M196" s="85">
        <f>M195</f>
        <v>25</v>
      </c>
      <c r="N196" s="15">
        <f t="shared" si="36"/>
        <v>0.99</v>
      </c>
      <c r="O196" s="78">
        <f t="shared" si="37"/>
        <v>0</v>
      </c>
      <c r="P196" s="78">
        <f t="shared" si="38"/>
        <v>22.274999999999999</v>
      </c>
      <c r="Q196" s="153">
        <f t="shared" si="39"/>
        <v>0.2250000000000002</v>
      </c>
      <c r="R196" s="238"/>
    </row>
    <row r="197" spans="2:18" s="3" customFormat="1" ht="27.95" customHeight="1">
      <c r="B197" s="236"/>
      <c r="C197" s="243"/>
      <c r="D197" s="17" t="s">
        <v>4006</v>
      </c>
      <c r="E197" s="18" t="s">
        <v>1259</v>
      </c>
      <c r="F197" s="19" t="s">
        <v>1394</v>
      </c>
      <c r="G197" s="168" t="s">
        <v>356</v>
      </c>
      <c r="H197" s="164">
        <v>0.25</v>
      </c>
      <c r="I197" s="16" t="s">
        <v>19</v>
      </c>
      <c r="J197" s="180" t="s">
        <v>946</v>
      </c>
      <c r="K197" s="179" t="s">
        <v>18</v>
      </c>
      <c r="L197" s="180" t="s">
        <v>109</v>
      </c>
      <c r="M197" s="85">
        <v>2</v>
      </c>
      <c r="N197" s="15">
        <f t="shared" si="36"/>
        <v>0</v>
      </c>
      <c r="O197" s="78">
        <f t="shared" si="37"/>
        <v>0.5</v>
      </c>
      <c r="P197" s="78">
        <f t="shared" si="38"/>
        <v>0</v>
      </c>
      <c r="Q197" s="153">
        <f t="shared" si="39"/>
        <v>0</v>
      </c>
      <c r="R197" s="238"/>
    </row>
    <row r="198" spans="2:18" s="3" customFormat="1" ht="27.95" customHeight="1">
      <c r="B198" s="236"/>
      <c r="C198" s="243"/>
      <c r="D198" s="20"/>
      <c r="E198" s="21"/>
      <c r="F198" s="31"/>
      <c r="G198" s="168" t="s">
        <v>886</v>
      </c>
      <c r="H198" s="164">
        <v>0.25</v>
      </c>
      <c r="I198" s="16" t="s">
        <v>19</v>
      </c>
      <c r="J198" s="180" t="s">
        <v>946</v>
      </c>
      <c r="K198" s="179" t="s">
        <v>18</v>
      </c>
      <c r="L198" s="180" t="s">
        <v>109</v>
      </c>
      <c r="M198" s="85">
        <f>M197</f>
        <v>2</v>
      </c>
      <c r="N198" s="15">
        <f t="shared" si="36"/>
        <v>0</v>
      </c>
      <c r="O198" s="78">
        <f t="shared" si="37"/>
        <v>0.5</v>
      </c>
      <c r="P198" s="78">
        <f t="shared" si="38"/>
        <v>0</v>
      </c>
      <c r="Q198" s="153">
        <f t="shared" si="39"/>
        <v>0</v>
      </c>
      <c r="R198" s="238"/>
    </row>
    <row r="199" spans="2:18" s="3" customFormat="1" ht="27.95" customHeight="1">
      <c r="B199" s="236"/>
      <c r="C199" s="243"/>
      <c r="D199" s="20"/>
      <c r="E199" s="21"/>
      <c r="F199" s="31"/>
      <c r="G199" s="168" t="s">
        <v>887</v>
      </c>
      <c r="H199" s="164">
        <v>0.25</v>
      </c>
      <c r="I199" s="16" t="s">
        <v>19</v>
      </c>
      <c r="J199" s="180" t="s">
        <v>946</v>
      </c>
      <c r="K199" s="179" t="s">
        <v>18</v>
      </c>
      <c r="L199" s="180" t="s">
        <v>109</v>
      </c>
      <c r="M199" s="85">
        <f>M198</f>
        <v>2</v>
      </c>
      <c r="N199" s="15">
        <f t="shared" si="36"/>
        <v>0</v>
      </c>
      <c r="O199" s="78">
        <f t="shared" si="37"/>
        <v>0.5</v>
      </c>
      <c r="P199" s="78">
        <f t="shared" si="38"/>
        <v>0</v>
      </c>
      <c r="Q199" s="153">
        <f t="shared" si="39"/>
        <v>0</v>
      </c>
      <c r="R199" s="238"/>
    </row>
    <row r="200" spans="2:18" s="3" customFormat="1" ht="27.95" customHeight="1">
      <c r="B200" s="236"/>
      <c r="C200" s="243"/>
      <c r="D200" s="20"/>
      <c r="E200" s="21"/>
      <c r="F200" s="31"/>
      <c r="G200" s="186" t="s">
        <v>359</v>
      </c>
      <c r="H200" s="183">
        <v>0.25</v>
      </c>
      <c r="I200" s="16" t="s">
        <v>19</v>
      </c>
      <c r="J200" s="180" t="s">
        <v>946</v>
      </c>
      <c r="K200" s="179" t="s">
        <v>18</v>
      </c>
      <c r="L200" s="180" t="s">
        <v>109</v>
      </c>
      <c r="M200" s="93">
        <f>M199</f>
        <v>2</v>
      </c>
      <c r="N200" s="15">
        <f t="shared" si="36"/>
        <v>0</v>
      </c>
      <c r="O200" s="78">
        <f t="shared" si="37"/>
        <v>0.5</v>
      </c>
      <c r="P200" s="78">
        <f t="shared" si="38"/>
        <v>0</v>
      </c>
      <c r="Q200" s="153">
        <f t="shared" si="39"/>
        <v>0</v>
      </c>
      <c r="R200" s="238"/>
    </row>
    <row r="201" spans="2:18" s="3" customFormat="1" ht="27.95" customHeight="1">
      <c r="B201" s="236"/>
      <c r="C201" s="243"/>
      <c r="D201" s="17" t="s">
        <v>4007</v>
      </c>
      <c r="E201" s="18" t="s">
        <v>76</v>
      </c>
      <c r="F201" s="19" t="s">
        <v>3951</v>
      </c>
      <c r="G201" s="168" t="s">
        <v>356</v>
      </c>
      <c r="H201" s="164">
        <v>0.25</v>
      </c>
      <c r="I201" s="16" t="s">
        <v>19</v>
      </c>
      <c r="J201" s="180" t="s">
        <v>946</v>
      </c>
      <c r="K201" s="179" t="s">
        <v>18</v>
      </c>
      <c r="L201" s="180" t="s">
        <v>109</v>
      </c>
      <c r="M201" s="87">
        <v>1</v>
      </c>
      <c r="N201" s="15">
        <f t="shared" si="36"/>
        <v>0</v>
      </c>
      <c r="O201" s="78">
        <f t="shared" si="37"/>
        <v>0.25</v>
      </c>
      <c r="P201" s="78">
        <f t="shared" si="38"/>
        <v>0</v>
      </c>
      <c r="Q201" s="153">
        <f t="shared" si="39"/>
        <v>0</v>
      </c>
      <c r="R201" s="238"/>
    </row>
    <row r="202" spans="2:18" s="3" customFormat="1" ht="27.95" customHeight="1">
      <c r="B202" s="236"/>
      <c r="C202" s="243"/>
      <c r="D202" s="20"/>
      <c r="E202" s="21"/>
      <c r="F202" s="31"/>
      <c r="G202" s="168" t="s">
        <v>886</v>
      </c>
      <c r="H202" s="164">
        <v>0.25</v>
      </c>
      <c r="I202" s="16" t="s">
        <v>19</v>
      </c>
      <c r="J202" s="180" t="s">
        <v>946</v>
      </c>
      <c r="K202" s="179" t="s">
        <v>18</v>
      </c>
      <c r="L202" s="180" t="s">
        <v>109</v>
      </c>
      <c r="M202" s="85">
        <f>M201</f>
        <v>1</v>
      </c>
      <c r="N202" s="15">
        <f t="shared" si="36"/>
        <v>0</v>
      </c>
      <c r="O202" s="78">
        <f t="shared" si="37"/>
        <v>0.25</v>
      </c>
      <c r="P202" s="78">
        <f t="shared" si="38"/>
        <v>0</v>
      </c>
      <c r="Q202" s="153">
        <f t="shared" si="39"/>
        <v>0</v>
      </c>
      <c r="R202" s="238"/>
    </row>
    <row r="203" spans="2:18" s="3" customFormat="1" ht="27.95" customHeight="1">
      <c r="B203" s="236"/>
      <c r="C203" s="243"/>
      <c r="D203" s="20"/>
      <c r="E203" s="21"/>
      <c r="F203" s="31"/>
      <c r="G203" s="168" t="s">
        <v>887</v>
      </c>
      <c r="H203" s="164">
        <v>0.25</v>
      </c>
      <c r="I203" s="16" t="s">
        <v>19</v>
      </c>
      <c r="J203" s="180" t="s">
        <v>946</v>
      </c>
      <c r="K203" s="179" t="s">
        <v>18</v>
      </c>
      <c r="L203" s="180" t="s">
        <v>109</v>
      </c>
      <c r="M203" s="85">
        <f>M202</f>
        <v>1</v>
      </c>
      <c r="N203" s="15">
        <f t="shared" si="36"/>
        <v>0</v>
      </c>
      <c r="O203" s="78">
        <f t="shared" si="37"/>
        <v>0.25</v>
      </c>
      <c r="P203" s="78">
        <f t="shared" si="38"/>
        <v>0</v>
      </c>
      <c r="Q203" s="153">
        <f t="shared" si="39"/>
        <v>0</v>
      </c>
      <c r="R203" s="238"/>
    </row>
    <row r="204" spans="2:18" s="3" customFormat="1" ht="27.95" customHeight="1">
      <c r="B204" s="236"/>
      <c r="C204" s="243"/>
      <c r="D204" s="20"/>
      <c r="E204" s="21"/>
      <c r="F204" s="31"/>
      <c r="G204" s="186" t="s">
        <v>359</v>
      </c>
      <c r="H204" s="183">
        <v>0.25</v>
      </c>
      <c r="I204" s="16" t="s">
        <v>19</v>
      </c>
      <c r="J204" s="180" t="s">
        <v>946</v>
      </c>
      <c r="K204" s="179" t="s">
        <v>18</v>
      </c>
      <c r="L204" s="180" t="s">
        <v>109</v>
      </c>
      <c r="M204" s="93">
        <f>M203</f>
        <v>1</v>
      </c>
      <c r="N204" s="172">
        <f t="shared" si="36"/>
        <v>0</v>
      </c>
      <c r="O204" s="174">
        <f t="shared" si="37"/>
        <v>0.25</v>
      </c>
      <c r="P204" s="174">
        <f t="shared" si="38"/>
        <v>0</v>
      </c>
      <c r="Q204" s="175">
        <f t="shared" si="39"/>
        <v>0</v>
      </c>
      <c r="R204" s="238"/>
    </row>
    <row r="205" spans="2:18" s="3" customFormat="1" ht="27.95" customHeight="1">
      <c r="B205" s="236"/>
      <c r="C205" s="218" t="s">
        <v>4008</v>
      </c>
      <c r="D205" s="17" t="s">
        <v>4009</v>
      </c>
      <c r="E205" s="18" t="s">
        <v>6</v>
      </c>
      <c r="F205" s="19" t="s">
        <v>3932</v>
      </c>
      <c r="G205" s="14" t="s">
        <v>12</v>
      </c>
      <c r="H205" s="15">
        <v>0.8</v>
      </c>
      <c r="I205" s="16" t="s">
        <v>25</v>
      </c>
      <c r="J205" s="12" t="s">
        <v>3954</v>
      </c>
      <c r="K205" s="16" t="s">
        <v>2790</v>
      </c>
      <c r="L205" s="207" t="s">
        <v>1348</v>
      </c>
      <c r="M205" s="85">
        <v>0.2</v>
      </c>
      <c r="N205" s="15">
        <f t="shared" ref="N205:N242" si="43">IF(K205="Detected", 0.99,0)</f>
        <v>0.99</v>
      </c>
      <c r="O205" s="78">
        <f t="shared" ref="O205:O242" si="44">IF(I205="Safe", M205*H205,0)</f>
        <v>0</v>
      </c>
      <c r="P205" s="78">
        <f t="shared" ref="P205:P242" si="45">IF(I205="Dangerous",M205*H205*N205,0)</f>
        <v>0.15840000000000004</v>
      </c>
      <c r="Q205" s="153">
        <f t="shared" ref="Q205:Q242" si="46">IF(P205=0,0,M205*H205*(1-N205))</f>
        <v>1.6000000000000018E-3</v>
      </c>
      <c r="R205" s="113"/>
    </row>
    <row r="206" spans="2:18" s="3" customFormat="1" ht="27.95" customHeight="1">
      <c r="B206" s="236"/>
      <c r="C206" s="241"/>
      <c r="D206" s="20"/>
      <c r="E206" s="21"/>
      <c r="F206" s="31"/>
      <c r="G206" s="14" t="s">
        <v>13</v>
      </c>
      <c r="H206" s="15">
        <v>0.1</v>
      </c>
      <c r="I206" s="16" t="s">
        <v>19</v>
      </c>
      <c r="J206" s="12" t="s">
        <v>210</v>
      </c>
      <c r="K206" s="16" t="s">
        <v>18</v>
      </c>
      <c r="L206" s="65" t="s">
        <v>21</v>
      </c>
      <c r="M206" s="85">
        <f t="shared" ref="M206:M210" si="47">M205</f>
        <v>0.2</v>
      </c>
      <c r="N206" s="15">
        <f t="shared" si="43"/>
        <v>0</v>
      </c>
      <c r="O206" s="78">
        <f t="shared" si="44"/>
        <v>2.0000000000000004E-2</v>
      </c>
      <c r="P206" s="78">
        <f t="shared" si="45"/>
        <v>0</v>
      </c>
      <c r="Q206" s="153">
        <f t="shared" si="46"/>
        <v>0</v>
      </c>
      <c r="R206" s="113"/>
    </row>
    <row r="207" spans="2:18" s="3" customFormat="1" ht="27.95" customHeight="1">
      <c r="B207" s="236"/>
      <c r="C207" s="241"/>
      <c r="D207" s="22"/>
      <c r="E207" s="23"/>
      <c r="F207" s="24"/>
      <c r="G207" s="14" t="s">
        <v>14</v>
      </c>
      <c r="H207" s="15">
        <v>0.1</v>
      </c>
      <c r="I207" s="16" t="s">
        <v>15</v>
      </c>
      <c r="J207" s="12" t="s">
        <v>210</v>
      </c>
      <c r="K207" s="16" t="s">
        <v>18</v>
      </c>
      <c r="L207" s="65" t="s">
        <v>21</v>
      </c>
      <c r="M207" s="85">
        <f t="shared" si="47"/>
        <v>0.2</v>
      </c>
      <c r="N207" s="15">
        <f t="shared" si="43"/>
        <v>0</v>
      </c>
      <c r="O207" s="78">
        <f t="shared" si="44"/>
        <v>2.0000000000000004E-2</v>
      </c>
      <c r="P207" s="78">
        <f t="shared" si="45"/>
        <v>0</v>
      </c>
      <c r="Q207" s="153">
        <f t="shared" si="46"/>
        <v>0</v>
      </c>
      <c r="R207" s="113"/>
    </row>
    <row r="208" spans="2:18" s="3" customFormat="1" ht="27.95" customHeight="1">
      <c r="B208" s="236"/>
      <c r="C208" s="241"/>
      <c r="D208" s="17" t="s">
        <v>4010</v>
      </c>
      <c r="E208" s="18" t="s">
        <v>6</v>
      </c>
      <c r="F208" s="19" t="s">
        <v>3934</v>
      </c>
      <c r="G208" s="14" t="s">
        <v>12</v>
      </c>
      <c r="H208" s="15">
        <v>0.8</v>
      </c>
      <c r="I208" s="16" t="s">
        <v>19</v>
      </c>
      <c r="J208" s="12" t="s">
        <v>210</v>
      </c>
      <c r="K208" s="16" t="s">
        <v>18</v>
      </c>
      <c r="L208" s="65" t="s">
        <v>109</v>
      </c>
      <c r="M208" s="85">
        <v>0.2</v>
      </c>
      <c r="N208" s="15">
        <f t="shared" si="43"/>
        <v>0</v>
      </c>
      <c r="O208" s="78">
        <f t="shared" si="44"/>
        <v>0.16000000000000003</v>
      </c>
      <c r="P208" s="78">
        <f t="shared" si="45"/>
        <v>0</v>
      </c>
      <c r="Q208" s="153">
        <f t="shared" si="46"/>
        <v>0</v>
      </c>
      <c r="R208" s="113"/>
    </row>
    <row r="209" spans="2:18" s="3" customFormat="1" ht="27.95" customHeight="1">
      <c r="B209" s="236"/>
      <c r="C209" s="241"/>
      <c r="D209" s="20"/>
      <c r="E209" s="21"/>
      <c r="F209" s="31"/>
      <c r="G209" s="14" t="s">
        <v>13</v>
      </c>
      <c r="H209" s="15">
        <v>0.1</v>
      </c>
      <c r="I209" s="16" t="s">
        <v>25</v>
      </c>
      <c r="J209" s="12" t="s">
        <v>3954</v>
      </c>
      <c r="K209" s="16" t="s">
        <v>2790</v>
      </c>
      <c r="L209" s="207" t="s">
        <v>1348</v>
      </c>
      <c r="M209" s="85">
        <f t="shared" si="47"/>
        <v>0.2</v>
      </c>
      <c r="N209" s="15">
        <f t="shared" si="43"/>
        <v>0.99</v>
      </c>
      <c r="O209" s="78">
        <f t="shared" si="44"/>
        <v>0</v>
      </c>
      <c r="P209" s="78">
        <f t="shared" si="45"/>
        <v>1.9800000000000005E-2</v>
      </c>
      <c r="Q209" s="153">
        <f t="shared" si="46"/>
        <v>2.0000000000000023E-4</v>
      </c>
      <c r="R209" s="113"/>
    </row>
    <row r="210" spans="2:18" s="3" customFormat="1" ht="27.95" customHeight="1">
      <c r="B210" s="236"/>
      <c r="C210" s="241"/>
      <c r="D210" s="22"/>
      <c r="E210" s="23"/>
      <c r="F210" s="24"/>
      <c r="G210" s="14" t="s">
        <v>14</v>
      </c>
      <c r="H210" s="15">
        <v>0.1</v>
      </c>
      <c r="I210" s="16" t="s">
        <v>15</v>
      </c>
      <c r="J210" s="12" t="s">
        <v>210</v>
      </c>
      <c r="K210" s="16" t="s">
        <v>18</v>
      </c>
      <c r="L210" s="65" t="s">
        <v>21</v>
      </c>
      <c r="M210" s="85">
        <f t="shared" si="47"/>
        <v>0.2</v>
      </c>
      <c r="N210" s="15">
        <f t="shared" si="43"/>
        <v>0</v>
      </c>
      <c r="O210" s="78">
        <f t="shared" si="44"/>
        <v>2.0000000000000004E-2</v>
      </c>
      <c r="P210" s="78">
        <f t="shared" si="45"/>
        <v>0</v>
      </c>
      <c r="Q210" s="153">
        <f t="shared" si="46"/>
        <v>0</v>
      </c>
      <c r="R210" s="113"/>
    </row>
    <row r="211" spans="2:18" s="3" customFormat="1" ht="27.95" customHeight="1">
      <c r="B211" s="236"/>
      <c r="C211" s="243"/>
      <c r="D211" s="17" t="s">
        <v>4011</v>
      </c>
      <c r="E211" s="18" t="s">
        <v>76</v>
      </c>
      <c r="F211" s="19" t="s">
        <v>3938</v>
      </c>
      <c r="G211" s="168" t="s">
        <v>356</v>
      </c>
      <c r="H211" s="164">
        <v>0.25</v>
      </c>
      <c r="I211" s="16" t="s">
        <v>19</v>
      </c>
      <c r="J211" s="12" t="s">
        <v>210</v>
      </c>
      <c r="K211" s="16" t="s">
        <v>18</v>
      </c>
      <c r="L211" s="65" t="s">
        <v>109</v>
      </c>
      <c r="M211" s="87">
        <v>1</v>
      </c>
      <c r="N211" s="15">
        <f t="shared" si="43"/>
        <v>0</v>
      </c>
      <c r="O211" s="78">
        <f t="shared" si="44"/>
        <v>0.25</v>
      </c>
      <c r="P211" s="78">
        <f t="shared" si="45"/>
        <v>0</v>
      </c>
      <c r="Q211" s="153">
        <f t="shared" si="46"/>
        <v>0</v>
      </c>
      <c r="R211" s="238"/>
    </row>
    <row r="212" spans="2:18" s="3" customFormat="1" ht="27.95" customHeight="1">
      <c r="B212" s="236"/>
      <c r="C212" s="243"/>
      <c r="D212" s="20"/>
      <c r="E212" s="21"/>
      <c r="F212" s="31"/>
      <c r="G212" s="168" t="s">
        <v>886</v>
      </c>
      <c r="H212" s="164">
        <v>0.25</v>
      </c>
      <c r="I212" s="16" t="s">
        <v>19</v>
      </c>
      <c r="J212" s="12" t="s">
        <v>3956</v>
      </c>
      <c r="K212" s="16" t="s">
        <v>2790</v>
      </c>
      <c r="L212" s="207" t="s">
        <v>1348</v>
      </c>
      <c r="M212" s="85">
        <f>M211</f>
        <v>1</v>
      </c>
      <c r="N212" s="15">
        <f t="shared" si="43"/>
        <v>0.99</v>
      </c>
      <c r="O212" s="78">
        <f t="shared" si="44"/>
        <v>0.25</v>
      </c>
      <c r="P212" s="78">
        <f t="shared" si="45"/>
        <v>0</v>
      </c>
      <c r="Q212" s="153">
        <f t="shared" si="46"/>
        <v>0</v>
      </c>
      <c r="R212" s="238"/>
    </row>
    <row r="213" spans="2:18" s="3" customFormat="1" ht="27.95" customHeight="1">
      <c r="B213" s="236"/>
      <c r="C213" s="243"/>
      <c r="D213" s="20"/>
      <c r="E213" s="21"/>
      <c r="F213" s="31"/>
      <c r="G213" s="168" t="s">
        <v>887</v>
      </c>
      <c r="H213" s="164">
        <v>0.25</v>
      </c>
      <c r="I213" s="16" t="s">
        <v>19</v>
      </c>
      <c r="J213" s="12" t="s">
        <v>3956</v>
      </c>
      <c r="K213" s="16" t="s">
        <v>2790</v>
      </c>
      <c r="L213" s="207" t="s">
        <v>1348</v>
      </c>
      <c r="M213" s="85">
        <f>M212</f>
        <v>1</v>
      </c>
      <c r="N213" s="15">
        <f t="shared" si="43"/>
        <v>0.99</v>
      </c>
      <c r="O213" s="78">
        <f t="shared" si="44"/>
        <v>0.25</v>
      </c>
      <c r="P213" s="78">
        <f t="shared" si="45"/>
        <v>0</v>
      </c>
      <c r="Q213" s="153">
        <f t="shared" si="46"/>
        <v>0</v>
      </c>
      <c r="R213" s="238"/>
    </row>
    <row r="214" spans="2:18" s="3" customFormat="1" ht="27.95" customHeight="1">
      <c r="B214" s="236"/>
      <c r="C214" s="243"/>
      <c r="D214" s="20"/>
      <c r="E214" s="21"/>
      <c r="F214" s="31"/>
      <c r="G214" s="186" t="s">
        <v>359</v>
      </c>
      <c r="H214" s="183">
        <v>0.25</v>
      </c>
      <c r="I214" s="16" t="s">
        <v>19</v>
      </c>
      <c r="J214" s="12" t="s">
        <v>210</v>
      </c>
      <c r="K214" s="16" t="s">
        <v>18</v>
      </c>
      <c r="L214" s="65" t="s">
        <v>109</v>
      </c>
      <c r="M214" s="85">
        <f>M213</f>
        <v>1</v>
      </c>
      <c r="N214" s="15">
        <f t="shared" si="43"/>
        <v>0</v>
      </c>
      <c r="O214" s="78">
        <f t="shared" si="44"/>
        <v>0.25</v>
      </c>
      <c r="P214" s="78">
        <f t="shared" si="45"/>
        <v>0</v>
      </c>
      <c r="Q214" s="153">
        <f t="shared" si="46"/>
        <v>0</v>
      </c>
      <c r="R214" s="238"/>
    </row>
    <row r="215" spans="2:18" s="3" customFormat="1" ht="27.95" customHeight="1">
      <c r="B215" s="236"/>
      <c r="C215" s="241"/>
      <c r="D215" s="17" t="s">
        <v>4012</v>
      </c>
      <c r="E215" s="18" t="s">
        <v>6</v>
      </c>
      <c r="F215" s="19" t="s">
        <v>3940</v>
      </c>
      <c r="G215" s="14" t="s">
        <v>12</v>
      </c>
      <c r="H215" s="15">
        <v>0.8</v>
      </c>
      <c r="I215" s="16" t="s">
        <v>19</v>
      </c>
      <c r="J215" s="12" t="s">
        <v>210</v>
      </c>
      <c r="K215" s="16" t="s">
        <v>18</v>
      </c>
      <c r="L215" s="65" t="s">
        <v>109</v>
      </c>
      <c r="M215" s="85">
        <v>0.2</v>
      </c>
      <c r="N215" s="15">
        <f t="shared" si="43"/>
        <v>0</v>
      </c>
      <c r="O215" s="78">
        <f t="shared" si="44"/>
        <v>0.16000000000000003</v>
      </c>
      <c r="P215" s="78">
        <f t="shared" si="45"/>
        <v>0</v>
      </c>
      <c r="Q215" s="153">
        <f t="shared" si="46"/>
        <v>0</v>
      </c>
      <c r="R215" s="113"/>
    </row>
    <row r="216" spans="2:18" s="3" customFormat="1" ht="27.95" customHeight="1">
      <c r="B216" s="236"/>
      <c r="C216" s="241"/>
      <c r="D216" s="20"/>
      <c r="E216" s="21"/>
      <c r="F216" s="31"/>
      <c r="G216" s="14" t="s">
        <v>13</v>
      </c>
      <c r="H216" s="15">
        <v>0.1</v>
      </c>
      <c r="I216" s="16" t="s">
        <v>25</v>
      </c>
      <c r="J216" s="12" t="s">
        <v>3954</v>
      </c>
      <c r="K216" s="16" t="s">
        <v>2790</v>
      </c>
      <c r="L216" s="207" t="s">
        <v>1348</v>
      </c>
      <c r="M216" s="85">
        <f t="shared" ref="M216:M217" si="48">M215</f>
        <v>0.2</v>
      </c>
      <c r="N216" s="15">
        <f t="shared" si="43"/>
        <v>0.99</v>
      </c>
      <c r="O216" s="78">
        <f t="shared" si="44"/>
        <v>0</v>
      </c>
      <c r="P216" s="78">
        <f t="shared" si="45"/>
        <v>1.9800000000000005E-2</v>
      </c>
      <c r="Q216" s="153">
        <f t="shared" si="46"/>
        <v>2.0000000000000023E-4</v>
      </c>
      <c r="R216" s="113"/>
    </row>
    <row r="217" spans="2:18" s="3" customFormat="1" ht="27.95" customHeight="1">
      <c r="B217" s="236"/>
      <c r="C217" s="241"/>
      <c r="D217" s="22"/>
      <c r="E217" s="23"/>
      <c r="F217" s="24"/>
      <c r="G217" s="14" t="s">
        <v>14</v>
      </c>
      <c r="H217" s="15">
        <v>0.1</v>
      </c>
      <c r="I217" s="16" t="s">
        <v>15</v>
      </c>
      <c r="J217" s="12" t="s">
        <v>210</v>
      </c>
      <c r="K217" s="16" t="s">
        <v>18</v>
      </c>
      <c r="L217" s="65" t="s">
        <v>21</v>
      </c>
      <c r="M217" s="85">
        <f t="shared" si="48"/>
        <v>0.2</v>
      </c>
      <c r="N217" s="15">
        <f t="shared" si="43"/>
        <v>0</v>
      </c>
      <c r="O217" s="78">
        <f t="shared" si="44"/>
        <v>2.0000000000000004E-2</v>
      </c>
      <c r="P217" s="78">
        <f t="shared" si="45"/>
        <v>0</v>
      </c>
      <c r="Q217" s="153">
        <f t="shared" si="46"/>
        <v>0</v>
      </c>
      <c r="R217" s="113"/>
    </row>
    <row r="218" spans="2:18" s="3" customFormat="1" ht="27.95" customHeight="1">
      <c r="B218" s="236"/>
      <c r="C218" s="243"/>
      <c r="D218" s="17" t="s">
        <v>4013</v>
      </c>
      <c r="E218" s="18" t="s">
        <v>3949</v>
      </c>
      <c r="F218" s="19" t="s">
        <v>3942</v>
      </c>
      <c r="G218" s="168" t="s">
        <v>356</v>
      </c>
      <c r="H218" s="164">
        <v>0.25</v>
      </c>
      <c r="I218" s="16" t="s">
        <v>19</v>
      </c>
      <c r="J218" s="12" t="s">
        <v>210</v>
      </c>
      <c r="K218" s="16" t="s">
        <v>18</v>
      </c>
      <c r="L218" s="65" t="s">
        <v>21</v>
      </c>
      <c r="M218" s="87">
        <v>1</v>
      </c>
      <c r="N218" s="15">
        <f t="shared" si="43"/>
        <v>0</v>
      </c>
      <c r="O218" s="78">
        <f t="shared" si="44"/>
        <v>0.25</v>
      </c>
      <c r="P218" s="78">
        <f t="shared" si="45"/>
        <v>0</v>
      </c>
      <c r="Q218" s="153">
        <f t="shared" si="46"/>
        <v>0</v>
      </c>
      <c r="R218" s="238"/>
    </row>
    <row r="219" spans="2:18" s="3" customFormat="1" ht="27.95" customHeight="1">
      <c r="B219" s="236"/>
      <c r="C219" s="243"/>
      <c r="D219" s="20"/>
      <c r="E219" s="21"/>
      <c r="F219" s="31"/>
      <c r="G219" s="168" t="s">
        <v>886</v>
      </c>
      <c r="H219" s="164">
        <v>0.25</v>
      </c>
      <c r="I219" s="16" t="s">
        <v>25</v>
      </c>
      <c r="J219" s="12" t="s">
        <v>3954</v>
      </c>
      <c r="K219" s="16" t="s">
        <v>2790</v>
      </c>
      <c r="L219" s="207" t="s">
        <v>1348</v>
      </c>
      <c r="M219" s="85">
        <f>M218</f>
        <v>1</v>
      </c>
      <c r="N219" s="15">
        <f t="shared" si="43"/>
        <v>0.99</v>
      </c>
      <c r="O219" s="78">
        <f t="shared" si="44"/>
        <v>0</v>
      </c>
      <c r="P219" s="78">
        <f t="shared" si="45"/>
        <v>0.2475</v>
      </c>
      <c r="Q219" s="153">
        <f t="shared" si="46"/>
        <v>2.5000000000000022E-3</v>
      </c>
      <c r="R219" s="238"/>
    </row>
    <row r="220" spans="2:18" s="3" customFormat="1" ht="27.95" customHeight="1">
      <c r="B220" s="236"/>
      <c r="C220" s="243"/>
      <c r="D220" s="20"/>
      <c r="E220" s="21"/>
      <c r="F220" s="31"/>
      <c r="G220" s="168" t="s">
        <v>887</v>
      </c>
      <c r="H220" s="164">
        <v>0.25</v>
      </c>
      <c r="I220" s="16" t="s">
        <v>25</v>
      </c>
      <c r="J220" s="12" t="s">
        <v>3954</v>
      </c>
      <c r="K220" s="16" t="s">
        <v>2790</v>
      </c>
      <c r="L220" s="207" t="s">
        <v>1348</v>
      </c>
      <c r="M220" s="85">
        <f>M219</f>
        <v>1</v>
      </c>
      <c r="N220" s="15">
        <f t="shared" si="43"/>
        <v>0.99</v>
      </c>
      <c r="O220" s="78">
        <f t="shared" si="44"/>
        <v>0</v>
      </c>
      <c r="P220" s="78">
        <f t="shared" si="45"/>
        <v>0.2475</v>
      </c>
      <c r="Q220" s="153">
        <f t="shared" si="46"/>
        <v>2.5000000000000022E-3</v>
      </c>
      <c r="R220" s="238"/>
    </row>
    <row r="221" spans="2:18" s="3" customFormat="1" ht="27.95" customHeight="1">
      <c r="B221" s="236"/>
      <c r="C221" s="243"/>
      <c r="D221" s="20"/>
      <c r="E221" s="21"/>
      <c r="F221" s="31"/>
      <c r="G221" s="186" t="s">
        <v>359</v>
      </c>
      <c r="H221" s="183">
        <v>0.25</v>
      </c>
      <c r="I221" s="16" t="s">
        <v>19</v>
      </c>
      <c r="J221" s="12" t="s">
        <v>210</v>
      </c>
      <c r="K221" s="16" t="s">
        <v>18</v>
      </c>
      <c r="L221" s="65" t="s">
        <v>109</v>
      </c>
      <c r="M221" s="85">
        <f>M220</f>
        <v>1</v>
      </c>
      <c r="N221" s="15">
        <f t="shared" si="43"/>
        <v>0</v>
      </c>
      <c r="O221" s="78">
        <f t="shared" si="44"/>
        <v>0.25</v>
      </c>
      <c r="P221" s="78">
        <f t="shared" si="45"/>
        <v>0</v>
      </c>
      <c r="Q221" s="153">
        <f t="shared" si="46"/>
        <v>0</v>
      </c>
      <c r="R221" s="238"/>
    </row>
    <row r="222" spans="2:18" s="3" customFormat="1" ht="27.95" customHeight="1">
      <c r="B222" s="236"/>
      <c r="C222" s="241"/>
      <c r="D222" s="17" t="s">
        <v>4014</v>
      </c>
      <c r="E222" s="18" t="s">
        <v>6</v>
      </c>
      <c r="F222" s="19" t="s">
        <v>3940</v>
      </c>
      <c r="G222" s="14" t="s">
        <v>12</v>
      </c>
      <c r="H222" s="15">
        <v>0.8</v>
      </c>
      <c r="I222" s="16" t="s">
        <v>25</v>
      </c>
      <c r="J222" s="12" t="s">
        <v>3954</v>
      </c>
      <c r="K222" s="16" t="s">
        <v>2790</v>
      </c>
      <c r="L222" s="207" t="s">
        <v>1348</v>
      </c>
      <c r="M222" s="85">
        <v>0.2</v>
      </c>
      <c r="N222" s="15">
        <f t="shared" si="43"/>
        <v>0.99</v>
      </c>
      <c r="O222" s="78">
        <f t="shared" si="44"/>
        <v>0</v>
      </c>
      <c r="P222" s="78">
        <f t="shared" si="45"/>
        <v>0.15840000000000004</v>
      </c>
      <c r="Q222" s="153">
        <f t="shared" si="46"/>
        <v>1.6000000000000018E-3</v>
      </c>
      <c r="R222" s="113"/>
    </row>
    <row r="223" spans="2:18" s="3" customFormat="1" ht="27.95" customHeight="1">
      <c r="B223" s="236"/>
      <c r="C223" s="241"/>
      <c r="D223" s="20"/>
      <c r="E223" s="21"/>
      <c r="F223" s="31"/>
      <c r="G223" s="14" t="s">
        <v>13</v>
      </c>
      <c r="H223" s="15">
        <v>0.1</v>
      </c>
      <c r="I223" s="16" t="s">
        <v>19</v>
      </c>
      <c r="J223" s="12" t="s">
        <v>210</v>
      </c>
      <c r="K223" s="16" t="s">
        <v>18</v>
      </c>
      <c r="L223" s="65" t="s">
        <v>21</v>
      </c>
      <c r="M223" s="85">
        <f t="shared" ref="M223:M224" si="49">M222</f>
        <v>0.2</v>
      </c>
      <c r="N223" s="15">
        <f t="shared" si="43"/>
        <v>0</v>
      </c>
      <c r="O223" s="78">
        <f t="shared" si="44"/>
        <v>2.0000000000000004E-2</v>
      </c>
      <c r="P223" s="78">
        <f t="shared" si="45"/>
        <v>0</v>
      </c>
      <c r="Q223" s="153">
        <f t="shared" si="46"/>
        <v>0</v>
      </c>
      <c r="R223" s="113"/>
    </row>
    <row r="224" spans="2:18" s="3" customFormat="1" ht="27.95" customHeight="1">
      <c r="B224" s="236"/>
      <c r="C224" s="241"/>
      <c r="D224" s="22"/>
      <c r="E224" s="23"/>
      <c r="F224" s="24"/>
      <c r="G224" s="14" t="s">
        <v>14</v>
      </c>
      <c r="H224" s="15">
        <v>0.1</v>
      </c>
      <c r="I224" s="16" t="s">
        <v>15</v>
      </c>
      <c r="J224" s="12" t="s">
        <v>210</v>
      </c>
      <c r="K224" s="16" t="s">
        <v>18</v>
      </c>
      <c r="L224" s="65" t="s">
        <v>21</v>
      </c>
      <c r="M224" s="85">
        <f t="shared" si="49"/>
        <v>0.2</v>
      </c>
      <c r="N224" s="15">
        <f t="shared" si="43"/>
        <v>0</v>
      </c>
      <c r="O224" s="78">
        <f t="shared" si="44"/>
        <v>2.0000000000000004E-2</v>
      </c>
      <c r="P224" s="78">
        <f t="shared" si="45"/>
        <v>0</v>
      </c>
      <c r="Q224" s="153">
        <f t="shared" si="46"/>
        <v>0</v>
      </c>
      <c r="R224" s="113"/>
    </row>
    <row r="225" spans="2:18" s="3" customFormat="1" ht="27.95" customHeight="1">
      <c r="B225" s="236"/>
      <c r="C225" s="243"/>
      <c r="D225" s="17" t="s">
        <v>4015</v>
      </c>
      <c r="E225" s="18" t="s">
        <v>899</v>
      </c>
      <c r="F225" s="19" t="s">
        <v>3947</v>
      </c>
      <c r="G225" s="168" t="s">
        <v>356</v>
      </c>
      <c r="H225" s="164">
        <v>0.25</v>
      </c>
      <c r="I225" s="165" t="s">
        <v>25</v>
      </c>
      <c r="J225" s="12" t="s">
        <v>3957</v>
      </c>
      <c r="K225" s="16" t="s">
        <v>2790</v>
      </c>
      <c r="L225" s="207" t="s">
        <v>1348</v>
      </c>
      <c r="M225" s="85">
        <v>10</v>
      </c>
      <c r="N225" s="15">
        <f t="shared" si="43"/>
        <v>0.99</v>
      </c>
      <c r="O225" s="78">
        <f t="shared" si="44"/>
        <v>0</v>
      </c>
      <c r="P225" s="78">
        <f t="shared" si="45"/>
        <v>2.4750000000000001</v>
      </c>
      <c r="Q225" s="153">
        <f t="shared" si="46"/>
        <v>2.5000000000000022E-2</v>
      </c>
      <c r="R225" s="113"/>
    </row>
    <row r="226" spans="2:18" s="3" customFormat="1" ht="27.95" customHeight="1">
      <c r="B226" s="236"/>
      <c r="C226" s="243"/>
      <c r="D226" s="20"/>
      <c r="E226" s="21"/>
      <c r="F226" s="31"/>
      <c r="G226" s="168" t="s">
        <v>886</v>
      </c>
      <c r="H226" s="164">
        <v>0.25</v>
      </c>
      <c r="I226" s="165" t="s">
        <v>25</v>
      </c>
      <c r="J226" s="12" t="s">
        <v>3958</v>
      </c>
      <c r="K226" s="16" t="s">
        <v>2790</v>
      </c>
      <c r="L226" s="207" t="s">
        <v>1348</v>
      </c>
      <c r="M226" s="85">
        <f>M225</f>
        <v>10</v>
      </c>
      <c r="N226" s="15">
        <f t="shared" si="43"/>
        <v>0.99</v>
      </c>
      <c r="O226" s="78">
        <f t="shared" si="44"/>
        <v>0</v>
      </c>
      <c r="P226" s="78">
        <f t="shared" si="45"/>
        <v>2.4750000000000001</v>
      </c>
      <c r="Q226" s="153">
        <f t="shared" si="46"/>
        <v>2.5000000000000022E-2</v>
      </c>
      <c r="R226" s="113"/>
    </row>
    <row r="227" spans="2:18" s="3" customFormat="1" ht="27.95" customHeight="1">
      <c r="B227" s="236"/>
      <c r="C227" s="243"/>
      <c r="D227" s="20"/>
      <c r="E227" s="21"/>
      <c r="F227" s="31"/>
      <c r="G227" s="168" t="s">
        <v>887</v>
      </c>
      <c r="H227" s="164">
        <v>0.25</v>
      </c>
      <c r="I227" s="165" t="s">
        <v>25</v>
      </c>
      <c r="J227" s="12" t="s">
        <v>3958</v>
      </c>
      <c r="K227" s="16" t="s">
        <v>2790</v>
      </c>
      <c r="L227" s="207" t="s">
        <v>1348</v>
      </c>
      <c r="M227" s="85">
        <f>M226</f>
        <v>10</v>
      </c>
      <c r="N227" s="15">
        <f t="shared" si="43"/>
        <v>0.99</v>
      </c>
      <c r="O227" s="78">
        <f t="shared" si="44"/>
        <v>0</v>
      </c>
      <c r="P227" s="78">
        <f t="shared" si="45"/>
        <v>2.4750000000000001</v>
      </c>
      <c r="Q227" s="153">
        <f t="shared" si="46"/>
        <v>2.5000000000000022E-2</v>
      </c>
      <c r="R227" s="113"/>
    </row>
    <row r="228" spans="2:18" s="3" customFormat="1" ht="27.95" customHeight="1">
      <c r="B228" s="236"/>
      <c r="C228" s="243"/>
      <c r="D228" s="20"/>
      <c r="E228" s="21"/>
      <c r="F228" s="31"/>
      <c r="G228" s="186" t="s">
        <v>359</v>
      </c>
      <c r="H228" s="183">
        <v>0.25</v>
      </c>
      <c r="I228" s="179" t="s">
        <v>3226</v>
      </c>
      <c r="J228" s="12" t="s">
        <v>210</v>
      </c>
      <c r="K228" s="16" t="s">
        <v>18</v>
      </c>
      <c r="L228" s="65" t="s">
        <v>21</v>
      </c>
      <c r="M228" s="85">
        <f>M227</f>
        <v>10</v>
      </c>
      <c r="N228" s="15">
        <f t="shared" si="43"/>
        <v>0</v>
      </c>
      <c r="O228" s="78">
        <f t="shared" si="44"/>
        <v>2.5</v>
      </c>
      <c r="P228" s="78">
        <f t="shared" si="45"/>
        <v>0</v>
      </c>
      <c r="Q228" s="153">
        <f t="shared" si="46"/>
        <v>0</v>
      </c>
      <c r="R228" s="113"/>
    </row>
    <row r="229" spans="2:18" s="3" customFormat="1" ht="27.95" customHeight="1">
      <c r="B229" s="236"/>
      <c r="C229" s="243"/>
      <c r="D229" s="17" t="s">
        <v>4016</v>
      </c>
      <c r="E229" s="18" t="s">
        <v>76</v>
      </c>
      <c r="F229" s="19" t="s">
        <v>3945</v>
      </c>
      <c r="G229" s="168" t="s">
        <v>356</v>
      </c>
      <c r="H229" s="164">
        <v>0.25</v>
      </c>
      <c r="I229" s="165" t="s">
        <v>25</v>
      </c>
      <c r="J229" s="12" t="s">
        <v>3957</v>
      </c>
      <c r="K229" s="16" t="s">
        <v>2790</v>
      </c>
      <c r="L229" s="207" t="s">
        <v>1348</v>
      </c>
      <c r="M229" s="87">
        <v>1</v>
      </c>
      <c r="N229" s="15">
        <f t="shared" si="43"/>
        <v>0.99</v>
      </c>
      <c r="O229" s="78">
        <f t="shared" si="44"/>
        <v>0</v>
      </c>
      <c r="P229" s="78">
        <f t="shared" si="45"/>
        <v>0.2475</v>
      </c>
      <c r="Q229" s="153">
        <f t="shared" si="46"/>
        <v>2.5000000000000022E-3</v>
      </c>
      <c r="R229" s="113"/>
    </row>
    <row r="230" spans="2:18" s="3" customFormat="1" ht="27.95" customHeight="1">
      <c r="B230" s="236"/>
      <c r="C230" s="243"/>
      <c r="D230" s="20"/>
      <c r="E230" s="21"/>
      <c r="F230" s="31"/>
      <c r="G230" s="168" t="s">
        <v>886</v>
      </c>
      <c r="H230" s="164">
        <v>0.25</v>
      </c>
      <c r="I230" s="16" t="s">
        <v>19</v>
      </c>
      <c r="J230" s="12" t="s">
        <v>80</v>
      </c>
      <c r="K230" s="16" t="s">
        <v>18</v>
      </c>
      <c r="L230" s="65" t="s">
        <v>109</v>
      </c>
      <c r="M230" s="85">
        <f>M229</f>
        <v>1</v>
      </c>
      <c r="N230" s="15">
        <f t="shared" si="43"/>
        <v>0</v>
      </c>
      <c r="O230" s="78">
        <f t="shared" si="44"/>
        <v>0.25</v>
      </c>
      <c r="P230" s="78">
        <f t="shared" si="45"/>
        <v>0</v>
      </c>
      <c r="Q230" s="153">
        <f t="shared" si="46"/>
        <v>0</v>
      </c>
      <c r="R230" s="113"/>
    </row>
    <row r="231" spans="2:18" s="3" customFormat="1" ht="27.95" customHeight="1">
      <c r="B231" s="236"/>
      <c r="C231" s="243"/>
      <c r="D231" s="20"/>
      <c r="E231" s="21"/>
      <c r="F231" s="31"/>
      <c r="G231" s="168" t="s">
        <v>887</v>
      </c>
      <c r="H231" s="164">
        <v>0.25</v>
      </c>
      <c r="I231" s="16" t="s">
        <v>19</v>
      </c>
      <c r="J231" s="12" t="s">
        <v>80</v>
      </c>
      <c r="K231" s="16" t="s">
        <v>18</v>
      </c>
      <c r="L231" s="65" t="s">
        <v>109</v>
      </c>
      <c r="M231" s="85">
        <f>M230</f>
        <v>1</v>
      </c>
      <c r="N231" s="15">
        <f t="shared" si="43"/>
        <v>0</v>
      </c>
      <c r="O231" s="78">
        <f t="shared" si="44"/>
        <v>0.25</v>
      </c>
      <c r="P231" s="78">
        <f t="shared" si="45"/>
        <v>0</v>
      </c>
      <c r="Q231" s="153">
        <f t="shared" si="46"/>
        <v>0</v>
      </c>
      <c r="R231" s="238"/>
    </row>
    <row r="232" spans="2:18" s="3" customFormat="1" ht="27.95" customHeight="1">
      <c r="B232" s="236"/>
      <c r="C232" s="243"/>
      <c r="D232" s="20"/>
      <c r="E232" s="21"/>
      <c r="F232" s="31"/>
      <c r="G232" s="186" t="s">
        <v>359</v>
      </c>
      <c r="H232" s="183">
        <v>0.25</v>
      </c>
      <c r="I232" s="91" t="s">
        <v>19</v>
      </c>
      <c r="J232" s="92" t="s">
        <v>80</v>
      </c>
      <c r="K232" s="91" t="s">
        <v>18</v>
      </c>
      <c r="L232" s="173" t="s">
        <v>109</v>
      </c>
      <c r="M232" s="93">
        <f>M231</f>
        <v>1</v>
      </c>
      <c r="N232" s="172">
        <f t="shared" si="43"/>
        <v>0</v>
      </c>
      <c r="O232" s="174">
        <f t="shared" si="44"/>
        <v>0.25</v>
      </c>
      <c r="P232" s="174">
        <f t="shared" si="45"/>
        <v>0</v>
      </c>
      <c r="Q232" s="175">
        <f t="shared" si="46"/>
        <v>0</v>
      </c>
      <c r="R232" s="238"/>
    </row>
    <row r="233" spans="2:18" s="3" customFormat="1" ht="27.95" customHeight="1">
      <c r="B233" s="236"/>
      <c r="C233" s="243"/>
      <c r="D233" s="17" t="s">
        <v>4017</v>
      </c>
      <c r="E233" s="18" t="s">
        <v>883</v>
      </c>
      <c r="F233" s="324">
        <v>154003</v>
      </c>
      <c r="G233" s="163" t="s">
        <v>884</v>
      </c>
      <c r="H233" s="164">
        <v>0.1</v>
      </c>
      <c r="I233" s="165" t="s">
        <v>19</v>
      </c>
      <c r="J233" s="92" t="s">
        <v>80</v>
      </c>
      <c r="K233" s="16" t="s">
        <v>18</v>
      </c>
      <c r="L233" s="173" t="s">
        <v>109</v>
      </c>
      <c r="M233" s="85">
        <v>25</v>
      </c>
      <c r="N233" s="15">
        <f t="shared" si="43"/>
        <v>0</v>
      </c>
      <c r="O233" s="78">
        <f t="shared" si="44"/>
        <v>2.5</v>
      </c>
      <c r="P233" s="78">
        <f t="shared" si="45"/>
        <v>0</v>
      </c>
      <c r="Q233" s="81">
        <f t="shared" si="46"/>
        <v>0</v>
      </c>
      <c r="R233" s="238"/>
    </row>
    <row r="234" spans="2:18" s="3" customFormat="1" ht="27.95" customHeight="1">
      <c r="B234" s="236"/>
      <c r="C234" s="243"/>
      <c r="D234" s="20"/>
      <c r="E234" s="21"/>
      <c r="F234" s="31"/>
      <c r="G234" s="193" t="s">
        <v>885</v>
      </c>
      <c r="H234" s="183">
        <v>0.9</v>
      </c>
      <c r="I234" s="165" t="s">
        <v>25</v>
      </c>
      <c r="J234" s="12" t="s">
        <v>3957</v>
      </c>
      <c r="K234" s="16" t="s">
        <v>2790</v>
      </c>
      <c r="L234" s="207" t="s">
        <v>1348</v>
      </c>
      <c r="M234" s="85">
        <f>M233</f>
        <v>25</v>
      </c>
      <c r="N234" s="15">
        <f t="shared" si="43"/>
        <v>0.99</v>
      </c>
      <c r="O234" s="78">
        <f t="shared" si="44"/>
        <v>0</v>
      </c>
      <c r="P234" s="78">
        <f t="shared" si="45"/>
        <v>22.274999999999999</v>
      </c>
      <c r="Q234" s="153">
        <f t="shared" si="46"/>
        <v>0.2250000000000002</v>
      </c>
      <c r="R234" s="238"/>
    </row>
    <row r="235" spans="2:18" s="3" customFormat="1" ht="27.95" customHeight="1">
      <c r="B235" s="236"/>
      <c r="C235" s="243"/>
      <c r="D235" s="17" t="s">
        <v>4018</v>
      </c>
      <c r="E235" s="18" t="s">
        <v>1259</v>
      </c>
      <c r="F235" s="19" t="s">
        <v>1394</v>
      </c>
      <c r="G235" s="168" t="s">
        <v>356</v>
      </c>
      <c r="H235" s="164">
        <v>0.25</v>
      </c>
      <c r="I235" s="16" t="s">
        <v>19</v>
      </c>
      <c r="J235" s="180" t="s">
        <v>946</v>
      </c>
      <c r="K235" s="179" t="s">
        <v>18</v>
      </c>
      <c r="L235" s="180" t="s">
        <v>109</v>
      </c>
      <c r="M235" s="85">
        <v>2</v>
      </c>
      <c r="N235" s="15">
        <f t="shared" si="43"/>
        <v>0</v>
      </c>
      <c r="O235" s="78">
        <f t="shared" si="44"/>
        <v>0.5</v>
      </c>
      <c r="P235" s="78">
        <f t="shared" si="45"/>
        <v>0</v>
      </c>
      <c r="Q235" s="153">
        <f t="shared" si="46"/>
        <v>0</v>
      </c>
      <c r="R235" s="238"/>
    </row>
    <row r="236" spans="2:18" s="3" customFormat="1" ht="27.95" customHeight="1">
      <c r="B236" s="236"/>
      <c r="C236" s="243"/>
      <c r="D236" s="20"/>
      <c r="E236" s="21"/>
      <c r="F236" s="31"/>
      <c r="G236" s="168" t="s">
        <v>886</v>
      </c>
      <c r="H236" s="164">
        <v>0.25</v>
      </c>
      <c r="I236" s="16" t="s">
        <v>19</v>
      </c>
      <c r="J236" s="180" t="s">
        <v>946</v>
      </c>
      <c r="K236" s="179" t="s">
        <v>18</v>
      </c>
      <c r="L236" s="180" t="s">
        <v>109</v>
      </c>
      <c r="M236" s="85">
        <f>M235</f>
        <v>2</v>
      </c>
      <c r="N236" s="15">
        <f t="shared" si="43"/>
        <v>0</v>
      </c>
      <c r="O236" s="78">
        <f t="shared" si="44"/>
        <v>0.5</v>
      </c>
      <c r="P236" s="78">
        <f t="shared" si="45"/>
        <v>0</v>
      </c>
      <c r="Q236" s="153">
        <f t="shared" si="46"/>
        <v>0</v>
      </c>
      <c r="R236" s="238"/>
    </row>
    <row r="237" spans="2:18" s="3" customFormat="1" ht="27.95" customHeight="1">
      <c r="B237" s="236"/>
      <c r="C237" s="243"/>
      <c r="D237" s="20"/>
      <c r="E237" s="21"/>
      <c r="F237" s="31"/>
      <c r="G237" s="168" t="s">
        <v>887</v>
      </c>
      <c r="H237" s="164">
        <v>0.25</v>
      </c>
      <c r="I237" s="16" t="s">
        <v>19</v>
      </c>
      <c r="J237" s="180" t="s">
        <v>946</v>
      </c>
      <c r="K237" s="179" t="s">
        <v>18</v>
      </c>
      <c r="L237" s="180" t="s">
        <v>109</v>
      </c>
      <c r="M237" s="85">
        <f>M236</f>
        <v>2</v>
      </c>
      <c r="N237" s="15">
        <f t="shared" si="43"/>
        <v>0</v>
      </c>
      <c r="O237" s="78">
        <f t="shared" si="44"/>
        <v>0.5</v>
      </c>
      <c r="P237" s="78">
        <f t="shared" si="45"/>
        <v>0</v>
      </c>
      <c r="Q237" s="153">
        <f t="shared" si="46"/>
        <v>0</v>
      </c>
      <c r="R237" s="238"/>
    </row>
    <row r="238" spans="2:18" s="3" customFormat="1" ht="27.95" customHeight="1">
      <c r="B238" s="236"/>
      <c r="C238" s="243"/>
      <c r="D238" s="20"/>
      <c r="E238" s="21"/>
      <c r="F238" s="31"/>
      <c r="G238" s="186" t="s">
        <v>359</v>
      </c>
      <c r="H238" s="183">
        <v>0.25</v>
      </c>
      <c r="I238" s="16" t="s">
        <v>19</v>
      </c>
      <c r="J238" s="180" t="s">
        <v>946</v>
      </c>
      <c r="K238" s="179" t="s">
        <v>18</v>
      </c>
      <c r="L238" s="180" t="s">
        <v>109</v>
      </c>
      <c r="M238" s="93">
        <f>M237</f>
        <v>2</v>
      </c>
      <c r="N238" s="15">
        <f t="shared" si="43"/>
        <v>0</v>
      </c>
      <c r="O238" s="78">
        <f t="shared" si="44"/>
        <v>0.5</v>
      </c>
      <c r="P238" s="78">
        <f t="shared" si="45"/>
        <v>0</v>
      </c>
      <c r="Q238" s="153">
        <f t="shared" si="46"/>
        <v>0</v>
      </c>
      <c r="R238" s="238"/>
    </row>
    <row r="239" spans="2:18" s="3" customFormat="1" ht="27.95" customHeight="1">
      <c r="B239" s="236"/>
      <c r="C239" s="243"/>
      <c r="D239" s="17" t="s">
        <v>4019</v>
      </c>
      <c r="E239" s="18" t="s">
        <v>76</v>
      </c>
      <c r="F239" s="19" t="s">
        <v>3951</v>
      </c>
      <c r="G239" s="168" t="s">
        <v>356</v>
      </c>
      <c r="H239" s="164">
        <v>0.25</v>
      </c>
      <c r="I239" s="16" t="s">
        <v>19</v>
      </c>
      <c r="J239" s="180" t="s">
        <v>946</v>
      </c>
      <c r="K239" s="179" t="s">
        <v>18</v>
      </c>
      <c r="L239" s="180" t="s">
        <v>109</v>
      </c>
      <c r="M239" s="87">
        <v>1</v>
      </c>
      <c r="N239" s="15">
        <f t="shared" si="43"/>
        <v>0</v>
      </c>
      <c r="O239" s="78">
        <f t="shared" si="44"/>
        <v>0.25</v>
      </c>
      <c r="P239" s="78">
        <f t="shared" si="45"/>
        <v>0</v>
      </c>
      <c r="Q239" s="153">
        <f t="shared" si="46"/>
        <v>0</v>
      </c>
      <c r="R239" s="238"/>
    </row>
    <row r="240" spans="2:18" s="3" customFormat="1" ht="27.95" customHeight="1">
      <c r="B240" s="236"/>
      <c r="C240" s="243"/>
      <c r="D240" s="20"/>
      <c r="E240" s="21"/>
      <c r="F240" s="31"/>
      <c r="G240" s="168" t="s">
        <v>886</v>
      </c>
      <c r="H240" s="164">
        <v>0.25</v>
      </c>
      <c r="I240" s="16" t="s">
        <v>19</v>
      </c>
      <c r="J240" s="180" t="s">
        <v>946</v>
      </c>
      <c r="K240" s="179" t="s">
        <v>18</v>
      </c>
      <c r="L240" s="180" t="s">
        <v>109</v>
      </c>
      <c r="M240" s="85">
        <f>M239</f>
        <v>1</v>
      </c>
      <c r="N240" s="15">
        <f t="shared" si="43"/>
        <v>0</v>
      </c>
      <c r="O240" s="78">
        <f t="shared" si="44"/>
        <v>0.25</v>
      </c>
      <c r="P240" s="78">
        <f t="shared" si="45"/>
        <v>0</v>
      </c>
      <c r="Q240" s="153">
        <f t="shared" si="46"/>
        <v>0</v>
      </c>
      <c r="R240" s="238"/>
    </row>
    <row r="241" spans="2:18" s="3" customFormat="1" ht="27.95" customHeight="1">
      <c r="B241" s="236"/>
      <c r="C241" s="243"/>
      <c r="D241" s="20"/>
      <c r="E241" s="21"/>
      <c r="F241" s="31"/>
      <c r="G241" s="168" t="s">
        <v>887</v>
      </c>
      <c r="H241" s="164">
        <v>0.25</v>
      </c>
      <c r="I241" s="16" t="s">
        <v>19</v>
      </c>
      <c r="J241" s="180" t="s">
        <v>946</v>
      </c>
      <c r="K241" s="179" t="s">
        <v>18</v>
      </c>
      <c r="L241" s="180" t="s">
        <v>109</v>
      </c>
      <c r="M241" s="85">
        <f>M240</f>
        <v>1</v>
      </c>
      <c r="N241" s="15">
        <f t="shared" si="43"/>
        <v>0</v>
      </c>
      <c r="O241" s="78">
        <f t="shared" si="44"/>
        <v>0.25</v>
      </c>
      <c r="P241" s="78">
        <f t="shared" si="45"/>
        <v>0</v>
      </c>
      <c r="Q241" s="153">
        <f t="shared" si="46"/>
        <v>0</v>
      </c>
      <c r="R241" s="238"/>
    </row>
    <row r="242" spans="2:18" s="3" customFormat="1" ht="27.95" customHeight="1">
      <c r="B242" s="236"/>
      <c r="C242" s="243"/>
      <c r="D242" s="20"/>
      <c r="E242" s="21"/>
      <c r="F242" s="31"/>
      <c r="G242" s="186" t="s">
        <v>359</v>
      </c>
      <c r="H242" s="183">
        <v>0.25</v>
      </c>
      <c r="I242" s="16" t="s">
        <v>19</v>
      </c>
      <c r="J242" s="180" t="s">
        <v>946</v>
      </c>
      <c r="K242" s="179" t="s">
        <v>18</v>
      </c>
      <c r="L242" s="180" t="s">
        <v>109</v>
      </c>
      <c r="M242" s="93">
        <f>M241</f>
        <v>1</v>
      </c>
      <c r="N242" s="172">
        <f t="shared" si="43"/>
        <v>0</v>
      </c>
      <c r="O242" s="174">
        <f t="shared" si="44"/>
        <v>0.25</v>
      </c>
      <c r="P242" s="174">
        <f t="shared" si="45"/>
        <v>0</v>
      </c>
      <c r="Q242" s="175">
        <f t="shared" si="46"/>
        <v>0</v>
      </c>
      <c r="R242" s="238"/>
    </row>
    <row r="243" spans="2:18" s="3" customFormat="1" ht="27.95" customHeight="1">
      <c r="B243" s="236"/>
      <c r="C243" s="218" t="s">
        <v>4020</v>
      </c>
      <c r="D243" s="17" t="s">
        <v>4021</v>
      </c>
      <c r="E243" s="18" t="s">
        <v>6</v>
      </c>
      <c r="F243" s="19" t="s">
        <v>3932</v>
      </c>
      <c r="G243" s="14" t="s">
        <v>12</v>
      </c>
      <c r="H243" s="15">
        <v>0.8</v>
      </c>
      <c r="I243" s="16" t="s">
        <v>25</v>
      </c>
      <c r="J243" s="12" t="s">
        <v>3954</v>
      </c>
      <c r="K243" s="16" t="s">
        <v>2790</v>
      </c>
      <c r="L243" s="207" t="s">
        <v>1348</v>
      </c>
      <c r="M243" s="85">
        <v>0.2</v>
      </c>
      <c r="N243" s="15">
        <f t="shared" ref="N243:N280" si="50">IF(K243="Detected", 0.99,0)</f>
        <v>0.99</v>
      </c>
      <c r="O243" s="78">
        <f t="shared" ref="O243:O280" si="51">IF(I243="Safe", M243*H243,0)</f>
        <v>0</v>
      </c>
      <c r="P243" s="78">
        <f t="shared" ref="P243:P280" si="52">IF(I243="Dangerous",M243*H243*N243,0)</f>
        <v>0.15840000000000004</v>
      </c>
      <c r="Q243" s="153">
        <f t="shared" ref="Q243:Q280" si="53">IF(P243=0,0,M243*H243*(1-N243))</f>
        <v>1.6000000000000018E-3</v>
      </c>
      <c r="R243" s="113"/>
    </row>
    <row r="244" spans="2:18" s="3" customFormat="1" ht="27.95" customHeight="1">
      <c r="B244" s="236"/>
      <c r="C244" s="241"/>
      <c r="D244" s="20"/>
      <c r="E244" s="21"/>
      <c r="F244" s="31"/>
      <c r="G244" s="14" t="s">
        <v>13</v>
      </c>
      <c r="H244" s="15">
        <v>0.1</v>
      </c>
      <c r="I244" s="16" t="s">
        <v>19</v>
      </c>
      <c r="J244" s="12" t="s">
        <v>210</v>
      </c>
      <c r="K244" s="16" t="s">
        <v>18</v>
      </c>
      <c r="L244" s="65" t="s">
        <v>21</v>
      </c>
      <c r="M244" s="85">
        <f t="shared" ref="M244:M248" si="54">M243</f>
        <v>0.2</v>
      </c>
      <c r="N244" s="15">
        <f t="shared" si="50"/>
        <v>0</v>
      </c>
      <c r="O244" s="78">
        <f t="shared" si="51"/>
        <v>2.0000000000000004E-2</v>
      </c>
      <c r="P244" s="78">
        <f t="shared" si="52"/>
        <v>0</v>
      </c>
      <c r="Q244" s="153">
        <f t="shared" si="53"/>
        <v>0</v>
      </c>
      <c r="R244" s="113"/>
    </row>
    <row r="245" spans="2:18" s="3" customFormat="1" ht="27.95" customHeight="1">
      <c r="B245" s="236"/>
      <c r="C245" s="241"/>
      <c r="D245" s="22"/>
      <c r="E245" s="23"/>
      <c r="F245" s="24"/>
      <c r="G245" s="14" t="s">
        <v>14</v>
      </c>
      <c r="H245" s="15">
        <v>0.1</v>
      </c>
      <c r="I245" s="16" t="s">
        <v>15</v>
      </c>
      <c r="J245" s="12" t="s">
        <v>210</v>
      </c>
      <c r="K245" s="16" t="s">
        <v>18</v>
      </c>
      <c r="L245" s="65" t="s">
        <v>21</v>
      </c>
      <c r="M245" s="85">
        <f t="shared" si="54"/>
        <v>0.2</v>
      </c>
      <c r="N245" s="15">
        <f t="shared" si="50"/>
        <v>0</v>
      </c>
      <c r="O245" s="78">
        <f t="shared" si="51"/>
        <v>2.0000000000000004E-2</v>
      </c>
      <c r="P245" s="78">
        <f t="shared" si="52"/>
        <v>0</v>
      </c>
      <c r="Q245" s="153">
        <f t="shared" si="53"/>
        <v>0</v>
      </c>
      <c r="R245" s="113"/>
    </row>
    <row r="246" spans="2:18" s="3" customFormat="1" ht="27.95" customHeight="1">
      <c r="B246" s="236"/>
      <c r="C246" s="241"/>
      <c r="D246" s="17" t="s">
        <v>4022</v>
      </c>
      <c r="E246" s="18" t="s">
        <v>6</v>
      </c>
      <c r="F246" s="19" t="s">
        <v>3934</v>
      </c>
      <c r="G246" s="14" t="s">
        <v>12</v>
      </c>
      <c r="H246" s="15">
        <v>0.8</v>
      </c>
      <c r="I246" s="16" t="s">
        <v>19</v>
      </c>
      <c r="J246" s="12" t="s">
        <v>210</v>
      </c>
      <c r="K246" s="16" t="s">
        <v>18</v>
      </c>
      <c r="L246" s="65" t="s">
        <v>109</v>
      </c>
      <c r="M246" s="85">
        <v>0.2</v>
      </c>
      <c r="N246" s="15">
        <f t="shared" si="50"/>
        <v>0</v>
      </c>
      <c r="O246" s="78">
        <f t="shared" si="51"/>
        <v>0.16000000000000003</v>
      </c>
      <c r="P246" s="78">
        <f t="shared" si="52"/>
        <v>0</v>
      </c>
      <c r="Q246" s="153">
        <f t="shared" si="53"/>
        <v>0</v>
      </c>
      <c r="R246" s="113"/>
    </row>
    <row r="247" spans="2:18" s="3" customFormat="1" ht="27.95" customHeight="1">
      <c r="B247" s="236"/>
      <c r="C247" s="241"/>
      <c r="D247" s="20"/>
      <c r="E247" s="21"/>
      <c r="F247" s="31"/>
      <c r="G247" s="14" t="s">
        <v>13</v>
      </c>
      <c r="H247" s="15">
        <v>0.1</v>
      </c>
      <c r="I247" s="16" t="s">
        <v>25</v>
      </c>
      <c r="J247" s="12" t="s">
        <v>3954</v>
      </c>
      <c r="K247" s="16" t="s">
        <v>2790</v>
      </c>
      <c r="L247" s="207" t="s">
        <v>1348</v>
      </c>
      <c r="M247" s="85">
        <f t="shared" si="54"/>
        <v>0.2</v>
      </c>
      <c r="N247" s="15">
        <f t="shared" si="50"/>
        <v>0.99</v>
      </c>
      <c r="O247" s="78">
        <f t="shared" si="51"/>
        <v>0</v>
      </c>
      <c r="P247" s="78">
        <f t="shared" si="52"/>
        <v>1.9800000000000005E-2</v>
      </c>
      <c r="Q247" s="153">
        <f t="shared" si="53"/>
        <v>2.0000000000000023E-4</v>
      </c>
      <c r="R247" s="113"/>
    </row>
    <row r="248" spans="2:18" s="3" customFormat="1" ht="27.95" customHeight="1">
      <c r="B248" s="236"/>
      <c r="C248" s="241"/>
      <c r="D248" s="22"/>
      <c r="E248" s="23"/>
      <c r="F248" s="24"/>
      <c r="G248" s="14" t="s">
        <v>14</v>
      </c>
      <c r="H248" s="15">
        <v>0.1</v>
      </c>
      <c r="I248" s="16" t="s">
        <v>15</v>
      </c>
      <c r="J248" s="12" t="s">
        <v>210</v>
      </c>
      <c r="K248" s="16" t="s">
        <v>18</v>
      </c>
      <c r="L248" s="65" t="s">
        <v>21</v>
      </c>
      <c r="M248" s="85">
        <f t="shared" si="54"/>
        <v>0.2</v>
      </c>
      <c r="N248" s="15">
        <f t="shared" si="50"/>
        <v>0</v>
      </c>
      <c r="O248" s="78">
        <f t="shared" si="51"/>
        <v>2.0000000000000004E-2</v>
      </c>
      <c r="P248" s="78">
        <f t="shared" si="52"/>
        <v>0</v>
      </c>
      <c r="Q248" s="153">
        <f t="shared" si="53"/>
        <v>0</v>
      </c>
      <c r="R248" s="113"/>
    </row>
    <row r="249" spans="2:18" s="3" customFormat="1" ht="27.95" customHeight="1">
      <c r="B249" s="236"/>
      <c r="C249" s="243"/>
      <c r="D249" s="17" t="s">
        <v>4023</v>
      </c>
      <c r="E249" s="18" t="s">
        <v>76</v>
      </c>
      <c r="F249" s="19" t="s">
        <v>3938</v>
      </c>
      <c r="G249" s="168" t="s">
        <v>356</v>
      </c>
      <c r="H249" s="164">
        <v>0.25</v>
      </c>
      <c r="I249" s="16" t="s">
        <v>19</v>
      </c>
      <c r="J249" s="12" t="s">
        <v>210</v>
      </c>
      <c r="K249" s="16" t="s">
        <v>18</v>
      </c>
      <c r="L249" s="65" t="s">
        <v>109</v>
      </c>
      <c r="M249" s="87">
        <v>1</v>
      </c>
      <c r="N249" s="15">
        <f t="shared" si="50"/>
        <v>0</v>
      </c>
      <c r="O249" s="78">
        <f t="shared" si="51"/>
        <v>0.25</v>
      </c>
      <c r="P249" s="78">
        <f t="shared" si="52"/>
        <v>0</v>
      </c>
      <c r="Q249" s="153">
        <f t="shared" si="53"/>
        <v>0</v>
      </c>
      <c r="R249" s="238"/>
    </row>
    <row r="250" spans="2:18" s="3" customFormat="1" ht="27.95" customHeight="1">
      <c r="B250" s="236"/>
      <c r="C250" s="243"/>
      <c r="D250" s="20"/>
      <c r="E250" s="21"/>
      <c r="F250" s="31"/>
      <c r="G250" s="168" t="s">
        <v>886</v>
      </c>
      <c r="H250" s="164">
        <v>0.25</v>
      </c>
      <c r="I250" s="16" t="s">
        <v>19</v>
      </c>
      <c r="J250" s="12" t="s">
        <v>3956</v>
      </c>
      <c r="K250" s="16" t="s">
        <v>2790</v>
      </c>
      <c r="L250" s="207" t="s">
        <v>1348</v>
      </c>
      <c r="M250" s="85">
        <f>M249</f>
        <v>1</v>
      </c>
      <c r="N250" s="15">
        <f t="shared" si="50"/>
        <v>0.99</v>
      </c>
      <c r="O250" s="78">
        <f t="shared" si="51"/>
        <v>0.25</v>
      </c>
      <c r="P250" s="78">
        <f t="shared" si="52"/>
        <v>0</v>
      </c>
      <c r="Q250" s="153">
        <f t="shared" si="53"/>
        <v>0</v>
      </c>
      <c r="R250" s="238"/>
    </row>
    <row r="251" spans="2:18" s="3" customFormat="1" ht="27.95" customHeight="1">
      <c r="B251" s="236"/>
      <c r="C251" s="243"/>
      <c r="D251" s="20"/>
      <c r="E251" s="21"/>
      <c r="F251" s="31"/>
      <c r="G251" s="168" t="s">
        <v>887</v>
      </c>
      <c r="H251" s="164">
        <v>0.25</v>
      </c>
      <c r="I251" s="16" t="s">
        <v>19</v>
      </c>
      <c r="J251" s="12" t="s">
        <v>3956</v>
      </c>
      <c r="K251" s="16" t="s">
        <v>2790</v>
      </c>
      <c r="L251" s="207" t="s">
        <v>1348</v>
      </c>
      <c r="M251" s="85">
        <f>M250</f>
        <v>1</v>
      </c>
      <c r="N251" s="15">
        <f t="shared" si="50"/>
        <v>0.99</v>
      </c>
      <c r="O251" s="78">
        <f t="shared" si="51"/>
        <v>0.25</v>
      </c>
      <c r="P251" s="78">
        <f t="shared" si="52"/>
        <v>0</v>
      </c>
      <c r="Q251" s="153">
        <f t="shared" si="53"/>
        <v>0</v>
      </c>
      <c r="R251" s="238"/>
    </row>
    <row r="252" spans="2:18" s="3" customFormat="1" ht="27.95" customHeight="1">
      <c r="B252" s="236"/>
      <c r="C252" s="243"/>
      <c r="D252" s="20"/>
      <c r="E252" s="21"/>
      <c r="F252" s="31"/>
      <c r="G252" s="186" t="s">
        <v>359</v>
      </c>
      <c r="H252" s="183">
        <v>0.25</v>
      </c>
      <c r="I252" s="16" t="s">
        <v>19</v>
      </c>
      <c r="J252" s="12" t="s">
        <v>210</v>
      </c>
      <c r="K252" s="16" t="s">
        <v>18</v>
      </c>
      <c r="L252" s="65" t="s">
        <v>109</v>
      </c>
      <c r="M252" s="85">
        <f>M251</f>
        <v>1</v>
      </c>
      <c r="N252" s="15">
        <f t="shared" si="50"/>
        <v>0</v>
      </c>
      <c r="O252" s="78">
        <f t="shared" si="51"/>
        <v>0.25</v>
      </c>
      <c r="P252" s="78">
        <f t="shared" si="52"/>
        <v>0</v>
      </c>
      <c r="Q252" s="153">
        <f t="shared" si="53"/>
        <v>0</v>
      </c>
      <c r="R252" s="238"/>
    </row>
    <row r="253" spans="2:18" s="3" customFormat="1" ht="27.95" customHeight="1">
      <c r="B253" s="236"/>
      <c r="C253" s="241"/>
      <c r="D253" s="17" t="s">
        <v>4024</v>
      </c>
      <c r="E253" s="18" t="s">
        <v>6</v>
      </c>
      <c r="F253" s="19" t="s">
        <v>3940</v>
      </c>
      <c r="G253" s="14" t="s">
        <v>12</v>
      </c>
      <c r="H253" s="15">
        <v>0.8</v>
      </c>
      <c r="I253" s="16" t="s">
        <v>19</v>
      </c>
      <c r="J253" s="12" t="s">
        <v>210</v>
      </c>
      <c r="K253" s="16" t="s">
        <v>18</v>
      </c>
      <c r="L253" s="65" t="s">
        <v>109</v>
      </c>
      <c r="M253" s="85">
        <v>0.2</v>
      </c>
      <c r="N253" s="15">
        <f t="shared" si="50"/>
        <v>0</v>
      </c>
      <c r="O253" s="78">
        <f t="shared" si="51"/>
        <v>0.16000000000000003</v>
      </c>
      <c r="P253" s="78">
        <f t="shared" si="52"/>
        <v>0</v>
      </c>
      <c r="Q253" s="153">
        <f t="shared" si="53"/>
        <v>0</v>
      </c>
      <c r="R253" s="113"/>
    </row>
    <row r="254" spans="2:18" s="3" customFormat="1" ht="27.95" customHeight="1">
      <c r="B254" s="236"/>
      <c r="C254" s="241"/>
      <c r="D254" s="20"/>
      <c r="E254" s="21"/>
      <c r="F254" s="31"/>
      <c r="G254" s="14" t="s">
        <v>13</v>
      </c>
      <c r="H254" s="15">
        <v>0.1</v>
      </c>
      <c r="I254" s="16" t="s">
        <v>25</v>
      </c>
      <c r="J254" s="12" t="s">
        <v>3954</v>
      </c>
      <c r="K254" s="16" t="s">
        <v>2790</v>
      </c>
      <c r="L254" s="207" t="s">
        <v>1348</v>
      </c>
      <c r="M254" s="85">
        <f t="shared" ref="M254:M255" si="55">M253</f>
        <v>0.2</v>
      </c>
      <c r="N254" s="15">
        <f t="shared" si="50"/>
        <v>0.99</v>
      </c>
      <c r="O254" s="78">
        <f t="shared" si="51"/>
        <v>0</v>
      </c>
      <c r="P254" s="78">
        <f t="shared" si="52"/>
        <v>1.9800000000000005E-2</v>
      </c>
      <c r="Q254" s="153">
        <f t="shared" si="53"/>
        <v>2.0000000000000023E-4</v>
      </c>
      <c r="R254" s="113"/>
    </row>
    <row r="255" spans="2:18" s="3" customFormat="1" ht="27.95" customHeight="1">
      <c r="B255" s="236"/>
      <c r="C255" s="241"/>
      <c r="D255" s="22"/>
      <c r="E255" s="23"/>
      <c r="F255" s="24"/>
      <c r="G255" s="14" t="s">
        <v>14</v>
      </c>
      <c r="H255" s="15">
        <v>0.1</v>
      </c>
      <c r="I255" s="16" t="s">
        <v>15</v>
      </c>
      <c r="J255" s="12" t="s">
        <v>210</v>
      </c>
      <c r="K255" s="16" t="s">
        <v>18</v>
      </c>
      <c r="L255" s="65" t="s">
        <v>21</v>
      </c>
      <c r="M255" s="85">
        <f t="shared" si="55"/>
        <v>0.2</v>
      </c>
      <c r="N255" s="15">
        <f t="shared" si="50"/>
        <v>0</v>
      </c>
      <c r="O255" s="78">
        <f t="shared" si="51"/>
        <v>2.0000000000000004E-2</v>
      </c>
      <c r="P255" s="78">
        <f t="shared" si="52"/>
        <v>0</v>
      </c>
      <c r="Q255" s="153">
        <f t="shared" si="53"/>
        <v>0</v>
      </c>
      <c r="R255" s="113"/>
    </row>
    <row r="256" spans="2:18" s="3" customFormat="1" ht="27.95" customHeight="1">
      <c r="B256" s="236"/>
      <c r="C256" s="243"/>
      <c r="D256" s="17" t="s">
        <v>4025</v>
      </c>
      <c r="E256" s="18" t="s">
        <v>3949</v>
      </c>
      <c r="F256" s="19" t="s">
        <v>3942</v>
      </c>
      <c r="G256" s="168" t="s">
        <v>356</v>
      </c>
      <c r="H256" s="164">
        <v>0.25</v>
      </c>
      <c r="I256" s="16" t="s">
        <v>19</v>
      </c>
      <c r="J256" s="12" t="s">
        <v>210</v>
      </c>
      <c r="K256" s="16" t="s">
        <v>18</v>
      </c>
      <c r="L256" s="65" t="s">
        <v>21</v>
      </c>
      <c r="M256" s="87">
        <v>1</v>
      </c>
      <c r="N256" s="15">
        <f t="shared" si="50"/>
        <v>0</v>
      </c>
      <c r="O256" s="78">
        <f t="shared" si="51"/>
        <v>0.25</v>
      </c>
      <c r="P256" s="78">
        <f t="shared" si="52"/>
        <v>0</v>
      </c>
      <c r="Q256" s="153">
        <f t="shared" si="53"/>
        <v>0</v>
      </c>
      <c r="R256" s="238"/>
    </row>
    <row r="257" spans="2:18" s="3" customFormat="1" ht="27.95" customHeight="1">
      <c r="B257" s="236"/>
      <c r="C257" s="243"/>
      <c r="D257" s="20"/>
      <c r="E257" s="21"/>
      <c r="F257" s="31"/>
      <c r="G257" s="168" t="s">
        <v>886</v>
      </c>
      <c r="H257" s="164">
        <v>0.25</v>
      </c>
      <c r="I257" s="16" t="s">
        <v>25</v>
      </c>
      <c r="J257" s="12" t="s">
        <v>3954</v>
      </c>
      <c r="K257" s="16" t="s">
        <v>2790</v>
      </c>
      <c r="L257" s="207" t="s">
        <v>1348</v>
      </c>
      <c r="M257" s="85">
        <f>M256</f>
        <v>1</v>
      </c>
      <c r="N257" s="15">
        <f t="shared" si="50"/>
        <v>0.99</v>
      </c>
      <c r="O257" s="78">
        <f t="shared" si="51"/>
        <v>0</v>
      </c>
      <c r="P257" s="78">
        <f t="shared" si="52"/>
        <v>0.2475</v>
      </c>
      <c r="Q257" s="153">
        <f t="shared" si="53"/>
        <v>2.5000000000000022E-3</v>
      </c>
      <c r="R257" s="238"/>
    </row>
    <row r="258" spans="2:18" s="3" customFormat="1" ht="27.95" customHeight="1">
      <c r="B258" s="236"/>
      <c r="C258" s="243"/>
      <c r="D258" s="20"/>
      <c r="E258" s="21"/>
      <c r="F258" s="31"/>
      <c r="G258" s="168" t="s">
        <v>887</v>
      </c>
      <c r="H258" s="164">
        <v>0.25</v>
      </c>
      <c r="I258" s="16" t="s">
        <v>25</v>
      </c>
      <c r="J258" s="12" t="s">
        <v>3954</v>
      </c>
      <c r="K258" s="16" t="s">
        <v>2790</v>
      </c>
      <c r="L258" s="207" t="s">
        <v>1348</v>
      </c>
      <c r="M258" s="85">
        <f>M257</f>
        <v>1</v>
      </c>
      <c r="N258" s="15">
        <f t="shared" si="50"/>
        <v>0.99</v>
      </c>
      <c r="O258" s="78">
        <f t="shared" si="51"/>
        <v>0</v>
      </c>
      <c r="P258" s="78">
        <f t="shared" si="52"/>
        <v>0.2475</v>
      </c>
      <c r="Q258" s="153">
        <f t="shared" si="53"/>
        <v>2.5000000000000022E-3</v>
      </c>
      <c r="R258" s="238"/>
    </row>
    <row r="259" spans="2:18" s="3" customFormat="1" ht="27.95" customHeight="1">
      <c r="B259" s="236"/>
      <c r="C259" s="243"/>
      <c r="D259" s="20"/>
      <c r="E259" s="21"/>
      <c r="F259" s="31"/>
      <c r="G259" s="186" t="s">
        <v>359</v>
      </c>
      <c r="H259" s="183">
        <v>0.25</v>
      </c>
      <c r="I259" s="16" t="s">
        <v>19</v>
      </c>
      <c r="J259" s="12" t="s">
        <v>210</v>
      </c>
      <c r="K259" s="16" t="s">
        <v>18</v>
      </c>
      <c r="L259" s="65" t="s">
        <v>109</v>
      </c>
      <c r="M259" s="85">
        <f>M258</f>
        <v>1</v>
      </c>
      <c r="N259" s="15">
        <f t="shared" si="50"/>
        <v>0</v>
      </c>
      <c r="O259" s="78">
        <f t="shared" si="51"/>
        <v>0.25</v>
      </c>
      <c r="P259" s="78">
        <f t="shared" si="52"/>
        <v>0</v>
      </c>
      <c r="Q259" s="153">
        <f t="shared" si="53"/>
        <v>0</v>
      </c>
      <c r="R259" s="238"/>
    </row>
    <row r="260" spans="2:18" s="3" customFormat="1" ht="27.95" customHeight="1">
      <c r="B260" s="236"/>
      <c r="C260" s="241"/>
      <c r="D260" s="17" t="s">
        <v>4026</v>
      </c>
      <c r="E260" s="18" t="s">
        <v>6</v>
      </c>
      <c r="F260" s="19" t="s">
        <v>3940</v>
      </c>
      <c r="G260" s="14" t="s">
        <v>12</v>
      </c>
      <c r="H260" s="15">
        <v>0.8</v>
      </c>
      <c r="I260" s="16" t="s">
        <v>25</v>
      </c>
      <c r="J260" s="12" t="s">
        <v>3954</v>
      </c>
      <c r="K260" s="16" t="s">
        <v>2790</v>
      </c>
      <c r="L260" s="207" t="s">
        <v>1348</v>
      </c>
      <c r="M260" s="85">
        <v>0.2</v>
      </c>
      <c r="N260" s="15">
        <f t="shared" si="50"/>
        <v>0.99</v>
      </c>
      <c r="O260" s="78">
        <f t="shared" si="51"/>
        <v>0</v>
      </c>
      <c r="P260" s="78">
        <f t="shared" si="52"/>
        <v>0.15840000000000004</v>
      </c>
      <c r="Q260" s="153">
        <f t="shared" si="53"/>
        <v>1.6000000000000018E-3</v>
      </c>
      <c r="R260" s="113"/>
    </row>
    <row r="261" spans="2:18" s="3" customFormat="1" ht="27.95" customHeight="1">
      <c r="B261" s="236"/>
      <c r="C261" s="241"/>
      <c r="D261" s="20"/>
      <c r="E261" s="21"/>
      <c r="F261" s="31"/>
      <c r="G261" s="14" t="s">
        <v>13</v>
      </c>
      <c r="H261" s="15">
        <v>0.1</v>
      </c>
      <c r="I261" s="16" t="s">
        <v>19</v>
      </c>
      <c r="J261" s="12" t="s">
        <v>210</v>
      </c>
      <c r="K261" s="16" t="s">
        <v>18</v>
      </c>
      <c r="L261" s="65" t="s">
        <v>21</v>
      </c>
      <c r="M261" s="85">
        <f t="shared" ref="M261:M262" si="56">M260</f>
        <v>0.2</v>
      </c>
      <c r="N261" s="15">
        <f t="shared" si="50"/>
        <v>0</v>
      </c>
      <c r="O261" s="78">
        <f t="shared" si="51"/>
        <v>2.0000000000000004E-2</v>
      </c>
      <c r="P261" s="78">
        <f t="shared" si="52"/>
        <v>0</v>
      </c>
      <c r="Q261" s="153">
        <f t="shared" si="53"/>
        <v>0</v>
      </c>
      <c r="R261" s="113"/>
    </row>
    <row r="262" spans="2:18" s="3" customFormat="1" ht="27.95" customHeight="1">
      <c r="B262" s="236"/>
      <c r="C262" s="241"/>
      <c r="D262" s="22"/>
      <c r="E262" s="23"/>
      <c r="F262" s="24"/>
      <c r="G262" s="14" t="s">
        <v>14</v>
      </c>
      <c r="H262" s="15">
        <v>0.1</v>
      </c>
      <c r="I262" s="16" t="s">
        <v>15</v>
      </c>
      <c r="J262" s="12" t="s">
        <v>210</v>
      </c>
      <c r="K262" s="16" t="s">
        <v>18</v>
      </c>
      <c r="L262" s="65" t="s">
        <v>21</v>
      </c>
      <c r="M262" s="85">
        <f t="shared" si="56"/>
        <v>0.2</v>
      </c>
      <c r="N262" s="15">
        <f t="shared" si="50"/>
        <v>0</v>
      </c>
      <c r="O262" s="78">
        <f t="shared" si="51"/>
        <v>2.0000000000000004E-2</v>
      </c>
      <c r="P262" s="78">
        <f t="shared" si="52"/>
        <v>0</v>
      </c>
      <c r="Q262" s="153">
        <f t="shared" si="53"/>
        <v>0</v>
      </c>
      <c r="R262" s="113"/>
    </row>
    <row r="263" spans="2:18" s="3" customFormat="1" ht="27.95" customHeight="1">
      <c r="B263" s="236"/>
      <c r="C263" s="243"/>
      <c r="D263" s="17" t="s">
        <v>4027</v>
      </c>
      <c r="E263" s="18" t="s">
        <v>899</v>
      </c>
      <c r="F263" s="19" t="s">
        <v>3947</v>
      </c>
      <c r="G263" s="168" t="s">
        <v>356</v>
      </c>
      <c r="H263" s="164">
        <v>0.25</v>
      </c>
      <c r="I263" s="165" t="s">
        <v>25</v>
      </c>
      <c r="J263" s="12" t="s">
        <v>3957</v>
      </c>
      <c r="K263" s="16" t="s">
        <v>2790</v>
      </c>
      <c r="L263" s="207" t="s">
        <v>1348</v>
      </c>
      <c r="M263" s="85">
        <v>10</v>
      </c>
      <c r="N263" s="15">
        <f t="shared" si="50"/>
        <v>0.99</v>
      </c>
      <c r="O263" s="78">
        <f t="shared" si="51"/>
        <v>0</v>
      </c>
      <c r="P263" s="78">
        <f t="shared" si="52"/>
        <v>2.4750000000000001</v>
      </c>
      <c r="Q263" s="153">
        <f t="shared" si="53"/>
        <v>2.5000000000000022E-2</v>
      </c>
      <c r="R263" s="340"/>
    </row>
    <row r="264" spans="2:18" s="3" customFormat="1" ht="27.95" customHeight="1">
      <c r="B264" s="236"/>
      <c r="C264" s="243"/>
      <c r="D264" s="20"/>
      <c r="E264" s="21"/>
      <c r="F264" s="31"/>
      <c r="G264" s="168" t="s">
        <v>886</v>
      </c>
      <c r="H264" s="164">
        <v>0.25</v>
      </c>
      <c r="I264" s="165" t="s">
        <v>25</v>
      </c>
      <c r="J264" s="12" t="s">
        <v>3958</v>
      </c>
      <c r="K264" s="16" t="s">
        <v>2790</v>
      </c>
      <c r="L264" s="207" t="s">
        <v>1348</v>
      </c>
      <c r="M264" s="85">
        <f>M263</f>
        <v>10</v>
      </c>
      <c r="N264" s="15">
        <f t="shared" si="50"/>
        <v>0.99</v>
      </c>
      <c r="O264" s="78">
        <f t="shared" si="51"/>
        <v>0</v>
      </c>
      <c r="P264" s="78">
        <f t="shared" si="52"/>
        <v>2.4750000000000001</v>
      </c>
      <c r="Q264" s="153">
        <f t="shared" si="53"/>
        <v>2.5000000000000022E-2</v>
      </c>
      <c r="R264" s="340"/>
    </row>
    <row r="265" spans="2:18" s="3" customFormat="1" ht="27.95" customHeight="1">
      <c r="B265" s="236"/>
      <c r="C265" s="243"/>
      <c r="D265" s="20"/>
      <c r="E265" s="21"/>
      <c r="F265" s="31"/>
      <c r="G265" s="168" t="s">
        <v>887</v>
      </c>
      <c r="H265" s="164">
        <v>0.25</v>
      </c>
      <c r="I265" s="165" t="s">
        <v>25</v>
      </c>
      <c r="J265" s="12" t="s">
        <v>3958</v>
      </c>
      <c r="K265" s="16" t="s">
        <v>2790</v>
      </c>
      <c r="L265" s="207" t="s">
        <v>1348</v>
      </c>
      <c r="M265" s="85">
        <f>M264</f>
        <v>10</v>
      </c>
      <c r="N265" s="15">
        <f t="shared" si="50"/>
        <v>0.99</v>
      </c>
      <c r="O265" s="78">
        <f t="shared" si="51"/>
        <v>0</v>
      </c>
      <c r="P265" s="78">
        <f t="shared" si="52"/>
        <v>2.4750000000000001</v>
      </c>
      <c r="Q265" s="153">
        <f t="shared" si="53"/>
        <v>2.5000000000000022E-2</v>
      </c>
      <c r="R265" s="340"/>
    </row>
    <row r="266" spans="2:18" s="3" customFormat="1" ht="27.95" customHeight="1">
      <c r="B266" s="236"/>
      <c r="C266" s="243"/>
      <c r="D266" s="20"/>
      <c r="E266" s="21"/>
      <c r="F266" s="31"/>
      <c r="G266" s="186" t="s">
        <v>359</v>
      </c>
      <c r="H266" s="183">
        <v>0.25</v>
      </c>
      <c r="I266" s="179" t="s">
        <v>3226</v>
      </c>
      <c r="J266" s="12" t="s">
        <v>210</v>
      </c>
      <c r="K266" s="16" t="s">
        <v>18</v>
      </c>
      <c r="L266" s="65" t="s">
        <v>21</v>
      </c>
      <c r="M266" s="85">
        <f>M265</f>
        <v>10</v>
      </c>
      <c r="N266" s="15">
        <f t="shared" si="50"/>
        <v>0</v>
      </c>
      <c r="O266" s="78">
        <f t="shared" si="51"/>
        <v>2.5</v>
      </c>
      <c r="P266" s="78">
        <f t="shared" si="52"/>
        <v>0</v>
      </c>
      <c r="Q266" s="153">
        <f t="shared" si="53"/>
        <v>0</v>
      </c>
      <c r="R266" s="340"/>
    </row>
    <row r="267" spans="2:18" s="3" customFormat="1" ht="27.95" customHeight="1">
      <c r="B267" s="236"/>
      <c r="C267" s="243"/>
      <c r="D267" s="17" t="s">
        <v>4028</v>
      </c>
      <c r="E267" s="18" t="s">
        <v>76</v>
      </c>
      <c r="F267" s="19" t="s">
        <v>3945</v>
      </c>
      <c r="G267" s="168" t="s">
        <v>356</v>
      </c>
      <c r="H267" s="164">
        <v>0.25</v>
      </c>
      <c r="I267" s="165" t="s">
        <v>25</v>
      </c>
      <c r="J267" s="12" t="s">
        <v>3957</v>
      </c>
      <c r="K267" s="16" t="s">
        <v>2790</v>
      </c>
      <c r="L267" s="207" t="s">
        <v>1348</v>
      </c>
      <c r="M267" s="87">
        <v>1</v>
      </c>
      <c r="N267" s="15">
        <f t="shared" si="50"/>
        <v>0.99</v>
      </c>
      <c r="O267" s="78">
        <f t="shared" si="51"/>
        <v>0</v>
      </c>
      <c r="P267" s="78">
        <f t="shared" si="52"/>
        <v>0.2475</v>
      </c>
      <c r="Q267" s="153">
        <f t="shared" si="53"/>
        <v>2.5000000000000022E-3</v>
      </c>
      <c r="R267" s="340"/>
    </row>
    <row r="268" spans="2:18" s="3" customFormat="1" ht="27.95" customHeight="1">
      <c r="B268" s="236"/>
      <c r="C268" s="243"/>
      <c r="D268" s="20"/>
      <c r="E268" s="21"/>
      <c r="F268" s="31"/>
      <c r="G268" s="168" t="s">
        <v>886</v>
      </c>
      <c r="H268" s="164">
        <v>0.25</v>
      </c>
      <c r="I268" s="16" t="s">
        <v>19</v>
      </c>
      <c r="J268" s="12" t="s">
        <v>80</v>
      </c>
      <c r="K268" s="16" t="s">
        <v>18</v>
      </c>
      <c r="L268" s="65" t="s">
        <v>109</v>
      </c>
      <c r="M268" s="85">
        <f>M267</f>
        <v>1</v>
      </c>
      <c r="N268" s="15">
        <f t="shared" si="50"/>
        <v>0</v>
      </c>
      <c r="O268" s="78">
        <f t="shared" si="51"/>
        <v>0.25</v>
      </c>
      <c r="P268" s="78">
        <f t="shared" si="52"/>
        <v>0</v>
      </c>
      <c r="Q268" s="153">
        <f t="shared" si="53"/>
        <v>0</v>
      </c>
      <c r="R268" s="340"/>
    </row>
    <row r="269" spans="2:18" s="3" customFormat="1" ht="27.95" customHeight="1">
      <c r="B269" s="236"/>
      <c r="C269" s="243"/>
      <c r="D269" s="20"/>
      <c r="E269" s="21"/>
      <c r="F269" s="31"/>
      <c r="G269" s="168" t="s">
        <v>887</v>
      </c>
      <c r="H269" s="164">
        <v>0.25</v>
      </c>
      <c r="I269" s="16" t="s">
        <v>19</v>
      </c>
      <c r="J269" s="12" t="s">
        <v>80</v>
      </c>
      <c r="K269" s="16" t="s">
        <v>18</v>
      </c>
      <c r="L269" s="65" t="s">
        <v>109</v>
      </c>
      <c r="M269" s="85">
        <f>M268</f>
        <v>1</v>
      </c>
      <c r="N269" s="15">
        <f t="shared" si="50"/>
        <v>0</v>
      </c>
      <c r="O269" s="78">
        <f t="shared" si="51"/>
        <v>0.25</v>
      </c>
      <c r="P269" s="78">
        <f t="shared" si="52"/>
        <v>0</v>
      </c>
      <c r="Q269" s="153">
        <f t="shared" si="53"/>
        <v>0</v>
      </c>
      <c r="R269" s="340"/>
    </row>
    <row r="270" spans="2:18" s="3" customFormat="1" ht="27.95" customHeight="1">
      <c r="B270" s="236"/>
      <c r="C270" s="243"/>
      <c r="D270" s="20"/>
      <c r="E270" s="21"/>
      <c r="F270" s="31"/>
      <c r="G270" s="186" t="s">
        <v>359</v>
      </c>
      <c r="H270" s="183">
        <v>0.25</v>
      </c>
      <c r="I270" s="91" t="s">
        <v>19</v>
      </c>
      <c r="J270" s="92" t="s">
        <v>80</v>
      </c>
      <c r="K270" s="91" t="s">
        <v>18</v>
      </c>
      <c r="L270" s="173" t="s">
        <v>109</v>
      </c>
      <c r="M270" s="93">
        <f>M269</f>
        <v>1</v>
      </c>
      <c r="N270" s="172">
        <f t="shared" si="50"/>
        <v>0</v>
      </c>
      <c r="O270" s="174">
        <f t="shared" si="51"/>
        <v>0.25</v>
      </c>
      <c r="P270" s="174">
        <f t="shared" si="52"/>
        <v>0</v>
      </c>
      <c r="Q270" s="175">
        <f t="shared" si="53"/>
        <v>0</v>
      </c>
      <c r="R270" s="340"/>
    </row>
    <row r="271" spans="2:18" s="3" customFormat="1" ht="27.95" customHeight="1">
      <c r="B271" s="236"/>
      <c r="C271" s="243"/>
      <c r="D271" s="17" t="s">
        <v>4029</v>
      </c>
      <c r="E271" s="18" t="s">
        <v>883</v>
      </c>
      <c r="F271" s="324">
        <v>154003</v>
      </c>
      <c r="G271" s="163" t="s">
        <v>884</v>
      </c>
      <c r="H271" s="164">
        <v>0.1</v>
      </c>
      <c r="I271" s="165" t="s">
        <v>19</v>
      </c>
      <c r="J271" s="92" t="s">
        <v>80</v>
      </c>
      <c r="K271" s="16" t="s">
        <v>18</v>
      </c>
      <c r="L271" s="173" t="s">
        <v>109</v>
      </c>
      <c r="M271" s="85">
        <v>25</v>
      </c>
      <c r="N271" s="15">
        <f t="shared" si="50"/>
        <v>0</v>
      </c>
      <c r="O271" s="78">
        <f t="shared" si="51"/>
        <v>2.5</v>
      </c>
      <c r="P271" s="78">
        <f t="shared" si="52"/>
        <v>0</v>
      </c>
      <c r="Q271" s="81">
        <f t="shared" si="53"/>
        <v>0</v>
      </c>
      <c r="R271" s="238"/>
    </row>
    <row r="272" spans="2:18" s="3" customFormat="1" ht="27.95" customHeight="1">
      <c r="B272" s="236"/>
      <c r="C272" s="243"/>
      <c r="D272" s="20"/>
      <c r="E272" s="21"/>
      <c r="F272" s="31"/>
      <c r="G272" s="193" t="s">
        <v>885</v>
      </c>
      <c r="H272" s="183">
        <v>0.9</v>
      </c>
      <c r="I272" s="165" t="s">
        <v>25</v>
      </c>
      <c r="J272" s="12" t="s">
        <v>3957</v>
      </c>
      <c r="K272" s="16" t="s">
        <v>2790</v>
      </c>
      <c r="L272" s="207" t="s">
        <v>1348</v>
      </c>
      <c r="M272" s="85">
        <f>M271</f>
        <v>25</v>
      </c>
      <c r="N272" s="15">
        <f t="shared" si="50"/>
        <v>0.99</v>
      </c>
      <c r="O272" s="78">
        <f t="shared" si="51"/>
        <v>0</v>
      </c>
      <c r="P272" s="78">
        <f t="shared" si="52"/>
        <v>22.274999999999999</v>
      </c>
      <c r="Q272" s="153">
        <f t="shared" si="53"/>
        <v>0.2250000000000002</v>
      </c>
      <c r="R272" s="238"/>
    </row>
    <row r="273" spans="2:18" s="3" customFormat="1" ht="27.95" customHeight="1">
      <c r="B273" s="236"/>
      <c r="C273" s="243"/>
      <c r="D273" s="17" t="s">
        <v>4030</v>
      </c>
      <c r="E273" s="18" t="s">
        <v>1259</v>
      </c>
      <c r="F273" s="19" t="s">
        <v>1394</v>
      </c>
      <c r="G273" s="168" t="s">
        <v>356</v>
      </c>
      <c r="H273" s="164">
        <v>0.25</v>
      </c>
      <c r="I273" s="16" t="s">
        <v>19</v>
      </c>
      <c r="J273" s="180" t="s">
        <v>946</v>
      </c>
      <c r="K273" s="179" t="s">
        <v>18</v>
      </c>
      <c r="L273" s="180" t="s">
        <v>109</v>
      </c>
      <c r="M273" s="85">
        <v>2</v>
      </c>
      <c r="N273" s="15">
        <f t="shared" si="50"/>
        <v>0</v>
      </c>
      <c r="O273" s="78">
        <f t="shared" si="51"/>
        <v>0.5</v>
      </c>
      <c r="P273" s="78">
        <f t="shared" si="52"/>
        <v>0</v>
      </c>
      <c r="Q273" s="153">
        <f t="shared" si="53"/>
        <v>0</v>
      </c>
      <c r="R273" s="238"/>
    </row>
    <row r="274" spans="2:18" s="3" customFormat="1" ht="27.95" customHeight="1">
      <c r="B274" s="236"/>
      <c r="C274" s="243"/>
      <c r="D274" s="20"/>
      <c r="E274" s="21"/>
      <c r="F274" s="31"/>
      <c r="G274" s="168" t="s">
        <v>886</v>
      </c>
      <c r="H274" s="164">
        <v>0.25</v>
      </c>
      <c r="I274" s="16" t="s">
        <v>19</v>
      </c>
      <c r="J274" s="180" t="s">
        <v>946</v>
      </c>
      <c r="K274" s="179" t="s">
        <v>18</v>
      </c>
      <c r="L274" s="180" t="s">
        <v>109</v>
      </c>
      <c r="M274" s="85">
        <f>M273</f>
        <v>2</v>
      </c>
      <c r="N274" s="15">
        <f t="shared" si="50"/>
        <v>0</v>
      </c>
      <c r="O274" s="78">
        <f t="shared" si="51"/>
        <v>0.5</v>
      </c>
      <c r="P274" s="78">
        <f t="shared" si="52"/>
        <v>0</v>
      </c>
      <c r="Q274" s="153">
        <f t="shared" si="53"/>
        <v>0</v>
      </c>
      <c r="R274" s="238"/>
    </row>
    <row r="275" spans="2:18" s="3" customFormat="1" ht="27.95" customHeight="1">
      <c r="B275" s="236"/>
      <c r="C275" s="243"/>
      <c r="D275" s="20"/>
      <c r="E275" s="21"/>
      <c r="F275" s="31"/>
      <c r="G275" s="168" t="s">
        <v>887</v>
      </c>
      <c r="H275" s="164">
        <v>0.25</v>
      </c>
      <c r="I275" s="16" t="s">
        <v>19</v>
      </c>
      <c r="J275" s="180" t="s">
        <v>946</v>
      </c>
      <c r="K275" s="179" t="s">
        <v>18</v>
      </c>
      <c r="L275" s="180" t="s">
        <v>109</v>
      </c>
      <c r="M275" s="85">
        <f>M274</f>
        <v>2</v>
      </c>
      <c r="N275" s="15">
        <f t="shared" si="50"/>
        <v>0</v>
      </c>
      <c r="O275" s="78">
        <f t="shared" si="51"/>
        <v>0.5</v>
      </c>
      <c r="P275" s="78">
        <f t="shared" si="52"/>
        <v>0</v>
      </c>
      <c r="Q275" s="153">
        <f t="shared" si="53"/>
        <v>0</v>
      </c>
      <c r="R275" s="238"/>
    </row>
    <row r="276" spans="2:18" s="3" customFormat="1" ht="27.95" customHeight="1">
      <c r="B276" s="236"/>
      <c r="C276" s="243"/>
      <c r="D276" s="20"/>
      <c r="E276" s="21"/>
      <c r="F276" s="31"/>
      <c r="G276" s="186" t="s">
        <v>359</v>
      </c>
      <c r="H276" s="183">
        <v>0.25</v>
      </c>
      <c r="I276" s="16" t="s">
        <v>19</v>
      </c>
      <c r="J276" s="180" t="s">
        <v>946</v>
      </c>
      <c r="K276" s="179" t="s">
        <v>18</v>
      </c>
      <c r="L276" s="180" t="s">
        <v>109</v>
      </c>
      <c r="M276" s="93">
        <f>M275</f>
        <v>2</v>
      </c>
      <c r="N276" s="15">
        <f t="shared" si="50"/>
        <v>0</v>
      </c>
      <c r="O276" s="78">
        <f t="shared" si="51"/>
        <v>0.5</v>
      </c>
      <c r="P276" s="78">
        <f t="shared" si="52"/>
        <v>0</v>
      </c>
      <c r="Q276" s="153">
        <f t="shared" si="53"/>
        <v>0</v>
      </c>
      <c r="R276" s="238"/>
    </row>
    <row r="277" spans="2:18" s="3" customFormat="1" ht="27.95" customHeight="1">
      <c r="B277" s="236"/>
      <c r="C277" s="243"/>
      <c r="D277" s="17" t="s">
        <v>4031</v>
      </c>
      <c r="E277" s="18" t="s">
        <v>76</v>
      </c>
      <c r="F277" s="19" t="s">
        <v>3951</v>
      </c>
      <c r="G277" s="168" t="s">
        <v>356</v>
      </c>
      <c r="H277" s="164">
        <v>0.25</v>
      </c>
      <c r="I277" s="16" t="s">
        <v>19</v>
      </c>
      <c r="J277" s="180" t="s">
        <v>946</v>
      </c>
      <c r="K277" s="179" t="s">
        <v>18</v>
      </c>
      <c r="L277" s="180" t="s">
        <v>109</v>
      </c>
      <c r="M277" s="87">
        <v>1</v>
      </c>
      <c r="N277" s="15">
        <f t="shared" si="50"/>
        <v>0</v>
      </c>
      <c r="O277" s="78">
        <f t="shared" si="51"/>
        <v>0.25</v>
      </c>
      <c r="P277" s="78">
        <f t="shared" si="52"/>
        <v>0</v>
      </c>
      <c r="Q277" s="153">
        <f t="shared" si="53"/>
        <v>0</v>
      </c>
      <c r="R277" s="238"/>
    </row>
    <row r="278" spans="2:18" s="3" customFormat="1" ht="27.95" customHeight="1">
      <c r="B278" s="236"/>
      <c r="C278" s="243"/>
      <c r="D278" s="20"/>
      <c r="E278" s="21"/>
      <c r="F278" s="31"/>
      <c r="G278" s="168" t="s">
        <v>886</v>
      </c>
      <c r="H278" s="164">
        <v>0.25</v>
      </c>
      <c r="I278" s="16" t="s">
        <v>19</v>
      </c>
      <c r="J278" s="180" t="s">
        <v>946</v>
      </c>
      <c r="K278" s="179" t="s">
        <v>18</v>
      </c>
      <c r="L278" s="180" t="s">
        <v>109</v>
      </c>
      <c r="M278" s="85">
        <f>M277</f>
        <v>1</v>
      </c>
      <c r="N278" s="15">
        <f t="shared" si="50"/>
        <v>0</v>
      </c>
      <c r="O278" s="78">
        <f t="shared" si="51"/>
        <v>0.25</v>
      </c>
      <c r="P278" s="78">
        <f t="shared" si="52"/>
        <v>0</v>
      </c>
      <c r="Q278" s="153">
        <f t="shared" si="53"/>
        <v>0</v>
      </c>
      <c r="R278" s="238"/>
    </row>
    <row r="279" spans="2:18" s="3" customFormat="1" ht="27.95" customHeight="1">
      <c r="B279" s="236"/>
      <c r="C279" s="243"/>
      <c r="D279" s="20"/>
      <c r="E279" s="21"/>
      <c r="F279" s="31"/>
      <c r="G279" s="168" t="s">
        <v>887</v>
      </c>
      <c r="H279" s="164">
        <v>0.25</v>
      </c>
      <c r="I279" s="16" t="s">
        <v>19</v>
      </c>
      <c r="J279" s="180" t="s">
        <v>946</v>
      </c>
      <c r="K279" s="179" t="s">
        <v>18</v>
      </c>
      <c r="L279" s="180" t="s">
        <v>109</v>
      </c>
      <c r="M279" s="85">
        <f>M278</f>
        <v>1</v>
      </c>
      <c r="N279" s="15">
        <f t="shared" si="50"/>
        <v>0</v>
      </c>
      <c r="O279" s="78">
        <f t="shared" si="51"/>
        <v>0.25</v>
      </c>
      <c r="P279" s="78">
        <f t="shared" si="52"/>
        <v>0</v>
      </c>
      <c r="Q279" s="153">
        <f t="shared" si="53"/>
        <v>0</v>
      </c>
      <c r="R279" s="238"/>
    </row>
    <row r="280" spans="2:18" s="3" customFormat="1" ht="27.95" customHeight="1">
      <c r="B280" s="236"/>
      <c r="C280" s="243"/>
      <c r="D280" s="20"/>
      <c r="E280" s="21"/>
      <c r="F280" s="31"/>
      <c r="G280" s="186" t="s">
        <v>359</v>
      </c>
      <c r="H280" s="183">
        <v>0.25</v>
      </c>
      <c r="I280" s="16" t="s">
        <v>19</v>
      </c>
      <c r="J280" s="180" t="s">
        <v>946</v>
      </c>
      <c r="K280" s="179" t="s">
        <v>18</v>
      </c>
      <c r="L280" s="180" t="s">
        <v>109</v>
      </c>
      <c r="M280" s="93">
        <f>M279</f>
        <v>1</v>
      </c>
      <c r="N280" s="172">
        <f t="shared" si="50"/>
        <v>0</v>
      </c>
      <c r="O280" s="174">
        <f t="shared" si="51"/>
        <v>0.25</v>
      </c>
      <c r="P280" s="174">
        <f t="shared" si="52"/>
        <v>0</v>
      </c>
      <c r="Q280" s="175">
        <f t="shared" si="53"/>
        <v>0</v>
      </c>
      <c r="R280" s="238"/>
    </row>
    <row r="281" spans="2:18" s="3" customFormat="1" ht="27.95" customHeight="1">
      <c r="B281" s="236"/>
      <c r="C281" s="218" t="s">
        <v>4032</v>
      </c>
      <c r="D281" s="17" t="s">
        <v>4033</v>
      </c>
      <c r="E281" s="18" t="s">
        <v>6</v>
      </c>
      <c r="F281" s="19" t="s">
        <v>3932</v>
      </c>
      <c r="G281" s="14" t="s">
        <v>12</v>
      </c>
      <c r="H281" s="15">
        <v>0.8</v>
      </c>
      <c r="I281" s="16" t="s">
        <v>25</v>
      </c>
      <c r="J281" s="12" t="s">
        <v>3954</v>
      </c>
      <c r="K281" s="16" t="s">
        <v>2790</v>
      </c>
      <c r="L281" s="207" t="s">
        <v>1348</v>
      </c>
      <c r="M281" s="85">
        <v>0.2</v>
      </c>
      <c r="N281" s="15">
        <f t="shared" ref="N281:N318" si="57">IF(K281="Detected", 0.99,0)</f>
        <v>0.99</v>
      </c>
      <c r="O281" s="78">
        <f t="shared" ref="O281:O318" si="58">IF(I281="Safe", M281*H281,0)</f>
        <v>0</v>
      </c>
      <c r="P281" s="78">
        <f t="shared" ref="P281:P318" si="59">IF(I281="Dangerous",M281*H281*N281,0)</f>
        <v>0.15840000000000004</v>
      </c>
      <c r="Q281" s="153">
        <f t="shared" ref="Q281:Q318" si="60">IF(P281=0,0,M281*H281*(1-N281))</f>
        <v>1.6000000000000018E-3</v>
      </c>
      <c r="R281" s="113"/>
    </row>
    <row r="282" spans="2:18" s="3" customFormat="1" ht="27.95" customHeight="1">
      <c r="B282" s="236"/>
      <c r="C282" s="241"/>
      <c r="D282" s="20"/>
      <c r="E282" s="21"/>
      <c r="F282" s="31"/>
      <c r="G282" s="14" t="s">
        <v>13</v>
      </c>
      <c r="H282" s="15">
        <v>0.1</v>
      </c>
      <c r="I282" s="16" t="s">
        <v>19</v>
      </c>
      <c r="J282" s="12" t="s">
        <v>210</v>
      </c>
      <c r="K282" s="16" t="s">
        <v>18</v>
      </c>
      <c r="L282" s="65" t="s">
        <v>21</v>
      </c>
      <c r="M282" s="85">
        <f t="shared" ref="M282:M286" si="61">M281</f>
        <v>0.2</v>
      </c>
      <c r="N282" s="15">
        <f t="shared" si="57"/>
        <v>0</v>
      </c>
      <c r="O282" s="78">
        <f t="shared" si="58"/>
        <v>2.0000000000000004E-2</v>
      </c>
      <c r="P282" s="78">
        <f t="shared" si="59"/>
        <v>0</v>
      </c>
      <c r="Q282" s="153">
        <f t="shared" si="60"/>
        <v>0</v>
      </c>
      <c r="R282" s="113"/>
    </row>
    <row r="283" spans="2:18" s="3" customFormat="1" ht="27.95" customHeight="1">
      <c r="B283" s="236"/>
      <c r="C283" s="241"/>
      <c r="D283" s="22"/>
      <c r="E283" s="23"/>
      <c r="F283" s="24"/>
      <c r="G283" s="14" t="s">
        <v>14</v>
      </c>
      <c r="H283" s="15">
        <v>0.1</v>
      </c>
      <c r="I283" s="16" t="s">
        <v>15</v>
      </c>
      <c r="J283" s="12" t="s">
        <v>210</v>
      </c>
      <c r="K283" s="16" t="s">
        <v>18</v>
      </c>
      <c r="L283" s="65" t="s">
        <v>21</v>
      </c>
      <c r="M283" s="85">
        <f t="shared" si="61"/>
        <v>0.2</v>
      </c>
      <c r="N283" s="15">
        <f t="shared" si="57"/>
        <v>0</v>
      </c>
      <c r="O283" s="78">
        <f t="shared" si="58"/>
        <v>2.0000000000000004E-2</v>
      </c>
      <c r="P283" s="78">
        <f t="shared" si="59"/>
        <v>0</v>
      </c>
      <c r="Q283" s="153">
        <f t="shared" si="60"/>
        <v>0</v>
      </c>
      <c r="R283" s="113"/>
    </row>
    <row r="284" spans="2:18" s="3" customFormat="1" ht="27.95" customHeight="1">
      <c r="B284" s="236"/>
      <c r="C284" s="241"/>
      <c r="D284" s="17" t="s">
        <v>4034</v>
      </c>
      <c r="E284" s="18" t="s">
        <v>6</v>
      </c>
      <c r="F284" s="19" t="s">
        <v>3934</v>
      </c>
      <c r="G284" s="14" t="s">
        <v>12</v>
      </c>
      <c r="H284" s="15">
        <v>0.8</v>
      </c>
      <c r="I284" s="16" t="s">
        <v>19</v>
      </c>
      <c r="J284" s="12" t="s">
        <v>210</v>
      </c>
      <c r="K284" s="16" t="s">
        <v>18</v>
      </c>
      <c r="L284" s="65" t="s">
        <v>109</v>
      </c>
      <c r="M284" s="85">
        <v>0.2</v>
      </c>
      <c r="N284" s="15">
        <f t="shared" si="57"/>
        <v>0</v>
      </c>
      <c r="O284" s="78">
        <f t="shared" si="58"/>
        <v>0.16000000000000003</v>
      </c>
      <c r="P284" s="78">
        <f t="shared" si="59"/>
        <v>0</v>
      </c>
      <c r="Q284" s="153">
        <f t="shared" si="60"/>
        <v>0</v>
      </c>
      <c r="R284" s="113"/>
    </row>
    <row r="285" spans="2:18" s="3" customFormat="1" ht="27.95" customHeight="1">
      <c r="B285" s="236"/>
      <c r="C285" s="241"/>
      <c r="D285" s="20"/>
      <c r="E285" s="21"/>
      <c r="F285" s="31"/>
      <c r="G285" s="14" t="s">
        <v>13</v>
      </c>
      <c r="H285" s="15">
        <v>0.1</v>
      </c>
      <c r="I285" s="16" t="s">
        <v>25</v>
      </c>
      <c r="J285" s="12" t="s">
        <v>3954</v>
      </c>
      <c r="K285" s="16" t="s">
        <v>2790</v>
      </c>
      <c r="L285" s="207" t="s">
        <v>1348</v>
      </c>
      <c r="M285" s="85">
        <f t="shared" si="61"/>
        <v>0.2</v>
      </c>
      <c r="N285" s="15">
        <f t="shared" si="57"/>
        <v>0.99</v>
      </c>
      <c r="O285" s="78">
        <f t="shared" si="58"/>
        <v>0</v>
      </c>
      <c r="P285" s="78">
        <f t="shared" si="59"/>
        <v>1.9800000000000005E-2</v>
      </c>
      <c r="Q285" s="153">
        <f t="shared" si="60"/>
        <v>2.0000000000000023E-4</v>
      </c>
      <c r="R285" s="113"/>
    </row>
    <row r="286" spans="2:18" s="3" customFormat="1" ht="27.95" customHeight="1">
      <c r="B286" s="236"/>
      <c r="C286" s="241"/>
      <c r="D286" s="22"/>
      <c r="E286" s="23"/>
      <c r="F286" s="24"/>
      <c r="G286" s="14" t="s">
        <v>14</v>
      </c>
      <c r="H286" s="15">
        <v>0.1</v>
      </c>
      <c r="I286" s="16" t="s">
        <v>15</v>
      </c>
      <c r="J286" s="12" t="s">
        <v>210</v>
      </c>
      <c r="K286" s="16" t="s">
        <v>18</v>
      </c>
      <c r="L286" s="65" t="s">
        <v>21</v>
      </c>
      <c r="M286" s="85">
        <f t="shared" si="61"/>
        <v>0.2</v>
      </c>
      <c r="N286" s="15">
        <f t="shared" si="57"/>
        <v>0</v>
      </c>
      <c r="O286" s="78">
        <f t="shared" si="58"/>
        <v>2.0000000000000004E-2</v>
      </c>
      <c r="P286" s="78">
        <f t="shared" si="59"/>
        <v>0</v>
      </c>
      <c r="Q286" s="153">
        <f t="shared" si="60"/>
        <v>0</v>
      </c>
      <c r="R286" s="113"/>
    </row>
    <row r="287" spans="2:18" s="3" customFormat="1" ht="27.95" customHeight="1">
      <c r="B287" s="236"/>
      <c r="C287" s="243"/>
      <c r="D287" s="17" t="s">
        <v>4035</v>
      </c>
      <c r="E287" s="18" t="s">
        <v>76</v>
      </c>
      <c r="F287" s="19" t="s">
        <v>3938</v>
      </c>
      <c r="G287" s="168" t="s">
        <v>356</v>
      </c>
      <c r="H287" s="164">
        <v>0.25</v>
      </c>
      <c r="I287" s="16" t="s">
        <v>19</v>
      </c>
      <c r="J287" s="12" t="s">
        <v>210</v>
      </c>
      <c r="K287" s="16" t="s">
        <v>18</v>
      </c>
      <c r="L287" s="65" t="s">
        <v>109</v>
      </c>
      <c r="M287" s="87">
        <v>1</v>
      </c>
      <c r="N287" s="15">
        <f t="shared" si="57"/>
        <v>0</v>
      </c>
      <c r="O287" s="78">
        <f t="shared" si="58"/>
        <v>0.25</v>
      </c>
      <c r="P287" s="78">
        <f t="shared" si="59"/>
        <v>0</v>
      </c>
      <c r="Q287" s="153">
        <f t="shared" si="60"/>
        <v>0</v>
      </c>
      <c r="R287" s="238"/>
    </row>
    <row r="288" spans="2:18" s="3" customFormat="1" ht="27.95" customHeight="1">
      <c r="B288" s="236"/>
      <c r="C288" s="243"/>
      <c r="D288" s="20"/>
      <c r="E288" s="21"/>
      <c r="F288" s="31"/>
      <c r="G288" s="168" t="s">
        <v>886</v>
      </c>
      <c r="H288" s="164">
        <v>0.25</v>
      </c>
      <c r="I288" s="16" t="s">
        <v>19</v>
      </c>
      <c r="J288" s="12" t="s">
        <v>3956</v>
      </c>
      <c r="K288" s="16" t="s">
        <v>2790</v>
      </c>
      <c r="L288" s="207" t="s">
        <v>1348</v>
      </c>
      <c r="M288" s="85">
        <f>M287</f>
        <v>1</v>
      </c>
      <c r="N288" s="15">
        <f t="shared" si="57"/>
        <v>0.99</v>
      </c>
      <c r="O288" s="78">
        <f t="shared" si="58"/>
        <v>0.25</v>
      </c>
      <c r="P288" s="78">
        <f t="shared" si="59"/>
        <v>0</v>
      </c>
      <c r="Q288" s="153">
        <f t="shared" si="60"/>
        <v>0</v>
      </c>
      <c r="R288" s="238"/>
    </row>
    <row r="289" spans="2:18" s="3" customFormat="1" ht="27.95" customHeight="1">
      <c r="B289" s="236"/>
      <c r="C289" s="243"/>
      <c r="D289" s="20"/>
      <c r="E289" s="21"/>
      <c r="F289" s="31"/>
      <c r="G289" s="168" t="s">
        <v>887</v>
      </c>
      <c r="H289" s="164">
        <v>0.25</v>
      </c>
      <c r="I289" s="16" t="s">
        <v>19</v>
      </c>
      <c r="J289" s="12" t="s">
        <v>3956</v>
      </c>
      <c r="K289" s="16" t="s">
        <v>2790</v>
      </c>
      <c r="L289" s="207" t="s">
        <v>1348</v>
      </c>
      <c r="M289" s="85">
        <f>M288</f>
        <v>1</v>
      </c>
      <c r="N289" s="15">
        <f t="shared" si="57"/>
        <v>0.99</v>
      </c>
      <c r="O289" s="78">
        <f t="shared" si="58"/>
        <v>0.25</v>
      </c>
      <c r="P289" s="78">
        <f t="shared" si="59"/>
        <v>0</v>
      </c>
      <c r="Q289" s="153">
        <f t="shared" si="60"/>
        <v>0</v>
      </c>
      <c r="R289" s="238"/>
    </row>
    <row r="290" spans="2:18" s="3" customFormat="1" ht="27.95" customHeight="1">
      <c r="B290" s="236"/>
      <c r="C290" s="243"/>
      <c r="D290" s="20"/>
      <c r="E290" s="21"/>
      <c r="F290" s="31"/>
      <c r="G290" s="186" t="s">
        <v>359</v>
      </c>
      <c r="H290" s="183">
        <v>0.25</v>
      </c>
      <c r="I290" s="16" t="s">
        <v>19</v>
      </c>
      <c r="J290" s="12" t="s">
        <v>210</v>
      </c>
      <c r="K290" s="16" t="s">
        <v>18</v>
      </c>
      <c r="L290" s="65" t="s">
        <v>109</v>
      </c>
      <c r="M290" s="85">
        <f>M289</f>
        <v>1</v>
      </c>
      <c r="N290" s="15">
        <f t="shared" si="57"/>
        <v>0</v>
      </c>
      <c r="O290" s="78">
        <f t="shared" si="58"/>
        <v>0.25</v>
      </c>
      <c r="P290" s="78">
        <f t="shared" si="59"/>
        <v>0</v>
      </c>
      <c r="Q290" s="153">
        <f t="shared" si="60"/>
        <v>0</v>
      </c>
      <c r="R290" s="238"/>
    </row>
    <row r="291" spans="2:18" s="3" customFormat="1" ht="27.95" customHeight="1">
      <c r="B291" s="236"/>
      <c r="C291" s="241"/>
      <c r="D291" s="17" t="s">
        <v>4036</v>
      </c>
      <c r="E291" s="18" t="s">
        <v>6</v>
      </c>
      <c r="F291" s="19" t="s">
        <v>3940</v>
      </c>
      <c r="G291" s="14" t="s">
        <v>12</v>
      </c>
      <c r="H291" s="15">
        <v>0.8</v>
      </c>
      <c r="I291" s="16" t="s">
        <v>19</v>
      </c>
      <c r="J291" s="12" t="s">
        <v>210</v>
      </c>
      <c r="K291" s="16" t="s">
        <v>18</v>
      </c>
      <c r="L291" s="65" t="s">
        <v>109</v>
      </c>
      <c r="M291" s="85">
        <v>0.2</v>
      </c>
      <c r="N291" s="15">
        <f t="shared" si="57"/>
        <v>0</v>
      </c>
      <c r="O291" s="78">
        <f t="shared" si="58"/>
        <v>0.16000000000000003</v>
      </c>
      <c r="P291" s="78">
        <f t="shared" si="59"/>
        <v>0</v>
      </c>
      <c r="Q291" s="153">
        <f t="shared" si="60"/>
        <v>0</v>
      </c>
      <c r="R291" s="113"/>
    </row>
    <row r="292" spans="2:18" s="3" customFormat="1" ht="27.95" customHeight="1">
      <c r="B292" s="236"/>
      <c r="C292" s="241"/>
      <c r="D292" s="20"/>
      <c r="E292" s="21"/>
      <c r="F292" s="31"/>
      <c r="G292" s="14" t="s">
        <v>13</v>
      </c>
      <c r="H292" s="15">
        <v>0.1</v>
      </c>
      <c r="I292" s="16" t="s">
        <v>25</v>
      </c>
      <c r="J292" s="12" t="s">
        <v>3954</v>
      </c>
      <c r="K292" s="16" t="s">
        <v>2790</v>
      </c>
      <c r="L292" s="207" t="s">
        <v>1348</v>
      </c>
      <c r="M292" s="85">
        <f t="shared" ref="M292:M293" si="62">M291</f>
        <v>0.2</v>
      </c>
      <c r="N292" s="15">
        <f t="shared" si="57"/>
        <v>0.99</v>
      </c>
      <c r="O292" s="78">
        <f t="shared" si="58"/>
        <v>0</v>
      </c>
      <c r="P292" s="78">
        <f t="shared" si="59"/>
        <v>1.9800000000000005E-2</v>
      </c>
      <c r="Q292" s="153">
        <f t="shared" si="60"/>
        <v>2.0000000000000023E-4</v>
      </c>
      <c r="R292" s="113"/>
    </row>
    <row r="293" spans="2:18" s="3" customFormat="1" ht="27.95" customHeight="1">
      <c r="B293" s="236"/>
      <c r="C293" s="241"/>
      <c r="D293" s="22"/>
      <c r="E293" s="23"/>
      <c r="F293" s="24"/>
      <c r="G293" s="14" t="s">
        <v>14</v>
      </c>
      <c r="H293" s="15">
        <v>0.1</v>
      </c>
      <c r="I293" s="16" t="s">
        <v>15</v>
      </c>
      <c r="J293" s="12" t="s">
        <v>210</v>
      </c>
      <c r="K293" s="16" t="s">
        <v>18</v>
      </c>
      <c r="L293" s="65" t="s">
        <v>21</v>
      </c>
      <c r="M293" s="85">
        <f t="shared" si="62"/>
        <v>0.2</v>
      </c>
      <c r="N293" s="15">
        <f t="shared" si="57"/>
        <v>0</v>
      </c>
      <c r="O293" s="78">
        <f t="shared" si="58"/>
        <v>2.0000000000000004E-2</v>
      </c>
      <c r="P293" s="78">
        <f t="shared" si="59"/>
        <v>0</v>
      </c>
      <c r="Q293" s="153">
        <f t="shared" si="60"/>
        <v>0</v>
      </c>
      <c r="R293" s="113"/>
    </row>
    <row r="294" spans="2:18" s="3" customFormat="1" ht="27.95" customHeight="1">
      <c r="B294" s="236"/>
      <c r="C294" s="243"/>
      <c r="D294" s="17" t="s">
        <v>4037</v>
      </c>
      <c r="E294" s="18" t="s">
        <v>3949</v>
      </c>
      <c r="F294" s="19" t="s">
        <v>3942</v>
      </c>
      <c r="G294" s="168" t="s">
        <v>356</v>
      </c>
      <c r="H294" s="164">
        <v>0.25</v>
      </c>
      <c r="I294" s="16" t="s">
        <v>19</v>
      </c>
      <c r="J294" s="12" t="s">
        <v>210</v>
      </c>
      <c r="K294" s="16" t="s">
        <v>18</v>
      </c>
      <c r="L294" s="65" t="s">
        <v>21</v>
      </c>
      <c r="M294" s="87">
        <v>1</v>
      </c>
      <c r="N294" s="15">
        <f t="shared" si="57"/>
        <v>0</v>
      </c>
      <c r="O294" s="78">
        <f t="shared" si="58"/>
        <v>0.25</v>
      </c>
      <c r="P294" s="78">
        <f t="shared" si="59"/>
        <v>0</v>
      </c>
      <c r="Q294" s="153">
        <f t="shared" si="60"/>
        <v>0</v>
      </c>
      <c r="R294" s="238"/>
    </row>
    <row r="295" spans="2:18" s="3" customFormat="1" ht="27.95" customHeight="1">
      <c r="B295" s="236"/>
      <c r="C295" s="243"/>
      <c r="D295" s="20"/>
      <c r="E295" s="21"/>
      <c r="F295" s="31"/>
      <c r="G295" s="168" t="s">
        <v>886</v>
      </c>
      <c r="H295" s="164">
        <v>0.25</v>
      </c>
      <c r="I295" s="16" t="s">
        <v>25</v>
      </c>
      <c r="J295" s="12" t="s">
        <v>3954</v>
      </c>
      <c r="K295" s="16" t="s">
        <v>2790</v>
      </c>
      <c r="L295" s="207" t="s">
        <v>1348</v>
      </c>
      <c r="M295" s="85">
        <f>M294</f>
        <v>1</v>
      </c>
      <c r="N295" s="15">
        <f t="shared" si="57"/>
        <v>0.99</v>
      </c>
      <c r="O295" s="78">
        <f t="shared" si="58"/>
        <v>0</v>
      </c>
      <c r="P295" s="78">
        <f t="shared" si="59"/>
        <v>0.2475</v>
      </c>
      <c r="Q295" s="153">
        <f t="shared" si="60"/>
        <v>2.5000000000000022E-3</v>
      </c>
      <c r="R295" s="238"/>
    </row>
    <row r="296" spans="2:18" s="3" customFormat="1" ht="27.95" customHeight="1">
      <c r="B296" s="236"/>
      <c r="C296" s="243"/>
      <c r="D296" s="20"/>
      <c r="E296" s="21"/>
      <c r="F296" s="31"/>
      <c r="G296" s="168" t="s">
        <v>887</v>
      </c>
      <c r="H296" s="164">
        <v>0.25</v>
      </c>
      <c r="I296" s="16" t="s">
        <v>25</v>
      </c>
      <c r="J296" s="12" t="s">
        <v>3954</v>
      </c>
      <c r="K296" s="16" t="s">
        <v>2790</v>
      </c>
      <c r="L296" s="207" t="s">
        <v>1348</v>
      </c>
      <c r="M296" s="85">
        <f>M295</f>
        <v>1</v>
      </c>
      <c r="N296" s="15">
        <f t="shared" si="57"/>
        <v>0.99</v>
      </c>
      <c r="O296" s="78">
        <f t="shared" si="58"/>
        <v>0</v>
      </c>
      <c r="P296" s="78">
        <f t="shared" si="59"/>
        <v>0.2475</v>
      </c>
      <c r="Q296" s="153">
        <f t="shared" si="60"/>
        <v>2.5000000000000022E-3</v>
      </c>
      <c r="R296" s="238"/>
    </row>
    <row r="297" spans="2:18" s="3" customFormat="1" ht="27.95" customHeight="1">
      <c r="B297" s="236"/>
      <c r="C297" s="243"/>
      <c r="D297" s="20"/>
      <c r="E297" s="21"/>
      <c r="F297" s="31"/>
      <c r="G297" s="186" t="s">
        <v>359</v>
      </c>
      <c r="H297" s="183">
        <v>0.25</v>
      </c>
      <c r="I297" s="16" t="s">
        <v>19</v>
      </c>
      <c r="J297" s="12" t="s">
        <v>210</v>
      </c>
      <c r="K297" s="16" t="s">
        <v>18</v>
      </c>
      <c r="L297" s="65" t="s">
        <v>109</v>
      </c>
      <c r="M297" s="85">
        <f>M296</f>
        <v>1</v>
      </c>
      <c r="N297" s="15">
        <f t="shared" si="57"/>
        <v>0</v>
      </c>
      <c r="O297" s="78">
        <f t="shared" si="58"/>
        <v>0.25</v>
      </c>
      <c r="P297" s="78">
        <f t="shared" si="59"/>
        <v>0</v>
      </c>
      <c r="Q297" s="153">
        <f t="shared" si="60"/>
        <v>0</v>
      </c>
      <c r="R297" s="238"/>
    </row>
    <row r="298" spans="2:18" s="3" customFormat="1" ht="27.95" customHeight="1">
      <c r="B298" s="236"/>
      <c r="C298" s="241"/>
      <c r="D298" s="17" t="s">
        <v>4038</v>
      </c>
      <c r="E298" s="18" t="s">
        <v>6</v>
      </c>
      <c r="F298" s="19" t="s">
        <v>3940</v>
      </c>
      <c r="G298" s="14" t="s">
        <v>12</v>
      </c>
      <c r="H298" s="15">
        <v>0.8</v>
      </c>
      <c r="I298" s="16" t="s">
        <v>25</v>
      </c>
      <c r="J298" s="12" t="s">
        <v>3954</v>
      </c>
      <c r="K298" s="16" t="s">
        <v>2790</v>
      </c>
      <c r="L298" s="207" t="s">
        <v>1348</v>
      </c>
      <c r="M298" s="85">
        <v>0.2</v>
      </c>
      <c r="N298" s="15">
        <f t="shared" si="57"/>
        <v>0.99</v>
      </c>
      <c r="O298" s="78">
        <f t="shared" si="58"/>
        <v>0</v>
      </c>
      <c r="P298" s="78">
        <f t="shared" si="59"/>
        <v>0.15840000000000004</v>
      </c>
      <c r="Q298" s="153">
        <f t="shared" si="60"/>
        <v>1.6000000000000018E-3</v>
      </c>
      <c r="R298" s="113"/>
    </row>
    <row r="299" spans="2:18" s="3" customFormat="1" ht="27.95" customHeight="1">
      <c r="B299" s="236"/>
      <c r="C299" s="241"/>
      <c r="D299" s="20"/>
      <c r="E299" s="21"/>
      <c r="F299" s="31"/>
      <c r="G299" s="14" t="s">
        <v>13</v>
      </c>
      <c r="H299" s="15">
        <v>0.1</v>
      </c>
      <c r="I299" s="16" t="s">
        <v>19</v>
      </c>
      <c r="J299" s="12" t="s">
        <v>210</v>
      </c>
      <c r="K299" s="16" t="s">
        <v>18</v>
      </c>
      <c r="L299" s="65" t="s">
        <v>21</v>
      </c>
      <c r="M299" s="85">
        <f t="shared" ref="M299:M300" si="63">M298</f>
        <v>0.2</v>
      </c>
      <c r="N299" s="15">
        <f t="shared" si="57"/>
        <v>0</v>
      </c>
      <c r="O299" s="78">
        <f t="shared" si="58"/>
        <v>2.0000000000000004E-2</v>
      </c>
      <c r="P299" s="78">
        <f t="shared" si="59"/>
        <v>0</v>
      </c>
      <c r="Q299" s="153">
        <f t="shared" si="60"/>
        <v>0</v>
      </c>
      <c r="R299" s="113"/>
    </row>
    <row r="300" spans="2:18" s="3" customFormat="1" ht="27.95" customHeight="1">
      <c r="B300" s="236"/>
      <c r="C300" s="241"/>
      <c r="D300" s="22"/>
      <c r="E300" s="23"/>
      <c r="F300" s="24"/>
      <c r="G300" s="14" t="s">
        <v>14</v>
      </c>
      <c r="H300" s="15">
        <v>0.1</v>
      </c>
      <c r="I300" s="16" t="s">
        <v>15</v>
      </c>
      <c r="J300" s="12" t="s">
        <v>210</v>
      </c>
      <c r="K300" s="16" t="s">
        <v>18</v>
      </c>
      <c r="L300" s="65" t="s">
        <v>21</v>
      </c>
      <c r="M300" s="85">
        <f t="shared" si="63"/>
        <v>0.2</v>
      </c>
      <c r="N300" s="15">
        <f t="shared" si="57"/>
        <v>0</v>
      </c>
      <c r="O300" s="78">
        <f t="shared" si="58"/>
        <v>2.0000000000000004E-2</v>
      </c>
      <c r="P300" s="78">
        <f t="shared" si="59"/>
        <v>0</v>
      </c>
      <c r="Q300" s="153">
        <f t="shared" si="60"/>
        <v>0</v>
      </c>
      <c r="R300" s="113"/>
    </row>
    <row r="301" spans="2:18" s="3" customFormat="1" ht="27.95" customHeight="1">
      <c r="B301" s="236"/>
      <c r="C301" s="243"/>
      <c r="D301" s="17" t="s">
        <v>4039</v>
      </c>
      <c r="E301" s="18" t="s">
        <v>899</v>
      </c>
      <c r="F301" s="19" t="s">
        <v>3947</v>
      </c>
      <c r="G301" s="168" t="s">
        <v>356</v>
      </c>
      <c r="H301" s="164">
        <v>0.25</v>
      </c>
      <c r="I301" s="165" t="s">
        <v>25</v>
      </c>
      <c r="J301" s="12" t="s">
        <v>3957</v>
      </c>
      <c r="K301" s="16" t="s">
        <v>2790</v>
      </c>
      <c r="L301" s="207" t="s">
        <v>1348</v>
      </c>
      <c r="M301" s="85">
        <v>10</v>
      </c>
      <c r="N301" s="15">
        <f t="shared" si="57"/>
        <v>0.99</v>
      </c>
      <c r="O301" s="78">
        <f t="shared" si="58"/>
        <v>0</v>
      </c>
      <c r="P301" s="78">
        <f t="shared" si="59"/>
        <v>2.4750000000000001</v>
      </c>
      <c r="Q301" s="153">
        <f t="shared" si="60"/>
        <v>2.5000000000000022E-2</v>
      </c>
      <c r="R301" s="113"/>
    </row>
    <row r="302" spans="2:18" s="3" customFormat="1" ht="27.95" customHeight="1">
      <c r="B302" s="236"/>
      <c r="C302" s="243"/>
      <c r="D302" s="20"/>
      <c r="E302" s="21"/>
      <c r="F302" s="31"/>
      <c r="G302" s="168" t="s">
        <v>886</v>
      </c>
      <c r="H302" s="164">
        <v>0.25</v>
      </c>
      <c r="I302" s="165" t="s">
        <v>25</v>
      </c>
      <c r="J302" s="12" t="s">
        <v>3958</v>
      </c>
      <c r="K302" s="16" t="s">
        <v>2790</v>
      </c>
      <c r="L302" s="207" t="s">
        <v>1348</v>
      </c>
      <c r="M302" s="85">
        <f>M301</f>
        <v>10</v>
      </c>
      <c r="N302" s="15">
        <f t="shared" si="57"/>
        <v>0.99</v>
      </c>
      <c r="O302" s="78">
        <f t="shared" si="58"/>
        <v>0</v>
      </c>
      <c r="P302" s="78">
        <f t="shared" si="59"/>
        <v>2.4750000000000001</v>
      </c>
      <c r="Q302" s="153">
        <f t="shared" si="60"/>
        <v>2.5000000000000022E-2</v>
      </c>
      <c r="R302" s="113"/>
    </row>
    <row r="303" spans="2:18" s="3" customFormat="1" ht="27.95" customHeight="1">
      <c r="B303" s="236"/>
      <c r="C303" s="243"/>
      <c r="D303" s="20"/>
      <c r="E303" s="21"/>
      <c r="F303" s="31"/>
      <c r="G303" s="168" t="s">
        <v>887</v>
      </c>
      <c r="H303" s="164">
        <v>0.25</v>
      </c>
      <c r="I303" s="165" t="s">
        <v>25</v>
      </c>
      <c r="J303" s="12" t="s">
        <v>3958</v>
      </c>
      <c r="K303" s="16" t="s">
        <v>2790</v>
      </c>
      <c r="L303" s="207" t="s">
        <v>1348</v>
      </c>
      <c r="M303" s="85">
        <f>M302</f>
        <v>10</v>
      </c>
      <c r="N303" s="15">
        <f t="shared" si="57"/>
        <v>0.99</v>
      </c>
      <c r="O303" s="78">
        <f t="shared" si="58"/>
        <v>0</v>
      </c>
      <c r="P303" s="78">
        <f t="shared" si="59"/>
        <v>2.4750000000000001</v>
      </c>
      <c r="Q303" s="153">
        <f t="shared" si="60"/>
        <v>2.5000000000000022E-2</v>
      </c>
      <c r="R303" s="113"/>
    </row>
    <row r="304" spans="2:18" s="3" customFormat="1" ht="27.95" customHeight="1">
      <c r="B304" s="236"/>
      <c r="C304" s="243"/>
      <c r="D304" s="20"/>
      <c r="E304" s="21"/>
      <c r="F304" s="31"/>
      <c r="G304" s="186" t="s">
        <v>359</v>
      </c>
      <c r="H304" s="183">
        <v>0.25</v>
      </c>
      <c r="I304" s="179" t="s">
        <v>3226</v>
      </c>
      <c r="J304" s="12" t="s">
        <v>210</v>
      </c>
      <c r="K304" s="16" t="s">
        <v>18</v>
      </c>
      <c r="L304" s="65" t="s">
        <v>21</v>
      </c>
      <c r="M304" s="85">
        <f>M303</f>
        <v>10</v>
      </c>
      <c r="N304" s="15">
        <f t="shared" si="57"/>
        <v>0</v>
      </c>
      <c r="O304" s="78">
        <f t="shared" si="58"/>
        <v>2.5</v>
      </c>
      <c r="P304" s="78">
        <f t="shared" si="59"/>
        <v>0</v>
      </c>
      <c r="Q304" s="153">
        <f t="shared" si="60"/>
        <v>0</v>
      </c>
      <c r="R304" s="113"/>
    </row>
    <row r="305" spans="2:18" s="3" customFormat="1" ht="27.95" customHeight="1">
      <c r="B305" s="236"/>
      <c r="C305" s="243"/>
      <c r="D305" s="17" t="s">
        <v>4040</v>
      </c>
      <c r="E305" s="18" t="s">
        <v>76</v>
      </c>
      <c r="F305" s="19" t="s">
        <v>3945</v>
      </c>
      <c r="G305" s="168" t="s">
        <v>356</v>
      </c>
      <c r="H305" s="164">
        <v>0.25</v>
      </c>
      <c r="I305" s="165" t="s">
        <v>25</v>
      </c>
      <c r="J305" s="12" t="s">
        <v>3957</v>
      </c>
      <c r="K305" s="16" t="s">
        <v>2790</v>
      </c>
      <c r="L305" s="207" t="s">
        <v>1348</v>
      </c>
      <c r="M305" s="87">
        <v>1</v>
      </c>
      <c r="N305" s="15">
        <f t="shared" si="57"/>
        <v>0.99</v>
      </c>
      <c r="O305" s="78">
        <f t="shared" si="58"/>
        <v>0</v>
      </c>
      <c r="P305" s="78">
        <f t="shared" si="59"/>
        <v>0.2475</v>
      </c>
      <c r="Q305" s="153">
        <f t="shared" si="60"/>
        <v>2.5000000000000022E-3</v>
      </c>
      <c r="R305" s="113"/>
    </row>
    <row r="306" spans="2:18" s="3" customFormat="1" ht="27.95" customHeight="1">
      <c r="B306" s="236"/>
      <c r="C306" s="243"/>
      <c r="D306" s="20"/>
      <c r="E306" s="21"/>
      <c r="F306" s="31"/>
      <c r="G306" s="168" t="s">
        <v>886</v>
      </c>
      <c r="H306" s="164">
        <v>0.25</v>
      </c>
      <c r="I306" s="16" t="s">
        <v>19</v>
      </c>
      <c r="J306" s="12" t="s">
        <v>80</v>
      </c>
      <c r="K306" s="16" t="s">
        <v>18</v>
      </c>
      <c r="L306" s="65" t="s">
        <v>109</v>
      </c>
      <c r="M306" s="85">
        <f>M305</f>
        <v>1</v>
      </c>
      <c r="N306" s="15">
        <f t="shared" si="57"/>
        <v>0</v>
      </c>
      <c r="O306" s="78">
        <f t="shared" si="58"/>
        <v>0.25</v>
      </c>
      <c r="P306" s="78">
        <f t="shared" si="59"/>
        <v>0</v>
      </c>
      <c r="Q306" s="153">
        <f t="shared" si="60"/>
        <v>0</v>
      </c>
      <c r="R306" s="113"/>
    </row>
    <row r="307" spans="2:18" s="3" customFormat="1" ht="27.95" customHeight="1">
      <c r="B307" s="236"/>
      <c r="C307" s="243"/>
      <c r="D307" s="20"/>
      <c r="E307" s="21"/>
      <c r="F307" s="31"/>
      <c r="G307" s="168" t="s">
        <v>887</v>
      </c>
      <c r="H307" s="164">
        <v>0.25</v>
      </c>
      <c r="I307" s="16" t="s">
        <v>19</v>
      </c>
      <c r="J307" s="12" t="s">
        <v>80</v>
      </c>
      <c r="K307" s="16" t="s">
        <v>18</v>
      </c>
      <c r="L307" s="65" t="s">
        <v>109</v>
      </c>
      <c r="M307" s="85">
        <f>M306</f>
        <v>1</v>
      </c>
      <c r="N307" s="15">
        <f t="shared" si="57"/>
        <v>0</v>
      </c>
      <c r="O307" s="78">
        <f t="shared" si="58"/>
        <v>0.25</v>
      </c>
      <c r="P307" s="78">
        <f t="shared" si="59"/>
        <v>0</v>
      </c>
      <c r="Q307" s="153">
        <f t="shared" si="60"/>
        <v>0</v>
      </c>
      <c r="R307" s="238"/>
    </row>
    <row r="308" spans="2:18" s="3" customFormat="1" ht="27.95" customHeight="1">
      <c r="B308" s="236"/>
      <c r="C308" s="243"/>
      <c r="D308" s="20"/>
      <c r="E308" s="21"/>
      <c r="F308" s="31"/>
      <c r="G308" s="186" t="s">
        <v>359</v>
      </c>
      <c r="H308" s="183">
        <v>0.25</v>
      </c>
      <c r="I308" s="91" t="s">
        <v>19</v>
      </c>
      <c r="J308" s="92" t="s">
        <v>80</v>
      </c>
      <c r="K308" s="91" t="s">
        <v>18</v>
      </c>
      <c r="L308" s="173" t="s">
        <v>109</v>
      </c>
      <c r="M308" s="93">
        <f>M307</f>
        <v>1</v>
      </c>
      <c r="N308" s="172">
        <f t="shared" si="57"/>
        <v>0</v>
      </c>
      <c r="O308" s="174">
        <f t="shared" si="58"/>
        <v>0.25</v>
      </c>
      <c r="P308" s="174">
        <f t="shared" si="59"/>
        <v>0</v>
      </c>
      <c r="Q308" s="175">
        <f t="shared" si="60"/>
        <v>0</v>
      </c>
      <c r="R308" s="238"/>
    </row>
    <row r="309" spans="2:18" s="3" customFormat="1" ht="27.95" customHeight="1">
      <c r="B309" s="236"/>
      <c r="C309" s="243"/>
      <c r="D309" s="17" t="s">
        <v>4041</v>
      </c>
      <c r="E309" s="18" t="s">
        <v>883</v>
      </c>
      <c r="F309" s="324">
        <v>154003</v>
      </c>
      <c r="G309" s="163" t="s">
        <v>884</v>
      </c>
      <c r="H309" s="164">
        <v>0.1</v>
      </c>
      <c r="I309" s="165" t="s">
        <v>19</v>
      </c>
      <c r="J309" s="92" t="s">
        <v>80</v>
      </c>
      <c r="K309" s="16" t="s">
        <v>18</v>
      </c>
      <c r="L309" s="173" t="s">
        <v>109</v>
      </c>
      <c r="M309" s="85">
        <v>25</v>
      </c>
      <c r="N309" s="15">
        <f t="shared" si="57"/>
        <v>0</v>
      </c>
      <c r="O309" s="78">
        <f t="shared" si="58"/>
        <v>2.5</v>
      </c>
      <c r="P309" s="78">
        <f t="shared" si="59"/>
        <v>0</v>
      </c>
      <c r="Q309" s="81">
        <f t="shared" si="60"/>
        <v>0</v>
      </c>
      <c r="R309" s="238"/>
    </row>
    <row r="310" spans="2:18" s="3" customFormat="1" ht="27.95" customHeight="1">
      <c r="B310" s="236"/>
      <c r="C310" s="243"/>
      <c r="D310" s="20"/>
      <c r="E310" s="21"/>
      <c r="F310" s="31"/>
      <c r="G310" s="193" t="s">
        <v>885</v>
      </c>
      <c r="H310" s="183">
        <v>0.9</v>
      </c>
      <c r="I310" s="165" t="s">
        <v>25</v>
      </c>
      <c r="J310" s="12" t="s">
        <v>3957</v>
      </c>
      <c r="K310" s="16" t="s">
        <v>2790</v>
      </c>
      <c r="L310" s="207" t="s">
        <v>1348</v>
      </c>
      <c r="M310" s="85">
        <f>M309</f>
        <v>25</v>
      </c>
      <c r="N310" s="15">
        <f t="shared" si="57"/>
        <v>0.99</v>
      </c>
      <c r="O310" s="78">
        <f t="shared" si="58"/>
        <v>0</v>
      </c>
      <c r="P310" s="78">
        <f t="shared" si="59"/>
        <v>22.274999999999999</v>
      </c>
      <c r="Q310" s="153">
        <f t="shared" si="60"/>
        <v>0.2250000000000002</v>
      </c>
      <c r="R310" s="238"/>
    </row>
    <row r="311" spans="2:18" s="3" customFormat="1" ht="27.95" customHeight="1">
      <c r="B311" s="236"/>
      <c r="C311" s="243"/>
      <c r="D311" s="17" t="s">
        <v>4042</v>
      </c>
      <c r="E311" s="18" t="s">
        <v>1259</v>
      </c>
      <c r="F311" s="19" t="s">
        <v>1394</v>
      </c>
      <c r="G311" s="168" t="s">
        <v>356</v>
      </c>
      <c r="H311" s="164">
        <v>0.25</v>
      </c>
      <c r="I311" s="16" t="s">
        <v>19</v>
      </c>
      <c r="J311" s="180" t="s">
        <v>946</v>
      </c>
      <c r="K311" s="179" t="s">
        <v>18</v>
      </c>
      <c r="L311" s="180" t="s">
        <v>109</v>
      </c>
      <c r="M311" s="85">
        <v>2</v>
      </c>
      <c r="N311" s="15">
        <f t="shared" si="57"/>
        <v>0</v>
      </c>
      <c r="O311" s="78">
        <f t="shared" si="58"/>
        <v>0.5</v>
      </c>
      <c r="P311" s="78">
        <f t="shared" si="59"/>
        <v>0</v>
      </c>
      <c r="Q311" s="153">
        <f t="shared" si="60"/>
        <v>0</v>
      </c>
      <c r="R311" s="238"/>
    </row>
    <row r="312" spans="2:18" s="3" customFormat="1" ht="27.95" customHeight="1">
      <c r="B312" s="236"/>
      <c r="C312" s="243"/>
      <c r="D312" s="20"/>
      <c r="E312" s="21"/>
      <c r="F312" s="31"/>
      <c r="G312" s="168" t="s">
        <v>886</v>
      </c>
      <c r="H312" s="164">
        <v>0.25</v>
      </c>
      <c r="I312" s="16" t="s">
        <v>19</v>
      </c>
      <c r="J312" s="180" t="s">
        <v>946</v>
      </c>
      <c r="K312" s="179" t="s">
        <v>18</v>
      </c>
      <c r="L312" s="180" t="s">
        <v>109</v>
      </c>
      <c r="M312" s="85">
        <f>M311</f>
        <v>2</v>
      </c>
      <c r="N312" s="15">
        <f t="shared" si="57"/>
        <v>0</v>
      </c>
      <c r="O312" s="78">
        <f t="shared" si="58"/>
        <v>0.5</v>
      </c>
      <c r="P312" s="78">
        <f t="shared" si="59"/>
        <v>0</v>
      </c>
      <c r="Q312" s="153">
        <f t="shared" si="60"/>
        <v>0</v>
      </c>
      <c r="R312" s="238"/>
    </row>
    <row r="313" spans="2:18" s="3" customFormat="1" ht="27.95" customHeight="1">
      <c r="B313" s="236"/>
      <c r="C313" s="243"/>
      <c r="D313" s="20"/>
      <c r="E313" s="21"/>
      <c r="F313" s="31"/>
      <c r="G313" s="168" t="s">
        <v>887</v>
      </c>
      <c r="H313" s="164">
        <v>0.25</v>
      </c>
      <c r="I313" s="16" t="s">
        <v>19</v>
      </c>
      <c r="J313" s="180" t="s">
        <v>946</v>
      </c>
      <c r="K313" s="179" t="s">
        <v>18</v>
      </c>
      <c r="L313" s="180" t="s">
        <v>109</v>
      </c>
      <c r="M313" s="85">
        <f>M312</f>
        <v>2</v>
      </c>
      <c r="N313" s="15">
        <f t="shared" si="57"/>
        <v>0</v>
      </c>
      <c r="O313" s="78">
        <f t="shared" si="58"/>
        <v>0.5</v>
      </c>
      <c r="P313" s="78">
        <f t="shared" si="59"/>
        <v>0</v>
      </c>
      <c r="Q313" s="153">
        <f t="shared" si="60"/>
        <v>0</v>
      </c>
      <c r="R313" s="238"/>
    </row>
    <row r="314" spans="2:18" s="3" customFormat="1" ht="27.95" customHeight="1">
      <c r="B314" s="236"/>
      <c r="C314" s="243"/>
      <c r="D314" s="20"/>
      <c r="E314" s="21"/>
      <c r="F314" s="31"/>
      <c r="G314" s="186" t="s">
        <v>359</v>
      </c>
      <c r="H314" s="183">
        <v>0.25</v>
      </c>
      <c r="I314" s="16" t="s">
        <v>19</v>
      </c>
      <c r="J314" s="180" t="s">
        <v>946</v>
      </c>
      <c r="K314" s="179" t="s">
        <v>18</v>
      </c>
      <c r="L314" s="180" t="s">
        <v>109</v>
      </c>
      <c r="M314" s="93">
        <f>M313</f>
        <v>2</v>
      </c>
      <c r="N314" s="15">
        <f t="shared" si="57"/>
        <v>0</v>
      </c>
      <c r="O314" s="78">
        <f t="shared" si="58"/>
        <v>0.5</v>
      </c>
      <c r="P314" s="78">
        <f t="shared" si="59"/>
        <v>0</v>
      </c>
      <c r="Q314" s="153">
        <f t="shared" si="60"/>
        <v>0</v>
      </c>
      <c r="R314" s="238"/>
    </row>
    <row r="315" spans="2:18" s="3" customFormat="1" ht="27.95" customHeight="1">
      <c r="B315" s="236"/>
      <c r="C315" s="243"/>
      <c r="D315" s="17" t="s">
        <v>4043</v>
      </c>
      <c r="E315" s="18" t="s">
        <v>76</v>
      </c>
      <c r="F315" s="19" t="s">
        <v>3951</v>
      </c>
      <c r="G315" s="168" t="s">
        <v>356</v>
      </c>
      <c r="H315" s="164">
        <v>0.25</v>
      </c>
      <c r="I315" s="16" t="s">
        <v>19</v>
      </c>
      <c r="J315" s="180" t="s">
        <v>946</v>
      </c>
      <c r="K315" s="179" t="s">
        <v>18</v>
      </c>
      <c r="L315" s="180" t="s">
        <v>109</v>
      </c>
      <c r="M315" s="87">
        <v>1</v>
      </c>
      <c r="N315" s="15">
        <f t="shared" si="57"/>
        <v>0</v>
      </c>
      <c r="O315" s="78">
        <f t="shared" si="58"/>
        <v>0.25</v>
      </c>
      <c r="P315" s="78">
        <f t="shared" si="59"/>
        <v>0</v>
      </c>
      <c r="Q315" s="153">
        <f t="shared" si="60"/>
        <v>0</v>
      </c>
      <c r="R315" s="238"/>
    </row>
    <row r="316" spans="2:18" s="3" customFormat="1" ht="27.95" customHeight="1">
      <c r="B316" s="236"/>
      <c r="C316" s="243"/>
      <c r="D316" s="20"/>
      <c r="E316" s="21"/>
      <c r="F316" s="31"/>
      <c r="G316" s="168" t="s">
        <v>886</v>
      </c>
      <c r="H316" s="164">
        <v>0.25</v>
      </c>
      <c r="I316" s="16" t="s">
        <v>19</v>
      </c>
      <c r="J316" s="180" t="s">
        <v>946</v>
      </c>
      <c r="K316" s="179" t="s">
        <v>18</v>
      </c>
      <c r="L316" s="180" t="s">
        <v>109</v>
      </c>
      <c r="M316" s="85">
        <f>M315</f>
        <v>1</v>
      </c>
      <c r="N316" s="15">
        <f t="shared" si="57"/>
        <v>0</v>
      </c>
      <c r="O316" s="78">
        <f t="shared" si="58"/>
        <v>0.25</v>
      </c>
      <c r="P316" s="78">
        <f t="shared" si="59"/>
        <v>0</v>
      </c>
      <c r="Q316" s="153">
        <f t="shared" si="60"/>
        <v>0</v>
      </c>
      <c r="R316" s="238"/>
    </row>
    <row r="317" spans="2:18" s="3" customFormat="1" ht="27.95" customHeight="1">
      <c r="B317" s="236"/>
      <c r="C317" s="243"/>
      <c r="D317" s="20"/>
      <c r="E317" s="21"/>
      <c r="F317" s="31"/>
      <c r="G317" s="168" t="s">
        <v>887</v>
      </c>
      <c r="H317" s="164">
        <v>0.25</v>
      </c>
      <c r="I317" s="16" t="s">
        <v>19</v>
      </c>
      <c r="J317" s="180" t="s">
        <v>946</v>
      </c>
      <c r="K317" s="179" t="s">
        <v>18</v>
      </c>
      <c r="L317" s="180" t="s">
        <v>109</v>
      </c>
      <c r="M317" s="85">
        <f>M316</f>
        <v>1</v>
      </c>
      <c r="N317" s="15">
        <f t="shared" si="57"/>
        <v>0</v>
      </c>
      <c r="O317" s="78">
        <f t="shared" si="58"/>
        <v>0.25</v>
      </c>
      <c r="P317" s="78">
        <f t="shared" si="59"/>
        <v>0</v>
      </c>
      <c r="Q317" s="153">
        <f t="shared" si="60"/>
        <v>0</v>
      </c>
      <c r="R317" s="238"/>
    </row>
    <row r="318" spans="2:18" s="3" customFormat="1" ht="27.75" customHeight="1">
      <c r="B318" s="236"/>
      <c r="C318" s="243"/>
      <c r="D318" s="20"/>
      <c r="E318" s="21"/>
      <c r="F318" s="31"/>
      <c r="G318" s="186" t="s">
        <v>359</v>
      </c>
      <c r="H318" s="183">
        <v>0.25</v>
      </c>
      <c r="I318" s="16" t="s">
        <v>19</v>
      </c>
      <c r="J318" s="180" t="s">
        <v>946</v>
      </c>
      <c r="K318" s="179" t="s">
        <v>18</v>
      </c>
      <c r="L318" s="180" t="s">
        <v>109</v>
      </c>
      <c r="M318" s="93">
        <f>M317</f>
        <v>1</v>
      </c>
      <c r="N318" s="172">
        <f t="shared" si="57"/>
        <v>0</v>
      </c>
      <c r="O318" s="174">
        <f t="shared" si="58"/>
        <v>0.25</v>
      </c>
      <c r="P318" s="174">
        <f t="shared" si="59"/>
        <v>0</v>
      </c>
      <c r="Q318" s="175">
        <f t="shared" si="60"/>
        <v>0</v>
      </c>
      <c r="R318" s="238"/>
    </row>
    <row r="319" spans="2:18" s="3" customFormat="1" ht="27.95" customHeight="1">
      <c r="B319" s="236"/>
      <c r="C319" s="241"/>
      <c r="D319" s="17" t="s">
        <v>4046</v>
      </c>
      <c r="E319" s="18" t="s">
        <v>3371</v>
      </c>
      <c r="F319" s="300" t="s">
        <v>4047</v>
      </c>
      <c r="G319" s="168" t="s">
        <v>3372</v>
      </c>
      <c r="H319" s="164">
        <v>0.1</v>
      </c>
      <c r="I319" s="165" t="s">
        <v>2781</v>
      </c>
      <c r="J319" s="12" t="s">
        <v>3958</v>
      </c>
      <c r="K319" s="16" t="s">
        <v>2790</v>
      </c>
      <c r="L319" s="207" t="s">
        <v>1348</v>
      </c>
      <c r="M319" s="294">
        <v>0.15</v>
      </c>
      <c r="N319" s="164">
        <v>0.99</v>
      </c>
      <c r="O319" s="167">
        <f t="shared" ref="O319:O327" si="64">IF(I319="Safe", M319*H319,0)</f>
        <v>0</v>
      </c>
      <c r="P319" s="167">
        <f t="shared" ref="P319:P327" si="65">IF(I319="Dangerous",M319*H319*N319,0)</f>
        <v>1.4849999999999999E-2</v>
      </c>
      <c r="Q319" s="295">
        <f t="shared" ref="Q319:Q327" si="66">IF(P319=0,0,M319*H319*(1-N319))</f>
        <v>1.5000000000000012E-4</v>
      </c>
      <c r="R319" s="257"/>
    </row>
    <row r="320" spans="2:18" s="3" customFormat="1" ht="39.950000000000003" customHeight="1">
      <c r="B320" s="236"/>
      <c r="C320" s="241"/>
      <c r="D320" s="20"/>
      <c r="E320" s="21"/>
      <c r="F320" s="31"/>
      <c r="G320" s="168" t="s">
        <v>1642</v>
      </c>
      <c r="H320" s="164">
        <v>0.1</v>
      </c>
      <c r="I320" s="165" t="s">
        <v>4052</v>
      </c>
      <c r="J320" s="12" t="s">
        <v>3958</v>
      </c>
      <c r="K320" s="16" t="s">
        <v>2790</v>
      </c>
      <c r="L320" s="207" t="s">
        <v>1348</v>
      </c>
      <c r="M320" s="294">
        <f>M319</f>
        <v>0.15</v>
      </c>
      <c r="N320" s="164">
        <v>0.99</v>
      </c>
      <c r="O320" s="167">
        <f t="shared" si="64"/>
        <v>0</v>
      </c>
      <c r="P320" s="167">
        <f t="shared" si="65"/>
        <v>1.4849999999999999E-2</v>
      </c>
      <c r="Q320" s="295">
        <f t="shared" si="66"/>
        <v>1.5000000000000012E-4</v>
      </c>
      <c r="R320" s="257"/>
    </row>
    <row r="321" spans="2:18" s="3" customFormat="1" ht="27.95" customHeight="1">
      <c r="B321" s="236"/>
      <c r="C321" s="241"/>
      <c r="D321" s="20"/>
      <c r="E321" s="21"/>
      <c r="F321" s="31"/>
      <c r="G321" s="168" t="s">
        <v>3373</v>
      </c>
      <c r="H321" s="164">
        <v>0.8</v>
      </c>
      <c r="I321" s="165" t="s">
        <v>25</v>
      </c>
      <c r="J321" s="12" t="s">
        <v>3958</v>
      </c>
      <c r="K321" s="16" t="s">
        <v>2790</v>
      </c>
      <c r="L321" s="207" t="s">
        <v>1348</v>
      </c>
      <c r="M321" s="294">
        <f>M319</f>
        <v>0.15</v>
      </c>
      <c r="N321" s="164">
        <v>0.99</v>
      </c>
      <c r="O321" s="167">
        <f t="shared" si="64"/>
        <v>0</v>
      </c>
      <c r="P321" s="167">
        <f t="shared" si="65"/>
        <v>0.11879999999999999</v>
      </c>
      <c r="Q321" s="295">
        <f t="shared" si="66"/>
        <v>1.200000000000001E-3</v>
      </c>
      <c r="R321" s="257"/>
    </row>
    <row r="322" spans="2:18" s="3" customFormat="1" ht="27.95" customHeight="1">
      <c r="B322" s="236"/>
      <c r="C322" s="241"/>
      <c r="D322" s="17" t="s">
        <v>4048</v>
      </c>
      <c r="E322" s="18" t="s">
        <v>3371</v>
      </c>
      <c r="F322" s="300" t="s">
        <v>4049</v>
      </c>
      <c r="G322" s="168" t="s">
        <v>3372</v>
      </c>
      <c r="H322" s="164">
        <v>0.1</v>
      </c>
      <c r="I322" s="165" t="s">
        <v>2781</v>
      </c>
      <c r="J322" s="12" t="s">
        <v>3958</v>
      </c>
      <c r="K322" s="16" t="s">
        <v>2790</v>
      </c>
      <c r="L322" s="207" t="s">
        <v>1348</v>
      </c>
      <c r="M322" s="294">
        <v>0.15</v>
      </c>
      <c r="N322" s="164">
        <v>0.99</v>
      </c>
      <c r="O322" s="167">
        <f t="shared" si="64"/>
        <v>0</v>
      </c>
      <c r="P322" s="167">
        <f t="shared" si="65"/>
        <v>1.4849999999999999E-2</v>
      </c>
      <c r="Q322" s="295">
        <f t="shared" si="66"/>
        <v>1.5000000000000012E-4</v>
      </c>
      <c r="R322" s="257"/>
    </row>
    <row r="323" spans="2:18" s="3" customFormat="1" ht="39.950000000000003" customHeight="1">
      <c r="B323" s="236"/>
      <c r="C323" s="241"/>
      <c r="D323" s="20"/>
      <c r="E323" s="21"/>
      <c r="F323" s="31"/>
      <c r="G323" s="168" t="s">
        <v>1642</v>
      </c>
      <c r="H323" s="164">
        <v>0.1</v>
      </c>
      <c r="I323" s="165" t="s">
        <v>3231</v>
      </c>
      <c r="J323" s="12" t="s">
        <v>3958</v>
      </c>
      <c r="K323" s="16" t="s">
        <v>2790</v>
      </c>
      <c r="L323" s="207" t="s">
        <v>1348</v>
      </c>
      <c r="M323" s="294">
        <f>M322</f>
        <v>0.15</v>
      </c>
      <c r="N323" s="164">
        <v>0.99</v>
      </c>
      <c r="O323" s="167">
        <f t="shared" si="64"/>
        <v>0</v>
      </c>
      <c r="P323" s="167">
        <f t="shared" si="65"/>
        <v>1.4849999999999999E-2</v>
      </c>
      <c r="Q323" s="295">
        <f t="shared" si="66"/>
        <v>1.5000000000000012E-4</v>
      </c>
      <c r="R323" s="257"/>
    </row>
    <row r="324" spans="2:18" s="3" customFormat="1" ht="27.95" customHeight="1">
      <c r="B324" s="236"/>
      <c r="C324" s="241"/>
      <c r="D324" s="20"/>
      <c r="E324" s="21"/>
      <c r="F324" s="31"/>
      <c r="G324" s="168" t="s">
        <v>3373</v>
      </c>
      <c r="H324" s="164">
        <v>0.8</v>
      </c>
      <c r="I324" s="165" t="s">
        <v>2781</v>
      </c>
      <c r="J324" s="12" t="s">
        <v>3958</v>
      </c>
      <c r="K324" s="16" t="s">
        <v>2790</v>
      </c>
      <c r="L324" s="207" t="s">
        <v>3245</v>
      </c>
      <c r="M324" s="294">
        <f>M322</f>
        <v>0.15</v>
      </c>
      <c r="N324" s="164">
        <v>0.99</v>
      </c>
      <c r="O324" s="167">
        <f t="shared" si="64"/>
        <v>0</v>
      </c>
      <c r="P324" s="167">
        <f t="shared" si="65"/>
        <v>0.11879999999999999</v>
      </c>
      <c r="Q324" s="295">
        <f t="shared" si="66"/>
        <v>1.200000000000001E-3</v>
      </c>
      <c r="R324" s="257"/>
    </row>
    <row r="325" spans="2:18" s="3" customFormat="1" ht="27.95" customHeight="1">
      <c r="B325" s="236"/>
      <c r="C325" s="241"/>
      <c r="D325" s="17" t="s">
        <v>4050</v>
      </c>
      <c r="E325" s="18" t="s">
        <v>3371</v>
      </c>
      <c r="F325" s="300" t="s">
        <v>4051</v>
      </c>
      <c r="G325" s="168" t="s">
        <v>3372</v>
      </c>
      <c r="H325" s="164">
        <v>0.1</v>
      </c>
      <c r="I325" s="165" t="s">
        <v>3231</v>
      </c>
      <c r="J325" s="13" t="s">
        <v>4053</v>
      </c>
      <c r="K325" s="165" t="s">
        <v>3223</v>
      </c>
      <c r="L325" s="166" t="s">
        <v>4056</v>
      </c>
      <c r="M325" s="294">
        <v>0.15</v>
      </c>
      <c r="N325" s="164">
        <v>0.99</v>
      </c>
      <c r="O325" s="167">
        <f t="shared" si="64"/>
        <v>0</v>
      </c>
      <c r="P325" s="167">
        <f t="shared" si="65"/>
        <v>1.4849999999999999E-2</v>
      </c>
      <c r="Q325" s="295">
        <f t="shared" si="66"/>
        <v>1.5000000000000012E-4</v>
      </c>
      <c r="R325" s="257"/>
    </row>
    <row r="326" spans="2:18" s="3" customFormat="1" ht="39.950000000000003" customHeight="1">
      <c r="B326" s="236"/>
      <c r="C326" s="241"/>
      <c r="D326" s="20"/>
      <c r="E326" s="21"/>
      <c r="F326" s="31"/>
      <c r="G326" s="168" t="s">
        <v>1642</v>
      </c>
      <c r="H326" s="164">
        <v>0.1</v>
      </c>
      <c r="I326" s="165" t="s">
        <v>25</v>
      </c>
      <c r="J326" s="13" t="s">
        <v>4053</v>
      </c>
      <c r="K326" s="165" t="s">
        <v>2911</v>
      </c>
      <c r="L326" s="166" t="s">
        <v>4056</v>
      </c>
      <c r="M326" s="294">
        <f>M325</f>
        <v>0.15</v>
      </c>
      <c r="N326" s="164">
        <v>0.99</v>
      </c>
      <c r="O326" s="167">
        <f t="shared" si="64"/>
        <v>0</v>
      </c>
      <c r="P326" s="167">
        <f t="shared" si="65"/>
        <v>1.4849999999999999E-2</v>
      </c>
      <c r="Q326" s="295">
        <f t="shared" si="66"/>
        <v>1.5000000000000012E-4</v>
      </c>
      <c r="R326" s="257"/>
    </row>
    <row r="327" spans="2:18" s="3" customFormat="1" ht="27.95" customHeight="1">
      <c r="B327" s="236"/>
      <c r="C327" s="241"/>
      <c r="D327" s="20"/>
      <c r="E327" s="21"/>
      <c r="F327" s="31"/>
      <c r="G327" s="168" t="s">
        <v>3373</v>
      </c>
      <c r="H327" s="164">
        <v>0.8</v>
      </c>
      <c r="I327" s="165" t="s">
        <v>3231</v>
      </c>
      <c r="J327" s="13" t="s">
        <v>4053</v>
      </c>
      <c r="K327" s="165" t="s">
        <v>2790</v>
      </c>
      <c r="L327" s="166" t="s">
        <v>4056</v>
      </c>
      <c r="M327" s="294">
        <f>M325</f>
        <v>0.15</v>
      </c>
      <c r="N327" s="164">
        <v>0.99</v>
      </c>
      <c r="O327" s="167">
        <f t="shared" si="64"/>
        <v>0</v>
      </c>
      <c r="P327" s="167">
        <f t="shared" si="65"/>
        <v>0.11879999999999999</v>
      </c>
      <c r="Q327" s="295">
        <f t="shared" si="66"/>
        <v>1.200000000000001E-3</v>
      </c>
      <c r="R327" s="257"/>
    </row>
    <row r="328" spans="2:18" s="3" customFormat="1" ht="27.95" customHeight="1">
      <c r="B328" s="236"/>
      <c r="C328" s="243"/>
      <c r="D328" s="17" t="s">
        <v>4054</v>
      </c>
      <c r="E328" s="44" t="s">
        <v>915</v>
      </c>
      <c r="F328" s="19" t="s">
        <v>4055</v>
      </c>
      <c r="G328" s="14" t="s">
        <v>12</v>
      </c>
      <c r="H328" s="15">
        <v>0.4</v>
      </c>
      <c r="I328" s="165" t="s">
        <v>19</v>
      </c>
      <c r="J328" s="13" t="s">
        <v>946</v>
      </c>
      <c r="K328" s="165" t="s">
        <v>18</v>
      </c>
      <c r="L328" s="66" t="s">
        <v>109</v>
      </c>
      <c r="M328" s="85">
        <v>5</v>
      </c>
      <c r="N328" s="15">
        <f t="shared" ref="N328:N339" si="67">IF(K328="Detected", 0.99,0)</f>
        <v>0</v>
      </c>
      <c r="O328" s="78">
        <f t="shared" ref="O328:O339" si="68">IF(I328="Safe", M328*H328,0)</f>
        <v>2</v>
      </c>
      <c r="P328" s="78">
        <f t="shared" ref="P328:P339" si="69">IF(I328="Dangerous",M328*H328*N328,0)</f>
        <v>0</v>
      </c>
      <c r="Q328" s="153">
        <f t="shared" ref="Q328:Q339" si="70">IF(P328=0,0,M328*H328*(1-N328))</f>
        <v>0</v>
      </c>
      <c r="R328" s="238"/>
    </row>
    <row r="329" spans="2:18" s="3" customFormat="1" ht="27.95" customHeight="1">
      <c r="B329" s="236"/>
      <c r="C329" s="243"/>
      <c r="D329" s="20"/>
      <c r="E329" s="21"/>
      <c r="F329" s="31"/>
      <c r="G329" s="14" t="s">
        <v>13</v>
      </c>
      <c r="H329" s="15">
        <v>0.4</v>
      </c>
      <c r="I329" s="165" t="s">
        <v>25</v>
      </c>
      <c r="J329" s="13" t="s">
        <v>4060</v>
      </c>
      <c r="K329" s="165" t="s">
        <v>2793</v>
      </c>
      <c r="L329" s="166" t="s">
        <v>4056</v>
      </c>
      <c r="M329" s="85">
        <f>M328</f>
        <v>5</v>
      </c>
      <c r="N329" s="15">
        <f t="shared" si="67"/>
        <v>0.99</v>
      </c>
      <c r="O329" s="78">
        <f t="shared" si="68"/>
        <v>0</v>
      </c>
      <c r="P329" s="78">
        <f t="shared" si="69"/>
        <v>1.98</v>
      </c>
      <c r="Q329" s="153">
        <f t="shared" si="70"/>
        <v>2.0000000000000018E-2</v>
      </c>
      <c r="R329" s="238"/>
    </row>
    <row r="330" spans="2:18" s="3" customFormat="1" ht="27.95" customHeight="1">
      <c r="B330" s="236"/>
      <c r="C330" s="243"/>
      <c r="D330" s="20"/>
      <c r="E330" s="21"/>
      <c r="F330" s="31"/>
      <c r="G330" s="90" t="s">
        <v>14</v>
      </c>
      <c r="H330" s="172">
        <v>0.2</v>
      </c>
      <c r="I330" s="165" t="s">
        <v>19</v>
      </c>
      <c r="J330" s="13" t="s">
        <v>946</v>
      </c>
      <c r="K330" s="165" t="s">
        <v>18</v>
      </c>
      <c r="L330" s="13" t="s">
        <v>109</v>
      </c>
      <c r="M330" s="85">
        <f>M329</f>
        <v>5</v>
      </c>
      <c r="N330" s="15">
        <f t="shared" si="67"/>
        <v>0</v>
      </c>
      <c r="O330" s="78">
        <f t="shared" si="68"/>
        <v>1</v>
      </c>
      <c r="P330" s="78">
        <f t="shared" si="69"/>
        <v>0</v>
      </c>
      <c r="Q330" s="153">
        <f t="shared" si="70"/>
        <v>0</v>
      </c>
      <c r="R330" s="238"/>
    </row>
    <row r="331" spans="2:18" s="3" customFormat="1" ht="27.95" customHeight="1">
      <c r="B331" s="236"/>
      <c r="C331" s="241"/>
      <c r="D331" s="17" t="s">
        <v>4057</v>
      </c>
      <c r="E331" s="18" t="s">
        <v>22</v>
      </c>
      <c r="F331" s="19" t="s">
        <v>4058</v>
      </c>
      <c r="G331" s="14" t="s">
        <v>12</v>
      </c>
      <c r="H331" s="15">
        <v>0.4</v>
      </c>
      <c r="I331" s="16" t="s">
        <v>15</v>
      </c>
      <c r="J331" s="13" t="s">
        <v>946</v>
      </c>
      <c r="K331" s="165" t="s">
        <v>18</v>
      </c>
      <c r="L331" s="66" t="s">
        <v>109</v>
      </c>
      <c r="M331" s="85">
        <v>2</v>
      </c>
      <c r="N331" s="15">
        <f t="shared" si="67"/>
        <v>0</v>
      </c>
      <c r="O331" s="78">
        <f t="shared" si="68"/>
        <v>0.8</v>
      </c>
      <c r="P331" s="78">
        <f t="shared" si="69"/>
        <v>0</v>
      </c>
      <c r="Q331" s="153">
        <f t="shared" si="70"/>
        <v>0</v>
      </c>
      <c r="R331" s="113"/>
    </row>
    <row r="332" spans="2:18" s="3" customFormat="1" ht="27.95" customHeight="1">
      <c r="B332" s="236"/>
      <c r="C332" s="241"/>
      <c r="D332" s="20"/>
      <c r="E332" s="21"/>
      <c r="F332" s="31"/>
      <c r="G332" s="14" t="s">
        <v>13</v>
      </c>
      <c r="H332" s="15">
        <v>0.4</v>
      </c>
      <c r="I332" s="16" t="s">
        <v>25</v>
      </c>
      <c r="J332" s="13" t="s">
        <v>4060</v>
      </c>
      <c r="K332" s="165" t="s">
        <v>2793</v>
      </c>
      <c r="L332" s="166" t="s">
        <v>4056</v>
      </c>
      <c r="M332" s="85">
        <f t="shared" ref="M332:M333" si="71">M331</f>
        <v>2</v>
      </c>
      <c r="N332" s="15">
        <f t="shared" si="67"/>
        <v>0.99</v>
      </c>
      <c r="O332" s="78">
        <f t="shared" si="68"/>
        <v>0</v>
      </c>
      <c r="P332" s="78">
        <f t="shared" si="69"/>
        <v>0.79200000000000004</v>
      </c>
      <c r="Q332" s="153">
        <f t="shared" si="70"/>
        <v>8.0000000000000071E-3</v>
      </c>
      <c r="R332" s="113"/>
    </row>
    <row r="333" spans="2:18" s="3" customFormat="1" ht="27.95" customHeight="1">
      <c r="B333" s="236"/>
      <c r="C333" s="241"/>
      <c r="D333" s="22"/>
      <c r="E333" s="23"/>
      <c r="F333" s="24"/>
      <c r="G333" s="14" t="s">
        <v>14</v>
      </c>
      <c r="H333" s="15">
        <v>0.2</v>
      </c>
      <c r="I333" s="16" t="s">
        <v>15</v>
      </c>
      <c r="J333" s="13" t="s">
        <v>946</v>
      </c>
      <c r="K333" s="165" t="s">
        <v>18</v>
      </c>
      <c r="L333" s="13" t="s">
        <v>109</v>
      </c>
      <c r="M333" s="85">
        <f t="shared" si="71"/>
        <v>2</v>
      </c>
      <c r="N333" s="15">
        <f t="shared" si="67"/>
        <v>0</v>
      </c>
      <c r="O333" s="78">
        <f t="shared" si="68"/>
        <v>0.4</v>
      </c>
      <c r="P333" s="78">
        <f t="shared" si="69"/>
        <v>0</v>
      </c>
      <c r="Q333" s="153">
        <f t="shared" si="70"/>
        <v>0</v>
      </c>
      <c r="R333" s="113"/>
    </row>
    <row r="334" spans="2:18" s="3" customFormat="1" ht="27.95" customHeight="1">
      <c r="B334" s="236"/>
      <c r="C334" s="241"/>
      <c r="D334" s="17" t="s">
        <v>4061</v>
      </c>
      <c r="E334" s="18" t="s">
        <v>6</v>
      </c>
      <c r="F334" s="19" t="s">
        <v>4062</v>
      </c>
      <c r="G334" s="14" t="s">
        <v>12</v>
      </c>
      <c r="H334" s="15">
        <v>0.8</v>
      </c>
      <c r="I334" s="16" t="s">
        <v>2782</v>
      </c>
      <c r="J334" s="166" t="s">
        <v>4070</v>
      </c>
      <c r="K334" s="16" t="s">
        <v>3223</v>
      </c>
      <c r="L334" s="166" t="s">
        <v>4071</v>
      </c>
      <c r="M334" s="85">
        <v>0.2</v>
      </c>
      <c r="N334" s="15">
        <f t="shared" si="67"/>
        <v>0.99</v>
      </c>
      <c r="O334" s="78">
        <f t="shared" si="68"/>
        <v>0</v>
      </c>
      <c r="P334" s="78">
        <f t="shared" si="69"/>
        <v>0.15840000000000004</v>
      </c>
      <c r="Q334" s="153">
        <f t="shared" si="70"/>
        <v>1.6000000000000018E-3</v>
      </c>
      <c r="R334" s="113"/>
    </row>
    <row r="335" spans="2:18" s="3" customFormat="1" ht="27.95" customHeight="1">
      <c r="B335" s="236"/>
      <c r="C335" s="241"/>
      <c r="D335" s="20"/>
      <c r="E335" s="21"/>
      <c r="F335" s="31"/>
      <c r="G335" s="14" t="s">
        <v>13</v>
      </c>
      <c r="H335" s="15">
        <v>0.1</v>
      </c>
      <c r="I335" s="16" t="s">
        <v>19</v>
      </c>
      <c r="J335" s="12" t="s">
        <v>210</v>
      </c>
      <c r="K335" s="16" t="s">
        <v>18</v>
      </c>
      <c r="L335" s="65" t="s">
        <v>21</v>
      </c>
      <c r="M335" s="85">
        <f t="shared" ref="M335:M336" si="72">M334</f>
        <v>0.2</v>
      </c>
      <c r="N335" s="15">
        <f t="shared" si="67"/>
        <v>0</v>
      </c>
      <c r="O335" s="78">
        <f t="shared" si="68"/>
        <v>2.0000000000000004E-2</v>
      </c>
      <c r="P335" s="78">
        <f t="shared" si="69"/>
        <v>0</v>
      </c>
      <c r="Q335" s="153">
        <f t="shared" si="70"/>
        <v>0</v>
      </c>
      <c r="R335" s="113"/>
    </row>
    <row r="336" spans="2:18" s="3" customFormat="1" ht="27.95" customHeight="1">
      <c r="B336" s="236"/>
      <c r="C336" s="241"/>
      <c r="D336" s="22"/>
      <c r="E336" s="23"/>
      <c r="F336" s="24"/>
      <c r="G336" s="14" t="s">
        <v>14</v>
      </c>
      <c r="H336" s="15">
        <v>0.1</v>
      </c>
      <c r="I336" s="16" t="s">
        <v>15</v>
      </c>
      <c r="J336" s="12" t="s">
        <v>210</v>
      </c>
      <c r="K336" s="16" t="s">
        <v>18</v>
      </c>
      <c r="L336" s="65" t="s">
        <v>21</v>
      </c>
      <c r="M336" s="85">
        <f t="shared" si="72"/>
        <v>0.2</v>
      </c>
      <c r="N336" s="15">
        <f t="shared" si="67"/>
        <v>0</v>
      </c>
      <c r="O336" s="78">
        <f t="shared" si="68"/>
        <v>2.0000000000000004E-2</v>
      </c>
      <c r="P336" s="78">
        <f t="shared" si="69"/>
        <v>0</v>
      </c>
      <c r="Q336" s="153">
        <f t="shared" si="70"/>
        <v>0</v>
      </c>
      <c r="R336" s="113"/>
    </row>
    <row r="337" spans="2:18" s="3" customFormat="1" ht="27.95" customHeight="1">
      <c r="B337" s="236"/>
      <c r="C337" s="241"/>
      <c r="D337" s="17" t="s">
        <v>4063</v>
      </c>
      <c r="E337" s="18" t="s">
        <v>6</v>
      </c>
      <c r="F337" s="19" t="s">
        <v>4062</v>
      </c>
      <c r="G337" s="14" t="s">
        <v>12</v>
      </c>
      <c r="H337" s="15">
        <v>0.8</v>
      </c>
      <c r="I337" s="16" t="s">
        <v>15</v>
      </c>
      <c r="J337" s="12" t="s">
        <v>210</v>
      </c>
      <c r="K337" s="16" t="s">
        <v>18</v>
      </c>
      <c r="L337" s="65" t="s">
        <v>21</v>
      </c>
      <c r="M337" s="85">
        <v>0.2</v>
      </c>
      <c r="N337" s="15">
        <f t="shared" si="67"/>
        <v>0</v>
      </c>
      <c r="O337" s="78">
        <f t="shared" si="68"/>
        <v>0.16000000000000003</v>
      </c>
      <c r="P337" s="78">
        <f t="shared" si="69"/>
        <v>0</v>
      </c>
      <c r="Q337" s="153">
        <f t="shared" si="70"/>
        <v>0</v>
      </c>
      <c r="R337" s="113"/>
    </row>
    <row r="338" spans="2:18" s="3" customFormat="1" ht="27.95" customHeight="1">
      <c r="B338" s="236"/>
      <c r="C338" s="241"/>
      <c r="D338" s="20"/>
      <c r="E338" s="21"/>
      <c r="F338" s="31"/>
      <c r="G338" s="14" t="s">
        <v>13</v>
      </c>
      <c r="H338" s="15">
        <v>0.1</v>
      </c>
      <c r="I338" s="16" t="s">
        <v>25</v>
      </c>
      <c r="J338" s="166" t="s">
        <v>4070</v>
      </c>
      <c r="K338" s="16" t="s">
        <v>3223</v>
      </c>
      <c r="L338" s="166" t="s">
        <v>4071</v>
      </c>
      <c r="M338" s="85">
        <f t="shared" ref="M338:M339" si="73">M337</f>
        <v>0.2</v>
      </c>
      <c r="N338" s="15">
        <f t="shared" si="67"/>
        <v>0.99</v>
      </c>
      <c r="O338" s="78">
        <f t="shared" si="68"/>
        <v>0</v>
      </c>
      <c r="P338" s="78">
        <f t="shared" si="69"/>
        <v>1.9800000000000005E-2</v>
      </c>
      <c r="Q338" s="153">
        <f t="shared" si="70"/>
        <v>2.0000000000000023E-4</v>
      </c>
      <c r="R338" s="113"/>
    </row>
    <row r="339" spans="2:18" s="3" customFormat="1" ht="27.95" customHeight="1">
      <c r="B339" s="236"/>
      <c r="C339" s="241"/>
      <c r="D339" s="22"/>
      <c r="E339" s="23"/>
      <c r="F339" s="24"/>
      <c r="G339" s="14" t="s">
        <v>14</v>
      </c>
      <c r="H339" s="15">
        <v>0.1</v>
      </c>
      <c r="I339" s="16" t="s">
        <v>15</v>
      </c>
      <c r="J339" s="12" t="s">
        <v>210</v>
      </c>
      <c r="K339" s="16" t="s">
        <v>18</v>
      </c>
      <c r="L339" s="65" t="s">
        <v>21</v>
      </c>
      <c r="M339" s="85">
        <f t="shared" si="73"/>
        <v>0.2</v>
      </c>
      <c r="N339" s="15">
        <f t="shared" si="67"/>
        <v>0</v>
      </c>
      <c r="O339" s="78">
        <f t="shared" si="68"/>
        <v>2.0000000000000004E-2</v>
      </c>
      <c r="P339" s="78">
        <f t="shared" si="69"/>
        <v>0</v>
      </c>
      <c r="Q339" s="153">
        <f t="shared" si="70"/>
        <v>0</v>
      </c>
      <c r="R339" s="113"/>
    </row>
    <row r="340" spans="2:18" s="3" customFormat="1" ht="27.95" customHeight="1">
      <c r="B340" s="236"/>
      <c r="C340" s="241"/>
      <c r="D340" s="17" t="s">
        <v>4064</v>
      </c>
      <c r="E340" s="18" t="s">
        <v>22</v>
      </c>
      <c r="F340" s="19" t="s">
        <v>4065</v>
      </c>
      <c r="G340" s="14" t="s">
        <v>12</v>
      </c>
      <c r="H340" s="15">
        <v>0.4</v>
      </c>
      <c r="I340" s="16" t="s">
        <v>15</v>
      </c>
      <c r="J340" s="12" t="s">
        <v>210</v>
      </c>
      <c r="K340" s="16" t="s">
        <v>18</v>
      </c>
      <c r="L340" s="65" t="s">
        <v>21</v>
      </c>
      <c r="M340" s="85">
        <v>2</v>
      </c>
      <c r="N340" s="15">
        <f t="shared" ref="N340:N353" si="74">IF(K340="Detected", 0.99,0)</f>
        <v>0</v>
      </c>
      <c r="O340" s="78">
        <f t="shared" ref="O340:O353" si="75">IF(I340="Safe", M340*H340,0)</f>
        <v>0.8</v>
      </c>
      <c r="P340" s="78">
        <f t="shared" ref="P340:P353" si="76">IF(I340="Dangerous",M340*H340*N340,0)</f>
        <v>0</v>
      </c>
      <c r="Q340" s="153">
        <f t="shared" ref="Q340:Q353" si="77">IF(P340=0,0,M340*H340*(1-N340))</f>
        <v>0</v>
      </c>
      <c r="R340" s="113"/>
    </row>
    <row r="341" spans="2:18" s="3" customFormat="1" ht="27.95" customHeight="1">
      <c r="B341" s="236"/>
      <c r="C341" s="241"/>
      <c r="D341" s="20"/>
      <c r="E341" s="21"/>
      <c r="F341" s="31"/>
      <c r="G341" s="14" t="s">
        <v>13</v>
      </c>
      <c r="H341" s="15">
        <v>0.4</v>
      </c>
      <c r="I341" s="16" t="s">
        <v>3231</v>
      </c>
      <c r="J341" s="166" t="s">
        <v>4070</v>
      </c>
      <c r="K341" s="16" t="s">
        <v>3223</v>
      </c>
      <c r="L341" s="166" t="s">
        <v>4071</v>
      </c>
      <c r="M341" s="85">
        <f t="shared" ref="M341:M342" si="78">M340</f>
        <v>2</v>
      </c>
      <c r="N341" s="15">
        <f t="shared" si="74"/>
        <v>0.99</v>
      </c>
      <c r="O341" s="78">
        <f t="shared" si="75"/>
        <v>0</v>
      </c>
      <c r="P341" s="78">
        <f t="shared" si="76"/>
        <v>0.79200000000000004</v>
      </c>
      <c r="Q341" s="153">
        <f t="shared" si="77"/>
        <v>8.0000000000000071E-3</v>
      </c>
      <c r="R341" s="113"/>
    </row>
    <row r="342" spans="2:18" s="3" customFormat="1" ht="27.95" customHeight="1">
      <c r="B342" s="236"/>
      <c r="C342" s="241"/>
      <c r="D342" s="22"/>
      <c r="E342" s="23"/>
      <c r="F342" s="24"/>
      <c r="G342" s="14" t="s">
        <v>14</v>
      </c>
      <c r="H342" s="15">
        <v>0.2</v>
      </c>
      <c r="I342" s="16" t="s">
        <v>15</v>
      </c>
      <c r="J342" s="12" t="s">
        <v>210</v>
      </c>
      <c r="K342" s="16" t="s">
        <v>18</v>
      </c>
      <c r="L342" s="65" t="s">
        <v>21</v>
      </c>
      <c r="M342" s="85">
        <f t="shared" si="78"/>
        <v>2</v>
      </c>
      <c r="N342" s="15">
        <f t="shared" si="74"/>
        <v>0</v>
      </c>
      <c r="O342" s="78">
        <f t="shared" si="75"/>
        <v>0.4</v>
      </c>
      <c r="P342" s="78">
        <f t="shared" si="76"/>
        <v>0</v>
      </c>
      <c r="Q342" s="153">
        <f t="shared" si="77"/>
        <v>0</v>
      </c>
      <c r="R342" s="113"/>
    </row>
    <row r="343" spans="2:18" s="3" customFormat="1" ht="27.95" customHeight="1">
      <c r="B343" s="236"/>
      <c r="C343" s="241"/>
      <c r="D343" s="17" t="s">
        <v>4066</v>
      </c>
      <c r="E343" s="18" t="s">
        <v>6</v>
      </c>
      <c r="F343" s="19" t="s">
        <v>4062</v>
      </c>
      <c r="G343" s="14" t="s">
        <v>12</v>
      </c>
      <c r="H343" s="15">
        <v>0.8</v>
      </c>
      <c r="I343" s="16" t="s">
        <v>15</v>
      </c>
      <c r="J343" s="12" t="s">
        <v>210</v>
      </c>
      <c r="K343" s="16" t="s">
        <v>18</v>
      </c>
      <c r="L343" s="65" t="s">
        <v>21</v>
      </c>
      <c r="M343" s="85">
        <v>0.2</v>
      </c>
      <c r="N343" s="15">
        <f t="shared" si="74"/>
        <v>0</v>
      </c>
      <c r="O343" s="78">
        <f t="shared" si="75"/>
        <v>0.16000000000000003</v>
      </c>
      <c r="P343" s="78">
        <f t="shared" si="76"/>
        <v>0</v>
      </c>
      <c r="Q343" s="153">
        <f t="shared" si="77"/>
        <v>0</v>
      </c>
      <c r="R343" s="113"/>
    </row>
    <row r="344" spans="2:18" s="3" customFormat="1" ht="27.95" customHeight="1">
      <c r="B344" s="236"/>
      <c r="C344" s="241"/>
      <c r="D344" s="20"/>
      <c r="E344" s="21"/>
      <c r="F344" s="31"/>
      <c r="G344" s="14" t="s">
        <v>13</v>
      </c>
      <c r="H344" s="15">
        <v>0.1</v>
      </c>
      <c r="I344" s="16" t="s">
        <v>2783</v>
      </c>
      <c r="J344" s="166" t="s">
        <v>4070</v>
      </c>
      <c r="K344" s="16" t="s">
        <v>3223</v>
      </c>
      <c r="L344" s="166" t="s">
        <v>4071</v>
      </c>
      <c r="M344" s="85">
        <f t="shared" ref="M344:M345" si="79">M343</f>
        <v>0.2</v>
      </c>
      <c r="N344" s="15">
        <f t="shared" si="74"/>
        <v>0.99</v>
      </c>
      <c r="O344" s="78">
        <f t="shared" si="75"/>
        <v>0</v>
      </c>
      <c r="P344" s="78">
        <f t="shared" si="76"/>
        <v>1.9800000000000005E-2</v>
      </c>
      <c r="Q344" s="153">
        <f t="shared" si="77"/>
        <v>2.0000000000000023E-4</v>
      </c>
      <c r="R344" s="113"/>
    </row>
    <row r="345" spans="2:18" s="3" customFormat="1" ht="27.95" customHeight="1">
      <c r="B345" s="236"/>
      <c r="C345" s="241"/>
      <c r="D345" s="22"/>
      <c r="E345" s="23"/>
      <c r="F345" s="24"/>
      <c r="G345" s="14" t="s">
        <v>14</v>
      </c>
      <c r="H345" s="15">
        <v>0.1</v>
      </c>
      <c r="I345" s="16" t="s">
        <v>15</v>
      </c>
      <c r="J345" s="12" t="s">
        <v>210</v>
      </c>
      <c r="K345" s="16" t="s">
        <v>18</v>
      </c>
      <c r="L345" s="65" t="s">
        <v>21</v>
      </c>
      <c r="M345" s="85">
        <f t="shared" si="79"/>
        <v>0.2</v>
      </c>
      <c r="N345" s="15">
        <f t="shared" si="74"/>
        <v>0</v>
      </c>
      <c r="O345" s="78">
        <f t="shared" si="75"/>
        <v>2.0000000000000004E-2</v>
      </c>
      <c r="P345" s="78">
        <f t="shared" si="76"/>
        <v>0</v>
      </c>
      <c r="Q345" s="153">
        <f t="shared" si="77"/>
        <v>0</v>
      </c>
      <c r="R345" s="113"/>
    </row>
    <row r="346" spans="2:18" s="3" customFormat="1" ht="27.95" customHeight="1">
      <c r="B346" s="236"/>
      <c r="C346" s="243"/>
      <c r="D346" s="17" t="s">
        <v>4067</v>
      </c>
      <c r="E346" s="18" t="s">
        <v>3949</v>
      </c>
      <c r="F346" s="19" t="s">
        <v>3942</v>
      </c>
      <c r="G346" s="168" t="s">
        <v>356</v>
      </c>
      <c r="H346" s="164">
        <v>0.25</v>
      </c>
      <c r="I346" s="16" t="s">
        <v>25</v>
      </c>
      <c r="J346" s="166" t="s">
        <v>4070</v>
      </c>
      <c r="K346" s="16" t="s">
        <v>3223</v>
      </c>
      <c r="L346" s="166" t="s">
        <v>4071</v>
      </c>
      <c r="M346" s="87">
        <v>1</v>
      </c>
      <c r="N346" s="15">
        <f t="shared" si="74"/>
        <v>0.99</v>
      </c>
      <c r="O346" s="78">
        <f t="shared" si="75"/>
        <v>0</v>
      </c>
      <c r="P346" s="78">
        <f t="shared" si="76"/>
        <v>0.2475</v>
      </c>
      <c r="Q346" s="153">
        <f t="shared" si="77"/>
        <v>2.5000000000000022E-3</v>
      </c>
      <c r="R346" s="238"/>
    </row>
    <row r="347" spans="2:18" s="3" customFormat="1" ht="27.95" customHeight="1">
      <c r="B347" s="236"/>
      <c r="C347" s="243"/>
      <c r="D347" s="20"/>
      <c r="E347" s="21"/>
      <c r="F347" s="31"/>
      <c r="G347" s="168" t="s">
        <v>886</v>
      </c>
      <c r="H347" s="164">
        <v>0.25</v>
      </c>
      <c r="I347" s="16" t="s">
        <v>15</v>
      </c>
      <c r="J347" s="12" t="s">
        <v>210</v>
      </c>
      <c r="K347" s="16" t="s">
        <v>18</v>
      </c>
      <c r="L347" s="65" t="s">
        <v>21</v>
      </c>
      <c r="M347" s="85">
        <f>M346</f>
        <v>1</v>
      </c>
      <c r="N347" s="15">
        <f t="shared" si="74"/>
        <v>0</v>
      </c>
      <c r="O347" s="78">
        <f t="shared" si="75"/>
        <v>0.25</v>
      </c>
      <c r="P347" s="78">
        <f t="shared" si="76"/>
        <v>0</v>
      </c>
      <c r="Q347" s="153">
        <f t="shared" si="77"/>
        <v>0</v>
      </c>
      <c r="R347" s="238"/>
    </row>
    <row r="348" spans="2:18" s="3" customFormat="1" ht="27.95" customHeight="1">
      <c r="B348" s="236"/>
      <c r="C348" s="243"/>
      <c r="D348" s="20"/>
      <c r="E348" s="21"/>
      <c r="F348" s="31"/>
      <c r="G348" s="168" t="s">
        <v>887</v>
      </c>
      <c r="H348" s="164">
        <v>0.25</v>
      </c>
      <c r="I348" s="16" t="s">
        <v>15</v>
      </c>
      <c r="J348" s="12" t="s">
        <v>210</v>
      </c>
      <c r="K348" s="16" t="s">
        <v>18</v>
      </c>
      <c r="L348" s="65" t="s">
        <v>21</v>
      </c>
      <c r="M348" s="85">
        <f>M347</f>
        <v>1</v>
      </c>
      <c r="N348" s="15">
        <f t="shared" si="74"/>
        <v>0</v>
      </c>
      <c r="O348" s="78">
        <f t="shared" si="75"/>
        <v>0.25</v>
      </c>
      <c r="P348" s="78">
        <f t="shared" si="76"/>
        <v>0</v>
      </c>
      <c r="Q348" s="153">
        <f t="shared" si="77"/>
        <v>0</v>
      </c>
      <c r="R348" s="238"/>
    </row>
    <row r="349" spans="2:18" s="3" customFormat="1" ht="27.95" customHeight="1">
      <c r="B349" s="236"/>
      <c r="C349" s="243"/>
      <c r="D349" s="20"/>
      <c r="E349" s="21"/>
      <c r="F349" s="31"/>
      <c r="G349" s="186" t="s">
        <v>359</v>
      </c>
      <c r="H349" s="183">
        <v>0.25</v>
      </c>
      <c r="I349" s="16" t="s">
        <v>15</v>
      </c>
      <c r="J349" s="12" t="s">
        <v>210</v>
      </c>
      <c r="K349" s="16" t="s">
        <v>18</v>
      </c>
      <c r="L349" s="65" t="s">
        <v>21</v>
      </c>
      <c r="M349" s="85">
        <f>M348</f>
        <v>1</v>
      </c>
      <c r="N349" s="15">
        <f t="shared" si="74"/>
        <v>0</v>
      </c>
      <c r="O349" s="78">
        <f t="shared" si="75"/>
        <v>0.25</v>
      </c>
      <c r="P349" s="78">
        <f t="shared" si="76"/>
        <v>0</v>
      </c>
      <c r="Q349" s="153">
        <f t="shared" si="77"/>
        <v>0</v>
      </c>
      <c r="R349" s="238"/>
    </row>
    <row r="350" spans="2:18" s="3" customFormat="1" ht="27.95" customHeight="1">
      <c r="B350" s="236"/>
      <c r="C350" s="243"/>
      <c r="D350" s="17" t="s">
        <v>4068</v>
      </c>
      <c r="E350" s="18" t="s">
        <v>1240</v>
      </c>
      <c r="F350" s="19" t="s">
        <v>1312</v>
      </c>
      <c r="G350" s="168" t="s">
        <v>356</v>
      </c>
      <c r="H350" s="164">
        <v>0.25</v>
      </c>
      <c r="I350" s="16" t="s">
        <v>4052</v>
      </c>
      <c r="J350" s="166" t="s">
        <v>4070</v>
      </c>
      <c r="K350" s="16" t="s">
        <v>3223</v>
      </c>
      <c r="L350" s="166" t="s">
        <v>4071</v>
      </c>
      <c r="M350" s="85">
        <v>15</v>
      </c>
      <c r="N350" s="15">
        <f>IF(K350="Detected", 0.9,0)</f>
        <v>0.9</v>
      </c>
      <c r="O350" s="78">
        <f t="shared" si="75"/>
        <v>0</v>
      </c>
      <c r="P350" s="78">
        <f t="shared" si="76"/>
        <v>3.375</v>
      </c>
      <c r="Q350" s="153">
        <f t="shared" si="77"/>
        <v>0.37499999999999989</v>
      </c>
      <c r="R350" s="238"/>
    </row>
    <row r="351" spans="2:18" s="3" customFormat="1" ht="27.95" customHeight="1">
      <c r="B351" s="236"/>
      <c r="C351" s="243"/>
      <c r="D351" s="20"/>
      <c r="E351" s="21"/>
      <c r="F351" s="31"/>
      <c r="G351" s="168" t="s">
        <v>886</v>
      </c>
      <c r="H351" s="164">
        <v>0.25</v>
      </c>
      <c r="I351" s="16" t="s">
        <v>25</v>
      </c>
      <c r="J351" s="166" t="s">
        <v>4086</v>
      </c>
      <c r="K351" s="16" t="s">
        <v>3223</v>
      </c>
      <c r="L351" s="166" t="s">
        <v>4071</v>
      </c>
      <c r="M351" s="85">
        <f>M350</f>
        <v>15</v>
      </c>
      <c r="N351" s="15">
        <f>IF(K351="Detected", 0.9,0)</f>
        <v>0.9</v>
      </c>
      <c r="O351" s="78">
        <f t="shared" si="75"/>
        <v>0</v>
      </c>
      <c r="P351" s="78">
        <f t="shared" si="76"/>
        <v>3.375</v>
      </c>
      <c r="Q351" s="153">
        <f t="shared" si="77"/>
        <v>0.37499999999999989</v>
      </c>
      <c r="R351" s="238"/>
    </row>
    <row r="352" spans="2:18" s="3" customFormat="1" ht="27.95" customHeight="1">
      <c r="B352" s="236"/>
      <c r="C352" s="243"/>
      <c r="D352" s="20"/>
      <c r="E352" s="21"/>
      <c r="F352" s="31"/>
      <c r="G352" s="168" t="s">
        <v>887</v>
      </c>
      <c r="H352" s="164">
        <v>0.25</v>
      </c>
      <c r="I352" s="16" t="s">
        <v>3231</v>
      </c>
      <c r="J352" s="166" t="s">
        <v>4070</v>
      </c>
      <c r="K352" s="16" t="s">
        <v>3223</v>
      </c>
      <c r="L352" s="166" t="s">
        <v>4071</v>
      </c>
      <c r="M352" s="85">
        <f>M351</f>
        <v>15</v>
      </c>
      <c r="N352" s="15">
        <f>IF(K352="Detected", 0.9,0)</f>
        <v>0.9</v>
      </c>
      <c r="O352" s="78">
        <f t="shared" si="75"/>
        <v>0</v>
      </c>
      <c r="P352" s="78">
        <f t="shared" si="76"/>
        <v>3.375</v>
      </c>
      <c r="Q352" s="153">
        <f t="shared" si="77"/>
        <v>0.37499999999999989</v>
      </c>
      <c r="R352" s="238"/>
    </row>
    <row r="353" spans="2:18" s="3" customFormat="1" ht="27.95" customHeight="1">
      <c r="B353" s="236"/>
      <c r="C353" s="243"/>
      <c r="D353" s="20"/>
      <c r="E353" s="21"/>
      <c r="F353" s="31"/>
      <c r="G353" s="186" t="s">
        <v>359</v>
      </c>
      <c r="H353" s="183">
        <v>0.25</v>
      </c>
      <c r="I353" s="16" t="s">
        <v>25</v>
      </c>
      <c r="J353" s="166" t="s">
        <v>4070</v>
      </c>
      <c r="K353" s="16" t="s">
        <v>3223</v>
      </c>
      <c r="L353" s="166" t="s">
        <v>4071</v>
      </c>
      <c r="M353" s="93">
        <f>M352</f>
        <v>15</v>
      </c>
      <c r="N353" s="15">
        <f>IF(K353="Detected", 0.9,0)</f>
        <v>0.9</v>
      </c>
      <c r="O353" s="78">
        <f t="shared" si="75"/>
        <v>0</v>
      </c>
      <c r="P353" s="78">
        <f t="shared" si="76"/>
        <v>3.375</v>
      </c>
      <c r="Q353" s="153">
        <f t="shared" si="77"/>
        <v>0.37499999999999989</v>
      </c>
      <c r="R353" s="238"/>
    </row>
    <row r="354" spans="2:18" s="3" customFormat="1" ht="27.95" customHeight="1">
      <c r="B354" s="236"/>
      <c r="C354" s="241"/>
      <c r="D354" s="17" t="s">
        <v>4072</v>
      </c>
      <c r="E354" s="18" t="s">
        <v>6</v>
      </c>
      <c r="F354" s="19" t="s">
        <v>4069</v>
      </c>
      <c r="G354" s="14" t="s">
        <v>12</v>
      </c>
      <c r="H354" s="15">
        <v>0.8</v>
      </c>
      <c r="I354" s="16" t="s">
        <v>25</v>
      </c>
      <c r="J354" s="166" t="s">
        <v>4070</v>
      </c>
      <c r="K354" s="16" t="s">
        <v>3223</v>
      </c>
      <c r="L354" s="166" t="s">
        <v>4071</v>
      </c>
      <c r="M354" s="85">
        <v>0.2</v>
      </c>
      <c r="N354" s="15">
        <f t="shared" ref="N354:N356" si="80">IF(K354="Detected", 0.99,0)</f>
        <v>0.99</v>
      </c>
      <c r="O354" s="78">
        <f t="shared" ref="O354:O356" si="81">IF(I354="Safe", M354*H354,0)</f>
        <v>0</v>
      </c>
      <c r="P354" s="78">
        <f t="shared" ref="P354:P356" si="82">IF(I354="Dangerous",M354*H354*N354,0)</f>
        <v>0.15840000000000004</v>
      </c>
      <c r="Q354" s="153">
        <f t="shared" ref="Q354:Q356" si="83">IF(P354=0,0,M354*H354*(1-N354))</f>
        <v>1.6000000000000018E-3</v>
      </c>
      <c r="R354" s="113"/>
    </row>
    <row r="355" spans="2:18" s="3" customFormat="1" ht="27.95" customHeight="1">
      <c r="B355" s="236"/>
      <c r="C355" s="241"/>
      <c r="D355" s="20"/>
      <c r="E355" s="21"/>
      <c r="F355" s="31"/>
      <c r="G355" s="14" t="s">
        <v>13</v>
      </c>
      <c r="H355" s="15">
        <v>0.1</v>
      </c>
      <c r="I355" s="16" t="s">
        <v>3231</v>
      </c>
      <c r="J355" s="166" t="s">
        <v>4073</v>
      </c>
      <c r="K355" s="16" t="s">
        <v>3223</v>
      </c>
      <c r="L355" s="166" t="s">
        <v>4071</v>
      </c>
      <c r="M355" s="85">
        <f t="shared" ref="M355:M356" si="84">M354</f>
        <v>0.2</v>
      </c>
      <c r="N355" s="15">
        <f t="shared" si="80"/>
        <v>0.99</v>
      </c>
      <c r="O355" s="78">
        <f t="shared" si="81"/>
        <v>0</v>
      </c>
      <c r="P355" s="78">
        <f t="shared" si="82"/>
        <v>1.9800000000000005E-2</v>
      </c>
      <c r="Q355" s="153">
        <f t="shared" si="83"/>
        <v>2.0000000000000023E-4</v>
      </c>
      <c r="R355" s="113"/>
    </row>
    <row r="356" spans="2:18" s="3" customFormat="1" ht="27.95" customHeight="1" thickBot="1">
      <c r="B356" s="237"/>
      <c r="C356" s="242"/>
      <c r="D356" s="46"/>
      <c r="E356" s="43"/>
      <c r="F356" s="48"/>
      <c r="G356" s="49" t="s">
        <v>14</v>
      </c>
      <c r="H356" s="50">
        <v>0.1</v>
      </c>
      <c r="I356" s="51" t="s">
        <v>15</v>
      </c>
      <c r="J356" s="52" t="s">
        <v>210</v>
      </c>
      <c r="K356" s="51" t="s">
        <v>18</v>
      </c>
      <c r="L356" s="67" t="s">
        <v>21</v>
      </c>
      <c r="M356" s="86">
        <f t="shared" si="84"/>
        <v>0.2</v>
      </c>
      <c r="N356" s="50">
        <f t="shared" si="80"/>
        <v>0</v>
      </c>
      <c r="O356" s="82">
        <f t="shared" si="81"/>
        <v>2.0000000000000004E-2</v>
      </c>
      <c r="P356" s="82">
        <f t="shared" si="82"/>
        <v>0</v>
      </c>
      <c r="Q356" s="154">
        <f t="shared" si="83"/>
        <v>0</v>
      </c>
      <c r="R356" s="156"/>
    </row>
    <row r="357" spans="2:18" s="3" customFormat="1" ht="12.75">
      <c r="G357" s="6"/>
      <c r="H357" s="8"/>
      <c r="I357" s="5"/>
      <c r="J357" s="9"/>
      <c r="K357" s="5"/>
      <c r="L357" s="9"/>
      <c r="M357" s="58"/>
      <c r="N357" s="60"/>
      <c r="O357" s="56"/>
      <c r="P357" s="56"/>
      <c r="Q357" s="56"/>
    </row>
    <row r="358" spans="2:18" s="3" customFormat="1" ht="12.75">
      <c r="G358" s="6"/>
      <c r="H358" s="8"/>
      <c r="I358" s="5"/>
      <c r="J358" s="9"/>
      <c r="K358" s="5"/>
      <c r="L358" s="9"/>
      <c r="M358" s="58"/>
      <c r="N358" s="60"/>
      <c r="O358" s="56"/>
      <c r="P358" s="56"/>
      <c r="Q358" s="56"/>
    </row>
    <row r="359" spans="2:18" s="3" customFormat="1" ht="12.75">
      <c r="G359" s="6"/>
      <c r="H359" s="8"/>
      <c r="I359" s="5"/>
      <c r="J359" s="9"/>
      <c r="K359" s="5"/>
      <c r="L359" s="9"/>
      <c r="M359" s="58"/>
      <c r="N359" s="60"/>
      <c r="O359" s="56"/>
      <c r="P359" s="56"/>
      <c r="Q359" s="56"/>
    </row>
    <row r="360" spans="2:18" s="3" customFormat="1" ht="12.75">
      <c r="G360" s="6"/>
      <c r="H360" s="8"/>
      <c r="I360" s="5"/>
      <c r="J360" s="9"/>
      <c r="K360" s="5"/>
      <c r="L360" s="9"/>
      <c r="M360" s="58"/>
      <c r="N360" s="60"/>
      <c r="O360" s="56"/>
      <c r="P360" s="56"/>
      <c r="Q360" s="56"/>
    </row>
    <row r="361" spans="2:18" s="3" customFormat="1" ht="12.75">
      <c r="G361" s="6"/>
      <c r="H361" s="8"/>
      <c r="I361" s="5"/>
      <c r="J361" s="9"/>
      <c r="K361" s="5"/>
      <c r="L361" s="9"/>
      <c r="M361" s="58"/>
      <c r="N361" s="60"/>
      <c r="O361" s="56"/>
      <c r="P361" s="56"/>
      <c r="Q361" s="56"/>
    </row>
    <row r="362" spans="2:18" s="3" customFormat="1" ht="12.75">
      <c r="G362" s="6"/>
      <c r="H362" s="8"/>
      <c r="I362" s="5"/>
      <c r="J362" s="9"/>
      <c r="K362" s="5"/>
      <c r="L362" s="9"/>
      <c r="M362" s="58"/>
      <c r="N362" s="60"/>
      <c r="O362" s="56"/>
      <c r="P362" s="56"/>
      <c r="Q362" s="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I807" s="5"/>
      <c r="J807" s="9"/>
      <c r="K807" s="5"/>
      <c r="L807" s="9"/>
      <c r="M807" s="58"/>
      <c r="N807" s="60"/>
      <c r="O807" s="56"/>
      <c r="P807" s="56"/>
      <c r="Q807" s="56"/>
    </row>
    <row r="808" spans="7:17" s="3" customFormat="1" ht="12.75">
      <c r="G808" s="6"/>
      <c r="I808" s="5"/>
      <c r="J808" s="9"/>
      <c r="K808" s="5"/>
      <c r="L808" s="9"/>
      <c r="M808" s="58"/>
      <c r="N808" s="60"/>
      <c r="O808" s="56"/>
      <c r="P808" s="56"/>
      <c r="Q808" s="56"/>
    </row>
    <row r="809" spans="7:17" s="3" customFormat="1" ht="12.75">
      <c r="G809" s="6"/>
      <c r="I809" s="5"/>
      <c r="J809" s="9"/>
      <c r="K809" s="5"/>
      <c r="L809" s="9"/>
      <c r="M809" s="58"/>
      <c r="N809" s="60"/>
      <c r="O809" s="56"/>
      <c r="P809" s="56"/>
      <c r="Q809" s="56"/>
    </row>
    <row r="810" spans="7:17" s="3" customFormat="1" ht="12.75">
      <c r="G810" s="6"/>
      <c r="I810" s="5"/>
      <c r="J810" s="9"/>
      <c r="K810" s="5"/>
      <c r="L810" s="9"/>
      <c r="M810" s="58"/>
      <c r="N810" s="60"/>
      <c r="O810" s="56"/>
      <c r="P810" s="56"/>
      <c r="Q810" s="56"/>
    </row>
    <row r="811" spans="7:17" s="3" customFormat="1" ht="12.75">
      <c r="G811" s="6"/>
      <c r="I811" s="5"/>
      <c r="J811" s="9"/>
      <c r="K811" s="5"/>
      <c r="L811" s="9"/>
      <c r="M811" s="58"/>
      <c r="N811" s="60"/>
      <c r="O811" s="56"/>
      <c r="P811" s="56"/>
      <c r="Q811" s="56"/>
    </row>
    <row r="812" spans="7:17" s="3" customFormat="1" ht="12.75">
      <c r="G812" s="6"/>
      <c r="I812" s="5"/>
      <c r="J812" s="9"/>
      <c r="K812" s="5"/>
      <c r="L812" s="9"/>
      <c r="M812" s="58"/>
      <c r="N812" s="60"/>
      <c r="O812" s="56"/>
      <c r="P812" s="56"/>
      <c r="Q812" s="56"/>
    </row>
    <row r="813" spans="7:17" s="3" customFormat="1" ht="12.75">
      <c r="G813" s="6"/>
      <c r="I813" s="5"/>
      <c r="J813" s="9"/>
      <c r="K813" s="5"/>
      <c r="L813" s="9"/>
      <c r="M813" s="58"/>
      <c r="N813" s="60"/>
      <c r="O813" s="56"/>
      <c r="P813" s="56"/>
      <c r="Q813" s="56"/>
    </row>
    <row r="814" spans="7:17" s="3" customFormat="1" ht="12.75">
      <c r="G814" s="6"/>
      <c r="I814" s="5"/>
      <c r="J814" s="9"/>
      <c r="K814" s="5"/>
      <c r="L814" s="9"/>
      <c r="M814" s="58"/>
      <c r="N814" s="60"/>
      <c r="O814" s="56"/>
      <c r="P814" s="56"/>
      <c r="Q814" s="56"/>
    </row>
    <row r="815" spans="7:17" s="3" customFormat="1" ht="12.75">
      <c r="G815" s="6"/>
      <c r="I815" s="5"/>
      <c r="J815" s="9"/>
      <c r="K815" s="5"/>
      <c r="L815" s="9"/>
      <c r="M815" s="58"/>
      <c r="N815" s="60"/>
      <c r="O815" s="56"/>
      <c r="P815" s="56"/>
      <c r="Q815" s="56"/>
    </row>
    <row r="816" spans="7:17" s="3" customFormat="1" ht="12.75">
      <c r="G816" s="6"/>
      <c r="I816" s="5"/>
      <c r="J816" s="9"/>
      <c r="K816" s="5"/>
      <c r="L816" s="9"/>
      <c r="M816" s="58"/>
      <c r="N816" s="60"/>
      <c r="O816" s="56"/>
      <c r="P816" s="56"/>
      <c r="Q816" s="56"/>
    </row>
    <row r="817" spans="7:17" s="3" customFormat="1" ht="12.75">
      <c r="G817" s="6"/>
      <c r="I817" s="5"/>
      <c r="J817" s="9"/>
      <c r="K817" s="5"/>
      <c r="L817" s="9"/>
      <c r="M817" s="58"/>
      <c r="N817" s="60"/>
      <c r="O817" s="56"/>
      <c r="P817" s="56"/>
      <c r="Q817" s="56"/>
    </row>
    <row r="818" spans="7:17" s="3" customFormat="1" ht="12.75">
      <c r="G818" s="6"/>
      <c r="I818" s="5"/>
      <c r="J818" s="9"/>
      <c r="K818" s="5"/>
      <c r="L818" s="9"/>
      <c r="M818" s="58"/>
      <c r="N818" s="60"/>
      <c r="O818" s="56"/>
      <c r="P818" s="56"/>
      <c r="Q818" s="56"/>
    </row>
    <row r="819" spans="7:17" s="3" customFormat="1" ht="12.75">
      <c r="G819" s="6"/>
      <c r="I819" s="5"/>
      <c r="J819" s="9"/>
      <c r="K819" s="5"/>
      <c r="L819" s="9"/>
      <c r="M819" s="58"/>
      <c r="N819" s="60"/>
      <c r="O819" s="56"/>
      <c r="P819" s="56"/>
      <c r="Q819" s="56"/>
    </row>
    <row r="820" spans="7:17" s="3" customFormat="1" ht="12.75">
      <c r="G820" s="6"/>
      <c r="I820" s="5"/>
      <c r="J820" s="9"/>
      <c r="K820" s="5"/>
      <c r="L820" s="9"/>
      <c r="M820" s="58"/>
      <c r="N820" s="60"/>
      <c r="O820" s="56"/>
      <c r="P820" s="56"/>
      <c r="Q820" s="56"/>
    </row>
    <row r="821" spans="7:17" s="3" customFormat="1" ht="12.75">
      <c r="G821" s="6"/>
      <c r="I821" s="5"/>
      <c r="J821" s="9"/>
      <c r="K821" s="5"/>
      <c r="L821" s="9"/>
      <c r="M821" s="58"/>
      <c r="N821" s="60"/>
      <c r="O821" s="56"/>
      <c r="P821" s="56"/>
      <c r="Q821" s="56"/>
    </row>
    <row r="822" spans="7:17" s="3" customFormat="1" ht="12.75">
      <c r="G822" s="6"/>
      <c r="I822" s="5"/>
      <c r="J822" s="9"/>
      <c r="K822" s="5"/>
      <c r="L822" s="9"/>
      <c r="M822" s="58"/>
      <c r="N822" s="60"/>
      <c r="O822" s="56"/>
      <c r="P822" s="56"/>
      <c r="Q822" s="56"/>
    </row>
    <row r="823" spans="7:17" s="3" customFormat="1" ht="12.75">
      <c r="G823" s="6"/>
      <c r="I823" s="5"/>
      <c r="J823" s="9"/>
      <c r="K823" s="5"/>
      <c r="L823" s="9"/>
      <c r="M823" s="58"/>
      <c r="N823" s="60"/>
      <c r="O823" s="56"/>
      <c r="P823" s="56"/>
      <c r="Q823" s="56"/>
    </row>
    <row r="824" spans="7:17" s="3" customFormat="1" ht="12.75">
      <c r="G824" s="6"/>
      <c r="I824" s="5"/>
      <c r="J824" s="9"/>
      <c r="K824" s="5"/>
      <c r="L824" s="9"/>
      <c r="M824" s="58"/>
      <c r="N824" s="60"/>
      <c r="O824" s="56"/>
      <c r="P824" s="56"/>
      <c r="Q824" s="56"/>
    </row>
    <row r="825" spans="7:17" s="3" customFormat="1" ht="12.75">
      <c r="G825" s="6"/>
      <c r="I825" s="5"/>
      <c r="J825" s="9"/>
      <c r="K825" s="5"/>
      <c r="L825" s="9"/>
      <c r="M825" s="58"/>
      <c r="N825" s="60"/>
      <c r="O825" s="56"/>
      <c r="P825" s="56"/>
      <c r="Q825" s="56"/>
    </row>
    <row r="826" spans="7:17" s="3" customFormat="1" ht="12.75">
      <c r="G826" s="6"/>
      <c r="I826" s="5"/>
      <c r="J826" s="9"/>
      <c r="K826" s="5"/>
      <c r="L826" s="9"/>
      <c r="M826" s="58"/>
      <c r="N826" s="60"/>
      <c r="O826" s="56"/>
      <c r="P826" s="56"/>
      <c r="Q826" s="56"/>
    </row>
    <row r="827" spans="7:17" s="3" customFormat="1" ht="12.75">
      <c r="G827" s="6"/>
      <c r="I827" s="5"/>
      <c r="J827" s="9"/>
      <c r="K827" s="5"/>
      <c r="L827" s="9"/>
      <c r="M827" s="58"/>
      <c r="N827" s="60"/>
      <c r="O827" s="56"/>
      <c r="P827" s="56"/>
      <c r="Q827" s="56"/>
    </row>
    <row r="828" spans="7:17" s="3" customFormat="1" ht="12.75">
      <c r="G828" s="6"/>
      <c r="I828" s="5"/>
      <c r="J828" s="9"/>
      <c r="K828" s="5"/>
      <c r="L828" s="9"/>
      <c r="M828" s="58"/>
      <c r="N828" s="60"/>
      <c r="O828" s="56"/>
      <c r="P828" s="56"/>
      <c r="Q828" s="56"/>
    </row>
    <row r="829" spans="7:17" s="3" customFormat="1" ht="12.75">
      <c r="G829" s="6"/>
      <c r="I829" s="5"/>
      <c r="J829" s="9"/>
      <c r="K829" s="5"/>
      <c r="L829" s="9"/>
      <c r="M829" s="58"/>
      <c r="N829" s="60"/>
      <c r="O829" s="56"/>
      <c r="P829" s="56"/>
      <c r="Q829" s="56"/>
    </row>
    <row r="830" spans="7:17" s="3" customFormat="1" ht="12.75">
      <c r="G830" s="6"/>
      <c r="I830" s="5"/>
      <c r="J830" s="9"/>
      <c r="K830" s="5"/>
      <c r="L830" s="9"/>
      <c r="M830" s="58"/>
      <c r="N830" s="60"/>
      <c r="O830" s="56"/>
      <c r="P830" s="56"/>
      <c r="Q830" s="56"/>
    </row>
    <row r="831" spans="7:17" s="3" customFormat="1" ht="12.75">
      <c r="G831" s="6"/>
      <c r="I831" s="5"/>
      <c r="J831" s="9"/>
      <c r="K831" s="5"/>
      <c r="L831" s="9"/>
      <c r="M831" s="58"/>
      <c r="N831" s="60"/>
      <c r="O831" s="56"/>
      <c r="P831" s="56"/>
      <c r="Q831" s="56"/>
    </row>
    <row r="832" spans="7:17" s="3" customFormat="1" ht="12.75">
      <c r="G832" s="6"/>
      <c r="I832" s="5"/>
      <c r="J832" s="9"/>
      <c r="K832" s="5"/>
      <c r="L832" s="9"/>
      <c r="M832" s="58"/>
      <c r="N832" s="60"/>
      <c r="O832" s="56"/>
      <c r="P832" s="56"/>
      <c r="Q832" s="56"/>
    </row>
    <row r="833" spans="7:17" s="3" customFormat="1" ht="12.75">
      <c r="G833" s="6"/>
      <c r="I833" s="5"/>
      <c r="J833" s="9"/>
      <c r="K833" s="5"/>
      <c r="L833" s="9"/>
      <c r="M833" s="58"/>
      <c r="N833" s="60"/>
      <c r="O833" s="56"/>
      <c r="P833" s="56"/>
      <c r="Q833" s="56"/>
    </row>
    <row r="834" spans="7:17" s="3" customFormat="1" ht="12.75">
      <c r="G834" s="6"/>
      <c r="I834" s="5"/>
      <c r="J834" s="9"/>
      <c r="K834" s="5"/>
      <c r="L834" s="9"/>
      <c r="M834" s="58"/>
      <c r="N834" s="60"/>
      <c r="O834" s="56"/>
      <c r="P834" s="56"/>
      <c r="Q834" s="56"/>
    </row>
    <row r="835" spans="7:17" s="3" customFormat="1" ht="12.75">
      <c r="G835" s="6"/>
      <c r="I835" s="5"/>
      <c r="J835" s="9"/>
      <c r="K835" s="5"/>
      <c r="L835" s="9"/>
      <c r="M835" s="58"/>
      <c r="N835" s="60"/>
      <c r="O835" s="56"/>
      <c r="P835" s="56"/>
      <c r="Q835" s="56"/>
    </row>
    <row r="836" spans="7:17" s="3" customFormat="1" ht="12.75">
      <c r="G836" s="6"/>
      <c r="I836" s="5"/>
      <c r="J836" s="9"/>
      <c r="K836" s="5"/>
      <c r="L836" s="9"/>
      <c r="M836" s="58"/>
      <c r="N836" s="60"/>
      <c r="O836" s="56"/>
      <c r="P836" s="56"/>
      <c r="Q836" s="56"/>
    </row>
    <row r="837" spans="7:17" s="3" customFormat="1" ht="12.75">
      <c r="G837" s="6"/>
      <c r="I837" s="5"/>
      <c r="J837" s="9"/>
      <c r="K837" s="5"/>
      <c r="L837" s="9"/>
      <c r="M837" s="58"/>
      <c r="N837" s="60"/>
      <c r="O837" s="56"/>
      <c r="P837" s="56"/>
      <c r="Q837" s="56"/>
    </row>
    <row r="838" spans="7:17" s="3" customFormat="1" ht="12.75">
      <c r="G838" s="6"/>
      <c r="I838" s="5"/>
      <c r="J838" s="9"/>
      <c r="K838" s="5"/>
      <c r="L838" s="9"/>
      <c r="M838" s="58"/>
      <c r="N838" s="60"/>
      <c r="O838" s="56"/>
      <c r="P838" s="56"/>
      <c r="Q838" s="56"/>
    </row>
    <row r="839" spans="7:17" s="3" customFormat="1" ht="12.75">
      <c r="G839" s="6"/>
      <c r="I839" s="5"/>
      <c r="J839" s="9"/>
      <c r="K839" s="5"/>
      <c r="L839" s="9"/>
      <c r="M839" s="58"/>
      <c r="N839" s="60"/>
      <c r="O839" s="56"/>
      <c r="P839" s="56"/>
      <c r="Q839" s="56"/>
    </row>
    <row r="840" spans="7:17" s="3" customFormat="1" ht="12.75">
      <c r="G840" s="6"/>
      <c r="I840" s="5"/>
      <c r="J840" s="9"/>
      <c r="K840" s="5"/>
      <c r="L840" s="9"/>
      <c r="M840" s="58"/>
      <c r="N840" s="60"/>
      <c r="O840" s="56"/>
      <c r="P840" s="56"/>
      <c r="Q840" s="56"/>
    </row>
    <row r="841" spans="7:17" s="3" customFormat="1" ht="12.75">
      <c r="G841" s="6"/>
      <c r="I841" s="5"/>
      <c r="J841" s="9"/>
      <c r="K841" s="5"/>
      <c r="L841" s="9"/>
      <c r="M841" s="58"/>
      <c r="N841" s="60"/>
      <c r="O841" s="56"/>
      <c r="P841" s="56"/>
      <c r="Q841" s="56"/>
    </row>
    <row r="842" spans="7:17" s="3" customFormat="1" ht="12.75">
      <c r="G842" s="6"/>
      <c r="I842" s="5"/>
      <c r="J842" s="9"/>
      <c r="K842" s="5"/>
      <c r="L842" s="9"/>
      <c r="M842" s="58"/>
      <c r="N842" s="60"/>
      <c r="O842" s="56"/>
      <c r="P842" s="56"/>
      <c r="Q842" s="56"/>
    </row>
    <row r="843" spans="7:17" s="3" customFormat="1" ht="12.75">
      <c r="G843" s="6"/>
      <c r="I843" s="5"/>
      <c r="J843" s="9"/>
      <c r="K843" s="5"/>
      <c r="L843" s="9"/>
      <c r="M843" s="58"/>
      <c r="N843" s="60"/>
      <c r="O843" s="56"/>
      <c r="P843" s="56"/>
      <c r="Q843" s="56"/>
    </row>
    <row r="844" spans="7:17" s="3" customFormat="1" ht="12.75">
      <c r="G844" s="6"/>
      <c r="I844" s="5"/>
      <c r="J844" s="9"/>
      <c r="K844" s="5"/>
      <c r="L844" s="9"/>
      <c r="M844" s="58"/>
      <c r="N844" s="60"/>
      <c r="O844" s="56"/>
      <c r="P844" s="56"/>
      <c r="Q844" s="56"/>
    </row>
    <row r="845" spans="7:17" s="3" customFormat="1" ht="12.75">
      <c r="G845" s="6"/>
      <c r="I845" s="5"/>
      <c r="J845" s="9"/>
      <c r="K845" s="5"/>
      <c r="L845" s="9"/>
      <c r="M845" s="58"/>
      <c r="N845" s="60"/>
      <c r="O845" s="56"/>
      <c r="P845" s="56"/>
      <c r="Q845" s="56"/>
    </row>
    <row r="846" spans="7:17" s="3" customFormat="1" ht="12.75">
      <c r="G846" s="6"/>
      <c r="I846" s="5"/>
      <c r="J846" s="9"/>
      <c r="K846" s="5"/>
      <c r="L846" s="9"/>
      <c r="M846" s="58"/>
      <c r="N846" s="60"/>
      <c r="O846" s="56"/>
      <c r="P846" s="56"/>
      <c r="Q846" s="56"/>
    </row>
    <row r="847" spans="7:17" s="3" customFormat="1" ht="12.75">
      <c r="G847" s="6"/>
      <c r="I847" s="5"/>
      <c r="J847" s="9"/>
      <c r="K847" s="5"/>
      <c r="L847" s="9"/>
      <c r="M847" s="58"/>
      <c r="N847" s="60"/>
      <c r="O847" s="56"/>
      <c r="P847" s="56"/>
      <c r="Q847" s="56"/>
    </row>
    <row r="848" spans="7:17" s="3" customFormat="1" ht="12.75">
      <c r="G848" s="6"/>
      <c r="I848" s="5"/>
      <c r="J848" s="9"/>
      <c r="K848" s="5"/>
      <c r="L848" s="9"/>
      <c r="M848" s="58"/>
      <c r="N848" s="60"/>
      <c r="O848" s="56"/>
      <c r="P848" s="56"/>
      <c r="Q848" s="56"/>
    </row>
    <row r="849" spans="7:17" s="3" customFormat="1" ht="12.75">
      <c r="G849" s="6"/>
      <c r="I849" s="5"/>
      <c r="J849" s="9"/>
      <c r="K849" s="5"/>
      <c r="L849" s="9"/>
      <c r="M849" s="58"/>
      <c r="N849" s="60"/>
      <c r="O849" s="56"/>
      <c r="P849" s="56"/>
      <c r="Q849" s="56"/>
    </row>
    <row r="850" spans="7:17" s="3" customFormat="1" ht="12.75">
      <c r="G850" s="6"/>
      <c r="I850" s="5"/>
      <c r="J850" s="9"/>
      <c r="K850" s="5"/>
      <c r="L850" s="9"/>
      <c r="M850" s="58"/>
      <c r="N850" s="60"/>
      <c r="O850" s="56"/>
      <c r="P850" s="56"/>
      <c r="Q850" s="56"/>
    </row>
    <row r="851" spans="7:17" s="3" customFormat="1" ht="12.75">
      <c r="G851" s="6"/>
      <c r="I851" s="5"/>
      <c r="J851" s="9"/>
      <c r="K851" s="5"/>
      <c r="L851" s="9"/>
      <c r="M851" s="58"/>
      <c r="N851" s="60"/>
      <c r="O851" s="56"/>
      <c r="P851" s="56"/>
      <c r="Q851" s="56"/>
    </row>
    <row r="852" spans="7:17" s="3" customFormat="1" ht="12.75">
      <c r="G852" s="6"/>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s="3" customFormat="1" ht="12.75">
      <c r="G878" s="6"/>
      <c r="I878" s="5"/>
      <c r="J878" s="9"/>
      <c r="K878" s="5"/>
      <c r="L878" s="9"/>
      <c r="M878" s="58"/>
      <c r="N878" s="60"/>
      <c r="O878" s="56"/>
      <c r="P878" s="56"/>
      <c r="Q878" s="56"/>
    </row>
    <row r="879" spans="7:17" s="3" customFormat="1" ht="12.75">
      <c r="G879" s="6"/>
      <c r="I879" s="5"/>
      <c r="J879" s="9"/>
      <c r="K879" s="5"/>
      <c r="L879" s="9"/>
      <c r="M879" s="58"/>
      <c r="N879" s="60"/>
      <c r="O879" s="56"/>
      <c r="P879" s="56"/>
      <c r="Q879" s="56"/>
    </row>
    <row r="880" spans="7:17" s="3" customFormat="1" ht="12.75">
      <c r="G880" s="6"/>
      <c r="I880" s="5"/>
      <c r="J880" s="9"/>
      <c r="K880" s="5"/>
      <c r="L880" s="9"/>
      <c r="M880" s="58"/>
      <c r="N880" s="60"/>
      <c r="O880" s="56"/>
      <c r="P880" s="56"/>
      <c r="Q880" s="56"/>
    </row>
    <row r="881" spans="7:17" s="3" customFormat="1" ht="12.75">
      <c r="G881" s="6"/>
      <c r="I881" s="5"/>
      <c r="J881" s="9"/>
      <c r="K881" s="5"/>
      <c r="L881" s="9"/>
      <c r="M881" s="58"/>
      <c r="N881" s="60"/>
      <c r="O881" s="56"/>
      <c r="P881" s="56"/>
      <c r="Q881" s="56"/>
    </row>
    <row r="882" spans="7:17" s="3" customFormat="1" ht="12.75">
      <c r="G882" s="6"/>
      <c r="I882" s="5"/>
      <c r="J882" s="9"/>
      <c r="K882" s="5"/>
      <c r="L882" s="9"/>
      <c r="M882" s="58"/>
      <c r="N882" s="60"/>
      <c r="O882" s="56"/>
      <c r="P882" s="56"/>
      <c r="Q882" s="56"/>
    </row>
    <row r="883" spans="7:17">
      <c r="G883" s="7"/>
    </row>
    <row r="884" spans="7:17">
      <c r="G884" s="7"/>
    </row>
    <row r="885" spans="7:17">
      <c r="G885" s="7"/>
    </row>
    <row r="886" spans="7:17">
      <c r="G886" s="7"/>
    </row>
    <row r="887" spans="7:17">
      <c r="G887" s="7"/>
    </row>
    <row r="888" spans="7:17">
      <c r="G888" s="7"/>
    </row>
    <row r="889" spans="7:17">
      <c r="G889" s="7"/>
    </row>
    <row r="890" spans="7:17">
      <c r="G890" s="7"/>
    </row>
    <row r="891" spans="7:17">
      <c r="G891" s="7"/>
    </row>
    <row r="892" spans="7:17">
      <c r="G892" s="7"/>
    </row>
    <row r="893" spans="7:17">
      <c r="G893" s="7"/>
    </row>
    <row r="894" spans="7:17">
      <c r="G894" s="7"/>
    </row>
    <row r="895" spans="7:17">
      <c r="G895" s="7"/>
    </row>
    <row r="896" spans="7:1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sheetData>
  <mergeCells count="1">
    <mergeCell ref="M4:Q4"/>
  </mergeCells>
  <phoneticPr fontId="2"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59999389629810485"/>
  </sheetPr>
  <dimension ref="B1:AP1356"/>
  <sheetViews>
    <sheetView zoomScaleNormal="100" workbookViewId="0">
      <pane ySplit="6" topLeftCell="A82" activePane="bottomLeft" state="frozen"/>
      <selection pane="bottomLeft" activeCell="I87" sqref="I8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C203</v>
      </c>
      <c r="C2" s="97" t="s">
        <v>4074</v>
      </c>
      <c r="L2" s="71"/>
      <c r="M2" s="73" t="s">
        <v>256</v>
      </c>
      <c r="N2" s="72" t="s">
        <v>254</v>
      </c>
      <c r="O2" s="73" t="s">
        <v>253</v>
      </c>
      <c r="P2" s="73" t="s">
        <v>255</v>
      </c>
      <c r="Q2" s="74" t="s">
        <v>252</v>
      </c>
    </row>
    <row r="3" spans="2:42" ht="24.95" customHeight="1">
      <c r="L3" s="76" t="s">
        <v>123</v>
      </c>
      <c r="M3" s="70">
        <f>P3+Q3</f>
        <v>37.78</v>
      </c>
      <c r="N3" s="169">
        <f>P3/(P3+Q3)</f>
        <v>0.93640021175224986</v>
      </c>
      <c r="O3" s="70">
        <f>SUM(O7:O174)</f>
        <v>37.019999999999996</v>
      </c>
      <c r="P3" s="70">
        <f>SUM(P7:P174)</f>
        <v>35.377200000000002</v>
      </c>
      <c r="Q3" s="77">
        <f>SUM(Q7:Q174)</f>
        <v>2.4027999999999974</v>
      </c>
    </row>
    <row r="4" spans="2:42" ht="24.95" customHeight="1" thickBot="1">
      <c r="L4" s="75" t="s">
        <v>124</v>
      </c>
      <c r="M4" s="554">
        <f>(O3+P3)/(M3+O3)</f>
        <v>0.96787700534759358</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C203</v>
      </c>
      <c r="C7" s="192" t="str">
        <f>C2</f>
        <v>Brake Feedback(Ch.2)</v>
      </c>
      <c r="D7" s="17" t="s">
        <v>4076</v>
      </c>
      <c r="E7" s="18" t="s">
        <v>6</v>
      </c>
      <c r="F7" s="19" t="s">
        <v>200</v>
      </c>
      <c r="G7" s="14" t="s">
        <v>12</v>
      </c>
      <c r="H7" s="15">
        <v>0.8</v>
      </c>
      <c r="I7" s="16" t="s">
        <v>2782</v>
      </c>
      <c r="J7" s="327" t="s">
        <v>4088</v>
      </c>
      <c r="K7" s="16" t="s">
        <v>3223</v>
      </c>
      <c r="L7" s="207" t="s">
        <v>2191</v>
      </c>
      <c r="M7" s="85">
        <v>0.2</v>
      </c>
      <c r="N7" s="15">
        <f t="shared" ref="N7:N19" si="0">IF(K7="Detected", 0.99,0)</f>
        <v>0.99</v>
      </c>
      <c r="O7" s="78">
        <f t="shared" ref="O7:O19" si="1">IF(I7="Safe", M7*H7,0)</f>
        <v>0</v>
      </c>
      <c r="P7" s="78">
        <f t="shared" ref="P7:P19" si="2">IF(I7="Dangerous",M7*H7*N7,0)</f>
        <v>0.15840000000000004</v>
      </c>
      <c r="Q7" s="153">
        <f t="shared" ref="Q7:Q19" si="3">IF(P7=0,0,M7*H7*(1-N7))</f>
        <v>1.6000000000000018E-3</v>
      </c>
      <c r="R7" s="113"/>
    </row>
    <row r="8" spans="2:42" s="3" customFormat="1" ht="27.95" customHeight="1">
      <c r="B8" s="236"/>
      <c r="C8" s="241"/>
      <c r="D8" s="20"/>
      <c r="E8" s="21"/>
      <c r="F8" s="31"/>
      <c r="G8" s="14" t="s">
        <v>13</v>
      </c>
      <c r="H8" s="15">
        <v>0.1</v>
      </c>
      <c r="I8" s="16" t="s">
        <v>68</v>
      </c>
      <c r="J8" s="327" t="s">
        <v>4087</v>
      </c>
      <c r="K8" s="16" t="s">
        <v>297</v>
      </c>
      <c r="L8" s="207" t="s">
        <v>2191</v>
      </c>
      <c r="M8" s="85">
        <f t="shared" ref="M8:M157" si="4">M7</f>
        <v>0.2</v>
      </c>
      <c r="N8" s="15">
        <f t="shared" si="0"/>
        <v>0.99</v>
      </c>
      <c r="O8" s="78">
        <f t="shared" si="1"/>
        <v>0</v>
      </c>
      <c r="P8" s="78">
        <f t="shared" si="2"/>
        <v>1.9800000000000005E-2</v>
      </c>
      <c r="Q8" s="153">
        <f t="shared" si="3"/>
        <v>2.0000000000000023E-4</v>
      </c>
      <c r="R8" s="113"/>
    </row>
    <row r="9" spans="2:42" s="3" customFormat="1" ht="27.95" customHeight="1">
      <c r="B9" s="236"/>
      <c r="C9" s="241"/>
      <c r="D9" s="22"/>
      <c r="E9" s="23"/>
      <c r="F9" s="24"/>
      <c r="G9" s="14" t="s">
        <v>14</v>
      </c>
      <c r="H9" s="15">
        <v>0.1</v>
      </c>
      <c r="I9" s="16" t="s">
        <v>15</v>
      </c>
      <c r="J9" s="12" t="s">
        <v>210</v>
      </c>
      <c r="K9" s="16" t="s">
        <v>18</v>
      </c>
      <c r="L9" s="65" t="s">
        <v>21</v>
      </c>
      <c r="M9" s="85">
        <f t="shared" si="4"/>
        <v>0.2</v>
      </c>
      <c r="N9" s="15">
        <f t="shared" si="0"/>
        <v>0</v>
      </c>
      <c r="O9" s="78">
        <f t="shared" si="1"/>
        <v>2.0000000000000004E-2</v>
      </c>
      <c r="P9" s="78">
        <f t="shared" si="2"/>
        <v>0</v>
      </c>
      <c r="Q9" s="153">
        <f t="shared" si="3"/>
        <v>0</v>
      </c>
      <c r="R9" s="113"/>
    </row>
    <row r="10" spans="2:42" s="3" customFormat="1" ht="27.95" customHeight="1">
      <c r="B10" s="236"/>
      <c r="C10" s="218" t="s">
        <v>4080</v>
      </c>
      <c r="D10" s="17" t="s">
        <v>4075</v>
      </c>
      <c r="E10" s="18" t="s">
        <v>1240</v>
      </c>
      <c r="F10" s="19" t="s">
        <v>1295</v>
      </c>
      <c r="G10" s="168" t="s">
        <v>356</v>
      </c>
      <c r="H10" s="164">
        <v>0.25</v>
      </c>
      <c r="I10" s="165" t="s">
        <v>25</v>
      </c>
      <c r="J10" s="327" t="s">
        <v>4087</v>
      </c>
      <c r="K10" s="16" t="s">
        <v>28</v>
      </c>
      <c r="L10" s="207" t="s">
        <v>2191</v>
      </c>
      <c r="M10" s="85">
        <v>15</v>
      </c>
      <c r="N10" s="15">
        <f>IF(K10="Detected", 0.9,0)</f>
        <v>0.9</v>
      </c>
      <c r="O10" s="78">
        <f t="shared" si="1"/>
        <v>0</v>
      </c>
      <c r="P10" s="78">
        <f t="shared" si="2"/>
        <v>3.375</v>
      </c>
      <c r="Q10" s="153">
        <f t="shared" si="3"/>
        <v>0.37499999999999989</v>
      </c>
      <c r="R10" s="557" t="s">
        <v>4480</v>
      </c>
    </row>
    <row r="11" spans="2:42" s="3" customFormat="1" ht="27.95" customHeight="1">
      <c r="B11" s="236"/>
      <c r="C11" s="243"/>
      <c r="D11" s="20"/>
      <c r="E11" s="21"/>
      <c r="F11" s="31"/>
      <c r="G11" s="168" t="s">
        <v>886</v>
      </c>
      <c r="H11" s="164">
        <v>0.25</v>
      </c>
      <c r="I11" s="165" t="s">
        <v>25</v>
      </c>
      <c r="J11" s="327" t="s">
        <v>4089</v>
      </c>
      <c r="K11" s="16" t="s">
        <v>28</v>
      </c>
      <c r="L11" s="207" t="s">
        <v>2191</v>
      </c>
      <c r="M11" s="85">
        <f>M10</f>
        <v>15</v>
      </c>
      <c r="N11" s="15">
        <f>IF(K11="Detected", 0.9,0)</f>
        <v>0.9</v>
      </c>
      <c r="O11" s="78">
        <f t="shared" si="1"/>
        <v>0</v>
      </c>
      <c r="P11" s="78">
        <f t="shared" si="2"/>
        <v>3.375</v>
      </c>
      <c r="Q11" s="153">
        <f t="shared" si="3"/>
        <v>0.37499999999999989</v>
      </c>
      <c r="R11" s="558"/>
    </row>
    <row r="12" spans="2:42" s="3" customFormat="1" ht="27.95" customHeight="1">
      <c r="B12" s="236"/>
      <c r="C12" s="243"/>
      <c r="D12" s="20"/>
      <c r="E12" s="21"/>
      <c r="F12" s="31"/>
      <c r="G12" s="168" t="s">
        <v>887</v>
      </c>
      <c r="H12" s="164">
        <v>0.25</v>
      </c>
      <c r="I12" s="165" t="s">
        <v>25</v>
      </c>
      <c r="J12" s="327" t="s">
        <v>4089</v>
      </c>
      <c r="K12" s="16" t="s">
        <v>28</v>
      </c>
      <c r="L12" s="207" t="s">
        <v>2191</v>
      </c>
      <c r="M12" s="85">
        <f>M11</f>
        <v>15</v>
      </c>
      <c r="N12" s="15">
        <f t="shared" ref="N12:N13" si="5">IF(K12="Detected", 0.9,0)</f>
        <v>0.9</v>
      </c>
      <c r="O12" s="78">
        <f t="shared" si="1"/>
        <v>0</v>
      </c>
      <c r="P12" s="78">
        <f t="shared" si="2"/>
        <v>3.375</v>
      </c>
      <c r="Q12" s="153">
        <f t="shared" si="3"/>
        <v>0.37499999999999989</v>
      </c>
      <c r="R12" s="558"/>
    </row>
    <row r="13" spans="2:42" s="3" customFormat="1" ht="27.95" customHeight="1">
      <c r="B13" s="236"/>
      <c r="C13" s="243"/>
      <c r="D13" s="20"/>
      <c r="E13" s="21"/>
      <c r="F13" s="31"/>
      <c r="G13" s="186" t="s">
        <v>359</v>
      </c>
      <c r="H13" s="183">
        <v>0.25</v>
      </c>
      <c r="I13" s="165" t="s">
        <v>2983</v>
      </c>
      <c r="J13" s="12" t="s">
        <v>210</v>
      </c>
      <c r="K13" s="16" t="s">
        <v>18</v>
      </c>
      <c r="L13" s="65" t="s">
        <v>109</v>
      </c>
      <c r="M13" s="93">
        <f>M12</f>
        <v>15</v>
      </c>
      <c r="N13" s="15">
        <f t="shared" si="5"/>
        <v>0</v>
      </c>
      <c r="O13" s="78">
        <f t="shared" si="1"/>
        <v>3.75</v>
      </c>
      <c r="P13" s="78">
        <f t="shared" si="2"/>
        <v>0</v>
      </c>
      <c r="Q13" s="153">
        <f t="shared" si="3"/>
        <v>0</v>
      </c>
      <c r="R13" s="559"/>
    </row>
    <row r="14" spans="2:42" s="3" customFormat="1" ht="27.95" customHeight="1">
      <c r="B14" s="236"/>
      <c r="C14" s="241"/>
      <c r="D14" s="17" t="s">
        <v>4077</v>
      </c>
      <c r="E14" s="18" t="s">
        <v>6</v>
      </c>
      <c r="F14" s="19" t="s">
        <v>3940</v>
      </c>
      <c r="G14" s="14" t="s">
        <v>12</v>
      </c>
      <c r="H14" s="15">
        <v>0.8</v>
      </c>
      <c r="I14" s="16" t="s">
        <v>19</v>
      </c>
      <c r="J14" s="12" t="s">
        <v>210</v>
      </c>
      <c r="K14" s="16" t="s">
        <v>18</v>
      </c>
      <c r="L14" s="65" t="s">
        <v>109</v>
      </c>
      <c r="M14" s="85">
        <v>0.2</v>
      </c>
      <c r="N14" s="15">
        <f t="shared" si="0"/>
        <v>0</v>
      </c>
      <c r="O14" s="78">
        <f t="shared" si="1"/>
        <v>0.16000000000000003</v>
      </c>
      <c r="P14" s="78">
        <f t="shared" si="2"/>
        <v>0</v>
      </c>
      <c r="Q14" s="153">
        <f t="shared" si="3"/>
        <v>0</v>
      </c>
      <c r="R14" s="113"/>
    </row>
    <row r="15" spans="2:42" s="3" customFormat="1" ht="27.95" customHeight="1">
      <c r="B15" s="236"/>
      <c r="C15" s="241"/>
      <c r="D15" s="20"/>
      <c r="E15" s="21"/>
      <c r="F15" s="31"/>
      <c r="G15" s="14" t="s">
        <v>13</v>
      </c>
      <c r="H15" s="15">
        <v>0.1</v>
      </c>
      <c r="I15" s="16" t="s">
        <v>25</v>
      </c>
      <c r="J15" s="327" t="s">
        <v>4087</v>
      </c>
      <c r="K15" s="16" t="s">
        <v>28</v>
      </c>
      <c r="L15" s="207" t="s">
        <v>2191</v>
      </c>
      <c r="M15" s="85">
        <f t="shared" ref="M15:M16" si="6">M14</f>
        <v>0.2</v>
      </c>
      <c r="N15" s="15">
        <f t="shared" si="0"/>
        <v>0.99</v>
      </c>
      <c r="O15" s="78">
        <f t="shared" si="1"/>
        <v>0</v>
      </c>
      <c r="P15" s="78">
        <f t="shared" si="2"/>
        <v>1.9800000000000005E-2</v>
      </c>
      <c r="Q15" s="153">
        <f t="shared" si="3"/>
        <v>2.0000000000000023E-4</v>
      </c>
      <c r="R15" s="113"/>
    </row>
    <row r="16" spans="2:42" s="3" customFormat="1" ht="27.95" customHeight="1">
      <c r="B16" s="236"/>
      <c r="C16" s="241"/>
      <c r="D16" s="22"/>
      <c r="E16" s="23"/>
      <c r="F16" s="24"/>
      <c r="G16" s="14" t="s">
        <v>14</v>
      </c>
      <c r="H16" s="15">
        <v>0.1</v>
      </c>
      <c r="I16" s="16" t="s">
        <v>15</v>
      </c>
      <c r="J16" s="12" t="s">
        <v>210</v>
      </c>
      <c r="K16" s="16" t="s">
        <v>18</v>
      </c>
      <c r="L16" s="65" t="s">
        <v>21</v>
      </c>
      <c r="M16" s="85">
        <f t="shared" si="6"/>
        <v>0.2</v>
      </c>
      <c r="N16" s="15">
        <f t="shared" si="0"/>
        <v>0</v>
      </c>
      <c r="O16" s="78">
        <f t="shared" si="1"/>
        <v>2.0000000000000004E-2</v>
      </c>
      <c r="P16" s="78">
        <f t="shared" si="2"/>
        <v>0</v>
      </c>
      <c r="Q16" s="153">
        <f t="shared" si="3"/>
        <v>0</v>
      </c>
      <c r="R16" s="113"/>
    </row>
    <row r="17" spans="2:18" s="3" customFormat="1" ht="27.95" customHeight="1">
      <c r="B17" s="236"/>
      <c r="C17" s="241"/>
      <c r="D17" s="17" t="s">
        <v>4078</v>
      </c>
      <c r="E17" s="18" t="s">
        <v>22</v>
      </c>
      <c r="F17" s="19" t="s">
        <v>4079</v>
      </c>
      <c r="G17" s="14" t="s">
        <v>12</v>
      </c>
      <c r="H17" s="15">
        <v>0.4</v>
      </c>
      <c r="I17" s="16" t="s">
        <v>19</v>
      </c>
      <c r="J17" s="12" t="s">
        <v>210</v>
      </c>
      <c r="K17" s="16" t="s">
        <v>18</v>
      </c>
      <c r="L17" s="65" t="s">
        <v>109</v>
      </c>
      <c r="M17" s="85">
        <v>2</v>
      </c>
      <c r="N17" s="15">
        <f t="shared" si="0"/>
        <v>0</v>
      </c>
      <c r="O17" s="78">
        <f t="shared" si="1"/>
        <v>0.8</v>
      </c>
      <c r="P17" s="78">
        <f t="shared" si="2"/>
        <v>0</v>
      </c>
      <c r="Q17" s="153">
        <f t="shared" si="3"/>
        <v>0</v>
      </c>
      <c r="R17" s="113"/>
    </row>
    <row r="18" spans="2:18" s="3" customFormat="1" ht="27.95" customHeight="1">
      <c r="B18" s="236"/>
      <c r="C18" s="241"/>
      <c r="D18" s="20"/>
      <c r="E18" s="21"/>
      <c r="F18" s="31"/>
      <c r="G18" s="14" t="s">
        <v>13</v>
      </c>
      <c r="H18" s="15">
        <v>0.4</v>
      </c>
      <c r="I18" s="16" t="s">
        <v>25</v>
      </c>
      <c r="J18" s="327" t="s">
        <v>4087</v>
      </c>
      <c r="K18" s="16" t="s">
        <v>28</v>
      </c>
      <c r="L18" s="207" t="s">
        <v>2191</v>
      </c>
      <c r="M18" s="85">
        <f t="shared" ref="M18:M19" si="7">M17</f>
        <v>2</v>
      </c>
      <c r="N18" s="15">
        <f t="shared" si="0"/>
        <v>0.99</v>
      </c>
      <c r="O18" s="78">
        <f t="shared" si="1"/>
        <v>0</v>
      </c>
      <c r="P18" s="78">
        <f t="shared" si="2"/>
        <v>0.79200000000000004</v>
      </c>
      <c r="Q18" s="153">
        <f t="shared" si="3"/>
        <v>8.0000000000000071E-3</v>
      </c>
      <c r="R18" s="113"/>
    </row>
    <row r="19" spans="2:18" s="3" customFormat="1" ht="27.95" customHeight="1">
      <c r="B19" s="236"/>
      <c r="C19" s="241"/>
      <c r="D19" s="22"/>
      <c r="E19" s="23"/>
      <c r="F19" s="24"/>
      <c r="G19" s="14" t="s">
        <v>14</v>
      </c>
      <c r="H19" s="15">
        <v>0.2</v>
      </c>
      <c r="I19" s="16" t="s">
        <v>15</v>
      </c>
      <c r="J19" s="12" t="s">
        <v>210</v>
      </c>
      <c r="K19" s="16" t="s">
        <v>18</v>
      </c>
      <c r="L19" s="65" t="s">
        <v>21</v>
      </c>
      <c r="M19" s="85">
        <f t="shared" si="7"/>
        <v>2</v>
      </c>
      <c r="N19" s="15">
        <f t="shared" si="0"/>
        <v>0</v>
      </c>
      <c r="O19" s="78">
        <f t="shared" si="1"/>
        <v>0.4</v>
      </c>
      <c r="P19" s="78">
        <f t="shared" si="2"/>
        <v>0</v>
      </c>
      <c r="Q19" s="153">
        <f t="shared" si="3"/>
        <v>0</v>
      </c>
      <c r="R19" s="113"/>
    </row>
    <row r="20" spans="2:18" s="3" customFormat="1" ht="27.95" customHeight="1">
      <c r="B20" s="236"/>
      <c r="C20" s="241"/>
      <c r="D20" s="17" t="s">
        <v>4081</v>
      </c>
      <c r="E20" s="18" t="s">
        <v>6</v>
      </c>
      <c r="F20" s="19" t="s">
        <v>4082</v>
      </c>
      <c r="G20" s="14" t="s">
        <v>12</v>
      </c>
      <c r="H20" s="15">
        <v>0.8</v>
      </c>
      <c r="I20" s="16" t="s">
        <v>3231</v>
      </c>
      <c r="J20" s="327" t="s">
        <v>4087</v>
      </c>
      <c r="K20" s="16" t="s">
        <v>28</v>
      </c>
      <c r="L20" s="207" t="s">
        <v>2191</v>
      </c>
      <c r="M20" s="85">
        <v>0.2</v>
      </c>
      <c r="N20" s="15">
        <f t="shared" ref="N20:N39" si="8">IF(K20="Detected", 0.99,0)</f>
        <v>0.99</v>
      </c>
      <c r="O20" s="78">
        <f t="shared" ref="O20:O39" si="9">IF(I20="Safe", M20*H20,0)</f>
        <v>0</v>
      </c>
      <c r="P20" s="78">
        <f t="shared" ref="P20:P39" si="10">IF(I20="Dangerous",M20*H20*N20,0)</f>
        <v>0.15840000000000004</v>
      </c>
      <c r="Q20" s="153">
        <f t="shared" ref="Q20:Q39" si="11">IF(P20=0,0,M20*H20*(1-N20))</f>
        <v>1.6000000000000018E-3</v>
      </c>
      <c r="R20" s="113"/>
    </row>
    <row r="21" spans="2:18" s="3" customFormat="1" ht="27.95" customHeight="1">
      <c r="B21" s="236"/>
      <c r="C21" s="241"/>
      <c r="D21" s="20"/>
      <c r="E21" s="21"/>
      <c r="F21" s="31"/>
      <c r="G21" s="14" t="s">
        <v>13</v>
      </c>
      <c r="H21" s="15">
        <v>0.1</v>
      </c>
      <c r="I21" s="16" t="s">
        <v>3226</v>
      </c>
      <c r="J21" s="12" t="s">
        <v>210</v>
      </c>
      <c r="K21" s="16" t="s">
        <v>18</v>
      </c>
      <c r="L21" s="65" t="s">
        <v>21</v>
      </c>
      <c r="M21" s="85">
        <f t="shared" ref="M21:M22" si="12">M20</f>
        <v>0.2</v>
      </c>
      <c r="N21" s="15">
        <f t="shared" si="8"/>
        <v>0</v>
      </c>
      <c r="O21" s="78">
        <f t="shared" si="9"/>
        <v>2.0000000000000004E-2</v>
      </c>
      <c r="P21" s="78">
        <f t="shared" si="10"/>
        <v>0</v>
      </c>
      <c r="Q21" s="153">
        <f t="shared" si="11"/>
        <v>0</v>
      </c>
      <c r="R21" s="113"/>
    </row>
    <row r="22" spans="2:18" s="3" customFormat="1" ht="27.95" customHeight="1">
      <c r="B22" s="236"/>
      <c r="C22" s="241"/>
      <c r="D22" s="22"/>
      <c r="E22" s="23"/>
      <c r="F22" s="24"/>
      <c r="G22" s="14" t="s">
        <v>14</v>
      </c>
      <c r="H22" s="15">
        <v>0.1</v>
      </c>
      <c r="I22" s="16" t="s">
        <v>15</v>
      </c>
      <c r="J22" s="12" t="s">
        <v>210</v>
      </c>
      <c r="K22" s="16" t="s">
        <v>18</v>
      </c>
      <c r="L22" s="65" t="s">
        <v>21</v>
      </c>
      <c r="M22" s="85">
        <f t="shared" si="12"/>
        <v>0.2</v>
      </c>
      <c r="N22" s="15">
        <f t="shared" si="8"/>
        <v>0</v>
      </c>
      <c r="O22" s="78">
        <f t="shared" si="9"/>
        <v>2.0000000000000004E-2</v>
      </c>
      <c r="P22" s="78">
        <f t="shared" si="10"/>
        <v>0</v>
      </c>
      <c r="Q22" s="153">
        <f t="shared" si="11"/>
        <v>0</v>
      </c>
      <c r="R22" s="113"/>
    </row>
    <row r="23" spans="2:18" s="3" customFormat="1" ht="27.95" customHeight="1">
      <c r="B23" s="236"/>
      <c r="C23" s="243"/>
      <c r="D23" s="17" t="s">
        <v>4083</v>
      </c>
      <c r="E23" s="18" t="s">
        <v>3949</v>
      </c>
      <c r="F23" s="19" t="s">
        <v>3942</v>
      </c>
      <c r="G23" s="168" t="s">
        <v>356</v>
      </c>
      <c r="H23" s="164">
        <v>0.25</v>
      </c>
      <c r="I23" s="16" t="s">
        <v>3231</v>
      </c>
      <c r="J23" s="327" t="s">
        <v>4087</v>
      </c>
      <c r="K23" s="16" t="s">
        <v>28</v>
      </c>
      <c r="L23" s="207" t="s">
        <v>2191</v>
      </c>
      <c r="M23" s="87">
        <v>1</v>
      </c>
      <c r="N23" s="15">
        <f t="shared" si="8"/>
        <v>0.99</v>
      </c>
      <c r="O23" s="78">
        <f t="shared" si="9"/>
        <v>0</v>
      </c>
      <c r="P23" s="78">
        <f t="shared" si="10"/>
        <v>0.2475</v>
      </c>
      <c r="Q23" s="153">
        <f t="shared" si="11"/>
        <v>2.5000000000000022E-3</v>
      </c>
      <c r="R23" s="238"/>
    </row>
    <row r="24" spans="2:18" s="3" customFormat="1" ht="27.95" customHeight="1">
      <c r="B24" s="236"/>
      <c r="C24" s="243"/>
      <c r="D24" s="20"/>
      <c r="E24" s="21"/>
      <c r="F24" s="31"/>
      <c r="G24" s="168" t="s">
        <v>886</v>
      </c>
      <c r="H24" s="164">
        <v>0.25</v>
      </c>
      <c r="I24" s="16" t="s">
        <v>15</v>
      </c>
      <c r="J24" s="12" t="s">
        <v>210</v>
      </c>
      <c r="K24" s="16" t="s">
        <v>18</v>
      </c>
      <c r="L24" s="65" t="s">
        <v>21</v>
      </c>
      <c r="M24" s="85">
        <f>M23</f>
        <v>1</v>
      </c>
      <c r="N24" s="15">
        <f t="shared" si="8"/>
        <v>0</v>
      </c>
      <c r="O24" s="78">
        <f t="shared" si="9"/>
        <v>0.25</v>
      </c>
      <c r="P24" s="78">
        <f t="shared" si="10"/>
        <v>0</v>
      </c>
      <c r="Q24" s="153">
        <f t="shared" si="11"/>
        <v>0</v>
      </c>
      <c r="R24" s="238"/>
    </row>
    <row r="25" spans="2:18" s="3" customFormat="1" ht="27.95" customHeight="1">
      <c r="B25" s="236"/>
      <c r="C25" s="243"/>
      <c r="D25" s="20"/>
      <c r="E25" s="21"/>
      <c r="F25" s="31"/>
      <c r="G25" s="168" t="s">
        <v>887</v>
      </c>
      <c r="H25" s="164">
        <v>0.25</v>
      </c>
      <c r="I25" s="16" t="s">
        <v>15</v>
      </c>
      <c r="J25" s="12" t="s">
        <v>210</v>
      </c>
      <c r="K25" s="16" t="s">
        <v>18</v>
      </c>
      <c r="L25" s="65" t="s">
        <v>21</v>
      </c>
      <c r="M25" s="85">
        <f>M24</f>
        <v>1</v>
      </c>
      <c r="N25" s="15">
        <f t="shared" si="8"/>
        <v>0</v>
      </c>
      <c r="O25" s="78">
        <f t="shared" si="9"/>
        <v>0.25</v>
      </c>
      <c r="P25" s="78">
        <f t="shared" si="10"/>
        <v>0</v>
      </c>
      <c r="Q25" s="153">
        <f t="shared" si="11"/>
        <v>0</v>
      </c>
      <c r="R25" s="238"/>
    </row>
    <row r="26" spans="2:18" s="3" customFormat="1" ht="27.95" customHeight="1">
      <c r="B26" s="236"/>
      <c r="C26" s="243"/>
      <c r="D26" s="20"/>
      <c r="E26" s="21"/>
      <c r="F26" s="31"/>
      <c r="G26" s="186" t="s">
        <v>359</v>
      </c>
      <c r="H26" s="183">
        <v>0.25</v>
      </c>
      <c r="I26" s="16" t="s">
        <v>15</v>
      </c>
      <c r="J26" s="12" t="s">
        <v>210</v>
      </c>
      <c r="K26" s="16" t="s">
        <v>18</v>
      </c>
      <c r="L26" s="65" t="s">
        <v>21</v>
      </c>
      <c r="M26" s="85">
        <f>M25</f>
        <v>1</v>
      </c>
      <c r="N26" s="15">
        <f t="shared" si="8"/>
        <v>0</v>
      </c>
      <c r="O26" s="78">
        <f t="shared" si="9"/>
        <v>0.25</v>
      </c>
      <c r="P26" s="78">
        <f t="shared" si="10"/>
        <v>0</v>
      </c>
      <c r="Q26" s="153">
        <f t="shared" si="11"/>
        <v>0</v>
      </c>
      <c r="R26" s="238"/>
    </row>
    <row r="27" spans="2:18" s="3" customFormat="1" ht="27.95" customHeight="1">
      <c r="B27" s="236"/>
      <c r="C27" s="241"/>
      <c r="D27" s="17" t="s">
        <v>4084</v>
      </c>
      <c r="E27" s="18" t="s">
        <v>908</v>
      </c>
      <c r="F27" s="19" t="s">
        <v>4085</v>
      </c>
      <c r="G27" s="168" t="s">
        <v>356</v>
      </c>
      <c r="H27" s="164">
        <v>0.25</v>
      </c>
      <c r="I27" s="16" t="s">
        <v>3231</v>
      </c>
      <c r="J27" s="327" t="s">
        <v>4087</v>
      </c>
      <c r="K27" s="16" t="s">
        <v>28</v>
      </c>
      <c r="L27" s="207" t="s">
        <v>2191</v>
      </c>
      <c r="M27" s="85">
        <v>2</v>
      </c>
      <c r="N27" s="15">
        <f t="shared" si="8"/>
        <v>0.99</v>
      </c>
      <c r="O27" s="78">
        <f t="shared" si="9"/>
        <v>0</v>
      </c>
      <c r="P27" s="78">
        <f t="shared" si="10"/>
        <v>0.495</v>
      </c>
      <c r="Q27" s="81">
        <f t="shared" si="11"/>
        <v>5.0000000000000044E-3</v>
      </c>
      <c r="R27" s="257"/>
    </row>
    <row r="28" spans="2:18" s="3" customFormat="1" ht="27.95" customHeight="1">
      <c r="B28" s="236"/>
      <c r="C28" s="241"/>
      <c r="D28" s="20"/>
      <c r="E28" s="21"/>
      <c r="F28" s="31"/>
      <c r="G28" s="168" t="s">
        <v>886</v>
      </c>
      <c r="H28" s="164">
        <v>0.25</v>
      </c>
      <c r="I28" s="16" t="s">
        <v>15</v>
      </c>
      <c r="J28" s="12" t="s">
        <v>210</v>
      </c>
      <c r="K28" s="16" t="s">
        <v>18</v>
      </c>
      <c r="L28" s="65" t="s">
        <v>21</v>
      </c>
      <c r="M28" s="85">
        <f>M27</f>
        <v>2</v>
      </c>
      <c r="N28" s="15">
        <f t="shared" si="8"/>
        <v>0</v>
      </c>
      <c r="O28" s="78">
        <f t="shared" si="9"/>
        <v>0.5</v>
      </c>
      <c r="P28" s="78">
        <f t="shared" si="10"/>
        <v>0</v>
      </c>
      <c r="Q28" s="81">
        <f t="shared" si="11"/>
        <v>0</v>
      </c>
      <c r="R28" s="257"/>
    </row>
    <row r="29" spans="2:18" s="3" customFormat="1" ht="27.95" customHeight="1">
      <c r="B29" s="236"/>
      <c r="C29" s="241"/>
      <c r="D29" s="20"/>
      <c r="E29" s="21"/>
      <c r="F29" s="31"/>
      <c r="G29" s="168" t="s">
        <v>887</v>
      </c>
      <c r="H29" s="164">
        <v>0.25</v>
      </c>
      <c r="I29" s="16" t="s">
        <v>15</v>
      </c>
      <c r="J29" s="12" t="s">
        <v>210</v>
      </c>
      <c r="K29" s="16" t="s">
        <v>18</v>
      </c>
      <c r="L29" s="65" t="s">
        <v>21</v>
      </c>
      <c r="M29" s="85">
        <f>M28</f>
        <v>2</v>
      </c>
      <c r="N29" s="15">
        <f t="shared" si="8"/>
        <v>0</v>
      </c>
      <c r="O29" s="78">
        <f t="shared" si="9"/>
        <v>0.5</v>
      </c>
      <c r="P29" s="78">
        <f t="shared" si="10"/>
        <v>0</v>
      </c>
      <c r="Q29" s="81">
        <f t="shared" si="11"/>
        <v>0</v>
      </c>
      <c r="R29" s="257"/>
    </row>
    <row r="30" spans="2:18" s="3" customFormat="1" ht="27.95" customHeight="1">
      <c r="B30" s="236"/>
      <c r="C30" s="241"/>
      <c r="D30" s="20"/>
      <c r="E30" s="21"/>
      <c r="F30" s="31"/>
      <c r="G30" s="186" t="s">
        <v>359</v>
      </c>
      <c r="H30" s="183">
        <v>0.25</v>
      </c>
      <c r="I30" s="16" t="s">
        <v>19</v>
      </c>
      <c r="J30" s="12" t="s">
        <v>210</v>
      </c>
      <c r="K30" s="16" t="s">
        <v>18</v>
      </c>
      <c r="L30" s="65" t="s">
        <v>109</v>
      </c>
      <c r="M30" s="85">
        <f>M29</f>
        <v>2</v>
      </c>
      <c r="N30" s="15">
        <f t="shared" si="8"/>
        <v>0</v>
      </c>
      <c r="O30" s="78">
        <f t="shared" si="9"/>
        <v>0.5</v>
      </c>
      <c r="P30" s="78">
        <f t="shared" si="10"/>
        <v>0</v>
      </c>
      <c r="Q30" s="81">
        <f t="shared" si="11"/>
        <v>0</v>
      </c>
      <c r="R30" s="257"/>
    </row>
    <row r="31" spans="2:18" s="3" customFormat="1" ht="27.95" customHeight="1">
      <c r="B31" s="236"/>
      <c r="C31" s="218" t="s">
        <v>4090</v>
      </c>
      <c r="D31" s="17" t="s">
        <v>4091</v>
      </c>
      <c r="E31" s="18" t="s">
        <v>6</v>
      </c>
      <c r="F31" s="19" t="s">
        <v>200</v>
      </c>
      <c r="G31" s="14" t="s">
        <v>12</v>
      </c>
      <c r="H31" s="15">
        <v>0.8</v>
      </c>
      <c r="I31" s="16" t="s">
        <v>2782</v>
      </c>
      <c r="J31" s="327" t="s">
        <v>4088</v>
      </c>
      <c r="K31" s="16" t="s">
        <v>3223</v>
      </c>
      <c r="L31" s="207" t="s">
        <v>2191</v>
      </c>
      <c r="M31" s="85">
        <v>0.2</v>
      </c>
      <c r="N31" s="15">
        <f t="shared" si="8"/>
        <v>0.99</v>
      </c>
      <c r="O31" s="78">
        <f t="shared" si="9"/>
        <v>0</v>
      </c>
      <c r="P31" s="78">
        <f t="shared" si="10"/>
        <v>0.15840000000000004</v>
      </c>
      <c r="Q31" s="153">
        <f t="shared" si="11"/>
        <v>1.6000000000000018E-3</v>
      </c>
      <c r="R31" s="113"/>
    </row>
    <row r="32" spans="2:18" s="3" customFormat="1" ht="27.95" customHeight="1">
      <c r="B32" s="236"/>
      <c r="C32" s="241"/>
      <c r="D32" s="20"/>
      <c r="E32" s="21"/>
      <c r="F32" s="31"/>
      <c r="G32" s="14" t="s">
        <v>13</v>
      </c>
      <c r="H32" s="15">
        <v>0.1</v>
      </c>
      <c r="I32" s="16" t="s">
        <v>25</v>
      </c>
      <c r="J32" s="327" t="s">
        <v>4087</v>
      </c>
      <c r="K32" s="16" t="s">
        <v>28</v>
      </c>
      <c r="L32" s="207" t="s">
        <v>2191</v>
      </c>
      <c r="M32" s="85">
        <f t="shared" si="4"/>
        <v>0.2</v>
      </c>
      <c r="N32" s="15">
        <f t="shared" si="8"/>
        <v>0.99</v>
      </c>
      <c r="O32" s="78">
        <f t="shared" si="9"/>
        <v>0</v>
      </c>
      <c r="P32" s="78">
        <f t="shared" si="10"/>
        <v>1.9800000000000005E-2</v>
      </c>
      <c r="Q32" s="153">
        <f t="shared" si="11"/>
        <v>2.0000000000000023E-4</v>
      </c>
      <c r="R32" s="113"/>
    </row>
    <row r="33" spans="2:18" s="3" customFormat="1" ht="27.95" customHeight="1">
      <c r="B33" s="236"/>
      <c r="C33" s="241"/>
      <c r="D33" s="22"/>
      <c r="E33" s="23"/>
      <c r="F33" s="24"/>
      <c r="G33" s="14" t="s">
        <v>14</v>
      </c>
      <c r="H33" s="15">
        <v>0.1</v>
      </c>
      <c r="I33" s="16" t="s">
        <v>15</v>
      </c>
      <c r="J33" s="12" t="s">
        <v>210</v>
      </c>
      <c r="K33" s="16" t="s">
        <v>18</v>
      </c>
      <c r="L33" s="65" t="s">
        <v>21</v>
      </c>
      <c r="M33" s="85">
        <f t="shared" si="4"/>
        <v>0.2</v>
      </c>
      <c r="N33" s="15">
        <f t="shared" si="8"/>
        <v>0</v>
      </c>
      <c r="O33" s="78">
        <f t="shared" si="9"/>
        <v>2.0000000000000004E-2</v>
      </c>
      <c r="P33" s="78">
        <f t="shared" si="10"/>
        <v>0</v>
      </c>
      <c r="Q33" s="153">
        <f t="shared" si="11"/>
        <v>0</v>
      </c>
      <c r="R33" s="113"/>
    </row>
    <row r="34" spans="2:18" s="3" customFormat="1" ht="27.95" customHeight="1">
      <c r="B34" s="236"/>
      <c r="C34" s="241"/>
      <c r="D34" s="17" t="s">
        <v>4092</v>
      </c>
      <c r="E34" s="18" t="s">
        <v>6</v>
      </c>
      <c r="F34" s="19" t="s">
        <v>3940</v>
      </c>
      <c r="G34" s="14" t="s">
        <v>12</v>
      </c>
      <c r="H34" s="15">
        <v>0.8</v>
      </c>
      <c r="I34" s="16" t="s">
        <v>19</v>
      </c>
      <c r="J34" s="12" t="s">
        <v>210</v>
      </c>
      <c r="K34" s="16" t="s">
        <v>18</v>
      </c>
      <c r="L34" s="65" t="s">
        <v>109</v>
      </c>
      <c r="M34" s="85">
        <v>0.2</v>
      </c>
      <c r="N34" s="15">
        <f t="shared" si="8"/>
        <v>0</v>
      </c>
      <c r="O34" s="78">
        <f t="shared" si="9"/>
        <v>0.16000000000000003</v>
      </c>
      <c r="P34" s="78">
        <f t="shared" si="10"/>
        <v>0</v>
      </c>
      <c r="Q34" s="153">
        <f t="shared" si="11"/>
        <v>0</v>
      </c>
      <c r="R34" s="113"/>
    </row>
    <row r="35" spans="2:18" s="3" customFormat="1" ht="27.95" customHeight="1">
      <c r="B35" s="236"/>
      <c r="C35" s="241"/>
      <c r="D35" s="20"/>
      <c r="E35" s="21"/>
      <c r="F35" s="31"/>
      <c r="G35" s="14" t="s">
        <v>13</v>
      </c>
      <c r="H35" s="15">
        <v>0.1</v>
      </c>
      <c r="I35" s="16" t="s">
        <v>25</v>
      </c>
      <c r="J35" s="327" t="s">
        <v>4087</v>
      </c>
      <c r="K35" s="16" t="s">
        <v>28</v>
      </c>
      <c r="L35" s="207" t="s">
        <v>2191</v>
      </c>
      <c r="M35" s="85">
        <f t="shared" ref="M35:M36" si="13">M34</f>
        <v>0.2</v>
      </c>
      <c r="N35" s="15">
        <f t="shared" si="8"/>
        <v>0.99</v>
      </c>
      <c r="O35" s="78">
        <f t="shared" si="9"/>
        <v>0</v>
      </c>
      <c r="P35" s="78">
        <f t="shared" si="10"/>
        <v>1.9800000000000005E-2</v>
      </c>
      <c r="Q35" s="153">
        <f t="shared" si="11"/>
        <v>2.0000000000000023E-4</v>
      </c>
      <c r="R35" s="113"/>
    </row>
    <row r="36" spans="2:18" s="3" customFormat="1" ht="27.95" customHeight="1">
      <c r="B36" s="236"/>
      <c r="C36" s="241"/>
      <c r="D36" s="22"/>
      <c r="E36" s="23"/>
      <c r="F36" s="24"/>
      <c r="G36" s="14" t="s">
        <v>14</v>
      </c>
      <c r="H36" s="15">
        <v>0.1</v>
      </c>
      <c r="I36" s="16" t="s">
        <v>15</v>
      </c>
      <c r="J36" s="12" t="s">
        <v>210</v>
      </c>
      <c r="K36" s="16" t="s">
        <v>18</v>
      </c>
      <c r="L36" s="65" t="s">
        <v>21</v>
      </c>
      <c r="M36" s="85">
        <f t="shared" si="13"/>
        <v>0.2</v>
      </c>
      <c r="N36" s="15">
        <f t="shared" si="8"/>
        <v>0</v>
      </c>
      <c r="O36" s="78">
        <f t="shared" si="9"/>
        <v>2.0000000000000004E-2</v>
      </c>
      <c r="P36" s="78">
        <f t="shared" si="10"/>
        <v>0</v>
      </c>
      <c r="Q36" s="153">
        <f t="shared" si="11"/>
        <v>0</v>
      </c>
      <c r="R36" s="113"/>
    </row>
    <row r="37" spans="2:18" s="3" customFormat="1" ht="27.95" customHeight="1">
      <c r="B37" s="236"/>
      <c r="C37" s="241"/>
      <c r="D37" s="17" t="s">
        <v>4093</v>
      </c>
      <c r="E37" s="18" t="s">
        <v>22</v>
      </c>
      <c r="F37" s="19" t="s">
        <v>4079</v>
      </c>
      <c r="G37" s="14" t="s">
        <v>12</v>
      </c>
      <c r="H37" s="15">
        <v>0.4</v>
      </c>
      <c r="I37" s="16" t="s">
        <v>19</v>
      </c>
      <c r="J37" s="12" t="s">
        <v>210</v>
      </c>
      <c r="K37" s="16" t="s">
        <v>18</v>
      </c>
      <c r="L37" s="65" t="s">
        <v>109</v>
      </c>
      <c r="M37" s="85">
        <v>2</v>
      </c>
      <c r="N37" s="15">
        <f t="shared" si="8"/>
        <v>0</v>
      </c>
      <c r="O37" s="78">
        <f t="shared" si="9"/>
        <v>0.8</v>
      </c>
      <c r="P37" s="78">
        <f t="shared" si="10"/>
        <v>0</v>
      </c>
      <c r="Q37" s="153">
        <f t="shared" si="11"/>
        <v>0</v>
      </c>
      <c r="R37" s="113"/>
    </row>
    <row r="38" spans="2:18" s="3" customFormat="1" ht="27.95" customHeight="1">
      <c r="B38" s="236"/>
      <c r="C38" s="241"/>
      <c r="D38" s="20"/>
      <c r="E38" s="21"/>
      <c r="F38" s="31"/>
      <c r="G38" s="14" t="s">
        <v>13</v>
      </c>
      <c r="H38" s="15">
        <v>0.4</v>
      </c>
      <c r="I38" s="16" t="s">
        <v>25</v>
      </c>
      <c r="J38" s="327" t="s">
        <v>4087</v>
      </c>
      <c r="K38" s="16" t="s">
        <v>28</v>
      </c>
      <c r="L38" s="207" t="s">
        <v>2191</v>
      </c>
      <c r="M38" s="85">
        <f t="shared" ref="M38:M39" si="14">M37</f>
        <v>2</v>
      </c>
      <c r="N38" s="15">
        <f t="shared" si="8"/>
        <v>0.99</v>
      </c>
      <c r="O38" s="78">
        <f t="shared" si="9"/>
        <v>0</v>
      </c>
      <c r="P38" s="78">
        <f t="shared" si="10"/>
        <v>0.79200000000000004</v>
      </c>
      <c r="Q38" s="153">
        <f t="shared" si="11"/>
        <v>8.0000000000000071E-3</v>
      </c>
      <c r="R38" s="113"/>
    </row>
    <row r="39" spans="2:18" s="3" customFormat="1" ht="27.95" customHeight="1">
      <c r="B39" s="236"/>
      <c r="C39" s="241"/>
      <c r="D39" s="22"/>
      <c r="E39" s="23"/>
      <c r="F39" s="24"/>
      <c r="G39" s="14" t="s">
        <v>14</v>
      </c>
      <c r="H39" s="15">
        <v>0.2</v>
      </c>
      <c r="I39" s="16" t="s">
        <v>15</v>
      </c>
      <c r="J39" s="12" t="s">
        <v>210</v>
      </c>
      <c r="K39" s="16" t="s">
        <v>18</v>
      </c>
      <c r="L39" s="65" t="s">
        <v>21</v>
      </c>
      <c r="M39" s="85">
        <f t="shared" si="14"/>
        <v>2</v>
      </c>
      <c r="N39" s="15">
        <f t="shared" si="8"/>
        <v>0</v>
      </c>
      <c r="O39" s="78">
        <f t="shared" si="9"/>
        <v>0.4</v>
      </c>
      <c r="P39" s="78">
        <f t="shared" si="10"/>
        <v>0</v>
      </c>
      <c r="Q39" s="153">
        <f t="shared" si="11"/>
        <v>0</v>
      </c>
      <c r="R39" s="113"/>
    </row>
    <row r="40" spans="2:18" s="3" customFormat="1" ht="27.95" customHeight="1">
      <c r="B40" s="236"/>
      <c r="C40" s="241"/>
      <c r="D40" s="17" t="s">
        <v>4094</v>
      </c>
      <c r="E40" s="18" t="s">
        <v>6</v>
      </c>
      <c r="F40" s="19" t="s">
        <v>4082</v>
      </c>
      <c r="G40" s="14" t="s">
        <v>12</v>
      </c>
      <c r="H40" s="15">
        <v>0.8</v>
      </c>
      <c r="I40" s="16" t="s">
        <v>3231</v>
      </c>
      <c r="J40" s="327" t="s">
        <v>4087</v>
      </c>
      <c r="K40" s="16" t="s">
        <v>28</v>
      </c>
      <c r="L40" s="207" t="s">
        <v>2191</v>
      </c>
      <c r="M40" s="85">
        <v>0.2</v>
      </c>
      <c r="N40" s="15">
        <f t="shared" ref="N40:N59" si="15">IF(K40="Detected", 0.99,0)</f>
        <v>0.99</v>
      </c>
      <c r="O40" s="78">
        <f t="shared" ref="O40:O59" si="16">IF(I40="Safe", M40*H40,0)</f>
        <v>0</v>
      </c>
      <c r="P40" s="78">
        <f t="shared" ref="P40:P59" si="17">IF(I40="Dangerous",M40*H40*N40,0)</f>
        <v>0.15840000000000004</v>
      </c>
      <c r="Q40" s="153">
        <f t="shared" ref="Q40:Q59" si="18">IF(P40=0,0,M40*H40*(1-N40))</f>
        <v>1.6000000000000018E-3</v>
      </c>
      <c r="R40" s="113"/>
    </row>
    <row r="41" spans="2:18" s="3" customFormat="1" ht="27.95" customHeight="1">
      <c r="B41" s="236"/>
      <c r="C41" s="241"/>
      <c r="D41" s="20"/>
      <c r="E41" s="21"/>
      <c r="F41" s="31"/>
      <c r="G41" s="14" t="s">
        <v>13</v>
      </c>
      <c r="H41" s="15">
        <v>0.1</v>
      </c>
      <c r="I41" s="16" t="s">
        <v>3226</v>
      </c>
      <c r="J41" s="12" t="s">
        <v>210</v>
      </c>
      <c r="K41" s="16" t="s">
        <v>18</v>
      </c>
      <c r="L41" s="65" t="s">
        <v>21</v>
      </c>
      <c r="M41" s="85">
        <f t="shared" ref="M41:M42" si="19">M40</f>
        <v>0.2</v>
      </c>
      <c r="N41" s="15">
        <f t="shared" si="15"/>
        <v>0</v>
      </c>
      <c r="O41" s="78">
        <f t="shared" si="16"/>
        <v>2.0000000000000004E-2</v>
      </c>
      <c r="P41" s="78">
        <f t="shared" si="17"/>
        <v>0</v>
      </c>
      <c r="Q41" s="153">
        <f t="shared" si="18"/>
        <v>0</v>
      </c>
      <c r="R41" s="113"/>
    </row>
    <row r="42" spans="2:18" s="3" customFormat="1" ht="27.95" customHeight="1">
      <c r="B42" s="236"/>
      <c r="C42" s="241"/>
      <c r="D42" s="22"/>
      <c r="E42" s="23"/>
      <c r="F42" s="24"/>
      <c r="G42" s="14" t="s">
        <v>14</v>
      </c>
      <c r="H42" s="15">
        <v>0.1</v>
      </c>
      <c r="I42" s="16" t="s">
        <v>15</v>
      </c>
      <c r="J42" s="12" t="s">
        <v>210</v>
      </c>
      <c r="K42" s="16" t="s">
        <v>18</v>
      </c>
      <c r="L42" s="65" t="s">
        <v>21</v>
      </c>
      <c r="M42" s="85">
        <f t="shared" si="19"/>
        <v>0.2</v>
      </c>
      <c r="N42" s="15">
        <f t="shared" si="15"/>
        <v>0</v>
      </c>
      <c r="O42" s="78">
        <f t="shared" si="16"/>
        <v>2.0000000000000004E-2</v>
      </c>
      <c r="P42" s="78">
        <f t="shared" si="17"/>
        <v>0</v>
      </c>
      <c r="Q42" s="153">
        <f t="shared" si="18"/>
        <v>0</v>
      </c>
      <c r="R42" s="113"/>
    </row>
    <row r="43" spans="2:18" s="3" customFormat="1" ht="27.95" customHeight="1">
      <c r="B43" s="236"/>
      <c r="C43" s="243"/>
      <c r="D43" s="17" t="s">
        <v>4095</v>
      </c>
      <c r="E43" s="18" t="s">
        <v>3949</v>
      </c>
      <c r="F43" s="19" t="s">
        <v>3942</v>
      </c>
      <c r="G43" s="168" t="s">
        <v>356</v>
      </c>
      <c r="H43" s="164">
        <v>0.25</v>
      </c>
      <c r="I43" s="16" t="s">
        <v>3231</v>
      </c>
      <c r="J43" s="327" t="s">
        <v>4087</v>
      </c>
      <c r="K43" s="16" t="s">
        <v>28</v>
      </c>
      <c r="L43" s="207" t="s">
        <v>2191</v>
      </c>
      <c r="M43" s="87">
        <v>1</v>
      </c>
      <c r="N43" s="15">
        <f t="shared" si="15"/>
        <v>0.99</v>
      </c>
      <c r="O43" s="78">
        <f t="shared" si="16"/>
        <v>0</v>
      </c>
      <c r="P43" s="78">
        <f t="shared" si="17"/>
        <v>0.2475</v>
      </c>
      <c r="Q43" s="153">
        <f t="shared" si="18"/>
        <v>2.5000000000000022E-3</v>
      </c>
      <c r="R43" s="238"/>
    </row>
    <row r="44" spans="2:18" s="3" customFormat="1" ht="27.95" customHeight="1">
      <c r="B44" s="236"/>
      <c r="C44" s="243"/>
      <c r="D44" s="20"/>
      <c r="E44" s="21"/>
      <c r="F44" s="31"/>
      <c r="G44" s="168" t="s">
        <v>886</v>
      </c>
      <c r="H44" s="164">
        <v>0.25</v>
      </c>
      <c r="I44" s="16" t="s">
        <v>15</v>
      </c>
      <c r="J44" s="12" t="s">
        <v>210</v>
      </c>
      <c r="K44" s="16" t="s">
        <v>18</v>
      </c>
      <c r="L44" s="65" t="s">
        <v>21</v>
      </c>
      <c r="M44" s="85">
        <f>M43</f>
        <v>1</v>
      </c>
      <c r="N44" s="15">
        <f t="shared" si="15"/>
        <v>0</v>
      </c>
      <c r="O44" s="78">
        <f t="shared" si="16"/>
        <v>0.25</v>
      </c>
      <c r="P44" s="78">
        <f t="shared" si="17"/>
        <v>0</v>
      </c>
      <c r="Q44" s="153">
        <f t="shared" si="18"/>
        <v>0</v>
      </c>
      <c r="R44" s="238"/>
    </row>
    <row r="45" spans="2:18" s="3" customFormat="1" ht="27.95" customHeight="1">
      <c r="B45" s="236"/>
      <c r="C45" s="243"/>
      <c r="D45" s="20"/>
      <c r="E45" s="21"/>
      <c r="F45" s="31"/>
      <c r="G45" s="168" t="s">
        <v>887</v>
      </c>
      <c r="H45" s="164">
        <v>0.25</v>
      </c>
      <c r="I45" s="16" t="s">
        <v>15</v>
      </c>
      <c r="J45" s="12" t="s">
        <v>210</v>
      </c>
      <c r="K45" s="16" t="s">
        <v>18</v>
      </c>
      <c r="L45" s="65" t="s">
        <v>21</v>
      </c>
      <c r="M45" s="85">
        <f>M44</f>
        <v>1</v>
      </c>
      <c r="N45" s="15">
        <f t="shared" si="15"/>
        <v>0</v>
      </c>
      <c r="O45" s="78">
        <f t="shared" si="16"/>
        <v>0.25</v>
      </c>
      <c r="P45" s="78">
        <f t="shared" si="17"/>
        <v>0</v>
      </c>
      <c r="Q45" s="153">
        <f t="shared" si="18"/>
        <v>0</v>
      </c>
      <c r="R45" s="238"/>
    </row>
    <row r="46" spans="2:18" s="3" customFormat="1" ht="27.95" customHeight="1">
      <c r="B46" s="236"/>
      <c r="C46" s="243"/>
      <c r="D46" s="20"/>
      <c r="E46" s="21"/>
      <c r="F46" s="31"/>
      <c r="G46" s="186" t="s">
        <v>359</v>
      </c>
      <c r="H46" s="183">
        <v>0.25</v>
      </c>
      <c r="I46" s="16" t="s">
        <v>15</v>
      </c>
      <c r="J46" s="12" t="s">
        <v>210</v>
      </c>
      <c r="K46" s="16" t="s">
        <v>18</v>
      </c>
      <c r="L46" s="65" t="s">
        <v>21</v>
      </c>
      <c r="M46" s="85">
        <f>M45</f>
        <v>1</v>
      </c>
      <c r="N46" s="15">
        <f t="shared" si="15"/>
        <v>0</v>
      </c>
      <c r="O46" s="78">
        <f t="shared" si="16"/>
        <v>0.25</v>
      </c>
      <c r="P46" s="78">
        <f t="shared" si="17"/>
        <v>0</v>
      </c>
      <c r="Q46" s="153">
        <f t="shared" si="18"/>
        <v>0</v>
      </c>
      <c r="R46" s="238"/>
    </row>
    <row r="47" spans="2:18" s="3" customFormat="1" ht="27.95" customHeight="1">
      <c r="B47" s="236"/>
      <c r="C47" s="241"/>
      <c r="D47" s="17" t="s">
        <v>4096</v>
      </c>
      <c r="E47" s="18" t="s">
        <v>908</v>
      </c>
      <c r="F47" s="19" t="s">
        <v>4085</v>
      </c>
      <c r="G47" s="168" t="s">
        <v>356</v>
      </c>
      <c r="H47" s="164">
        <v>0.25</v>
      </c>
      <c r="I47" s="16" t="s">
        <v>3231</v>
      </c>
      <c r="J47" s="327" t="s">
        <v>4087</v>
      </c>
      <c r="K47" s="16" t="s">
        <v>28</v>
      </c>
      <c r="L47" s="207" t="s">
        <v>2191</v>
      </c>
      <c r="M47" s="85">
        <v>2</v>
      </c>
      <c r="N47" s="15">
        <f t="shared" si="15"/>
        <v>0.99</v>
      </c>
      <c r="O47" s="78">
        <f t="shared" si="16"/>
        <v>0</v>
      </c>
      <c r="P47" s="78">
        <f t="shared" si="17"/>
        <v>0.495</v>
      </c>
      <c r="Q47" s="81">
        <f t="shared" si="18"/>
        <v>5.0000000000000044E-3</v>
      </c>
      <c r="R47" s="257"/>
    </row>
    <row r="48" spans="2:18" s="3" customFormat="1" ht="27.95" customHeight="1">
      <c r="B48" s="236"/>
      <c r="C48" s="241"/>
      <c r="D48" s="20"/>
      <c r="E48" s="21"/>
      <c r="F48" s="31"/>
      <c r="G48" s="168" t="s">
        <v>886</v>
      </c>
      <c r="H48" s="164">
        <v>0.25</v>
      </c>
      <c r="I48" s="16" t="s">
        <v>15</v>
      </c>
      <c r="J48" s="12" t="s">
        <v>210</v>
      </c>
      <c r="K48" s="16" t="s">
        <v>18</v>
      </c>
      <c r="L48" s="65" t="s">
        <v>21</v>
      </c>
      <c r="M48" s="85">
        <f>M47</f>
        <v>2</v>
      </c>
      <c r="N48" s="15">
        <f t="shared" si="15"/>
        <v>0</v>
      </c>
      <c r="O48" s="78">
        <f t="shared" si="16"/>
        <v>0.5</v>
      </c>
      <c r="P48" s="78">
        <f t="shared" si="17"/>
        <v>0</v>
      </c>
      <c r="Q48" s="81">
        <f t="shared" si="18"/>
        <v>0</v>
      </c>
      <c r="R48" s="257"/>
    </row>
    <row r="49" spans="2:18" s="3" customFormat="1" ht="27.95" customHeight="1">
      <c r="B49" s="236"/>
      <c r="C49" s="241"/>
      <c r="D49" s="20"/>
      <c r="E49" s="21"/>
      <c r="F49" s="31"/>
      <c r="G49" s="168" t="s">
        <v>887</v>
      </c>
      <c r="H49" s="164">
        <v>0.25</v>
      </c>
      <c r="I49" s="16" t="s">
        <v>15</v>
      </c>
      <c r="J49" s="12" t="s">
        <v>210</v>
      </c>
      <c r="K49" s="16" t="s">
        <v>18</v>
      </c>
      <c r="L49" s="65" t="s">
        <v>21</v>
      </c>
      <c r="M49" s="85">
        <f>M48</f>
        <v>2</v>
      </c>
      <c r="N49" s="15">
        <f t="shared" si="15"/>
        <v>0</v>
      </c>
      <c r="O49" s="78">
        <f t="shared" si="16"/>
        <v>0.5</v>
      </c>
      <c r="P49" s="78">
        <f t="shared" si="17"/>
        <v>0</v>
      </c>
      <c r="Q49" s="81">
        <f t="shared" si="18"/>
        <v>0</v>
      </c>
      <c r="R49" s="257"/>
    </row>
    <row r="50" spans="2:18" s="3" customFormat="1" ht="27.95" customHeight="1">
      <c r="B50" s="236"/>
      <c r="C50" s="241"/>
      <c r="D50" s="20"/>
      <c r="E50" s="21"/>
      <c r="F50" s="31"/>
      <c r="G50" s="186" t="s">
        <v>359</v>
      </c>
      <c r="H50" s="183">
        <v>0.25</v>
      </c>
      <c r="I50" s="16" t="s">
        <v>19</v>
      </c>
      <c r="J50" s="12" t="s">
        <v>210</v>
      </c>
      <c r="K50" s="16" t="s">
        <v>18</v>
      </c>
      <c r="L50" s="65" t="s">
        <v>109</v>
      </c>
      <c r="M50" s="85">
        <f>M49</f>
        <v>2</v>
      </c>
      <c r="N50" s="15">
        <f t="shared" si="15"/>
        <v>0</v>
      </c>
      <c r="O50" s="78">
        <f t="shared" si="16"/>
        <v>0.5</v>
      </c>
      <c r="P50" s="78">
        <f t="shared" si="17"/>
        <v>0</v>
      </c>
      <c r="Q50" s="81">
        <f t="shared" si="18"/>
        <v>0</v>
      </c>
      <c r="R50" s="257"/>
    </row>
    <row r="51" spans="2:18" s="3" customFormat="1" ht="27.95" customHeight="1">
      <c r="B51" s="236"/>
      <c r="C51" s="218" t="s">
        <v>4097</v>
      </c>
      <c r="D51" s="17" t="s">
        <v>4098</v>
      </c>
      <c r="E51" s="18" t="s">
        <v>6</v>
      </c>
      <c r="F51" s="19" t="s">
        <v>200</v>
      </c>
      <c r="G51" s="14" t="s">
        <v>12</v>
      </c>
      <c r="H51" s="15">
        <v>0.8</v>
      </c>
      <c r="I51" s="16" t="s">
        <v>2782</v>
      </c>
      <c r="J51" s="327" t="s">
        <v>4088</v>
      </c>
      <c r="K51" s="16" t="s">
        <v>3223</v>
      </c>
      <c r="L51" s="207" t="s">
        <v>2191</v>
      </c>
      <c r="M51" s="85">
        <v>0.2</v>
      </c>
      <c r="N51" s="15">
        <f t="shared" si="15"/>
        <v>0.99</v>
      </c>
      <c r="O51" s="78">
        <f t="shared" si="16"/>
        <v>0</v>
      </c>
      <c r="P51" s="78">
        <f t="shared" si="17"/>
        <v>0.15840000000000004</v>
      </c>
      <c r="Q51" s="153">
        <f t="shared" si="18"/>
        <v>1.6000000000000018E-3</v>
      </c>
      <c r="R51" s="113"/>
    </row>
    <row r="52" spans="2:18" s="3" customFormat="1" ht="27.95" customHeight="1">
      <c r="B52" s="236"/>
      <c r="C52" s="241"/>
      <c r="D52" s="20"/>
      <c r="E52" s="21"/>
      <c r="F52" s="31"/>
      <c r="G52" s="14" t="s">
        <v>13</v>
      </c>
      <c r="H52" s="15">
        <v>0.1</v>
      </c>
      <c r="I52" s="16" t="s">
        <v>25</v>
      </c>
      <c r="J52" s="327" t="s">
        <v>4087</v>
      </c>
      <c r="K52" s="16" t="s">
        <v>28</v>
      </c>
      <c r="L52" s="207" t="s">
        <v>2191</v>
      </c>
      <c r="M52" s="85">
        <f t="shared" si="4"/>
        <v>0.2</v>
      </c>
      <c r="N52" s="15">
        <f t="shared" si="15"/>
        <v>0.99</v>
      </c>
      <c r="O52" s="78">
        <f t="shared" si="16"/>
        <v>0</v>
      </c>
      <c r="P52" s="78">
        <f t="shared" si="17"/>
        <v>1.9800000000000005E-2</v>
      </c>
      <c r="Q52" s="153">
        <f t="shared" si="18"/>
        <v>2.0000000000000023E-4</v>
      </c>
      <c r="R52" s="113"/>
    </row>
    <row r="53" spans="2:18" s="3" customFormat="1" ht="27.95" customHeight="1">
      <c r="B53" s="236"/>
      <c r="C53" s="241"/>
      <c r="D53" s="22"/>
      <c r="E53" s="23"/>
      <c r="F53" s="24"/>
      <c r="G53" s="14" t="s">
        <v>14</v>
      </c>
      <c r="H53" s="15">
        <v>0.1</v>
      </c>
      <c r="I53" s="16" t="s">
        <v>15</v>
      </c>
      <c r="J53" s="12" t="s">
        <v>210</v>
      </c>
      <c r="K53" s="16" t="s">
        <v>18</v>
      </c>
      <c r="L53" s="65" t="s">
        <v>21</v>
      </c>
      <c r="M53" s="85">
        <f t="shared" si="4"/>
        <v>0.2</v>
      </c>
      <c r="N53" s="15">
        <f t="shared" si="15"/>
        <v>0</v>
      </c>
      <c r="O53" s="78">
        <f t="shared" si="16"/>
        <v>2.0000000000000004E-2</v>
      </c>
      <c r="P53" s="78">
        <f t="shared" si="17"/>
        <v>0</v>
      </c>
      <c r="Q53" s="153">
        <f t="shared" si="18"/>
        <v>0</v>
      </c>
      <c r="R53" s="113"/>
    </row>
    <row r="54" spans="2:18" s="3" customFormat="1" ht="27.95" customHeight="1">
      <c r="B54" s="236"/>
      <c r="C54" s="241"/>
      <c r="D54" s="17" t="s">
        <v>4105</v>
      </c>
      <c r="E54" s="18" t="s">
        <v>6</v>
      </c>
      <c r="F54" s="19" t="s">
        <v>3940</v>
      </c>
      <c r="G54" s="14" t="s">
        <v>12</v>
      </c>
      <c r="H54" s="15">
        <v>0.8</v>
      </c>
      <c r="I54" s="16" t="s">
        <v>19</v>
      </c>
      <c r="J54" s="12" t="s">
        <v>210</v>
      </c>
      <c r="K54" s="16" t="s">
        <v>18</v>
      </c>
      <c r="L54" s="65" t="s">
        <v>109</v>
      </c>
      <c r="M54" s="85">
        <v>0.2</v>
      </c>
      <c r="N54" s="15">
        <f t="shared" si="15"/>
        <v>0</v>
      </c>
      <c r="O54" s="78">
        <f t="shared" si="16"/>
        <v>0.16000000000000003</v>
      </c>
      <c r="P54" s="78">
        <f t="shared" si="17"/>
        <v>0</v>
      </c>
      <c r="Q54" s="153">
        <f t="shared" si="18"/>
        <v>0</v>
      </c>
      <c r="R54" s="113"/>
    </row>
    <row r="55" spans="2:18" s="3" customFormat="1" ht="27.95" customHeight="1">
      <c r="B55" s="236"/>
      <c r="C55" s="241"/>
      <c r="D55" s="20"/>
      <c r="E55" s="21"/>
      <c r="F55" s="31"/>
      <c r="G55" s="14" t="s">
        <v>13</v>
      </c>
      <c r="H55" s="15">
        <v>0.1</v>
      </c>
      <c r="I55" s="16" t="s">
        <v>25</v>
      </c>
      <c r="J55" s="327" t="s">
        <v>4087</v>
      </c>
      <c r="K55" s="16" t="s">
        <v>28</v>
      </c>
      <c r="L55" s="207" t="s">
        <v>2191</v>
      </c>
      <c r="M55" s="85">
        <f t="shared" ref="M55:M56" si="20">M54</f>
        <v>0.2</v>
      </c>
      <c r="N55" s="15">
        <f t="shared" si="15"/>
        <v>0.99</v>
      </c>
      <c r="O55" s="78">
        <f t="shared" si="16"/>
        <v>0</v>
      </c>
      <c r="P55" s="78">
        <f t="shared" si="17"/>
        <v>1.9800000000000005E-2</v>
      </c>
      <c r="Q55" s="153">
        <f t="shared" si="18"/>
        <v>2.0000000000000023E-4</v>
      </c>
      <c r="R55" s="113"/>
    </row>
    <row r="56" spans="2:18" s="3" customFormat="1" ht="27.95" customHeight="1">
      <c r="B56" s="236"/>
      <c r="C56" s="241"/>
      <c r="D56" s="22"/>
      <c r="E56" s="23"/>
      <c r="F56" s="24"/>
      <c r="G56" s="14" t="s">
        <v>14</v>
      </c>
      <c r="H56" s="15">
        <v>0.1</v>
      </c>
      <c r="I56" s="16" t="s">
        <v>15</v>
      </c>
      <c r="J56" s="12" t="s">
        <v>210</v>
      </c>
      <c r="K56" s="16" t="s">
        <v>18</v>
      </c>
      <c r="L56" s="65" t="s">
        <v>21</v>
      </c>
      <c r="M56" s="85">
        <f t="shared" si="20"/>
        <v>0.2</v>
      </c>
      <c r="N56" s="15">
        <f t="shared" si="15"/>
        <v>0</v>
      </c>
      <c r="O56" s="78">
        <f t="shared" si="16"/>
        <v>2.0000000000000004E-2</v>
      </c>
      <c r="P56" s="78">
        <f t="shared" si="17"/>
        <v>0</v>
      </c>
      <c r="Q56" s="153">
        <f t="shared" si="18"/>
        <v>0</v>
      </c>
      <c r="R56" s="113"/>
    </row>
    <row r="57" spans="2:18" s="3" customFormat="1" ht="27.95" customHeight="1">
      <c r="B57" s="236"/>
      <c r="C57" s="241"/>
      <c r="D57" s="17" t="s">
        <v>4099</v>
      </c>
      <c r="E57" s="18" t="s">
        <v>22</v>
      </c>
      <c r="F57" s="19" t="s">
        <v>4079</v>
      </c>
      <c r="G57" s="14" t="s">
        <v>12</v>
      </c>
      <c r="H57" s="15">
        <v>0.4</v>
      </c>
      <c r="I57" s="16" t="s">
        <v>19</v>
      </c>
      <c r="J57" s="12" t="s">
        <v>210</v>
      </c>
      <c r="K57" s="16" t="s">
        <v>18</v>
      </c>
      <c r="L57" s="65" t="s">
        <v>109</v>
      </c>
      <c r="M57" s="85">
        <v>2</v>
      </c>
      <c r="N57" s="15">
        <f t="shared" si="15"/>
        <v>0</v>
      </c>
      <c r="O57" s="78">
        <f t="shared" si="16"/>
        <v>0.8</v>
      </c>
      <c r="P57" s="78">
        <f t="shared" si="17"/>
        <v>0</v>
      </c>
      <c r="Q57" s="153">
        <f t="shared" si="18"/>
        <v>0</v>
      </c>
      <c r="R57" s="113"/>
    </row>
    <row r="58" spans="2:18" s="3" customFormat="1" ht="27.95" customHeight="1">
      <c r="B58" s="236"/>
      <c r="C58" s="241"/>
      <c r="D58" s="20"/>
      <c r="E58" s="21"/>
      <c r="F58" s="31"/>
      <c r="G58" s="14" t="s">
        <v>13</v>
      </c>
      <c r="H58" s="15">
        <v>0.4</v>
      </c>
      <c r="I58" s="16" t="s">
        <v>25</v>
      </c>
      <c r="J58" s="327" t="s">
        <v>4087</v>
      </c>
      <c r="K58" s="16" t="s">
        <v>28</v>
      </c>
      <c r="L58" s="207" t="s">
        <v>2191</v>
      </c>
      <c r="M58" s="85">
        <f t="shared" ref="M58:M59" si="21">M57</f>
        <v>2</v>
      </c>
      <c r="N58" s="15">
        <f t="shared" si="15"/>
        <v>0.99</v>
      </c>
      <c r="O58" s="78">
        <f t="shared" si="16"/>
        <v>0</v>
      </c>
      <c r="P58" s="78">
        <f t="shared" si="17"/>
        <v>0.79200000000000004</v>
      </c>
      <c r="Q58" s="153">
        <f t="shared" si="18"/>
        <v>8.0000000000000071E-3</v>
      </c>
      <c r="R58" s="113"/>
    </row>
    <row r="59" spans="2:18" s="3" customFormat="1" ht="27.95" customHeight="1">
      <c r="B59" s="236"/>
      <c r="C59" s="241"/>
      <c r="D59" s="22"/>
      <c r="E59" s="23"/>
      <c r="F59" s="24"/>
      <c r="G59" s="14" t="s">
        <v>14</v>
      </c>
      <c r="H59" s="15">
        <v>0.2</v>
      </c>
      <c r="I59" s="16" t="s">
        <v>15</v>
      </c>
      <c r="J59" s="12" t="s">
        <v>210</v>
      </c>
      <c r="K59" s="16" t="s">
        <v>18</v>
      </c>
      <c r="L59" s="65" t="s">
        <v>21</v>
      </c>
      <c r="M59" s="85">
        <f t="shared" si="21"/>
        <v>2</v>
      </c>
      <c r="N59" s="15">
        <f t="shared" si="15"/>
        <v>0</v>
      </c>
      <c r="O59" s="78">
        <f t="shared" si="16"/>
        <v>0.4</v>
      </c>
      <c r="P59" s="78">
        <f t="shared" si="17"/>
        <v>0</v>
      </c>
      <c r="Q59" s="153">
        <f t="shared" si="18"/>
        <v>0</v>
      </c>
      <c r="R59" s="113"/>
    </row>
    <row r="60" spans="2:18" s="3" customFormat="1" ht="27.95" customHeight="1">
      <c r="B60" s="236"/>
      <c r="C60" s="241"/>
      <c r="D60" s="17" t="s">
        <v>4100</v>
      </c>
      <c r="E60" s="18" t="s">
        <v>6</v>
      </c>
      <c r="F60" s="19" t="s">
        <v>4082</v>
      </c>
      <c r="G60" s="14" t="s">
        <v>12</v>
      </c>
      <c r="H60" s="15">
        <v>0.8</v>
      </c>
      <c r="I60" s="16" t="s">
        <v>3231</v>
      </c>
      <c r="J60" s="327" t="s">
        <v>4087</v>
      </c>
      <c r="K60" s="16" t="s">
        <v>28</v>
      </c>
      <c r="L60" s="207" t="s">
        <v>2191</v>
      </c>
      <c r="M60" s="85">
        <v>0.2</v>
      </c>
      <c r="N60" s="15">
        <f t="shared" ref="N60:N79" si="22">IF(K60="Detected", 0.99,0)</f>
        <v>0.99</v>
      </c>
      <c r="O60" s="78">
        <f t="shared" ref="O60:O79" si="23">IF(I60="Safe", M60*H60,0)</f>
        <v>0</v>
      </c>
      <c r="P60" s="78">
        <f t="shared" ref="P60:P79" si="24">IF(I60="Dangerous",M60*H60*N60,0)</f>
        <v>0.15840000000000004</v>
      </c>
      <c r="Q60" s="153">
        <f t="shared" ref="Q60:Q79" si="25">IF(P60=0,0,M60*H60*(1-N60))</f>
        <v>1.6000000000000018E-3</v>
      </c>
      <c r="R60" s="113"/>
    </row>
    <row r="61" spans="2:18" s="3" customFormat="1" ht="27.95" customHeight="1">
      <c r="B61" s="236"/>
      <c r="C61" s="241"/>
      <c r="D61" s="20"/>
      <c r="E61" s="21"/>
      <c r="F61" s="31"/>
      <c r="G61" s="14" t="s">
        <v>13</v>
      </c>
      <c r="H61" s="15">
        <v>0.1</v>
      </c>
      <c r="I61" s="16" t="s">
        <v>3226</v>
      </c>
      <c r="J61" s="12" t="s">
        <v>210</v>
      </c>
      <c r="K61" s="16" t="s">
        <v>18</v>
      </c>
      <c r="L61" s="65" t="s">
        <v>21</v>
      </c>
      <c r="M61" s="85">
        <f t="shared" ref="M61:M62" si="26">M60</f>
        <v>0.2</v>
      </c>
      <c r="N61" s="15">
        <f t="shared" si="22"/>
        <v>0</v>
      </c>
      <c r="O61" s="78">
        <f t="shared" si="23"/>
        <v>2.0000000000000004E-2</v>
      </c>
      <c r="P61" s="78">
        <f t="shared" si="24"/>
        <v>0</v>
      </c>
      <c r="Q61" s="153">
        <f t="shared" si="25"/>
        <v>0</v>
      </c>
      <c r="R61" s="113"/>
    </row>
    <row r="62" spans="2:18" s="3" customFormat="1" ht="27.95" customHeight="1">
      <c r="B62" s="236"/>
      <c r="C62" s="241"/>
      <c r="D62" s="22"/>
      <c r="E62" s="23"/>
      <c r="F62" s="24"/>
      <c r="G62" s="14" t="s">
        <v>14</v>
      </c>
      <c r="H62" s="15">
        <v>0.1</v>
      </c>
      <c r="I62" s="16" t="s">
        <v>15</v>
      </c>
      <c r="J62" s="12" t="s">
        <v>210</v>
      </c>
      <c r="K62" s="16" t="s">
        <v>18</v>
      </c>
      <c r="L62" s="65" t="s">
        <v>21</v>
      </c>
      <c r="M62" s="85">
        <f t="shared" si="26"/>
        <v>0.2</v>
      </c>
      <c r="N62" s="15">
        <f t="shared" si="22"/>
        <v>0</v>
      </c>
      <c r="O62" s="78">
        <f t="shared" si="23"/>
        <v>2.0000000000000004E-2</v>
      </c>
      <c r="P62" s="78">
        <f t="shared" si="24"/>
        <v>0</v>
      </c>
      <c r="Q62" s="153">
        <f t="shared" si="25"/>
        <v>0</v>
      </c>
      <c r="R62" s="113"/>
    </row>
    <row r="63" spans="2:18" s="3" customFormat="1" ht="27.95" customHeight="1">
      <c r="B63" s="236"/>
      <c r="C63" s="243"/>
      <c r="D63" s="17" t="s">
        <v>4101</v>
      </c>
      <c r="E63" s="18" t="s">
        <v>3949</v>
      </c>
      <c r="F63" s="19" t="s">
        <v>3942</v>
      </c>
      <c r="G63" s="168" t="s">
        <v>356</v>
      </c>
      <c r="H63" s="164">
        <v>0.25</v>
      </c>
      <c r="I63" s="16" t="s">
        <v>3231</v>
      </c>
      <c r="J63" s="327" t="s">
        <v>4087</v>
      </c>
      <c r="K63" s="16" t="s">
        <v>28</v>
      </c>
      <c r="L63" s="207" t="s">
        <v>2191</v>
      </c>
      <c r="M63" s="87">
        <v>1</v>
      </c>
      <c r="N63" s="15">
        <f t="shared" si="22"/>
        <v>0.99</v>
      </c>
      <c r="O63" s="78">
        <f t="shared" si="23"/>
        <v>0</v>
      </c>
      <c r="P63" s="78">
        <f t="shared" si="24"/>
        <v>0.2475</v>
      </c>
      <c r="Q63" s="153">
        <f t="shared" si="25"/>
        <v>2.5000000000000022E-3</v>
      </c>
      <c r="R63" s="238"/>
    </row>
    <row r="64" spans="2:18" s="3" customFormat="1" ht="27.95" customHeight="1">
      <c r="B64" s="236"/>
      <c r="C64" s="243"/>
      <c r="D64" s="20"/>
      <c r="E64" s="21"/>
      <c r="F64" s="31"/>
      <c r="G64" s="168" t="s">
        <v>886</v>
      </c>
      <c r="H64" s="164">
        <v>0.25</v>
      </c>
      <c r="I64" s="16" t="s">
        <v>15</v>
      </c>
      <c r="J64" s="12" t="s">
        <v>210</v>
      </c>
      <c r="K64" s="16" t="s">
        <v>18</v>
      </c>
      <c r="L64" s="65" t="s">
        <v>21</v>
      </c>
      <c r="M64" s="85">
        <f>M63</f>
        <v>1</v>
      </c>
      <c r="N64" s="15">
        <f t="shared" si="22"/>
        <v>0</v>
      </c>
      <c r="O64" s="78">
        <f t="shared" si="23"/>
        <v>0.25</v>
      </c>
      <c r="P64" s="78">
        <f t="shared" si="24"/>
        <v>0</v>
      </c>
      <c r="Q64" s="153">
        <f t="shared" si="25"/>
        <v>0</v>
      </c>
      <c r="R64" s="238"/>
    </row>
    <row r="65" spans="2:18" s="3" customFormat="1" ht="27.95" customHeight="1">
      <c r="B65" s="236"/>
      <c r="C65" s="243"/>
      <c r="D65" s="20"/>
      <c r="E65" s="21"/>
      <c r="F65" s="31"/>
      <c r="G65" s="168" t="s">
        <v>887</v>
      </c>
      <c r="H65" s="164">
        <v>0.25</v>
      </c>
      <c r="I65" s="16" t="s">
        <v>15</v>
      </c>
      <c r="J65" s="12" t="s">
        <v>210</v>
      </c>
      <c r="K65" s="16" t="s">
        <v>18</v>
      </c>
      <c r="L65" s="65" t="s">
        <v>21</v>
      </c>
      <c r="M65" s="85">
        <f>M64</f>
        <v>1</v>
      </c>
      <c r="N65" s="15">
        <f t="shared" si="22"/>
        <v>0</v>
      </c>
      <c r="O65" s="78">
        <f t="shared" si="23"/>
        <v>0.25</v>
      </c>
      <c r="P65" s="78">
        <f t="shared" si="24"/>
        <v>0</v>
      </c>
      <c r="Q65" s="153">
        <f t="shared" si="25"/>
        <v>0</v>
      </c>
      <c r="R65" s="238"/>
    </row>
    <row r="66" spans="2:18" s="3" customFormat="1" ht="27.95" customHeight="1">
      <c r="B66" s="236"/>
      <c r="C66" s="243"/>
      <c r="D66" s="20"/>
      <c r="E66" s="21"/>
      <c r="F66" s="31"/>
      <c r="G66" s="186" t="s">
        <v>359</v>
      </c>
      <c r="H66" s="183">
        <v>0.25</v>
      </c>
      <c r="I66" s="16" t="s">
        <v>15</v>
      </c>
      <c r="J66" s="12" t="s">
        <v>210</v>
      </c>
      <c r="K66" s="16" t="s">
        <v>18</v>
      </c>
      <c r="L66" s="65" t="s">
        <v>21</v>
      </c>
      <c r="M66" s="85">
        <f>M65</f>
        <v>1</v>
      </c>
      <c r="N66" s="15">
        <f t="shared" si="22"/>
        <v>0</v>
      </c>
      <c r="O66" s="78">
        <f t="shared" si="23"/>
        <v>0.25</v>
      </c>
      <c r="P66" s="78">
        <f t="shared" si="24"/>
        <v>0</v>
      </c>
      <c r="Q66" s="153">
        <f t="shared" si="25"/>
        <v>0</v>
      </c>
      <c r="R66" s="238"/>
    </row>
    <row r="67" spans="2:18" s="3" customFormat="1" ht="27.95" customHeight="1">
      <c r="B67" s="236"/>
      <c r="C67" s="241"/>
      <c r="D67" s="17" t="s">
        <v>4102</v>
      </c>
      <c r="E67" s="18" t="s">
        <v>908</v>
      </c>
      <c r="F67" s="19" t="s">
        <v>4085</v>
      </c>
      <c r="G67" s="168" t="s">
        <v>356</v>
      </c>
      <c r="H67" s="164">
        <v>0.25</v>
      </c>
      <c r="I67" s="16" t="s">
        <v>3231</v>
      </c>
      <c r="J67" s="327" t="s">
        <v>4087</v>
      </c>
      <c r="K67" s="16" t="s">
        <v>28</v>
      </c>
      <c r="L67" s="207" t="s">
        <v>2191</v>
      </c>
      <c r="M67" s="85">
        <v>2</v>
      </c>
      <c r="N67" s="15">
        <f t="shared" si="22"/>
        <v>0.99</v>
      </c>
      <c r="O67" s="78">
        <f t="shared" si="23"/>
        <v>0</v>
      </c>
      <c r="P67" s="78">
        <f t="shared" si="24"/>
        <v>0.495</v>
      </c>
      <c r="Q67" s="81">
        <f t="shared" si="25"/>
        <v>5.0000000000000044E-3</v>
      </c>
      <c r="R67" s="257"/>
    </row>
    <row r="68" spans="2:18" s="3" customFormat="1" ht="27.95" customHeight="1">
      <c r="B68" s="236"/>
      <c r="C68" s="241"/>
      <c r="D68" s="20"/>
      <c r="E68" s="21"/>
      <c r="F68" s="31"/>
      <c r="G68" s="168" t="s">
        <v>886</v>
      </c>
      <c r="H68" s="164">
        <v>0.25</v>
      </c>
      <c r="I68" s="16" t="s">
        <v>15</v>
      </c>
      <c r="J68" s="12" t="s">
        <v>210</v>
      </c>
      <c r="K68" s="16" t="s">
        <v>18</v>
      </c>
      <c r="L68" s="65" t="s">
        <v>21</v>
      </c>
      <c r="M68" s="85">
        <f>M67</f>
        <v>2</v>
      </c>
      <c r="N68" s="15">
        <f t="shared" si="22"/>
        <v>0</v>
      </c>
      <c r="O68" s="78">
        <f t="shared" si="23"/>
        <v>0.5</v>
      </c>
      <c r="P68" s="78">
        <f t="shared" si="24"/>
        <v>0</v>
      </c>
      <c r="Q68" s="81">
        <f t="shared" si="25"/>
        <v>0</v>
      </c>
      <c r="R68" s="257"/>
    </row>
    <row r="69" spans="2:18" s="3" customFormat="1" ht="27.95" customHeight="1">
      <c r="B69" s="236"/>
      <c r="C69" s="241"/>
      <c r="D69" s="20"/>
      <c r="E69" s="21"/>
      <c r="F69" s="31"/>
      <c r="G69" s="168" t="s">
        <v>887</v>
      </c>
      <c r="H69" s="164">
        <v>0.25</v>
      </c>
      <c r="I69" s="16" t="s">
        <v>15</v>
      </c>
      <c r="J69" s="12" t="s">
        <v>210</v>
      </c>
      <c r="K69" s="16" t="s">
        <v>18</v>
      </c>
      <c r="L69" s="65" t="s">
        <v>21</v>
      </c>
      <c r="M69" s="85">
        <f>M68</f>
        <v>2</v>
      </c>
      <c r="N69" s="15">
        <f t="shared" si="22"/>
        <v>0</v>
      </c>
      <c r="O69" s="78">
        <f t="shared" si="23"/>
        <v>0.5</v>
      </c>
      <c r="P69" s="78">
        <f t="shared" si="24"/>
        <v>0</v>
      </c>
      <c r="Q69" s="81">
        <f t="shared" si="25"/>
        <v>0</v>
      </c>
      <c r="R69" s="257"/>
    </row>
    <row r="70" spans="2:18" s="3" customFormat="1" ht="27.95" customHeight="1">
      <c r="B70" s="236"/>
      <c r="C70" s="241"/>
      <c r="D70" s="20"/>
      <c r="E70" s="21"/>
      <c r="F70" s="31"/>
      <c r="G70" s="186" t="s">
        <v>359</v>
      </c>
      <c r="H70" s="183">
        <v>0.25</v>
      </c>
      <c r="I70" s="16" t="s">
        <v>19</v>
      </c>
      <c r="J70" s="12" t="s">
        <v>210</v>
      </c>
      <c r="K70" s="16" t="s">
        <v>18</v>
      </c>
      <c r="L70" s="65" t="s">
        <v>109</v>
      </c>
      <c r="M70" s="85">
        <f>M69</f>
        <v>2</v>
      </c>
      <c r="N70" s="15">
        <f t="shared" si="22"/>
        <v>0</v>
      </c>
      <c r="O70" s="78">
        <f t="shared" si="23"/>
        <v>0.5</v>
      </c>
      <c r="P70" s="78">
        <f t="shared" si="24"/>
        <v>0</v>
      </c>
      <c r="Q70" s="81">
        <f t="shared" si="25"/>
        <v>0</v>
      </c>
      <c r="R70" s="257"/>
    </row>
    <row r="71" spans="2:18" s="3" customFormat="1" ht="27.95" customHeight="1">
      <c r="B71" s="236"/>
      <c r="C71" s="218" t="s">
        <v>4103</v>
      </c>
      <c r="D71" s="17" t="s">
        <v>4104</v>
      </c>
      <c r="E71" s="18" t="s">
        <v>6</v>
      </c>
      <c r="F71" s="19" t="s">
        <v>200</v>
      </c>
      <c r="G71" s="14" t="s">
        <v>12</v>
      </c>
      <c r="H71" s="15">
        <v>0.8</v>
      </c>
      <c r="I71" s="16" t="s">
        <v>2782</v>
      </c>
      <c r="J71" s="327" t="s">
        <v>4088</v>
      </c>
      <c r="K71" s="16" t="s">
        <v>3223</v>
      </c>
      <c r="L71" s="207" t="s">
        <v>2191</v>
      </c>
      <c r="M71" s="85">
        <v>0.2</v>
      </c>
      <c r="N71" s="15">
        <f t="shared" si="22"/>
        <v>0.99</v>
      </c>
      <c r="O71" s="78">
        <f t="shared" si="23"/>
        <v>0</v>
      </c>
      <c r="P71" s="78">
        <f t="shared" si="24"/>
        <v>0.15840000000000004</v>
      </c>
      <c r="Q71" s="153">
        <f t="shared" si="25"/>
        <v>1.6000000000000018E-3</v>
      </c>
      <c r="R71" s="113"/>
    </row>
    <row r="72" spans="2:18" s="3" customFormat="1" ht="27.95" customHeight="1">
      <c r="B72" s="236"/>
      <c r="C72" s="241"/>
      <c r="D72" s="20"/>
      <c r="E72" s="21"/>
      <c r="F72" s="31"/>
      <c r="G72" s="14" t="s">
        <v>13</v>
      </c>
      <c r="H72" s="15">
        <v>0.1</v>
      </c>
      <c r="I72" s="16" t="s">
        <v>25</v>
      </c>
      <c r="J72" s="327" t="s">
        <v>4087</v>
      </c>
      <c r="K72" s="16" t="s">
        <v>28</v>
      </c>
      <c r="L72" s="207" t="s">
        <v>2191</v>
      </c>
      <c r="M72" s="85">
        <f t="shared" si="4"/>
        <v>0.2</v>
      </c>
      <c r="N72" s="15">
        <f t="shared" si="22"/>
        <v>0.99</v>
      </c>
      <c r="O72" s="78">
        <f t="shared" si="23"/>
        <v>0</v>
      </c>
      <c r="P72" s="78">
        <f t="shared" si="24"/>
        <v>1.9800000000000005E-2</v>
      </c>
      <c r="Q72" s="153">
        <f t="shared" si="25"/>
        <v>2.0000000000000023E-4</v>
      </c>
      <c r="R72" s="113"/>
    </row>
    <row r="73" spans="2:18" s="3" customFormat="1" ht="27.95" customHeight="1">
      <c r="B73" s="236"/>
      <c r="C73" s="241"/>
      <c r="D73" s="22"/>
      <c r="E73" s="23"/>
      <c r="F73" s="24"/>
      <c r="G73" s="14" t="s">
        <v>14</v>
      </c>
      <c r="H73" s="15">
        <v>0.1</v>
      </c>
      <c r="I73" s="16" t="s">
        <v>15</v>
      </c>
      <c r="J73" s="12" t="s">
        <v>210</v>
      </c>
      <c r="K73" s="16" t="s">
        <v>18</v>
      </c>
      <c r="L73" s="65" t="s">
        <v>21</v>
      </c>
      <c r="M73" s="85">
        <f t="shared" si="4"/>
        <v>0.2</v>
      </c>
      <c r="N73" s="15">
        <f t="shared" si="22"/>
        <v>0</v>
      </c>
      <c r="O73" s="78">
        <f t="shared" si="23"/>
        <v>2.0000000000000004E-2</v>
      </c>
      <c r="P73" s="78">
        <f t="shared" si="24"/>
        <v>0</v>
      </c>
      <c r="Q73" s="153">
        <f t="shared" si="25"/>
        <v>0</v>
      </c>
      <c r="R73" s="113"/>
    </row>
    <row r="74" spans="2:18" s="3" customFormat="1" ht="27.95" customHeight="1">
      <c r="B74" s="236"/>
      <c r="C74" s="241"/>
      <c r="D74" s="17" t="s">
        <v>4106</v>
      </c>
      <c r="E74" s="18" t="s">
        <v>6</v>
      </c>
      <c r="F74" s="19" t="s">
        <v>3940</v>
      </c>
      <c r="G74" s="14" t="s">
        <v>12</v>
      </c>
      <c r="H74" s="15">
        <v>0.8</v>
      </c>
      <c r="I74" s="16" t="s">
        <v>19</v>
      </c>
      <c r="J74" s="12" t="s">
        <v>210</v>
      </c>
      <c r="K74" s="16" t="s">
        <v>18</v>
      </c>
      <c r="L74" s="65" t="s">
        <v>109</v>
      </c>
      <c r="M74" s="85">
        <v>0.2</v>
      </c>
      <c r="N74" s="15">
        <f t="shared" si="22"/>
        <v>0</v>
      </c>
      <c r="O74" s="78">
        <f t="shared" si="23"/>
        <v>0.16000000000000003</v>
      </c>
      <c r="P74" s="78">
        <f t="shared" si="24"/>
        <v>0</v>
      </c>
      <c r="Q74" s="153">
        <f t="shared" si="25"/>
        <v>0</v>
      </c>
      <c r="R74" s="113"/>
    </row>
    <row r="75" spans="2:18" s="3" customFormat="1" ht="27.95" customHeight="1">
      <c r="B75" s="236"/>
      <c r="C75" s="241"/>
      <c r="D75" s="20"/>
      <c r="E75" s="21"/>
      <c r="F75" s="31"/>
      <c r="G75" s="14" t="s">
        <v>13</v>
      </c>
      <c r="H75" s="15">
        <v>0.1</v>
      </c>
      <c r="I75" s="16" t="s">
        <v>25</v>
      </c>
      <c r="J75" s="327" t="s">
        <v>4087</v>
      </c>
      <c r="K75" s="16" t="s">
        <v>28</v>
      </c>
      <c r="L75" s="207" t="s">
        <v>2191</v>
      </c>
      <c r="M75" s="85">
        <f t="shared" ref="M75:M76" si="27">M74</f>
        <v>0.2</v>
      </c>
      <c r="N75" s="15">
        <f t="shared" si="22"/>
        <v>0.99</v>
      </c>
      <c r="O75" s="78">
        <f t="shared" si="23"/>
        <v>0</v>
      </c>
      <c r="P75" s="78">
        <f t="shared" si="24"/>
        <v>1.9800000000000005E-2</v>
      </c>
      <c r="Q75" s="153">
        <f t="shared" si="25"/>
        <v>2.0000000000000023E-4</v>
      </c>
      <c r="R75" s="113"/>
    </row>
    <row r="76" spans="2:18" s="3" customFormat="1" ht="27.95" customHeight="1">
      <c r="B76" s="236"/>
      <c r="C76" s="241"/>
      <c r="D76" s="22"/>
      <c r="E76" s="23"/>
      <c r="F76" s="24"/>
      <c r="G76" s="14" t="s">
        <v>14</v>
      </c>
      <c r="H76" s="15">
        <v>0.1</v>
      </c>
      <c r="I76" s="16" t="s">
        <v>15</v>
      </c>
      <c r="J76" s="12" t="s">
        <v>210</v>
      </c>
      <c r="K76" s="16" t="s">
        <v>18</v>
      </c>
      <c r="L76" s="65" t="s">
        <v>21</v>
      </c>
      <c r="M76" s="85">
        <f t="shared" si="27"/>
        <v>0.2</v>
      </c>
      <c r="N76" s="15">
        <f t="shared" si="22"/>
        <v>0</v>
      </c>
      <c r="O76" s="78">
        <f t="shared" si="23"/>
        <v>2.0000000000000004E-2</v>
      </c>
      <c r="P76" s="78">
        <f t="shared" si="24"/>
        <v>0</v>
      </c>
      <c r="Q76" s="153">
        <f t="shared" si="25"/>
        <v>0</v>
      </c>
      <c r="R76" s="113"/>
    </row>
    <row r="77" spans="2:18" s="3" customFormat="1" ht="27.95" customHeight="1">
      <c r="B77" s="236"/>
      <c r="C77" s="241"/>
      <c r="D77" s="17" t="s">
        <v>4107</v>
      </c>
      <c r="E77" s="18" t="s">
        <v>22</v>
      </c>
      <c r="F77" s="19" t="s">
        <v>4079</v>
      </c>
      <c r="G77" s="14" t="s">
        <v>12</v>
      </c>
      <c r="H77" s="15">
        <v>0.4</v>
      </c>
      <c r="I77" s="16" t="s">
        <v>19</v>
      </c>
      <c r="J77" s="12" t="s">
        <v>210</v>
      </c>
      <c r="K77" s="16" t="s">
        <v>18</v>
      </c>
      <c r="L77" s="65" t="s">
        <v>109</v>
      </c>
      <c r="M77" s="85">
        <v>2</v>
      </c>
      <c r="N77" s="15">
        <f t="shared" si="22"/>
        <v>0</v>
      </c>
      <c r="O77" s="78">
        <f t="shared" si="23"/>
        <v>0.8</v>
      </c>
      <c r="P77" s="78">
        <f t="shared" si="24"/>
        <v>0</v>
      </c>
      <c r="Q77" s="153">
        <f t="shared" si="25"/>
        <v>0</v>
      </c>
      <c r="R77" s="113"/>
    </row>
    <row r="78" spans="2:18" s="3" customFormat="1" ht="27.95" customHeight="1">
      <c r="B78" s="236"/>
      <c r="C78" s="241"/>
      <c r="D78" s="20"/>
      <c r="E78" s="21"/>
      <c r="F78" s="31"/>
      <c r="G78" s="14" t="s">
        <v>13</v>
      </c>
      <c r="H78" s="15">
        <v>0.4</v>
      </c>
      <c r="I78" s="16" t="s">
        <v>25</v>
      </c>
      <c r="J78" s="327" t="s">
        <v>4087</v>
      </c>
      <c r="K78" s="16" t="s">
        <v>28</v>
      </c>
      <c r="L78" s="207" t="s">
        <v>2191</v>
      </c>
      <c r="M78" s="85">
        <f t="shared" ref="M78:M79" si="28">M77</f>
        <v>2</v>
      </c>
      <c r="N78" s="15">
        <f t="shared" si="22"/>
        <v>0.99</v>
      </c>
      <c r="O78" s="78">
        <f t="shared" si="23"/>
        <v>0</v>
      </c>
      <c r="P78" s="78">
        <f t="shared" si="24"/>
        <v>0.79200000000000004</v>
      </c>
      <c r="Q78" s="153">
        <f t="shared" si="25"/>
        <v>8.0000000000000071E-3</v>
      </c>
      <c r="R78" s="113"/>
    </row>
    <row r="79" spans="2:18" s="3" customFormat="1" ht="27.95" customHeight="1">
      <c r="B79" s="236"/>
      <c r="C79" s="241"/>
      <c r="D79" s="22"/>
      <c r="E79" s="23"/>
      <c r="F79" s="24"/>
      <c r="G79" s="14" t="s">
        <v>14</v>
      </c>
      <c r="H79" s="15">
        <v>0.2</v>
      </c>
      <c r="I79" s="16" t="s">
        <v>15</v>
      </c>
      <c r="J79" s="12" t="s">
        <v>210</v>
      </c>
      <c r="K79" s="16" t="s">
        <v>18</v>
      </c>
      <c r="L79" s="65" t="s">
        <v>21</v>
      </c>
      <c r="M79" s="85">
        <f t="shared" si="28"/>
        <v>2</v>
      </c>
      <c r="N79" s="15">
        <f t="shared" si="22"/>
        <v>0</v>
      </c>
      <c r="O79" s="78">
        <f t="shared" si="23"/>
        <v>0.4</v>
      </c>
      <c r="P79" s="78">
        <f t="shared" si="24"/>
        <v>0</v>
      </c>
      <c r="Q79" s="153">
        <f t="shared" si="25"/>
        <v>0</v>
      </c>
      <c r="R79" s="113"/>
    </row>
    <row r="80" spans="2:18" s="3" customFormat="1" ht="27.95" customHeight="1">
      <c r="B80" s="236"/>
      <c r="C80" s="241"/>
      <c r="D80" s="17" t="s">
        <v>4108</v>
      </c>
      <c r="E80" s="18" t="s">
        <v>6</v>
      </c>
      <c r="F80" s="19" t="s">
        <v>4082</v>
      </c>
      <c r="G80" s="14" t="s">
        <v>12</v>
      </c>
      <c r="H80" s="15">
        <v>0.8</v>
      </c>
      <c r="I80" s="16" t="s">
        <v>3231</v>
      </c>
      <c r="J80" s="327" t="s">
        <v>4087</v>
      </c>
      <c r="K80" s="16" t="s">
        <v>28</v>
      </c>
      <c r="L80" s="207" t="s">
        <v>2191</v>
      </c>
      <c r="M80" s="85">
        <v>0.2</v>
      </c>
      <c r="N80" s="15">
        <f t="shared" ref="N80:N114" si="29">IF(K80="Detected", 0.99,0)</f>
        <v>0.99</v>
      </c>
      <c r="O80" s="78">
        <f t="shared" ref="O80:O114" si="30">IF(I80="Safe", M80*H80,0)</f>
        <v>0</v>
      </c>
      <c r="P80" s="78">
        <f t="shared" ref="P80:P114" si="31">IF(I80="Dangerous",M80*H80*N80,0)</f>
        <v>0.15840000000000004</v>
      </c>
      <c r="Q80" s="153">
        <f t="shared" ref="Q80:Q114" si="32">IF(P80=0,0,M80*H80*(1-N80))</f>
        <v>1.6000000000000018E-3</v>
      </c>
      <c r="R80" s="113"/>
    </row>
    <row r="81" spans="2:18" s="3" customFormat="1" ht="27.95" customHeight="1">
      <c r="B81" s="236"/>
      <c r="C81" s="241"/>
      <c r="D81" s="20"/>
      <c r="E81" s="21"/>
      <c r="F81" s="31"/>
      <c r="G81" s="14" t="s">
        <v>13</v>
      </c>
      <c r="H81" s="15">
        <v>0.1</v>
      </c>
      <c r="I81" s="16" t="s">
        <v>3226</v>
      </c>
      <c r="J81" s="12" t="s">
        <v>210</v>
      </c>
      <c r="K81" s="16" t="s">
        <v>18</v>
      </c>
      <c r="L81" s="65" t="s">
        <v>21</v>
      </c>
      <c r="M81" s="85">
        <f t="shared" ref="M81:M82" si="33">M80</f>
        <v>0.2</v>
      </c>
      <c r="N81" s="15">
        <f t="shared" si="29"/>
        <v>0</v>
      </c>
      <c r="O81" s="78">
        <f t="shared" si="30"/>
        <v>2.0000000000000004E-2</v>
      </c>
      <c r="P81" s="78">
        <f t="shared" si="31"/>
        <v>0</v>
      </c>
      <c r="Q81" s="153">
        <f t="shared" si="32"/>
        <v>0</v>
      </c>
      <c r="R81" s="113"/>
    </row>
    <row r="82" spans="2:18" s="3" customFormat="1" ht="27.95" customHeight="1">
      <c r="B82" s="236"/>
      <c r="C82" s="241"/>
      <c r="D82" s="22"/>
      <c r="E82" s="23"/>
      <c r="F82" s="24"/>
      <c r="G82" s="14" t="s">
        <v>14</v>
      </c>
      <c r="H82" s="15">
        <v>0.1</v>
      </c>
      <c r="I82" s="16" t="s">
        <v>15</v>
      </c>
      <c r="J82" s="12" t="s">
        <v>210</v>
      </c>
      <c r="K82" s="16" t="s">
        <v>18</v>
      </c>
      <c r="L82" s="65" t="s">
        <v>21</v>
      </c>
      <c r="M82" s="85">
        <f t="shared" si="33"/>
        <v>0.2</v>
      </c>
      <c r="N82" s="15">
        <f t="shared" si="29"/>
        <v>0</v>
      </c>
      <c r="O82" s="78">
        <f t="shared" si="30"/>
        <v>2.0000000000000004E-2</v>
      </c>
      <c r="P82" s="78">
        <f t="shared" si="31"/>
        <v>0</v>
      </c>
      <c r="Q82" s="153">
        <f t="shared" si="32"/>
        <v>0</v>
      </c>
      <c r="R82" s="113"/>
    </row>
    <row r="83" spans="2:18" s="3" customFormat="1" ht="27.95" customHeight="1">
      <c r="B83" s="236"/>
      <c r="C83" s="243"/>
      <c r="D83" s="17" t="s">
        <v>4109</v>
      </c>
      <c r="E83" s="18" t="s">
        <v>3949</v>
      </c>
      <c r="F83" s="19" t="s">
        <v>3942</v>
      </c>
      <c r="G83" s="168" t="s">
        <v>356</v>
      </c>
      <c r="H83" s="164">
        <v>0.25</v>
      </c>
      <c r="I83" s="16" t="s">
        <v>3231</v>
      </c>
      <c r="J83" s="327" t="s">
        <v>4087</v>
      </c>
      <c r="K83" s="16" t="s">
        <v>28</v>
      </c>
      <c r="L83" s="207" t="s">
        <v>2191</v>
      </c>
      <c r="M83" s="87">
        <v>1</v>
      </c>
      <c r="N83" s="15">
        <f t="shared" si="29"/>
        <v>0.99</v>
      </c>
      <c r="O83" s="78">
        <f t="shared" si="30"/>
        <v>0</v>
      </c>
      <c r="P83" s="78">
        <f t="shared" si="31"/>
        <v>0.2475</v>
      </c>
      <c r="Q83" s="153">
        <f t="shared" si="32"/>
        <v>2.5000000000000022E-3</v>
      </c>
      <c r="R83" s="238"/>
    </row>
    <row r="84" spans="2:18" s="3" customFormat="1" ht="27.95" customHeight="1">
      <c r="B84" s="236"/>
      <c r="C84" s="243"/>
      <c r="D84" s="20"/>
      <c r="E84" s="21"/>
      <c r="F84" s="31"/>
      <c r="G84" s="168" t="s">
        <v>886</v>
      </c>
      <c r="H84" s="164">
        <v>0.25</v>
      </c>
      <c r="I84" s="16" t="s">
        <v>15</v>
      </c>
      <c r="J84" s="12" t="s">
        <v>210</v>
      </c>
      <c r="K84" s="16" t="s">
        <v>18</v>
      </c>
      <c r="L84" s="65" t="s">
        <v>21</v>
      </c>
      <c r="M84" s="85">
        <f>M83</f>
        <v>1</v>
      </c>
      <c r="N84" s="15">
        <f t="shared" si="29"/>
        <v>0</v>
      </c>
      <c r="O84" s="78">
        <f t="shared" si="30"/>
        <v>0.25</v>
      </c>
      <c r="P84" s="78">
        <f t="shared" si="31"/>
        <v>0</v>
      </c>
      <c r="Q84" s="153">
        <f t="shared" si="32"/>
        <v>0</v>
      </c>
      <c r="R84" s="238"/>
    </row>
    <row r="85" spans="2:18" s="3" customFormat="1" ht="27.95" customHeight="1">
      <c r="B85" s="236"/>
      <c r="C85" s="243"/>
      <c r="D85" s="20"/>
      <c r="E85" s="21"/>
      <c r="F85" s="31"/>
      <c r="G85" s="168" t="s">
        <v>887</v>
      </c>
      <c r="H85" s="164">
        <v>0.25</v>
      </c>
      <c r="I85" s="16" t="s">
        <v>15</v>
      </c>
      <c r="J85" s="12" t="s">
        <v>210</v>
      </c>
      <c r="K85" s="16" t="s">
        <v>18</v>
      </c>
      <c r="L85" s="65" t="s">
        <v>21</v>
      </c>
      <c r="M85" s="85">
        <f>M84</f>
        <v>1</v>
      </c>
      <c r="N85" s="15">
        <f t="shared" si="29"/>
        <v>0</v>
      </c>
      <c r="O85" s="78">
        <f t="shared" si="30"/>
        <v>0.25</v>
      </c>
      <c r="P85" s="78">
        <f t="shared" si="31"/>
        <v>0</v>
      </c>
      <c r="Q85" s="153">
        <f t="shared" si="32"/>
        <v>0</v>
      </c>
      <c r="R85" s="238"/>
    </row>
    <row r="86" spans="2:18" s="3" customFormat="1" ht="27.95" customHeight="1">
      <c r="B86" s="236"/>
      <c r="C86" s="243"/>
      <c r="D86" s="20"/>
      <c r="E86" s="21"/>
      <c r="F86" s="31"/>
      <c r="G86" s="186" t="s">
        <v>359</v>
      </c>
      <c r="H86" s="183">
        <v>0.25</v>
      </c>
      <c r="I86" s="16" t="s">
        <v>15</v>
      </c>
      <c r="J86" s="12" t="s">
        <v>210</v>
      </c>
      <c r="K86" s="16" t="s">
        <v>18</v>
      </c>
      <c r="L86" s="65" t="s">
        <v>21</v>
      </c>
      <c r="M86" s="85">
        <f>M85</f>
        <v>1</v>
      </c>
      <c r="N86" s="15">
        <f t="shared" si="29"/>
        <v>0</v>
      </c>
      <c r="O86" s="78">
        <f t="shared" si="30"/>
        <v>0.25</v>
      </c>
      <c r="P86" s="78">
        <f t="shared" si="31"/>
        <v>0</v>
      </c>
      <c r="Q86" s="153">
        <f t="shared" si="32"/>
        <v>0</v>
      </c>
      <c r="R86" s="238"/>
    </row>
    <row r="87" spans="2:18" s="3" customFormat="1" ht="27.95" customHeight="1">
      <c r="B87" s="236"/>
      <c r="C87" s="241"/>
      <c r="D87" s="17" t="s">
        <v>4110</v>
      </c>
      <c r="E87" s="18" t="s">
        <v>908</v>
      </c>
      <c r="F87" s="19" t="s">
        <v>4085</v>
      </c>
      <c r="G87" s="168" t="s">
        <v>356</v>
      </c>
      <c r="H87" s="164">
        <v>0.25</v>
      </c>
      <c r="I87" s="16" t="s">
        <v>3231</v>
      </c>
      <c r="J87" s="327" t="s">
        <v>4087</v>
      </c>
      <c r="K87" s="16" t="s">
        <v>28</v>
      </c>
      <c r="L87" s="207" t="s">
        <v>2191</v>
      </c>
      <c r="M87" s="85">
        <v>2</v>
      </c>
      <c r="N87" s="15">
        <f t="shared" si="29"/>
        <v>0.99</v>
      </c>
      <c r="O87" s="78">
        <f t="shared" si="30"/>
        <v>0</v>
      </c>
      <c r="P87" s="78">
        <f t="shared" si="31"/>
        <v>0.495</v>
      </c>
      <c r="Q87" s="81">
        <f t="shared" si="32"/>
        <v>5.0000000000000044E-3</v>
      </c>
      <c r="R87" s="257"/>
    </row>
    <row r="88" spans="2:18" s="3" customFormat="1" ht="27.95" customHeight="1">
      <c r="B88" s="236"/>
      <c r="C88" s="241"/>
      <c r="D88" s="20"/>
      <c r="E88" s="21"/>
      <c r="F88" s="31"/>
      <c r="G88" s="168" t="s">
        <v>886</v>
      </c>
      <c r="H88" s="164">
        <v>0.25</v>
      </c>
      <c r="I88" s="16" t="s">
        <v>15</v>
      </c>
      <c r="J88" s="12" t="s">
        <v>210</v>
      </c>
      <c r="K88" s="16" t="s">
        <v>18</v>
      </c>
      <c r="L88" s="65" t="s">
        <v>21</v>
      </c>
      <c r="M88" s="85">
        <f>M87</f>
        <v>2</v>
      </c>
      <c r="N88" s="15">
        <f t="shared" si="29"/>
        <v>0</v>
      </c>
      <c r="O88" s="78">
        <f t="shared" si="30"/>
        <v>0.5</v>
      </c>
      <c r="P88" s="78">
        <f t="shared" si="31"/>
        <v>0</v>
      </c>
      <c r="Q88" s="81">
        <f t="shared" si="32"/>
        <v>0</v>
      </c>
      <c r="R88" s="257"/>
    </row>
    <row r="89" spans="2:18" s="3" customFormat="1" ht="27.95" customHeight="1">
      <c r="B89" s="236"/>
      <c r="C89" s="241"/>
      <c r="D89" s="20"/>
      <c r="E89" s="21"/>
      <c r="F89" s="31"/>
      <c r="G89" s="168" t="s">
        <v>887</v>
      </c>
      <c r="H89" s="164">
        <v>0.25</v>
      </c>
      <c r="I89" s="16" t="s">
        <v>15</v>
      </c>
      <c r="J89" s="12" t="s">
        <v>210</v>
      </c>
      <c r="K89" s="16" t="s">
        <v>18</v>
      </c>
      <c r="L89" s="65" t="s">
        <v>21</v>
      </c>
      <c r="M89" s="85">
        <f>M88</f>
        <v>2</v>
      </c>
      <c r="N89" s="15">
        <f t="shared" si="29"/>
        <v>0</v>
      </c>
      <c r="O89" s="78">
        <f t="shared" si="30"/>
        <v>0.5</v>
      </c>
      <c r="P89" s="78">
        <f t="shared" si="31"/>
        <v>0</v>
      </c>
      <c r="Q89" s="81">
        <f t="shared" si="32"/>
        <v>0</v>
      </c>
      <c r="R89" s="257"/>
    </row>
    <row r="90" spans="2:18" s="3" customFormat="1" ht="27.95" customHeight="1">
      <c r="B90" s="236"/>
      <c r="C90" s="241"/>
      <c r="D90" s="20"/>
      <c r="E90" s="21"/>
      <c r="F90" s="31"/>
      <c r="G90" s="186" t="s">
        <v>359</v>
      </c>
      <c r="H90" s="183">
        <v>0.25</v>
      </c>
      <c r="I90" s="16" t="s">
        <v>19</v>
      </c>
      <c r="J90" s="12" t="s">
        <v>210</v>
      </c>
      <c r="K90" s="16" t="s">
        <v>18</v>
      </c>
      <c r="L90" s="65" t="s">
        <v>109</v>
      </c>
      <c r="M90" s="85">
        <f>M89</f>
        <v>2</v>
      </c>
      <c r="N90" s="15">
        <f t="shared" si="29"/>
        <v>0</v>
      </c>
      <c r="O90" s="78">
        <f t="shared" si="30"/>
        <v>0.5</v>
      </c>
      <c r="P90" s="78">
        <f t="shared" si="31"/>
        <v>0</v>
      </c>
      <c r="Q90" s="81">
        <f t="shared" si="32"/>
        <v>0</v>
      </c>
      <c r="R90" s="257"/>
    </row>
    <row r="91" spans="2:18" s="3" customFormat="1" ht="27.95" customHeight="1">
      <c r="B91" s="236"/>
      <c r="C91" s="218" t="s">
        <v>3995</v>
      </c>
      <c r="D91" s="17" t="s">
        <v>4111</v>
      </c>
      <c r="E91" s="18" t="s">
        <v>6</v>
      </c>
      <c r="F91" s="19" t="s">
        <v>200</v>
      </c>
      <c r="G91" s="14" t="s">
        <v>12</v>
      </c>
      <c r="H91" s="15">
        <v>0.8</v>
      </c>
      <c r="I91" s="16" t="s">
        <v>2782</v>
      </c>
      <c r="J91" s="327" t="s">
        <v>4088</v>
      </c>
      <c r="K91" s="16" t="s">
        <v>3223</v>
      </c>
      <c r="L91" s="207" t="s">
        <v>2191</v>
      </c>
      <c r="M91" s="85">
        <v>0.2</v>
      </c>
      <c r="N91" s="15">
        <f t="shared" si="29"/>
        <v>0.99</v>
      </c>
      <c r="O91" s="78">
        <f t="shared" si="30"/>
        <v>0</v>
      </c>
      <c r="P91" s="78">
        <f t="shared" si="31"/>
        <v>0.15840000000000004</v>
      </c>
      <c r="Q91" s="153">
        <f t="shared" si="32"/>
        <v>1.6000000000000018E-3</v>
      </c>
      <c r="R91" s="113"/>
    </row>
    <row r="92" spans="2:18" s="3" customFormat="1" ht="27.95" customHeight="1">
      <c r="B92" s="236"/>
      <c r="C92" s="241"/>
      <c r="D92" s="20"/>
      <c r="E92" s="21"/>
      <c r="F92" s="31"/>
      <c r="G92" s="14" t="s">
        <v>13</v>
      </c>
      <c r="H92" s="15">
        <v>0.1</v>
      </c>
      <c r="I92" s="16" t="s">
        <v>25</v>
      </c>
      <c r="J92" s="327" t="s">
        <v>4087</v>
      </c>
      <c r="K92" s="16" t="s">
        <v>28</v>
      </c>
      <c r="L92" s="207" t="s">
        <v>2191</v>
      </c>
      <c r="M92" s="85">
        <f t="shared" si="4"/>
        <v>0.2</v>
      </c>
      <c r="N92" s="15">
        <f t="shared" si="29"/>
        <v>0.99</v>
      </c>
      <c r="O92" s="78">
        <f t="shared" si="30"/>
        <v>0</v>
      </c>
      <c r="P92" s="78">
        <f t="shared" si="31"/>
        <v>1.9800000000000005E-2</v>
      </c>
      <c r="Q92" s="153">
        <f t="shared" si="32"/>
        <v>2.0000000000000023E-4</v>
      </c>
      <c r="R92" s="113"/>
    </row>
    <row r="93" spans="2:18" s="3" customFormat="1" ht="27.95" customHeight="1">
      <c r="B93" s="236"/>
      <c r="C93" s="241"/>
      <c r="D93" s="22"/>
      <c r="E93" s="23"/>
      <c r="F93" s="24"/>
      <c r="G93" s="14" t="s">
        <v>14</v>
      </c>
      <c r="H93" s="15">
        <v>0.1</v>
      </c>
      <c r="I93" s="16" t="s">
        <v>15</v>
      </c>
      <c r="J93" s="12" t="s">
        <v>210</v>
      </c>
      <c r="K93" s="16" t="s">
        <v>18</v>
      </c>
      <c r="L93" s="65" t="s">
        <v>21</v>
      </c>
      <c r="M93" s="85">
        <f t="shared" si="4"/>
        <v>0.2</v>
      </c>
      <c r="N93" s="15">
        <f t="shared" si="29"/>
        <v>0</v>
      </c>
      <c r="O93" s="78">
        <f t="shared" si="30"/>
        <v>2.0000000000000004E-2</v>
      </c>
      <c r="P93" s="78">
        <f t="shared" si="31"/>
        <v>0</v>
      </c>
      <c r="Q93" s="153">
        <f t="shared" si="32"/>
        <v>0</v>
      </c>
      <c r="R93" s="113"/>
    </row>
    <row r="94" spans="2:18" s="3" customFormat="1" ht="27.95" customHeight="1">
      <c r="B94" s="236"/>
      <c r="C94" s="21"/>
      <c r="D94" s="17" t="s">
        <v>4112</v>
      </c>
      <c r="E94" s="18" t="s">
        <v>1240</v>
      </c>
      <c r="F94" s="19" t="s">
        <v>1295</v>
      </c>
      <c r="G94" s="168" t="s">
        <v>356</v>
      </c>
      <c r="H94" s="164">
        <v>0.25</v>
      </c>
      <c r="I94" s="165" t="s">
        <v>25</v>
      </c>
      <c r="J94" s="327" t="s">
        <v>4087</v>
      </c>
      <c r="K94" s="16" t="s">
        <v>28</v>
      </c>
      <c r="L94" s="207" t="s">
        <v>2191</v>
      </c>
      <c r="M94" s="85">
        <v>15</v>
      </c>
      <c r="N94" s="15">
        <f>IF(K94="Detected", 0.9,0)</f>
        <v>0.9</v>
      </c>
      <c r="O94" s="78">
        <f t="shared" si="30"/>
        <v>0</v>
      </c>
      <c r="P94" s="78">
        <f t="shared" si="31"/>
        <v>3.375</v>
      </c>
      <c r="Q94" s="153">
        <f t="shared" si="32"/>
        <v>0.37499999999999989</v>
      </c>
      <c r="R94" s="557" t="s">
        <v>4480</v>
      </c>
    </row>
    <row r="95" spans="2:18" s="3" customFormat="1" ht="27.95" customHeight="1">
      <c r="B95" s="236"/>
      <c r="C95" s="243"/>
      <c r="D95" s="20"/>
      <c r="E95" s="21"/>
      <c r="F95" s="31"/>
      <c r="G95" s="168" t="s">
        <v>886</v>
      </c>
      <c r="H95" s="164">
        <v>0.25</v>
      </c>
      <c r="I95" s="165" t="s">
        <v>25</v>
      </c>
      <c r="J95" s="327" t="s">
        <v>4089</v>
      </c>
      <c r="K95" s="16" t="s">
        <v>28</v>
      </c>
      <c r="L95" s="207" t="s">
        <v>2191</v>
      </c>
      <c r="M95" s="85">
        <f>M94</f>
        <v>15</v>
      </c>
      <c r="N95" s="15">
        <f>IF(K95="Detected", 0.9,0)</f>
        <v>0.9</v>
      </c>
      <c r="O95" s="78">
        <f t="shared" si="30"/>
        <v>0</v>
      </c>
      <c r="P95" s="78">
        <f t="shared" si="31"/>
        <v>3.375</v>
      </c>
      <c r="Q95" s="153">
        <f t="shared" si="32"/>
        <v>0.37499999999999989</v>
      </c>
      <c r="R95" s="558"/>
    </row>
    <row r="96" spans="2:18" s="3" customFormat="1" ht="27.95" customHeight="1">
      <c r="B96" s="236"/>
      <c r="C96" s="243"/>
      <c r="D96" s="20"/>
      <c r="E96" s="21"/>
      <c r="F96" s="31"/>
      <c r="G96" s="168" t="s">
        <v>887</v>
      </c>
      <c r="H96" s="164">
        <v>0.25</v>
      </c>
      <c r="I96" s="165" t="s">
        <v>25</v>
      </c>
      <c r="J96" s="327" t="s">
        <v>4089</v>
      </c>
      <c r="K96" s="16" t="s">
        <v>28</v>
      </c>
      <c r="L96" s="207" t="s">
        <v>2191</v>
      </c>
      <c r="M96" s="85">
        <f>M95</f>
        <v>15</v>
      </c>
      <c r="N96" s="15">
        <f>IF(K96="Detected", 0.9,0)</f>
        <v>0.9</v>
      </c>
      <c r="O96" s="78">
        <f t="shared" si="30"/>
        <v>0</v>
      </c>
      <c r="P96" s="78">
        <f t="shared" si="31"/>
        <v>3.375</v>
      </c>
      <c r="Q96" s="153">
        <f t="shared" si="32"/>
        <v>0.37499999999999989</v>
      </c>
      <c r="R96" s="558"/>
    </row>
    <row r="97" spans="2:18" s="3" customFormat="1" ht="27.95" customHeight="1">
      <c r="B97" s="236"/>
      <c r="C97" s="243"/>
      <c r="D97" s="20"/>
      <c r="E97" s="21"/>
      <c r="F97" s="31"/>
      <c r="G97" s="186" t="s">
        <v>359</v>
      </c>
      <c r="H97" s="183">
        <v>0.25</v>
      </c>
      <c r="I97" s="165" t="s">
        <v>2983</v>
      </c>
      <c r="J97" s="12" t="s">
        <v>210</v>
      </c>
      <c r="K97" s="16" t="s">
        <v>18</v>
      </c>
      <c r="L97" s="65" t="s">
        <v>109</v>
      </c>
      <c r="M97" s="93">
        <f>M96</f>
        <v>15</v>
      </c>
      <c r="N97" s="15">
        <f>IF(K97="Detected", 0.9,0)</f>
        <v>0</v>
      </c>
      <c r="O97" s="78">
        <f t="shared" si="30"/>
        <v>3.75</v>
      </c>
      <c r="P97" s="78">
        <f t="shared" si="31"/>
        <v>0</v>
      </c>
      <c r="Q97" s="153">
        <f t="shared" si="32"/>
        <v>0</v>
      </c>
      <c r="R97" s="559"/>
    </row>
    <row r="98" spans="2:18" s="3" customFormat="1" ht="27.95" customHeight="1">
      <c r="B98" s="236"/>
      <c r="C98" s="241"/>
      <c r="D98" s="17" t="s">
        <v>4113</v>
      </c>
      <c r="E98" s="18" t="s">
        <v>6</v>
      </c>
      <c r="F98" s="19" t="s">
        <v>3940</v>
      </c>
      <c r="G98" s="14" t="s">
        <v>12</v>
      </c>
      <c r="H98" s="15">
        <v>0.8</v>
      </c>
      <c r="I98" s="16" t="s">
        <v>19</v>
      </c>
      <c r="J98" s="12" t="s">
        <v>210</v>
      </c>
      <c r="K98" s="16" t="s">
        <v>18</v>
      </c>
      <c r="L98" s="65" t="s">
        <v>109</v>
      </c>
      <c r="M98" s="85">
        <v>0.2</v>
      </c>
      <c r="N98" s="15">
        <f t="shared" si="29"/>
        <v>0</v>
      </c>
      <c r="O98" s="78">
        <f t="shared" si="30"/>
        <v>0.16000000000000003</v>
      </c>
      <c r="P98" s="78">
        <f t="shared" si="31"/>
        <v>0</v>
      </c>
      <c r="Q98" s="153">
        <f t="shared" si="32"/>
        <v>0</v>
      </c>
      <c r="R98" s="113"/>
    </row>
    <row r="99" spans="2:18" s="3" customFormat="1" ht="27.95" customHeight="1">
      <c r="B99" s="236"/>
      <c r="C99" s="241"/>
      <c r="D99" s="20"/>
      <c r="E99" s="21"/>
      <c r="F99" s="31"/>
      <c r="G99" s="14" t="s">
        <v>13</v>
      </c>
      <c r="H99" s="15">
        <v>0.1</v>
      </c>
      <c r="I99" s="16" t="s">
        <v>25</v>
      </c>
      <c r="J99" s="327" t="s">
        <v>4087</v>
      </c>
      <c r="K99" s="16" t="s">
        <v>28</v>
      </c>
      <c r="L99" s="207" t="s">
        <v>2191</v>
      </c>
      <c r="M99" s="85">
        <f t="shared" ref="M99:M100" si="34">M98</f>
        <v>0.2</v>
      </c>
      <c r="N99" s="15">
        <f t="shared" si="29"/>
        <v>0.99</v>
      </c>
      <c r="O99" s="78">
        <f t="shared" si="30"/>
        <v>0</v>
      </c>
      <c r="P99" s="78">
        <f t="shared" si="31"/>
        <v>1.9800000000000005E-2</v>
      </c>
      <c r="Q99" s="153">
        <f t="shared" si="32"/>
        <v>2.0000000000000023E-4</v>
      </c>
      <c r="R99" s="113"/>
    </row>
    <row r="100" spans="2:18" s="3" customFormat="1" ht="27.95" customHeight="1">
      <c r="B100" s="236"/>
      <c r="C100" s="241"/>
      <c r="D100" s="22"/>
      <c r="E100" s="23"/>
      <c r="F100" s="24"/>
      <c r="G100" s="14" t="s">
        <v>14</v>
      </c>
      <c r="H100" s="15">
        <v>0.1</v>
      </c>
      <c r="I100" s="16" t="s">
        <v>15</v>
      </c>
      <c r="J100" s="12" t="s">
        <v>210</v>
      </c>
      <c r="K100" s="16" t="s">
        <v>18</v>
      </c>
      <c r="L100" s="65" t="s">
        <v>21</v>
      </c>
      <c r="M100" s="85">
        <f t="shared" si="34"/>
        <v>0.2</v>
      </c>
      <c r="N100" s="15">
        <f t="shared" si="29"/>
        <v>0</v>
      </c>
      <c r="O100" s="78">
        <f t="shared" si="30"/>
        <v>2.0000000000000004E-2</v>
      </c>
      <c r="P100" s="78">
        <f t="shared" si="31"/>
        <v>0</v>
      </c>
      <c r="Q100" s="153">
        <f t="shared" si="32"/>
        <v>0</v>
      </c>
      <c r="R100" s="113"/>
    </row>
    <row r="101" spans="2:18" s="3" customFormat="1" ht="27.95" customHeight="1">
      <c r="B101" s="236"/>
      <c r="C101" s="241"/>
      <c r="D101" s="17" t="s">
        <v>4114</v>
      </c>
      <c r="E101" s="18" t="s">
        <v>22</v>
      </c>
      <c r="F101" s="19" t="s">
        <v>4079</v>
      </c>
      <c r="G101" s="14" t="s">
        <v>12</v>
      </c>
      <c r="H101" s="15">
        <v>0.4</v>
      </c>
      <c r="I101" s="16" t="s">
        <v>19</v>
      </c>
      <c r="J101" s="12" t="s">
        <v>210</v>
      </c>
      <c r="K101" s="16" t="s">
        <v>18</v>
      </c>
      <c r="L101" s="65" t="s">
        <v>109</v>
      </c>
      <c r="M101" s="85">
        <v>2</v>
      </c>
      <c r="N101" s="15">
        <f t="shared" si="29"/>
        <v>0</v>
      </c>
      <c r="O101" s="78">
        <f t="shared" si="30"/>
        <v>0.8</v>
      </c>
      <c r="P101" s="78">
        <f t="shared" si="31"/>
        <v>0</v>
      </c>
      <c r="Q101" s="153">
        <f t="shared" si="32"/>
        <v>0</v>
      </c>
      <c r="R101" s="113"/>
    </row>
    <row r="102" spans="2:18" s="3" customFormat="1" ht="27.95" customHeight="1">
      <c r="B102" s="236"/>
      <c r="C102" s="241"/>
      <c r="D102" s="20"/>
      <c r="E102" s="21"/>
      <c r="F102" s="31"/>
      <c r="G102" s="14" t="s">
        <v>13</v>
      </c>
      <c r="H102" s="15">
        <v>0.4</v>
      </c>
      <c r="I102" s="16" t="s">
        <v>25</v>
      </c>
      <c r="J102" s="327" t="s">
        <v>4087</v>
      </c>
      <c r="K102" s="16" t="s">
        <v>28</v>
      </c>
      <c r="L102" s="207" t="s">
        <v>2191</v>
      </c>
      <c r="M102" s="85">
        <f t="shared" ref="M102:M103" si="35">M101</f>
        <v>2</v>
      </c>
      <c r="N102" s="15">
        <f t="shared" si="29"/>
        <v>0.99</v>
      </c>
      <c r="O102" s="78">
        <f t="shared" si="30"/>
        <v>0</v>
      </c>
      <c r="P102" s="78">
        <f t="shared" si="31"/>
        <v>0.79200000000000004</v>
      </c>
      <c r="Q102" s="153">
        <f t="shared" si="32"/>
        <v>8.0000000000000071E-3</v>
      </c>
      <c r="R102" s="113"/>
    </row>
    <row r="103" spans="2:18" s="3" customFormat="1" ht="27.95" customHeight="1">
      <c r="B103" s="236"/>
      <c r="C103" s="241"/>
      <c r="D103" s="22"/>
      <c r="E103" s="23"/>
      <c r="F103" s="24"/>
      <c r="G103" s="14" t="s">
        <v>14</v>
      </c>
      <c r="H103" s="15">
        <v>0.2</v>
      </c>
      <c r="I103" s="16" t="s">
        <v>15</v>
      </c>
      <c r="J103" s="12" t="s">
        <v>210</v>
      </c>
      <c r="K103" s="16" t="s">
        <v>18</v>
      </c>
      <c r="L103" s="65" t="s">
        <v>21</v>
      </c>
      <c r="M103" s="85">
        <f t="shared" si="35"/>
        <v>2</v>
      </c>
      <c r="N103" s="15">
        <f t="shared" si="29"/>
        <v>0</v>
      </c>
      <c r="O103" s="78">
        <f t="shared" si="30"/>
        <v>0.4</v>
      </c>
      <c r="P103" s="78">
        <f t="shared" si="31"/>
        <v>0</v>
      </c>
      <c r="Q103" s="153">
        <f t="shared" si="32"/>
        <v>0</v>
      </c>
      <c r="R103" s="113"/>
    </row>
    <row r="104" spans="2:18" s="3" customFormat="1" ht="27.95" customHeight="1">
      <c r="B104" s="236"/>
      <c r="C104" s="241"/>
      <c r="D104" s="17" t="s">
        <v>4115</v>
      </c>
      <c r="E104" s="18" t="s">
        <v>6</v>
      </c>
      <c r="F104" s="19" t="s">
        <v>4082</v>
      </c>
      <c r="G104" s="14" t="s">
        <v>12</v>
      </c>
      <c r="H104" s="15">
        <v>0.8</v>
      </c>
      <c r="I104" s="16" t="s">
        <v>3231</v>
      </c>
      <c r="J104" s="327" t="s">
        <v>4087</v>
      </c>
      <c r="K104" s="16" t="s">
        <v>28</v>
      </c>
      <c r="L104" s="207" t="s">
        <v>2191</v>
      </c>
      <c r="M104" s="85">
        <v>0.2</v>
      </c>
      <c r="N104" s="15">
        <f t="shared" si="29"/>
        <v>0.99</v>
      </c>
      <c r="O104" s="78">
        <f t="shared" si="30"/>
        <v>0</v>
      </c>
      <c r="P104" s="78">
        <f t="shared" si="31"/>
        <v>0.15840000000000004</v>
      </c>
      <c r="Q104" s="153">
        <f t="shared" si="32"/>
        <v>1.6000000000000018E-3</v>
      </c>
      <c r="R104" s="113"/>
    </row>
    <row r="105" spans="2:18" s="3" customFormat="1" ht="27.95" customHeight="1">
      <c r="B105" s="236"/>
      <c r="C105" s="241"/>
      <c r="D105" s="20"/>
      <c r="E105" s="21"/>
      <c r="F105" s="31"/>
      <c r="G105" s="14" t="s">
        <v>13</v>
      </c>
      <c r="H105" s="15">
        <v>0.1</v>
      </c>
      <c r="I105" s="16" t="s">
        <v>3226</v>
      </c>
      <c r="J105" s="12" t="s">
        <v>210</v>
      </c>
      <c r="K105" s="16" t="s">
        <v>18</v>
      </c>
      <c r="L105" s="65" t="s">
        <v>21</v>
      </c>
      <c r="M105" s="85">
        <f t="shared" ref="M105:M106" si="36">M104</f>
        <v>0.2</v>
      </c>
      <c r="N105" s="15">
        <f t="shared" si="29"/>
        <v>0</v>
      </c>
      <c r="O105" s="78">
        <f t="shared" si="30"/>
        <v>2.0000000000000004E-2</v>
      </c>
      <c r="P105" s="78">
        <f t="shared" si="31"/>
        <v>0</v>
      </c>
      <c r="Q105" s="153">
        <f t="shared" si="32"/>
        <v>0</v>
      </c>
      <c r="R105" s="113"/>
    </row>
    <row r="106" spans="2:18" s="3" customFormat="1" ht="27.95" customHeight="1">
      <c r="B106" s="236"/>
      <c r="C106" s="241"/>
      <c r="D106" s="22"/>
      <c r="E106" s="23"/>
      <c r="F106" s="24"/>
      <c r="G106" s="14" t="s">
        <v>14</v>
      </c>
      <c r="H106" s="15">
        <v>0.1</v>
      </c>
      <c r="I106" s="16" t="s">
        <v>15</v>
      </c>
      <c r="J106" s="12" t="s">
        <v>210</v>
      </c>
      <c r="K106" s="16" t="s">
        <v>18</v>
      </c>
      <c r="L106" s="65" t="s">
        <v>21</v>
      </c>
      <c r="M106" s="85">
        <f t="shared" si="36"/>
        <v>0.2</v>
      </c>
      <c r="N106" s="15">
        <f t="shared" si="29"/>
        <v>0</v>
      </c>
      <c r="O106" s="78">
        <f t="shared" si="30"/>
        <v>2.0000000000000004E-2</v>
      </c>
      <c r="P106" s="78">
        <f t="shared" si="31"/>
        <v>0</v>
      </c>
      <c r="Q106" s="153">
        <f t="shared" si="32"/>
        <v>0</v>
      </c>
      <c r="R106" s="113"/>
    </row>
    <row r="107" spans="2:18" s="3" customFormat="1" ht="27.95" customHeight="1">
      <c r="B107" s="236"/>
      <c r="C107" s="243"/>
      <c r="D107" s="17" t="s">
        <v>4116</v>
      </c>
      <c r="E107" s="18" t="s">
        <v>3949</v>
      </c>
      <c r="F107" s="19" t="s">
        <v>3942</v>
      </c>
      <c r="G107" s="168" t="s">
        <v>356</v>
      </c>
      <c r="H107" s="164">
        <v>0.25</v>
      </c>
      <c r="I107" s="16" t="s">
        <v>3231</v>
      </c>
      <c r="J107" s="327" t="s">
        <v>4087</v>
      </c>
      <c r="K107" s="16" t="s">
        <v>28</v>
      </c>
      <c r="L107" s="207" t="s">
        <v>2191</v>
      </c>
      <c r="M107" s="87">
        <v>1</v>
      </c>
      <c r="N107" s="15">
        <f t="shared" si="29"/>
        <v>0.99</v>
      </c>
      <c r="O107" s="78">
        <f t="shared" si="30"/>
        <v>0</v>
      </c>
      <c r="P107" s="78">
        <f t="shared" si="31"/>
        <v>0.2475</v>
      </c>
      <c r="Q107" s="153">
        <f t="shared" si="32"/>
        <v>2.5000000000000022E-3</v>
      </c>
      <c r="R107" s="238"/>
    </row>
    <row r="108" spans="2:18" s="3" customFormat="1" ht="27.95" customHeight="1">
      <c r="B108" s="236"/>
      <c r="C108" s="243"/>
      <c r="D108" s="20"/>
      <c r="E108" s="21"/>
      <c r="F108" s="31"/>
      <c r="G108" s="168" t="s">
        <v>886</v>
      </c>
      <c r="H108" s="164">
        <v>0.25</v>
      </c>
      <c r="I108" s="16" t="s">
        <v>15</v>
      </c>
      <c r="J108" s="12" t="s">
        <v>210</v>
      </c>
      <c r="K108" s="16" t="s">
        <v>18</v>
      </c>
      <c r="L108" s="65" t="s">
        <v>21</v>
      </c>
      <c r="M108" s="85">
        <f>M107</f>
        <v>1</v>
      </c>
      <c r="N108" s="15">
        <f t="shared" si="29"/>
        <v>0</v>
      </c>
      <c r="O108" s="78">
        <f t="shared" si="30"/>
        <v>0.25</v>
      </c>
      <c r="P108" s="78">
        <f t="shared" si="31"/>
        <v>0</v>
      </c>
      <c r="Q108" s="153">
        <f t="shared" si="32"/>
        <v>0</v>
      </c>
      <c r="R108" s="238"/>
    </row>
    <row r="109" spans="2:18" s="3" customFormat="1" ht="27.95" customHeight="1">
      <c r="B109" s="236"/>
      <c r="C109" s="243"/>
      <c r="D109" s="20"/>
      <c r="E109" s="21"/>
      <c r="F109" s="31"/>
      <c r="G109" s="168" t="s">
        <v>887</v>
      </c>
      <c r="H109" s="164">
        <v>0.25</v>
      </c>
      <c r="I109" s="16" t="s">
        <v>15</v>
      </c>
      <c r="J109" s="12" t="s">
        <v>210</v>
      </c>
      <c r="K109" s="16" t="s">
        <v>18</v>
      </c>
      <c r="L109" s="65" t="s">
        <v>21</v>
      </c>
      <c r="M109" s="85">
        <f>M108</f>
        <v>1</v>
      </c>
      <c r="N109" s="15">
        <f t="shared" si="29"/>
        <v>0</v>
      </c>
      <c r="O109" s="78">
        <f t="shared" si="30"/>
        <v>0.25</v>
      </c>
      <c r="P109" s="78">
        <f t="shared" si="31"/>
        <v>0</v>
      </c>
      <c r="Q109" s="153">
        <f t="shared" si="32"/>
        <v>0</v>
      </c>
      <c r="R109" s="238"/>
    </row>
    <row r="110" spans="2:18" s="3" customFormat="1" ht="27.95" customHeight="1">
      <c r="B110" s="236"/>
      <c r="C110" s="243"/>
      <c r="D110" s="20"/>
      <c r="E110" s="21"/>
      <c r="F110" s="31"/>
      <c r="G110" s="186" t="s">
        <v>359</v>
      </c>
      <c r="H110" s="183">
        <v>0.25</v>
      </c>
      <c r="I110" s="16" t="s">
        <v>15</v>
      </c>
      <c r="J110" s="12" t="s">
        <v>210</v>
      </c>
      <c r="K110" s="16" t="s">
        <v>18</v>
      </c>
      <c r="L110" s="65" t="s">
        <v>21</v>
      </c>
      <c r="M110" s="85">
        <f>M109</f>
        <v>1</v>
      </c>
      <c r="N110" s="15">
        <f t="shared" si="29"/>
        <v>0</v>
      </c>
      <c r="O110" s="78">
        <f t="shared" si="30"/>
        <v>0.25</v>
      </c>
      <c r="P110" s="78">
        <f t="shared" si="31"/>
        <v>0</v>
      </c>
      <c r="Q110" s="153">
        <f t="shared" si="32"/>
        <v>0</v>
      </c>
      <c r="R110" s="238"/>
    </row>
    <row r="111" spans="2:18" s="3" customFormat="1" ht="27.95" customHeight="1">
      <c r="B111" s="236"/>
      <c r="C111" s="241"/>
      <c r="D111" s="17" t="s">
        <v>4117</v>
      </c>
      <c r="E111" s="18" t="s">
        <v>908</v>
      </c>
      <c r="F111" s="19" t="s">
        <v>4085</v>
      </c>
      <c r="G111" s="168" t="s">
        <v>356</v>
      </c>
      <c r="H111" s="164">
        <v>0.25</v>
      </c>
      <c r="I111" s="16" t="s">
        <v>3231</v>
      </c>
      <c r="J111" s="327" t="s">
        <v>4087</v>
      </c>
      <c r="K111" s="16" t="s">
        <v>28</v>
      </c>
      <c r="L111" s="207" t="s">
        <v>2191</v>
      </c>
      <c r="M111" s="85">
        <v>2</v>
      </c>
      <c r="N111" s="15">
        <f t="shared" si="29"/>
        <v>0.99</v>
      </c>
      <c r="O111" s="78">
        <f t="shared" si="30"/>
        <v>0</v>
      </c>
      <c r="P111" s="78">
        <f t="shared" si="31"/>
        <v>0.495</v>
      </c>
      <c r="Q111" s="81">
        <f t="shared" si="32"/>
        <v>5.0000000000000044E-3</v>
      </c>
      <c r="R111" s="257"/>
    </row>
    <row r="112" spans="2:18" s="3" customFormat="1" ht="27.95" customHeight="1">
      <c r="B112" s="236"/>
      <c r="C112" s="241"/>
      <c r="D112" s="20"/>
      <c r="E112" s="21"/>
      <c r="F112" s="31"/>
      <c r="G112" s="168" t="s">
        <v>886</v>
      </c>
      <c r="H112" s="164">
        <v>0.25</v>
      </c>
      <c r="I112" s="16" t="s">
        <v>15</v>
      </c>
      <c r="J112" s="12" t="s">
        <v>210</v>
      </c>
      <c r="K112" s="16" t="s">
        <v>18</v>
      </c>
      <c r="L112" s="65" t="s">
        <v>21</v>
      </c>
      <c r="M112" s="85">
        <f>M111</f>
        <v>2</v>
      </c>
      <c r="N112" s="15">
        <f t="shared" si="29"/>
        <v>0</v>
      </c>
      <c r="O112" s="78">
        <f t="shared" si="30"/>
        <v>0.5</v>
      </c>
      <c r="P112" s="78">
        <f t="shared" si="31"/>
        <v>0</v>
      </c>
      <c r="Q112" s="81">
        <f t="shared" si="32"/>
        <v>0</v>
      </c>
      <c r="R112" s="257"/>
    </row>
    <row r="113" spans="2:18" s="3" customFormat="1" ht="27.95" customHeight="1">
      <c r="B113" s="236"/>
      <c r="C113" s="241"/>
      <c r="D113" s="20"/>
      <c r="E113" s="21"/>
      <c r="F113" s="31"/>
      <c r="G113" s="168" t="s">
        <v>887</v>
      </c>
      <c r="H113" s="164">
        <v>0.25</v>
      </c>
      <c r="I113" s="16" t="s">
        <v>15</v>
      </c>
      <c r="J113" s="12" t="s">
        <v>210</v>
      </c>
      <c r="K113" s="16" t="s">
        <v>18</v>
      </c>
      <c r="L113" s="65" t="s">
        <v>21</v>
      </c>
      <c r="M113" s="85">
        <f>M112</f>
        <v>2</v>
      </c>
      <c r="N113" s="15">
        <f t="shared" si="29"/>
        <v>0</v>
      </c>
      <c r="O113" s="78">
        <f t="shared" si="30"/>
        <v>0.5</v>
      </c>
      <c r="P113" s="78">
        <f t="shared" si="31"/>
        <v>0</v>
      </c>
      <c r="Q113" s="81">
        <f t="shared" si="32"/>
        <v>0</v>
      </c>
      <c r="R113" s="257"/>
    </row>
    <row r="114" spans="2:18" s="3" customFormat="1" ht="27.95" customHeight="1">
      <c r="B114" s="236"/>
      <c r="C114" s="241"/>
      <c r="D114" s="20"/>
      <c r="E114" s="21"/>
      <c r="F114" s="31"/>
      <c r="G114" s="186" t="s">
        <v>359</v>
      </c>
      <c r="H114" s="183">
        <v>0.25</v>
      </c>
      <c r="I114" s="16" t="s">
        <v>19</v>
      </c>
      <c r="J114" s="12" t="s">
        <v>210</v>
      </c>
      <c r="K114" s="16" t="s">
        <v>18</v>
      </c>
      <c r="L114" s="65" t="s">
        <v>109</v>
      </c>
      <c r="M114" s="85">
        <f>M113</f>
        <v>2</v>
      </c>
      <c r="N114" s="15">
        <f t="shared" si="29"/>
        <v>0</v>
      </c>
      <c r="O114" s="78">
        <f t="shared" si="30"/>
        <v>0.5</v>
      </c>
      <c r="P114" s="78">
        <f t="shared" si="31"/>
        <v>0</v>
      </c>
      <c r="Q114" s="81">
        <f t="shared" si="32"/>
        <v>0</v>
      </c>
      <c r="R114" s="257"/>
    </row>
    <row r="115" spans="2:18" s="3" customFormat="1" ht="27.95" customHeight="1">
      <c r="B115" s="236"/>
      <c r="C115" s="218" t="s">
        <v>4118</v>
      </c>
      <c r="D115" s="17" t="s">
        <v>4119</v>
      </c>
      <c r="E115" s="18" t="s">
        <v>6</v>
      </c>
      <c r="F115" s="19" t="s">
        <v>200</v>
      </c>
      <c r="G115" s="14" t="s">
        <v>12</v>
      </c>
      <c r="H115" s="15">
        <v>0.8</v>
      </c>
      <c r="I115" s="16" t="s">
        <v>2782</v>
      </c>
      <c r="J115" s="327" t="s">
        <v>4088</v>
      </c>
      <c r="K115" s="16" t="s">
        <v>3223</v>
      </c>
      <c r="L115" s="207" t="s">
        <v>2191</v>
      </c>
      <c r="M115" s="85">
        <v>0.2</v>
      </c>
      <c r="N115" s="15">
        <f t="shared" ref="N115:N134" si="37">IF(K115="Detected", 0.99,0)</f>
        <v>0.99</v>
      </c>
      <c r="O115" s="78">
        <f t="shared" ref="O115:O134" si="38">IF(I115="Safe", M115*H115,0)</f>
        <v>0</v>
      </c>
      <c r="P115" s="78">
        <f t="shared" ref="P115:P134" si="39">IF(I115="Dangerous",M115*H115*N115,0)</f>
        <v>0.15840000000000004</v>
      </c>
      <c r="Q115" s="153">
        <f t="shared" ref="Q115:Q134" si="40">IF(P115=0,0,M115*H115*(1-N115))</f>
        <v>1.6000000000000018E-3</v>
      </c>
      <c r="R115" s="113"/>
    </row>
    <row r="116" spans="2:18" s="3" customFormat="1" ht="27.95" customHeight="1">
      <c r="B116" s="236"/>
      <c r="C116" s="241"/>
      <c r="D116" s="20"/>
      <c r="E116" s="21"/>
      <c r="F116" s="31"/>
      <c r="G116" s="14" t="s">
        <v>13</v>
      </c>
      <c r="H116" s="15">
        <v>0.1</v>
      </c>
      <c r="I116" s="16" t="s">
        <v>25</v>
      </c>
      <c r="J116" s="327" t="s">
        <v>4087</v>
      </c>
      <c r="K116" s="16" t="s">
        <v>28</v>
      </c>
      <c r="L116" s="207" t="s">
        <v>2191</v>
      </c>
      <c r="M116" s="85">
        <f t="shared" si="4"/>
        <v>0.2</v>
      </c>
      <c r="N116" s="15">
        <f t="shared" si="37"/>
        <v>0.99</v>
      </c>
      <c r="O116" s="78">
        <f t="shared" si="38"/>
        <v>0</v>
      </c>
      <c r="P116" s="78">
        <f t="shared" si="39"/>
        <v>1.9800000000000005E-2</v>
      </c>
      <c r="Q116" s="153">
        <f t="shared" si="40"/>
        <v>2.0000000000000023E-4</v>
      </c>
      <c r="R116" s="113"/>
    </row>
    <row r="117" spans="2:18" s="3" customFormat="1" ht="27.95" customHeight="1">
      <c r="B117" s="236"/>
      <c r="C117" s="241"/>
      <c r="D117" s="22"/>
      <c r="E117" s="23"/>
      <c r="F117" s="24"/>
      <c r="G117" s="14" t="s">
        <v>14</v>
      </c>
      <c r="H117" s="15">
        <v>0.1</v>
      </c>
      <c r="I117" s="16" t="s">
        <v>15</v>
      </c>
      <c r="J117" s="12" t="s">
        <v>210</v>
      </c>
      <c r="K117" s="16" t="s">
        <v>18</v>
      </c>
      <c r="L117" s="65" t="s">
        <v>21</v>
      </c>
      <c r="M117" s="85">
        <f t="shared" si="4"/>
        <v>0.2</v>
      </c>
      <c r="N117" s="15">
        <f t="shared" si="37"/>
        <v>0</v>
      </c>
      <c r="O117" s="78">
        <f t="shared" si="38"/>
        <v>2.0000000000000004E-2</v>
      </c>
      <c r="P117" s="78">
        <f t="shared" si="39"/>
        <v>0</v>
      </c>
      <c r="Q117" s="153">
        <f t="shared" si="40"/>
        <v>0</v>
      </c>
      <c r="R117" s="113"/>
    </row>
    <row r="118" spans="2:18" s="3" customFormat="1" ht="27.95" customHeight="1">
      <c r="B118" s="236"/>
      <c r="C118" s="241"/>
      <c r="D118" s="17" t="s">
        <v>4120</v>
      </c>
      <c r="E118" s="18" t="s">
        <v>6</v>
      </c>
      <c r="F118" s="19" t="s">
        <v>3940</v>
      </c>
      <c r="G118" s="14" t="s">
        <v>12</v>
      </c>
      <c r="H118" s="15">
        <v>0.8</v>
      </c>
      <c r="I118" s="16" t="s">
        <v>19</v>
      </c>
      <c r="J118" s="12" t="s">
        <v>210</v>
      </c>
      <c r="K118" s="16" t="s">
        <v>18</v>
      </c>
      <c r="L118" s="65" t="s">
        <v>109</v>
      </c>
      <c r="M118" s="85">
        <v>0.2</v>
      </c>
      <c r="N118" s="15">
        <f t="shared" si="37"/>
        <v>0</v>
      </c>
      <c r="O118" s="78">
        <f t="shared" si="38"/>
        <v>0.16000000000000003</v>
      </c>
      <c r="P118" s="78">
        <f t="shared" si="39"/>
        <v>0</v>
      </c>
      <c r="Q118" s="153">
        <f t="shared" si="40"/>
        <v>0</v>
      </c>
      <c r="R118" s="113"/>
    </row>
    <row r="119" spans="2:18" s="3" customFormat="1" ht="27.95" customHeight="1">
      <c r="B119" s="236"/>
      <c r="C119" s="241"/>
      <c r="D119" s="20"/>
      <c r="E119" s="21"/>
      <c r="F119" s="31"/>
      <c r="G119" s="14" t="s">
        <v>13</v>
      </c>
      <c r="H119" s="15">
        <v>0.1</v>
      </c>
      <c r="I119" s="16" t="s">
        <v>25</v>
      </c>
      <c r="J119" s="327" t="s">
        <v>4087</v>
      </c>
      <c r="K119" s="16" t="s">
        <v>28</v>
      </c>
      <c r="L119" s="207" t="s">
        <v>2191</v>
      </c>
      <c r="M119" s="85">
        <f t="shared" ref="M119:M120" si="41">M118</f>
        <v>0.2</v>
      </c>
      <c r="N119" s="15">
        <f t="shared" si="37"/>
        <v>0.99</v>
      </c>
      <c r="O119" s="78">
        <f t="shared" si="38"/>
        <v>0</v>
      </c>
      <c r="P119" s="78">
        <f t="shared" si="39"/>
        <v>1.9800000000000005E-2</v>
      </c>
      <c r="Q119" s="153">
        <f t="shared" si="40"/>
        <v>2.0000000000000023E-4</v>
      </c>
      <c r="R119" s="113"/>
    </row>
    <row r="120" spans="2:18" s="3" customFormat="1" ht="27.95" customHeight="1">
      <c r="B120" s="236"/>
      <c r="C120" s="241"/>
      <c r="D120" s="22"/>
      <c r="E120" s="23"/>
      <c r="F120" s="24"/>
      <c r="G120" s="14" t="s">
        <v>14</v>
      </c>
      <c r="H120" s="15">
        <v>0.1</v>
      </c>
      <c r="I120" s="16" t="s">
        <v>15</v>
      </c>
      <c r="J120" s="12" t="s">
        <v>210</v>
      </c>
      <c r="K120" s="16" t="s">
        <v>18</v>
      </c>
      <c r="L120" s="65" t="s">
        <v>21</v>
      </c>
      <c r="M120" s="85">
        <f t="shared" si="41"/>
        <v>0.2</v>
      </c>
      <c r="N120" s="15">
        <f t="shared" si="37"/>
        <v>0</v>
      </c>
      <c r="O120" s="78">
        <f t="shared" si="38"/>
        <v>2.0000000000000004E-2</v>
      </c>
      <c r="P120" s="78">
        <f t="shared" si="39"/>
        <v>0</v>
      </c>
      <c r="Q120" s="153">
        <f t="shared" si="40"/>
        <v>0</v>
      </c>
      <c r="R120" s="113"/>
    </row>
    <row r="121" spans="2:18" s="3" customFormat="1" ht="27.95" customHeight="1">
      <c r="B121" s="236"/>
      <c r="C121" s="241"/>
      <c r="D121" s="17" t="s">
        <v>4121</v>
      </c>
      <c r="E121" s="18" t="s">
        <v>22</v>
      </c>
      <c r="F121" s="19" t="s">
        <v>4079</v>
      </c>
      <c r="G121" s="14" t="s">
        <v>12</v>
      </c>
      <c r="H121" s="15">
        <v>0.4</v>
      </c>
      <c r="I121" s="16" t="s">
        <v>19</v>
      </c>
      <c r="J121" s="12" t="s">
        <v>210</v>
      </c>
      <c r="K121" s="16" t="s">
        <v>18</v>
      </c>
      <c r="L121" s="65" t="s">
        <v>109</v>
      </c>
      <c r="M121" s="85">
        <v>2</v>
      </c>
      <c r="N121" s="15">
        <f t="shared" si="37"/>
        <v>0</v>
      </c>
      <c r="O121" s="78">
        <f t="shared" si="38"/>
        <v>0.8</v>
      </c>
      <c r="P121" s="78">
        <f t="shared" si="39"/>
        <v>0</v>
      </c>
      <c r="Q121" s="153">
        <f t="shared" si="40"/>
        <v>0</v>
      </c>
      <c r="R121" s="113"/>
    </row>
    <row r="122" spans="2:18" s="3" customFormat="1" ht="27.95" customHeight="1">
      <c r="B122" s="236"/>
      <c r="C122" s="241"/>
      <c r="D122" s="20"/>
      <c r="E122" s="21"/>
      <c r="F122" s="31"/>
      <c r="G122" s="14" t="s">
        <v>13</v>
      </c>
      <c r="H122" s="15">
        <v>0.4</v>
      </c>
      <c r="I122" s="16" t="s">
        <v>25</v>
      </c>
      <c r="J122" s="327" t="s">
        <v>4087</v>
      </c>
      <c r="K122" s="16" t="s">
        <v>28</v>
      </c>
      <c r="L122" s="207" t="s">
        <v>2191</v>
      </c>
      <c r="M122" s="85">
        <f t="shared" ref="M122:M123" si="42">M121</f>
        <v>2</v>
      </c>
      <c r="N122" s="15">
        <f t="shared" si="37"/>
        <v>0.99</v>
      </c>
      <c r="O122" s="78">
        <f t="shared" si="38"/>
        <v>0</v>
      </c>
      <c r="P122" s="78">
        <f t="shared" si="39"/>
        <v>0.79200000000000004</v>
      </c>
      <c r="Q122" s="153">
        <f t="shared" si="40"/>
        <v>8.0000000000000071E-3</v>
      </c>
      <c r="R122" s="113"/>
    </row>
    <row r="123" spans="2:18" s="3" customFormat="1" ht="27.95" customHeight="1">
      <c r="B123" s="236"/>
      <c r="C123" s="241"/>
      <c r="D123" s="22"/>
      <c r="E123" s="23"/>
      <c r="F123" s="24"/>
      <c r="G123" s="14" t="s">
        <v>14</v>
      </c>
      <c r="H123" s="15">
        <v>0.2</v>
      </c>
      <c r="I123" s="16" t="s">
        <v>15</v>
      </c>
      <c r="J123" s="12" t="s">
        <v>210</v>
      </c>
      <c r="K123" s="16" t="s">
        <v>18</v>
      </c>
      <c r="L123" s="65" t="s">
        <v>21</v>
      </c>
      <c r="M123" s="85">
        <f t="shared" si="42"/>
        <v>2</v>
      </c>
      <c r="N123" s="15">
        <f t="shared" si="37"/>
        <v>0</v>
      </c>
      <c r="O123" s="78">
        <f t="shared" si="38"/>
        <v>0.4</v>
      </c>
      <c r="P123" s="78">
        <f t="shared" si="39"/>
        <v>0</v>
      </c>
      <c r="Q123" s="153">
        <f t="shared" si="40"/>
        <v>0</v>
      </c>
      <c r="R123" s="113"/>
    </row>
    <row r="124" spans="2:18" s="3" customFormat="1" ht="27.95" customHeight="1">
      <c r="B124" s="236"/>
      <c r="C124" s="241"/>
      <c r="D124" s="17" t="s">
        <v>4122</v>
      </c>
      <c r="E124" s="18" t="s">
        <v>6</v>
      </c>
      <c r="F124" s="19" t="s">
        <v>4082</v>
      </c>
      <c r="G124" s="14" t="s">
        <v>12</v>
      </c>
      <c r="H124" s="15">
        <v>0.8</v>
      </c>
      <c r="I124" s="16" t="s">
        <v>3231</v>
      </c>
      <c r="J124" s="327" t="s">
        <v>4087</v>
      </c>
      <c r="K124" s="16" t="s">
        <v>28</v>
      </c>
      <c r="L124" s="207" t="s">
        <v>2191</v>
      </c>
      <c r="M124" s="85">
        <v>0.2</v>
      </c>
      <c r="N124" s="15">
        <f t="shared" si="37"/>
        <v>0.99</v>
      </c>
      <c r="O124" s="78">
        <f t="shared" si="38"/>
        <v>0</v>
      </c>
      <c r="P124" s="78">
        <f t="shared" si="39"/>
        <v>0.15840000000000004</v>
      </c>
      <c r="Q124" s="153">
        <f t="shared" si="40"/>
        <v>1.6000000000000018E-3</v>
      </c>
      <c r="R124" s="113"/>
    </row>
    <row r="125" spans="2:18" s="3" customFormat="1" ht="27.95" customHeight="1">
      <c r="B125" s="236"/>
      <c r="C125" s="241"/>
      <c r="D125" s="20"/>
      <c r="E125" s="21"/>
      <c r="F125" s="31"/>
      <c r="G125" s="14" t="s">
        <v>13</v>
      </c>
      <c r="H125" s="15">
        <v>0.1</v>
      </c>
      <c r="I125" s="16" t="s">
        <v>3226</v>
      </c>
      <c r="J125" s="12" t="s">
        <v>210</v>
      </c>
      <c r="K125" s="16" t="s">
        <v>18</v>
      </c>
      <c r="L125" s="65" t="s">
        <v>21</v>
      </c>
      <c r="M125" s="85">
        <f t="shared" ref="M125:M126" si="43">M124</f>
        <v>0.2</v>
      </c>
      <c r="N125" s="15">
        <f t="shared" si="37"/>
        <v>0</v>
      </c>
      <c r="O125" s="78">
        <f t="shared" si="38"/>
        <v>2.0000000000000004E-2</v>
      </c>
      <c r="P125" s="78">
        <f t="shared" si="39"/>
        <v>0</v>
      </c>
      <c r="Q125" s="153">
        <f t="shared" si="40"/>
        <v>0</v>
      </c>
      <c r="R125" s="113"/>
    </row>
    <row r="126" spans="2:18" s="3" customFormat="1" ht="27.95" customHeight="1">
      <c r="B126" s="236"/>
      <c r="C126" s="241"/>
      <c r="D126" s="22"/>
      <c r="E126" s="23"/>
      <c r="F126" s="24"/>
      <c r="G126" s="14" t="s">
        <v>14</v>
      </c>
      <c r="H126" s="15">
        <v>0.1</v>
      </c>
      <c r="I126" s="16" t="s">
        <v>15</v>
      </c>
      <c r="J126" s="12" t="s">
        <v>210</v>
      </c>
      <c r="K126" s="16" t="s">
        <v>18</v>
      </c>
      <c r="L126" s="65" t="s">
        <v>21</v>
      </c>
      <c r="M126" s="85">
        <f t="shared" si="43"/>
        <v>0.2</v>
      </c>
      <c r="N126" s="15">
        <f t="shared" si="37"/>
        <v>0</v>
      </c>
      <c r="O126" s="78">
        <f t="shared" si="38"/>
        <v>2.0000000000000004E-2</v>
      </c>
      <c r="P126" s="78">
        <f t="shared" si="39"/>
        <v>0</v>
      </c>
      <c r="Q126" s="153">
        <f t="shared" si="40"/>
        <v>0</v>
      </c>
      <c r="R126" s="113"/>
    </row>
    <row r="127" spans="2:18" s="3" customFormat="1" ht="27.95" customHeight="1">
      <c r="B127" s="236"/>
      <c r="C127" s="243"/>
      <c r="D127" s="17" t="s">
        <v>4123</v>
      </c>
      <c r="E127" s="18" t="s">
        <v>3949</v>
      </c>
      <c r="F127" s="19" t="s">
        <v>3942</v>
      </c>
      <c r="G127" s="168" t="s">
        <v>356</v>
      </c>
      <c r="H127" s="164">
        <v>0.25</v>
      </c>
      <c r="I127" s="16" t="s">
        <v>3231</v>
      </c>
      <c r="J127" s="327" t="s">
        <v>4087</v>
      </c>
      <c r="K127" s="16" t="s">
        <v>28</v>
      </c>
      <c r="L127" s="207" t="s">
        <v>2191</v>
      </c>
      <c r="M127" s="87">
        <v>1</v>
      </c>
      <c r="N127" s="15">
        <f t="shared" si="37"/>
        <v>0.99</v>
      </c>
      <c r="O127" s="78">
        <f t="shared" si="38"/>
        <v>0</v>
      </c>
      <c r="P127" s="78">
        <f t="shared" si="39"/>
        <v>0.2475</v>
      </c>
      <c r="Q127" s="153">
        <f t="shared" si="40"/>
        <v>2.5000000000000022E-3</v>
      </c>
      <c r="R127" s="238"/>
    </row>
    <row r="128" spans="2:18" s="3" customFormat="1" ht="27.95" customHeight="1">
      <c r="B128" s="236"/>
      <c r="C128" s="243"/>
      <c r="D128" s="20"/>
      <c r="E128" s="21"/>
      <c r="F128" s="31"/>
      <c r="G128" s="168" t="s">
        <v>886</v>
      </c>
      <c r="H128" s="164">
        <v>0.25</v>
      </c>
      <c r="I128" s="16" t="s">
        <v>15</v>
      </c>
      <c r="J128" s="12" t="s">
        <v>210</v>
      </c>
      <c r="K128" s="16" t="s">
        <v>18</v>
      </c>
      <c r="L128" s="65" t="s">
        <v>21</v>
      </c>
      <c r="M128" s="85">
        <f>M127</f>
        <v>1</v>
      </c>
      <c r="N128" s="15">
        <f t="shared" si="37"/>
        <v>0</v>
      </c>
      <c r="O128" s="78">
        <f t="shared" si="38"/>
        <v>0.25</v>
      </c>
      <c r="P128" s="78">
        <f t="shared" si="39"/>
        <v>0</v>
      </c>
      <c r="Q128" s="153">
        <f t="shared" si="40"/>
        <v>0</v>
      </c>
      <c r="R128" s="238"/>
    </row>
    <row r="129" spans="2:18" s="3" customFormat="1" ht="27.95" customHeight="1">
      <c r="B129" s="236"/>
      <c r="C129" s="243"/>
      <c r="D129" s="20"/>
      <c r="E129" s="21"/>
      <c r="F129" s="31"/>
      <c r="G129" s="168" t="s">
        <v>887</v>
      </c>
      <c r="H129" s="164">
        <v>0.25</v>
      </c>
      <c r="I129" s="16" t="s">
        <v>15</v>
      </c>
      <c r="J129" s="12" t="s">
        <v>210</v>
      </c>
      <c r="K129" s="16" t="s">
        <v>18</v>
      </c>
      <c r="L129" s="65" t="s">
        <v>21</v>
      </c>
      <c r="M129" s="85">
        <f>M128</f>
        <v>1</v>
      </c>
      <c r="N129" s="15">
        <f t="shared" si="37"/>
        <v>0</v>
      </c>
      <c r="O129" s="78">
        <f t="shared" si="38"/>
        <v>0.25</v>
      </c>
      <c r="P129" s="78">
        <f t="shared" si="39"/>
        <v>0</v>
      </c>
      <c r="Q129" s="153">
        <f t="shared" si="40"/>
        <v>0</v>
      </c>
      <c r="R129" s="238"/>
    </row>
    <row r="130" spans="2:18" s="3" customFormat="1" ht="27.95" customHeight="1">
      <c r="B130" s="236"/>
      <c r="C130" s="243"/>
      <c r="D130" s="20"/>
      <c r="E130" s="21"/>
      <c r="F130" s="31"/>
      <c r="G130" s="186" t="s">
        <v>359</v>
      </c>
      <c r="H130" s="183">
        <v>0.25</v>
      </c>
      <c r="I130" s="16" t="s">
        <v>15</v>
      </c>
      <c r="J130" s="12" t="s">
        <v>210</v>
      </c>
      <c r="K130" s="16" t="s">
        <v>18</v>
      </c>
      <c r="L130" s="65" t="s">
        <v>21</v>
      </c>
      <c r="M130" s="85">
        <f>M129</f>
        <v>1</v>
      </c>
      <c r="N130" s="15">
        <f t="shared" si="37"/>
        <v>0</v>
      </c>
      <c r="O130" s="78">
        <f t="shared" si="38"/>
        <v>0.25</v>
      </c>
      <c r="P130" s="78">
        <f t="shared" si="39"/>
        <v>0</v>
      </c>
      <c r="Q130" s="153">
        <f t="shared" si="40"/>
        <v>0</v>
      </c>
      <c r="R130" s="238"/>
    </row>
    <row r="131" spans="2:18" s="3" customFormat="1" ht="27.95" customHeight="1">
      <c r="B131" s="236"/>
      <c r="C131" s="241"/>
      <c r="D131" s="17" t="s">
        <v>4124</v>
      </c>
      <c r="E131" s="18" t="s">
        <v>908</v>
      </c>
      <c r="F131" s="19" t="s">
        <v>4085</v>
      </c>
      <c r="G131" s="168" t="s">
        <v>356</v>
      </c>
      <c r="H131" s="164">
        <v>0.25</v>
      </c>
      <c r="I131" s="16" t="s">
        <v>3231</v>
      </c>
      <c r="J131" s="327" t="s">
        <v>4087</v>
      </c>
      <c r="K131" s="16" t="s">
        <v>28</v>
      </c>
      <c r="L131" s="207" t="s">
        <v>2191</v>
      </c>
      <c r="M131" s="85">
        <v>2</v>
      </c>
      <c r="N131" s="15">
        <f t="shared" si="37"/>
        <v>0.99</v>
      </c>
      <c r="O131" s="78">
        <f t="shared" si="38"/>
        <v>0</v>
      </c>
      <c r="P131" s="78">
        <f t="shared" si="39"/>
        <v>0.495</v>
      </c>
      <c r="Q131" s="81">
        <f t="shared" si="40"/>
        <v>5.0000000000000044E-3</v>
      </c>
      <c r="R131" s="257"/>
    </row>
    <row r="132" spans="2:18" s="3" customFormat="1" ht="27.95" customHeight="1">
      <c r="B132" s="236"/>
      <c r="C132" s="241"/>
      <c r="D132" s="20"/>
      <c r="E132" s="21"/>
      <c r="F132" s="31"/>
      <c r="G132" s="168" t="s">
        <v>886</v>
      </c>
      <c r="H132" s="164">
        <v>0.25</v>
      </c>
      <c r="I132" s="16" t="s">
        <v>15</v>
      </c>
      <c r="J132" s="12" t="s">
        <v>210</v>
      </c>
      <c r="K132" s="16" t="s">
        <v>18</v>
      </c>
      <c r="L132" s="65" t="s">
        <v>21</v>
      </c>
      <c r="M132" s="85">
        <f>M131</f>
        <v>2</v>
      </c>
      <c r="N132" s="15">
        <f t="shared" si="37"/>
        <v>0</v>
      </c>
      <c r="O132" s="78">
        <f t="shared" si="38"/>
        <v>0.5</v>
      </c>
      <c r="P132" s="78">
        <f t="shared" si="39"/>
        <v>0</v>
      </c>
      <c r="Q132" s="81">
        <f t="shared" si="40"/>
        <v>0</v>
      </c>
      <c r="R132" s="257"/>
    </row>
    <row r="133" spans="2:18" s="3" customFormat="1" ht="27.95" customHeight="1">
      <c r="B133" s="236"/>
      <c r="C133" s="241"/>
      <c r="D133" s="20"/>
      <c r="E133" s="21"/>
      <c r="F133" s="31"/>
      <c r="G133" s="168" t="s">
        <v>887</v>
      </c>
      <c r="H133" s="164">
        <v>0.25</v>
      </c>
      <c r="I133" s="16" t="s">
        <v>15</v>
      </c>
      <c r="J133" s="12" t="s">
        <v>210</v>
      </c>
      <c r="K133" s="16" t="s">
        <v>18</v>
      </c>
      <c r="L133" s="65" t="s">
        <v>21</v>
      </c>
      <c r="M133" s="85">
        <f>M132</f>
        <v>2</v>
      </c>
      <c r="N133" s="15">
        <f t="shared" si="37"/>
        <v>0</v>
      </c>
      <c r="O133" s="78">
        <f t="shared" si="38"/>
        <v>0.5</v>
      </c>
      <c r="P133" s="78">
        <f t="shared" si="39"/>
        <v>0</v>
      </c>
      <c r="Q133" s="81">
        <f t="shared" si="40"/>
        <v>0</v>
      </c>
      <c r="R133" s="257"/>
    </row>
    <row r="134" spans="2:18" s="3" customFormat="1" ht="27.95" customHeight="1">
      <c r="B134" s="236"/>
      <c r="C134" s="241"/>
      <c r="D134" s="20"/>
      <c r="E134" s="21"/>
      <c r="F134" s="31"/>
      <c r="G134" s="186" t="s">
        <v>359</v>
      </c>
      <c r="H134" s="183">
        <v>0.25</v>
      </c>
      <c r="I134" s="16" t="s">
        <v>19</v>
      </c>
      <c r="J134" s="12" t="s">
        <v>210</v>
      </c>
      <c r="K134" s="16" t="s">
        <v>18</v>
      </c>
      <c r="L134" s="65" t="s">
        <v>109</v>
      </c>
      <c r="M134" s="85">
        <f>M133</f>
        <v>2</v>
      </c>
      <c r="N134" s="15">
        <f t="shared" si="37"/>
        <v>0</v>
      </c>
      <c r="O134" s="78">
        <f t="shared" si="38"/>
        <v>0.5</v>
      </c>
      <c r="P134" s="78">
        <f t="shared" si="39"/>
        <v>0</v>
      </c>
      <c r="Q134" s="81">
        <f t="shared" si="40"/>
        <v>0</v>
      </c>
      <c r="R134" s="257"/>
    </row>
    <row r="135" spans="2:18" s="3" customFormat="1" ht="27.95" customHeight="1">
      <c r="B135" s="236"/>
      <c r="C135" s="218" t="s">
        <v>4125</v>
      </c>
      <c r="D135" s="17" t="s">
        <v>4126</v>
      </c>
      <c r="E135" s="18" t="s">
        <v>6</v>
      </c>
      <c r="F135" s="19" t="s">
        <v>200</v>
      </c>
      <c r="G135" s="14" t="s">
        <v>12</v>
      </c>
      <c r="H135" s="15">
        <v>0.8</v>
      </c>
      <c r="I135" s="16" t="s">
        <v>2782</v>
      </c>
      <c r="J135" s="327" t="s">
        <v>4088</v>
      </c>
      <c r="K135" s="16" t="s">
        <v>3223</v>
      </c>
      <c r="L135" s="207" t="s">
        <v>2191</v>
      </c>
      <c r="M135" s="85">
        <v>0.2</v>
      </c>
      <c r="N135" s="15">
        <f t="shared" ref="N135:N154" si="44">IF(K135="Detected", 0.99,0)</f>
        <v>0.99</v>
      </c>
      <c r="O135" s="78">
        <f t="shared" ref="O135:O154" si="45">IF(I135="Safe", M135*H135,0)</f>
        <v>0</v>
      </c>
      <c r="P135" s="78">
        <f t="shared" ref="P135:P154" si="46">IF(I135="Dangerous",M135*H135*N135,0)</f>
        <v>0.15840000000000004</v>
      </c>
      <c r="Q135" s="153">
        <f t="shared" ref="Q135:Q154" si="47">IF(P135=0,0,M135*H135*(1-N135))</f>
        <v>1.6000000000000018E-3</v>
      </c>
      <c r="R135" s="113"/>
    </row>
    <row r="136" spans="2:18" s="3" customFormat="1" ht="27.95" customHeight="1">
      <c r="B136" s="236"/>
      <c r="C136" s="241"/>
      <c r="D136" s="20"/>
      <c r="E136" s="21"/>
      <c r="F136" s="31"/>
      <c r="G136" s="14" t="s">
        <v>13</v>
      </c>
      <c r="H136" s="15">
        <v>0.1</v>
      </c>
      <c r="I136" s="16" t="s">
        <v>25</v>
      </c>
      <c r="J136" s="327" t="s">
        <v>4087</v>
      </c>
      <c r="K136" s="16" t="s">
        <v>28</v>
      </c>
      <c r="L136" s="207" t="s">
        <v>2191</v>
      </c>
      <c r="M136" s="85">
        <f t="shared" si="4"/>
        <v>0.2</v>
      </c>
      <c r="N136" s="15">
        <f t="shared" si="44"/>
        <v>0.99</v>
      </c>
      <c r="O136" s="78">
        <f t="shared" si="45"/>
        <v>0</v>
      </c>
      <c r="P136" s="78">
        <f t="shared" si="46"/>
        <v>1.9800000000000005E-2</v>
      </c>
      <c r="Q136" s="153">
        <f t="shared" si="47"/>
        <v>2.0000000000000023E-4</v>
      </c>
      <c r="R136" s="113"/>
    </row>
    <row r="137" spans="2:18" s="3" customFormat="1" ht="27.95" customHeight="1">
      <c r="B137" s="236"/>
      <c r="C137" s="241"/>
      <c r="D137" s="22"/>
      <c r="E137" s="23"/>
      <c r="F137" s="24"/>
      <c r="G137" s="14" t="s">
        <v>14</v>
      </c>
      <c r="H137" s="15">
        <v>0.1</v>
      </c>
      <c r="I137" s="16" t="s">
        <v>15</v>
      </c>
      <c r="J137" s="12" t="s">
        <v>210</v>
      </c>
      <c r="K137" s="16" t="s">
        <v>18</v>
      </c>
      <c r="L137" s="65" t="s">
        <v>21</v>
      </c>
      <c r="M137" s="85">
        <f t="shared" si="4"/>
        <v>0.2</v>
      </c>
      <c r="N137" s="15">
        <f t="shared" si="44"/>
        <v>0</v>
      </c>
      <c r="O137" s="78">
        <f t="shared" si="45"/>
        <v>2.0000000000000004E-2</v>
      </c>
      <c r="P137" s="78">
        <f t="shared" si="46"/>
        <v>0</v>
      </c>
      <c r="Q137" s="153">
        <f t="shared" si="47"/>
        <v>0</v>
      </c>
      <c r="R137" s="113"/>
    </row>
    <row r="138" spans="2:18" s="3" customFormat="1" ht="27.95" customHeight="1">
      <c r="B138" s="236"/>
      <c r="C138" s="241"/>
      <c r="D138" s="17" t="s">
        <v>4127</v>
      </c>
      <c r="E138" s="18" t="s">
        <v>6</v>
      </c>
      <c r="F138" s="19" t="s">
        <v>3940</v>
      </c>
      <c r="G138" s="14" t="s">
        <v>12</v>
      </c>
      <c r="H138" s="15">
        <v>0.8</v>
      </c>
      <c r="I138" s="16" t="s">
        <v>19</v>
      </c>
      <c r="J138" s="12" t="s">
        <v>210</v>
      </c>
      <c r="K138" s="16" t="s">
        <v>18</v>
      </c>
      <c r="L138" s="65" t="s">
        <v>109</v>
      </c>
      <c r="M138" s="85">
        <v>0.2</v>
      </c>
      <c r="N138" s="15">
        <f t="shared" si="44"/>
        <v>0</v>
      </c>
      <c r="O138" s="78">
        <f t="shared" si="45"/>
        <v>0.16000000000000003</v>
      </c>
      <c r="P138" s="78">
        <f t="shared" si="46"/>
        <v>0</v>
      </c>
      <c r="Q138" s="153">
        <f t="shared" si="47"/>
        <v>0</v>
      </c>
      <c r="R138" s="113"/>
    </row>
    <row r="139" spans="2:18" s="3" customFormat="1" ht="27.95" customHeight="1">
      <c r="B139" s="236"/>
      <c r="C139" s="241"/>
      <c r="D139" s="20"/>
      <c r="E139" s="21"/>
      <c r="F139" s="31"/>
      <c r="G139" s="14" t="s">
        <v>13</v>
      </c>
      <c r="H139" s="15">
        <v>0.1</v>
      </c>
      <c r="I139" s="16" t="s">
        <v>25</v>
      </c>
      <c r="J139" s="327" t="s">
        <v>4087</v>
      </c>
      <c r="K139" s="16" t="s">
        <v>28</v>
      </c>
      <c r="L139" s="207" t="s">
        <v>2191</v>
      </c>
      <c r="M139" s="85">
        <f t="shared" ref="M139:M140" si="48">M138</f>
        <v>0.2</v>
      </c>
      <c r="N139" s="15">
        <f t="shared" si="44"/>
        <v>0.99</v>
      </c>
      <c r="O139" s="78">
        <f t="shared" si="45"/>
        <v>0</v>
      </c>
      <c r="P139" s="78">
        <f t="shared" si="46"/>
        <v>1.9800000000000005E-2</v>
      </c>
      <c r="Q139" s="153">
        <f t="shared" si="47"/>
        <v>2.0000000000000023E-4</v>
      </c>
      <c r="R139" s="113"/>
    </row>
    <row r="140" spans="2:18" s="3" customFormat="1" ht="27.95" customHeight="1">
      <c r="B140" s="236"/>
      <c r="C140" s="241"/>
      <c r="D140" s="22"/>
      <c r="E140" s="23"/>
      <c r="F140" s="24"/>
      <c r="G140" s="14" t="s">
        <v>14</v>
      </c>
      <c r="H140" s="15">
        <v>0.1</v>
      </c>
      <c r="I140" s="16" t="s">
        <v>15</v>
      </c>
      <c r="J140" s="12" t="s">
        <v>210</v>
      </c>
      <c r="K140" s="16" t="s">
        <v>18</v>
      </c>
      <c r="L140" s="65" t="s">
        <v>21</v>
      </c>
      <c r="M140" s="85">
        <f t="shared" si="48"/>
        <v>0.2</v>
      </c>
      <c r="N140" s="15">
        <f t="shared" si="44"/>
        <v>0</v>
      </c>
      <c r="O140" s="78">
        <f t="shared" si="45"/>
        <v>2.0000000000000004E-2</v>
      </c>
      <c r="P140" s="78">
        <f t="shared" si="46"/>
        <v>0</v>
      </c>
      <c r="Q140" s="153">
        <f t="shared" si="47"/>
        <v>0</v>
      </c>
      <c r="R140" s="113"/>
    </row>
    <row r="141" spans="2:18" s="3" customFormat="1" ht="27.95" customHeight="1">
      <c r="B141" s="236"/>
      <c r="C141" s="241"/>
      <c r="D141" s="17" t="s">
        <v>4128</v>
      </c>
      <c r="E141" s="18" t="s">
        <v>22</v>
      </c>
      <c r="F141" s="19" t="s">
        <v>4079</v>
      </c>
      <c r="G141" s="14" t="s">
        <v>12</v>
      </c>
      <c r="H141" s="15">
        <v>0.4</v>
      </c>
      <c r="I141" s="16" t="s">
        <v>19</v>
      </c>
      <c r="J141" s="12" t="s">
        <v>210</v>
      </c>
      <c r="K141" s="16" t="s">
        <v>18</v>
      </c>
      <c r="L141" s="65" t="s">
        <v>109</v>
      </c>
      <c r="M141" s="85">
        <v>2</v>
      </c>
      <c r="N141" s="15">
        <f t="shared" si="44"/>
        <v>0</v>
      </c>
      <c r="O141" s="78">
        <f t="shared" si="45"/>
        <v>0.8</v>
      </c>
      <c r="P141" s="78">
        <f t="shared" si="46"/>
        <v>0</v>
      </c>
      <c r="Q141" s="153">
        <f t="shared" si="47"/>
        <v>0</v>
      </c>
      <c r="R141" s="113"/>
    </row>
    <row r="142" spans="2:18" s="3" customFormat="1" ht="27.95" customHeight="1">
      <c r="B142" s="236"/>
      <c r="C142" s="241"/>
      <c r="D142" s="20"/>
      <c r="E142" s="21"/>
      <c r="F142" s="31"/>
      <c r="G142" s="14" t="s">
        <v>13</v>
      </c>
      <c r="H142" s="15">
        <v>0.4</v>
      </c>
      <c r="I142" s="16" t="s">
        <v>25</v>
      </c>
      <c r="J142" s="327" t="s">
        <v>4087</v>
      </c>
      <c r="K142" s="16" t="s">
        <v>28</v>
      </c>
      <c r="L142" s="207" t="s">
        <v>2191</v>
      </c>
      <c r="M142" s="85">
        <f t="shared" ref="M142:M143" si="49">M141</f>
        <v>2</v>
      </c>
      <c r="N142" s="15">
        <f t="shared" si="44"/>
        <v>0.99</v>
      </c>
      <c r="O142" s="78">
        <f t="shared" si="45"/>
        <v>0</v>
      </c>
      <c r="P142" s="78">
        <f t="shared" si="46"/>
        <v>0.79200000000000004</v>
      </c>
      <c r="Q142" s="153">
        <f t="shared" si="47"/>
        <v>8.0000000000000071E-3</v>
      </c>
      <c r="R142" s="113"/>
    </row>
    <row r="143" spans="2:18" s="3" customFormat="1" ht="27.95" customHeight="1">
      <c r="B143" s="236"/>
      <c r="C143" s="241"/>
      <c r="D143" s="22"/>
      <c r="E143" s="23"/>
      <c r="F143" s="24"/>
      <c r="G143" s="14" t="s">
        <v>14</v>
      </c>
      <c r="H143" s="15">
        <v>0.2</v>
      </c>
      <c r="I143" s="16" t="s">
        <v>15</v>
      </c>
      <c r="J143" s="12" t="s">
        <v>210</v>
      </c>
      <c r="K143" s="16" t="s">
        <v>18</v>
      </c>
      <c r="L143" s="65" t="s">
        <v>21</v>
      </c>
      <c r="M143" s="85">
        <f t="shared" si="49"/>
        <v>2</v>
      </c>
      <c r="N143" s="15">
        <f t="shared" si="44"/>
        <v>0</v>
      </c>
      <c r="O143" s="78">
        <f t="shared" si="45"/>
        <v>0.4</v>
      </c>
      <c r="P143" s="78">
        <f t="shared" si="46"/>
        <v>0</v>
      </c>
      <c r="Q143" s="153">
        <f t="shared" si="47"/>
        <v>0</v>
      </c>
      <c r="R143" s="113"/>
    </row>
    <row r="144" spans="2:18" s="3" customFormat="1" ht="27.95" customHeight="1">
      <c r="B144" s="236"/>
      <c r="C144" s="241"/>
      <c r="D144" s="17" t="s">
        <v>4129</v>
      </c>
      <c r="E144" s="18" t="s">
        <v>6</v>
      </c>
      <c r="F144" s="19" t="s">
        <v>4082</v>
      </c>
      <c r="G144" s="14" t="s">
        <v>12</v>
      </c>
      <c r="H144" s="15">
        <v>0.8</v>
      </c>
      <c r="I144" s="16" t="s">
        <v>3231</v>
      </c>
      <c r="J144" s="327" t="s">
        <v>4087</v>
      </c>
      <c r="K144" s="16" t="s">
        <v>28</v>
      </c>
      <c r="L144" s="207" t="s">
        <v>2191</v>
      </c>
      <c r="M144" s="85">
        <v>0.2</v>
      </c>
      <c r="N144" s="15">
        <f t="shared" si="44"/>
        <v>0.99</v>
      </c>
      <c r="O144" s="78">
        <f t="shared" si="45"/>
        <v>0</v>
      </c>
      <c r="P144" s="78">
        <f t="shared" si="46"/>
        <v>0.15840000000000004</v>
      </c>
      <c r="Q144" s="153">
        <f t="shared" si="47"/>
        <v>1.6000000000000018E-3</v>
      </c>
      <c r="R144" s="113"/>
    </row>
    <row r="145" spans="2:18" s="3" customFormat="1" ht="27.95" customHeight="1">
      <c r="B145" s="236"/>
      <c r="C145" s="241"/>
      <c r="D145" s="20"/>
      <c r="E145" s="21"/>
      <c r="F145" s="31"/>
      <c r="G145" s="14" t="s">
        <v>13</v>
      </c>
      <c r="H145" s="15">
        <v>0.1</v>
      </c>
      <c r="I145" s="16" t="s">
        <v>3226</v>
      </c>
      <c r="J145" s="12" t="s">
        <v>210</v>
      </c>
      <c r="K145" s="16" t="s">
        <v>18</v>
      </c>
      <c r="L145" s="65" t="s">
        <v>21</v>
      </c>
      <c r="M145" s="85">
        <f t="shared" ref="M145:M146" si="50">M144</f>
        <v>0.2</v>
      </c>
      <c r="N145" s="15">
        <f t="shared" si="44"/>
        <v>0</v>
      </c>
      <c r="O145" s="78">
        <f t="shared" si="45"/>
        <v>2.0000000000000004E-2</v>
      </c>
      <c r="P145" s="78">
        <f t="shared" si="46"/>
        <v>0</v>
      </c>
      <c r="Q145" s="153">
        <f t="shared" si="47"/>
        <v>0</v>
      </c>
      <c r="R145" s="113"/>
    </row>
    <row r="146" spans="2:18" s="3" customFormat="1" ht="27.95" customHeight="1">
      <c r="B146" s="236"/>
      <c r="C146" s="241"/>
      <c r="D146" s="22"/>
      <c r="E146" s="23"/>
      <c r="F146" s="24"/>
      <c r="G146" s="14" t="s">
        <v>14</v>
      </c>
      <c r="H146" s="15">
        <v>0.1</v>
      </c>
      <c r="I146" s="16" t="s">
        <v>15</v>
      </c>
      <c r="J146" s="12" t="s">
        <v>210</v>
      </c>
      <c r="K146" s="16" t="s">
        <v>18</v>
      </c>
      <c r="L146" s="65" t="s">
        <v>21</v>
      </c>
      <c r="M146" s="85">
        <f t="shared" si="50"/>
        <v>0.2</v>
      </c>
      <c r="N146" s="15">
        <f t="shared" si="44"/>
        <v>0</v>
      </c>
      <c r="O146" s="78">
        <f t="shared" si="45"/>
        <v>2.0000000000000004E-2</v>
      </c>
      <c r="P146" s="78">
        <f t="shared" si="46"/>
        <v>0</v>
      </c>
      <c r="Q146" s="153">
        <f t="shared" si="47"/>
        <v>0</v>
      </c>
      <c r="R146" s="113"/>
    </row>
    <row r="147" spans="2:18" s="3" customFormat="1" ht="27.95" customHeight="1">
      <c r="B147" s="236"/>
      <c r="C147" s="243"/>
      <c r="D147" s="17" t="s">
        <v>4130</v>
      </c>
      <c r="E147" s="18" t="s">
        <v>3949</v>
      </c>
      <c r="F147" s="19" t="s">
        <v>3942</v>
      </c>
      <c r="G147" s="168" t="s">
        <v>356</v>
      </c>
      <c r="H147" s="164">
        <v>0.25</v>
      </c>
      <c r="I147" s="16" t="s">
        <v>3231</v>
      </c>
      <c r="J147" s="327" t="s">
        <v>4087</v>
      </c>
      <c r="K147" s="16" t="s">
        <v>28</v>
      </c>
      <c r="L147" s="207" t="s">
        <v>2191</v>
      </c>
      <c r="M147" s="87">
        <v>1</v>
      </c>
      <c r="N147" s="15">
        <f t="shared" si="44"/>
        <v>0.99</v>
      </c>
      <c r="O147" s="78">
        <f t="shared" si="45"/>
        <v>0</v>
      </c>
      <c r="P147" s="78">
        <f t="shared" si="46"/>
        <v>0.2475</v>
      </c>
      <c r="Q147" s="153">
        <f t="shared" si="47"/>
        <v>2.5000000000000022E-3</v>
      </c>
      <c r="R147" s="238"/>
    </row>
    <row r="148" spans="2:18" s="3" customFormat="1" ht="27.95" customHeight="1">
      <c r="B148" s="236"/>
      <c r="C148" s="243"/>
      <c r="D148" s="20"/>
      <c r="E148" s="21"/>
      <c r="F148" s="31"/>
      <c r="G148" s="168" t="s">
        <v>886</v>
      </c>
      <c r="H148" s="164">
        <v>0.25</v>
      </c>
      <c r="I148" s="16" t="s">
        <v>15</v>
      </c>
      <c r="J148" s="12" t="s">
        <v>210</v>
      </c>
      <c r="K148" s="16" t="s">
        <v>18</v>
      </c>
      <c r="L148" s="65" t="s">
        <v>21</v>
      </c>
      <c r="M148" s="85">
        <f>M147</f>
        <v>1</v>
      </c>
      <c r="N148" s="15">
        <f t="shared" si="44"/>
        <v>0</v>
      </c>
      <c r="O148" s="78">
        <f t="shared" si="45"/>
        <v>0.25</v>
      </c>
      <c r="P148" s="78">
        <f t="shared" si="46"/>
        <v>0</v>
      </c>
      <c r="Q148" s="153">
        <f t="shared" si="47"/>
        <v>0</v>
      </c>
      <c r="R148" s="238"/>
    </row>
    <row r="149" spans="2:18" s="3" customFormat="1" ht="27.95" customHeight="1">
      <c r="B149" s="236"/>
      <c r="C149" s="243"/>
      <c r="D149" s="20"/>
      <c r="E149" s="21"/>
      <c r="F149" s="31"/>
      <c r="G149" s="168" t="s">
        <v>887</v>
      </c>
      <c r="H149" s="164">
        <v>0.25</v>
      </c>
      <c r="I149" s="16" t="s">
        <v>15</v>
      </c>
      <c r="J149" s="12" t="s">
        <v>210</v>
      </c>
      <c r="K149" s="16" t="s">
        <v>18</v>
      </c>
      <c r="L149" s="65" t="s">
        <v>21</v>
      </c>
      <c r="M149" s="85">
        <f>M148</f>
        <v>1</v>
      </c>
      <c r="N149" s="15">
        <f t="shared" si="44"/>
        <v>0</v>
      </c>
      <c r="O149" s="78">
        <f t="shared" si="45"/>
        <v>0.25</v>
      </c>
      <c r="P149" s="78">
        <f t="shared" si="46"/>
        <v>0</v>
      </c>
      <c r="Q149" s="153">
        <f t="shared" si="47"/>
        <v>0</v>
      </c>
      <c r="R149" s="238"/>
    </row>
    <row r="150" spans="2:18" s="3" customFormat="1" ht="27.95" customHeight="1">
      <c r="B150" s="236"/>
      <c r="C150" s="243"/>
      <c r="D150" s="20"/>
      <c r="E150" s="21"/>
      <c r="F150" s="31"/>
      <c r="G150" s="186" t="s">
        <v>359</v>
      </c>
      <c r="H150" s="183">
        <v>0.25</v>
      </c>
      <c r="I150" s="16" t="s">
        <v>15</v>
      </c>
      <c r="J150" s="12" t="s">
        <v>210</v>
      </c>
      <c r="K150" s="16" t="s">
        <v>18</v>
      </c>
      <c r="L150" s="65" t="s">
        <v>21</v>
      </c>
      <c r="M150" s="85">
        <f>M149</f>
        <v>1</v>
      </c>
      <c r="N150" s="15">
        <f t="shared" si="44"/>
        <v>0</v>
      </c>
      <c r="O150" s="78">
        <f t="shared" si="45"/>
        <v>0.25</v>
      </c>
      <c r="P150" s="78">
        <f t="shared" si="46"/>
        <v>0</v>
      </c>
      <c r="Q150" s="153">
        <f t="shared" si="47"/>
        <v>0</v>
      </c>
      <c r="R150" s="238"/>
    </row>
    <row r="151" spans="2:18" s="3" customFormat="1" ht="27.95" customHeight="1">
      <c r="B151" s="236"/>
      <c r="C151" s="241"/>
      <c r="D151" s="17" t="s">
        <v>4131</v>
      </c>
      <c r="E151" s="18" t="s">
        <v>908</v>
      </c>
      <c r="F151" s="19" t="s">
        <v>4085</v>
      </c>
      <c r="G151" s="168" t="s">
        <v>356</v>
      </c>
      <c r="H151" s="164">
        <v>0.25</v>
      </c>
      <c r="I151" s="16" t="s">
        <v>3231</v>
      </c>
      <c r="J151" s="327" t="s">
        <v>4087</v>
      </c>
      <c r="K151" s="16" t="s">
        <v>28</v>
      </c>
      <c r="L151" s="207" t="s">
        <v>2191</v>
      </c>
      <c r="M151" s="85">
        <v>2</v>
      </c>
      <c r="N151" s="15">
        <f t="shared" si="44"/>
        <v>0.99</v>
      </c>
      <c r="O151" s="78">
        <f t="shared" si="45"/>
        <v>0</v>
      </c>
      <c r="P151" s="78">
        <f t="shared" si="46"/>
        <v>0.495</v>
      </c>
      <c r="Q151" s="81">
        <f t="shared" si="47"/>
        <v>5.0000000000000044E-3</v>
      </c>
      <c r="R151" s="257"/>
    </row>
    <row r="152" spans="2:18" s="3" customFormat="1" ht="27.95" customHeight="1">
      <c r="B152" s="236"/>
      <c r="C152" s="241"/>
      <c r="D152" s="20"/>
      <c r="E152" s="21"/>
      <c r="F152" s="31"/>
      <c r="G152" s="168" t="s">
        <v>886</v>
      </c>
      <c r="H152" s="164">
        <v>0.25</v>
      </c>
      <c r="I152" s="16" t="s">
        <v>15</v>
      </c>
      <c r="J152" s="12" t="s">
        <v>210</v>
      </c>
      <c r="K152" s="16" t="s">
        <v>18</v>
      </c>
      <c r="L152" s="65" t="s">
        <v>21</v>
      </c>
      <c r="M152" s="85">
        <f>M151</f>
        <v>2</v>
      </c>
      <c r="N152" s="15">
        <f t="shared" si="44"/>
        <v>0</v>
      </c>
      <c r="O152" s="78">
        <f t="shared" si="45"/>
        <v>0.5</v>
      </c>
      <c r="P152" s="78">
        <f t="shared" si="46"/>
        <v>0</v>
      </c>
      <c r="Q152" s="81">
        <f t="shared" si="47"/>
        <v>0</v>
      </c>
      <c r="R152" s="257"/>
    </row>
    <row r="153" spans="2:18" s="3" customFormat="1" ht="27.95" customHeight="1">
      <c r="B153" s="236"/>
      <c r="C153" s="241"/>
      <c r="D153" s="20"/>
      <c r="E153" s="21"/>
      <c r="F153" s="31"/>
      <c r="G153" s="168" t="s">
        <v>887</v>
      </c>
      <c r="H153" s="164">
        <v>0.25</v>
      </c>
      <c r="I153" s="16" t="s">
        <v>15</v>
      </c>
      <c r="J153" s="12" t="s">
        <v>210</v>
      </c>
      <c r="K153" s="16" t="s">
        <v>18</v>
      </c>
      <c r="L153" s="65" t="s">
        <v>21</v>
      </c>
      <c r="M153" s="85">
        <f>M152</f>
        <v>2</v>
      </c>
      <c r="N153" s="15">
        <f t="shared" si="44"/>
        <v>0</v>
      </c>
      <c r="O153" s="78">
        <f t="shared" si="45"/>
        <v>0.5</v>
      </c>
      <c r="P153" s="78">
        <f t="shared" si="46"/>
        <v>0</v>
      </c>
      <c r="Q153" s="81">
        <f t="shared" si="47"/>
        <v>0</v>
      </c>
      <c r="R153" s="257"/>
    </row>
    <row r="154" spans="2:18" s="3" customFormat="1" ht="27.95" customHeight="1">
      <c r="B154" s="236"/>
      <c r="C154" s="241"/>
      <c r="D154" s="20"/>
      <c r="E154" s="21"/>
      <c r="F154" s="31"/>
      <c r="G154" s="186" t="s">
        <v>359</v>
      </c>
      <c r="H154" s="183">
        <v>0.25</v>
      </c>
      <c r="I154" s="16" t="s">
        <v>19</v>
      </c>
      <c r="J154" s="12" t="s">
        <v>210</v>
      </c>
      <c r="K154" s="16" t="s">
        <v>18</v>
      </c>
      <c r="L154" s="65" t="s">
        <v>109</v>
      </c>
      <c r="M154" s="85">
        <f>M153</f>
        <v>2</v>
      </c>
      <c r="N154" s="15">
        <f t="shared" si="44"/>
        <v>0</v>
      </c>
      <c r="O154" s="78">
        <f t="shared" si="45"/>
        <v>0.5</v>
      </c>
      <c r="P154" s="78">
        <f t="shared" si="46"/>
        <v>0</v>
      </c>
      <c r="Q154" s="81">
        <f t="shared" si="47"/>
        <v>0</v>
      </c>
      <c r="R154" s="257"/>
    </row>
    <row r="155" spans="2:18" s="3" customFormat="1" ht="27.95" customHeight="1">
      <c r="B155" s="236"/>
      <c r="C155" s="218" t="s">
        <v>4032</v>
      </c>
      <c r="D155" s="17" t="s">
        <v>4132</v>
      </c>
      <c r="E155" s="18" t="s">
        <v>6</v>
      </c>
      <c r="F155" s="19" t="s">
        <v>200</v>
      </c>
      <c r="G155" s="14" t="s">
        <v>12</v>
      </c>
      <c r="H155" s="15">
        <v>0.8</v>
      </c>
      <c r="I155" s="16" t="s">
        <v>2782</v>
      </c>
      <c r="J155" s="327" t="s">
        <v>4088</v>
      </c>
      <c r="K155" s="16" t="s">
        <v>3223</v>
      </c>
      <c r="L155" s="207" t="s">
        <v>2191</v>
      </c>
      <c r="M155" s="85">
        <v>0.2</v>
      </c>
      <c r="N155" s="15">
        <f t="shared" ref="N155:N174" si="51">IF(K155="Detected", 0.99,0)</f>
        <v>0.99</v>
      </c>
      <c r="O155" s="78">
        <f t="shared" ref="O155:O174" si="52">IF(I155="Safe", M155*H155,0)</f>
        <v>0</v>
      </c>
      <c r="P155" s="78">
        <f t="shared" ref="P155:P174" si="53">IF(I155="Dangerous",M155*H155*N155,0)</f>
        <v>0.15840000000000004</v>
      </c>
      <c r="Q155" s="153">
        <f t="shared" ref="Q155:Q174" si="54">IF(P155=0,0,M155*H155*(1-N155))</f>
        <v>1.6000000000000018E-3</v>
      </c>
      <c r="R155" s="113"/>
    </row>
    <row r="156" spans="2:18" s="3" customFormat="1" ht="27.95" customHeight="1">
      <c r="B156" s="236"/>
      <c r="C156" s="241"/>
      <c r="D156" s="20"/>
      <c r="E156" s="21"/>
      <c r="F156" s="31"/>
      <c r="G156" s="14" t="s">
        <v>13</v>
      </c>
      <c r="H156" s="15">
        <v>0.1</v>
      </c>
      <c r="I156" s="16" t="s">
        <v>25</v>
      </c>
      <c r="J156" s="327" t="s">
        <v>4087</v>
      </c>
      <c r="K156" s="16" t="s">
        <v>28</v>
      </c>
      <c r="L156" s="207" t="s">
        <v>2191</v>
      </c>
      <c r="M156" s="85">
        <f t="shared" si="4"/>
        <v>0.2</v>
      </c>
      <c r="N156" s="15">
        <f t="shared" si="51"/>
        <v>0.99</v>
      </c>
      <c r="O156" s="78">
        <f t="shared" si="52"/>
        <v>0</v>
      </c>
      <c r="P156" s="78">
        <f t="shared" si="53"/>
        <v>1.9800000000000005E-2</v>
      </c>
      <c r="Q156" s="153">
        <f t="shared" si="54"/>
        <v>2.0000000000000023E-4</v>
      </c>
      <c r="R156" s="113"/>
    </row>
    <row r="157" spans="2:18" s="3" customFormat="1" ht="27.95" customHeight="1">
      <c r="B157" s="236"/>
      <c r="C157" s="241"/>
      <c r="D157" s="22"/>
      <c r="E157" s="23"/>
      <c r="F157" s="24"/>
      <c r="G157" s="14" t="s">
        <v>14</v>
      </c>
      <c r="H157" s="15">
        <v>0.1</v>
      </c>
      <c r="I157" s="16" t="s">
        <v>15</v>
      </c>
      <c r="J157" s="12" t="s">
        <v>210</v>
      </c>
      <c r="K157" s="16" t="s">
        <v>18</v>
      </c>
      <c r="L157" s="65" t="s">
        <v>21</v>
      </c>
      <c r="M157" s="85">
        <f t="shared" si="4"/>
        <v>0.2</v>
      </c>
      <c r="N157" s="15">
        <f t="shared" si="51"/>
        <v>0</v>
      </c>
      <c r="O157" s="78">
        <f t="shared" si="52"/>
        <v>2.0000000000000004E-2</v>
      </c>
      <c r="P157" s="78">
        <f t="shared" si="53"/>
        <v>0</v>
      </c>
      <c r="Q157" s="153">
        <f t="shared" si="54"/>
        <v>0</v>
      </c>
      <c r="R157" s="113"/>
    </row>
    <row r="158" spans="2:18" s="3" customFormat="1" ht="27.95" customHeight="1">
      <c r="B158" s="236"/>
      <c r="C158" s="241"/>
      <c r="D158" s="17" t="s">
        <v>4133</v>
      </c>
      <c r="E158" s="18" t="s">
        <v>6</v>
      </c>
      <c r="F158" s="19" t="s">
        <v>3940</v>
      </c>
      <c r="G158" s="14" t="s">
        <v>12</v>
      </c>
      <c r="H158" s="15">
        <v>0.8</v>
      </c>
      <c r="I158" s="16" t="s">
        <v>19</v>
      </c>
      <c r="J158" s="12" t="s">
        <v>210</v>
      </c>
      <c r="K158" s="16" t="s">
        <v>18</v>
      </c>
      <c r="L158" s="65" t="s">
        <v>109</v>
      </c>
      <c r="M158" s="85">
        <v>0.2</v>
      </c>
      <c r="N158" s="15">
        <f t="shared" si="51"/>
        <v>0</v>
      </c>
      <c r="O158" s="78">
        <f t="shared" si="52"/>
        <v>0.16000000000000003</v>
      </c>
      <c r="P158" s="78">
        <f t="shared" si="53"/>
        <v>0</v>
      </c>
      <c r="Q158" s="153">
        <f t="shared" si="54"/>
        <v>0</v>
      </c>
      <c r="R158" s="113"/>
    </row>
    <row r="159" spans="2:18" s="3" customFormat="1" ht="27.95" customHeight="1">
      <c r="B159" s="236"/>
      <c r="C159" s="241"/>
      <c r="D159" s="20"/>
      <c r="E159" s="21"/>
      <c r="F159" s="31"/>
      <c r="G159" s="14" t="s">
        <v>13</v>
      </c>
      <c r="H159" s="15">
        <v>0.1</v>
      </c>
      <c r="I159" s="16" t="s">
        <v>25</v>
      </c>
      <c r="J159" s="327" t="s">
        <v>4087</v>
      </c>
      <c r="K159" s="16" t="s">
        <v>28</v>
      </c>
      <c r="L159" s="207" t="s">
        <v>2191</v>
      </c>
      <c r="M159" s="85">
        <f t="shared" ref="M159:M160" si="55">M158</f>
        <v>0.2</v>
      </c>
      <c r="N159" s="15">
        <f t="shared" si="51"/>
        <v>0.99</v>
      </c>
      <c r="O159" s="78">
        <f t="shared" si="52"/>
        <v>0</v>
      </c>
      <c r="P159" s="78">
        <f t="shared" si="53"/>
        <v>1.9800000000000005E-2</v>
      </c>
      <c r="Q159" s="153">
        <f t="shared" si="54"/>
        <v>2.0000000000000023E-4</v>
      </c>
      <c r="R159" s="113"/>
    </row>
    <row r="160" spans="2:18" s="3" customFormat="1" ht="27.95" customHeight="1">
      <c r="B160" s="236"/>
      <c r="C160" s="241"/>
      <c r="D160" s="22"/>
      <c r="E160" s="23"/>
      <c r="F160" s="24"/>
      <c r="G160" s="14" t="s">
        <v>14</v>
      </c>
      <c r="H160" s="15">
        <v>0.1</v>
      </c>
      <c r="I160" s="16" t="s">
        <v>15</v>
      </c>
      <c r="J160" s="12" t="s">
        <v>210</v>
      </c>
      <c r="K160" s="16" t="s">
        <v>18</v>
      </c>
      <c r="L160" s="65" t="s">
        <v>21</v>
      </c>
      <c r="M160" s="85">
        <f t="shared" si="55"/>
        <v>0.2</v>
      </c>
      <c r="N160" s="15">
        <f t="shared" si="51"/>
        <v>0</v>
      </c>
      <c r="O160" s="78">
        <f t="shared" si="52"/>
        <v>2.0000000000000004E-2</v>
      </c>
      <c r="P160" s="78">
        <f t="shared" si="53"/>
        <v>0</v>
      </c>
      <c r="Q160" s="153">
        <f t="shared" si="54"/>
        <v>0</v>
      </c>
      <c r="R160" s="113"/>
    </row>
    <row r="161" spans="2:18" s="3" customFormat="1" ht="27.95" customHeight="1">
      <c r="B161" s="236"/>
      <c r="C161" s="241"/>
      <c r="D161" s="17" t="s">
        <v>4134</v>
      </c>
      <c r="E161" s="18" t="s">
        <v>22</v>
      </c>
      <c r="F161" s="19" t="s">
        <v>4079</v>
      </c>
      <c r="G161" s="14" t="s">
        <v>12</v>
      </c>
      <c r="H161" s="15">
        <v>0.4</v>
      </c>
      <c r="I161" s="16" t="s">
        <v>19</v>
      </c>
      <c r="J161" s="12" t="s">
        <v>210</v>
      </c>
      <c r="K161" s="16" t="s">
        <v>18</v>
      </c>
      <c r="L161" s="65" t="s">
        <v>109</v>
      </c>
      <c r="M161" s="85">
        <v>2</v>
      </c>
      <c r="N161" s="15">
        <f t="shared" si="51"/>
        <v>0</v>
      </c>
      <c r="O161" s="78">
        <f t="shared" si="52"/>
        <v>0.8</v>
      </c>
      <c r="P161" s="78">
        <f t="shared" si="53"/>
        <v>0</v>
      </c>
      <c r="Q161" s="153">
        <f t="shared" si="54"/>
        <v>0</v>
      </c>
      <c r="R161" s="113"/>
    </row>
    <row r="162" spans="2:18" s="3" customFormat="1" ht="27.95" customHeight="1">
      <c r="B162" s="236"/>
      <c r="C162" s="241"/>
      <c r="D162" s="20"/>
      <c r="E162" s="21"/>
      <c r="F162" s="31"/>
      <c r="G162" s="14" t="s">
        <v>13</v>
      </c>
      <c r="H162" s="15">
        <v>0.4</v>
      </c>
      <c r="I162" s="16" t="s">
        <v>25</v>
      </c>
      <c r="J162" s="327" t="s">
        <v>4087</v>
      </c>
      <c r="K162" s="16" t="s">
        <v>28</v>
      </c>
      <c r="L162" s="207" t="s">
        <v>2191</v>
      </c>
      <c r="M162" s="85">
        <f t="shared" ref="M162:M163" si="56">M161</f>
        <v>2</v>
      </c>
      <c r="N162" s="15">
        <f t="shared" si="51"/>
        <v>0.99</v>
      </c>
      <c r="O162" s="78">
        <f t="shared" si="52"/>
        <v>0</v>
      </c>
      <c r="P162" s="78">
        <f t="shared" si="53"/>
        <v>0.79200000000000004</v>
      </c>
      <c r="Q162" s="153">
        <f t="shared" si="54"/>
        <v>8.0000000000000071E-3</v>
      </c>
      <c r="R162" s="113"/>
    </row>
    <row r="163" spans="2:18" s="3" customFormat="1" ht="27.95" customHeight="1">
      <c r="B163" s="236"/>
      <c r="C163" s="241"/>
      <c r="D163" s="22"/>
      <c r="E163" s="23"/>
      <c r="F163" s="24"/>
      <c r="G163" s="14" t="s">
        <v>14</v>
      </c>
      <c r="H163" s="15">
        <v>0.2</v>
      </c>
      <c r="I163" s="16" t="s">
        <v>15</v>
      </c>
      <c r="J163" s="12" t="s">
        <v>210</v>
      </c>
      <c r="K163" s="16" t="s">
        <v>18</v>
      </c>
      <c r="L163" s="65" t="s">
        <v>21</v>
      </c>
      <c r="M163" s="85">
        <f t="shared" si="56"/>
        <v>2</v>
      </c>
      <c r="N163" s="15">
        <f t="shared" si="51"/>
        <v>0</v>
      </c>
      <c r="O163" s="78">
        <f t="shared" si="52"/>
        <v>0.4</v>
      </c>
      <c r="P163" s="78">
        <f t="shared" si="53"/>
        <v>0</v>
      </c>
      <c r="Q163" s="153">
        <f t="shared" si="54"/>
        <v>0</v>
      </c>
      <c r="R163" s="113"/>
    </row>
    <row r="164" spans="2:18" s="3" customFormat="1" ht="27.95" customHeight="1">
      <c r="B164" s="236"/>
      <c r="C164" s="241"/>
      <c r="D164" s="17" t="s">
        <v>4135</v>
      </c>
      <c r="E164" s="18" t="s">
        <v>6</v>
      </c>
      <c r="F164" s="19" t="s">
        <v>4082</v>
      </c>
      <c r="G164" s="14" t="s">
        <v>12</v>
      </c>
      <c r="H164" s="15">
        <v>0.8</v>
      </c>
      <c r="I164" s="16" t="s">
        <v>3231</v>
      </c>
      <c r="J164" s="327" t="s">
        <v>4087</v>
      </c>
      <c r="K164" s="16" t="s">
        <v>28</v>
      </c>
      <c r="L164" s="207" t="s">
        <v>2191</v>
      </c>
      <c r="M164" s="85">
        <v>0.2</v>
      </c>
      <c r="N164" s="15">
        <f t="shared" si="51"/>
        <v>0.99</v>
      </c>
      <c r="O164" s="78">
        <f t="shared" si="52"/>
        <v>0</v>
      </c>
      <c r="P164" s="78">
        <f t="shared" si="53"/>
        <v>0.15840000000000004</v>
      </c>
      <c r="Q164" s="153">
        <f t="shared" si="54"/>
        <v>1.6000000000000018E-3</v>
      </c>
      <c r="R164" s="113"/>
    </row>
    <row r="165" spans="2:18" s="3" customFormat="1" ht="27.95" customHeight="1">
      <c r="B165" s="236"/>
      <c r="C165" s="241"/>
      <c r="D165" s="20"/>
      <c r="E165" s="21"/>
      <c r="F165" s="31"/>
      <c r="G165" s="14" t="s">
        <v>13</v>
      </c>
      <c r="H165" s="15">
        <v>0.1</v>
      </c>
      <c r="I165" s="16" t="s">
        <v>3226</v>
      </c>
      <c r="J165" s="12" t="s">
        <v>210</v>
      </c>
      <c r="K165" s="16" t="s">
        <v>18</v>
      </c>
      <c r="L165" s="65" t="s">
        <v>21</v>
      </c>
      <c r="M165" s="85">
        <f t="shared" ref="M165:M166" si="57">M164</f>
        <v>0.2</v>
      </c>
      <c r="N165" s="15">
        <f t="shared" si="51"/>
        <v>0</v>
      </c>
      <c r="O165" s="78">
        <f t="shared" si="52"/>
        <v>2.0000000000000004E-2</v>
      </c>
      <c r="P165" s="78">
        <f t="shared" si="53"/>
        <v>0</v>
      </c>
      <c r="Q165" s="153">
        <f t="shared" si="54"/>
        <v>0</v>
      </c>
      <c r="R165" s="113"/>
    </row>
    <row r="166" spans="2:18" s="3" customFormat="1" ht="27.95" customHeight="1">
      <c r="B166" s="236"/>
      <c r="C166" s="241"/>
      <c r="D166" s="22"/>
      <c r="E166" s="23"/>
      <c r="F166" s="24"/>
      <c r="G166" s="14" t="s">
        <v>14</v>
      </c>
      <c r="H166" s="15">
        <v>0.1</v>
      </c>
      <c r="I166" s="16" t="s">
        <v>15</v>
      </c>
      <c r="J166" s="12" t="s">
        <v>210</v>
      </c>
      <c r="K166" s="16" t="s">
        <v>18</v>
      </c>
      <c r="L166" s="65" t="s">
        <v>21</v>
      </c>
      <c r="M166" s="85">
        <f t="shared" si="57"/>
        <v>0.2</v>
      </c>
      <c r="N166" s="15">
        <f t="shared" si="51"/>
        <v>0</v>
      </c>
      <c r="O166" s="78">
        <f t="shared" si="52"/>
        <v>2.0000000000000004E-2</v>
      </c>
      <c r="P166" s="78">
        <f t="shared" si="53"/>
        <v>0</v>
      </c>
      <c r="Q166" s="153">
        <f t="shared" si="54"/>
        <v>0</v>
      </c>
      <c r="R166" s="113"/>
    </row>
    <row r="167" spans="2:18" s="3" customFormat="1" ht="27.95" customHeight="1">
      <c r="B167" s="236"/>
      <c r="C167" s="243"/>
      <c r="D167" s="17" t="s">
        <v>4136</v>
      </c>
      <c r="E167" s="18" t="s">
        <v>3949</v>
      </c>
      <c r="F167" s="19" t="s">
        <v>3942</v>
      </c>
      <c r="G167" s="168" t="s">
        <v>356</v>
      </c>
      <c r="H167" s="164">
        <v>0.25</v>
      </c>
      <c r="I167" s="16" t="s">
        <v>3231</v>
      </c>
      <c r="J167" s="327" t="s">
        <v>4087</v>
      </c>
      <c r="K167" s="16" t="s">
        <v>28</v>
      </c>
      <c r="L167" s="207" t="s">
        <v>2191</v>
      </c>
      <c r="M167" s="87">
        <v>1</v>
      </c>
      <c r="N167" s="15">
        <f t="shared" si="51"/>
        <v>0.99</v>
      </c>
      <c r="O167" s="78">
        <f t="shared" si="52"/>
        <v>0</v>
      </c>
      <c r="P167" s="78">
        <f t="shared" si="53"/>
        <v>0.2475</v>
      </c>
      <c r="Q167" s="153">
        <f t="shared" si="54"/>
        <v>2.5000000000000022E-3</v>
      </c>
      <c r="R167" s="238"/>
    </row>
    <row r="168" spans="2:18" s="3" customFormat="1" ht="27.95" customHeight="1">
      <c r="B168" s="236"/>
      <c r="C168" s="243"/>
      <c r="D168" s="20"/>
      <c r="E168" s="21"/>
      <c r="F168" s="31"/>
      <c r="G168" s="168" t="s">
        <v>886</v>
      </c>
      <c r="H168" s="164">
        <v>0.25</v>
      </c>
      <c r="I168" s="16" t="s">
        <v>15</v>
      </c>
      <c r="J168" s="12" t="s">
        <v>210</v>
      </c>
      <c r="K168" s="16" t="s">
        <v>18</v>
      </c>
      <c r="L168" s="65" t="s">
        <v>21</v>
      </c>
      <c r="M168" s="85">
        <f>M167</f>
        <v>1</v>
      </c>
      <c r="N168" s="15">
        <f t="shared" si="51"/>
        <v>0</v>
      </c>
      <c r="O168" s="78">
        <f t="shared" si="52"/>
        <v>0.25</v>
      </c>
      <c r="P168" s="78">
        <f t="shared" si="53"/>
        <v>0</v>
      </c>
      <c r="Q168" s="153">
        <f t="shared" si="54"/>
        <v>0</v>
      </c>
      <c r="R168" s="238"/>
    </row>
    <row r="169" spans="2:18" s="3" customFormat="1" ht="27.95" customHeight="1">
      <c r="B169" s="236"/>
      <c r="C169" s="243"/>
      <c r="D169" s="20"/>
      <c r="E169" s="21"/>
      <c r="F169" s="31"/>
      <c r="G169" s="168" t="s">
        <v>887</v>
      </c>
      <c r="H169" s="164">
        <v>0.25</v>
      </c>
      <c r="I169" s="16" t="s">
        <v>15</v>
      </c>
      <c r="J169" s="12" t="s">
        <v>210</v>
      </c>
      <c r="K169" s="16" t="s">
        <v>18</v>
      </c>
      <c r="L169" s="65" t="s">
        <v>21</v>
      </c>
      <c r="M169" s="85">
        <f>M168</f>
        <v>1</v>
      </c>
      <c r="N169" s="15">
        <f t="shared" si="51"/>
        <v>0</v>
      </c>
      <c r="O169" s="78">
        <f t="shared" si="52"/>
        <v>0.25</v>
      </c>
      <c r="P169" s="78">
        <f t="shared" si="53"/>
        <v>0</v>
      </c>
      <c r="Q169" s="153">
        <f t="shared" si="54"/>
        <v>0</v>
      </c>
      <c r="R169" s="238"/>
    </row>
    <row r="170" spans="2:18" s="3" customFormat="1" ht="27.95" customHeight="1">
      <c r="B170" s="236"/>
      <c r="C170" s="243"/>
      <c r="D170" s="20"/>
      <c r="E170" s="21"/>
      <c r="F170" s="31"/>
      <c r="G170" s="186" t="s">
        <v>359</v>
      </c>
      <c r="H170" s="183">
        <v>0.25</v>
      </c>
      <c r="I170" s="16" t="s">
        <v>15</v>
      </c>
      <c r="J170" s="12" t="s">
        <v>210</v>
      </c>
      <c r="K170" s="16" t="s">
        <v>18</v>
      </c>
      <c r="L170" s="65" t="s">
        <v>21</v>
      </c>
      <c r="M170" s="85">
        <f>M169</f>
        <v>1</v>
      </c>
      <c r="N170" s="15">
        <f t="shared" si="51"/>
        <v>0</v>
      </c>
      <c r="O170" s="78">
        <f t="shared" si="52"/>
        <v>0.25</v>
      </c>
      <c r="P170" s="78">
        <f t="shared" si="53"/>
        <v>0</v>
      </c>
      <c r="Q170" s="153">
        <f t="shared" si="54"/>
        <v>0</v>
      </c>
      <c r="R170" s="238"/>
    </row>
    <row r="171" spans="2:18" s="3" customFormat="1" ht="27.95" customHeight="1">
      <c r="B171" s="236"/>
      <c r="C171" s="241"/>
      <c r="D171" s="17" t="s">
        <v>4137</v>
      </c>
      <c r="E171" s="18" t="s">
        <v>908</v>
      </c>
      <c r="F171" s="19" t="s">
        <v>4085</v>
      </c>
      <c r="G171" s="168" t="s">
        <v>356</v>
      </c>
      <c r="H171" s="164">
        <v>0.25</v>
      </c>
      <c r="I171" s="16" t="s">
        <v>3231</v>
      </c>
      <c r="J171" s="327" t="s">
        <v>4087</v>
      </c>
      <c r="K171" s="16" t="s">
        <v>28</v>
      </c>
      <c r="L171" s="207" t="s">
        <v>2191</v>
      </c>
      <c r="M171" s="85">
        <v>2</v>
      </c>
      <c r="N171" s="15">
        <f t="shared" si="51"/>
        <v>0.99</v>
      </c>
      <c r="O171" s="78">
        <f t="shared" si="52"/>
        <v>0</v>
      </c>
      <c r="P171" s="78">
        <f t="shared" si="53"/>
        <v>0.495</v>
      </c>
      <c r="Q171" s="81">
        <f t="shared" si="54"/>
        <v>5.0000000000000044E-3</v>
      </c>
      <c r="R171" s="257"/>
    </row>
    <row r="172" spans="2:18" s="3" customFormat="1" ht="27.95" customHeight="1">
      <c r="B172" s="236"/>
      <c r="C172" s="241"/>
      <c r="D172" s="20"/>
      <c r="E172" s="21"/>
      <c r="F172" s="31"/>
      <c r="G172" s="168" t="s">
        <v>886</v>
      </c>
      <c r="H172" s="164">
        <v>0.25</v>
      </c>
      <c r="I172" s="16" t="s">
        <v>15</v>
      </c>
      <c r="J172" s="12" t="s">
        <v>210</v>
      </c>
      <c r="K172" s="16" t="s">
        <v>18</v>
      </c>
      <c r="L172" s="65" t="s">
        <v>21</v>
      </c>
      <c r="M172" s="85">
        <f>M171</f>
        <v>2</v>
      </c>
      <c r="N172" s="15">
        <f t="shared" si="51"/>
        <v>0</v>
      </c>
      <c r="O172" s="78">
        <f t="shared" si="52"/>
        <v>0.5</v>
      </c>
      <c r="P172" s="78">
        <f t="shared" si="53"/>
        <v>0</v>
      </c>
      <c r="Q172" s="81">
        <f t="shared" si="54"/>
        <v>0</v>
      </c>
      <c r="R172" s="257"/>
    </row>
    <row r="173" spans="2:18" s="3" customFormat="1" ht="27.95" customHeight="1">
      <c r="B173" s="236"/>
      <c r="C173" s="241"/>
      <c r="D173" s="20"/>
      <c r="E173" s="21"/>
      <c r="F173" s="31"/>
      <c r="G173" s="168" t="s">
        <v>887</v>
      </c>
      <c r="H173" s="164">
        <v>0.25</v>
      </c>
      <c r="I173" s="16" t="s">
        <v>15</v>
      </c>
      <c r="J173" s="12" t="s">
        <v>210</v>
      </c>
      <c r="K173" s="16" t="s">
        <v>18</v>
      </c>
      <c r="L173" s="65" t="s">
        <v>21</v>
      </c>
      <c r="M173" s="85">
        <f>M172</f>
        <v>2</v>
      </c>
      <c r="N173" s="15">
        <f t="shared" si="51"/>
        <v>0</v>
      </c>
      <c r="O173" s="78">
        <f t="shared" si="52"/>
        <v>0.5</v>
      </c>
      <c r="P173" s="78">
        <f t="shared" si="53"/>
        <v>0</v>
      </c>
      <c r="Q173" s="81">
        <f t="shared" si="54"/>
        <v>0</v>
      </c>
      <c r="R173" s="257"/>
    </row>
    <row r="174" spans="2:18" s="3" customFormat="1" ht="27.95" customHeight="1" thickBot="1">
      <c r="B174" s="237"/>
      <c r="C174" s="242"/>
      <c r="D174" s="46"/>
      <c r="E174" s="43"/>
      <c r="F174" s="48"/>
      <c r="G174" s="195" t="s">
        <v>359</v>
      </c>
      <c r="H174" s="196">
        <v>0.25</v>
      </c>
      <c r="I174" s="51" t="s">
        <v>19</v>
      </c>
      <c r="J174" s="52" t="s">
        <v>210</v>
      </c>
      <c r="K174" s="51" t="s">
        <v>18</v>
      </c>
      <c r="L174" s="67" t="s">
        <v>109</v>
      </c>
      <c r="M174" s="86">
        <f>M173</f>
        <v>2</v>
      </c>
      <c r="N174" s="50">
        <f t="shared" si="51"/>
        <v>0</v>
      </c>
      <c r="O174" s="82">
        <f t="shared" si="52"/>
        <v>0.5</v>
      </c>
      <c r="P174" s="82">
        <f t="shared" si="53"/>
        <v>0</v>
      </c>
      <c r="Q174" s="83">
        <f t="shared" si="54"/>
        <v>0</v>
      </c>
      <c r="R174" s="261"/>
    </row>
    <row r="175" spans="2:18" s="3" customFormat="1" ht="12.75">
      <c r="G175" s="6"/>
      <c r="H175" s="8"/>
      <c r="I175" s="5"/>
      <c r="J175" s="9"/>
      <c r="K175" s="5"/>
      <c r="L175" s="9"/>
      <c r="M175" s="58"/>
      <c r="N175" s="60"/>
      <c r="O175" s="56"/>
      <c r="P175" s="56"/>
      <c r="Q175" s="56"/>
    </row>
    <row r="176" spans="2:18"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I797" s="5"/>
      <c r="J797" s="9"/>
      <c r="K797" s="5"/>
      <c r="L797" s="9"/>
      <c r="M797" s="58"/>
      <c r="N797" s="60"/>
      <c r="O797" s="56"/>
      <c r="P797" s="56"/>
      <c r="Q797" s="56"/>
    </row>
    <row r="798" spans="7:17" s="3" customFormat="1" ht="12.75">
      <c r="G798" s="6"/>
      <c r="I798" s="5"/>
      <c r="J798" s="9"/>
      <c r="K798" s="5"/>
      <c r="L798" s="9"/>
      <c r="M798" s="58"/>
      <c r="N798" s="60"/>
      <c r="O798" s="56"/>
      <c r="P798" s="56"/>
      <c r="Q798" s="56"/>
    </row>
    <row r="799" spans="7:17" s="3" customFormat="1" ht="12.75">
      <c r="G799" s="6"/>
      <c r="I799" s="5"/>
      <c r="J799" s="9"/>
      <c r="K799" s="5"/>
      <c r="L799" s="9"/>
      <c r="M799" s="58"/>
      <c r="N799" s="60"/>
      <c r="O799" s="56"/>
      <c r="P799" s="56"/>
      <c r="Q799" s="56"/>
    </row>
    <row r="800" spans="7:17" s="3" customFormat="1" ht="12.75">
      <c r="G800" s="6"/>
      <c r="I800" s="5"/>
      <c r="J800" s="9"/>
      <c r="K800" s="5"/>
      <c r="L800" s="9"/>
      <c r="M800" s="58"/>
      <c r="N800" s="60"/>
      <c r="O800" s="56"/>
      <c r="P800" s="56"/>
      <c r="Q800" s="56"/>
    </row>
    <row r="801" spans="7:17" s="3" customFormat="1" ht="12.75">
      <c r="G801" s="6"/>
      <c r="I801" s="5"/>
      <c r="J801" s="9"/>
      <c r="K801" s="5"/>
      <c r="L801" s="9"/>
      <c r="M801" s="58"/>
      <c r="N801" s="60"/>
      <c r="O801" s="56"/>
      <c r="P801" s="56"/>
      <c r="Q801" s="56"/>
    </row>
    <row r="802" spans="7:17" s="3" customFormat="1" ht="12.75">
      <c r="G802" s="6"/>
      <c r="I802" s="5"/>
      <c r="J802" s="9"/>
      <c r="K802" s="5"/>
      <c r="L802" s="9"/>
      <c r="M802" s="58"/>
      <c r="N802" s="60"/>
      <c r="O802" s="56"/>
      <c r="P802" s="56"/>
      <c r="Q802" s="56"/>
    </row>
    <row r="803" spans="7:17" s="3" customFormat="1" ht="12.75">
      <c r="G803" s="6"/>
      <c r="I803" s="5"/>
      <c r="J803" s="9"/>
      <c r="K803" s="5"/>
      <c r="L803" s="9"/>
      <c r="M803" s="58"/>
      <c r="N803" s="60"/>
      <c r="O803" s="56"/>
      <c r="P803" s="56"/>
      <c r="Q803" s="56"/>
    </row>
    <row r="804" spans="7:17" s="3" customFormat="1" ht="12.75">
      <c r="G804" s="6"/>
      <c r="I804" s="5"/>
      <c r="J804" s="9"/>
      <c r="K804" s="5"/>
      <c r="L804" s="9"/>
      <c r="M804" s="58"/>
      <c r="N804" s="60"/>
      <c r="O804" s="56"/>
      <c r="P804" s="56"/>
      <c r="Q804" s="56"/>
    </row>
    <row r="805" spans="7:17" s="3" customFormat="1" ht="12.75">
      <c r="G805" s="6"/>
      <c r="I805" s="5"/>
      <c r="J805" s="9"/>
      <c r="K805" s="5"/>
      <c r="L805" s="9"/>
      <c r="M805" s="58"/>
      <c r="N805" s="60"/>
      <c r="O805" s="56"/>
      <c r="P805" s="56"/>
      <c r="Q805" s="56"/>
    </row>
    <row r="806" spans="7:17" s="3" customFormat="1" ht="12.75">
      <c r="G806" s="6"/>
      <c r="I806" s="5"/>
      <c r="J806" s="9"/>
      <c r="K806" s="5"/>
      <c r="L806" s="9"/>
      <c r="M806" s="58"/>
      <c r="N806" s="60"/>
      <c r="O806" s="56"/>
      <c r="P806" s="56"/>
      <c r="Q806" s="56"/>
    </row>
    <row r="807" spans="7:17" s="3" customFormat="1" ht="12.75">
      <c r="G807" s="6"/>
      <c r="I807" s="5"/>
      <c r="J807" s="9"/>
      <c r="K807" s="5"/>
      <c r="L807" s="9"/>
      <c r="M807" s="58"/>
      <c r="N807" s="60"/>
      <c r="O807" s="56"/>
      <c r="P807" s="56"/>
      <c r="Q807" s="56"/>
    </row>
    <row r="808" spans="7:17" s="3" customFormat="1" ht="12.75">
      <c r="G808" s="6"/>
      <c r="I808" s="5"/>
      <c r="J808" s="9"/>
      <c r="K808" s="5"/>
      <c r="L808" s="9"/>
      <c r="M808" s="58"/>
      <c r="N808" s="60"/>
      <c r="O808" s="56"/>
      <c r="P808" s="56"/>
      <c r="Q808" s="56"/>
    </row>
    <row r="809" spans="7:17" s="3" customFormat="1" ht="12.75">
      <c r="G809" s="6"/>
      <c r="I809" s="5"/>
      <c r="J809" s="9"/>
      <c r="K809" s="5"/>
      <c r="L809" s="9"/>
      <c r="M809" s="58"/>
      <c r="N809" s="60"/>
      <c r="O809" s="56"/>
      <c r="P809" s="56"/>
      <c r="Q809" s="56"/>
    </row>
    <row r="810" spans="7:17" s="3" customFormat="1" ht="12.75">
      <c r="G810" s="6"/>
      <c r="I810" s="5"/>
      <c r="J810" s="9"/>
      <c r="K810" s="5"/>
      <c r="L810" s="9"/>
      <c r="M810" s="58"/>
      <c r="N810" s="60"/>
      <c r="O810" s="56"/>
      <c r="P810" s="56"/>
      <c r="Q810" s="56"/>
    </row>
    <row r="811" spans="7:17" s="3" customFormat="1" ht="12.75">
      <c r="G811" s="6"/>
      <c r="I811" s="5"/>
      <c r="J811" s="9"/>
      <c r="K811" s="5"/>
      <c r="L811" s="9"/>
      <c r="M811" s="58"/>
      <c r="N811" s="60"/>
      <c r="O811" s="56"/>
      <c r="P811" s="56"/>
      <c r="Q811" s="56"/>
    </row>
    <row r="812" spans="7:17" s="3" customFormat="1" ht="12.75">
      <c r="G812" s="6"/>
      <c r="I812" s="5"/>
      <c r="J812" s="9"/>
      <c r="K812" s="5"/>
      <c r="L812" s="9"/>
      <c r="M812" s="58"/>
      <c r="N812" s="60"/>
      <c r="O812" s="56"/>
      <c r="P812" s="56"/>
      <c r="Q812" s="56"/>
    </row>
    <row r="813" spans="7:17" s="3" customFormat="1" ht="12.75">
      <c r="G813" s="6"/>
      <c r="I813" s="5"/>
      <c r="J813" s="9"/>
      <c r="K813" s="5"/>
      <c r="L813" s="9"/>
      <c r="M813" s="58"/>
      <c r="N813" s="60"/>
      <c r="O813" s="56"/>
      <c r="P813" s="56"/>
      <c r="Q813" s="56"/>
    </row>
    <row r="814" spans="7:17" s="3" customFormat="1" ht="12.75">
      <c r="G814" s="6"/>
      <c r="I814" s="5"/>
      <c r="J814" s="9"/>
      <c r="K814" s="5"/>
      <c r="L814" s="9"/>
      <c r="M814" s="58"/>
      <c r="N814" s="60"/>
      <c r="O814" s="56"/>
      <c r="P814" s="56"/>
      <c r="Q814" s="56"/>
    </row>
    <row r="815" spans="7:17" s="3" customFormat="1" ht="12.75">
      <c r="G815" s="6"/>
      <c r="I815" s="5"/>
      <c r="J815" s="9"/>
      <c r="K815" s="5"/>
      <c r="L815" s="9"/>
      <c r="M815" s="58"/>
      <c r="N815" s="60"/>
      <c r="O815" s="56"/>
      <c r="P815" s="56"/>
      <c r="Q815" s="56"/>
    </row>
    <row r="816" spans="7:17" s="3" customFormat="1" ht="12.75">
      <c r="G816" s="6"/>
      <c r="I816" s="5"/>
      <c r="J816" s="9"/>
      <c r="K816" s="5"/>
      <c r="L816" s="9"/>
      <c r="M816" s="58"/>
      <c r="N816" s="60"/>
      <c r="O816" s="56"/>
      <c r="P816" s="56"/>
      <c r="Q816" s="56"/>
    </row>
    <row r="817" spans="7:17" s="3" customFormat="1" ht="12.75">
      <c r="G817" s="6"/>
      <c r="I817" s="5"/>
      <c r="J817" s="9"/>
      <c r="K817" s="5"/>
      <c r="L817" s="9"/>
      <c r="M817" s="58"/>
      <c r="N817" s="60"/>
      <c r="O817" s="56"/>
      <c r="P817" s="56"/>
      <c r="Q817" s="56"/>
    </row>
    <row r="818" spans="7:17" s="3" customFormat="1" ht="12.75">
      <c r="G818" s="6"/>
      <c r="I818" s="5"/>
      <c r="J818" s="9"/>
      <c r="K818" s="5"/>
      <c r="L818" s="9"/>
      <c r="M818" s="58"/>
      <c r="N818" s="60"/>
      <c r="O818" s="56"/>
      <c r="P818" s="56"/>
      <c r="Q818" s="56"/>
    </row>
    <row r="819" spans="7:17" s="3" customFormat="1" ht="12.75">
      <c r="G819" s="6"/>
      <c r="I819" s="5"/>
      <c r="J819" s="9"/>
      <c r="K819" s="5"/>
      <c r="L819" s="9"/>
      <c r="M819" s="58"/>
      <c r="N819" s="60"/>
      <c r="O819" s="56"/>
      <c r="P819" s="56"/>
      <c r="Q819" s="56"/>
    </row>
    <row r="820" spans="7:17" s="3" customFormat="1" ht="12.75">
      <c r="G820" s="6"/>
      <c r="I820" s="5"/>
      <c r="J820" s="9"/>
      <c r="K820" s="5"/>
      <c r="L820" s="9"/>
      <c r="M820" s="58"/>
      <c r="N820" s="60"/>
      <c r="O820" s="56"/>
      <c r="P820" s="56"/>
      <c r="Q820" s="56"/>
    </row>
    <row r="821" spans="7:17" s="3" customFormat="1" ht="12.75">
      <c r="G821" s="6"/>
      <c r="I821" s="5"/>
      <c r="J821" s="9"/>
      <c r="K821" s="5"/>
      <c r="L821" s="9"/>
      <c r="M821" s="58"/>
      <c r="N821" s="60"/>
      <c r="O821" s="56"/>
      <c r="P821" s="56"/>
      <c r="Q821" s="56"/>
    </row>
    <row r="822" spans="7:17" s="3" customFormat="1" ht="12.75">
      <c r="G822" s="6"/>
      <c r="I822" s="5"/>
      <c r="J822" s="9"/>
      <c r="K822" s="5"/>
      <c r="L822" s="9"/>
      <c r="M822" s="58"/>
      <c r="N822" s="60"/>
      <c r="O822" s="56"/>
      <c r="P822" s="56"/>
      <c r="Q822" s="56"/>
    </row>
    <row r="823" spans="7:17" s="3" customFormat="1" ht="12.75">
      <c r="G823" s="6"/>
      <c r="I823" s="5"/>
      <c r="J823" s="9"/>
      <c r="K823" s="5"/>
      <c r="L823" s="9"/>
      <c r="M823" s="58"/>
      <c r="N823" s="60"/>
      <c r="O823" s="56"/>
      <c r="P823" s="56"/>
      <c r="Q823" s="56"/>
    </row>
    <row r="824" spans="7:17" s="3" customFormat="1" ht="12.75">
      <c r="G824" s="6"/>
      <c r="I824" s="5"/>
      <c r="J824" s="9"/>
      <c r="K824" s="5"/>
      <c r="L824" s="9"/>
      <c r="M824" s="58"/>
      <c r="N824" s="60"/>
      <c r="O824" s="56"/>
      <c r="P824" s="56"/>
      <c r="Q824" s="56"/>
    </row>
    <row r="825" spans="7:17" s="3" customFormat="1" ht="12.75">
      <c r="G825" s="6"/>
      <c r="I825" s="5"/>
      <c r="J825" s="9"/>
      <c r="K825" s="5"/>
      <c r="L825" s="9"/>
      <c r="M825" s="58"/>
      <c r="N825" s="60"/>
      <c r="O825" s="56"/>
      <c r="P825" s="56"/>
      <c r="Q825" s="56"/>
    </row>
    <row r="826" spans="7:17" s="3" customFormat="1" ht="12.75">
      <c r="G826" s="6"/>
      <c r="I826" s="5"/>
      <c r="J826" s="9"/>
      <c r="K826" s="5"/>
      <c r="L826" s="9"/>
      <c r="M826" s="58"/>
      <c r="N826" s="60"/>
      <c r="O826" s="56"/>
      <c r="P826" s="56"/>
      <c r="Q826" s="56"/>
    </row>
    <row r="827" spans="7:17" s="3" customFormat="1" ht="12.75">
      <c r="G827" s="6"/>
      <c r="I827" s="5"/>
      <c r="J827" s="9"/>
      <c r="K827" s="5"/>
      <c r="L827" s="9"/>
      <c r="M827" s="58"/>
      <c r="N827" s="60"/>
      <c r="O827" s="56"/>
      <c r="P827" s="56"/>
      <c r="Q827" s="56"/>
    </row>
    <row r="828" spans="7:17" s="3" customFormat="1" ht="12.75">
      <c r="G828" s="6"/>
      <c r="I828" s="5"/>
      <c r="J828" s="9"/>
      <c r="K828" s="5"/>
      <c r="L828" s="9"/>
      <c r="M828" s="58"/>
      <c r="N828" s="60"/>
      <c r="O828" s="56"/>
      <c r="P828" s="56"/>
      <c r="Q828" s="56"/>
    </row>
    <row r="829" spans="7:17" s="3" customFormat="1" ht="12.75">
      <c r="G829" s="6"/>
      <c r="I829" s="5"/>
      <c r="J829" s="9"/>
      <c r="K829" s="5"/>
      <c r="L829" s="9"/>
      <c r="M829" s="58"/>
      <c r="N829" s="60"/>
      <c r="O829" s="56"/>
      <c r="P829" s="56"/>
      <c r="Q829" s="56"/>
    </row>
    <row r="830" spans="7:17" s="3" customFormat="1" ht="12.75">
      <c r="G830" s="6"/>
      <c r="I830" s="5"/>
      <c r="J830" s="9"/>
      <c r="K830" s="5"/>
      <c r="L830" s="9"/>
      <c r="M830" s="58"/>
      <c r="N830" s="60"/>
      <c r="O830" s="56"/>
      <c r="P830" s="56"/>
      <c r="Q830" s="56"/>
    </row>
    <row r="831" spans="7:17" s="3" customFormat="1" ht="12.75">
      <c r="G831" s="6"/>
      <c r="I831" s="5"/>
      <c r="J831" s="9"/>
      <c r="K831" s="5"/>
      <c r="L831" s="9"/>
      <c r="M831" s="58"/>
      <c r="N831" s="60"/>
      <c r="O831" s="56"/>
      <c r="P831" s="56"/>
      <c r="Q831" s="56"/>
    </row>
    <row r="832" spans="7:17" s="3" customFormat="1" ht="12.75">
      <c r="G832" s="6"/>
      <c r="I832" s="5"/>
      <c r="J832" s="9"/>
      <c r="K832" s="5"/>
      <c r="L832" s="9"/>
      <c r="M832" s="58"/>
      <c r="N832" s="60"/>
      <c r="O832" s="56"/>
      <c r="P832" s="56"/>
      <c r="Q832" s="56"/>
    </row>
    <row r="833" spans="7:17" s="3" customFormat="1" ht="12.75">
      <c r="G833" s="6"/>
      <c r="I833" s="5"/>
      <c r="J833" s="9"/>
      <c r="K833" s="5"/>
      <c r="L833" s="9"/>
      <c r="M833" s="58"/>
      <c r="N833" s="60"/>
      <c r="O833" s="56"/>
      <c r="P833" s="56"/>
      <c r="Q833" s="56"/>
    </row>
    <row r="834" spans="7:17" s="3" customFormat="1" ht="12.75">
      <c r="G834" s="6"/>
      <c r="I834" s="5"/>
      <c r="J834" s="9"/>
      <c r="K834" s="5"/>
      <c r="L834" s="9"/>
      <c r="M834" s="58"/>
      <c r="N834" s="60"/>
      <c r="O834" s="56"/>
      <c r="P834" s="56"/>
      <c r="Q834" s="56"/>
    </row>
    <row r="835" spans="7:17" s="3" customFormat="1" ht="12.75">
      <c r="G835" s="6"/>
      <c r="I835" s="5"/>
      <c r="J835" s="9"/>
      <c r="K835" s="5"/>
      <c r="L835" s="9"/>
      <c r="M835" s="58"/>
      <c r="N835" s="60"/>
      <c r="O835" s="56"/>
      <c r="P835" s="56"/>
      <c r="Q835" s="56"/>
    </row>
    <row r="836" spans="7:17" s="3" customFormat="1" ht="12.75">
      <c r="G836" s="6"/>
      <c r="I836" s="5"/>
      <c r="J836" s="9"/>
      <c r="K836" s="5"/>
      <c r="L836" s="9"/>
      <c r="M836" s="58"/>
      <c r="N836" s="60"/>
      <c r="O836" s="56"/>
      <c r="P836" s="56"/>
      <c r="Q836" s="56"/>
    </row>
    <row r="837" spans="7:17" s="3" customFormat="1" ht="12.75">
      <c r="G837" s="6"/>
      <c r="I837" s="5"/>
      <c r="J837" s="9"/>
      <c r="K837" s="5"/>
      <c r="L837" s="9"/>
      <c r="M837" s="58"/>
      <c r="N837" s="60"/>
      <c r="O837" s="56"/>
      <c r="P837" s="56"/>
      <c r="Q837" s="56"/>
    </row>
    <row r="838" spans="7:17" s="3" customFormat="1" ht="12.75">
      <c r="G838" s="6"/>
      <c r="I838" s="5"/>
      <c r="J838" s="9"/>
      <c r="K838" s="5"/>
      <c r="L838" s="9"/>
      <c r="M838" s="58"/>
      <c r="N838" s="60"/>
      <c r="O838" s="56"/>
      <c r="P838" s="56"/>
      <c r="Q838" s="56"/>
    </row>
    <row r="839" spans="7:17" s="3" customFormat="1" ht="12.75">
      <c r="G839" s="6"/>
      <c r="I839" s="5"/>
      <c r="J839" s="9"/>
      <c r="K839" s="5"/>
      <c r="L839" s="9"/>
      <c r="M839" s="58"/>
      <c r="N839" s="60"/>
      <c r="O839" s="56"/>
      <c r="P839" s="56"/>
      <c r="Q839" s="56"/>
    </row>
    <row r="840" spans="7:17" s="3" customFormat="1" ht="12.75">
      <c r="G840" s="6"/>
      <c r="I840" s="5"/>
      <c r="J840" s="9"/>
      <c r="K840" s="5"/>
      <c r="L840" s="9"/>
      <c r="M840" s="58"/>
      <c r="N840" s="60"/>
      <c r="O840" s="56"/>
      <c r="P840" s="56"/>
      <c r="Q840" s="56"/>
    </row>
    <row r="841" spans="7:17" s="3" customFormat="1" ht="12.75">
      <c r="G841" s="6"/>
      <c r="I841" s="5"/>
      <c r="J841" s="9"/>
      <c r="K841" s="5"/>
      <c r="L841" s="9"/>
      <c r="M841" s="58"/>
      <c r="N841" s="60"/>
      <c r="O841" s="56"/>
      <c r="P841" s="56"/>
      <c r="Q841" s="56"/>
    </row>
    <row r="842" spans="7:17" s="3" customFormat="1" ht="12.75">
      <c r="G842" s="6"/>
      <c r="I842" s="5"/>
      <c r="J842" s="9"/>
      <c r="K842" s="5"/>
      <c r="L842" s="9"/>
      <c r="M842" s="58"/>
      <c r="N842" s="60"/>
      <c r="O842" s="56"/>
      <c r="P842" s="56"/>
      <c r="Q842" s="56"/>
    </row>
    <row r="843" spans="7:17" s="3" customFormat="1" ht="12.75">
      <c r="G843" s="6"/>
      <c r="I843" s="5"/>
      <c r="J843" s="9"/>
      <c r="K843" s="5"/>
      <c r="L843" s="9"/>
      <c r="M843" s="58"/>
      <c r="N843" s="60"/>
      <c r="O843" s="56"/>
      <c r="P843" s="56"/>
      <c r="Q843" s="56"/>
    </row>
    <row r="844" spans="7:17" s="3" customFormat="1" ht="12.75">
      <c r="G844" s="6"/>
      <c r="I844" s="5"/>
      <c r="J844" s="9"/>
      <c r="K844" s="5"/>
      <c r="L844" s="9"/>
      <c r="M844" s="58"/>
      <c r="N844" s="60"/>
      <c r="O844" s="56"/>
      <c r="P844" s="56"/>
      <c r="Q844" s="56"/>
    </row>
    <row r="845" spans="7:17" s="3" customFormat="1" ht="12.75">
      <c r="G845" s="6"/>
      <c r="I845" s="5"/>
      <c r="J845" s="9"/>
      <c r="K845" s="5"/>
      <c r="L845" s="9"/>
      <c r="M845" s="58"/>
      <c r="N845" s="60"/>
      <c r="O845" s="56"/>
      <c r="P845" s="56"/>
      <c r="Q845" s="56"/>
    </row>
    <row r="846" spans="7:17" s="3" customFormat="1" ht="12.75">
      <c r="G846" s="6"/>
      <c r="I846" s="5"/>
      <c r="J846" s="9"/>
      <c r="K846" s="5"/>
      <c r="L846" s="9"/>
      <c r="M846" s="58"/>
      <c r="N846" s="60"/>
      <c r="O846" s="56"/>
      <c r="P846" s="56"/>
      <c r="Q846" s="56"/>
    </row>
    <row r="847" spans="7:17" s="3" customFormat="1" ht="12.75">
      <c r="G847" s="6"/>
      <c r="I847" s="5"/>
      <c r="J847" s="9"/>
      <c r="K847" s="5"/>
      <c r="L847" s="9"/>
      <c r="M847" s="58"/>
      <c r="N847" s="60"/>
      <c r="O847" s="56"/>
      <c r="P847" s="56"/>
      <c r="Q847" s="56"/>
    </row>
    <row r="848" spans="7:17" s="3" customFormat="1" ht="12.75">
      <c r="G848" s="6"/>
      <c r="I848" s="5"/>
      <c r="J848" s="9"/>
      <c r="K848" s="5"/>
      <c r="L848" s="9"/>
      <c r="M848" s="58"/>
      <c r="N848" s="60"/>
      <c r="O848" s="56"/>
      <c r="P848" s="56"/>
      <c r="Q848" s="56"/>
    </row>
    <row r="849" spans="7:17" s="3" customFormat="1" ht="12.75">
      <c r="G849" s="6"/>
      <c r="I849" s="5"/>
      <c r="J849" s="9"/>
      <c r="K849" s="5"/>
      <c r="L849" s="9"/>
      <c r="M849" s="58"/>
      <c r="N849" s="60"/>
      <c r="O849" s="56"/>
      <c r="P849" s="56"/>
      <c r="Q849" s="56"/>
    </row>
    <row r="850" spans="7:17" s="3" customFormat="1" ht="12.75">
      <c r="G850" s="6"/>
      <c r="I850" s="5"/>
      <c r="J850" s="9"/>
      <c r="K850" s="5"/>
      <c r="L850" s="9"/>
      <c r="M850" s="58"/>
      <c r="N850" s="60"/>
      <c r="O850" s="56"/>
      <c r="P850" s="56"/>
      <c r="Q850" s="56"/>
    </row>
    <row r="851" spans="7:17" s="3" customFormat="1" ht="12.75">
      <c r="G851" s="6"/>
      <c r="I851" s="5"/>
      <c r="J851" s="9"/>
      <c r="K851" s="5"/>
      <c r="L851" s="9"/>
      <c r="M851" s="58"/>
      <c r="N851" s="60"/>
      <c r="O851" s="56"/>
      <c r="P851" s="56"/>
      <c r="Q851" s="56"/>
    </row>
    <row r="852" spans="7:17" s="3" customFormat="1" ht="12.75">
      <c r="G852" s="6"/>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c r="G873" s="7"/>
    </row>
    <row r="874" spans="7:17">
      <c r="G874" s="7"/>
    </row>
    <row r="875" spans="7:17">
      <c r="G875" s="7"/>
    </row>
    <row r="876" spans="7:17">
      <c r="G876" s="7"/>
    </row>
    <row r="877" spans="7:17">
      <c r="G877" s="7"/>
    </row>
    <row r="878" spans="7:17">
      <c r="G878" s="7"/>
    </row>
    <row r="879" spans="7:17">
      <c r="G879" s="7"/>
    </row>
    <row r="880" spans="7:1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sheetData>
  <mergeCells count="3">
    <mergeCell ref="M4:Q4"/>
    <mergeCell ref="R10:R13"/>
    <mergeCell ref="R94:R97"/>
  </mergeCells>
  <phoneticPr fontId="2" type="noConversion"/>
  <hyperlinks>
    <hyperlink ref="R10" r:id="rId1"/>
    <hyperlink ref="R94" r:id="rId2"/>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tint="0.59999389629810485"/>
  </sheetPr>
  <dimension ref="B1:AP1412"/>
  <sheetViews>
    <sheetView zoomScaleNormal="100" workbookViewId="0">
      <pane ySplit="6" topLeftCell="A339" activePane="bottomLeft" state="frozen"/>
      <selection pane="bottomLeft" activeCell="R349" sqref="R349"/>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C104_0</v>
      </c>
      <c r="C2" s="97" t="s">
        <v>307</v>
      </c>
      <c r="L2" s="71"/>
      <c r="M2" s="73" t="s">
        <v>256</v>
      </c>
      <c r="N2" s="72" t="s">
        <v>254</v>
      </c>
      <c r="O2" s="73" t="s">
        <v>253</v>
      </c>
      <c r="P2" s="73" t="s">
        <v>255</v>
      </c>
      <c r="Q2" s="74" t="s">
        <v>252</v>
      </c>
    </row>
    <row r="3" spans="2:42" ht="24.95" customHeight="1">
      <c r="L3" s="76" t="s">
        <v>123</v>
      </c>
      <c r="M3" s="70">
        <f>P3+Q3</f>
        <v>53.47999999999994</v>
      </c>
      <c r="N3" s="169">
        <f>P3/(P3+Q3)</f>
        <v>0.99</v>
      </c>
      <c r="O3" s="70">
        <f>SUM(O7:O362)</f>
        <v>56.119999999999919</v>
      </c>
      <c r="P3" s="70">
        <f>SUM(P7:P362)</f>
        <v>52.945199999999943</v>
      </c>
      <c r="Q3" s="77">
        <f>SUM(Q7:Q362)</f>
        <v>0.53479999999999861</v>
      </c>
    </row>
    <row r="4" spans="2:42" ht="24.95" customHeight="1" thickBot="1">
      <c r="L4" s="75" t="s">
        <v>124</v>
      </c>
      <c r="M4" s="554">
        <f>(O3+P3)/(M3+O3)</f>
        <v>0.99512043795620442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C104_0</v>
      </c>
      <c r="C7" s="115" t="str">
        <f>C2</f>
        <v>OP-AMPs Iu, Iv(Ch.1)</v>
      </c>
      <c r="D7" s="34" t="s">
        <v>352</v>
      </c>
      <c r="E7" s="35" t="s">
        <v>308</v>
      </c>
      <c r="F7" s="36" t="s">
        <v>309</v>
      </c>
      <c r="G7" s="170" t="s">
        <v>232</v>
      </c>
      <c r="H7" s="38">
        <v>0.2</v>
      </c>
      <c r="I7" s="39" t="s">
        <v>16</v>
      </c>
      <c r="J7" s="40" t="s">
        <v>349</v>
      </c>
      <c r="K7" s="39" t="s">
        <v>17</v>
      </c>
      <c r="L7" s="69" t="s">
        <v>351</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236"/>
      <c r="C8" s="188"/>
      <c r="D8" s="20"/>
      <c r="E8" s="21"/>
      <c r="F8" s="31"/>
      <c r="G8" s="163" t="s">
        <v>233</v>
      </c>
      <c r="H8" s="15">
        <v>0.2</v>
      </c>
      <c r="I8" s="16" t="s">
        <v>16</v>
      </c>
      <c r="J8" s="12" t="s">
        <v>348</v>
      </c>
      <c r="K8" s="16" t="s">
        <v>17</v>
      </c>
      <c r="L8" s="65" t="s">
        <v>351</v>
      </c>
      <c r="M8" s="85">
        <f>M7</f>
        <v>2.1</v>
      </c>
      <c r="N8" s="15">
        <f>IF(K8="Detected", 0.99,0)</f>
        <v>0.99</v>
      </c>
      <c r="O8" s="78">
        <f t="shared" ref="O8:O17" si="0">IF(I8="Safe", M8*H8,0)</f>
        <v>0</v>
      </c>
      <c r="P8" s="78">
        <f t="shared" ref="P8:P17" si="1">IF(I8="Dangerous",M8*H8*N8,0)</f>
        <v>0.41580000000000006</v>
      </c>
      <c r="Q8" s="153">
        <f t="shared" ref="Q8:Q17" si="2">IF(P8=0,0,M8*H8*(1-N8))</f>
        <v>4.2000000000000041E-3</v>
      </c>
      <c r="R8" s="558"/>
    </row>
    <row r="9" spans="2:42" s="3" customFormat="1" ht="27.95" customHeight="1">
      <c r="B9" s="236"/>
      <c r="C9" s="188"/>
      <c r="D9" s="20"/>
      <c r="E9" s="21"/>
      <c r="F9" s="31"/>
      <c r="G9" s="163" t="s">
        <v>230</v>
      </c>
      <c r="H9" s="15">
        <v>0.2</v>
      </c>
      <c r="I9" s="16" t="s">
        <v>68</v>
      </c>
      <c r="J9" s="12" t="s">
        <v>348</v>
      </c>
      <c r="K9" s="16" t="s">
        <v>82</v>
      </c>
      <c r="L9" s="65" t="s">
        <v>351</v>
      </c>
      <c r="M9" s="85">
        <f>M8</f>
        <v>2.1</v>
      </c>
      <c r="N9" s="15">
        <f>IF(K9="Detected", 0.99,0)</f>
        <v>0.99</v>
      </c>
      <c r="O9" s="78">
        <f t="shared" si="0"/>
        <v>0</v>
      </c>
      <c r="P9" s="78">
        <f t="shared" si="1"/>
        <v>0.41580000000000006</v>
      </c>
      <c r="Q9" s="153">
        <f t="shared" si="2"/>
        <v>4.2000000000000041E-3</v>
      </c>
      <c r="R9" s="558"/>
    </row>
    <row r="10" spans="2:42" s="3" customFormat="1" ht="27.95" customHeight="1">
      <c r="B10" s="236"/>
      <c r="C10" s="188"/>
      <c r="D10" s="20"/>
      <c r="E10" s="21"/>
      <c r="F10" s="31"/>
      <c r="G10" s="163" t="s">
        <v>231</v>
      </c>
      <c r="H10" s="15">
        <v>0.2</v>
      </c>
      <c r="I10" s="16" t="s">
        <v>27</v>
      </c>
      <c r="J10" s="12" t="s">
        <v>348</v>
      </c>
      <c r="K10" s="16" t="s">
        <v>17</v>
      </c>
      <c r="L10" s="65" t="s">
        <v>351</v>
      </c>
      <c r="M10" s="85">
        <f>M9</f>
        <v>2.1</v>
      </c>
      <c r="N10" s="15">
        <f t="shared" ref="N10:N17" si="3">IF(K10="Detected", 0.99,0)</f>
        <v>0.99</v>
      </c>
      <c r="O10" s="78">
        <f t="shared" si="0"/>
        <v>0</v>
      </c>
      <c r="P10" s="78">
        <f t="shared" si="1"/>
        <v>0.41580000000000006</v>
      </c>
      <c r="Q10" s="153">
        <f t="shared" si="2"/>
        <v>4.2000000000000041E-3</v>
      </c>
      <c r="R10" s="558"/>
    </row>
    <row r="11" spans="2:42" s="3" customFormat="1" ht="39.950000000000003" customHeight="1">
      <c r="B11" s="236"/>
      <c r="C11" s="188"/>
      <c r="D11" s="22"/>
      <c r="E11" s="23"/>
      <c r="F11" s="24"/>
      <c r="G11" s="168" t="s">
        <v>234</v>
      </c>
      <c r="H11" s="15">
        <v>0.2</v>
      </c>
      <c r="I11" s="16" t="s">
        <v>25</v>
      </c>
      <c r="J11" s="12" t="s">
        <v>348</v>
      </c>
      <c r="K11" s="16" t="s">
        <v>17</v>
      </c>
      <c r="L11" s="65" t="s">
        <v>351</v>
      </c>
      <c r="M11" s="85">
        <f>M10</f>
        <v>2.1</v>
      </c>
      <c r="N11" s="15">
        <f t="shared" si="3"/>
        <v>0.99</v>
      </c>
      <c r="O11" s="78">
        <f t="shared" si="0"/>
        <v>0</v>
      </c>
      <c r="P11" s="78">
        <f t="shared" si="1"/>
        <v>0.41580000000000006</v>
      </c>
      <c r="Q11" s="153">
        <f t="shared" si="2"/>
        <v>4.2000000000000041E-3</v>
      </c>
      <c r="R11" s="559"/>
    </row>
    <row r="12" spans="2:42" s="3" customFormat="1" ht="27.95" customHeight="1">
      <c r="B12" s="236"/>
      <c r="C12" s="188"/>
      <c r="D12" s="17" t="s">
        <v>353</v>
      </c>
      <c r="E12" s="18" t="s">
        <v>22</v>
      </c>
      <c r="F12" s="19" t="s">
        <v>198</v>
      </c>
      <c r="G12" s="14" t="s">
        <v>205</v>
      </c>
      <c r="H12" s="15">
        <v>0.4</v>
      </c>
      <c r="I12" s="16" t="s">
        <v>15</v>
      </c>
      <c r="J12" s="12" t="s">
        <v>210</v>
      </c>
      <c r="K12" s="16" t="s">
        <v>18</v>
      </c>
      <c r="L12" s="65" t="s">
        <v>21</v>
      </c>
      <c r="M12" s="85">
        <v>2</v>
      </c>
      <c r="N12" s="15">
        <f t="shared" si="3"/>
        <v>0</v>
      </c>
      <c r="O12" s="78">
        <f t="shared" si="0"/>
        <v>0.8</v>
      </c>
      <c r="P12" s="78">
        <f t="shared" si="1"/>
        <v>0</v>
      </c>
      <c r="Q12" s="153">
        <f t="shared" si="2"/>
        <v>0</v>
      </c>
      <c r="R12" s="113"/>
    </row>
    <row r="13" spans="2:42" s="3" customFormat="1" ht="27.95" customHeight="1">
      <c r="B13" s="236"/>
      <c r="C13" s="188"/>
      <c r="D13" s="20"/>
      <c r="E13" s="21"/>
      <c r="F13" s="31"/>
      <c r="G13" s="14" t="s">
        <v>206</v>
      </c>
      <c r="H13" s="15">
        <v>0.4</v>
      </c>
      <c r="I13" s="16" t="s">
        <v>204</v>
      </c>
      <c r="J13" s="13" t="s">
        <v>336</v>
      </c>
      <c r="K13" s="16" t="s">
        <v>20</v>
      </c>
      <c r="L13" s="66" t="s">
        <v>338</v>
      </c>
      <c r="M13" s="85">
        <f t="shared" ref="M13:M93" si="4">M12</f>
        <v>2</v>
      </c>
      <c r="N13" s="15">
        <f t="shared" si="3"/>
        <v>0.99</v>
      </c>
      <c r="O13" s="78">
        <f t="shared" si="0"/>
        <v>0</v>
      </c>
      <c r="P13" s="78">
        <f t="shared" si="1"/>
        <v>0.79200000000000004</v>
      </c>
      <c r="Q13" s="153">
        <f t="shared" si="2"/>
        <v>8.0000000000000071E-3</v>
      </c>
      <c r="R13" s="113"/>
    </row>
    <row r="14" spans="2:42" s="3" customFormat="1" ht="27.95" customHeight="1">
      <c r="B14" s="236"/>
      <c r="C14" s="269"/>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285"/>
    </row>
    <row r="15" spans="2:42" s="3" customFormat="1" ht="27.95" customHeight="1">
      <c r="B15" s="236"/>
      <c r="C15" s="94" t="s">
        <v>365</v>
      </c>
      <c r="D15" s="20" t="s">
        <v>310</v>
      </c>
      <c r="E15" s="21" t="s">
        <v>22</v>
      </c>
      <c r="F15" s="31" t="s">
        <v>324</v>
      </c>
      <c r="G15" s="25" t="s">
        <v>205</v>
      </c>
      <c r="H15" s="26">
        <v>0.4</v>
      </c>
      <c r="I15" s="27" t="s">
        <v>15</v>
      </c>
      <c r="J15" s="11" t="s">
        <v>210</v>
      </c>
      <c r="K15" s="27" t="s">
        <v>18</v>
      </c>
      <c r="L15" s="64" t="s">
        <v>21</v>
      </c>
      <c r="M15" s="87">
        <v>2</v>
      </c>
      <c r="N15" s="26">
        <f t="shared" si="3"/>
        <v>0</v>
      </c>
      <c r="O15" s="88">
        <f t="shared" si="0"/>
        <v>0.8</v>
      </c>
      <c r="P15" s="88">
        <f t="shared" si="1"/>
        <v>0</v>
      </c>
      <c r="Q15" s="152">
        <f t="shared" si="2"/>
        <v>0</v>
      </c>
      <c r="R15" s="113"/>
    </row>
    <row r="16" spans="2:42" s="3" customFormat="1" ht="27.95" customHeight="1">
      <c r="B16" s="236"/>
      <c r="C16" s="188"/>
      <c r="D16" s="20"/>
      <c r="E16" s="21"/>
      <c r="F16" s="31"/>
      <c r="G16" s="14" t="s">
        <v>206</v>
      </c>
      <c r="H16" s="15">
        <v>0.4</v>
      </c>
      <c r="I16" s="16" t="s">
        <v>204</v>
      </c>
      <c r="J16" s="13" t="s">
        <v>864</v>
      </c>
      <c r="K16" s="16" t="s">
        <v>20</v>
      </c>
      <c r="L16" s="66" t="s">
        <v>338</v>
      </c>
      <c r="M16" s="85">
        <f t="shared" si="4"/>
        <v>2</v>
      </c>
      <c r="N16" s="15">
        <f t="shared" si="3"/>
        <v>0.99</v>
      </c>
      <c r="O16" s="78">
        <f t="shared" si="0"/>
        <v>0</v>
      </c>
      <c r="P16" s="78">
        <f t="shared" si="1"/>
        <v>0.79200000000000004</v>
      </c>
      <c r="Q16" s="153">
        <f t="shared" si="2"/>
        <v>8.0000000000000071E-3</v>
      </c>
      <c r="R16" s="113"/>
    </row>
    <row r="17" spans="2:18" s="3" customFormat="1" ht="27.95" customHeight="1">
      <c r="B17" s="236"/>
      <c r="C17" s="188"/>
      <c r="D17" s="22"/>
      <c r="E17" s="23"/>
      <c r="F17" s="24"/>
      <c r="G17" s="14" t="s">
        <v>14</v>
      </c>
      <c r="H17" s="15">
        <v>0.2</v>
      </c>
      <c r="I17" s="16" t="s">
        <v>15</v>
      </c>
      <c r="J17" s="12" t="s">
        <v>210</v>
      </c>
      <c r="K17" s="16" t="s">
        <v>18</v>
      </c>
      <c r="L17" s="65" t="s">
        <v>21</v>
      </c>
      <c r="M17" s="85">
        <f t="shared" si="4"/>
        <v>2</v>
      </c>
      <c r="N17" s="15">
        <f t="shared" si="3"/>
        <v>0</v>
      </c>
      <c r="O17" s="78">
        <f t="shared" si="0"/>
        <v>0.4</v>
      </c>
      <c r="P17" s="78">
        <f t="shared" si="1"/>
        <v>0</v>
      </c>
      <c r="Q17" s="153">
        <f t="shared" si="2"/>
        <v>0</v>
      </c>
      <c r="R17" s="113"/>
    </row>
    <row r="18" spans="2:18" s="3" customFormat="1" ht="27.95" customHeight="1">
      <c r="B18" s="236"/>
      <c r="C18" s="188"/>
      <c r="D18" s="17" t="s">
        <v>311</v>
      </c>
      <c r="E18" s="18" t="s">
        <v>6</v>
      </c>
      <c r="F18" s="19" t="s">
        <v>312</v>
      </c>
      <c r="G18" s="14" t="s">
        <v>12</v>
      </c>
      <c r="H18" s="15">
        <v>0.8</v>
      </c>
      <c r="I18" s="16" t="s">
        <v>68</v>
      </c>
      <c r="J18" s="12" t="s">
        <v>341</v>
      </c>
      <c r="K18" s="16" t="s">
        <v>221</v>
      </c>
      <c r="L18" s="66" t="s">
        <v>338</v>
      </c>
      <c r="M18" s="85">
        <v>0.2</v>
      </c>
      <c r="N18" s="15">
        <f t="shared" ref="N18:N57" si="5">IF(K18="Detected", 0.99,0)</f>
        <v>0.99</v>
      </c>
      <c r="O18" s="78">
        <f t="shared" ref="O18:O57" si="6">IF(I18="Safe", M18*H18,0)</f>
        <v>0</v>
      </c>
      <c r="P18" s="78">
        <f t="shared" ref="P18:P57" si="7">IF(I18="Dangerous",M18*H18*N18,0)</f>
        <v>0.15840000000000004</v>
      </c>
      <c r="Q18" s="153">
        <f t="shared" ref="Q18:Q57" si="8">IF(P18=0,0,M18*H18*(1-N18))</f>
        <v>1.6000000000000018E-3</v>
      </c>
      <c r="R18" s="113"/>
    </row>
    <row r="19" spans="2:18" s="3" customFormat="1" ht="27.95" customHeight="1">
      <c r="B19" s="236"/>
      <c r="C19" s="188"/>
      <c r="D19" s="20"/>
      <c r="E19" s="21"/>
      <c r="F19" s="31"/>
      <c r="G19" s="14" t="s">
        <v>13</v>
      </c>
      <c r="H19" s="15">
        <v>0.1</v>
      </c>
      <c r="I19" s="16" t="s">
        <v>339</v>
      </c>
      <c r="J19" s="12" t="s">
        <v>343</v>
      </c>
      <c r="K19" s="16" t="s">
        <v>297</v>
      </c>
      <c r="L19" s="66" t="s">
        <v>338</v>
      </c>
      <c r="M19" s="85">
        <f t="shared" si="4"/>
        <v>0.2</v>
      </c>
      <c r="N19" s="15">
        <f t="shared" si="5"/>
        <v>0.99</v>
      </c>
      <c r="O19" s="78">
        <f t="shared" si="6"/>
        <v>0</v>
      </c>
      <c r="P19" s="78">
        <f t="shared" si="7"/>
        <v>1.9800000000000005E-2</v>
      </c>
      <c r="Q19" s="153">
        <f t="shared" si="8"/>
        <v>2.0000000000000023E-4</v>
      </c>
      <c r="R19" s="113"/>
    </row>
    <row r="20" spans="2:18" s="3" customFormat="1" ht="27.95" customHeight="1">
      <c r="B20" s="236"/>
      <c r="C20" s="188"/>
      <c r="D20" s="22"/>
      <c r="E20" s="23"/>
      <c r="F20" s="24"/>
      <c r="G20" s="14" t="s">
        <v>14</v>
      </c>
      <c r="H20" s="15">
        <v>0.1</v>
      </c>
      <c r="I20" s="16" t="s">
        <v>340</v>
      </c>
      <c r="J20" s="12" t="s">
        <v>342</v>
      </c>
      <c r="K20" s="16" t="s">
        <v>221</v>
      </c>
      <c r="L20" s="66" t="s">
        <v>338</v>
      </c>
      <c r="M20" s="85">
        <f t="shared" si="4"/>
        <v>0.2</v>
      </c>
      <c r="N20" s="15">
        <f t="shared" si="5"/>
        <v>0.99</v>
      </c>
      <c r="O20" s="78">
        <f t="shared" si="6"/>
        <v>0</v>
      </c>
      <c r="P20" s="78">
        <f t="shared" si="7"/>
        <v>1.9800000000000005E-2</v>
      </c>
      <c r="Q20" s="153">
        <f t="shared" si="8"/>
        <v>2.0000000000000023E-4</v>
      </c>
      <c r="R20" s="113"/>
    </row>
    <row r="21" spans="2:18" s="3" customFormat="1" ht="27.95" customHeight="1">
      <c r="B21" s="236"/>
      <c r="C21" s="188"/>
      <c r="D21" s="17" t="s">
        <v>313</v>
      </c>
      <c r="E21" s="18" t="s">
        <v>334</v>
      </c>
      <c r="F21" s="19" t="s">
        <v>312</v>
      </c>
      <c r="G21" s="14" t="s">
        <v>12</v>
      </c>
      <c r="H21" s="15">
        <v>0.8</v>
      </c>
      <c r="I21" s="16" t="s">
        <v>68</v>
      </c>
      <c r="J21" s="12" t="s">
        <v>341</v>
      </c>
      <c r="K21" s="16" t="s">
        <v>221</v>
      </c>
      <c r="L21" s="66" t="s">
        <v>350</v>
      </c>
      <c r="M21" s="85">
        <v>0.2</v>
      </c>
      <c r="N21" s="15">
        <f t="shared" si="5"/>
        <v>0.99</v>
      </c>
      <c r="O21" s="78">
        <f t="shared" si="6"/>
        <v>0</v>
      </c>
      <c r="P21" s="78">
        <f t="shared" si="7"/>
        <v>0.15840000000000004</v>
      </c>
      <c r="Q21" s="153">
        <f t="shared" si="8"/>
        <v>1.6000000000000018E-3</v>
      </c>
      <c r="R21" s="113"/>
    </row>
    <row r="22" spans="2:18" s="3" customFormat="1" ht="27.95" customHeight="1">
      <c r="B22" s="236"/>
      <c r="C22" s="188"/>
      <c r="D22" s="20"/>
      <c r="E22" s="21"/>
      <c r="F22" s="31"/>
      <c r="G22" s="14" t="s">
        <v>13</v>
      </c>
      <c r="H22" s="15">
        <v>0.1</v>
      </c>
      <c r="I22" s="16" t="s">
        <v>339</v>
      </c>
      <c r="J22" s="12" t="s">
        <v>343</v>
      </c>
      <c r="K22" s="16" t="s">
        <v>297</v>
      </c>
      <c r="L22" s="66" t="s">
        <v>338</v>
      </c>
      <c r="M22" s="85">
        <f t="shared" si="4"/>
        <v>0.2</v>
      </c>
      <c r="N22" s="15">
        <f t="shared" si="5"/>
        <v>0.99</v>
      </c>
      <c r="O22" s="78">
        <f t="shared" si="6"/>
        <v>0</v>
      </c>
      <c r="P22" s="78">
        <f t="shared" si="7"/>
        <v>1.9800000000000005E-2</v>
      </c>
      <c r="Q22" s="153">
        <f t="shared" si="8"/>
        <v>2.0000000000000023E-4</v>
      </c>
      <c r="R22" s="113"/>
    </row>
    <row r="23" spans="2:18" s="3" customFormat="1" ht="27.95" customHeight="1">
      <c r="B23" s="236"/>
      <c r="C23" s="188"/>
      <c r="D23" s="22"/>
      <c r="E23" s="23"/>
      <c r="F23" s="24"/>
      <c r="G23" s="14" t="s">
        <v>14</v>
      </c>
      <c r="H23" s="15">
        <v>0.1</v>
      </c>
      <c r="I23" s="16" t="s">
        <v>340</v>
      </c>
      <c r="J23" s="12" t="s">
        <v>342</v>
      </c>
      <c r="K23" s="16" t="s">
        <v>221</v>
      </c>
      <c r="L23" s="66" t="s">
        <v>338</v>
      </c>
      <c r="M23" s="85">
        <f t="shared" si="4"/>
        <v>0.2</v>
      </c>
      <c r="N23" s="15">
        <f t="shared" si="5"/>
        <v>0.99</v>
      </c>
      <c r="O23" s="78">
        <f t="shared" si="6"/>
        <v>0</v>
      </c>
      <c r="P23" s="78">
        <f t="shared" si="7"/>
        <v>1.9800000000000005E-2</v>
      </c>
      <c r="Q23" s="153">
        <f t="shared" si="8"/>
        <v>2.0000000000000023E-4</v>
      </c>
      <c r="R23" s="113"/>
    </row>
    <row r="24" spans="2:18" s="3" customFormat="1" ht="27.95" customHeight="1">
      <c r="B24" s="236"/>
      <c r="C24" s="188"/>
      <c r="D24" s="17" t="s">
        <v>314</v>
      </c>
      <c r="E24" s="18" t="s">
        <v>71</v>
      </c>
      <c r="F24" s="19" t="s">
        <v>325</v>
      </c>
      <c r="G24" s="14" t="s">
        <v>205</v>
      </c>
      <c r="H24" s="15">
        <v>0.4</v>
      </c>
      <c r="I24" s="16" t="s">
        <v>15</v>
      </c>
      <c r="J24" s="12" t="s">
        <v>210</v>
      </c>
      <c r="K24" s="16" t="s">
        <v>18</v>
      </c>
      <c r="L24" s="65" t="s">
        <v>21</v>
      </c>
      <c r="M24" s="85">
        <v>2</v>
      </c>
      <c r="N24" s="15">
        <f t="shared" si="5"/>
        <v>0</v>
      </c>
      <c r="O24" s="78">
        <f t="shared" si="6"/>
        <v>0.8</v>
      </c>
      <c r="P24" s="78">
        <f t="shared" si="7"/>
        <v>0</v>
      </c>
      <c r="Q24" s="153">
        <f t="shared" si="8"/>
        <v>0</v>
      </c>
      <c r="R24" s="113"/>
    </row>
    <row r="25" spans="2:18" s="3" customFormat="1" ht="27.95" customHeight="1">
      <c r="B25" s="236"/>
      <c r="C25" s="188"/>
      <c r="D25" s="20"/>
      <c r="E25" s="21"/>
      <c r="F25" s="31"/>
      <c r="G25" s="14" t="s">
        <v>206</v>
      </c>
      <c r="H25" s="15">
        <v>0.4</v>
      </c>
      <c r="I25" s="16" t="s">
        <v>204</v>
      </c>
      <c r="J25" s="13" t="s">
        <v>864</v>
      </c>
      <c r="K25" s="16" t="s">
        <v>20</v>
      </c>
      <c r="L25" s="66" t="s">
        <v>338</v>
      </c>
      <c r="M25" s="85">
        <f t="shared" si="4"/>
        <v>2</v>
      </c>
      <c r="N25" s="15">
        <f t="shared" si="5"/>
        <v>0.99</v>
      </c>
      <c r="O25" s="78">
        <f t="shared" si="6"/>
        <v>0</v>
      </c>
      <c r="P25" s="78">
        <f t="shared" si="7"/>
        <v>0.79200000000000004</v>
      </c>
      <c r="Q25" s="153">
        <f t="shared" si="8"/>
        <v>8.0000000000000071E-3</v>
      </c>
      <c r="R25" s="113"/>
    </row>
    <row r="26" spans="2:18" s="3" customFormat="1" ht="27.95" customHeight="1">
      <c r="B26" s="236"/>
      <c r="C26" s="188"/>
      <c r="D26" s="22"/>
      <c r="E26" s="23"/>
      <c r="F26" s="24"/>
      <c r="G26" s="14" t="s">
        <v>14</v>
      </c>
      <c r="H26" s="15">
        <v>0.2</v>
      </c>
      <c r="I26" s="16" t="s">
        <v>15</v>
      </c>
      <c r="J26" s="12" t="s">
        <v>210</v>
      </c>
      <c r="K26" s="16" t="s">
        <v>18</v>
      </c>
      <c r="L26" s="65" t="s">
        <v>21</v>
      </c>
      <c r="M26" s="85">
        <f t="shared" si="4"/>
        <v>2</v>
      </c>
      <c r="N26" s="15">
        <f t="shared" si="5"/>
        <v>0</v>
      </c>
      <c r="O26" s="78">
        <f t="shared" si="6"/>
        <v>0.4</v>
      </c>
      <c r="P26" s="78">
        <f t="shared" si="7"/>
        <v>0</v>
      </c>
      <c r="Q26" s="153">
        <f t="shared" si="8"/>
        <v>0</v>
      </c>
      <c r="R26" s="113"/>
    </row>
    <row r="27" spans="2:18" s="3" customFormat="1" ht="27.95" customHeight="1">
      <c r="B27" s="236"/>
      <c r="C27" s="188"/>
      <c r="D27" s="17" t="s">
        <v>315</v>
      </c>
      <c r="E27" s="18" t="s">
        <v>6</v>
      </c>
      <c r="F27" s="19" t="s">
        <v>326</v>
      </c>
      <c r="G27" s="14" t="s">
        <v>12</v>
      </c>
      <c r="H27" s="15">
        <v>0.8</v>
      </c>
      <c r="I27" s="16" t="s">
        <v>344</v>
      </c>
      <c r="J27" s="12" t="s">
        <v>341</v>
      </c>
      <c r="K27" s="16" t="s">
        <v>82</v>
      </c>
      <c r="L27" s="66" t="s">
        <v>338</v>
      </c>
      <c r="M27" s="85">
        <v>0.2</v>
      </c>
      <c r="N27" s="15">
        <f t="shared" si="5"/>
        <v>0.99</v>
      </c>
      <c r="O27" s="78">
        <f t="shared" si="6"/>
        <v>0</v>
      </c>
      <c r="P27" s="78">
        <f t="shared" si="7"/>
        <v>0.15840000000000004</v>
      </c>
      <c r="Q27" s="153">
        <f t="shared" si="8"/>
        <v>1.6000000000000018E-3</v>
      </c>
      <c r="R27" s="113"/>
    </row>
    <row r="28" spans="2:18" s="3" customFormat="1" ht="27.95" customHeight="1">
      <c r="B28" s="236"/>
      <c r="C28" s="188"/>
      <c r="D28" s="20"/>
      <c r="E28" s="21"/>
      <c r="F28" s="31"/>
      <c r="G28" s="14" t="s">
        <v>13</v>
      </c>
      <c r="H28" s="15">
        <v>0.1</v>
      </c>
      <c r="I28" s="16" t="s">
        <v>68</v>
      </c>
      <c r="J28" s="12" t="s">
        <v>342</v>
      </c>
      <c r="K28" s="16" t="s">
        <v>297</v>
      </c>
      <c r="L28" s="66" t="s">
        <v>338</v>
      </c>
      <c r="M28" s="85">
        <f t="shared" si="4"/>
        <v>0.2</v>
      </c>
      <c r="N28" s="15">
        <f t="shared" si="5"/>
        <v>0.99</v>
      </c>
      <c r="O28" s="78">
        <f t="shared" si="6"/>
        <v>0</v>
      </c>
      <c r="P28" s="78">
        <f t="shared" si="7"/>
        <v>1.9800000000000005E-2</v>
      </c>
      <c r="Q28" s="153">
        <f t="shared" si="8"/>
        <v>2.0000000000000023E-4</v>
      </c>
      <c r="R28" s="113"/>
    </row>
    <row r="29" spans="2:18" s="3" customFormat="1" ht="27.95" customHeight="1">
      <c r="B29" s="236"/>
      <c r="C29" s="188"/>
      <c r="D29" s="22"/>
      <c r="E29" s="23"/>
      <c r="F29" s="24"/>
      <c r="G29" s="14" t="s">
        <v>14</v>
      </c>
      <c r="H29" s="15">
        <v>0.1</v>
      </c>
      <c r="I29" s="16" t="s">
        <v>68</v>
      </c>
      <c r="J29" s="12" t="s">
        <v>342</v>
      </c>
      <c r="K29" s="16" t="s">
        <v>221</v>
      </c>
      <c r="L29" s="66" t="s">
        <v>338</v>
      </c>
      <c r="M29" s="85">
        <f t="shared" si="4"/>
        <v>0.2</v>
      </c>
      <c r="N29" s="15">
        <f t="shared" si="5"/>
        <v>0.99</v>
      </c>
      <c r="O29" s="78">
        <f t="shared" si="6"/>
        <v>0</v>
      </c>
      <c r="P29" s="78">
        <f t="shared" si="7"/>
        <v>1.9800000000000005E-2</v>
      </c>
      <c r="Q29" s="153">
        <f t="shared" si="8"/>
        <v>2.0000000000000023E-4</v>
      </c>
      <c r="R29" s="113"/>
    </row>
    <row r="30" spans="2:18" s="3" customFormat="1" ht="27.95" customHeight="1">
      <c r="B30" s="236"/>
      <c r="C30" s="188"/>
      <c r="D30" s="17" t="s">
        <v>316</v>
      </c>
      <c r="E30" s="18" t="s">
        <v>6</v>
      </c>
      <c r="F30" s="19" t="s">
        <v>327</v>
      </c>
      <c r="G30" s="14" t="s">
        <v>12</v>
      </c>
      <c r="H30" s="15">
        <v>0.8</v>
      </c>
      <c r="I30" s="16" t="s">
        <v>344</v>
      </c>
      <c r="J30" s="12" t="s">
        <v>341</v>
      </c>
      <c r="K30" s="16" t="s">
        <v>82</v>
      </c>
      <c r="L30" s="66" t="s">
        <v>338</v>
      </c>
      <c r="M30" s="85">
        <v>0.2</v>
      </c>
      <c r="N30" s="15">
        <f t="shared" si="5"/>
        <v>0.99</v>
      </c>
      <c r="O30" s="78">
        <f t="shared" si="6"/>
        <v>0</v>
      </c>
      <c r="P30" s="78">
        <f t="shared" si="7"/>
        <v>0.15840000000000004</v>
      </c>
      <c r="Q30" s="153">
        <f t="shared" si="8"/>
        <v>1.6000000000000018E-3</v>
      </c>
      <c r="R30" s="113"/>
    </row>
    <row r="31" spans="2:18" s="3" customFormat="1" ht="27.95" customHeight="1">
      <c r="B31" s="236"/>
      <c r="C31" s="188"/>
      <c r="D31" s="20"/>
      <c r="E31" s="21"/>
      <c r="F31" s="31"/>
      <c r="G31" s="14" t="s">
        <v>13</v>
      </c>
      <c r="H31" s="15">
        <v>0.1</v>
      </c>
      <c r="I31" s="16" t="s">
        <v>68</v>
      </c>
      <c r="J31" s="12" t="s">
        <v>342</v>
      </c>
      <c r="K31" s="16" t="s">
        <v>297</v>
      </c>
      <c r="L31" s="66" t="s">
        <v>338</v>
      </c>
      <c r="M31" s="85">
        <f t="shared" si="4"/>
        <v>0.2</v>
      </c>
      <c r="N31" s="15">
        <f t="shared" si="5"/>
        <v>0.99</v>
      </c>
      <c r="O31" s="78">
        <f t="shared" si="6"/>
        <v>0</v>
      </c>
      <c r="P31" s="78">
        <f t="shared" si="7"/>
        <v>1.9800000000000005E-2</v>
      </c>
      <c r="Q31" s="153">
        <f t="shared" si="8"/>
        <v>2.0000000000000023E-4</v>
      </c>
      <c r="R31" s="113"/>
    </row>
    <row r="32" spans="2:18" s="3" customFormat="1" ht="27.95" customHeight="1">
      <c r="B32" s="236"/>
      <c r="C32" s="188"/>
      <c r="D32" s="22"/>
      <c r="E32" s="23"/>
      <c r="F32" s="24"/>
      <c r="G32" s="14" t="s">
        <v>14</v>
      </c>
      <c r="H32" s="15">
        <v>0.1</v>
      </c>
      <c r="I32" s="16" t="s">
        <v>68</v>
      </c>
      <c r="J32" s="12" t="s">
        <v>342</v>
      </c>
      <c r="K32" s="16" t="s">
        <v>221</v>
      </c>
      <c r="L32" s="66" t="s">
        <v>338</v>
      </c>
      <c r="M32" s="85">
        <f t="shared" si="4"/>
        <v>0.2</v>
      </c>
      <c r="N32" s="15">
        <f t="shared" si="5"/>
        <v>0.99</v>
      </c>
      <c r="O32" s="78">
        <f t="shared" si="6"/>
        <v>0</v>
      </c>
      <c r="P32" s="78">
        <f t="shared" si="7"/>
        <v>1.9800000000000005E-2</v>
      </c>
      <c r="Q32" s="153">
        <f t="shared" si="8"/>
        <v>2.0000000000000023E-4</v>
      </c>
      <c r="R32" s="113"/>
    </row>
    <row r="33" spans="2:18" s="3" customFormat="1" ht="27.95" customHeight="1">
      <c r="B33" s="236"/>
      <c r="C33" s="188"/>
      <c r="D33" s="17" t="s">
        <v>317</v>
      </c>
      <c r="E33" s="18" t="s">
        <v>71</v>
      </c>
      <c r="F33" s="19" t="s">
        <v>329</v>
      </c>
      <c r="G33" s="14" t="s">
        <v>205</v>
      </c>
      <c r="H33" s="15">
        <v>0.4</v>
      </c>
      <c r="I33" s="16" t="s">
        <v>81</v>
      </c>
      <c r="J33" s="12" t="s">
        <v>292</v>
      </c>
      <c r="K33" s="16" t="s">
        <v>215</v>
      </c>
      <c r="L33" s="65" t="s">
        <v>217</v>
      </c>
      <c r="M33" s="85">
        <v>2</v>
      </c>
      <c r="N33" s="15">
        <f t="shared" si="5"/>
        <v>0</v>
      </c>
      <c r="O33" s="78">
        <f t="shared" si="6"/>
        <v>0.8</v>
      </c>
      <c r="P33" s="78">
        <f t="shared" si="7"/>
        <v>0</v>
      </c>
      <c r="Q33" s="153">
        <f t="shared" si="8"/>
        <v>0</v>
      </c>
      <c r="R33" s="113"/>
    </row>
    <row r="34" spans="2:18" s="3" customFormat="1" ht="27.95" customHeight="1">
      <c r="B34" s="236"/>
      <c r="C34" s="188"/>
      <c r="D34" s="20"/>
      <c r="E34" s="21"/>
      <c r="F34" s="31"/>
      <c r="G34" s="14" t="s">
        <v>206</v>
      </c>
      <c r="H34" s="15">
        <v>0.4</v>
      </c>
      <c r="I34" s="16" t="s">
        <v>68</v>
      </c>
      <c r="J34" s="12" t="s">
        <v>342</v>
      </c>
      <c r="K34" s="16" t="s">
        <v>297</v>
      </c>
      <c r="L34" s="66" t="s">
        <v>338</v>
      </c>
      <c r="M34" s="85">
        <f t="shared" si="4"/>
        <v>2</v>
      </c>
      <c r="N34" s="15">
        <f t="shared" si="5"/>
        <v>0.99</v>
      </c>
      <c r="O34" s="78">
        <f t="shared" si="6"/>
        <v>0</v>
      </c>
      <c r="P34" s="78">
        <f t="shared" si="7"/>
        <v>0.79200000000000004</v>
      </c>
      <c r="Q34" s="153">
        <f t="shared" si="8"/>
        <v>8.0000000000000071E-3</v>
      </c>
      <c r="R34" s="113"/>
    </row>
    <row r="35" spans="2:18" s="3" customFormat="1" ht="27.95" customHeight="1">
      <c r="B35" s="236"/>
      <c r="C35" s="188"/>
      <c r="D35" s="22"/>
      <c r="E35" s="23"/>
      <c r="F35" s="24"/>
      <c r="G35" s="14" t="s">
        <v>14</v>
      </c>
      <c r="H35" s="15">
        <v>0.2</v>
      </c>
      <c r="I35" s="16" t="s">
        <v>15</v>
      </c>
      <c r="J35" s="12" t="s">
        <v>210</v>
      </c>
      <c r="K35" s="16" t="s">
        <v>18</v>
      </c>
      <c r="L35" s="65" t="s">
        <v>21</v>
      </c>
      <c r="M35" s="85">
        <f t="shared" si="4"/>
        <v>2</v>
      </c>
      <c r="N35" s="15">
        <f t="shared" si="5"/>
        <v>0</v>
      </c>
      <c r="O35" s="78">
        <f t="shared" si="6"/>
        <v>0.4</v>
      </c>
      <c r="P35" s="78">
        <f t="shared" si="7"/>
        <v>0</v>
      </c>
      <c r="Q35" s="153">
        <f t="shared" si="8"/>
        <v>0</v>
      </c>
      <c r="R35" s="113"/>
    </row>
    <row r="36" spans="2:18" s="3" customFormat="1" ht="27.95" customHeight="1">
      <c r="B36" s="236"/>
      <c r="C36" s="188"/>
      <c r="D36" s="17" t="s">
        <v>318</v>
      </c>
      <c r="E36" s="18" t="s">
        <v>24</v>
      </c>
      <c r="F36" s="19" t="s">
        <v>331</v>
      </c>
      <c r="G36" s="14" t="s">
        <v>12</v>
      </c>
      <c r="H36" s="15">
        <v>0.8</v>
      </c>
      <c r="I36" s="16" t="s">
        <v>68</v>
      </c>
      <c r="J36" s="12" t="s">
        <v>342</v>
      </c>
      <c r="K36" s="16" t="s">
        <v>221</v>
      </c>
      <c r="L36" s="66" t="s">
        <v>338</v>
      </c>
      <c r="M36" s="85">
        <v>0.2</v>
      </c>
      <c r="N36" s="15">
        <f t="shared" si="5"/>
        <v>0.99</v>
      </c>
      <c r="O36" s="78">
        <f t="shared" si="6"/>
        <v>0</v>
      </c>
      <c r="P36" s="78">
        <f t="shared" si="7"/>
        <v>0.15840000000000004</v>
      </c>
      <c r="Q36" s="153">
        <f t="shared" si="8"/>
        <v>1.6000000000000018E-3</v>
      </c>
      <c r="R36" s="113"/>
    </row>
    <row r="37" spans="2:18" s="3" customFormat="1" ht="27.95" customHeight="1">
      <c r="B37" s="236"/>
      <c r="C37" s="188"/>
      <c r="D37" s="20"/>
      <c r="E37" s="21"/>
      <c r="F37" s="31"/>
      <c r="G37" s="14" t="s">
        <v>13</v>
      </c>
      <c r="H37" s="15">
        <v>0.1</v>
      </c>
      <c r="I37" s="16" t="s">
        <v>204</v>
      </c>
      <c r="J37" s="12" t="s">
        <v>342</v>
      </c>
      <c r="K37" s="16" t="s">
        <v>300</v>
      </c>
      <c r="L37" s="66" t="s">
        <v>338</v>
      </c>
      <c r="M37" s="85">
        <f t="shared" si="4"/>
        <v>0.2</v>
      </c>
      <c r="N37" s="15">
        <f t="shared" si="5"/>
        <v>0.99</v>
      </c>
      <c r="O37" s="78">
        <f t="shared" si="6"/>
        <v>0</v>
      </c>
      <c r="P37" s="78">
        <f t="shared" si="7"/>
        <v>1.9800000000000005E-2</v>
      </c>
      <c r="Q37" s="153">
        <f t="shared" si="8"/>
        <v>2.0000000000000023E-4</v>
      </c>
      <c r="R37" s="113"/>
    </row>
    <row r="38" spans="2:18" s="3" customFormat="1" ht="27.95" customHeight="1">
      <c r="B38" s="236"/>
      <c r="C38" s="188"/>
      <c r="D38" s="20"/>
      <c r="E38" s="21"/>
      <c r="F38" s="31"/>
      <c r="G38" s="14" t="s">
        <v>14</v>
      </c>
      <c r="H38" s="15">
        <v>0.1</v>
      </c>
      <c r="I38" s="91" t="s">
        <v>68</v>
      </c>
      <c r="J38" s="12" t="s">
        <v>342</v>
      </c>
      <c r="K38" s="91" t="s">
        <v>82</v>
      </c>
      <c r="L38" s="66" t="s">
        <v>338</v>
      </c>
      <c r="M38" s="93">
        <f t="shared" si="4"/>
        <v>0.2</v>
      </c>
      <c r="N38" s="172">
        <f t="shared" si="5"/>
        <v>0.99</v>
      </c>
      <c r="O38" s="174">
        <f t="shared" si="6"/>
        <v>0</v>
      </c>
      <c r="P38" s="174">
        <f t="shared" si="7"/>
        <v>1.9800000000000005E-2</v>
      </c>
      <c r="Q38" s="175">
        <f t="shared" si="8"/>
        <v>2.0000000000000023E-4</v>
      </c>
      <c r="R38" s="113"/>
    </row>
    <row r="39" spans="2:18" s="3" customFormat="1" ht="27.95" customHeight="1">
      <c r="B39" s="236"/>
      <c r="C39" s="188"/>
      <c r="D39" s="17" t="s">
        <v>319</v>
      </c>
      <c r="E39" s="18" t="s">
        <v>71</v>
      </c>
      <c r="F39" s="19" t="s">
        <v>330</v>
      </c>
      <c r="G39" s="14" t="s">
        <v>205</v>
      </c>
      <c r="H39" s="15">
        <v>0.4</v>
      </c>
      <c r="I39" s="16" t="s">
        <v>81</v>
      </c>
      <c r="J39" s="12" t="s">
        <v>292</v>
      </c>
      <c r="K39" s="16" t="s">
        <v>215</v>
      </c>
      <c r="L39" s="65" t="s">
        <v>217</v>
      </c>
      <c r="M39" s="85">
        <v>2</v>
      </c>
      <c r="N39" s="15">
        <f t="shared" si="5"/>
        <v>0</v>
      </c>
      <c r="O39" s="78">
        <f t="shared" si="6"/>
        <v>0.8</v>
      </c>
      <c r="P39" s="78">
        <f t="shared" si="7"/>
        <v>0</v>
      </c>
      <c r="Q39" s="153">
        <f t="shared" si="8"/>
        <v>0</v>
      </c>
      <c r="R39" s="113"/>
    </row>
    <row r="40" spans="2:18" s="3" customFormat="1" ht="27.95" customHeight="1">
      <c r="B40" s="236"/>
      <c r="C40" s="188"/>
      <c r="D40" s="20"/>
      <c r="E40" s="21"/>
      <c r="F40" s="31"/>
      <c r="G40" s="14" t="s">
        <v>206</v>
      </c>
      <c r="H40" s="15">
        <v>0.4</v>
      </c>
      <c r="I40" s="16" t="s">
        <v>68</v>
      </c>
      <c r="J40" s="12" t="s">
        <v>342</v>
      </c>
      <c r="K40" s="16" t="s">
        <v>297</v>
      </c>
      <c r="L40" s="66" t="s">
        <v>338</v>
      </c>
      <c r="M40" s="85">
        <f t="shared" si="4"/>
        <v>2</v>
      </c>
      <c r="N40" s="15">
        <f t="shared" si="5"/>
        <v>0.99</v>
      </c>
      <c r="O40" s="78">
        <f t="shared" si="6"/>
        <v>0</v>
      </c>
      <c r="P40" s="78">
        <f t="shared" si="7"/>
        <v>0.79200000000000004</v>
      </c>
      <c r="Q40" s="153">
        <f t="shared" si="8"/>
        <v>8.0000000000000071E-3</v>
      </c>
      <c r="R40" s="113"/>
    </row>
    <row r="41" spans="2:18" s="3" customFormat="1" ht="27.95" customHeight="1">
      <c r="B41" s="236"/>
      <c r="C41" s="188"/>
      <c r="D41" s="22"/>
      <c r="E41" s="23"/>
      <c r="F41" s="24"/>
      <c r="G41" s="14" t="s">
        <v>14</v>
      </c>
      <c r="H41" s="15">
        <v>0.2</v>
      </c>
      <c r="I41" s="16" t="s">
        <v>15</v>
      </c>
      <c r="J41" s="12" t="s">
        <v>210</v>
      </c>
      <c r="K41" s="16" t="s">
        <v>18</v>
      </c>
      <c r="L41" s="65" t="s">
        <v>21</v>
      </c>
      <c r="M41" s="85">
        <f t="shared" si="4"/>
        <v>2</v>
      </c>
      <c r="N41" s="15">
        <f t="shared" si="5"/>
        <v>0</v>
      </c>
      <c r="O41" s="78">
        <f t="shared" si="6"/>
        <v>0.4</v>
      </c>
      <c r="P41" s="78">
        <f t="shared" si="7"/>
        <v>0</v>
      </c>
      <c r="Q41" s="153">
        <f t="shared" si="8"/>
        <v>0</v>
      </c>
      <c r="R41" s="113"/>
    </row>
    <row r="42" spans="2:18" s="3" customFormat="1" ht="27.95" customHeight="1">
      <c r="B42" s="236"/>
      <c r="C42" s="188"/>
      <c r="D42" s="17" t="s">
        <v>320</v>
      </c>
      <c r="E42" s="18" t="s">
        <v>6</v>
      </c>
      <c r="F42" s="19" t="s">
        <v>331</v>
      </c>
      <c r="G42" s="14" t="s">
        <v>12</v>
      </c>
      <c r="H42" s="15">
        <v>0.8</v>
      </c>
      <c r="I42" s="16" t="s">
        <v>68</v>
      </c>
      <c r="J42" s="12" t="s">
        <v>342</v>
      </c>
      <c r="K42" s="16" t="s">
        <v>221</v>
      </c>
      <c r="L42" s="66" t="s">
        <v>338</v>
      </c>
      <c r="M42" s="85">
        <v>0.2</v>
      </c>
      <c r="N42" s="15">
        <f t="shared" si="5"/>
        <v>0.99</v>
      </c>
      <c r="O42" s="78">
        <f t="shared" si="6"/>
        <v>0</v>
      </c>
      <c r="P42" s="78">
        <f t="shared" si="7"/>
        <v>0.15840000000000004</v>
      </c>
      <c r="Q42" s="153">
        <f t="shared" si="8"/>
        <v>1.6000000000000018E-3</v>
      </c>
      <c r="R42" s="113"/>
    </row>
    <row r="43" spans="2:18" s="3" customFormat="1" ht="27.95" customHeight="1">
      <c r="B43" s="236"/>
      <c r="C43" s="188"/>
      <c r="D43" s="20"/>
      <c r="E43" s="21"/>
      <c r="F43" s="31"/>
      <c r="G43" s="14" t="s">
        <v>13</v>
      </c>
      <c r="H43" s="15">
        <v>0.1</v>
      </c>
      <c r="I43" s="16" t="s">
        <v>204</v>
      </c>
      <c r="J43" s="12" t="s">
        <v>342</v>
      </c>
      <c r="K43" s="16" t="s">
        <v>300</v>
      </c>
      <c r="L43" s="66" t="s">
        <v>338</v>
      </c>
      <c r="M43" s="85">
        <f t="shared" si="4"/>
        <v>0.2</v>
      </c>
      <c r="N43" s="15">
        <f t="shared" si="5"/>
        <v>0.99</v>
      </c>
      <c r="O43" s="78">
        <f t="shared" si="6"/>
        <v>0</v>
      </c>
      <c r="P43" s="78">
        <f t="shared" si="7"/>
        <v>1.9800000000000005E-2</v>
      </c>
      <c r="Q43" s="153">
        <f t="shared" si="8"/>
        <v>2.0000000000000023E-4</v>
      </c>
      <c r="R43" s="113"/>
    </row>
    <row r="44" spans="2:18" s="3" customFormat="1" ht="27.95" customHeight="1">
      <c r="B44" s="236"/>
      <c r="C44" s="188"/>
      <c r="D44" s="22"/>
      <c r="E44" s="23"/>
      <c r="F44" s="24"/>
      <c r="G44" s="14" t="s">
        <v>14</v>
      </c>
      <c r="H44" s="15">
        <v>0.1</v>
      </c>
      <c r="I44" s="91" t="s">
        <v>68</v>
      </c>
      <c r="J44" s="12" t="s">
        <v>342</v>
      </c>
      <c r="K44" s="91" t="s">
        <v>82</v>
      </c>
      <c r="L44" s="66" t="s">
        <v>338</v>
      </c>
      <c r="M44" s="85">
        <f t="shared" si="4"/>
        <v>0.2</v>
      </c>
      <c r="N44" s="15">
        <f t="shared" si="5"/>
        <v>0.99</v>
      </c>
      <c r="O44" s="78">
        <f t="shared" si="6"/>
        <v>0</v>
      </c>
      <c r="P44" s="78">
        <f t="shared" si="7"/>
        <v>1.9800000000000005E-2</v>
      </c>
      <c r="Q44" s="153">
        <f t="shared" si="8"/>
        <v>2.0000000000000023E-4</v>
      </c>
      <c r="R44" s="113"/>
    </row>
    <row r="45" spans="2:18" s="3" customFormat="1" ht="27.95" customHeight="1">
      <c r="B45" s="236"/>
      <c r="C45" s="188"/>
      <c r="D45" s="17" t="s">
        <v>321</v>
      </c>
      <c r="E45" s="18" t="s">
        <v>354</v>
      </c>
      <c r="F45" s="19" t="s">
        <v>332</v>
      </c>
      <c r="G45" s="168" t="s">
        <v>357</v>
      </c>
      <c r="H45" s="164">
        <v>0.25</v>
      </c>
      <c r="I45" s="165" t="s">
        <v>81</v>
      </c>
      <c r="J45" s="13" t="s">
        <v>210</v>
      </c>
      <c r="K45" s="165" t="s">
        <v>298</v>
      </c>
      <c r="L45" s="66" t="s">
        <v>299</v>
      </c>
      <c r="M45" s="177">
        <v>0.45</v>
      </c>
      <c r="N45" s="164">
        <f t="shared" si="5"/>
        <v>0</v>
      </c>
      <c r="O45" s="167">
        <f t="shared" si="6"/>
        <v>0.1125</v>
      </c>
      <c r="P45" s="167">
        <f t="shared" si="7"/>
        <v>0</v>
      </c>
      <c r="Q45" s="178">
        <f t="shared" si="8"/>
        <v>0</v>
      </c>
      <c r="R45" s="557" t="s">
        <v>355</v>
      </c>
    </row>
    <row r="46" spans="2:18" s="3" customFormat="1" ht="27.95" customHeight="1">
      <c r="B46" s="236"/>
      <c r="C46" s="188"/>
      <c r="D46" s="20"/>
      <c r="E46" s="21"/>
      <c r="F46" s="31"/>
      <c r="G46" s="168" t="s">
        <v>233</v>
      </c>
      <c r="H46" s="164">
        <v>0.25</v>
      </c>
      <c r="I46" s="165" t="s">
        <v>204</v>
      </c>
      <c r="J46" s="13" t="s">
        <v>342</v>
      </c>
      <c r="K46" s="165" t="s">
        <v>82</v>
      </c>
      <c r="L46" s="66" t="s">
        <v>338</v>
      </c>
      <c r="M46" s="177">
        <v>0.45</v>
      </c>
      <c r="N46" s="164">
        <f t="shared" si="5"/>
        <v>0.99</v>
      </c>
      <c r="O46" s="167">
        <f t="shared" si="6"/>
        <v>0</v>
      </c>
      <c r="P46" s="167">
        <f t="shared" si="7"/>
        <v>0.111375</v>
      </c>
      <c r="Q46" s="178">
        <f t="shared" si="8"/>
        <v>1.125000000000001E-3</v>
      </c>
      <c r="R46" s="558"/>
    </row>
    <row r="47" spans="2:18" s="3" customFormat="1" ht="27.95" customHeight="1">
      <c r="B47" s="236"/>
      <c r="C47" s="188"/>
      <c r="D47" s="20"/>
      <c r="E47" s="21"/>
      <c r="F47" s="31"/>
      <c r="G47" s="168" t="s">
        <v>358</v>
      </c>
      <c r="H47" s="164">
        <v>0.25</v>
      </c>
      <c r="I47" s="165" t="s">
        <v>204</v>
      </c>
      <c r="J47" s="13" t="s">
        <v>342</v>
      </c>
      <c r="K47" s="165" t="s">
        <v>300</v>
      </c>
      <c r="L47" s="66" t="s">
        <v>338</v>
      </c>
      <c r="M47" s="177">
        <f>M45</f>
        <v>0.45</v>
      </c>
      <c r="N47" s="164">
        <f t="shared" si="5"/>
        <v>0.99</v>
      </c>
      <c r="O47" s="167">
        <f t="shared" si="6"/>
        <v>0</v>
      </c>
      <c r="P47" s="167">
        <f t="shared" si="7"/>
        <v>0.111375</v>
      </c>
      <c r="Q47" s="178">
        <f t="shared" si="8"/>
        <v>1.125000000000001E-3</v>
      </c>
      <c r="R47" s="558"/>
    </row>
    <row r="48" spans="2:18" s="3" customFormat="1" ht="27.95" customHeight="1">
      <c r="B48" s="236"/>
      <c r="C48" s="188"/>
      <c r="D48" s="20"/>
      <c r="E48" s="21"/>
      <c r="F48" s="31"/>
      <c r="G48" s="168" t="s">
        <v>359</v>
      </c>
      <c r="H48" s="164">
        <v>0.25</v>
      </c>
      <c r="I48" s="179" t="s">
        <v>26</v>
      </c>
      <c r="J48" s="180" t="s">
        <v>214</v>
      </c>
      <c r="K48" s="179" t="s">
        <v>18</v>
      </c>
      <c r="L48" s="181" t="s">
        <v>21</v>
      </c>
      <c r="M48" s="182">
        <f t="shared" si="4"/>
        <v>0.45</v>
      </c>
      <c r="N48" s="183">
        <f t="shared" si="5"/>
        <v>0</v>
      </c>
      <c r="O48" s="184">
        <f t="shared" si="6"/>
        <v>0.1125</v>
      </c>
      <c r="P48" s="184">
        <f t="shared" si="7"/>
        <v>0</v>
      </c>
      <c r="Q48" s="185">
        <f t="shared" si="8"/>
        <v>0</v>
      </c>
      <c r="R48" s="558"/>
    </row>
    <row r="49" spans="2:18" s="3" customFormat="1" ht="27.95" customHeight="1">
      <c r="B49" s="236"/>
      <c r="C49" s="188"/>
      <c r="D49" s="17" t="s">
        <v>322</v>
      </c>
      <c r="E49" s="18" t="s">
        <v>6</v>
      </c>
      <c r="F49" s="19" t="s">
        <v>333</v>
      </c>
      <c r="G49" s="14" t="s">
        <v>12</v>
      </c>
      <c r="H49" s="15">
        <v>0.8</v>
      </c>
      <c r="I49" s="16" t="s">
        <v>345</v>
      </c>
      <c r="J49" s="12" t="s">
        <v>341</v>
      </c>
      <c r="K49" s="16" t="s">
        <v>221</v>
      </c>
      <c r="L49" s="66" t="s">
        <v>338</v>
      </c>
      <c r="M49" s="85">
        <v>0.2</v>
      </c>
      <c r="N49" s="15">
        <f t="shared" si="5"/>
        <v>0.99</v>
      </c>
      <c r="O49" s="78">
        <f t="shared" si="6"/>
        <v>0</v>
      </c>
      <c r="P49" s="78">
        <f t="shared" si="7"/>
        <v>0.15840000000000004</v>
      </c>
      <c r="Q49" s="153">
        <f t="shared" si="8"/>
        <v>1.6000000000000018E-3</v>
      </c>
      <c r="R49" s="176"/>
    </row>
    <row r="50" spans="2:18" s="3" customFormat="1" ht="27.95" customHeight="1">
      <c r="B50" s="236"/>
      <c r="C50" s="188"/>
      <c r="D50" s="20"/>
      <c r="E50" s="21"/>
      <c r="F50" s="31"/>
      <c r="G50" s="14" t="s">
        <v>13</v>
      </c>
      <c r="H50" s="15">
        <v>0.1</v>
      </c>
      <c r="I50" s="16" t="s">
        <v>346</v>
      </c>
      <c r="J50" s="12" t="s">
        <v>218</v>
      </c>
      <c r="K50" s="16" t="s">
        <v>347</v>
      </c>
      <c r="L50" s="65" t="s">
        <v>217</v>
      </c>
      <c r="M50" s="85">
        <f t="shared" si="4"/>
        <v>0.2</v>
      </c>
      <c r="N50" s="15">
        <f t="shared" si="5"/>
        <v>0</v>
      </c>
      <c r="O50" s="78">
        <f t="shared" si="6"/>
        <v>2.0000000000000004E-2</v>
      </c>
      <c r="P50" s="78">
        <f t="shared" si="7"/>
        <v>0</v>
      </c>
      <c r="Q50" s="153">
        <f t="shared" si="8"/>
        <v>0</v>
      </c>
      <c r="R50" s="113"/>
    </row>
    <row r="51" spans="2:18" s="3" customFormat="1" ht="27.95" customHeight="1">
      <c r="B51" s="236"/>
      <c r="C51" s="188"/>
      <c r="D51" s="22"/>
      <c r="E51" s="23"/>
      <c r="F51" s="24"/>
      <c r="G51" s="14" t="s">
        <v>14</v>
      </c>
      <c r="H51" s="15">
        <v>0.1</v>
      </c>
      <c r="I51" s="16" t="s">
        <v>81</v>
      </c>
      <c r="J51" s="12" t="s">
        <v>210</v>
      </c>
      <c r="K51" s="16" t="s">
        <v>18</v>
      </c>
      <c r="L51" s="65" t="s">
        <v>21</v>
      </c>
      <c r="M51" s="85">
        <f t="shared" si="4"/>
        <v>0.2</v>
      </c>
      <c r="N51" s="15">
        <f t="shared" si="5"/>
        <v>0</v>
      </c>
      <c r="O51" s="78">
        <f t="shared" si="6"/>
        <v>2.0000000000000004E-2</v>
      </c>
      <c r="P51" s="78">
        <f t="shared" si="7"/>
        <v>0</v>
      </c>
      <c r="Q51" s="153">
        <f t="shared" si="8"/>
        <v>0</v>
      </c>
      <c r="R51" s="113"/>
    </row>
    <row r="52" spans="2:18" s="3" customFormat="1" ht="27.95" customHeight="1">
      <c r="B52" s="236"/>
      <c r="C52" s="188"/>
      <c r="D52" s="17" t="s">
        <v>323</v>
      </c>
      <c r="E52" s="18" t="s">
        <v>335</v>
      </c>
      <c r="F52" s="19" t="s">
        <v>330</v>
      </c>
      <c r="G52" s="14" t="s">
        <v>205</v>
      </c>
      <c r="H52" s="15">
        <v>0.4</v>
      </c>
      <c r="I52" s="16" t="s">
        <v>81</v>
      </c>
      <c r="J52" s="12" t="s">
        <v>210</v>
      </c>
      <c r="K52" s="16" t="s">
        <v>298</v>
      </c>
      <c r="L52" s="65" t="s">
        <v>299</v>
      </c>
      <c r="M52" s="85">
        <v>2</v>
      </c>
      <c r="N52" s="15">
        <f t="shared" si="5"/>
        <v>0</v>
      </c>
      <c r="O52" s="78">
        <f t="shared" si="6"/>
        <v>0.8</v>
      </c>
      <c r="P52" s="78">
        <f t="shared" si="7"/>
        <v>0</v>
      </c>
      <c r="Q52" s="153">
        <f t="shared" si="8"/>
        <v>0</v>
      </c>
      <c r="R52" s="113"/>
    </row>
    <row r="53" spans="2:18" s="3" customFormat="1" ht="27.95" customHeight="1">
      <c r="B53" s="236"/>
      <c r="C53" s="188"/>
      <c r="D53" s="20"/>
      <c r="E53" s="21"/>
      <c r="F53" s="31"/>
      <c r="G53" s="14" t="s">
        <v>206</v>
      </c>
      <c r="H53" s="15">
        <v>0.4</v>
      </c>
      <c r="I53" s="16" t="s">
        <v>204</v>
      </c>
      <c r="J53" s="12" t="s">
        <v>864</v>
      </c>
      <c r="K53" s="16" t="s">
        <v>300</v>
      </c>
      <c r="L53" s="66" t="s">
        <v>338</v>
      </c>
      <c r="M53" s="85">
        <f t="shared" si="4"/>
        <v>2</v>
      </c>
      <c r="N53" s="15">
        <f t="shared" si="5"/>
        <v>0.99</v>
      </c>
      <c r="O53" s="78">
        <f t="shared" si="6"/>
        <v>0</v>
      </c>
      <c r="P53" s="78">
        <f t="shared" si="7"/>
        <v>0.79200000000000004</v>
      </c>
      <c r="Q53" s="153">
        <f t="shared" si="8"/>
        <v>8.0000000000000071E-3</v>
      </c>
      <c r="R53" s="113"/>
    </row>
    <row r="54" spans="2:18" s="3" customFormat="1" ht="27.95" customHeight="1">
      <c r="B54" s="236"/>
      <c r="C54" s="269"/>
      <c r="D54" s="22"/>
      <c r="E54" s="23"/>
      <c r="F54" s="24"/>
      <c r="G54" s="14" t="s">
        <v>14</v>
      </c>
      <c r="H54" s="15">
        <v>0.2</v>
      </c>
      <c r="I54" s="16" t="s">
        <v>26</v>
      </c>
      <c r="J54" s="12" t="s">
        <v>214</v>
      </c>
      <c r="K54" s="16" t="s">
        <v>18</v>
      </c>
      <c r="L54" s="65" t="s">
        <v>21</v>
      </c>
      <c r="M54" s="85">
        <f t="shared" si="4"/>
        <v>2</v>
      </c>
      <c r="N54" s="15">
        <f t="shared" si="5"/>
        <v>0</v>
      </c>
      <c r="O54" s="78">
        <f t="shared" si="6"/>
        <v>0.4</v>
      </c>
      <c r="P54" s="78">
        <f t="shared" si="7"/>
        <v>0</v>
      </c>
      <c r="Q54" s="153">
        <f t="shared" si="8"/>
        <v>0</v>
      </c>
      <c r="R54" s="113"/>
    </row>
    <row r="55" spans="2:18" s="3" customFormat="1" ht="27.95" customHeight="1">
      <c r="B55" s="236"/>
      <c r="C55" s="94" t="s">
        <v>366</v>
      </c>
      <c r="D55" s="20" t="s">
        <v>367</v>
      </c>
      <c r="E55" s="21" t="s">
        <v>22</v>
      </c>
      <c r="F55" s="31" t="s">
        <v>324</v>
      </c>
      <c r="G55" s="25" t="s">
        <v>205</v>
      </c>
      <c r="H55" s="26">
        <v>0.4</v>
      </c>
      <c r="I55" s="27" t="s">
        <v>15</v>
      </c>
      <c r="J55" s="11" t="s">
        <v>210</v>
      </c>
      <c r="K55" s="27" t="s">
        <v>18</v>
      </c>
      <c r="L55" s="64" t="s">
        <v>21</v>
      </c>
      <c r="M55" s="87">
        <v>2</v>
      </c>
      <c r="N55" s="26">
        <f t="shared" si="5"/>
        <v>0</v>
      </c>
      <c r="O55" s="88">
        <f t="shared" si="6"/>
        <v>0.8</v>
      </c>
      <c r="P55" s="88">
        <f t="shared" si="7"/>
        <v>0</v>
      </c>
      <c r="Q55" s="152">
        <f t="shared" si="8"/>
        <v>0</v>
      </c>
      <c r="R55" s="113"/>
    </row>
    <row r="56" spans="2:18" s="3" customFormat="1" ht="27.95" customHeight="1">
      <c r="B56" s="236"/>
      <c r="C56" s="188"/>
      <c r="D56" s="20"/>
      <c r="E56" s="21"/>
      <c r="F56" s="31"/>
      <c r="G56" s="14" t="s">
        <v>206</v>
      </c>
      <c r="H56" s="15">
        <v>0.4</v>
      </c>
      <c r="I56" s="16" t="s">
        <v>204</v>
      </c>
      <c r="J56" s="13" t="s">
        <v>864</v>
      </c>
      <c r="K56" s="16" t="s">
        <v>20</v>
      </c>
      <c r="L56" s="66" t="s">
        <v>338</v>
      </c>
      <c r="M56" s="85">
        <f t="shared" si="4"/>
        <v>2</v>
      </c>
      <c r="N56" s="15">
        <f t="shared" si="5"/>
        <v>0.99</v>
      </c>
      <c r="O56" s="78">
        <f t="shared" si="6"/>
        <v>0</v>
      </c>
      <c r="P56" s="78">
        <f t="shared" si="7"/>
        <v>0.79200000000000004</v>
      </c>
      <c r="Q56" s="153">
        <f t="shared" si="8"/>
        <v>8.0000000000000071E-3</v>
      </c>
      <c r="R56" s="113"/>
    </row>
    <row r="57" spans="2:18" s="3" customFormat="1" ht="27.95" customHeight="1">
      <c r="B57" s="236"/>
      <c r="C57" s="188"/>
      <c r="D57" s="22"/>
      <c r="E57" s="23"/>
      <c r="F57" s="24"/>
      <c r="G57" s="14" t="s">
        <v>14</v>
      </c>
      <c r="H57" s="15">
        <v>0.2</v>
      </c>
      <c r="I57" s="16" t="s">
        <v>15</v>
      </c>
      <c r="J57" s="12" t="s">
        <v>210</v>
      </c>
      <c r="K57" s="16" t="s">
        <v>18</v>
      </c>
      <c r="L57" s="65" t="s">
        <v>21</v>
      </c>
      <c r="M57" s="85">
        <f t="shared" si="4"/>
        <v>2</v>
      </c>
      <c r="N57" s="15">
        <f t="shared" si="5"/>
        <v>0</v>
      </c>
      <c r="O57" s="78">
        <f t="shared" si="6"/>
        <v>0.4</v>
      </c>
      <c r="P57" s="78">
        <f t="shared" si="7"/>
        <v>0</v>
      </c>
      <c r="Q57" s="153">
        <f t="shared" si="8"/>
        <v>0</v>
      </c>
      <c r="R57" s="113"/>
    </row>
    <row r="58" spans="2:18" s="3" customFormat="1" ht="27.95" customHeight="1">
      <c r="B58" s="236"/>
      <c r="C58" s="188"/>
      <c r="D58" s="17" t="s">
        <v>368</v>
      </c>
      <c r="E58" s="18" t="s">
        <v>6</v>
      </c>
      <c r="F58" s="19" t="s">
        <v>312</v>
      </c>
      <c r="G58" s="14" t="s">
        <v>12</v>
      </c>
      <c r="H58" s="15">
        <v>0.8</v>
      </c>
      <c r="I58" s="16" t="s">
        <v>68</v>
      </c>
      <c r="J58" s="12" t="s">
        <v>341</v>
      </c>
      <c r="K58" s="16" t="s">
        <v>221</v>
      </c>
      <c r="L58" s="66" t="s">
        <v>338</v>
      </c>
      <c r="M58" s="85">
        <v>0.2</v>
      </c>
      <c r="N58" s="15">
        <f t="shared" ref="N58:N97" si="9">IF(K58="Detected", 0.99,0)</f>
        <v>0.99</v>
      </c>
      <c r="O58" s="78">
        <f t="shared" ref="O58:O97" si="10">IF(I58="Safe", M58*H58,0)</f>
        <v>0</v>
      </c>
      <c r="P58" s="78">
        <f t="shared" ref="P58:P97" si="11">IF(I58="Dangerous",M58*H58*N58,0)</f>
        <v>0.15840000000000004</v>
      </c>
      <c r="Q58" s="153">
        <f t="shared" ref="Q58:Q97" si="12">IF(P58=0,0,M58*H58*(1-N58))</f>
        <v>1.6000000000000018E-3</v>
      </c>
      <c r="R58" s="113"/>
    </row>
    <row r="59" spans="2:18" s="3" customFormat="1" ht="27.95" customHeight="1">
      <c r="B59" s="236"/>
      <c r="C59" s="188"/>
      <c r="D59" s="20"/>
      <c r="E59" s="21"/>
      <c r="F59" s="31"/>
      <c r="G59" s="14" t="s">
        <v>13</v>
      </c>
      <c r="H59" s="15">
        <v>0.1</v>
      </c>
      <c r="I59" s="16" t="s">
        <v>339</v>
      </c>
      <c r="J59" s="12" t="s">
        <v>343</v>
      </c>
      <c r="K59" s="16" t="s">
        <v>297</v>
      </c>
      <c r="L59" s="66" t="s">
        <v>338</v>
      </c>
      <c r="M59" s="85">
        <f t="shared" si="4"/>
        <v>0.2</v>
      </c>
      <c r="N59" s="15">
        <f t="shared" si="9"/>
        <v>0.99</v>
      </c>
      <c r="O59" s="78">
        <f t="shared" si="10"/>
        <v>0</v>
      </c>
      <c r="P59" s="78">
        <f t="shared" si="11"/>
        <v>1.9800000000000005E-2</v>
      </c>
      <c r="Q59" s="153">
        <f t="shared" si="12"/>
        <v>2.0000000000000023E-4</v>
      </c>
      <c r="R59" s="113"/>
    </row>
    <row r="60" spans="2:18" s="3" customFormat="1" ht="27.95" customHeight="1">
      <c r="B60" s="236"/>
      <c r="C60" s="188"/>
      <c r="D60" s="22"/>
      <c r="E60" s="23"/>
      <c r="F60" s="24"/>
      <c r="G60" s="14" t="s">
        <v>14</v>
      </c>
      <c r="H60" s="15">
        <v>0.1</v>
      </c>
      <c r="I60" s="16" t="s">
        <v>340</v>
      </c>
      <c r="J60" s="12" t="s">
        <v>342</v>
      </c>
      <c r="K60" s="16" t="s">
        <v>221</v>
      </c>
      <c r="L60" s="66" t="s">
        <v>338</v>
      </c>
      <c r="M60" s="85">
        <f t="shared" si="4"/>
        <v>0.2</v>
      </c>
      <c r="N60" s="15">
        <f t="shared" si="9"/>
        <v>0.99</v>
      </c>
      <c r="O60" s="78">
        <f t="shared" si="10"/>
        <v>0</v>
      </c>
      <c r="P60" s="78">
        <f t="shared" si="11"/>
        <v>1.9800000000000005E-2</v>
      </c>
      <c r="Q60" s="153">
        <f t="shared" si="12"/>
        <v>2.0000000000000023E-4</v>
      </c>
      <c r="R60" s="113"/>
    </row>
    <row r="61" spans="2:18" s="3" customFormat="1" ht="27.95" customHeight="1">
      <c r="B61" s="236"/>
      <c r="C61" s="188"/>
      <c r="D61" s="17" t="s">
        <v>369</v>
      </c>
      <c r="E61" s="18" t="s">
        <v>334</v>
      </c>
      <c r="F61" s="19" t="s">
        <v>312</v>
      </c>
      <c r="G61" s="14" t="s">
        <v>12</v>
      </c>
      <c r="H61" s="15">
        <v>0.8</v>
      </c>
      <c r="I61" s="16" t="s">
        <v>68</v>
      </c>
      <c r="J61" s="12" t="s">
        <v>341</v>
      </c>
      <c r="K61" s="16" t="s">
        <v>221</v>
      </c>
      <c r="L61" s="66" t="s">
        <v>350</v>
      </c>
      <c r="M61" s="85">
        <v>0.2</v>
      </c>
      <c r="N61" s="15">
        <f t="shared" si="9"/>
        <v>0.99</v>
      </c>
      <c r="O61" s="78">
        <f t="shared" si="10"/>
        <v>0</v>
      </c>
      <c r="P61" s="78">
        <f t="shared" si="11"/>
        <v>0.15840000000000004</v>
      </c>
      <c r="Q61" s="153">
        <f t="shared" si="12"/>
        <v>1.6000000000000018E-3</v>
      </c>
      <c r="R61" s="113"/>
    </row>
    <row r="62" spans="2:18" s="3" customFormat="1" ht="27.95" customHeight="1">
      <c r="B62" s="236"/>
      <c r="C62" s="188"/>
      <c r="D62" s="20"/>
      <c r="E62" s="21"/>
      <c r="F62" s="31"/>
      <c r="G62" s="14" t="s">
        <v>13</v>
      </c>
      <c r="H62" s="15">
        <v>0.1</v>
      </c>
      <c r="I62" s="16" t="s">
        <v>339</v>
      </c>
      <c r="J62" s="12" t="s">
        <v>343</v>
      </c>
      <c r="K62" s="16" t="s">
        <v>297</v>
      </c>
      <c r="L62" s="66" t="s">
        <v>338</v>
      </c>
      <c r="M62" s="85">
        <f t="shared" si="4"/>
        <v>0.2</v>
      </c>
      <c r="N62" s="15">
        <f t="shared" si="9"/>
        <v>0.99</v>
      </c>
      <c r="O62" s="78">
        <f t="shared" si="10"/>
        <v>0</v>
      </c>
      <c r="P62" s="78">
        <f t="shared" si="11"/>
        <v>1.9800000000000005E-2</v>
      </c>
      <c r="Q62" s="153">
        <f t="shared" si="12"/>
        <v>2.0000000000000023E-4</v>
      </c>
      <c r="R62" s="113"/>
    </row>
    <row r="63" spans="2:18" s="3" customFormat="1" ht="27.95" customHeight="1">
      <c r="B63" s="236"/>
      <c r="C63" s="188"/>
      <c r="D63" s="22"/>
      <c r="E63" s="23"/>
      <c r="F63" s="24"/>
      <c r="G63" s="14" t="s">
        <v>14</v>
      </c>
      <c r="H63" s="15">
        <v>0.1</v>
      </c>
      <c r="I63" s="16" t="s">
        <v>340</v>
      </c>
      <c r="J63" s="12" t="s">
        <v>342</v>
      </c>
      <c r="K63" s="16" t="s">
        <v>221</v>
      </c>
      <c r="L63" s="66" t="s">
        <v>338</v>
      </c>
      <c r="M63" s="85">
        <f t="shared" si="4"/>
        <v>0.2</v>
      </c>
      <c r="N63" s="15">
        <f t="shared" si="9"/>
        <v>0.99</v>
      </c>
      <c r="O63" s="78">
        <f t="shared" si="10"/>
        <v>0</v>
      </c>
      <c r="P63" s="78">
        <f t="shared" si="11"/>
        <v>1.9800000000000005E-2</v>
      </c>
      <c r="Q63" s="153">
        <f t="shared" si="12"/>
        <v>2.0000000000000023E-4</v>
      </c>
      <c r="R63" s="113"/>
    </row>
    <row r="64" spans="2:18" s="3" customFormat="1" ht="27.95" customHeight="1">
      <c r="B64" s="236"/>
      <c r="C64" s="188"/>
      <c r="D64" s="17" t="s">
        <v>370</v>
      </c>
      <c r="E64" s="18" t="s">
        <v>71</v>
      </c>
      <c r="F64" s="19" t="s">
        <v>325</v>
      </c>
      <c r="G64" s="14" t="s">
        <v>205</v>
      </c>
      <c r="H64" s="15">
        <v>0.4</v>
      </c>
      <c r="I64" s="16" t="s">
        <v>15</v>
      </c>
      <c r="J64" s="12" t="s">
        <v>210</v>
      </c>
      <c r="K64" s="16" t="s">
        <v>18</v>
      </c>
      <c r="L64" s="65" t="s">
        <v>21</v>
      </c>
      <c r="M64" s="85">
        <v>2</v>
      </c>
      <c r="N64" s="15">
        <f t="shared" si="9"/>
        <v>0</v>
      </c>
      <c r="O64" s="78">
        <f t="shared" si="10"/>
        <v>0.8</v>
      </c>
      <c r="P64" s="78">
        <f t="shared" si="11"/>
        <v>0</v>
      </c>
      <c r="Q64" s="153">
        <f t="shared" si="12"/>
        <v>0</v>
      </c>
      <c r="R64" s="113"/>
    </row>
    <row r="65" spans="2:18" s="3" customFormat="1" ht="27.95" customHeight="1">
      <c r="B65" s="236"/>
      <c r="C65" s="188"/>
      <c r="D65" s="20"/>
      <c r="E65" s="21"/>
      <c r="F65" s="31"/>
      <c r="G65" s="14" t="s">
        <v>206</v>
      </c>
      <c r="H65" s="15">
        <v>0.4</v>
      </c>
      <c r="I65" s="16" t="s">
        <v>204</v>
      </c>
      <c r="J65" s="13" t="s">
        <v>864</v>
      </c>
      <c r="K65" s="16" t="s">
        <v>20</v>
      </c>
      <c r="L65" s="66" t="s">
        <v>338</v>
      </c>
      <c r="M65" s="85">
        <f t="shared" si="4"/>
        <v>2</v>
      </c>
      <c r="N65" s="15">
        <f t="shared" si="9"/>
        <v>0.99</v>
      </c>
      <c r="O65" s="78">
        <f t="shared" si="10"/>
        <v>0</v>
      </c>
      <c r="P65" s="78">
        <f t="shared" si="11"/>
        <v>0.79200000000000004</v>
      </c>
      <c r="Q65" s="153">
        <f t="shared" si="12"/>
        <v>8.0000000000000071E-3</v>
      </c>
      <c r="R65" s="113"/>
    </row>
    <row r="66" spans="2:18" s="3" customFormat="1" ht="27.95" customHeight="1">
      <c r="B66" s="236"/>
      <c r="C66" s="188"/>
      <c r="D66" s="22"/>
      <c r="E66" s="23"/>
      <c r="F66" s="24"/>
      <c r="G66" s="14" t="s">
        <v>14</v>
      </c>
      <c r="H66" s="15">
        <v>0.2</v>
      </c>
      <c r="I66" s="16" t="s">
        <v>15</v>
      </c>
      <c r="J66" s="12" t="s">
        <v>210</v>
      </c>
      <c r="K66" s="16" t="s">
        <v>18</v>
      </c>
      <c r="L66" s="65" t="s">
        <v>21</v>
      </c>
      <c r="M66" s="85">
        <f t="shared" si="4"/>
        <v>2</v>
      </c>
      <c r="N66" s="15">
        <f t="shared" si="9"/>
        <v>0</v>
      </c>
      <c r="O66" s="78">
        <f t="shared" si="10"/>
        <v>0.4</v>
      </c>
      <c r="P66" s="78">
        <f t="shared" si="11"/>
        <v>0</v>
      </c>
      <c r="Q66" s="153">
        <f t="shared" si="12"/>
        <v>0</v>
      </c>
      <c r="R66" s="113"/>
    </row>
    <row r="67" spans="2:18" s="3" customFormat="1" ht="27.95" customHeight="1">
      <c r="B67" s="236"/>
      <c r="C67" s="188"/>
      <c r="D67" s="17" t="s">
        <v>371</v>
      </c>
      <c r="E67" s="18" t="s">
        <v>6</v>
      </c>
      <c r="F67" s="19" t="s">
        <v>326</v>
      </c>
      <c r="G67" s="14" t="s">
        <v>12</v>
      </c>
      <c r="H67" s="15">
        <v>0.8</v>
      </c>
      <c r="I67" s="16" t="s">
        <v>344</v>
      </c>
      <c r="J67" s="12" t="s">
        <v>341</v>
      </c>
      <c r="K67" s="16" t="s">
        <v>82</v>
      </c>
      <c r="L67" s="66" t="s">
        <v>338</v>
      </c>
      <c r="M67" s="85">
        <v>0.2</v>
      </c>
      <c r="N67" s="15">
        <f t="shared" si="9"/>
        <v>0.99</v>
      </c>
      <c r="O67" s="78">
        <f t="shared" si="10"/>
        <v>0</v>
      </c>
      <c r="P67" s="78">
        <f t="shared" si="11"/>
        <v>0.15840000000000004</v>
      </c>
      <c r="Q67" s="153">
        <f t="shared" si="12"/>
        <v>1.6000000000000018E-3</v>
      </c>
      <c r="R67" s="113"/>
    </row>
    <row r="68" spans="2:18" s="3" customFormat="1" ht="27.95" customHeight="1">
      <c r="B68" s="236"/>
      <c r="C68" s="188"/>
      <c r="D68" s="20"/>
      <c r="E68" s="21"/>
      <c r="F68" s="31"/>
      <c r="G68" s="14" t="s">
        <v>13</v>
      </c>
      <c r="H68" s="15">
        <v>0.1</v>
      </c>
      <c r="I68" s="16" t="s">
        <v>68</v>
      </c>
      <c r="J68" s="12" t="s">
        <v>342</v>
      </c>
      <c r="K68" s="16" t="s">
        <v>297</v>
      </c>
      <c r="L68" s="66" t="s">
        <v>338</v>
      </c>
      <c r="M68" s="85">
        <f t="shared" si="4"/>
        <v>0.2</v>
      </c>
      <c r="N68" s="15">
        <f t="shared" si="9"/>
        <v>0.99</v>
      </c>
      <c r="O68" s="78">
        <f t="shared" si="10"/>
        <v>0</v>
      </c>
      <c r="P68" s="78">
        <f t="shared" si="11"/>
        <v>1.9800000000000005E-2</v>
      </c>
      <c r="Q68" s="153">
        <f t="shared" si="12"/>
        <v>2.0000000000000023E-4</v>
      </c>
      <c r="R68" s="113"/>
    </row>
    <row r="69" spans="2:18" s="3" customFormat="1" ht="27.95" customHeight="1">
      <c r="B69" s="236"/>
      <c r="C69" s="188"/>
      <c r="D69" s="22"/>
      <c r="E69" s="23"/>
      <c r="F69" s="24"/>
      <c r="G69" s="14" t="s">
        <v>14</v>
      </c>
      <c r="H69" s="15">
        <v>0.1</v>
      </c>
      <c r="I69" s="16" t="s">
        <v>68</v>
      </c>
      <c r="J69" s="12" t="s">
        <v>342</v>
      </c>
      <c r="K69" s="16" t="s">
        <v>221</v>
      </c>
      <c r="L69" s="66" t="s">
        <v>338</v>
      </c>
      <c r="M69" s="85">
        <f t="shared" si="4"/>
        <v>0.2</v>
      </c>
      <c r="N69" s="15">
        <f t="shared" si="9"/>
        <v>0.99</v>
      </c>
      <c r="O69" s="78">
        <f t="shared" si="10"/>
        <v>0</v>
      </c>
      <c r="P69" s="78">
        <f t="shared" si="11"/>
        <v>1.9800000000000005E-2</v>
      </c>
      <c r="Q69" s="153">
        <f t="shared" si="12"/>
        <v>2.0000000000000023E-4</v>
      </c>
      <c r="R69" s="113"/>
    </row>
    <row r="70" spans="2:18" s="3" customFormat="1" ht="27.95" customHeight="1">
      <c r="B70" s="236"/>
      <c r="C70" s="188"/>
      <c r="D70" s="17" t="s">
        <v>372</v>
      </c>
      <c r="E70" s="18" t="s">
        <v>6</v>
      </c>
      <c r="F70" s="19" t="s">
        <v>327</v>
      </c>
      <c r="G70" s="14" t="s">
        <v>12</v>
      </c>
      <c r="H70" s="15">
        <v>0.8</v>
      </c>
      <c r="I70" s="16" t="s">
        <v>344</v>
      </c>
      <c r="J70" s="12" t="s">
        <v>341</v>
      </c>
      <c r="K70" s="16" t="s">
        <v>82</v>
      </c>
      <c r="L70" s="66" t="s">
        <v>338</v>
      </c>
      <c r="M70" s="85">
        <v>0.2</v>
      </c>
      <c r="N70" s="15">
        <f t="shared" si="9"/>
        <v>0.99</v>
      </c>
      <c r="O70" s="78">
        <f t="shared" si="10"/>
        <v>0</v>
      </c>
      <c r="P70" s="78">
        <f t="shared" si="11"/>
        <v>0.15840000000000004</v>
      </c>
      <c r="Q70" s="153">
        <f t="shared" si="12"/>
        <v>1.6000000000000018E-3</v>
      </c>
      <c r="R70" s="113"/>
    </row>
    <row r="71" spans="2:18" s="3" customFormat="1" ht="27.95" customHeight="1">
      <c r="B71" s="236"/>
      <c r="C71" s="188"/>
      <c r="D71" s="20"/>
      <c r="E71" s="21"/>
      <c r="F71" s="31"/>
      <c r="G71" s="14" t="s">
        <v>13</v>
      </c>
      <c r="H71" s="15">
        <v>0.1</v>
      </c>
      <c r="I71" s="16" t="s">
        <v>68</v>
      </c>
      <c r="J71" s="12" t="s">
        <v>342</v>
      </c>
      <c r="K71" s="16" t="s">
        <v>297</v>
      </c>
      <c r="L71" s="66" t="s">
        <v>338</v>
      </c>
      <c r="M71" s="85">
        <f t="shared" si="4"/>
        <v>0.2</v>
      </c>
      <c r="N71" s="15">
        <f t="shared" si="9"/>
        <v>0.99</v>
      </c>
      <c r="O71" s="78">
        <f t="shared" si="10"/>
        <v>0</v>
      </c>
      <c r="P71" s="78">
        <f t="shared" si="11"/>
        <v>1.9800000000000005E-2</v>
      </c>
      <c r="Q71" s="153">
        <f t="shared" si="12"/>
        <v>2.0000000000000023E-4</v>
      </c>
      <c r="R71" s="113"/>
    </row>
    <row r="72" spans="2:18" s="3" customFormat="1" ht="27.95" customHeight="1">
      <c r="B72" s="236"/>
      <c r="C72" s="188"/>
      <c r="D72" s="22"/>
      <c r="E72" s="23"/>
      <c r="F72" s="24"/>
      <c r="G72" s="14" t="s">
        <v>14</v>
      </c>
      <c r="H72" s="15">
        <v>0.1</v>
      </c>
      <c r="I72" s="16" t="s">
        <v>68</v>
      </c>
      <c r="J72" s="12" t="s">
        <v>342</v>
      </c>
      <c r="K72" s="16" t="s">
        <v>221</v>
      </c>
      <c r="L72" s="66" t="s">
        <v>338</v>
      </c>
      <c r="M72" s="85">
        <f t="shared" si="4"/>
        <v>0.2</v>
      </c>
      <c r="N72" s="15">
        <f t="shared" si="9"/>
        <v>0.99</v>
      </c>
      <c r="O72" s="78">
        <f t="shared" si="10"/>
        <v>0</v>
      </c>
      <c r="P72" s="78">
        <f t="shared" si="11"/>
        <v>1.9800000000000005E-2</v>
      </c>
      <c r="Q72" s="153">
        <f t="shared" si="12"/>
        <v>2.0000000000000023E-4</v>
      </c>
      <c r="R72" s="113"/>
    </row>
    <row r="73" spans="2:18" s="3" customFormat="1" ht="27.95" customHeight="1">
      <c r="B73" s="236"/>
      <c r="C73" s="188"/>
      <c r="D73" s="17" t="s">
        <v>373</v>
      </c>
      <c r="E73" s="18" t="s">
        <v>71</v>
      </c>
      <c r="F73" s="19" t="s">
        <v>329</v>
      </c>
      <c r="G73" s="14" t="s">
        <v>205</v>
      </c>
      <c r="H73" s="15">
        <v>0.4</v>
      </c>
      <c r="I73" s="16" t="s">
        <v>81</v>
      </c>
      <c r="J73" s="12" t="s">
        <v>292</v>
      </c>
      <c r="K73" s="16" t="s">
        <v>215</v>
      </c>
      <c r="L73" s="65" t="s">
        <v>217</v>
      </c>
      <c r="M73" s="85">
        <v>2</v>
      </c>
      <c r="N73" s="15">
        <f t="shared" si="9"/>
        <v>0</v>
      </c>
      <c r="O73" s="78">
        <f t="shared" si="10"/>
        <v>0.8</v>
      </c>
      <c r="P73" s="78">
        <f t="shared" si="11"/>
        <v>0</v>
      </c>
      <c r="Q73" s="153">
        <f t="shared" si="12"/>
        <v>0</v>
      </c>
      <c r="R73" s="113"/>
    </row>
    <row r="74" spans="2:18" s="3" customFormat="1" ht="27.95" customHeight="1">
      <c r="B74" s="236"/>
      <c r="C74" s="188"/>
      <c r="D74" s="20"/>
      <c r="E74" s="21"/>
      <c r="F74" s="31"/>
      <c r="G74" s="14" t="s">
        <v>206</v>
      </c>
      <c r="H74" s="15">
        <v>0.4</v>
      </c>
      <c r="I74" s="16" t="s">
        <v>68</v>
      </c>
      <c r="J74" s="12" t="s">
        <v>342</v>
      </c>
      <c r="K74" s="16" t="s">
        <v>297</v>
      </c>
      <c r="L74" s="66" t="s">
        <v>338</v>
      </c>
      <c r="M74" s="85">
        <f t="shared" si="4"/>
        <v>2</v>
      </c>
      <c r="N74" s="15">
        <f t="shared" si="9"/>
        <v>0.99</v>
      </c>
      <c r="O74" s="78">
        <f t="shared" si="10"/>
        <v>0</v>
      </c>
      <c r="P74" s="78">
        <f t="shared" si="11"/>
        <v>0.79200000000000004</v>
      </c>
      <c r="Q74" s="153">
        <f t="shared" si="12"/>
        <v>8.0000000000000071E-3</v>
      </c>
      <c r="R74" s="113"/>
    </row>
    <row r="75" spans="2:18" s="3" customFormat="1" ht="27.95" customHeight="1">
      <c r="B75" s="236"/>
      <c r="C75" s="188"/>
      <c r="D75" s="22"/>
      <c r="E75" s="23"/>
      <c r="F75" s="24"/>
      <c r="G75" s="14" t="s">
        <v>14</v>
      </c>
      <c r="H75" s="15">
        <v>0.2</v>
      </c>
      <c r="I75" s="16" t="s">
        <v>15</v>
      </c>
      <c r="J75" s="12" t="s">
        <v>210</v>
      </c>
      <c r="K75" s="16" t="s">
        <v>18</v>
      </c>
      <c r="L75" s="65" t="s">
        <v>21</v>
      </c>
      <c r="M75" s="85">
        <f t="shared" si="4"/>
        <v>2</v>
      </c>
      <c r="N75" s="15">
        <f t="shared" si="9"/>
        <v>0</v>
      </c>
      <c r="O75" s="78">
        <f t="shared" si="10"/>
        <v>0.4</v>
      </c>
      <c r="P75" s="78">
        <f t="shared" si="11"/>
        <v>0</v>
      </c>
      <c r="Q75" s="153">
        <f t="shared" si="12"/>
        <v>0</v>
      </c>
      <c r="R75" s="113"/>
    </row>
    <row r="76" spans="2:18" s="3" customFormat="1" ht="27.95" customHeight="1">
      <c r="B76" s="236"/>
      <c r="C76" s="188"/>
      <c r="D76" s="17" t="s">
        <v>374</v>
      </c>
      <c r="E76" s="18" t="s">
        <v>24</v>
      </c>
      <c r="F76" s="19" t="s">
        <v>331</v>
      </c>
      <c r="G76" s="14" t="s">
        <v>12</v>
      </c>
      <c r="H76" s="15">
        <v>0.8</v>
      </c>
      <c r="I76" s="16" t="s">
        <v>68</v>
      </c>
      <c r="J76" s="12" t="s">
        <v>342</v>
      </c>
      <c r="K76" s="16" t="s">
        <v>221</v>
      </c>
      <c r="L76" s="66" t="s">
        <v>338</v>
      </c>
      <c r="M76" s="85">
        <v>0.2</v>
      </c>
      <c r="N76" s="15">
        <f t="shared" si="9"/>
        <v>0.99</v>
      </c>
      <c r="O76" s="78">
        <f t="shared" si="10"/>
        <v>0</v>
      </c>
      <c r="P76" s="78">
        <f t="shared" si="11"/>
        <v>0.15840000000000004</v>
      </c>
      <c r="Q76" s="153">
        <f t="shared" si="12"/>
        <v>1.6000000000000018E-3</v>
      </c>
      <c r="R76" s="113"/>
    </row>
    <row r="77" spans="2:18" s="3" customFormat="1" ht="27.95" customHeight="1">
      <c r="B77" s="236"/>
      <c r="C77" s="188"/>
      <c r="D77" s="20"/>
      <c r="E77" s="21"/>
      <c r="F77" s="31"/>
      <c r="G77" s="14" t="s">
        <v>13</v>
      </c>
      <c r="H77" s="15">
        <v>0.1</v>
      </c>
      <c r="I77" s="16" t="s">
        <v>204</v>
      </c>
      <c r="J77" s="12" t="s">
        <v>342</v>
      </c>
      <c r="K77" s="16" t="s">
        <v>300</v>
      </c>
      <c r="L77" s="66" t="s">
        <v>338</v>
      </c>
      <c r="M77" s="85">
        <f t="shared" si="4"/>
        <v>0.2</v>
      </c>
      <c r="N77" s="15">
        <f t="shared" si="9"/>
        <v>0.99</v>
      </c>
      <c r="O77" s="78">
        <f t="shared" si="10"/>
        <v>0</v>
      </c>
      <c r="P77" s="78">
        <f t="shared" si="11"/>
        <v>1.9800000000000005E-2</v>
      </c>
      <c r="Q77" s="153">
        <f t="shared" si="12"/>
        <v>2.0000000000000023E-4</v>
      </c>
      <c r="R77" s="113"/>
    </row>
    <row r="78" spans="2:18" s="3" customFormat="1" ht="27.95" customHeight="1">
      <c r="B78" s="236"/>
      <c r="C78" s="188"/>
      <c r="D78" s="20"/>
      <c r="E78" s="21"/>
      <c r="F78" s="31"/>
      <c r="G78" s="14" t="s">
        <v>14</v>
      </c>
      <c r="H78" s="15">
        <v>0.1</v>
      </c>
      <c r="I78" s="91" t="s">
        <v>68</v>
      </c>
      <c r="J78" s="12" t="s">
        <v>342</v>
      </c>
      <c r="K78" s="91" t="s">
        <v>82</v>
      </c>
      <c r="L78" s="66" t="s">
        <v>338</v>
      </c>
      <c r="M78" s="93">
        <f t="shared" si="4"/>
        <v>0.2</v>
      </c>
      <c r="N78" s="172">
        <f t="shared" si="9"/>
        <v>0.99</v>
      </c>
      <c r="O78" s="174">
        <f t="shared" si="10"/>
        <v>0</v>
      </c>
      <c r="P78" s="174">
        <f t="shared" si="11"/>
        <v>1.9800000000000005E-2</v>
      </c>
      <c r="Q78" s="175">
        <f t="shared" si="12"/>
        <v>2.0000000000000023E-4</v>
      </c>
      <c r="R78" s="113"/>
    </row>
    <row r="79" spans="2:18" s="3" customFormat="1" ht="27.95" customHeight="1">
      <c r="B79" s="236"/>
      <c r="C79" s="188"/>
      <c r="D79" s="17" t="s">
        <v>375</v>
      </c>
      <c r="E79" s="18" t="s">
        <v>71</v>
      </c>
      <c r="F79" s="19" t="s">
        <v>330</v>
      </c>
      <c r="G79" s="14" t="s">
        <v>205</v>
      </c>
      <c r="H79" s="15">
        <v>0.4</v>
      </c>
      <c r="I79" s="16" t="s">
        <v>81</v>
      </c>
      <c r="J79" s="12" t="s">
        <v>292</v>
      </c>
      <c r="K79" s="16" t="s">
        <v>215</v>
      </c>
      <c r="L79" s="65" t="s">
        <v>217</v>
      </c>
      <c r="M79" s="85">
        <v>2</v>
      </c>
      <c r="N79" s="15">
        <f t="shared" si="9"/>
        <v>0</v>
      </c>
      <c r="O79" s="78">
        <f t="shared" si="10"/>
        <v>0.8</v>
      </c>
      <c r="P79" s="78">
        <f t="shared" si="11"/>
        <v>0</v>
      </c>
      <c r="Q79" s="153">
        <f t="shared" si="12"/>
        <v>0</v>
      </c>
      <c r="R79" s="113"/>
    </row>
    <row r="80" spans="2:18" s="3" customFormat="1" ht="27.95" customHeight="1">
      <c r="B80" s="236"/>
      <c r="C80" s="188"/>
      <c r="D80" s="20"/>
      <c r="E80" s="21"/>
      <c r="F80" s="31"/>
      <c r="G80" s="14" t="s">
        <v>206</v>
      </c>
      <c r="H80" s="15">
        <v>0.4</v>
      </c>
      <c r="I80" s="16" t="s">
        <v>68</v>
      </c>
      <c r="J80" s="12" t="s">
        <v>342</v>
      </c>
      <c r="K80" s="16" t="s">
        <v>297</v>
      </c>
      <c r="L80" s="66" t="s">
        <v>338</v>
      </c>
      <c r="M80" s="85">
        <f t="shared" si="4"/>
        <v>2</v>
      </c>
      <c r="N80" s="15">
        <f t="shared" si="9"/>
        <v>0.99</v>
      </c>
      <c r="O80" s="78">
        <f t="shared" si="10"/>
        <v>0</v>
      </c>
      <c r="P80" s="78">
        <f t="shared" si="11"/>
        <v>0.79200000000000004</v>
      </c>
      <c r="Q80" s="153">
        <f t="shared" si="12"/>
        <v>8.0000000000000071E-3</v>
      </c>
      <c r="R80" s="113"/>
    </row>
    <row r="81" spans="2:18" s="3" customFormat="1" ht="27.95" customHeight="1">
      <c r="B81" s="236"/>
      <c r="C81" s="188"/>
      <c r="D81" s="22"/>
      <c r="E81" s="23"/>
      <c r="F81" s="24"/>
      <c r="G81" s="14" t="s">
        <v>14</v>
      </c>
      <c r="H81" s="15">
        <v>0.2</v>
      </c>
      <c r="I81" s="16" t="s">
        <v>15</v>
      </c>
      <c r="J81" s="12" t="s">
        <v>210</v>
      </c>
      <c r="K81" s="16" t="s">
        <v>18</v>
      </c>
      <c r="L81" s="65" t="s">
        <v>21</v>
      </c>
      <c r="M81" s="85">
        <f t="shared" si="4"/>
        <v>2</v>
      </c>
      <c r="N81" s="15">
        <f t="shared" si="9"/>
        <v>0</v>
      </c>
      <c r="O81" s="78">
        <f t="shared" si="10"/>
        <v>0.4</v>
      </c>
      <c r="P81" s="78">
        <f t="shared" si="11"/>
        <v>0</v>
      </c>
      <c r="Q81" s="153">
        <f t="shared" si="12"/>
        <v>0</v>
      </c>
      <c r="R81" s="171"/>
    </row>
    <row r="82" spans="2:18" s="3" customFormat="1" ht="27.95" customHeight="1">
      <c r="B82" s="236"/>
      <c r="C82" s="188"/>
      <c r="D82" s="17" t="s">
        <v>376</v>
      </c>
      <c r="E82" s="18" t="s">
        <v>6</v>
      </c>
      <c r="F82" s="19" t="s">
        <v>331</v>
      </c>
      <c r="G82" s="14" t="s">
        <v>12</v>
      </c>
      <c r="H82" s="15">
        <v>0.8</v>
      </c>
      <c r="I82" s="16" t="s">
        <v>68</v>
      </c>
      <c r="J82" s="12" t="s">
        <v>342</v>
      </c>
      <c r="K82" s="16" t="s">
        <v>221</v>
      </c>
      <c r="L82" s="66" t="s">
        <v>338</v>
      </c>
      <c r="M82" s="85">
        <v>0.2</v>
      </c>
      <c r="N82" s="15">
        <f t="shared" si="9"/>
        <v>0.99</v>
      </c>
      <c r="O82" s="78">
        <f t="shared" si="10"/>
        <v>0</v>
      </c>
      <c r="P82" s="78">
        <f t="shared" si="11"/>
        <v>0.15840000000000004</v>
      </c>
      <c r="Q82" s="153">
        <f t="shared" si="12"/>
        <v>1.6000000000000018E-3</v>
      </c>
      <c r="R82" s="171"/>
    </row>
    <row r="83" spans="2:18" s="3" customFormat="1" ht="27.95" customHeight="1">
      <c r="B83" s="236"/>
      <c r="C83" s="188"/>
      <c r="D83" s="20"/>
      <c r="E83" s="21"/>
      <c r="F83" s="31"/>
      <c r="G83" s="14" t="s">
        <v>13</v>
      </c>
      <c r="H83" s="15">
        <v>0.1</v>
      </c>
      <c r="I83" s="16" t="s">
        <v>204</v>
      </c>
      <c r="J83" s="12" t="s">
        <v>342</v>
      </c>
      <c r="K83" s="16" t="s">
        <v>300</v>
      </c>
      <c r="L83" s="66" t="s">
        <v>338</v>
      </c>
      <c r="M83" s="85">
        <f t="shared" si="4"/>
        <v>0.2</v>
      </c>
      <c r="N83" s="15">
        <f t="shared" si="9"/>
        <v>0.99</v>
      </c>
      <c r="O83" s="78">
        <f t="shared" si="10"/>
        <v>0</v>
      </c>
      <c r="P83" s="78">
        <f t="shared" si="11"/>
        <v>1.9800000000000005E-2</v>
      </c>
      <c r="Q83" s="153">
        <f t="shared" si="12"/>
        <v>2.0000000000000023E-4</v>
      </c>
      <c r="R83" s="171"/>
    </row>
    <row r="84" spans="2:18" s="3" customFormat="1" ht="27.95" customHeight="1">
      <c r="B84" s="236"/>
      <c r="C84" s="188"/>
      <c r="D84" s="22"/>
      <c r="E84" s="23"/>
      <c r="F84" s="24"/>
      <c r="G84" s="14" t="s">
        <v>14</v>
      </c>
      <c r="H84" s="15">
        <v>0.1</v>
      </c>
      <c r="I84" s="91" t="s">
        <v>68</v>
      </c>
      <c r="J84" s="12" t="s">
        <v>342</v>
      </c>
      <c r="K84" s="91" t="s">
        <v>82</v>
      </c>
      <c r="L84" s="66" t="s">
        <v>338</v>
      </c>
      <c r="M84" s="85">
        <f t="shared" si="4"/>
        <v>0.2</v>
      </c>
      <c r="N84" s="15">
        <f t="shared" si="9"/>
        <v>0.99</v>
      </c>
      <c r="O84" s="78">
        <f t="shared" si="10"/>
        <v>0</v>
      </c>
      <c r="P84" s="78">
        <f t="shared" si="11"/>
        <v>1.9800000000000005E-2</v>
      </c>
      <c r="Q84" s="153">
        <f t="shared" si="12"/>
        <v>2.0000000000000023E-4</v>
      </c>
      <c r="R84" s="171"/>
    </row>
    <row r="85" spans="2:18" s="3" customFormat="1" ht="27.95" customHeight="1">
      <c r="B85" s="236"/>
      <c r="C85" s="188"/>
      <c r="D85" s="17" t="s">
        <v>377</v>
      </c>
      <c r="E85" s="18" t="s">
        <v>354</v>
      </c>
      <c r="F85" s="19" t="s">
        <v>332</v>
      </c>
      <c r="G85" s="168" t="s">
        <v>357</v>
      </c>
      <c r="H85" s="164">
        <v>0.25</v>
      </c>
      <c r="I85" s="165" t="s">
        <v>81</v>
      </c>
      <c r="J85" s="13" t="s">
        <v>210</v>
      </c>
      <c r="K85" s="165" t="s">
        <v>298</v>
      </c>
      <c r="L85" s="66" t="s">
        <v>299</v>
      </c>
      <c r="M85" s="177">
        <v>0.45</v>
      </c>
      <c r="N85" s="164">
        <f t="shared" si="9"/>
        <v>0</v>
      </c>
      <c r="O85" s="167">
        <f t="shared" si="10"/>
        <v>0.1125</v>
      </c>
      <c r="P85" s="167">
        <f t="shared" si="11"/>
        <v>0</v>
      </c>
      <c r="Q85" s="178">
        <f t="shared" si="12"/>
        <v>0</v>
      </c>
      <c r="R85" s="171"/>
    </row>
    <row r="86" spans="2:18" s="3" customFormat="1" ht="27.95" customHeight="1">
      <c r="B86" s="236"/>
      <c r="C86" s="188"/>
      <c r="D86" s="20"/>
      <c r="E86" s="21"/>
      <c r="F86" s="31"/>
      <c r="G86" s="168" t="s">
        <v>233</v>
      </c>
      <c r="H86" s="164">
        <v>0.25</v>
      </c>
      <c r="I86" s="165" t="s">
        <v>204</v>
      </c>
      <c r="J86" s="13" t="s">
        <v>342</v>
      </c>
      <c r="K86" s="165" t="s">
        <v>82</v>
      </c>
      <c r="L86" s="66" t="s">
        <v>338</v>
      </c>
      <c r="M86" s="177">
        <v>0.45</v>
      </c>
      <c r="N86" s="164">
        <f t="shared" si="9"/>
        <v>0.99</v>
      </c>
      <c r="O86" s="167">
        <f t="shared" si="10"/>
        <v>0</v>
      </c>
      <c r="P86" s="167">
        <f t="shared" si="11"/>
        <v>0.111375</v>
      </c>
      <c r="Q86" s="178">
        <f t="shared" si="12"/>
        <v>1.125000000000001E-3</v>
      </c>
      <c r="R86" s="171"/>
    </row>
    <row r="87" spans="2:18" s="3" customFormat="1" ht="27.95" customHeight="1">
      <c r="B87" s="236"/>
      <c r="C87" s="188"/>
      <c r="D87" s="20"/>
      <c r="E87" s="21"/>
      <c r="F87" s="31"/>
      <c r="G87" s="168" t="s">
        <v>358</v>
      </c>
      <c r="H87" s="164">
        <v>0.25</v>
      </c>
      <c r="I87" s="165" t="s">
        <v>204</v>
      </c>
      <c r="J87" s="13" t="s">
        <v>342</v>
      </c>
      <c r="K87" s="165" t="s">
        <v>300</v>
      </c>
      <c r="L87" s="66" t="s">
        <v>338</v>
      </c>
      <c r="M87" s="177">
        <f>M85</f>
        <v>0.45</v>
      </c>
      <c r="N87" s="164">
        <f t="shared" si="9"/>
        <v>0.99</v>
      </c>
      <c r="O87" s="167">
        <f t="shared" si="10"/>
        <v>0</v>
      </c>
      <c r="P87" s="167">
        <f t="shared" si="11"/>
        <v>0.111375</v>
      </c>
      <c r="Q87" s="178">
        <f t="shared" si="12"/>
        <v>1.125000000000001E-3</v>
      </c>
      <c r="R87" s="171"/>
    </row>
    <row r="88" spans="2:18" s="3" customFormat="1" ht="27.95" customHeight="1">
      <c r="B88" s="236"/>
      <c r="C88" s="188"/>
      <c r="D88" s="20"/>
      <c r="E88" s="21"/>
      <c r="F88" s="31"/>
      <c r="G88" s="168" t="s">
        <v>359</v>
      </c>
      <c r="H88" s="164">
        <v>0.25</v>
      </c>
      <c r="I88" s="179" t="s">
        <v>26</v>
      </c>
      <c r="J88" s="180" t="s">
        <v>214</v>
      </c>
      <c r="K88" s="179" t="s">
        <v>18</v>
      </c>
      <c r="L88" s="181" t="s">
        <v>21</v>
      </c>
      <c r="M88" s="182">
        <f t="shared" si="4"/>
        <v>0.45</v>
      </c>
      <c r="N88" s="183">
        <f t="shared" si="9"/>
        <v>0</v>
      </c>
      <c r="O88" s="184">
        <f t="shared" si="10"/>
        <v>0.1125</v>
      </c>
      <c r="P88" s="184">
        <f t="shared" si="11"/>
        <v>0</v>
      </c>
      <c r="Q88" s="185">
        <f t="shared" si="12"/>
        <v>0</v>
      </c>
      <c r="R88" s="171"/>
    </row>
    <row r="89" spans="2:18" s="3" customFormat="1" ht="27.95" customHeight="1">
      <c r="B89" s="236"/>
      <c r="C89" s="188"/>
      <c r="D89" s="17" t="s">
        <v>378</v>
      </c>
      <c r="E89" s="18" t="s">
        <v>6</v>
      </c>
      <c r="F89" s="19" t="s">
        <v>333</v>
      </c>
      <c r="G89" s="14" t="s">
        <v>12</v>
      </c>
      <c r="H89" s="15">
        <v>0.8</v>
      </c>
      <c r="I89" s="16" t="s">
        <v>345</v>
      </c>
      <c r="J89" s="12" t="s">
        <v>341</v>
      </c>
      <c r="K89" s="16" t="s">
        <v>221</v>
      </c>
      <c r="L89" s="66" t="s">
        <v>338</v>
      </c>
      <c r="M89" s="85">
        <v>0.2</v>
      </c>
      <c r="N89" s="15">
        <f t="shared" si="9"/>
        <v>0.99</v>
      </c>
      <c r="O89" s="78">
        <f t="shared" si="10"/>
        <v>0</v>
      </c>
      <c r="P89" s="78">
        <f t="shared" si="11"/>
        <v>0.15840000000000004</v>
      </c>
      <c r="Q89" s="153">
        <f t="shared" si="12"/>
        <v>1.6000000000000018E-3</v>
      </c>
      <c r="R89" s="171"/>
    </row>
    <row r="90" spans="2:18" s="3" customFormat="1" ht="27.95" customHeight="1">
      <c r="B90" s="236"/>
      <c r="C90" s="188"/>
      <c r="D90" s="20"/>
      <c r="E90" s="21"/>
      <c r="F90" s="31"/>
      <c r="G90" s="14" t="s">
        <v>13</v>
      </c>
      <c r="H90" s="15">
        <v>0.1</v>
      </c>
      <c r="I90" s="16" t="s">
        <v>346</v>
      </c>
      <c r="J90" s="12" t="s">
        <v>218</v>
      </c>
      <c r="K90" s="16" t="s">
        <v>347</v>
      </c>
      <c r="L90" s="65" t="s">
        <v>217</v>
      </c>
      <c r="M90" s="85">
        <f t="shared" si="4"/>
        <v>0.2</v>
      </c>
      <c r="N90" s="15">
        <f t="shared" si="9"/>
        <v>0</v>
      </c>
      <c r="O90" s="78">
        <f t="shared" si="10"/>
        <v>2.0000000000000004E-2</v>
      </c>
      <c r="P90" s="78">
        <f t="shared" si="11"/>
        <v>0</v>
      </c>
      <c r="Q90" s="153">
        <f t="shared" si="12"/>
        <v>0</v>
      </c>
      <c r="R90" s="171"/>
    </row>
    <row r="91" spans="2:18" s="3" customFormat="1" ht="27.95" customHeight="1">
      <c r="B91" s="236"/>
      <c r="C91" s="188"/>
      <c r="D91" s="22"/>
      <c r="E91" s="23"/>
      <c r="F91" s="24"/>
      <c r="G91" s="14" t="s">
        <v>14</v>
      </c>
      <c r="H91" s="15">
        <v>0.1</v>
      </c>
      <c r="I91" s="16" t="s">
        <v>81</v>
      </c>
      <c r="J91" s="12" t="s">
        <v>210</v>
      </c>
      <c r="K91" s="16" t="s">
        <v>18</v>
      </c>
      <c r="L91" s="65" t="s">
        <v>21</v>
      </c>
      <c r="M91" s="85">
        <f t="shared" si="4"/>
        <v>0.2</v>
      </c>
      <c r="N91" s="15">
        <f t="shared" si="9"/>
        <v>0</v>
      </c>
      <c r="O91" s="78">
        <f t="shared" si="10"/>
        <v>2.0000000000000004E-2</v>
      </c>
      <c r="P91" s="78">
        <f t="shared" si="11"/>
        <v>0</v>
      </c>
      <c r="Q91" s="153">
        <f t="shared" si="12"/>
        <v>0</v>
      </c>
      <c r="R91" s="171"/>
    </row>
    <row r="92" spans="2:18" s="3" customFormat="1" ht="27.95" customHeight="1">
      <c r="B92" s="236"/>
      <c r="C92" s="188"/>
      <c r="D92" s="17" t="s">
        <v>379</v>
      </c>
      <c r="E92" s="18" t="s">
        <v>335</v>
      </c>
      <c r="F92" s="19" t="s">
        <v>330</v>
      </c>
      <c r="G92" s="14" t="s">
        <v>205</v>
      </c>
      <c r="H92" s="15">
        <v>0.4</v>
      </c>
      <c r="I92" s="16" t="s">
        <v>81</v>
      </c>
      <c r="J92" s="12" t="s">
        <v>210</v>
      </c>
      <c r="K92" s="16" t="s">
        <v>298</v>
      </c>
      <c r="L92" s="65" t="s">
        <v>299</v>
      </c>
      <c r="M92" s="85">
        <v>2</v>
      </c>
      <c r="N92" s="15">
        <f t="shared" si="9"/>
        <v>0</v>
      </c>
      <c r="O92" s="78">
        <f t="shared" si="10"/>
        <v>0.8</v>
      </c>
      <c r="P92" s="78">
        <f t="shared" si="11"/>
        <v>0</v>
      </c>
      <c r="Q92" s="153">
        <f t="shared" si="12"/>
        <v>0</v>
      </c>
      <c r="R92" s="113"/>
    </row>
    <row r="93" spans="2:18" s="3" customFormat="1" ht="27.95" customHeight="1">
      <c r="B93" s="236"/>
      <c r="C93" s="188"/>
      <c r="D93" s="20"/>
      <c r="E93" s="21"/>
      <c r="F93" s="31"/>
      <c r="G93" s="14" t="s">
        <v>206</v>
      </c>
      <c r="H93" s="15">
        <v>0.4</v>
      </c>
      <c r="I93" s="16" t="s">
        <v>204</v>
      </c>
      <c r="J93" s="12" t="s">
        <v>864</v>
      </c>
      <c r="K93" s="16" t="s">
        <v>300</v>
      </c>
      <c r="L93" s="66" t="s">
        <v>338</v>
      </c>
      <c r="M93" s="85">
        <f t="shared" si="4"/>
        <v>2</v>
      </c>
      <c r="N93" s="15">
        <f t="shared" si="9"/>
        <v>0.99</v>
      </c>
      <c r="O93" s="78">
        <f t="shared" si="10"/>
        <v>0</v>
      </c>
      <c r="P93" s="78">
        <f t="shared" si="11"/>
        <v>0.79200000000000004</v>
      </c>
      <c r="Q93" s="153">
        <f t="shared" si="12"/>
        <v>8.0000000000000071E-3</v>
      </c>
      <c r="R93" s="113"/>
    </row>
    <row r="94" spans="2:18" s="3" customFormat="1" ht="27.95" customHeight="1">
      <c r="B94" s="236"/>
      <c r="C94" s="269"/>
      <c r="D94" s="22"/>
      <c r="E94" s="23"/>
      <c r="F94" s="24"/>
      <c r="G94" s="14" t="s">
        <v>14</v>
      </c>
      <c r="H94" s="15">
        <v>0.2</v>
      </c>
      <c r="I94" s="16" t="s">
        <v>26</v>
      </c>
      <c r="J94" s="12" t="s">
        <v>214</v>
      </c>
      <c r="K94" s="16" t="s">
        <v>18</v>
      </c>
      <c r="L94" s="65" t="s">
        <v>21</v>
      </c>
      <c r="M94" s="85">
        <f>M93</f>
        <v>2</v>
      </c>
      <c r="N94" s="15">
        <f t="shared" si="9"/>
        <v>0</v>
      </c>
      <c r="O94" s="78">
        <f t="shared" si="10"/>
        <v>0.4</v>
      </c>
      <c r="P94" s="78">
        <f t="shared" si="11"/>
        <v>0</v>
      </c>
      <c r="Q94" s="153">
        <f t="shared" si="12"/>
        <v>0</v>
      </c>
      <c r="R94" s="113"/>
    </row>
    <row r="95" spans="2:18" s="3" customFormat="1" ht="27.95" customHeight="1">
      <c r="B95" s="236"/>
      <c r="C95" s="94" t="s">
        <v>380</v>
      </c>
      <c r="D95" s="20" t="s">
        <v>381</v>
      </c>
      <c r="E95" s="21" t="s">
        <v>22</v>
      </c>
      <c r="F95" s="31" t="s">
        <v>324</v>
      </c>
      <c r="G95" s="25" t="s">
        <v>205</v>
      </c>
      <c r="H95" s="26">
        <v>0.4</v>
      </c>
      <c r="I95" s="27" t="s">
        <v>15</v>
      </c>
      <c r="J95" s="11" t="s">
        <v>210</v>
      </c>
      <c r="K95" s="27" t="s">
        <v>18</v>
      </c>
      <c r="L95" s="64" t="s">
        <v>21</v>
      </c>
      <c r="M95" s="87">
        <v>2</v>
      </c>
      <c r="N95" s="26">
        <f t="shared" si="9"/>
        <v>0</v>
      </c>
      <c r="O95" s="88">
        <f t="shared" si="10"/>
        <v>0.8</v>
      </c>
      <c r="P95" s="88">
        <f t="shared" si="11"/>
        <v>0</v>
      </c>
      <c r="Q95" s="152">
        <f t="shared" si="12"/>
        <v>0</v>
      </c>
      <c r="R95" s="113"/>
    </row>
    <row r="96" spans="2:18" s="3" customFormat="1" ht="27.95" customHeight="1">
      <c r="B96" s="236"/>
      <c r="C96" s="188"/>
      <c r="D96" s="20"/>
      <c r="E96" s="21"/>
      <c r="F96" s="31"/>
      <c r="G96" s="14" t="s">
        <v>206</v>
      </c>
      <c r="H96" s="15">
        <v>0.4</v>
      </c>
      <c r="I96" s="16" t="s">
        <v>204</v>
      </c>
      <c r="J96" s="13" t="s">
        <v>864</v>
      </c>
      <c r="K96" s="16" t="s">
        <v>20</v>
      </c>
      <c r="L96" s="66" t="s">
        <v>338</v>
      </c>
      <c r="M96" s="85">
        <f t="shared" ref="M96:M158" si="13">M95</f>
        <v>2</v>
      </c>
      <c r="N96" s="15">
        <f t="shared" si="9"/>
        <v>0.99</v>
      </c>
      <c r="O96" s="78">
        <f t="shared" si="10"/>
        <v>0</v>
      </c>
      <c r="P96" s="78">
        <f t="shared" si="11"/>
        <v>0.79200000000000004</v>
      </c>
      <c r="Q96" s="153">
        <f t="shared" si="12"/>
        <v>8.0000000000000071E-3</v>
      </c>
      <c r="R96" s="113"/>
    </row>
    <row r="97" spans="2:18" s="3" customFormat="1" ht="27.95" customHeight="1">
      <c r="B97" s="236"/>
      <c r="C97" s="188"/>
      <c r="D97" s="22"/>
      <c r="E97" s="23"/>
      <c r="F97" s="24"/>
      <c r="G97" s="14" t="s">
        <v>14</v>
      </c>
      <c r="H97" s="15">
        <v>0.2</v>
      </c>
      <c r="I97" s="16" t="s">
        <v>15</v>
      </c>
      <c r="J97" s="12" t="s">
        <v>210</v>
      </c>
      <c r="K97" s="16" t="s">
        <v>18</v>
      </c>
      <c r="L97" s="65" t="s">
        <v>21</v>
      </c>
      <c r="M97" s="85">
        <f t="shared" si="13"/>
        <v>2</v>
      </c>
      <c r="N97" s="15">
        <f t="shared" si="9"/>
        <v>0</v>
      </c>
      <c r="O97" s="78">
        <f t="shared" si="10"/>
        <v>0.4</v>
      </c>
      <c r="P97" s="78">
        <f t="shared" si="11"/>
        <v>0</v>
      </c>
      <c r="Q97" s="153">
        <f t="shared" si="12"/>
        <v>0</v>
      </c>
      <c r="R97" s="113"/>
    </row>
    <row r="98" spans="2:18" s="3" customFormat="1" ht="27.95" customHeight="1">
      <c r="B98" s="236"/>
      <c r="C98" s="188"/>
      <c r="D98" s="17" t="s">
        <v>382</v>
      </c>
      <c r="E98" s="18" t="s">
        <v>6</v>
      </c>
      <c r="F98" s="19" t="s">
        <v>312</v>
      </c>
      <c r="G98" s="14" t="s">
        <v>12</v>
      </c>
      <c r="H98" s="15">
        <v>0.8</v>
      </c>
      <c r="I98" s="16" t="s">
        <v>68</v>
      </c>
      <c r="J98" s="12" t="s">
        <v>341</v>
      </c>
      <c r="K98" s="16" t="s">
        <v>221</v>
      </c>
      <c r="L98" s="66" t="s">
        <v>338</v>
      </c>
      <c r="M98" s="85">
        <v>0.2</v>
      </c>
      <c r="N98" s="15">
        <f t="shared" ref="N98:N137" si="14">IF(K98="Detected", 0.99,0)</f>
        <v>0.99</v>
      </c>
      <c r="O98" s="78">
        <f t="shared" ref="O98:O137" si="15">IF(I98="Safe", M98*H98,0)</f>
        <v>0</v>
      </c>
      <c r="P98" s="78">
        <f t="shared" ref="P98:P137" si="16">IF(I98="Dangerous",M98*H98*N98,0)</f>
        <v>0.15840000000000004</v>
      </c>
      <c r="Q98" s="153">
        <f t="shared" ref="Q98:Q137" si="17">IF(P98=0,0,M98*H98*(1-N98))</f>
        <v>1.6000000000000018E-3</v>
      </c>
      <c r="R98" s="113"/>
    </row>
    <row r="99" spans="2:18" s="3" customFormat="1" ht="27.95" customHeight="1">
      <c r="B99" s="236"/>
      <c r="C99" s="188"/>
      <c r="D99" s="20"/>
      <c r="E99" s="21"/>
      <c r="F99" s="31"/>
      <c r="G99" s="14" t="s">
        <v>13</v>
      </c>
      <c r="H99" s="15">
        <v>0.1</v>
      </c>
      <c r="I99" s="16" t="s">
        <v>339</v>
      </c>
      <c r="J99" s="12" t="s">
        <v>343</v>
      </c>
      <c r="K99" s="16" t="s">
        <v>297</v>
      </c>
      <c r="L99" s="66" t="s">
        <v>338</v>
      </c>
      <c r="M99" s="85">
        <f t="shared" si="13"/>
        <v>0.2</v>
      </c>
      <c r="N99" s="15">
        <f t="shared" si="14"/>
        <v>0.99</v>
      </c>
      <c r="O99" s="78">
        <f t="shared" si="15"/>
        <v>0</v>
      </c>
      <c r="P99" s="78">
        <f t="shared" si="16"/>
        <v>1.9800000000000005E-2</v>
      </c>
      <c r="Q99" s="153">
        <f t="shared" si="17"/>
        <v>2.0000000000000023E-4</v>
      </c>
      <c r="R99" s="113"/>
    </row>
    <row r="100" spans="2:18" s="3" customFormat="1" ht="27.95" customHeight="1">
      <c r="B100" s="236"/>
      <c r="C100" s="188"/>
      <c r="D100" s="22"/>
      <c r="E100" s="23"/>
      <c r="F100" s="24"/>
      <c r="G100" s="14" t="s">
        <v>14</v>
      </c>
      <c r="H100" s="15">
        <v>0.1</v>
      </c>
      <c r="I100" s="16" t="s">
        <v>340</v>
      </c>
      <c r="J100" s="12" t="s">
        <v>342</v>
      </c>
      <c r="K100" s="16" t="s">
        <v>221</v>
      </c>
      <c r="L100" s="66" t="s">
        <v>338</v>
      </c>
      <c r="M100" s="85">
        <f t="shared" si="13"/>
        <v>0.2</v>
      </c>
      <c r="N100" s="15">
        <f t="shared" si="14"/>
        <v>0.99</v>
      </c>
      <c r="O100" s="78">
        <f t="shared" si="15"/>
        <v>0</v>
      </c>
      <c r="P100" s="78">
        <f t="shared" si="16"/>
        <v>1.9800000000000005E-2</v>
      </c>
      <c r="Q100" s="153">
        <f t="shared" si="17"/>
        <v>2.0000000000000023E-4</v>
      </c>
      <c r="R100" s="113"/>
    </row>
    <row r="101" spans="2:18" s="3" customFormat="1" ht="27.95" customHeight="1">
      <c r="B101" s="236"/>
      <c r="C101" s="188"/>
      <c r="D101" s="17" t="s">
        <v>383</v>
      </c>
      <c r="E101" s="18" t="s">
        <v>334</v>
      </c>
      <c r="F101" s="19" t="s">
        <v>312</v>
      </c>
      <c r="G101" s="14" t="s">
        <v>12</v>
      </c>
      <c r="H101" s="15">
        <v>0.8</v>
      </c>
      <c r="I101" s="16" t="s">
        <v>68</v>
      </c>
      <c r="J101" s="12" t="s">
        <v>341</v>
      </c>
      <c r="K101" s="16" t="s">
        <v>221</v>
      </c>
      <c r="L101" s="66" t="s">
        <v>350</v>
      </c>
      <c r="M101" s="85">
        <v>0.2</v>
      </c>
      <c r="N101" s="15">
        <f t="shared" si="14"/>
        <v>0.99</v>
      </c>
      <c r="O101" s="78">
        <f t="shared" si="15"/>
        <v>0</v>
      </c>
      <c r="P101" s="78">
        <f t="shared" si="16"/>
        <v>0.15840000000000004</v>
      </c>
      <c r="Q101" s="153">
        <f t="shared" si="17"/>
        <v>1.6000000000000018E-3</v>
      </c>
      <c r="R101" s="113"/>
    </row>
    <row r="102" spans="2:18" s="3" customFormat="1" ht="27.95" customHeight="1">
      <c r="B102" s="236"/>
      <c r="C102" s="188"/>
      <c r="D102" s="20"/>
      <c r="E102" s="21"/>
      <c r="F102" s="31"/>
      <c r="G102" s="14" t="s">
        <v>13</v>
      </c>
      <c r="H102" s="15">
        <v>0.1</v>
      </c>
      <c r="I102" s="16" t="s">
        <v>339</v>
      </c>
      <c r="J102" s="12" t="s">
        <v>343</v>
      </c>
      <c r="K102" s="16" t="s">
        <v>297</v>
      </c>
      <c r="L102" s="66" t="s">
        <v>338</v>
      </c>
      <c r="M102" s="85">
        <f t="shared" si="13"/>
        <v>0.2</v>
      </c>
      <c r="N102" s="15">
        <f t="shared" si="14"/>
        <v>0.99</v>
      </c>
      <c r="O102" s="78">
        <f t="shared" si="15"/>
        <v>0</v>
      </c>
      <c r="P102" s="78">
        <f t="shared" si="16"/>
        <v>1.9800000000000005E-2</v>
      </c>
      <c r="Q102" s="153">
        <f t="shared" si="17"/>
        <v>2.0000000000000023E-4</v>
      </c>
      <c r="R102" s="113"/>
    </row>
    <row r="103" spans="2:18" s="3" customFormat="1" ht="27.95" customHeight="1">
      <c r="B103" s="236"/>
      <c r="C103" s="188"/>
      <c r="D103" s="22"/>
      <c r="E103" s="23"/>
      <c r="F103" s="24"/>
      <c r="G103" s="14" t="s">
        <v>14</v>
      </c>
      <c r="H103" s="15">
        <v>0.1</v>
      </c>
      <c r="I103" s="16" t="s">
        <v>340</v>
      </c>
      <c r="J103" s="12" t="s">
        <v>342</v>
      </c>
      <c r="K103" s="16" t="s">
        <v>221</v>
      </c>
      <c r="L103" s="66" t="s">
        <v>338</v>
      </c>
      <c r="M103" s="85">
        <f t="shared" si="13"/>
        <v>0.2</v>
      </c>
      <c r="N103" s="15">
        <f t="shared" si="14"/>
        <v>0.99</v>
      </c>
      <c r="O103" s="78">
        <f t="shared" si="15"/>
        <v>0</v>
      </c>
      <c r="P103" s="78">
        <f t="shared" si="16"/>
        <v>1.9800000000000005E-2</v>
      </c>
      <c r="Q103" s="153">
        <f t="shared" si="17"/>
        <v>2.0000000000000023E-4</v>
      </c>
      <c r="R103" s="113"/>
    </row>
    <row r="104" spans="2:18" s="3" customFormat="1" ht="27.95" customHeight="1">
      <c r="B104" s="236"/>
      <c r="C104" s="188"/>
      <c r="D104" s="17" t="s">
        <v>384</v>
      </c>
      <c r="E104" s="18" t="s">
        <v>71</v>
      </c>
      <c r="F104" s="19" t="s">
        <v>325</v>
      </c>
      <c r="G104" s="14" t="s">
        <v>205</v>
      </c>
      <c r="H104" s="15">
        <v>0.4</v>
      </c>
      <c r="I104" s="16" t="s">
        <v>15</v>
      </c>
      <c r="J104" s="12" t="s">
        <v>210</v>
      </c>
      <c r="K104" s="16" t="s">
        <v>18</v>
      </c>
      <c r="L104" s="65" t="s">
        <v>21</v>
      </c>
      <c r="M104" s="85">
        <v>2</v>
      </c>
      <c r="N104" s="15">
        <f t="shared" si="14"/>
        <v>0</v>
      </c>
      <c r="O104" s="78">
        <f t="shared" si="15"/>
        <v>0.8</v>
      </c>
      <c r="P104" s="78">
        <f t="shared" si="16"/>
        <v>0</v>
      </c>
      <c r="Q104" s="153">
        <f t="shared" si="17"/>
        <v>0</v>
      </c>
      <c r="R104" s="113"/>
    </row>
    <row r="105" spans="2:18" s="3" customFormat="1" ht="27.95" customHeight="1">
      <c r="B105" s="236"/>
      <c r="C105" s="188"/>
      <c r="D105" s="20"/>
      <c r="E105" s="21"/>
      <c r="F105" s="31"/>
      <c r="G105" s="14" t="s">
        <v>206</v>
      </c>
      <c r="H105" s="15">
        <v>0.4</v>
      </c>
      <c r="I105" s="16" t="s">
        <v>204</v>
      </c>
      <c r="J105" s="13" t="s">
        <v>864</v>
      </c>
      <c r="K105" s="16" t="s">
        <v>20</v>
      </c>
      <c r="L105" s="66" t="s">
        <v>338</v>
      </c>
      <c r="M105" s="85">
        <f t="shared" si="13"/>
        <v>2</v>
      </c>
      <c r="N105" s="15">
        <f t="shared" si="14"/>
        <v>0.99</v>
      </c>
      <c r="O105" s="78">
        <f t="shared" si="15"/>
        <v>0</v>
      </c>
      <c r="P105" s="78">
        <f t="shared" si="16"/>
        <v>0.79200000000000004</v>
      </c>
      <c r="Q105" s="153">
        <f t="shared" si="17"/>
        <v>8.0000000000000071E-3</v>
      </c>
      <c r="R105" s="113"/>
    </row>
    <row r="106" spans="2:18" s="3" customFormat="1" ht="27.95" customHeight="1">
      <c r="B106" s="236"/>
      <c r="C106" s="188"/>
      <c r="D106" s="22"/>
      <c r="E106" s="23"/>
      <c r="F106" s="24"/>
      <c r="G106" s="14" t="s">
        <v>14</v>
      </c>
      <c r="H106" s="15">
        <v>0.2</v>
      </c>
      <c r="I106" s="16" t="s">
        <v>15</v>
      </c>
      <c r="J106" s="12" t="s">
        <v>210</v>
      </c>
      <c r="K106" s="16" t="s">
        <v>18</v>
      </c>
      <c r="L106" s="65" t="s">
        <v>21</v>
      </c>
      <c r="M106" s="85">
        <f t="shared" si="13"/>
        <v>2</v>
      </c>
      <c r="N106" s="15">
        <f t="shared" si="14"/>
        <v>0</v>
      </c>
      <c r="O106" s="78">
        <f t="shared" si="15"/>
        <v>0.4</v>
      </c>
      <c r="P106" s="78">
        <f t="shared" si="16"/>
        <v>0</v>
      </c>
      <c r="Q106" s="153">
        <f t="shared" si="17"/>
        <v>0</v>
      </c>
      <c r="R106" s="113"/>
    </row>
    <row r="107" spans="2:18" s="3" customFormat="1" ht="27.95" customHeight="1">
      <c r="B107" s="236"/>
      <c r="C107" s="188"/>
      <c r="D107" s="17" t="s">
        <v>385</v>
      </c>
      <c r="E107" s="18" t="s">
        <v>6</v>
      </c>
      <c r="F107" s="19" t="s">
        <v>326</v>
      </c>
      <c r="G107" s="14" t="s">
        <v>12</v>
      </c>
      <c r="H107" s="15">
        <v>0.8</v>
      </c>
      <c r="I107" s="16" t="s">
        <v>344</v>
      </c>
      <c r="J107" s="12" t="s">
        <v>341</v>
      </c>
      <c r="K107" s="16" t="s">
        <v>82</v>
      </c>
      <c r="L107" s="66" t="s">
        <v>338</v>
      </c>
      <c r="M107" s="85">
        <v>0.2</v>
      </c>
      <c r="N107" s="15">
        <f t="shared" si="14"/>
        <v>0.99</v>
      </c>
      <c r="O107" s="78">
        <f t="shared" si="15"/>
        <v>0</v>
      </c>
      <c r="P107" s="78">
        <f t="shared" si="16"/>
        <v>0.15840000000000004</v>
      </c>
      <c r="Q107" s="153">
        <f t="shared" si="17"/>
        <v>1.6000000000000018E-3</v>
      </c>
      <c r="R107" s="113"/>
    </row>
    <row r="108" spans="2:18" s="3" customFormat="1" ht="27.95" customHeight="1">
      <c r="B108" s="236"/>
      <c r="C108" s="188"/>
      <c r="D108" s="20"/>
      <c r="E108" s="21"/>
      <c r="F108" s="31"/>
      <c r="G108" s="14" t="s">
        <v>13</v>
      </c>
      <c r="H108" s="15">
        <v>0.1</v>
      </c>
      <c r="I108" s="16" t="s">
        <v>68</v>
      </c>
      <c r="J108" s="12" t="s">
        <v>342</v>
      </c>
      <c r="K108" s="16" t="s">
        <v>297</v>
      </c>
      <c r="L108" s="66" t="s">
        <v>338</v>
      </c>
      <c r="M108" s="85">
        <f t="shared" si="13"/>
        <v>0.2</v>
      </c>
      <c r="N108" s="15">
        <f t="shared" si="14"/>
        <v>0.99</v>
      </c>
      <c r="O108" s="78">
        <f t="shared" si="15"/>
        <v>0</v>
      </c>
      <c r="P108" s="78">
        <f t="shared" si="16"/>
        <v>1.9800000000000005E-2</v>
      </c>
      <c r="Q108" s="153">
        <f t="shared" si="17"/>
        <v>2.0000000000000023E-4</v>
      </c>
      <c r="R108" s="113"/>
    </row>
    <row r="109" spans="2:18" s="3" customFormat="1" ht="27.95" customHeight="1">
      <c r="B109" s="236"/>
      <c r="C109" s="188"/>
      <c r="D109" s="22"/>
      <c r="E109" s="23"/>
      <c r="F109" s="24"/>
      <c r="G109" s="14" t="s">
        <v>14</v>
      </c>
      <c r="H109" s="15">
        <v>0.1</v>
      </c>
      <c r="I109" s="16" t="s">
        <v>68</v>
      </c>
      <c r="J109" s="12" t="s">
        <v>342</v>
      </c>
      <c r="K109" s="16" t="s">
        <v>221</v>
      </c>
      <c r="L109" s="66" t="s">
        <v>338</v>
      </c>
      <c r="M109" s="85">
        <f t="shared" si="13"/>
        <v>0.2</v>
      </c>
      <c r="N109" s="15">
        <f t="shared" si="14"/>
        <v>0.99</v>
      </c>
      <c r="O109" s="78">
        <f t="shared" si="15"/>
        <v>0</v>
      </c>
      <c r="P109" s="78">
        <f t="shared" si="16"/>
        <v>1.9800000000000005E-2</v>
      </c>
      <c r="Q109" s="153">
        <f t="shared" si="17"/>
        <v>2.0000000000000023E-4</v>
      </c>
      <c r="R109" s="113"/>
    </row>
    <row r="110" spans="2:18" s="3" customFormat="1" ht="27.95" customHeight="1">
      <c r="B110" s="236"/>
      <c r="C110" s="188"/>
      <c r="D110" s="17" t="s">
        <v>386</v>
      </c>
      <c r="E110" s="18" t="s">
        <v>6</v>
      </c>
      <c r="F110" s="19" t="s">
        <v>327</v>
      </c>
      <c r="G110" s="14" t="s">
        <v>12</v>
      </c>
      <c r="H110" s="15">
        <v>0.8</v>
      </c>
      <c r="I110" s="16" t="s">
        <v>344</v>
      </c>
      <c r="J110" s="12" t="s">
        <v>341</v>
      </c>
      <c r="K110" s="16" t="s">
        <v>82</v>
      </c>
      <c r="L110" s="66" t="s">
        <v>338</v>
      </c>
      <c r="M110" s="85">
        <v>0.2</v>
      </c>
      <c r="N110" s="15">
        <f t="shared" si="14"/>
        <v>0.99</v>
      </c>
      <c r="O110" s="78">
        <f t="shared" si="15"/>
        <v>0</v>
      </c>
      <c r="P110" s="78">
        <f t="shared" si="16"/>
        <v>0.15840000000000004</v>
      </c>
      <c r="Q110" s="153">
        <f t="shared" si="17"/>
        <v>1.6000000000000018E-3</v>
      </c>
      <c r="R110" s="113"/>
    </row>
    <row r="111" spans="2:18" s="3" customFormat="1" ht="27.95" customHeight="1">
      <c r="B111" s="236"/>
      <c r="C111" s="188"/>
      <c r="D111" s="20"/>
      <c r="E111" s="21"/>
      <c r="F111" s="31"/>
      <c r="G111" s="14" t="s">
        <v>13</v>
      </c>
      <c r="H111" s="15">
        <v>0.1</v>
      </c>
      <c r="I111" s="16" t="s">
        <v>68</v>
      </c>
      <c r="J111" s="12" t="s">
        <v>342</v>
      </c>
      <c r="K111" s="16" t="s">
        <v>297</v>
      </c>
      <c r="L111" s="66" t="s">
        <v>338</v>
      </c>
      <c r="M111" s="85">
        <f t="shared" si="13"/>
        <v>0.2</v>
      </c>
      <c r="N111" s="15">
        <f t="shared" si="14"/>
        <v>0.99</v>
      </c>
      <c r="O111" s="78">
        <f t="shared" si="15"/>
        <v>0</v>
      </c>
      <c r="P111" s="78">
        <f t="shared" si="16"/>
        <v>1.9800000000000005E-2</v>
      </c>
      <c r="Q111" s="153">
        <f t="shared" si="17"/>
        <v>2.0000000000000023E-4</v>
      </c>
      <c r="R111" s="113"/>
    </row>
    <row r="112" spans="2:18" s="3" customFormat="1" ht="27.95" customHeight="1">
      <c r="B112" s="236"/>
      <c r="C112" s="188"/>
      <c r="D112" s="22"/>
      <c r="E112" s="23"/>
      <c r="F112" s="24"/>
      <c r="G112" s="14" t="s">
        <v>14</v>
      </c>
      <c r="H112" s="15">
        <v>0.1</v>
      </c>
      <c r="I112" s="16" t="s">
        <v>68</v>
      </c>
      <c r="J112" s="12" t="s">
        <v>342</v>
      </c>
      <c r="K112" s="16" t="s">
        <v>221</v>
      </c>
      <c r="L112" s="66" t="s">
        <v>338</v>
      </c>
      <c r="M112" s="85">
        <f t="shared" si="13"/>
        <v>0.2</v>
      </c>
      <c r="N112" s="15">
        <f t="shared" si="14"/>
        <v>0.99</v>
      </c>
      <c r="O112" s="78">
        <f t="shared" si="15"/>
        <v>0</v>
      </c>
      <c r="P112" s="78">
        <f t="shared" si="16"/>
        <v>1.9800000000000005E-2</v>
      </c>
      <c r="Q112" s="153">
        <f t="shared" si="17"/>
        <v>2.0000000000000023E-4</v>
      </c>
      <c r="R112" s="113"/>
    </row>
    <row r="113" spans="2:18" s="3" customFormat="1" ht="27.95" customHeight="1">
      <c r="B113" s="236"/>
      <c r="C113" s="188"/>
      <c r="D113" s="17" t="s">
        <v>387</v>
      </c>
      <c r="E113" s="18" t="s">
        <v>71</v>
      </c>
      <c r="F113" s="19" t="s">
        <v>329</v>
      </c>
      <c r="G113" s="14" t="s">
        <v>205</v>
      </c>
      <c r="H113" s="15">
        <v>0.4</v>
      </c>
      <c r="I113" s="16" t="s">
        <v>81</v>
      </c>
      <c r="J113" s="12" t="s">
        <v>292</v>
      </c>
      <c r="K113" s="16" t="s">
        <v>215</v>
      </c>
      <c r="L113" s="65" t="s">
        <v>217</v>
      </c>
      <c r="M113" s="85">
        <v>2</v>
      </c>
      <c r="N113" s="15">
        <f t="shared" si="14"/>
        <v>0</v>
      </c>
      <c r="O113" s="78">
        <f t="shared" si="15"/>
        <v>0.8</v>
      </c>
      <c r="P113" s="78">
        <f t="shared" si="16"/>
        <v>0</v>
      </c>
      <c r="Q113" s="153">
        <f t="shared" si="17"/>
        <v>0</v>
      </c>
      <c r="R113" s="113"/>
    </row>
    <row r="114" spans="2:18" s="3" customFormat="1" ht="27.95" customHeight="1">
      <c r="B114" s="236"/>
      <c r="C114" s="188"/>
      <c r="D114" s="20"/>
      <c r="E114" s="21"/>
      <c r="F114" s="31"/>
      <c r="G114" s="14" t="s">
        <v>206</v>
      </c>
      <c r="H114" s="15">
        <v>0.4</v>
      </c>
      <c r="I114" s="16" t="s">
        <v>68</v>
      </c>
      <c r="J114" s="12" t="s">
        <v>342</v>
      </c>
      <c r="K114" s="16" t="s">
        <v>297</v>
      </c>
      <c r="L114" s="66" t="s">
        <v>338</v>
      </c>
      <c r="M114" s="85">
        <f t="shared" si="13"/>
        <v>2</v>
      </c>
      <c r="N114" s="15">
        <f t="shared" si="14"/>
        <v>0.99</v>
      </c>
      <c r="O114" s="78">
        <f t="shared" si="15"/>
        <v>0</v>
      </c>
      <c r="P114" s="78">
        <f t="shared" si="16"/>
        <v>0.79200000000000004</v>
      </c>
      <c r="Q114" s="153">
        <f t="shared" si="17"/>
        <v>8.0000000000000071E-3</v>
      </c>
      <c r="R114" s="113"/>
    </row>
    <row r="115" spans="2:18" s="3" customFormat="1" ht="27.95" customHeight="1">
      <c r="B115" s="236"/>
      <c r="C115" s="188"/>
      <c r="D115" s="22"/>
      <c r="E115" s="23"/>
      <c r="F115" s="24"/>
      <c r="G115" s="14" t="s">
        <v>14</v>
      </c>
      <c r="H115" s="15">
        <v>0.2</v>
      </c>
      <c r="I115" s="16" t="s">
        <v>15</v>
      </c>
      <c r="J115" s="12" t="s">
        <v>210</v>
      </c>
      <c r="K115" s="16" t="s">
        <v>18</v>
      </c>
      <c r="L115" s="65" t="s">
        <v>21</v>
      </c>
      <c r="M115" s="85">
        <f t="shared" si="13"/>
        <v>2</v>
      </c>
      <c r="N115" s="15">
        <f t="shared" si="14"/>
        <v>0</v>
      </c>
      <c r="O115" s="78">
        <f t="shared" si="15"/>
        <v>0.4</v>
      </c>
      <c r="P115" s="78">
        <f t="shared" si="16"/>
        <v>0</v>
      </c>
      <c r="Q115" s="153">
        <f t="shared" si="17"/>
        <v>0</v>
      </c>
      <c r="R115" s="113"/>
    </row>
    <row r="116" spans="2:18" s="3" customFormat="1" ht="27.95" customHeight="1">
      <c r="B116" s="236"/>
      <c r="C116" s="188"/>
      <c r="D116" s="17" t="s">
        <v>388</v>
      </c>
      <c r="E116" s="18" t="s">
        <v>24</v>
      </c>
      <c r="F116" s="19" t="s">
        <v>331</v>
      </c>
      <c r="G116" s="14" t="s">
        <v>12</v>
      </c>
      <c r="H116" s="15">
        <v>0.8</v>
      </c>
      <c r="I116" s="16" t="s">
        <v>68</v>
      </c>
      <c r="J116" s="12" t="s">
        <v>342</v>
      </c>
      <c r="K116" s="16" t="s">
        <v>221</v>
      </c>
      <c r="L116" s="66" t="s">
        <v>338</v>
      </c>
      <c r="M116" s="85">
        <v>0.2</v>
      </c>
      <c r="N116" s="15">
        <f t="shared" si="14"/>
        <v>0.99</v>
      </c>
      <c r="O116" s="78">
        <f t="shared" si="15"/>
        <v>0</v>
      </c>
      <c r="P116" s="78">
        <f t="shared" si="16"/>
        <v>0.15840000000000004</v>
      </c>
      <c r="Q116" s="153">
        <f t="shared" si="17"/>
        <v>1.6000000000000018E-3</v>
      </c>
      <c r="R116" s="113"/>
    </row>
    <row r="117" spans="2:18" s="3" customFormat="1" ht="27.95" customHeight="1">
      <c r="B117" s="236"/>
      <c r="C117" s="188"/>
      <c r="D117" s="20"/>
      <c r="E117" s="21"/>
      <c r="F117" s="31"/>
      <c r="G117" s="14" t="s">
        <v>13</v>
      </c>
      <c r="H117" s="15">
        <v>0.1</v>
      </c>
      <c r="I117" s="16" t="s">
        <v>204</v>
      </c>
      <c r="J117" s="12" t="s">
        <v>342</v>
      </c>
      <c r="K117" s="16" t="s">
        <v>300</v>
      </c>
      <c r="L117" s="66" t="s">
        <v>338</v>
      </c>
      <c r="M117" s="85">
        <f t="shared" si="13"/>
        <v>0.2</v>
      </c>
      <c r="N117" s="15">
        <f t="shared" si="14"/>
        <v>0.99</v>
      </c>
      <c r="O117" s="78">
        <f t="shared" si="15"/>
        <v>0</v>
      </c>
      <c r="P117" s="78">
        <f t="shared" si="16"/>
        <v>1.9800000000000005E-2</v>
      </c>
      <c r="Q117" s="153">
        <f t="shared" si="17"/>
        <v>2.0000000000000023E-4</v>
      </c>
      <c r="R117" s="113"/>
    </row>
    <row r="118" spans="2:18" s="3" customFormat="1" ht="27.95" customHeight="1">
      <c r="B118" s="236"/>
      <c r="C118" s="188"/>
      <c r="D118" s="20"/>
      <c r="E118" s="21"/>
      <c r="F118" s="31"/>
      <c r="G118" s="14" t="s">
        <v>14</v>
      </c>
      <c r="H118" s="15">
        <v>0.1</v>
      </c>
      <c r="I118" s="91" t="s">
        <v>68</v>
      </c>
      <c r="J118" s="12" t="s">
        <v>342</v>
      </c>
      <c r="K118" s="91" t="s">
        <v>82</v>
      </c>
      <c r="L118" s="66" t="s">
        <v>338</v>
      </c>
      <c r="M118" s="93">
        <f t="shared" si="13"/>
        <v>0.2</v>
      </c>
      <c r="N118" s="172">
        <f t="shared" si="14"/>
        <v>0.99</v>
      </c>
      <c r="O118" s="174">
        <f t="shared" si="15"/>
        <v>0</v>
      </c>
      <c r="P118" s="174">
        <f t="shared" si="16"/>
        <v>1.9800000000000005E-2</v>
      </c>
      <c r="Q118" s="175">
        <f t="shared" si="17"/>
        <v>2.0000000000000023E-4</v>
      </c>
      <c r="R118" s="113"/>
    </row>
    <row r="119" spans="2:18" s="3" customFormat="1" ht="27.95" customHeight="1">
      <c r="B119" s="236"/>
      <c r="C119" s="188"/>
      <c r="D119" s="17" t="s">
        <v>389</v>
      </c>
      <c r="E119" s="18" t="s">
        <v>71</v>
      </c>
      <c r="F119" s="19" t="s">
        <v>330</v>
      </c>
      <c r="G119" s="14" t="s">
        <v>205</v>
      </c>
      <c r="H119" s="15">
        <v>0.4</v>
      </c>
      <c r="I119" s="16" t="s">
        <v>81</v>
      </c>
      <c r="J119" s="12" t="s">
        <v>292</v>
      </c>
      <c r="K119" s="16" t="s">
        <v>215</v>
      </c>
      <c r="L119" s="65" t="s">
        <v>217</v>
      </c>
      <c r="M119" s="85">
        <v>2</v>
      </c>
      <c r="N119" s="15">
        <f t="shared" si="14"/>
        <v>0</v>
      </c>
      <c r="O119" s="78">
        <f t="shared" si="15"/>
        <v>0.8</v>
      </c>
      <c r="P119" s="78">
        <f t="shared" si="16"/>
        <v>0</v>
      </c>
      <c r="Q119" s="153">
        <f t="shared" si="17"/>
        <v>0</v>
      </c>
      <c r="R119" s="113"/>
    </row>
    <row r="120" spans="2:18" s="3" customFormat="1" ht="27.95" customHeight="1">
      <c r="B120" s="236"/>
      <c r="C120" s="188"/>
      <c r="D120" s="20"/>
      <c r="E120" s="21"/>
      <c r="F120" s="31"/>
      <c r="G120" s="14" t="s">
        <v>206</v>
      </c>
      <c r="H120" s="15">
        <v>0.4</v>
      </c>
      <c r="I120" s="16" t="s">
        <v>68</v>
      </c>
      <c r="J120" s="12" t="s">
        <v>342</v>
      </c>
      <c r="K120" s="16" t="s">
        <v>297</v>
      </c>
      <c r="L120" s="66" t="s">
        <v>338</v>
      </c>
      <c r="M120" s="85">
        <f t="shared" si="13"/>
        <v>2</v>
      </c>
      <c r="N120" s="15">
        <f t="shared" si="14"/>
        <v>0.99</v>
      </c>
      <c r="O120" s="78">
        <f t="shared" si="15"/>
        <v>0</v>
      </c>
      <c r="P120" s="78">
        <f t="shared" si="16"/>
        <v>0.79200000000000004</v>
      </c>
      <c r="Q120" s="153">
        <f t="shared" si="17"/>
        <v>8.0000000000000071E-3</v>
      </c>
      <c r="R120" s="113"/>
    </row>
    <row r="121" spans="2:18" s="3" customFormat="1" ht="27.95" customHeight="1">
      <c r="B121" s="236"/>
      <c r="C121" s="188"/>
      <c r="D121" s="22"/>
      <c r="E121" s="23"/>
      <c r="F121" s="24"/>
      <c r="G121" s="14" t="s">
        <v>14</v>
      </c>
      <c r="H121" s="15">
        <v>0.2</v>
      </c>
      <c r="I121" s="16" t="s">
        <v>15</v>
      </c>
      <c r="J121" s="12" t="s">
        <v>210</v>
      </c>
      <c r="K121" s="16" t="s">
        <v>18</v>
      </c>
      <c r="L121" s="65" t="s">
        <v>21</v>
      </c>
      <c r="M121" s="85">
        <f t="shared" si="13"/>
        <v>2</v>
      </c>
      <c r="N121" s="15">
        <f t="shared" si="14"/>
        <v>0</v>
      </c>
      <c r="O121" s="78">
        <f t="shared" si="15"/>
        <v>0.4</v>
      </c>
      <c r="P121" s="78">
        <f t="shared" si="16"/>
        <v>0</v>
      </c>
      <c r="Q121" s="153">
        <f t="shared" si="17"/>
        <v>0</v>
      </c>
      <c r="R121" s="171"/>
    </row>
    <row r="122" spans="2:18" s="3" customFormat="1" ht="27.95" customHeight="1">
      <c r="B122" s="236"/>
      <c r="C122" s="188"/>
      <c r="D122" s="17" t="s">
        <v>390</v>
      </c>
      <c r="E122" s="18" t="s">
        <v>6</v>
      </c>
      <c r="F122" s="19" t="s">
        <v>331</v>
      </c>
      <c r="G122" s="14" t="s">
        <v>12</v>
      </c>
      <c r="H122" s="15">
        <v>0.8</v>
      </c>
      <c r="I122" s="16" t="s">
        <v>68</v>
      </c>
      <c r="J122" s="12" t="s">
        <v>342</v>
      </c>
      <c r="K122" s="16" t="s">
        <v>221</v>
      </c>
      <c r="L122" s="66" t="s">
        <v>338</v>
      </c>
      <c r="M122" s="85">
        <v>0.2</v>
      </c>
      <c r="N122" s="15">
        <f t="shared" si="14"/>
        <v>0.99</v>
      </c>
      <c r="O122" s="78">
        <f t="shared" si="15"/>
        <v>0</v>
      </c>
      <c r="P122" s="78">
        <f t="shared" si="16"/>
        <v>0.15840000000000004</v>
      </c>
      <c r="Q122" s="153">
        <f t="shared" si="17"/>
        <v>1.6000000000000018E-3</v>
      </c>
      <c r="R122" s="171"/>
    </row>
    <row r="123" spans="2:18" s="3" customFormat="1" ht="27.95" customHeight="1">
      <c r="B123" s="236"/>
      <c r="C123" s="188"/>
      <c r="D123" s="20"/>
      <c r="E123" s="21"/>
      <c r="F123" s="31"/>
      <c r="G123" s="14" t="s">
        <v>13</v>
      </c>
      <c r="H123" s="15">
        <v>0.1</v>
      </c>
      <c r="I123" s="16" t="s">
        <v>204</v>
      </c>
      <c r="J123" s="12" t="s">
        <v>342</v>
      </c>
      <c r="K123" s="16" t="s">
        <v>300</v>
      </c>
      <c r="L123" s="66" t="s">
        <v>338</v>
      </c>
      <c r="M123" s="85">
        <f t="shared" si="13"/>
        <v>0.2</v>
      </c>
      <c r="N123" s="15">
        <f t="shared" si="14"/>
        <v>0.99</v>
      </c>
      <c r="O123" s="78">
        <f t="shared" si="15"/>
        <v>0</v>
      </c>
      <c r="P123" s="78">
        <f t="shared" si="16"/>
        <v>1.9800000000000005E-2</v>
      </c>
      <c r="Q123" s="153">
        <f t="shared" si="17"/>
        <v>2.0000000000000023E-4</v>
      </c>
      <c r="R123" s="171"/>
    </row>
    <row r="124" spans="2:18" s="3" customFormat="1" ht="27.95" customHeight="1">
      <c r="B124" s="236"/>
      <c r="C124" s="188"/>
      <c r="D124" s="22"/>
      <c r="E124" s="23"/>
      <c r="F124" s="24"/>
      <c r="G124" s="14" t="s">
        <v>14</v>
      </c>
      <c r="H124" s="15">
        <v>0.1</v>
      </c>
      <c r="I124" s="91" t="s">
        <v>68</v>
      </c>
      <c r="J124" s="12" t="s">
        <v>342</v>
      </c>
      <c r="K124" s="91" t="s">
        <v>82</v>
      </c>
      <c r="L124" s="66" t="s">
        <v>338</v>
      </c>
      <c r="M124" s="85">
        <f t="shared" si="13"/>
        <v>0.2</v>
      </c>
      <c r="N124" s="15">
        <f t="shared" si="14"/>
        <v>0.99</v>
      </c>
      <c r="O124" s="78">
        <f t="shared" si="15"/>
        <v>0</v>
      </c>
      <c r="P124" s="78">
        <f t="shared" si="16"/>
        <v>1.9800000000000005E-2</v>
      </c>
      <c r="Q124" s="153">
        <f t="shared" si="17"/>
        <v>2.0000000000000023E-4</v>
      </c>
      <c r="R124" s="171"/>
    </row>
    <row r="125" spans="2:18" s="3" customFormat="1" ht="27.95" customHeight="1">
      <c r="B125" s="236"/>
      <c r="C125" s="188"/>
      <c r="D125" s="17" t="s">
        <v>391</v>
      </c>
      <c r="E125" s="18" t="s">
        <v>354</v>
      </c>
      <c r="F125" s="19" t="s">
        <v>332</v>
      </c>
      <c r="G125" s="168" t="s">
        <v>357</v>
      </c>
      <c r="H125" s="164">
        <v>0.25</v>
      </c>
      <c r="I125" s="165" t="s">
        <v>81</v>
      </c>
      <c r="J125" s="13" t="s">
        <v>210</v>
      </c>
      <c r="K125" s="165" t="s">
        <v>298</v>
      </c>
      <c r="L125" s="66" t="s">
        <v>299</v>
      </c>
      <c r="M125" s="177">
        <v>0.45</v>
      </c>
      <c r="N125" s="164">
        <f t="shared" si="14"/>
        <v>0</v>
      </c>
      <c r="O125" s="167">
        <f t="shared" si="15"/>
        <v>0.1125</v>
      </c>
      <c r="P125" s="167">
        <f t="shared" si="16"/>
        <v>0</v>
      </c>
      <c r="Q125" s="178">
        <f t="shared" si="17"/>
        <v>0</v>
      </c>
      <c r="R125" s="171"/>
    </row>
    <row r="126" spans="2:18" s="3" customFormat="1" ht="27.95" customHeight="1">
      <c r="B126" s="236"/>
      <c r="C126" s="188"/>
      <c r="D126" s="20"/>
      <c r="E126" s="21"/>
      <c r="F126" s="31"/>
      <c r="G126" s="168" t="s">
        <v>233</v>
      </c>
      <c r="H126" s="164">
        <v>0.25</v>
      </c>
      <c r="I126" s="165" t="s">
        <v>204</v>
      </c>
      <c r="J126" s="13" t="s">
        <v>342</v>
      </c>
      <c r="K126" s="165" t="s">
        <v>82</v>
      </c>
      <c r="L126" s="66" t="s">
        <v>338</v>
      </c>
      <c r="M126" s="177">
        <v>0.45</v>
      </c>
      <c r="N126" s="164">
        <f t="shared" si="14"/>
        <v>0.99</v>
      </c>
      <c r="O126" s="167">
        <f t="shared" si="15"/>
        <v>0</v>
      </c>
      <c r="P126" s="167">
        <f t="shared" si="16"/>
        <v>0.111375</v>
      </c>
      <c r="Q126" s="178">
        <f t="shared" si="17"/>
        <v>1.125000000000001E-3</v>
      </c>
      <c r="R126" s="171"/>
    </row>
    <row r="127" spans="2:18" s="3" customFormat="1" ht="27.95" customHeight="1">
      <c r="B127" s="236"/>
      <c r="C127" s="188"/>
      <c r="D127" s="20"/>
      <c r="E127" s="21"/>
      <c r="F127" s="31"/>
      <c r="G127" s="168" t="s">
        <v>358</v>
      </c>
      <c r="H127" s="164">
        <v>0.25</v>
      </c>
      <c r="I127" s="165" t="s">
        <v>204</v>
      </c>
      <c r="J127" s="13" t="s">
        <v>342</v>
      </c>
      <c r="K127" s="165" t="s">
        <v>300</v>
      </c>
      <c r="L127" s="66" t="s">
        <v>338</v>
      </c>
      <c r="M127" s="177">
        <f>M125</f>
        <v>0.45</v>
      </c>
      <c r="N127" s="164">
        <f t="shared" si="14"/>
        <v>0.99</v>
      </c>
      <c r="O127" s="167">
        <f t="shared" si="15"/>
        <v>0</v>
      </c>
      <c r="P127" s="167">
        <f t="shared" si="16"/>
        <v>0.111375</v>
      </c>
      <c r="Q127" s="178">
        <f t="shared" si="17"/>
        <v>1.125000000000001E-3</v>
      </c>
      <c r="R127" s="171"/>
    </row>
    <row r="128" spans="2:18" s="3" customFormat="1" ht="27.95" customHeight="1">
      <c r="B128" s="236"/>
      <c r="C128" s="188"/>
      <c r="D128" s="20"/>
      <c r="E128" s="21"/>
      <c r="F128" s="31"/>
      <c r="G128" s="168" t="s">
        <v>359</v>
      </c>
      <c r="H128" s="164">
        <v>0.25</v>
      </c>
      <c r="I128" s="179" t="s">
        <v>26</v>
      </c>
      <c r="J128" s="180" t="s">
        <v>214</v>
      </c>
      <c r="K128" s="179" t="s">
        <v>18</v>
      </c>
      <c r="L128" s="181" t="s">
        <v>21</v>
      </c>
      <c r="M128" s="182">
        <f t="shared" si="13"/>
        <v>0.45</v>
      </c>
      <c r="N128" s="183">
        <f t="shared" si="14"/>
        <v>0</v>
      </c>
      <c r="O128" s="184">
        <f t="shared" si="15"/>
        <v>0.1125</v>
      </c>
      <c r="P128" s="184">
        <f t="shared" si="16"/>
        <v>0</v>
      </c>
      <c r="Q128" s="185">
        <f t="shared" si="17"/>
        <v>0</v>
      </c>
      <c r="R128" s="171"/>
    </row>
    <row r="129" spans="2:18" s="3" customFormat="1" ht="27.95" customHeight="1">
      <c r="B129" s="236"/>
      <c r="C129" s="188"/>
      <c r="D129" s="17" t="s">
        <v>392</v>
      </c>
      <c r="E129" s="18" t="s">
        <v>6</v>
      </c>
      <c r="F129" s="19" t="s">
        <v>333</v>
      </c>
      <c r="G129" s="14" t="s">
        <v>12</v>
      </c>
      <c r="H129" s="15">
        <v>0.8</v>
      </c>
      <c r="I129" s="16" t="s">
        <v>345</v>
      </c>
      <c r="J129" s="12" t="s">
        <v>341</v>
      </c>
      <c r="K129" s="16" t="s">
        <v>221</v>
      </c>
      <c r="L129" s="66" t="s">
        <v>338</v>
      </c>
      <c r="M129" s="85">
        <v>0.2</v>
      </c>
      <c r="N129" s="15">
        <f t="shared" si="14"/>
        <v>0.99</v>
      </c>
      <c r="O129" s="78">
        <f t="shared" si="15"/>
        <v>0</v>
      </c>
      <c r="P129" s="78">
        <f t="shared" si="16"/>
        <v>0.15840000000000004</v>
      </c>
      <c r="Q129" s="153">
        <f t="shared" si="17"/>
        <v>1.6000000000000018E-3</v>
      </c>
      <c r="R129" s="171"/>
    </row>
    <row r="130" spans="2:18" s="3" customFormat="1" ht="27.95" customHeight="1">
      <c r="B130" s="236"/>
      <c r="C130" s="188"/>
      <c r="D130" s="20"/>
      <c r="E130" s="21"/>
      <c r="F130" s="31"/>
      <c r="G130" s="14" t="s">
        <v>13</v>
      </c>
      <c r="H130" s="15">
        <v>0.1</v>
      </c>
      <c r="I130" s="16" t="s">
        <v>346</v>
      </c>
      <c r="J130" s="12" t="s">
        <v>218</v>
      </c>
      <c r="K130" s="16" t="s">
        <v>347</v>
      </c>
      <c r="L130" s="65" t="s">
        <v>217</v>
      </c>
      <c r="M130" s="85">
        <f t="shared" si="13"/>
        <v>0.2</v>
      </c>
      <c r="N130" s="15">
        <f t="shared" si="14"/>
        <v>0</v>
      </c>
      <c r="O130" s="78">
        <f t="shared" si="15"/>
        <v>2.0000000000000004E-2</v>
      </c>
      <c r="P130" s="78">
        <f t="shared" si="16"/>
        <v>0</v>
      </c>
      <c r="Q130" s="153">
        <f t="shared" si="17"/>
        <v>0</v>
      </c>
      <c r="R130" s="171"/>
    </row>
    <row r="131" spans="2:18" s="3" customFormat="1" ht="27.95" customHeight="1">
      <c r="B131" s="236"/>
      <c r="C131" s="188"/>
      <c r="D131" s="22"/>
      <c r="E131" s="23"/>
      <c r="F131" s="24"/>
      <c r="G131" s="14" t="s">
        <v>14</v>
      </c>
      <c r="H131" s="15">
        <v>0.1</v>
      </c>
      <c r="I131" s="16" t="s">
        <v>81</v>
      </c>
      <c r="J131" s="12" t="s">
        <v>210</v>
      </c>
      <c r="K131" s="16" t="s">
        <v>18</v>
      </c>
      <c r="L131" s="65" t="s">
        <v>21</v>
      </c>
      <c r="M131" s="85">
        <f t="shared" si="13"/>
        <v>0.2</v>
      </c>
      <c r="N131" s="15">
        <f t="shared" si="14"/>
        <v>0</v>
      </c>
      <c r="O131" s="78">
        <f t="shared" si="15"/>
        <v>2.0000000000000004E-2</v>
      </c>
      <c r="P131" s="78">
        <f t="shared" si="16"/>
        <v>0</v>
      </c>
      <c r="Q131" s="153">
        <f t="shared" si="17"/>
        <v>0</v>
      </c>
      <c r="R131" s="171"/>
    </row>
    <row r="132" spans="2:18" s="3" customFormat="1" ht="27.95" customHeight="1">
      <c r="B132" s="236"/>
      <c r="C132" s="188"/>
      <c r="D132" s="17" t="s">
        <v>393</v>
      </c>
      <c r="E132" s="18" t="s">
        <v>335</v>
      </c>
      <c r="F132" s="19" t="s">
        <v>330</v>
      </c>
      <c r="G132" s="14" t="s">
        <v>205</v>
      </c>
      <c r="H132" s="15">
        <v>0.4</v>
      </c>
      <c r="I132" s="16" t="s">
        <v>81</v>
      </c>
      <c r="J132" s="12" t="s">
        <v>210</v>
      </c>
      <c r="K132" s="16" t="s">
        <v>298</v>
      </c>
      <c r="L132" s="65" t="s">
        <v>299</v>
      </c>
      <c r="M132" s="85">
        <v>2</v>
      </c>
      <c r="N132" s="15">
        <f t="shared" si="14"/>
        <v>0</v>
      </c>
      <c r="O132" s="78">
        <f t="shared" si="15"/>
        <v>0.8</v>
      </c>
      <c r="P132" s="78">
        <f t="shared" si="16"/>
        <v>0</v>
      </c>
      <c r="Q132" s="153">
        <f t="shared" si="17"/>
        <v>0</v>
      </c>
      <c r="R132" s="113"/>
    </row>
    <row r="133" spans="2:18" s="3" customFormat="1" ht="27.95" customHeight="1">
      <c r="B133" s="236"/>
      <c r="C133" s="188"/>
      <c r="D133" s="20"/>
      <c r="E133" s="21"/>
      <c r="F133" s="31"/>
      <c r="G133" s="14" t="s">
        <v>206</v>
      </c>
      <c r="H133" s="15">
        <v>0.4</v>
      </c>
      <c r="I133" s="16" t="s">
        <v>204</v>
      </c>
      <c r="J133" s="12" t="s">
        <v>864</v>
      </c>
      <c r="K133" s="16" t="s">
        <v>300</v>
      </c>
      <c r="L133" s="66" t="s">
        <v>338</v>
      </c>
      <c r="M133" s="85">
        <f t="shared" si="13"/>
        <v>2</v>
      </c>
      <c r="N133" s="15">
        <f t="shared" si="14"/>
        <v>0.99</v>
      </c>
      <c r="O133" s="78">
        <f t="shared" si="15"/>
        <v>0</v>
      </c>
      <c r="P133" s="78">
        <f t="shared" si="16"/>
        <v>0.79200000000000004</v>
      </c>
      <c r="Q133" s="153">
        <f t="shared" si="17"/>
        <v>8.0000000000000071E-3</v>
      </c>
      <c r="R133" s="113"/>
    </row>
    <row r="134" spans="2:18" s="3" customFormat="1" ht="27.95" customHeight="1">
      <c r="B134" s="236"/>
      <c r="C134" s="269"/>
      <c r="D134" s="22"/>
      <c r="E134" s="23"/>
      <c r="F134" s="24"/>
      <c r="G134" s="14" t="s">
        <v>14</v>
      </c>
      <c r="H134" s="15">
        <v>0.2</v>
      </c>
      <c r="I134" s="16" t="s">
        <v>26</v>
      </c>
      <c r="J134" s="12" t="s">
        <v>214</v>
      </c>
      <c r="K134" s="16" t="s">
        <v>18</v>
      </c>
      <c r="L134" s="65" t="s">
        <v>21</v>
      </c>
      <c r="M134" s="85">
        <f t="shared" si="13"/>
        <v>2</v>
      </c>
      <c r="N134" s="15">
        <f t="shared" si="14"/>
        <v>0</v>
      </c>
      <c r="O134" s="78">
        <f t="shared" si="15"/>
        <v>0.4</v>
      </c>
      <c r="P134" s="78">
        <f t="shared" si="16"/>
        <v>0</v>
      </c>
      <c r="Q134" s="153">
        <f t="shared" si="17"/>
        <v>0</v>
      </c>
      <c r="R134" s="113"/>
    </row>
    <row r="135" spans="2:18" s="3" customFormat="1" ht="27.95" customHeight="1">
      <c r="B135" s="236"/>
      <c r="C135" s="94" t="s">
        <v>394</v>
      </c>
      <c r="D135" s="20" t="s">
        <v>395</v>
      </c>
      <c r="E135" s="21" t="s">
        <v>22</v>
      </c>
      <c r="F135" s="31" t="s">
        <v>324</v>
      </c>
      <c r="G135" s="25" t="s">
        <v>205</v>
      </c>
      <c r="H135" s="26">
        <v>0.4</v>
      </c>
      <c r="I135" s="27" t="s">
        <v>15</v>
      </c>
      <c r="J135" s="11" t="s">
        <v>210</v>
      </c>
      <c r="K135" s="27" t="s">
        <v>18</v>
      </c>
      <c r="L135" s="64" t="s">
        <v>21</v>
      </c>
      <c r="M135" s="87">
        <v>2</v>
      </c>
      <c r="N135" s="26">
        <f t="shared" si="14"/>
        <v>0</v>
      </c>
      <c r="O135" s="88">
        <f t="shared" si="15"/>
        <v>0.8</v>
      </c>
      <c r="P135" s="88">
        <f t="shared" si="16"/>
        <v>0</v>
      </c>
      <c r="Q135" s="152">
        <f t="shared" si="17"/>
        <v>0</v>
      </c>
      <c r="R135" s="113"/>
    </row>
    <row r="136" spans="2:18" s="3" customFormat="1" ht="27.95" customHeight="1">
      <c r="B136" s="236"/>
      <c r="C136" s="188"/>
      <c r="D136" s="20"/>
      <c r="E136" s="21"/>
      <c r="F136" s="31"/>
      <c r="G136" s="14" t="s">
        <v>206</v>
      </c>
      <c r="H136" s="15">
        <v>0.4</v>
      </c>
      <c r="I136" s="16" t="s">
        <v>204</v>
      </c>
      <c r="J136" s="13" t="s">
        <v>864</v>
      </c>
      <c r="K136" s="16" t="s">
        <v>20</v>
      </c>
      <c r="L136" s="66" t="s">
        <v>338</v>
      </c>
      <c r="M136" s="85">
        <f t="shared" si="13"/>
        <v>2</v>
      </c>
      <c r="N136" s="15">
        <f t="shared" si="14"/>
        <v>0.99</v>
      </c>
      <c r="O136" s="78">
        <f t="shared" si="15"/>
        <v>0</v>
      </c>
      <c r="P136" s="78">
        <f t="shared" si="16"/>
        <v>0.79200000000000004</v>
      </c>
      <c r="Q136" s="153">
        <f t="shared" si="17"/>
        <v>8.0000000000000071E-3</v>
      </c>
      <c r="R136" s="113"/>
    </row>
    <row r="137" spans="2:18" s="3" customFormat="1" ht="27.95" customHeight="1">
      <c r="B137" s="236"/>
      <c r="C137" s="188"/>
      <c r="D137" s="22"/>
      <c r="E137" s="23"/>
      <c r="F137" s="24"/>
      <c r="G137" s="14" t="s">
        <v>14</v>
      </c>
      <c r="H137" s="15">
        <v>0.2</v>
      </c>
      <c r="I137" s="16" t="s">
        <v>15</v>
      </c>
      <c r="J137" s="12" t="s">
        <v>210</v>
      </c>
      <c r="K137" s="16" t="s">
        <v>18</v>
      </c>
      <c r="L137" s="65" t="s">
        <v>21</v>
      </c>
      <c r="M137" s="85">
        <f t="shared" si="13"/>
        <v>2</v>
      </c>
      <c r="N137" s="15">
        <f t="shared" si="14"/>
        <v>0</v>
      </c>
      <c r="O137" s="78">
        <f t="shared" si="15"/>
        <v>0.4</v>
      </c>
      <c r="P137" s="78">
        <f t="shared" si="16"/>
        <v>0</v>
      </c>
      <c r="Q137" s="153">
        <f t="shared" si="17"/>
        <v>0</v>
      </c>
      <c r="R137" s="113"/>
    </row>
    <row r="138" spans="2:18" s="3" customFormat="1" ht="27.95" customHeight="1">
      <c r="B138" s="236"/>
      <c r="C138" s="188"/>
      <c r="D138" s="17" t="s">
        <v>396</v>
      </c>
      <c r="E138" s="18" t="s">
        <v>6</v>
      </c>
      <c r="F138" s="19" t="s">
        <v>312</v>
      </c>
      <c r="G138" s="14" t="s">
        <v>12</v>
      </c>
      <c r="H138" s="15">
        <v>0.8</v>
      </c>
      <c r="I138" s="16" t="s">
        <v>68</v>
      </c>
      <c r="J138" s="12" t="s">
        <v>341</v>
      </c>
      <c r="K138" s="16" t="s">
        <v>221</v>
      </c>
      <c r="L138" s="66" t="s">
        <v>338</v>
      </c>
      <c r="M138" s="85">
        <v>0.2</v>
      </c>
      <c r="N138" s="15">
        <f t="shared" ref="N138:N174" si="18">IF(K138="Detected", 0.99,0)</f>
        <v>0.99</v>
      </c>
      <c r="O138" s="78">
        <f t="shared" ref="O138:O174" si="19">IF(I138="Safe", M138*H138,0)</f>
        <v>0</v>
      </c>
      <c r="P138" s="78">
        <f t="shared" ref="P138:P174" si="20">IF(I138="Dangerous",M138*H138*N138,0)</f>
        <v>0.15840000000000004</v>
      </c>
      <c r="Q138" s="153">
        <f t="shared" ref="Q138:Q174" si="21">IF(P138=0,0,M138*H138*(1-N138))</f>
        <v>1.6000000000000018E-3</v>
      </c>
      <c r="R138" s="113"/>
    </row>
    <row r="139" spans="2:18" s="3" customFormat="1" ht="27.95" customHeight="1">
      <c r="B139" s="236"/>
      <c r="C139" s="188"/>
      <c r="D139" s="20"/>
      <c r="E139" s="21"/>
      <c r="F139" s="31"/>
      <c r="G139" s="14" t="s">
        <v>13</v>
      </c>
      <c r="H139" s="15">
        <v>0.1</v>
      </c>
      <c r="I139" s="16" t="s">
        <v>339</v>
      </c>
      <c r="J139" s="12" t="s">
        <v>343</v>
      </c>
      <c r="K139" s="16" t="s">
        <v>297</v>
      </c>
      <c r="L139" s="66" t="s">
        <v>338</v>
      </c>
      <c r="M139" s="85">
        <f t="shared" si="13"/>
        <v>0.2</v>
      </c>
      <c r="N139" s="15">
        <f t="shared" si="18"/>
        <v>0.99</v>
      </c>
      <c r="O139" s="78">
        <f t="shared" si="19"/>
        <v>0</v>
      </c>
      <c r="P139" s="78">
        <f t="shared" si="20"/>
        <v>1.9800000000000005E-2</v>
      </c>
      <c r="Q139" s="153">
        <f t="shared" si="21"/>
        <v>2.0000000000000023E-4</v>
      </c>
      <c r="R139" s="113"/>
    </row>
    <row r="140" spans="2:18" s="3" customFormat="1" ht="27.95" customHeight="1">
      <c r="B140" s="236"/>
      <c r="C140" s="188"/>
      <c r="D140" s="22"/>
      <c r="E140" s="23"/>
      <c r="F140" s="24"/>
      <c r="G140" s="14" t="s">
        <v>14</v>
      </c>
      <c r="H140" s="15">
        <v>0.1</v>
      </c>
      <c r="I140" s="16" t="s">
        <v>340</v>
      </c>
      <c r="J140" s="12" t="s">
        <v>342</v>
      </c>
      <c r="K140" s="16" t="s">
        <v>221</v>
      </c>
      <c r="L140" s="66" t="s">
        <v>338</v>
      </c>
      <c r="M140" s="85">
        <f t="shared" si="13"/>
        <v>0.2</v>
      </c>
      <c r="N140" s="15">
        <f t="shared" si="18"/>
        <v>0.99</v>
      </c>
      <c r="O140" s="78">
        <f t="shared" si="19"/>
        <v>0</v>
      </c>
      <c r="P140" s="78">
        <f t="shared" si="20"/>
        <v>1.9800000000000005E-2</v>
      </c>
      <c r="Q140" s="153">
        <f t="shared" si="21"/>
        <v>2.0000000000000023E-4</v>
      </c>
      <c r="R140" s="113"/>
    </row>
    <row r="141" spans="2:18" s="3" customFormat="1" ht="27.95" customHeight="1">
      <c r="B141" s="236"/>
      <c r="C141" s="188"/>
      <c r="D141" s="17" t="s">
        <v>397</v>
      </c>
      <c r="E141" s="18" t="s">
        <v>334</v>
      </c>
      <c r="F141" s="19" t="s">
        <v>312</v>
      </c>
      <c r="G141" s="14" t="s">
        <v>12</v>
      </c>
      <c r="H141" s="15">
        <v>0.8</v>
      </c>
      <c r="I141" s="16" t="s">
        <v>68</v>
      </c>
      <c r="J141" s="12" t="s">
        <v>341</v>
      </c>
      <c r="K141" s="16" t="s">
        <v>221</v>
      </c>
      <c r="L141" s="66" t="s">
        <v>350</v>
      </c>
      <c r="M141" s="85">
        <v>0.2</v>
      </c>
      <c r="N141" s="15">
        <f t="shared" si="18"/>
        <v>0.99</v>
      </c>
      <c r="O141" s="78">
        <f t="shared" si="19"/>
        <v>0</v>
      </c>
      <c r="P141" s="78">
        <f t="shared" si="20"/>
        <v>0.15840000000000004</v>
      </c>
      <c r="Q141" s="153">
        <f t="shared" si="21"/>
        <v>1.6000000000000018E-3</v>
      </c>
      <c r="R141" s="113"/>
    </row>
    <row r="142" spans="2:18" s="3" customFormat="1" ht="27.95" customHeight="1">
      <c r="B142" s="236"/>
      <c r="C142" s="188"/>
      <c r="D142" s="20"/>
      <c r="E142" s="21"/>
      <c r="F142" s="31"/>
      <c r="G142" s="14" t="s">
        <v>13</v>
      </c>
      <c r="H142" s="15">
        <v>0.1</v>
      </c>
      <c r="I142" s="16" t="s">
        <v>339</v>
      </c>
      <c r="J142" s="12" t="s">
        <v>343</v>
      </c>
      <c r="K142" s="16" t="s">
        <v>297</v>
      </c>
      <c r="L142" s="66" t="s">
        <v>338</v>
      </c>
      <c r="M142" s="85">
        <f t="shared" si="13"/>
        <v>0.2</v>
      </c>
      <c r="N142" s="15">
        <f t="shared" si="18"/>
        <v>0.99</v>
      </c>
      <c r="O142" s="78">
        <f t="shared" si="19"/>
        <v>0</v>
      </c>
      <c r="P142" s="78">
        <f t="shared" si="20"/>
        <v>1.9800000000000005E-2</v>
      </c>
      <c r="Q142" s="153">
        <f t="shared" si="21"/>
        <v>2.0000000000000023E-4</v>
      </c>
      <c r="R142" s="113"/>
    </row>
    <row r="143" spans="2:18" s="3" customFormat="1" ht="27.95" customHeight="1">
      <c r="B143" s="236"/>
      <c r="C143" s="188"/>
      <c r="D143" s="22"/>
      <c r="E143" s="23"/>
      <c r="F143" s="24"/>
      <c r="G143" s="14" t="s">
        <v>14</v>
      </c>
      <c r="H143" s="15">
        <v>0.1</v>
      </c>
      <c r="I143" s="16" t="s">
        <v>340</v>
      </c>
      <c r="J143" s="12" t="s">
        <v>342</v>
      </c>
      <c r="K143" s="16" t="s">
        <v>221</v>
      </c>
      <c r="L143" s="66" t="s">
        <v>338</v>
      </c>
      <c r="M143" s="85">
        <f t="shared" si="13"/>
        <v>0.2</v>
      </c>
      <c r="N143" s="15">
        <f t="shared" si="18"/>
        <v>0.99</v>
      </c>
      <c r="O143" s="78">
        <f t="shared" si="19"/>
        <v>0</v>
      </c>
      <c r="P143" s="78">
        <f t="shared" si="20"/>
        <v>1.9800000000000005E-2</v>
      </c>
      <c r="Q143" s="153">
        <f t="shared" si="21"/>
        <v>2.0000000000000023E-4</v>
      </c>
      <c r="R143" s="113"/>
    </row>
    <row r="144" spans="2:18" s="3" customFormat="1" ht="27.95" customHeight="1">
      <c r="B144" s="236"/>
      <c r="C144" s="188"/>
      <c r="D144" s="17" t="s">
        <v>398</v>
      </c>
      <c r="E144" s="18" t="s">
        <v>71</v>
      </c>
      <c r="F144" s="19" t="s">
        <v>325</v>
      </c>
      <c r="G144" s="14" t="s">
        <v>205</v>
      </c>
      <c r="H144" s="15">
        <v>0.4</v>
      </c>
      <c r="I144" s="16" t="s">
        <v>15</v>
      </c>
      <c r="J144" s="12" t="s">
        <v>210</v>
      </c>
      <c r="K144" s="16" t="s">
        <v>18</v>
      </c>
      <c r="L144" s="65" t="s">
        <v>21</v>
      </c>
      <c r="M144" s="85">
        <v>2</v>
      </c>
      <c r="N144" s="15">
        <f t="shared" si="18"/>
        <v>0</v>
      </c>
      <c r="O144" s="78">
        <f t="shared" si="19"/>
        <v>0.8</v>
      </c>
      <c r="P144" s="78">
        <f t="shared" si="20"/>
        <v>0</v>
      </c>
      <c r="Q144" s="153">
        <f t="shared" si="21"/>
        <v>0</v>
      </c>
      <c r="R144" s="113"/>
    </row>
    <row r="145" spans="2:18" s="3" customFormat="1" ht="27.95" customHeight="1">
      <c r="B145" s="236"/>
      <c r="C145" s="188"/>
      <c r="D145" s="20"/>
      <c r="E145" s="21"/>
      <c r="F145" s="31"/>
      <c r="G145" s="14" t="s">
        <v>206</v>
      </c>
      <c r="H145" s="15">
        <v>0.4</v>
      </c>
      <c r="I145" s="16" t="s">
        <v>204</v>
      </c>
      <c r="J145" s="13" t="s">
        <v>864</v>
      </c>
      <c r="K145" s="16" t="s">
        <v>20</v>
      </c>
      <c r="L145" s="66" t="s">
        <v>338</v>
      </c>
      <c r="M145" s="85">
        <f t="shared" si="13"/>
        <v>2</v>
      </c>
      <c r="N145" s="15">
        <f t="shared" si="18"/>
        <v>0.99</v>
      </c>
      <c r="O145" s="78">
        <f t="shared" si="19"/>
        <v>0</v>
      </c>
      <c r="P145" s="78">
        <f t="shared" si="20"/>
        <v>0.79200000000000004</v>
      </c>
      <c r="Q145" s="153">
        <f t="shared" si="21"/>
        <v>8.0000000000000071E-3</v>
      </c>
      <c r="R145" s="113"/>
    </row>
    <row r="146" spans="2:18" s="3" customFormat="1" ht="27.95" customHeight="1">
      <c r="B146" s="236"/>
      <c r="C146" s="188"/>
      <c r="D146" s="22"/>
      <c r="E146" s="23"/>
      <c r="F146" s="24"/>
      <c r="G146" s="14" t="s">
        <v>14</v>
      </c>
      <c r="H146" s="15">
        <v>0.2</v>
      </c>
      <c r="I146" s="16" t="s">
        <v>15</v>
      </c>
      <c r="J146" s="12" t="s">
        <v>210</v>
      </c>
      <c r="K146" s="16" t="s">
        <v>18</v>
      </c>
      <c r="L146" s="65" t="s">
        <v>21</v>
      </c>
      <c r="M146" s="85">
        <f t="shared" si="13"/>
        <v>2</v>
      </c>
      <c r="N146" s="15">
        <f t="shared" si="18"/>
        <v>0</v>
      </c>
      <c r="O146" s="78">
        <f t="shared" si="19"/>
        <v>0.4</v>
      </c>
      <c r="P146" s="78">
        <f t="shared" si="20"/>
        <v>0</v>
      </c>
      <c r="Q146" s="153">
        <f t="shared" si="21"/>
        <v>0</v>
      </c>
      <c r="R146" s="113"/>
    </row>
    <row r="147" spans="2:18" s="3" customFormat="1" ht="27.95" customHeight="1">
      <c r="B147" s="236"/>
      <c r="C147" s="188"/>
      <c r="D147" s="17" t="s">
        <v>399</v>
      </c>
      <c r="E147" s="18" t="s">
        <v>6</v>
      </c>
      <c r="F147" s="19" t="s">
        <v>326</v>
      </c>
      <c r="G147" s="14" t="s">
        <v>12</v>
      </c>
      <c r="H147" s="15">
        <v>0.8</v>
      </c>
      <c r="I147" s="16" t="s">
        <v>344</v>
      </c>
      <c r="J147" s="12" t="s">
        <v>341</v>
      </c>
      <c r="K147" s="16" t="s">
        <v>82</v>
      </c>
      <c r="L147" s="66" t="s">
        <v>338</v>
      </c>
      <c r="M147" s="85">
        <v>0.2</v>
      </c>
      <c r="N147" s="15">
        <f t="shared" si="18"/>
        <v>0.99</v>
      </c>
      <c r="O147" s="78">
        <f t="shared" si="19"/>
        <v>0</v>
      </c>
      <c r="P147" s="78">
        <f t="shared" si="20"/>
        <v>0.15840000000000004</v>
      </c>
      <c r="Q147" s="153">
        <f t="shared" si="21"/>
        <v>1.6000000000000018E-3</v>
      </c>
      <c r="R147" s="113"/>
    </row>
    <row r="148" spans="2:18" s="3" customFormat="1" ht="27.95" customHeight="1">
      <c r="B148" s="236"/>
      <c r="C148" s="188"/>
      <c r="D148" s="20"/>
      <c r="E148" s="21"/>
      <c r="F148" s="31"/>
      <c r="G148" s="14" t="s">
        <v>13</v>
      </c>
      <c r="H148" s="15">
        <v>0.1</v>
      </c>
      <c r="I148" s="16" t="s">
        <v>68</v>
      </c>
      <c r="J148" s="12" t="s">
        <v>342</v>
      </c>
      <c r="K148" s="16" t="s">
        <v>297</v>
      </c>
      <c r="L148" s="66" t="s">
        <v>338</v>
      </c>
      <c r="M148" s="85">
        <f t="shared" si="13"/>
        <v>0.2</v>
      </c>
      <c r="N148" s="15">
        <f t="shared" si="18"/>
        <v>0.99</v>
      </c>
      <c r="O148" s="78">
        <f t="shared" si="19"/>
        <v>0</v>
      </c>
      <c r="P148" s="78">
        <f t="shared" si="20"/>
        <v>1.9800000000000005E-2</v>
      </c>
      <c r="Q148" s="153">
        <f t="shared" si="21"/>
        <v>2.0000000000000023E-4</v>
      </c>
      <c r="R148" s="113"/>
    </row>
    <row r="149" spans="2:18" s="3" customFormat="1" ht="27.95" customHeight="1">
      <c r="B149" s="236"/>
      <c r="C149" s="188"/>
      <c r="D149" s="22"/>
      <c r="E149" s="23"/>
      <c r="F149" s="24"/>
      <c r="G149" s="14" t="s">
        <v>14</v>
      </c>
      <c r="H149" s="15">
        <v>0.1</v>
      </c>
      <c r="I149" s="16" t="s">
        <v>68</v>
      </c>
      <c r="J149" s="12" t="s">
        <v>342</v>
      </c>
      <c r="K149" s="16" t="s">
        <v>221</v>
      </c>
      <c r="L149" s="66" t="s">
        <v>338</v>
      </c>
      <c r="M149" s="85">
        <f t="shared" si="13"/>
        <v>0.2</v>
      </c>
      <c r="N149" s="15">
        <f t="shared" si="18"/>
        <v>0.99</v>
      </c>
      <c r="O149" s="78">
        <f t="shared" si="19"/>
        <v>0</v>
      </c>
      <c r="P149" s="78">
        <f t="shared" si="20"/>
        <v>1.9800000000000005E-2</v>
      </c>
      <c r="Q149" s="153">
        <f t="shared" si="21"/>
        <v>2.0000000000000023E-4</v>
      </c>
      <c r="R149" s="113"/>
    </row>
    <row r="150" spans="2:18" s="3" customFormat="1" ht="27.95" customHeight="1">
      <c r="B150" s="236"/>
      <c r="C150" s="188"/>
      <c r="D150" s="17" t="s">
        <v>400</v>
      </c>
      <c r="E150" s="18" t="s">
        <v>6</v>
      </c>
      <c r="F150" s="19" t="s">
        <v>327</v>
      </c>
      <c r="G150" s="14" t="s">
        <v>12</v>
      </c>
      <c r="H150" s="15">
        <v>0.8</v>
      </c>
      <c r="I150" s="16" t="s">
        <v>344</v>
      </c>
      <c r="J150" s="12" t="s">
        <v>341</v>
      </c>
      <c r="K150" s="16" t="s">
        <v>82</v>
      </c>
      <c r="L150" s="66" t="s">
        <v>338</v>
      </c>
      <c r="M150" s="85">
        <v>0.2</v>
      </c>
      <c r="N150" s="15">
        <f t="shared" si="18"/>
        <v>0.99</v>
      </c>
      <c r="O150" s="78">
        <f t="shared" si="19"/>
        <v>0</v>
      </c>
      <c r="P150" s="78">
        <f t="shared" si="20"/>
        <v>0.15840000000000004</v>
      </c>
      <c r="Q150" s="153">
        <f t="shared" si="21"/>
        <v>1.6000000000000018E-3</v>
      </c>
      <c r="R150" s="113"/>
    </row>
    <row r="151" spans="2:18" s="3" customFormat="1" ht="27.95" customHeight="1">
      <c r="B151" s="236"/>
      <c r="C151" s="188"/>
      <c r="D151" s="20"/>
      <c r="E151" s="21"/>
      <c r="F151" s="31"/>
      <c r="G151" s="14" t="s">
        <v>13</v>
      </c>
      <c r="H151" s="15">
        <v>0.1</v>
      </c>
      <c r="I151" s="16" t="s">
        <v>68</v>
      </c>
      <c r="J151" s="12" t="s">
        <v>342</v>
      </c>
      <c r="K151" s="16" t="s">
        <v>297</v>
      </c>
      <c r="L151" s="66" t="s">
        <v>338</v>
      </c>
      <c r="M151" s="85">
        <f t="shared" si="13"/>
        <v>0.2</v>
      </c>
      <c r="N151" s="15">
        <f t="shared" si="18"/>
        <v>0.99</v>
      </c>
      <c r="O151" s="78">
        <f t="shared" si="19"/>
        <v>0</v>
      </c>
      <c r="P151" s="78">
        <f t="shared" si="20"/>
        <v>1.9800000000000005E-2</v>
      </c>
      <c r="Q151" s="153">
        <f t="shared" si="21"/>
        <v>2.0000000000000023E-4</v>
      </c>
      <c r="R151" s="113"/>
    </row>
    <row r="152" spans="2:18" s="3" customFormat="1" ht="27.95" customHeight="1">
      <c r="B152" s="236"/>
      <c r="C152" s="188"/>
      <c r="D152" s="22"/>
      <c r="E152" s="23"/>
      <c r="F152" s="24"/>
      <c r="G152" s="14" t="s">
        <v>14</v>
      </c>
      <c r="H152" s="15">
        <v>0.1</v>
      </c>
      <c r="I152" s="16" t="s">
        <v>68</v>
      </c>
      <c r="J152" s="12" t="s">
        <v>342</v>
      </c>
      <c r="K152" s="16" t="s">
        <v>221</v>
      </c>
      <c r="L152" s="66" t="s">
        <v>338</v>
      </c>
      <c r="M152" s="85">
        <f t="shared" si="13"/>
        <v>0.2</v>
      </c>
      <c r="N152" s="15">
        <f t="shared" si="18"/>
        <v>0.99</v>
      </c>
      <c r="O152" s="78">
        <f t="shared" si="19"/>
        <v>0</v>
      </c>
      <c r="P152" s="78">
        <f t="shared" si="20"/>
        <v>1.9800000000000005E-2</v>
      </c>
      <c r="Q152" s="153">
        <f t="shared" si="21"/>
        <v>2.0000000000000023E-4</v>
      </c>
      <c r="R152" s="113"/>
    </row>
    <row r="153" spans="2:18" s="3" customFormat="1" ht="27.95" customHeight="1">
      <c r="B153" s="236"/>
      <c r="C153" s="188"/>
      <c r="D153" s="17" t="s">
        <v>401</v>
      </c>
      <c r="E153" s="18" t="s">
        <v>71</v>
      </c>
      <c r="F153" s="19" t="s">
        <v>329</v>
      </c>
      <c r="G153" s="14" t="s">
        <v>205</v>
      </c>
      <c r="H153" s="15">
        <v>0.4</v>
      </c>
      <c r="I153" s="16" t="s">
        <v>81</v>
      </c>
      <c r="J153" s="12" t="s">
        <v>292</v>
      </c>
      <c r="K153" s="16" t="s">
        <v>215</v>
      </c>
      <c r="L153" s="65" t="s">
        <v>217</v>
      </c>
      <c r="M153" s="85">
        <v>2</v>
      </c>
      <c r="N153" s="15">
        <f t="shared" si="18"/>
        <v>0</v>
      </c>
      <c r="O153" s="78">
        <f t="shared" si="19"/>
        <v>0.8</v>
      </c>
      <c r="P153" s="78">
        <f t="shared" si="20"/>
        <v>0</v>
      </c>
      <c r="Q153" s="153">
        <f t="shared" si="21"/>
        <v>0</v>
      </c>
      <c r="R153" s="113"/>
    </row>
    <row r="154" spans="2:18" s="3" customFormat="1" ht="27.95" customHeight="1">
      <c r="B154" s="236"/>
      <c r="C154" s="188"/>
      <c r="D154" s="20"/>
      <c r="E154" s="21"/>
      <c r="F154" s="31"/>
      <c r="G154" s="14" t="s">
        <v>206</v>
      </c>
      <c r="H154" s="15">
        <v>0.4</v>
      </c>
      <c r="I154" s="16" t="s">
        <v>68</v>
      </c>
      <c r="J154" s="12" t="s">
        <v>342</v>
      </c>
      <c r="K154" s="16" t="s">
        <v>297</v>
      </c>
      <c r="L154" s="66" t="s">
        <v>338</v>
      </c>
      <c r="M154" s="85">
        <f t="shared" si="13"/>
        <v>2</v>
      </c>
      <c r="N154" s="15">
        <f t="shared" si="18"/>
        <v>0.99</v>
      </c>
      <c r="O154" s="78">
        <f t="shared" si="19"/>
        <v>0</v>
      </c>
      <c r="P154" s="78">
        <f t="shared" si="20"/>
        <v>0.79200000000000004</v>
      </c>
      <c r="Q154" s="153">
        <f t="shared" si="21"/>
        <v>8.0000000000000071E-3</v>
      </c>
      <c r="R154" s="113"/>
    </row>
    <row r="155" spans="2:18" s="3" customFormat="1" ht="27.95" customHeight="1">
      <c r="B155" s="236"/>
      <c r="C155" s="188"/>
      <c r="D155" s="22"/>
      <c r="E155" s="23"/>
      <c r="F155" s="24"/>
      <c r="G155" s="14" t="s">
        <v>14</v>
      </c>
      <c r="H155" s="15">
        <v>0.2</v>
      </c>
      <c r="I155" s="16" t="s">
        <v>15</v>
      </c>
      <c r="J155" s="12" t="s">
        <v>210</v>
      </c>
      <c r="K155" s="16" t="s">
        <v>18</v>
      </c>
      <c r="L155" s="65" t="s">
        <v>21</v>
      </c>
      <c r="M155" s="85">
        <f t="shared" si="13"/>
        <v>2</v>
      </c>
      <c r="N155" s="15">
        <f t="shared" si="18"/>
        <v>0</v>
      </c>
      <c r="O155" s="78">
        <f t="shared" si="19"/>
        <v>0.4</v>
      </c>
      <c r="P155" s="78">
        <f t="shared" si="20"/>
        <v>0</v>
      </c>
      <c r="Q155" s="153">
        <f t="shared" si="21"/>
        <v>0</v>
      </c>
      <c r="R155" s="113"/>
    </row>
    <row r="156" spans="2:18" s="3" customFormat="1" ht="27.95" customHeight="1">
      <c r="B156" s="236"/>
      <c r="C156" s="188"/>
      <c r="D156" s="17" t="s">
        <v>402</v>
      </c>
      <c r="E156" s="18" t="s">
        <v>24</v>
      </c>
      <c r="F156" s="19" t="s">
        <v>331</v>
      </c>
      <c r="G156" s="14" t="s">
        <v>12</v>
      </c>
      <c r="H156" s="15">
        <v>0.8</v>
      </c>
      <c r="I156" s="16" t="s">
        <v>68</v>
      </c>
      <c r="J156" s="12" t="s">
        <v>342</v>
      </c>
      <c r="K156" s="16" t="s">
        <v>221</v>
      </c>
      <c r="L156" s="66" t="s">
        <v>338</v>
      </c>
      <c r="M156" s="85">
        <v>0.2</v>
      </c>
      <c r="N156" s="15">
        <f t="shared" si="18"/>
        <v>0.99</v>
      </c>
      <c r="O156" s="78">
        <f t="shared" si="19"/>
        <v>0</v>
      </c>
      <c r="P156" s="78">
        <f t="shared" si="20"/>
        <v>0.15840000000000004</v>
      </c>
      <c r="Q156" s="153">
        <f t="shared" si="21"/>
        <v>1.6000000000000018E-3</v>
      </c>
      <c r="R156" s="113"/>
    </row>
    <row r="157" spans="2:18" s="3" customFormat="1" ht="27.95" customHeight="1">
      <c r="B157" s="236"/>
      <c r="C157" s="188"/>
      <c r="D157" s="20"/>
      <c r="E157" s="21"/>
      <c r="F157" s="31"/>
      <c r="G157" s="14" t="s">
        <v>13</v>
      </c>
      <c r="H157" s="15">
        <v>0.1</v>
      </c>
      <c r="I157" s="16" t="s">
        <v>204</v>
      </c>
      <c r="J157" s="12" t="s">
        <v>342</v>
      </c>
      <c r="K157" s="16" t="s">
        <v>300</v>
      </c>
      <c r="L157" s="66" t="s">
        <v>338</v>
      </c>
      <c r="M157" s="85">
        <f t="shared" si="13"/>
        <v>0.2</v>
      </c>
      <c r="N157" s="15">
        <f t="shared" si="18"/>
        <v>0.99</v>
      </c>
      <c r="O157" s="78">
        <f t="shared" si="19"/>
        <v>0</v>
      </c>
      <c r="P157" s="78">
        <f t="shared" si="20"/>
        <v>1.9800000000000005E-2</v>
      </c>
      <c r="Q157" s="153">
        <f t="shared" si="21"/>
        <v>2.0000000000000023E-4</v>
      </c>
      <c r="R157" s="113"/>
    </row>
    <row r="158" spans="2:18" s="3" customFormat="1" ht="27.95" customHeight="1">
      <c r="B158" s="236"/>
      <c r="C158" s="188"/>
      <c r="D158" s="20"/>
      <c r="E158" s="21"/>
      <c r="F158" s="31"/>
      <c r="G158" s="14" t="s">
        <v>14</v>
      </c>
      <c r="H158" s="15">
        <v>0.1</v>
      </c>
      <c r="I158" s="91" t="s">
        <v>68</v>
      </c>
      <c r="J158" s="12" t="s">
        <v>342</v>
      </c>
      <c r="K158" s="91" t="s">
        <v>82</v>
      </c>
      <c r="L158" s="66" t="s">
        <v>338</v>
      </c>
      <c r="M158" s="93">
        <f t="shared" si="13"/>
        <v>0.2</v>
      </c>
      <c r="N158" s="172">
        <f t="shared" si="18"/>
        <v>0.99</v>
      </c>
      <c r="O158" s="174">
        <f t="shared" si="19"/>
        <v>0</v>
      </c>
      <c r="P158" s="174">
        <f t="shared" si="20"/>
        <v>1.9800000000000005E-2</v>
      </c>
      <c r="Q158" s="175">
        <f t="shared" si="21"/>
        <v>2.0000000000000023E-4</v>
      </c>
      <c r="R158" s="113"/>
    </row>
    <row r="159" spans="2:18" s="3" customFormat="1" ht="27.95" customHeight="1">
      <c r="B159" s="236"/>
      <c r="C159" s="188"/>
      <c r="D159" s="17" t="s">
        <v>403</v>
      </c>
      <c r="E159" s="18" t="s">
        <v>71</v>
      </c>
      <c r="F159" s="19" t="s">
        <v>330</v>
      </c>
      <c r="G159" s="14" t="s">
        <v>205</v>
      </c>
      <c r="H159" s="15">
        <v>0.4</v>
      </c>
      <c r="I159" s="16" t="s">
        <v>81</v>
      </c>
      <c r="J159" s="12" t="s">
        <v>292</v>
      </c>
      <c r="K159" s="16" t="s">
        <v>215</v>
      </c>
      <c r="L159" s="65" t="s">
        <v>217</v>
      </c>
      <c r="M159" s="85">
        <v>2</v>
      </c>
      <c r="N159" s="15">
        <f t="shared" si="18"/>
        <v>0</v>
      </c>
      <c r="O159" s="78">
        <f t="shared" si="19"/>
        <v>0.8</v>
      </c>
      <c r="P159" s="78">
        <f t="shared" si="20"/>
        <v>0</v>
      </c>
      <c r="Q159" s="153">
        <f t="shared" si="21"/>
        <v>0</v>
      </c>
      <c r="R159" s="113"/>
    </row>
    <row r="160" spans="2:18" s="3" customFormat="1" ht="27.95" customHeight="1">
      <c r="B160" s="236"/>
      <c r="C160" s="188"/>
      <c r="D160" s="20"/>
      <c r="E160" s="21"/>
      <c r="F160" s="31"/>
      <c r="G160" s="14" t="s">
        <v>206</v>
      </c>
      <c r="H160" s="15">
        <v>0.4</v>
      </c>
      <c r="I160" s="16" t="s">
        <v>68</v>
      </c>
      <c r="J160" s="12" t="s">
        <v>342</v>
      </c>
      <c r="K160" s="16" t="s">
        <v>297</v>
      </c>
      <c r="L160" s="66" t="s">
        <v>338</v>
      </c>
      <c r="M160" s="85">
        <f t="shared" ref="M160:M174" si="22">M159</f>
        <v>2</v>
      </c>
      <c r="N160" s="15">
        <f t="shared" si="18"/>
        <v>0.99</v>
      </c>
      <c r="O160" s="78">
        <f t="shared" si="19"/>
        <v>0</v>
      </c>
      <c r="P160" s="78">
        <f t="shared" si="20"/>
        <v>0.79200000000000004</v>
      </c>
      <c r="Q160" s="153">
        <f t="shared" si="21"/>
        <v>8.0000000000000071E-3</v>
      </c>
      <c r="R160" s="113"/>
    </row>
    <row r="161" spans="2:18" s="3" customFormat="1" ht="27.95" customHeight="1">
      <c r="B161" s="236"/>
      <c r="C161" s="188"/>
      <c r="D161" s="22"/>
      <c r="E161" s="23"/>
      <c r="F161" s="24"/>
      <c r="G161" s="14" t="s">
        <v>14</v>
      </c>
      <c r="H161" s="15">
        <v>0.2</v>
      </c>
      <c r="I161" s="16" t="s">
        <v>15</v>
      </c>
      <c r="J161" s="12" t="s">
        <v>210</v>
      </c>
      <c r="K161" s="16" t="s">
        <v>18</v>
      </c>
      <c r="L161" s="65" t="s">
        <v>21</v>
      </c>
      <c r="M161" s="85">
        <f t="shared" si="22"/>
        <v>2</v>
      </c>
      <c r="N161" s="15">
        <f t="shared" si="18"/>
        <v>0</v>
      </c>
      <c r="O161" s="78">
        <f t="shared" si="19"/>
        <v>0.4</v>
      </c>
      <c r="P161" s="78">
        <f t="shared" si="20"/>
        <v>0</v>
      </c>
      <c r="Q161" s="153">
        <f t="shared" si="21"/>
        <v>0</v>
      </c>
      <c r="R161" s="171"/>
    </row>
    <row r="162" spans="2:18" s="3" customFormat="1" ht="27.95" customHeight="1">
      <c r="B162" s="236"/>
      <c r="C162" s="188"/>
      <c r="D162" s="17" t="s">
        <v>404</v>
      </c>
      <c r="E162" s="18" t="s">
        <v>6</v>
      </c>
      <c r="F162" s="19" t="s">
        <v>331</v>
      </c>
      <c r="G162" s="14" t="s">
        <v>12</v>
      </c>
      <c r="H162" s="15">
        <v>0.8</v>
      </c>
      <c r="I162" s="16" t="s">
        <v>68</v>
      </c>
      <c r="J162" s="12" t="s">
        <v>342</v>
      </c>
      <c r="K162" s="16" t="s">
        <v>221</v>
      </c>
      <c r="L162" s="66" t="s">
        <v>338</v>
      </c>
      <c r="M162" s="85">
        <v>0.2</v>
      </c>
      <c r="N162" s="15">
        <f t="shared" si="18"/>
        <v>0.99</v>
      </c>
      <c r="O162" s="78">
        <f t="shared" si="19"/>
        <v>0</v>
      </c>
      <c r="P162" s="78">
        <f t="shared" si="20"/>
        <v>0.15840000000000004</v>
      </c>
      <c r="Q162" s="153">
        <f t="shared" si="21"/>
        <v>1.6000000000000018E-3</v>
      </c>
      <c r="R162" s="171"/>
    </row>
    <row r="163" spans="2:18" s="3" customFormat="1" ht="27.95" customHeight="1">
      <c r="B163" s="236"/>
      <c r="C163" s="188"/>
      <c r="D163" s="20"/>
      <c r="E163" s="21"/>
      <c r="F163" s="31"/>
      <c r="G163" s="14" t="s">
        <v>13</v>
      </c>
      <c r="H163" s="15">
        <v>0.1</v>
      </c>
      <c r="I163" s="16" t="s">
        <v>204</v>
      </c>
      <c r="J163" s="12" t="s">
        <v>342</v>
      </c>
      <c r="K163" s="16" t="s">
        <v>300</v>
      </c>
      <c r="L163" s="66" t="s">
        <v>338</v>
      </c>
      <c r="M163" s="85">
        <f t="shared" si="22"/>
        <v>0.2</v>
      </c>
      <c r="N163" s="15">
        <f t="shared" si="18"/>
        <v>0.99</v>
      </c>
      <c r="O163" s="78">
        <f t="shared" si="19"/>
        <v>0</v>
      </c>
      <c r="P163" s="78">
        <f t="shared" si="20"/>
        <v>1.9800000000000005E-2</v>
      </c>
      <c r="Q163" s="153">
        <f t="shared" si="21"/>
        <v>2.0000000000000023E-4</v>
      </c>
      <c r="R163" s="171"/>
    </row>
    <row r="164" spans="2:18" s="3" customFormat="1" ht="27.95" customHeight="1">
      <c r="B164" s="236"/>
      <c r="C164" s="188"/>
      <c r="D164" s="22"/>
      <c r="E164" s="23"/>
      <c r="F164" s="24"/>
      <c r="G164" s="14" t="s">
        <v>14</v>
      </c>
      <c r="H164" s="15">
        <v>0.1</v>
      </c>
      <c r="I164" s="91" t="s">
        <v>68</v>
      </c>
      <c r="J164" s="12" t="s">
        <v>342</v>
      </c>
      <c r="K164" s="91" t="s">
        <v>82</v>
      </c>
      <c r="L164" s="66" t="s">
        <v>338</v>
      </c>
      <c r="M164" s="85">
        <f t="shared" si="22"/>
        <v>0.2</v>
      </c>
      <c r="N164" s="15">
        <f t="shared" si="18"/>
        <v>0.99</v>
      </c>
      <c r="O164" s="78">
        <f t="shared" si="19"/>
        <v>0</v>
      </c>
      <c r="P164" s="78">
        <f t="shared" si="20"/>
        <v>1.9800000000000005E-2</v>
      </c>
      <c r="Q164" s="153">
        <f t="shared" si="21"/>
        <v>2.0000000000000023E-4</v>
      </c>
      <c r="R164" s="171"/>
    </row>
    <row r="165" spans="2:18" s="3" customFormat="1" ht="27.95" customHeight="1">
      <c r="B165" s="236"/>
      <c r="C165" s="188"/>
      <c r="D165" s="17" t="s">
        <v>405</v>
      </c>
      <c r="E165" s="18" t="s">
        <v>354</v>
      </c>
      <c r="F165" s="19" t="s">
        <v>332</v>
      </c>
      <c r="G165" s="168" t="s">
        <v>357</v>
      </c>
      <c r="H165" s="164">
        <v>0.25</v>
      </c>
      <c r="I165" s="165" t="s">
        <v>81</v>
      </c>
      <c r="J165" s="13" t="s">
        <v>210</v>
      </c>
      <c r="K165" s="165" t="s">
        <v>298</v>
      </c>
      <c r="L165" s="66" t="s">
        <v>299</v>
      </c>
      <c r="M165" s="177">
        <v>0.45</v>
      </c>
      <c r="N165" s="164">
        <f t="shared" si="18"/>
        <v>0</v>
      </c>
      <c r="O165" s="167">
        <f t="shared" si="19"/>
        <v>0.1125</v>
      </c>
      <c r="P165" s="167">
        <f t="shared" si="20"/>
        <v>0</v>
      </c>
      <c r="Q165" s="178">
        <f t="shared" si="21"/>
        <v>0</v>
      </c>
      <c r="R165" s="171"/>
    </row>
    <row r="166" spans="2:18" s="3" customFormat="1" ht="27.95" customHeight="1">
      <c r="B166" s="236"/>
      <c r="C166" s="188"/>
      <c r="D166" s="20"/>
      <c r="E166" s="21"/>
      <c r="F166" s="31"/>
      <c r="G166" s="168" t="s">
        <v>233</v>
      </c>
      <c r="H166" s="164">
        <v>0.25</v>
      </c>
      <c r="I166" s="165" t="s">
        <v>204</v>
      </c>
      <c r="J166" s="13" t="s">
        <v>342</v>
      </c>
      <c r="K166" s="165" t="s">
        <v>82</v>
      </c>
      <c r="L166" s="66" t="s">
        <v>338</v>
      </c>
      <c r="M166" s="177">
        <v>0.45</v>
      </c>
      <c r="N166" s="164">
        <f t="shared" si="18"/>
        <v>0.99</v>
      </c>
      <c r="O166" s="167">
        <f t="shared" si="19"/>
        <v>0</v>
      </c>
      <c r="P166" s="167">
        <f t="shared" si="20"/>
        <v>0.111375</v>
      </c>
      <c r="Q166" s="178">
        <f t="shared" si="21"/>
        <v>1.125000000000001E-3</v>
      </c>
      <c r="R166" s="171"/>
    </row>
    <row r="167" spans="2:18" s="3" customFormat="1" ht="27.95" customHeight="1">
      <c r="B167" s="236"/>
      <c r="C167" s="188"/>
      <c r="D167" s="20"/>
      <c r="E167" s="21"/>
      <c r="F167" s="31"/>
      <c r="G167" s="168" t="s">
        <v>358</v>
      </c>
      <c r="H167" s="164">
        <v>0.25</v>
      </c>
      <c r="I167" s="165" t="s">
        <v>204</v>
      </c>
      <c r="J167" s="13" t="s">
        <v>342</v>
      </c>
      <c r="K167" s="165" t="s">
        <v>300</v>
      </c>
      <c r="L167" s="66" t="s">
        <v>338</v>
      </c>
      <c r="M167" s="177">
        <f>M165</f>
        <v>0.45</v>
      </c>
      <c r="N167" s="164">
        <f t="shared" si="18"/>
        <v>0.99</v>
      </c>
      <c r="O167" s="167">
        <f t="shared" si="19"/>
        <v>0</v>
      </c>
      <c r="P167" s="167">
        <f t="shared" si="20"/>
        <v>0.111375</v>
      </c>
      <c r="Q167" s="178">
        <f t="shared" si="21"/>
        <v>1.125000000000001E-3</v>
      </c>
      <c r="R167" s="171"/>
    </row>
    <row r="168" spans="2:18" s="3" customFormat="1" ht="27.95" customHeight="1">
      <c r="B168" s="236"/>
      <c r="C168" s="188"/>
      <c r="D168" s="20"/>
      <c r="E168" s="21"/>
      <c r="F168" s="31"/>
      <c r="G168" s="168" t="s">
        <v>359</v>
      </c>
      <c r="H168" s="164">
        <v>0.25</v>
      </c>
      <c r="I168" s="179" t="s">
        <v>26</v>
      </c>
      <c r="J168" s="180" t="s">
        <v>214</v>
      </c>
      <c r="K168" s="179" t="s">
        <v>18</v>
      </c>
      <c r="L168" s="181" t="s">
        <v>21</v>
      </c>
      <c r="M168" s="182">
        <f t="shared" si="22"/>
        <v>0.45</v>
      </c>
      <c r="N168" s="183">
        <f t="shared" si="18"/>
        <v>0</v>
      </c>
      <c r="O168" s="184">
        <f t="shared" si="19"/>
        <v>0.1125</v>
      </c>
      <c r="P168" s="184">
        <f t="shared" si="20"/>
        <v>0</v>
      </c>
      <c r="Q168" s="185">
        <f t="shared" si="21"/>
        <v>0</v>
      </c>
      <c r="R168" s="171"/>
    </row>
    <row r="169" spans="2:18" s="3" customFormat="1" ht="27.95" customHeight="1">
      <c r="B169" s="236"/>
      <c r="C169" s="188"/>
      <c r="D169" s="17" t="s">
        <v>406</v>
      </c>
      <c r="E169" s="18" t="s">
        <v>6</v>
      </c>
      <c r="F169" s="19" t="s">
        <v>333</v>
      </c>
      <c r="G169" s="14" t="s">
        <v>12</v>
      </c>
      <c r="H169" s="15">
        <v>0.8</v>
      </c>
      <c r="I169" s="16" t="s">
        <v>345</v>
      </c>
      <c r="J169" s="12" t="s">
        <v>341</v>
      </c>
      <c r="K169" s="16" t="s">
        <v>221</v>
      </c>
      <c r="L169" s="66" t="s">
        <v>338</v>
      </c>
      <c r="M169" s="85">
        <v>0.2</v>
      </c>
      <c r="N169" s="15">
        <f t="shared" si="18"/>
        <v>0.99</v>
      </c>
      <c r="O169" s="78">
        <f t="shared" si="19"/>
        <v>0</v>
      </c>
      <c r="P169" s="78">
        <f t="shared" si="20"/>
        <v>0.15840000000000004</v>
      </c>
      <c r="Q169" s="153">
        <f t="shared" si="21"/>
        <v>1.6000000000000018E-3</v>
      </c>
      <c r="R169" s="171"/>
    </row>
    <row r="170" spans="2:18" s="3" customFormat="1" ht="27.95" customHeight="1">
      <c r="B170" s="236"/>
      <c r="C170" s="188"/>
      <c r="D170" s="20"/>
      <c r="E170" s="21"/>
      <c r="F170" s="31"/>
      <c r="G170" s="14" t="s">
        <v>13</v>
      </c>
      <c r="H170" s="15">
        <v>0.1</v>
      </c>
      <c r="I170" s="16" t="s">
        <v>346</v>
      </c>
      <c r="J170" s="12" t="s">
        <v>218</v>
      </c>
      <c r="K170" s="16" t="s">
        <v>347</v>
      </c>
      <c r="L170" s="65" t="s">
        <v>217</v>
      </c>
      <c r="M170" s="85">
        <f t="shared" si="22"/>
        <v>0.2</v>
      </c>
      <c r="N170" s="15">
        <f t="shared" si="18"/>
        <v>0</v>
      </c>
      <c r="O170" s="78">
        <f t="shared" si="19"/>
        <v>2.0000000000000004E-2</v>
      </c>
      <c r="P170" s="78">
        <f t="shared" si="20"/>
        <v>0</v>
      </c>
      <c r="Q170" s="153">
        <f t="shared" si="21"/>
        <v>0</v>
      </c>
      <c r="R170" s="171"/>
    </row>
    <row r="171" spans="2:18" s="3" customFormat="1" ht="27.95" customHeight="1">
      <c r="B171" s="236"/>
      <c r="C171" s="188"/>
      <c r="D171" s="22"/>
      <c r="E171" s="23"/>
      <c r="F171" s="24"/>
      <c r="G171" s="14" t="s">
        <v>14</v>
      </c>
      <c r="H171" s="15">
        <v>0.1</v>
      </c>
      <c r="I171" s="16" t="s">
        <v>81</v>
      </c>
      <c r="J171" s="12" t="s">
        <v>210</v>
      </c>
      <c r="K171" s="16" t="s">
        <v>18</v>
      </c>
      <c r="L171" s="65" t="s">
        <v>21</v>
      </c>
      <c r="M171" s="85">
        <f t="shared" si="22"/>
        <v>0.2</v>
      </c>
      <c r="N171" s="15">
        <f t="shared" si="18"/>
        <v>0</v>
      </c>
      <c r="O171" s="78">
        <f t="shared" si="19"/>
        <v>2.0000000000000004E-2</v>
      </c>
      <c r="P171" s="78">
        <f t="shared" si="20"/>
        <v>0</v>
      </c>
      <c r="Q171" s="153">
        <f t="shared" si="21"/>
        <v>0</v>
      </c>
      <c r="R171" s="171"/>
    </row>
    <row r="172" spans="2:18" s="3" customFormat="1" ht="27.95" customHeight="1">
      <c r="B172" s="236"/>
      <c r="C172" s="188"/>
      <c r="D172" s="17" t="s">
        <v>407</v>
      </c>
      <c r="E172" s="18" t="s">
        <v>335</v>
      </c>
      <c r="F172" s="19" t="s">
        <v>330</v>
      </c>
      <c r="G172" s="14" t="s">
        <v>205</v>
      </c>
      <c r="H172" s="15">
        <v>0.4</v>
      </c>
      <c r="I172" s="16" t="s">
        <v>81</v>
      </c>
      <c r="J172" s="12" t="s">
        <v>210</v>
      </c>
      <c r="K172" s="16" t="s">
        <v>298</v>
      </c>
      <c r="L172" s="65" t="s">
        <v>299</v>
      </c>
      <c r="M172" s="85">
        <v>2</v>
      </c>
      <c r="N172" s="15">
        <f t="shared" si="18"/>
        <v>0</v>
      </c>
      <c r="O172" s="78">
        <f t="shared" si="19"/>
        <v>0.8</v>
      </c>
      <c r="P172" s="78">
        <f t="shared" si="20"/>
        <v>0</v>
      </c>
      <c r="Q172" s="153">
        <f t="shared" si="21"/>
        <v>0</v>
      </c>
      <c r="R172" s="113"/>
    </row>
    <row r="173" spans="2:18" s="3" customFormat="1" ht="27.95" customHeight="1">
      <c r="B173" s="236"/>
      <c r="C173" s="188"/>
      <c r="D173" s="20"/>
      <c r="E173" s="21"/>
      <c r="F173" s="31"/>
      <c r="G173" s="14" t="s">
        <v>206</v>
      </c>
      <c r="H173" s="15">
        <v>0.4</v>
      </c>
      <c r="I173" s="16" t="s">
        <v>204</v>
      </c>
      <c r="J173" s="12" t="s">
        <v>864</v>
      </c>
      <c r="K173" s="16" t="s">
        <v>300</v>
      </c>
      <c r="L173" s="66" t="s">
        <v>338</v>
      </c>
      <c r="M173" s="85">
        <f t="shared" si="22"/>
        <v>2</v>
      </c>
      <c r="N173" s="15">
        <f t="shared" si="18"/>
        <v>0.99</v>
      </c>
      <c r="O173" s="78">
        <f t="shared" si="19"/>
        <v>0</v>
      </c>
      <c r="P173" s="78">
        <f t="shared" si="20"/>
        <v>0.79200000000000004</v>
      </c>
      <c r="Q173" s="153">
        <f t="shared" si="21"/>
        <v>8.0000000000000071E-3</v>
      </c>
      <c r="R173" s="113"/>
    </row>
    <row r="174" spans="2:18" s="3" customFormat="1" ht="27.95" customHeight="1">
      <c r="B174" s="236"/>
      <c r="C174" s="243"/>
      <c r="D174" s="22"/>
      <c r="E174" s="23"/>
      <c r="F174" s="24"/>
      <c r="G174" s="14" t="s">
        <v>14</v>
      </c>
      <c r="H174" s="15">
        <v>0.2</v>
      </c>
      <c r="I174" s="16" t="s">
        <v>26</v>
      </c>
      <c r="J174" s="12" t="s">
        <v>214</v>
      </c>
      <c r="K174" s="16" t="s">
        <v>18</v>
      </c>
      <c r="L174" s="65" t="s">
        <v>21</v>
      </c>
      <c r="M174" s="85">
        <f t="shared" si="22"/>
        <v>2</v>
      </c>
      <c r="N174" s="15">
        <f t="shared" si="18"/>
        <v>0</v>
      </c>
      <c r="O174" s="78">
        <f t="shared" si="19"/>
        <v>0.4</v>
      </c>
      <c r="P174" s="78">
        <f t="shared" si="20"/>
        <v>0</v>
      </c>
      <c r="Q174" s="153">
        <f t="shared" si="21"/>
        <v>0</v>
      </c>
      <c r="R174" s="113"/>
    </row>
    <row r="175" spans="2:18" s="3" customFormat="1" ht="27.95" customHeight="1">
      <c r="B175" s="236"/>
      <c r="C175" s="243"/>
      <c r="D175" s="20" t="s">
        <v>408</v>
      </c>
      <c r="E175" s="21" t="s">
        <v>308</v>
      </c>
      <c r="F175" s="31" t="s">
        <v>309</v>
      </c>
      <c r="G175" s="159" t="s">
        <v>232</v>
      </c>
      <c r="H175" s="26">
        <v>0.2</v>
      </c>
      <c r="I175" s="27" t="s">
        <v>16</v>
      </c>
      <c r="J175" s="11" t="s">
        <v>349</v>
      </c>
      <c r="K175" s="27" t="s">
        <v>17</v>
      </c>
      <c r="L175" s="64" t="s">
        <v>351</v>
      </c>
      <c r="M175" s="87">
        <v>2.1</v>
      </c>
      <c r="N175" s="26">
        <f>IF(K175="Detected", 0.99,0)</f>
        <v>0.99</v>
      </c>
      <c r="O175" s="88">
        <f>IF(I175="Safe", M175*H175,0)</f>
        <v>0</v>
      </c>
      <c r="P175" s="88">
        <f>IF(I175="Dangerous",M175*H175*N175,0)</f>
        <v>0.41580000000000006</v>
      </c>
      <c r="Q175" s="152">
        <f>IF(P175=0,0,M175*H175*(1-N175))</f>
        <v>4.2000000000000041E-3</v>
      </c>
      <c r="R175" s="113"/>
    </row>
    <row r="176" spans="2:18" s="3" customFormat="1" ht="27.95" customHeight="1">
      <c r="B176" s="236"/>
      <c r="C176" s="243"/>
      <c r="D176" s="20"/>
      <c r="E176" s="21"/>
      <c r="F176" s="31"/>
      <c r="G176" s="163" t="s">
        <v>233</v>
      </c>
      <c r="H176" s="15">
        <v>0.2</v>
      </c>
      <c r="I176" s="16" t="s">
        <v>16</v>
      </c>
      <c r="J176" s="12" t="s">
        <v>348</v>
      </c>
      <c r="K176" s="16" t="s">
        <v>17</v>
      </c>
      <c r="L176" s="65" t="s">
        <v>351</v>
      </c>
      <c r="M176" s="85">
        <f>M175</f>
        <v>2.1</v>
      </c>
      <c r="N176" s="15">
        <f>IF(K176="Detected", 0.99,0)</f>
        <v>0.99</v>
      </c>
      <c r="O176" s="78">
        <f t="shared" ref="O176:O222" si="23">IF(I176="Safe", M176*H176,0)</f>
        <v>0</v>
      </c>
      <c r="P176" s="78">
        <f t="shared" ref="P176:P222" si="24">IF(I176="Dangerous",M176*H176*N176,0)</f>
        <v>0.41580000000000006</v>
      </c>
      <c r="Q176" s="153">
        <f t="shared" ref="Q176:Q222" si="25">IF(P176=0,0,M176*H176*(1-N176))</f>
        <v>4.2000000000000041E-3</v>
      </c>
      <c r="R176" s="113"/>
    </row>
    <row r="177" spans="2:18" s="3" customFormat="1" ht="27.95" customHeight="1">
      <c r="B177" s="236"/>
      <c r="C177" s="243"/>
      <c r="D177" s="20"/>
      <c r="E177" s="21"/>
      <c r="F177" s="31"/>
      <c r="G177" s="163" t="s">
        <v>230</v>
      </c>
      <c r="H177" s="15">
        <v>0.2</v>
      </c>
      <c r="I177" s="16" t="s">
        <v>68</v>
      </c>
      <c r="J177" s="12" t="s">
        <v>348</v>
      </c>
      <c r="K177" s="16" t="s">
        <v>82</v>
      </c>
      <c r="L177" s="65" t="s">
        <v>351</v>
      </c>
      <c r="M177" s="85">
        <f>M176</f>
        <v>2.1</v>
      </c>
      <c r="N177" s="15">
        <f>IF(K177="Detected", 0.99,0)</f>
        <v>0.99</v>
      </c>
      <c r="O177" s="78">
        <f t="shared" si="23"/>
        <v>0</v>
      </c>
      <c r="P177" s="78">
        <f t="shared" si="24"/>
        <v>0.41580000000000006</v>
      </c>
      <c r="Q177" s="153">
        <f t="shared" si="25"/>
        <v>4.2000000000000041E-3</v>
      </c>
      <c r="R177" s="190"/>
    </row>
    <row r="178" spans="2:18" s="3" customFormat="1" ht="27.95" customHeight="1">
      <c r="B178" s="236"/>
      <c r="C178" s="188"/>
      <c r="D178" s="20"/>
      <c r="E178" s="21"/>
      <c r="F178" s="31"/>
      <c r="G178" s="163" t="s">
        <v>231</v>
      </c>
      <c r="H178" s="15">
        <v>0.2</v>
      </c>
      <c r="I178" s="16" t="s">
        <v>27</v>
      </c>
      <c r="J178" s="12" t="s">
        <v>348</v>
      </c>
      <c r="K178" s="16" t="s">
        <v>17</v>
      </c>
      <c r="L178" s="65" t="s">
        <v>351</v>
      </c>
      <c r="M178" s="85">
        <f>M177</f>
        <v>2.1</v>
      </c>
      <c r="N178" s="15">
        <f t="shared" ref="N178:N222" si="26">IF(K178="Detected", 0.99,0)</f>
        <v>0.99</v>
      </c>
      <c r="O178" s="78">
        <f t="shared" si="23"/>
        <v>0</v>
      </c>
      <c r="P178" s="78">
        <f t="shared" si="24"/>
        <v>0.41580000000000006</v>
      </c>
      <c r="Q178" s="153">
        <f t="shared" si="25"/>
        <v>4.2000000000000041E-3</v>
      </c>
      <c r="R178" s="190"/>
    </row>
    <row r="179" spans="2:18" s="3" customFormat="1" ht="39.950000000000003" customHeight="1">
      <c r="B179" s="236"/>
      <c r="C179" s="188"/>
      <c r="D179" s="22"/>
      <c r="E179" s="23"/>
      <c r="F179" s="24"/>
      <c r="G179" s="168" t="s">
        <v>234</v>
      </c>
      <c r="H179" s="15">
        <v>0.2</v>
      </c>
      <c r="I179" s="16" t="s">
        <v>25</v>
      </c>
      <c r="J179" s="12" t="s">
        <v>348</v>
      </c>
      <c r="K179" s="16" t="s">
        <v>17</v>
      </c>
      <c r="L179" s="65" t="s">
        <v>351</v>
      </c>
      <c r="M179" s="85">
        <f>M178</f>
        <v>2.1</v>
      </c>
      <c r="N179" s="15">
        <f t="shared" si="26"/>
        <v>0.99</v>
      </c>
      <c r="O179" s="78">
        <f t="shared" si="23"/>
        <v>0</v>
      </c>
      <c r="P179" s="78">
        <f t="shared" si="24"/>
        <v>0.41580000000000006</v>
      </c>
      <c r="Q179" s="153">
        <f t="shared" si="25"/>
        <v>4.2000000000000041E-3</v>
      </c>
      <c r="R179" s="113"/>
    </row>
    <row r="180" spans="2:18" s="3" customFormat="1" ht="27.95" customHeight="1">
      <c r="B180" s="236"/>
      <c r="C180" s="188"/>
      <c r="D180" s="17" t="s">
        <v>409</v>
      </c>
      <c r="E180" s="18" t="s">
        <v>22</v>
      </c>
      <c r="F180" s="19" t="s">
        <v>198</v>
      </c>
      <c r="G180" s="14" t="s">
        <v>205</v>
      </c>
      <c r="H180" s="15">
        <v>0.4</v>
      </c>
      <c r="I180" s="16" t="s">
        <v>15</v>
      </c>
      <c r="J180" s="12" t="s">
        <v>210</v>
      </c>
      <c r="K180" s="16" t="s">
        <v>18</v>
      </c>
      <c r="L180" s="65" t="s">
        <v>21</v>
      </c>
      <c r="M180" s="85">
        <v>2</v>
      </c>
      <c r="N180" s="15">
        <f t="shared" si="26"/>
        <v>0</v>
      </c>
      <c r="O180" s="78">
        <f t="shared" si="23"/>
        <v>0.8</v>
      </c>
      <c r="P180" s="78">
        <f t="shared" si="24"/>
        <v>0</v>
      </c>
      <c r="Q180" s="153">
        <f t="shared" si="25"/>
        <v>0</v>
      </c>
      <c r="R180" s="113"/>
    </row>
    <row r="181" spans="2:18" s="3" customFormat="1" ht="27.95" customHeight="1">
      <c r="B181" s="236"/>
      <c r="C181" s="188"/>
      <c r="D181" s="20"/>
      <c r="E181" s="21"/>
      <c r="F181" s="31"/>
      <c r="G181" s="14" t="s">
        <v>206</v>
      </c>
      <c r="H181" s="15">
        <v>0.4</v>
      </c>
      <c r="I181" s="16" t="s">
        <v>204</v>
      </c>
      <c r="J181" s="13" t="s">
        <v>336</v>
      </c>
      <c r="K181" s="16" t="s">
        <v>20</v>
      </c>
      <c r="L181" s="66" t="s">
        <v>338</v>
      </c>
      <c r="M181" s="85">
        <f>M180</f>
        <v>2</v>
      </c>
      <c r="N181" s="15">
        <f t="shared" si="26"/>
        <v>0.99</v>
      </c>
      <c r="O181" s="78">
        <f t="shared" si="23"/>
        <v>0</v>
      </c>
      <c r="P181" s="78">
        <f t="shared" si="24"/>
        <v>0.79200000000000004</v>
      </c>
      <c r="Q181" s="153">
        <f t="shared" si="25"/>
        <v>8.0000000000000071E-3</v>
      </c>
      <c r="R181" s="113"/>
    </row>
    <row r="182" spans="2:18" s="3" customFormat="1" ht="27.95" customHeight="1">
      <c r="B182" s="236"/>
      <c r="C182" s="269"/>
      <c r="D182" s="22"/>
      <c r="E182" s="23"/>
      <c r="F182" s="24"/>
      <c r="G182" s="14" t="s">
        <v>14</v>
      </c>
      <c r="H182" s="15">
        <v>0.2</v>
      </c>
      <c r="I182" s="16" t="s">
        <v>15</v>
      </c>
      <c r="J182" s="12" t="s">
        <v>210</v>
      </c>
      <c r="K182" s="16" t="s">
        <v>18</v>
      </c>
      <c r="L182" s="65" t="s">
        <v>21</v>
      </c>
      <c r="M182" s="85">
        <f>M181</f>
        <v>2</v>
      </c>
      <c r="N182" s="15">
        <f t="shared" si="26"/>
        <v>0</v>
      </c>
      <c r="O182" s="78">
        <f t="shared" si="23"/>
        <v>0.4</v>
      </c>
      <c r="P182" s="78">
        <f t="shared" si="24"/>
        <v>0</v>
      </c>
      <c r="Q182" s="153">
        <f t="shared" si="25"/>
        <v>0</v>
      </c>
      <c r="R182" s="113"/>
    </row>
    <row r="183" spans="2:18" s="3" customFormat="1" ht="27.95" customHeight="1">
      <c r="B183" s="236"/>
      <c r="C183" s="94" t="s">
        <v>410</v>
      </c>
      <c r="D183" s="20" t="s">
        <v>411</v>
      </c>
      <c r="E183" s="21" t="s">
        <v>22</v>
      </c>
      <c r="F183" s="31" t="s">
        <v>324</v>
      </c>
      <c r="G183" s="25" t="s">
        <v>205</v>
      </c>
      <c r="H183" s="26">
        <v>0.4</v>
      </c>
      <c r="I183" s="27" t="s">
        <v>15</v>
      </c>
      <c r="J183" s="11" t="s">
        <v>210</v>
      </c>
      <c r="K183" s="27" t="s">
        <v>18</v>
      </c>
      <c r="L183" s="64" t="s">
        <v>21</v>
      </c>
      <c r="M183" s="87">
        <v>2</v>
      </c>
      <c r="N183" s="26">
        <f t="shared" si="26"/>
        <v>0</v>
      </c>
      <c r="O183" s="88">
        <f t="shared" si="23"/>
        <v>0.8</v>
      </c>
      <c r="P183" s="88">
        <f t="shared" si="24"/>
        <v>0</v>
      </c>
      <c r="Q183" s="152">
        <f t="shared" si="25"/>
        <v>0</v>
      </c>
      <c r="R183" s="113"/>
    </row>
    <row r="184" spans="2:18" s="3" customFormat="1" ht="27.95" customHeight="1">
      <c r="B184" s="236"/>
      <c r="C184" s="188"/>
      <c r="D184" s="20"/>
      <c r="E184" s="21"/>
      <c r="F184" s="31"/>
      <c r="G184" s="14" t="s">
        <v>206</v>
      </c>
      <c r="H184" s="15">
        <v>0.4</v>
      </c>
      <c r="I184" s="16" t="s">
        <v>204</v>
      </c>
      <c r="J184" s="13" t="s">
        <v>864</v>
      </c>
      <c r="K184" s="16" t="s">
        <v>20</v>
      </c>
      <c r="L184" s="66" t="s">
        <v>338</v>
      </c>
      <c r="M184" s="85">
        <f t="shared" ref="M184:M206" si="27">M183</f>
        <v>2</v>
      </c>
      <c r="N184" s="15">
        <f t="shared" si="26"/>
        <v>0.99</v>
      </c>
      <c r="O184" s="78">
        <f t="shared" si="23"/>
        <v>0</v>
      </c>
      <c r="P184" s="78">
        <f t="shared" si="24"/>
        <v>0.79200000000000004</v>
      </c>
      <c r="Q184" s="153">
        <f t="shared" si="25"/>
        <v>8.0000000000000071E-3</v>
      </c>
      <c r="R184" s="113"/>
    </row>
    <row r="185" spans="2:18" s="3" customFormat="1" ht="27.95" customHeight="1">
      <c r="B185" s="236"/>
      <c r="C185" s="188"/>
      <c r="D185" s="22"/>
      <c r="E185" s="23"/>
      <c r="F185" s="24"/>
      <c r="G185" s="14" t="s">
        <v>14</v>
      </c>
      <c r="H185" s="15">
        <v>0.2</v>
      </c>
      <c r="I185" s="16" t="s">
        <v>15</v>
      </c>
      <c r="J185" s="12" t="s">
        <v>210</v>
      </c>
      <c r="K185" s="16" t="s">
        <v>18</v>
      </c>
      <c r="L185" s="65" t="s">
        <v>21</v>
      </c>
      <c r="M185" s="85">
        <f t="shared" si="27"/>
        <v>2</v>
      </c>
      <c r="N185" s="15">
        <f t="shared" si="26"/>
        <v>0</v>
      </c>
      <c r="O185" s="78">
        <f t="shared" si="23"/>
        <v>0.4</v>
      </c>
      <c r="P185" s="78">
        <f t="shared" si="24"/>
        <v>0</v>
      </c>
      <c r="Q185" s="153">
        <f t="shared" si="25"/>
        <v>0</v>
      </c>
      <c r="R185" s="113"/>
    </row>
    <row r="186" spans="2:18" s="3" customFormat="1" ht="27.95" customHeight="1">
      <c r="B186" s="236"/>
      <c r="C186" s="188"/>
      <c r="D186" s="17" t="s">
        <v>412</v>
      </c>
      <c r="E186" s="18" t="s">
        <v>6</v>
      </c>
      <c r="F186" s="19" t="s">
        <v>312</v>
      </c>
      <c r="G186" s="14" t="s">
        <v>12</v>
      </c>
      <c r="H186" s="15">
        <v>0.8</v>
      </c>
      <c r="I186" s="16" t="s">
        <v>68</v>
      </c>
      <c r="J186" s="12" t="s">
        <v>341</v>
      </c>
      <c r="K186" s="16" t="s">
        <v>221</v>
      </c>
      <c r="L186" s="66" t="s">
        <v>338</v>
      </c>
      <c r="M186" s="85">
        <v>0.2</v>
      </c>
      <c r="N186" s="15">
        <f t="shared" si="26"/>
        <v>0.99</v>
      </c>
      <c r="O186" s="78">
        <f t="shared" si="23"/>
        <v>0</v>
      </c>
      <c r="P186" s="78">
        <f t="shared" si="24"/>
        <v>0.15840000000000004</v>
      </c>
      <c r="Q186" s="153">
        <f t="shared" si="25"/>
        <v>1.6000000000000018E-3</v>
      </c>
      <c r="R186" s="113"/>
    </row>
    <row r="187" spans="2:18" s="3" customFormat="1" ht="27.95" customHeight="1">
      <c r="B187" s="236"/>
      <c r="C187" s="188"/>
      <c r="D187" s="20"/>
      <c r="E187" s="21"/>
      <c r="F187" s="31"/>
      <c r="G187" s="14" t="s">
        <v>13</v>
      </c>
      <c r="H187" s="15">
        <v>0.1</v>
      </c>
      <c r="I187" s="16" t="s">
        <v>339</v>
      </c>
      <c r="J187" s="12" t="s">
        <v>343</v>
      </c>
      <c r="K187" s="16" t="s">
        <v>297</v>
      </c>
      <c r="L187" s="66" t="s">
        <v>338</v>
      </c>
      <c r="M187" s="85">
        <f t="shared" si="27"/>
        <v>0.2</v>
      </c>
      <c r="N187" s="15">
        <f t="shared" si="26"/>
        <v>0.99</v>
      </c>
      <c r="O187" s="78">
        <f t="shared" si="23"/>
        <v>0</v>
      </c>
      <c r="P187" s="78">
        <f t="shared" si="24"/>
        <v>1.9800000000000005E-2</v>
      </c>
      <c r="Q187" s="153">
        <f t="shared" si="25"/>
        <v>2.0000000000000023E-4</v>
      </c>
      <c r="R187" s="113"/>
    </row>
    <row r="188" spans="2:18" s="3" customFormat="1" ht="27.95" customHeight="1">
      <c r="B188" s="236"/>
      <c r="C188" s="188"/>
      <c r="D188" s="22"/>
      <c r="E188" s="23"/>
      <c r="F188" s="24"/>
      <c r="G188" s="14" t="s">
        <v>14</v>
      </c>
      <c r="H188" s="15">
        <v>0.1</v>
      </c>
      <c r="I188" s="16" t="s">
        <v>340</v>
      </c>
      <c r="J188" s="12" t="s">
        <v>342</v>
      </c>
      <c r="K188" s="16" t="s">
        <v>221</v>
      </c>
      <c r="L188" s="66" t="s">
        <v>338</v>
      </c>
      <c r="M188" s="85">
        <f t="shared" si="27"/>
        <v>0.2</v>
      </c>
      <c r="N188" s="15">
        <f t="shared" si="26"/>
        <v>0.99</v>
      </c>
      <c r="O188" s="78">
        <f t="shared" si="23"/>
        <v>0</v>
      </c>
      <c r="P188" s="78">
        <f t="shared" si="24"/>
        <v>1.9800000000000005E-2</v>
      </c>
      <c r="Q188" s="153">
        <f t="shared" si="25"/>
        <v>2.0000000000000023E-4</v>
      </c>
      <c r="R188" s="113"/>
    </row>
    <row r="189" spans="2:18" s="3" customFormat="1" ht="27.95" customHeight="1">
      <c r="B189" s="236"/>
      <c r="C189" s="188"/>
      <c r="D189" s="17" t="s">
        <v>413</v>
      </c>
      <c r="E189" s="18" t="s">
        <v>334</v>
      </c>
      <c r="F189" s="19" t="s">
        <v>312</v>
      </c>
      <c r="G189" s="14" t="s">
        <v>12</v>
      </c>
      <c r="H189" s="15">
        <v>0.8</v>
      </c>
      <c r="I189" s="16" t="s">
        <v>68</v>
      </c>
      <c r="J189" s="12" t="s">
        <v>341</v>
      </c>
      <c r="K189" s="16" t="s">
        <v>221</v>
      </c>
      <c r="L189" s="66" t="s">
        <v>350</v>
      </c>
      <c r="M189" s="85">
        <v>0.2</v>
      </c>
      <c r="N189" s="15">
        <f t="shared" si="26"/>
        <v>0.99</v>
      </c>
      <c r="O189" s="78">
        <f t="shared" si="23"/>
        <v>0</v>
      </c>
      <c r="P189" s="78">
        <f t="shared" si="24"/>
        <v>0.15840000000000004</v>
      </c>
      <c r="Q189" s="153">
        <f t="shared" si="25"/>
        <v>1.6000000000000018E-3</v>
      </c>
      <c r="R189" s="113"/>
    </row>
    <row r="190" spans="2:18" s="3" customFormat="1" ht="27.95" customHeight="1">
      <c r="B190" s="236"/>
      <c r="C190" s="188"/>
      <c r="D190" s="20"/>
      <c r="E190" s="21"/>
      <c r="F190" s="31"/>
      <c r="G190" s="14" t="s">
        <v>13</v>
      </c>
      <c r="H190" s="15">
        <v>0.1</v>
      </c>
      <c r="I190" s="16" t="s">
        <v>339</v>
      </c>
      <c r="J190" s="12" t="s">
        <v>343</v>
      </c>
      <c r="K190" s="16" t="s">
        <v>297</v>
      </c>
      <c r="L190" s="66" t="s">
        <v>338</v>
      </c>
      <c r="M190" s="85">
        <f t="shared" si="27"/>
        <v>0.2</v>
      </c>
      <c r="N190" s="15">
        <f t="shared" si="26"/>
        <v>0.99</v>
      </c>
      <c r="O190" s="78">
        <f t="shared" si="23"/>
        <v>0</v>
      </c>
      <c r="P190" s="78">
        <f t="shared" si="24"/>
        <v>1.9800000000000005E-2</v>
      </c>
      <c r="Q190" s="153">
        <f t="shared" si="25"/>
        <v>2.0000000000000023E-4</v>
      </c>
      <c r="R190" s="113"/>
    </row>
    <row r="191" spans="2:18" s="3" customFormat="1" ht="27.95" customHeight="1">
      <c r="B191" s="236"/>
      <c r="C191" s="188"/>
      <c r="D191" s="22"/>
      <c r="E191" s="23"/>
      <c r="F191" s="24"/>
      <c r="G191" s="14" t="s">
        <v>14</v>
      </c>
      <c r="H191" s="15">
        <v>0.1</v>
      </c>
      <c r="I191" s="16" t="s">
        <v>340</v>
      </c>
      <c r="J191" s="12" t="s">
        <v>342</v>
      </c>
      <c r="K191" s="16" t="s">
        <v>221</v>
      </c>
      <c r="L191" s="66" t="s">
        <v>338</v>
      </c>
      <c r="M191" s="85">
        <f t="shared" si="27"/>
        <v>0.2</v>
      </c>
      <c r="N191" s="15">
        <f t="shared" si="26"/>
        <v>0.99</v>
      </c>
      <c r="O191" s="78">
        <f t="shared" si="23"/>
        <v>0</v>
      </c>
      <c r="P191" s="78">
        <f t="shared" si="24"/>
        <v>1.9800000000000005E-2</v>
      </c>
      <c r="Q191" s="153">
        <f t="shared" si="25"/>
        <v>2.0000000000000023E-4</v>
      </c>
      <c r="R191" s="113"/>
    </row>
    <row r="192" spans="2:18" s="3" customFormat="1" ht="27.95" customHeight="1">
      <c r="B192" s="236"/>
      <c r="C192" s="188"/>
      <c r="D192" s="17" t="s">
        <v>414</v>
      </c>
      <c r="E192" s="18" t="s">
        <v>71</v>
      </c>
      <c r="F192" s="19" t="s">
        <v>325</v>
      </c>
      <c r="G192" s="14" t="s">
        <v>205</v>
      </c>
      <c r="H192" s="15">
        <v>0.4</v>
      </c>
      <c r="I192" s="16" t="s">
        <v>15</v>
      </c>
      <c r="J192" s="12" t="s">
        <v>210</v>
      </c>
      <c r="K192" s="16" t="s">
        <v>18</v>
      </c>
      <c r="L192" s="65" t="s">
        <v>21</v>
      </c>
      <c r="M192" s="85">
        <v>2</v>
      </c>
      <c r="N192" s="15">
        <f t="shared" si="26"/>
        <v>0</v>
      </c>
      <c r="O192" s="78">
        <f t="shared" si="23"/>
        <v>0.8</v>
      </c>
      <c r="P192" s="78">
        <f t="shared" si="24"/>
        <v>0</v>
      </c>
      <c r="Q192" s="153">
        <f t="shared" si="25"/>
        <v>0</v>
      </c>
      <c r="R192" s="113"/>
    </row>
    <row r="193" spans="2:18" s="3" customFormat="1" ht="27.95" customHeight="1">
      <c r="B193" s="236"/>
      <c r="C193" s="188"/>
      <c r="D193" s="20"/>
      <c r="E193" s="21"/>
      <c r="F193" s="31"/>
      <c r="G193" s="14" t="s">
        <v>206</v>
      </c>
      <c r="H193" s="15">
        <v>0.4</v>
      </c>
      <c r="I193" s="16" t="s">
        <v>204</v>
      </c>
      <c r="J193" s="13" t="s">
        <v>864</v>
      </c>
      <c r="K193" s="16" t="s">
        <v>20</v>
      </c>
      <c r="L193" s="66" t="s">
        <v>338</v>
      </c>
      <c r="M193" s="85">
        <f t="shared" si="27"/>
        <v>2</v>
      </c>
      <c r="N193" s="15">
        <f t="shared" si="26"/>
        <v>0.99</v>
      </c>
      <c r="O193" s="78">
        <f t="shared" si="23"/>
        <v>0</v>
      </c>
      <c r="P193" s="78">
        <f t="shared" si="24"/>
        <v>0.79200000000000004</v>
      </c>
      <c r="Q193" s="153">
        <f t="shared" si="25"/>
        <v>8.0000000000000071E-3</v>
      </c>
      <c r="R193" s="113"/>
    </row>
    <row r="194" spans="2:18" s="3" customFormat="1" ht="27.95" customHeight="1">
      <c r="B194" s="236"/>
      <c r="C194" s="188"/>
      <c r="D194" s="22"/>
      <c r="E194" s="23"/>
      <c r="F194" s="24"/>
      <c r="G194" s="14" t="s">
        <v>14</v>
      </c>
      <c r="H194" s="15">
        <v>0.2</v>
      </c>
      <c r="I194" s="16" t="s">
        <v>15</v>
      </c>
      <c r="J194" s="12" t="s">
        <v>210</v>
      </c>
      <c r="K194" s="16" t="s">
        <v>18</v>
      </c>
      <c r="L194" s="65" t="s">
        <v>21</v>
      </c>
      <c r="M194" s="85">
        <f t="shared" si="27"/>
        <v>2</v>
      </c>
      <c r="N194" s="15">
        <f t="shared" si="26"/>
        <v>0</v>
      </c>
      <c r="O194" s="78">
        <f t="shared" si="23"/>
        <v>0.4</v>
      </c>
      <c r="P194" s="78">
        <f t="shared" si="24"/>
        <v>0</v>
      </c>
      <c r="Q194" s="153">
        <f t="shared" si="25"/>
        <v>0</v>
      </c>
      <c r="R194" s="113"/>
    </row>
    <row r="195" spans="2:18" s="3" customFormat="1" ht="27.95" customHeight="1">
      <c r="B195" s="236"/>
      <c r="C195" s="188"/>
      <c r="D195" s="17" t="s">
        <v>415</v>
      </c>
      <c r="E195" s="18" t="s">
        <v>6</v>
      </c>
      <c r="F195" s="19" t="s">
        <v>326</v>
      </c>
      <c r="G195" s="14" t="s">
        <v>12</v>
      </c>
      <c r="H195" s="15">
        <v>0.8</v>
      </c>
      <c r="I195" s="16" t="s">
        <v>344</v>
      </c>
      <c r="J195" s="12" t="s">
        <v>341</v>
      </c>
      <c r="K195" s="16" t="s">
        <v>82</v>
      </c>
      <c r="L195" s="66" t="s">
        <v>338</v>
      </c>
      <c r="M195" s="85">
        <v>0.2</v>
      </c>
      <c r="N195" s="15">
        <f t="shared" si="26"/>
        <v>0.99</v>
      </c>
      <c r="O195" s="78">
        <f t="shared" si="23"/>
        <v>0</v>
      </c>
      <c r="P195" s="78">
        <f t="shared" si="24"/>
        <v>0.15840000000000004</v>
      </c>
      <c r="Q195" s="153">
        <f t="shared" si="25"/>
        <v>1.6000000000000018E-3</v>
      </c>
      <c r="R195" s="113"/>
    </row>
    <row r="196" spans="2:18" s="3" customFormat="1" ht="27.95" customHeight="1">
      <c r="B196" s="236"/>
      <c r="C196" s="188"/>
      <c r="D196" s="20"/>
      <c r="E196" s="21"/>
      <c r="F196" s="31"/>
      <c r="G196" s="14" t="s">
        <v>13</v>
      </c>
      <c r="H196" s="15">
        <v>0.1</v>
      </c>
      <c r="I196" s="16" t="s">
        <v>68</v>
      </c>
      <c r="J196" s="12" t="s">
        <v>342</v>
      </c>
      <c r="K196" s="16" t="s">
        <v>297</v>
      </c>
      <c r="L196" s="66" t="s">
        <v>338</v>
      </c>
      <c r="M196" s="85">
        <f t="shared" si="27"/>
        <v>0.2</v>
      </c>
      <c r="N196" s="15">
        <f t="shared" si="26"/>
        <v>0.99</v>
      </c>
      <c r="O196" s="78">
        <f t="shared" si="23"/>
        <v>0</v>
      </c>
      <c r="P196" s="78">
        <f t="shared" si="24"/>
        <v>1.9800000000000005E-2</v>
      </c>
      <c r="Q196" s="153">
        <f t="shared" si="25"/>
        <v>2.0000000000000023E-4</v>
      </c>
      <c r="R196" s="113"/>
    </row>
    <row r="197" spans="2:18" s="3" customFormat="1" ht="27.95" customHeight="1">
      <c r="B197" s="236"/>
      <c r="C197" s="188"/>
      <c r="D197" s="22"/>
      <c r="E197" s="23"/>
      <c r="F197" s="24"/>
      <c r="G197" s="14" t="s">
        <v>14</v>
      </c>
      <c r="H197" s="15">
        <v>0.1</v>
      </c>
      <c r="I197" s="16" t="s">
        <v>68</v>
      </c>
      <c r="J197" s="12" t="s">
        <v>342</v>
      </c>
      <c r="K197" s="16" t="s">
        <v>221</v>
      </c>
      <c r="L197" s="66" t="s">
        <v>338</v>
      </c>
      <c r="M197" s="85">
        <f t="shared" si="27"/>
        <v>0.2</v>
      </c>
      <c r="N197" s="15">
        <f t="shared" si="26"/>
        <v>0.99</v>
      </c>
      <c r="O197" s="78">
        <f t="shared" si="23"/>
        <v>0</v>
      </c>
      <c r="P197" s="78">
        <f t="shared" si="24"/>
        <v>1.9800000000000005E-2</v>
      </c>
      <c r="Q197" s="153">
        <f t="shared" si="25"/>
        <v>2.0000000000000023E-4</v>
      </c>
      <c r="R197" s="113"/>
    </row>
    <row r="198" spans="2:18" s="3" customFormat="1" ht="27.95" customHeight="1">
      <c r="B198" s="236"/>
      <c r="C198" s="188"/>
      <c r="D198" s="17" t="s">
        <v>416</v>
      </c>
      <c r="E198" s="18" t="s">
        <v>6</v>
      </c>
      <c r="F198" s="19" t="s">
        <v>327</v>
      </c>
      <c r="G198" s="14" t="s">
        <v>12</v>
      </c>
      <c r="H198" s="15">
        <v>0.8</v>
      </c>
      <c r="I198" s="16" t="s">
        <v>344</v>
      </c>
      <c r="J198" s="12" t="s">
        <v>341</v>
      </c>
      <c r="K198" s="16" t="s">
        <v>82</v>
      </c>
      <c r="L198" s="66" t="s">
        <v>338</v>
      </c>
      <c r="M198" s="85">
        <v>0.2</v>
      </c>
      <c r="N198" s="15">
        <f t="shared" si="26"/>
        <v>0.99</v>
      </c>
      <c r="O198" s="78">
        <f t="shared" si="23"/>
        <v>0</v>
      </c>
      <c r="P198" s="78">
        <f t="shared" si="24"/>
        <v>0.15840000000000004</v>
      </c>
      <c r="Q198" s="153">
        <f t="shared" si="25"/>
        <v>1.6000000000000018E-3</v>
      </c>
      <c r="R198" s="113"/>
    </row>
    <row r="199" spans="2:18" s="3" customFormat="1" ht="27.95" customHeight="1">
      <c r="B199" s="236"/>
      <c r="C199" s="188"/>
      <c r="D199" s="20"/>
      <c r="E199" s="21"/>
      <c r="F199" s="31"/>
      <c r="G199" s="14" t="s">
        <v>13</v>
      </c>
      <c r="H199" s="15">
        <v>0.1</v>
      </c>
      <c r="I199" s="16" t="s">
        <v>68</v>
      </c>
      <c r="J199" s="12" t="s">
        <v>342</v>
      </c>
      <c r="K199" s="16" t="s">
        <v>297</v>
      </c>
      <c r="L199" s="66" t="s">
        <v>338</v>
      </c>
      <c r="M199" s="85">
        <f t="shared" si="27"/>
        <v>0.2</v>
      </c>
      <c r="N199" s="15">
        <f t="shared" si="26"/>
        <v>0.99</v>
      </c>
      <c r="O199" s="78">
        <f t="shared" si="23"/>
        <v>0</v>
      </c>
      <c r="P199" s="78">
        <f t="shared" si="24"/>
        <v>1.9800000000000005E-2</v>
      </c>
      <c r="Q199" s="153">
        <f t="shared" si="25"/>
        <v>2.0000000000000023E-4</v>
      </c>
      <c r="R199" s="113"/>
    </row>
    <row r="200" spans="2:18" s="3" customFormat="1" ht="27.95" customHeight="1">
      <c r="B200" s="236"/>
      <c r="C200" s="188"/>
      <c r="D200" s="22"/>
      <c r="E200" s="23"/>
      <c r="F200" s="24"/>
      <c r="G200" s="14" t="s">
        <v>14</v>
      </c>
      <c r="H200" s="15">
        <v>0.1</v>
      </c>
      <c r="I200" s="16" t="s">
        <v>68</v>
      </c>
      <c r="J200" s="12" t="s">
        <v>342</v>
      </c>
      <c r="K200" s="16" t="s">
        <v>221</v>
      </c>
      <c r="L200" s="66" t="s">
        <v>338</v>
      </c>
      <c r="M200" s="85">
        <f t="shared" si="27"/>
        <v>0.2</v>
      </c>
      <c r="N200" s="15">
        <f t="shared" si="26"/>
        <v>0.99</v>
      </c>
      <c r="O200" s="78">
        <f t="shared" si="23"/>
        <v>0</v>
      </c>
      <c r="P200" s="78">
        <f t="shared" si="24"/>
        <v>1.9800000000000005E-2</v>
      </c>
      <c r="Q200" s="153">
        <f t="shared" si="25"/>
        <v>2.0000000000000023E-4</v>
      </c>
      <c r="R200" s="113"/>
    </row>
    <row r="201" spans="2:18" s="3" customFormat="1" ht="27.95" customHeight="1">
      <c r="B201" s="236"/>
      <c r="C201" s="188"/>
      <c r="D201" s="17" t="s">
        <v>417</v>
      </c>
      <c r="E201" s="18" t="s">
        <v>71</v>
      </c>
      <c r="F201" s="19" t="s">
        <v>329</v>
      </c>
      <c r="G201" s="14" t="s">
        <v>205</v>
      </c>
      <c r="H201" s="15">
        <v>0.4</v>
      </c>
      <c r="I201" s="16" t="s">
        <v>81</v>
      </c>
      <c r="J201" s="12" t="s">
        <v>292</v>
      </c>
      <c r="K201" s="16" t="s">
        <v>215</v>
      </c>
      <c r="L201" s="65" t="s">
        <v>217</v>
      </c>
      <c r="M201" s="85">
        <v>2</v>
      </c>
      <c r="N201" s="15">
        <f t="shared" si="26"/>
        <v>0</v>
      </c>
      <c r="O201" s="78">
        <f t="shared" si="23"/>
        <v>0.8</v>
      </c>
      <c r="P201" s="78">
        <f t="shared" si="24"/>
        <v>0</v>
      </c>
      <c r="Q201" s="153">
        <f t="shared" si="25"/>
        <v>0</v>
      </c>
      <c r="R201" s="113"/>
    </row>
    <row r="202" spans="2:18" s="3" customFormat="1" ht="27.95" customHeight="1">
      <c r="B202" s="236"/>
      <c r="C202" s="188"/>
      <c r="D202" s="20"/>
      <c r="E202" s="21"/>
      <c r="F202" s="31"/>
      <c r="G202" s="14" t="s">
        <v>206</v>
      </c>
      <c r="H202" s="15">
        <v>0.4</v>
      </c>
      <c r="I202" s="16" t="s">
        <v>68</v>
      </c>
      <c r="J202" s="12" t="s">
        <v>342</v>
      </c>
      <c r="K202" s="16" t="s">
        <v>297</v>
      </c>
      <c r="L202" s="66" t="s">
        <v>338</v>
      </c>
      <c r="M202" s="85">
        <f t="shared" si="27"/>
        <v>2</v>
      </c>
      <c r="N202" s="15">
        <f t="shared" si="26"/>
        <v>0.99</v>
      </c>
      <c r="O202" s="78">
        <f t="shared" si="23"/>
        <v>0</v>
      </c>
      <c r="P202" s="78">
        <f t="shared" si="24"/>
        <v>0.79200000000000004</v>
      </c>
      <c r="Q202" s="153">
        <f t="shared" si="25"/>
        <v>8.0000000000000071E-3</v>
      </c>
      <c r="R202" s="113"/>
    </row>
    <row r="203" spans="2:18" s="3" customFormat="1" ht="27.95" customHeight="1">
      <c r="B203" s="236"/>
      <c r="C203" s="188"/>
      <c r="D203" s="22"/>
      <c r="E203" s="23"/>
      <c r="F203" s="24"/>
      <c r="G203" s="14" t="s">
        <v>14</v>
      </c>
      <c r="H203" s="15">
        <v>0.2</v>
      </c>
      <c r="I203" s="16" t="s">
        <v>15</v>
      </c>
      <c r="J203" s="12" t="s">
        <v>210</v>
      </c>
      <c r="K203" s="16" t="s">
        <v>18</v>
      </c>
      <c r="L203" s="65" t="s">
        <v>21</v>
      </c>
      <c r="M203" s="85">
        <f t="shared" si="27"/>
        <v>2</v>
      </c>
      <c r="N203" s="15">
        <f t="shared" si="26"/>
        <v>0</v>
      </c>
      <c r="O203" s="78">
        <f t="shared" si="23"/>
        <v>0.4</v>
      </c>
      <c r="P203" s="78">
        <f t="shared" si="24"/>
        <v>0</v>
      </c>
      <c r="Q203" s="153">
        <f t="shared" si="25"/>
        <v>0</v>
      </c>
      <c r="R203" s="113"/>
    </row>
    <row r="204" spans="2:18" s="3" customFormat="1" ht="27.95" customHeight="1">
      <c r="B204" s="236"/>
      <c r="C204" s="188"/>
      <c r="D204" s="17" t="s">
        <v>419</v>
      </c>
      <c r="E204" s="18" t="s">
        <v>24</v>
      </c>
      <c r="F204" s="19" t="s">
        <v>331</v>
      </c>
      <c r="G204" s="14" t="s">
        <v>12</v>
      </c>
      <c r="H204" s="15">
        <v>0.8</v>
      </c>
      <c r="I204" s="16" t="s">
        <v>68</v>
      </c>
      <c r="J204" s="12" t="s">
        <v>342</v>
      </c>
      <c r="K204" s="16" t="s">
        <v>221</v>
      </c>
      <c r="L204" s="66" t="s">
        <v>338</v>
      </c>
      <c r="M204" s="85">
        <v>0.2</v>
      </c>
      <c r="N204" s="15">
        <f t="shared" si="26"/>
        <v>0.99</v>
      </c>
      <c r="O204" s="78">
        <f t="shared" si="23"/>
        <v>0</v>
      </c>
      <c r="P204" s="78">
        <f t="shared" si="24"/>
        <v>0.15840000000000004</v>
      </c>
      <c r="Q204" s="153">
        <f t="shared" si="25"/>
        <v>1.6000000000000018E-3</v>
      </c>
      <c r="R204" s="113"/>
    </row>
    <row r="205" spans="2:18" s="3" customFormat="1" ht="27.95" customHeight="1">
      <c r="B205" s="236"/>
      <c r="C205" s="188"/>
      <c r="D205" s="20"/>
      <c r="E205" s="21"/>
      <c r="F205" s="31"/>
      <c r="G205" s="14" t="s">
        <v>13</v>
      </c>
      <c r="H205" s="15">
        <v>0.1</v>
      </c>
      <c r="I205" s="16" t="s">
        <v>204</v>
      </c>
      <c r="J205" s="12" t="s">
        <v>342</v>
      </c>
      <c r="K205" s="16" t="s">
        <v>300</v>
      </c>
      <c r="L205" s="66" t="s">
        <v>338</v>
      </c>
      <c r="M205" s="85">
        <f t="shared" si="27"/>
        <v>0.2</v>
      </c>
      <c r="N205" s="15">
        <f t="shared" si="26"/>
        <v>0.99</v>
      </c>
      <c r="O205" s="78">
        <f t="shared" si="23"/>
        <v>0</v>
      </c>
      <c r="P205" s="78">
        <f t="shared" si="24"/>
        <v>1.9800000000000005E-2</v>
      </c>
      <c r="Q205" s="153">
        <f t="shared" si="25"/>
        <v>2.0000000000000023E-4</v>
      </c>
      <c r="R205" s="113"/>
    </row>
    <row r="206" spans="2:18" s="3" customFormat="1" ht="27.95" customHeight="1">
      <c r="B206" s="236"/>
      <c r="C206" s="188"/>
      <c r="D206" s="20"/>
      <c r="E206" s="21"/>
      <c r="F206" s="31"/>
      <c r="G206" s="14" t="s">
        <v>14</v>
      </c>
      <c r="H206" s="15">
        <v>0.1</v>
      </c>
      <c r="I206" s="91" t="s">
        <v>68</v>
      </c>
      <c r="J206" s="12" t="s">
        <v>342</v>
      </c>
      <c r="K206" s="91" t="s">
        <v>82</v>
      </c>
      <c r="L206" s="66" t="s">
        <v>338</v>
      </c>
      <c r="M206" s="93">
        <f t="shared" si="27"/>
        <v>0.2</v>
      </c>
      <c r="N206" s="172">
        <f t="shared" si="26"/>
        <v>0.99</v>
      </c>
      <c r="O206" s="174">
        <f t="shared" si="23"/>
        <v>0</v>
      </c>
      <c r="P206" s="174">
        <f t="shared" si="24"/>
        <v>1.9800000000000005E-2</v>
      </c>
      <c r="Q206" s="175">
        <f t="shared" si="25"/>
        <v>2.0000000000000023E-4</v>
      </c>
      <c r="R206" s="113"/>
    </row>
    <row r="207" spans="2:18" s="3" customFormat="1" ht="27.95" customHeight="1">
      <c r="B207" s="236"/>
      <c r="C207" s="188"/>
      <c r="D207" s="17" t="s">
        <v>418</v>
      </c>
      <c r="E207" s="18" t="s">
        <v>71</v>
      </c>
      <c r="F207" s="19" t="s">
        <v>330</v>
      </c>
      <c r="G207" s="14" t="s">
        <v>205</v>
      </c>
      <c r="H207" s="15">
        <v>0.4</v>
      </c>
      <c r="I207" s="16" t="s">
        <v>81</v>
      </c>
      <c r="J207" s="12" t="s">
        <v>292</v>
      </c>
      <c r="K207" s="16" t="s">
        <v>215</v>
      </c>
      <c r="L207" s="65" t="s">
        <v>217</v>
      </c>
      <c r="M207" s="85">
        <v>2</v>
      </c>
      <c r="N207" s="15">
        <f t="shared" si="26"/>
        <v>0</v>
      </c>
      <c r="O207" s="78">
        <f t="shared" si="23"/>
        <v>0.8</v>
      </c>
      <c r="P207" s="78">
        <f t="shared" si="24"/>
        <v>0</v>
      </c>
      <c r="Q207" s="153">
        <f t="shared" si="25"/>
        <v>0</v>
      </c>
      <c r="R207" s="113"/>
    </row>
    <row r="208" spans="2:18" s="3" customFormat="1" ht="27.95" customHeight="1">
      <c r="B208" s="236"/>
      <c r="C208" s="188"/>
      <c r="D208" s="20"/>
      <c r="E208" s="21"/>
      <c r="F208" s="31"/>
      <c r="G208" s="14" t="s">
        <v>206</v>
      </c>
      <c r="H208" s="15">
        <v>0.4</v>
      </c>
      <c r="I208" s="16" t="s">
        <v>68</v>
      </c>
      <c r="J208" s="12" t="s">
        <v>342</v>
      </c>
      <c r="K208" s="16" t="s">
        <v>297</v>
      </c>
      <c r="L208" s="66" t="s">
        <v>338</v>
      </c>
      <c r="M208" s="85">
        <f t="shared" ref="M208:M222" si="28">M207</f>
        <v>2</v>
      </c>
      <c r="N208" s="15">
        <f t="shared" si="26"/>
        <v>0.99</v>
      </c>
      <c r="O208" s="78">
        <f t="shared" si="23"/>
        <v>0</v>
      </c>
      <c r="P208" s="78">
        <f t="shared" si="24"/>
        <v>0.79200000000000004</v>
      </c>
      <c r="Q208" s="153">
        <f t="shared" si="25"/>
        <v>8.0000000000000071E-3</v>
      </c>
      <c r="R208" s="113"/>
    </row>
    <row r="209" spans="2:18" s="3" customFormat="1" ht="27.95" customHeight="1">
      <c r="B209" s="236"/>
      <c r="C209" s="188"/>
      <c r="D209" s="22"/>
      <c r="E209" s="23"/>
      <c r="F209" s="24"/>
      <c r="G209" s="14" t="s">
        <v>14</v>
      </c>
      <c r="H209" s="15">
        <v>0.2</v>
      </c>
      <c r="I209" s="16" t="s">
        <v>15</v>
      </c>
      <c r="J209" s="12" t="s">
        <v>210</v>
      </c>
      <c r="K209" s="16" t="s">
        <v>18</v>
      </c>
      <c r="L209" s="65" t="s">
        <v>21</v>
      </c>
      <c r="M209" s="85">
        <f t="shared" si="28"/>
        <v>2</v>
      </c>
      <c r="N209" s="15">
        <f t="shared" si="26"/>
        <v>0</v>
      </c>
      <c r="O209" s="78">
        <f t="shared" si="23"/>
        <v>0.4</v>
      </c>
      <c r="P209" s="78">
        <f t="shared" si="24"/>
        <v>0</v>
      </c>
      <c r="Q209" s="153">
        <f t="shared" si="25"/>
        <v>0</v>
      </c>
      <c r="R209" s="171"/>
    </row>
    <row r="210" spans="2:18" s="3" customFormat="1" ht="27.95" customHeight="1">
      <c r="B210" s="236"/>
      <c r="C210" s="188"/>
      <c r="D210" s="17" t="s">
        <v>420</v>
      </c>
      <c r="E210" s="18" t="s">
        <v>6</v>
      </c>
      <c r="F210" s="19" t="s">
        <v>331</v>
      </c>
      <c r="G210" s="14" t="s">
        <v>12</v>
      </c>
      <c r="H210" s="15">
        <v>0.8</v>
      </c>
      <c r="I210" s="16" t="s">
        <v>68</v>
      </c>
      <c r="J210" s="12" t="s">
        <v>342</v>
      </c>
      <c r="K210" s="16" t="s">
        <v>221</v>
      </c>
      <c r="L210" s="66" t="s">
        <v>338</v>
      </c>
      <c r="M210" s="85">
        <v>0.2</v>
      </c>
      <c r="N210" s="15">
        <f t="shared" si="26"/>
        <v>0.99</v>
      </c>
      <c r="O210" s="78">
        <f t="shared" si="23"/>
        <v>0</v>
      </c>
      <c r="P210" s="78">
        <f t="shared" si="24"/>
        <v>0.15840000000000004</v>
      </c>
      <c r="Q210" s="153">
        <f t="shared" si="25"/>
        <v>1.6000000000000018E-3</v>
      </c>
      <c r="R210" s="171"/>
    </row>
    <row r="211" spans="2:18" s="3" customFormat="1" ht="27.95" customHeight="1">
      <c r="B211" s="236"/>
      <c r="C211" s="188"/>
      <c r="D211" s="20"/>
      <c r="E211" s="21"/>
      <c r="F211" s="31"/>
      <c r="G211" s="14" t="s">
        <v>13</v>
      </c>
      <c r="H211" s="15">
        <v>0.1</v>
      </c>
      <c r="I211" s="16" t="s">
        <v>204</v>
      </c>
      <c r="J211" s="12" t="s">
        <v>342</v>
      </c>
      <c r="K211" s="16" t="s">
        <v>300</v>
      </c>
      <c r="L211" s="66" t="s">
        <v>338</v>
      </c>
      <c r="M211" s="85">
        <f t="shared" si="28"/>
        <v>0.2</v>
      </c>
      <c r="N211" s="15">
        <f t="shared" si="26"/>
        <v>0.99</v>
      </c>
      <c r="O211" s="78">
        <f t="shared" si="23"/>
        <v>0</v>
      </c>
      <c r="P211" s="78">
        <f t="shared" si="24"/>
        <v>1.9800000000000005E-2</v>
      </c>
      <c r="Q211" s="153">
        <f t="shared" si="25"/>
        <v>2.0000000000000023E-4</v>
      </c>
      <c r="R211" s="171"/>
    </row>
    <row r="212" spans="2:18" s="3" customFormat="1" ht="27.95" customHeight="1">
      <c r="B212" s="236"/>
      <c r="C212" s="188"/>
      <c r="D212" s="22"/>
      <c r="E212" s="23"/>
      <c r="F212" s="24"/>
      <c r="G212" s="14" t="s">
        <v>14</v>
      </c>
      <c r="H212" s="15">
        <v>0.1</v>
      </c>
      <c r="I212" s="91" t="s">
        <v>68</v>
      </c>
      <c r="J212" s="12" t="s">
        <v>342</v>
      </c>
      <c r="K212" s="91" t="s">
        <v>82</v>
      </c>
      <c r="L212" s="66" t="s">
        <v>338</v>
      </c>
      <c r="M212" s="85">
        <f t="shared" si="28"/>
        <v>0.2</v>
      </c>
      <c r="N212" s="15">
        <f t="shared" si="26"/>
        <v>0.99</v>
      </c>
      <c r="O212" s="78">
        <f t="shared" si="23"/>
        <v>0</v>
      </c>
      <c r="P212" s="78">
        <f t="shared" si="24"/>
        <v>1.9800000000000005E-2</v>
      </c>
      <c r="Q212" s="153">
        <f t="shared" si="25"/>
        <v>2.0000000000000023E-4</v>
      </c>
      <c r="R212" s="171"/>
    </row>
    <row r="213" spans="2:18" s="3" customFormat="1" ht="27.95" customHeight="1">
      <c r="B213" s="236"/>
      <c r="C213" s="188"/>
      <c r="D213" s="17" t="s">
        <v>421</v>
      </c>
      <c r="E213" s="18" t="s">
        <v>354</v>
      </c>
      <c r="F213" s="19" t="s">
        <v>332</v>
      </c>
      <c r="G213" s="168" t="s">
        <v>357</v>
      </c>
      <c r="H213" s="164">
        <v>0.25</v>
      </c>
      <c r="I213" s="165" t="s">
        <v>81</v>
      </c>
      <c r="J213" s="13" t="s">
        <v>210</v>
      </c>
      <c r="K213" s="165" t="s">
        <v>298</v>
      </c>
      <c r="L213" s="66" t="s">
        <v>299</v>
      </c>
      <c r="M213" s="177">
        <v>0.45</v>
      </c>
      <c r="N213" s="164">
        <f t="shared" si="26"/>
        <v>0</v>
      </c>
      <c r="O213" s="167">
        <f t="shared" si="23"/>
        <v>0.1125</v>
      </c>
      <c r="P213" s="167">
        <f t="shared" si="24"/>
        <v>0</v>
      </c>
      <c r="Q213" s="178">
        <f t="shared" si="25"/>
        <v>0</v>
      </c>
      <c r="R213" s="171"/>
    </row>
    <row r="214" spans="2:18" s="3" customFormat="1" ht="27.95" customHeight="1">
      <c r="B214" s="236"/>
      <c r="C214" s="188"/>
      <c r="D214" s="20"/>
      <c r="E214" s="21"/>
      <c r="F214" s="31"/>
      <c r="G214" s="168" t="s">
        <v>233</v>
      </c>
      <c r="H214" s="164">
        <v>0.25</v>
      </c>
      <c r="I214" s="165" t="s">
        <v>204</v>
      </c>
      <c r="J214" s="13" t="s">
        <v>342</v>
      </c>
      <c r="K214" s="165" t="s">
        <v>82</v>
      </c>
      <c r="L214" s="66" t="s">
        <v>338</v>
      </c>
      <c r="M214" s="177">
        <v>0.45</v>
      </c>
      <c r="N214" s="164">
        <f t="shared" si="26"/>
        <v>0.99</v>
      </c>
      <c r="O214" s="167">
        <f t="shared" si="23"/>
        <v>0</v>
      </c>
      <c r="P214" s="167">
        <f t="shared" si="24"/>
        <v>0.111375</v>
      </c>
      <c r="Q214" s="178">
        <f t="shared" si="25"/>
        <v>1.125000000000001E-3</v>
      </c>
      <c r="R214" s="171"/>
    </row>
    <row r="215" spans="2:18" s="3" customFormat="1" ht="27.95" customHeight="1">
      <c r="B215" s="236"/>
      <c r="C215" s="188"/>
      <c r="D215" s="20"/>
      <c r="E215" s="21"/>
      <c r="F215" s="31"/>
      <c r="G215" s="168" t="s">
        <v>358</v>
      </c>
      <c r="H215" s="164">
        <v>0.25</v>
      </c>
      <c r="I215" s="165" t="s">
        <v>204</v>
      </c>
      <c r="J215" s="13" t="s">
        <v>342</v>
      </c>
      <c r="K215" s="165" t="s">
        <v>300</v>
      </c>
      <c r="L215" s="66" t="s">
        <v>338</v>
      </c>
      <c r="M215" s="177">
        <f>M213</f>
        <v>0.45</v>
      </c>
      <c r="N215" s="164">
        <f t="shared" si="26"/>
        <v>0.99</v>
      </c>
      <c r="O215" s="167">
        <f t="shared" si="23"/>
        <v>0</v>
      </c>
      <c r="P215" s="167">
        <f t="shared" si="24"/>
        <v>0.111375</v>
      </c>
      <c r="Q215" s="178">
        <f t="shared" si="25"/>
        <v>1.125000000000001E-3</v>
      </c>
      <c r="R215" s="171"/>
    </row>
    <row r="216" spans="2:18" s="3" customFormat="1" ht="27.95" customHeight="1">
      <c r="B216" s="236"/>
      <c r="C216" s="188"/>
      <c r="D216" s="20"/>
      <c r="E216" s="21"/>
      <c r="F216" s="31"/>
      <c r="G216" s="168" t="s">
        <v>359</v>
      </c>
      <c r="H216" s="164">
        <v>0.25</v>
      </c>
      <c r="I216" s="179" t="s">
        <v>26</v>
      </c>
      <c r="J216" s="180" t="s">
        <v>214</v>
      </c>
      <c r="K216" s="179" t="s">
        <v>18</v>
      </c>
      <c r="L216" s="181" t="s">
        <v>21</v>
      </c>
      <c r="M216" s="182">
        <f t="shared" si="28"/>
        <v>0.45</v>
      </c>
      <c r="N216" s="183">
        <f t="shared" si="26"/>
        <v>0</v>
      </c>
      <c r="O216" s="184">
        <f t="shared" si="23"/>
        <v>0.1125</v>
      </c>
      <c r="P216" s="184">
        <f t="shared" si="24"/>
        <v>0</v>
      </c>
      <c r="Q216" s="185">
        <f t="shared" si="25"/>
        <v>0</v>
      </c>
      <c r="R216" s="171"/>
    </row>
    <row r="217" spans="2:18" s="3" customFormat="1" ht="27.95" customHeight="1">
      <c r="B217" s="236"/>
      <c r="C217" s="188"/>
      <c r="D217" s="17" t="s">
        <v>422</v>
      </c>
      <c r="E217" s="18" t="s">
        <v>6</v>
      </c>
      <c r="F217" s="19" t="s">
        <v>333</v>
      </c>
      <c r="G217" s="14" t="s">
        <v>12</v>
      </c>
      <c r="H217" s="15">
        <v>0.8</v>
      </c>
      <c r="I217" s="16" t="s">
        <v>345</v>
      </c>
      <c r="J217" s="12" t="s">
        <v>341</v>
      </c>
      <c r="K217" s="16" t="s">
        <v>221</v>
      </c>
      <c r="L217" s="66" t="s">
        <v>338</v>
      </c>
      <c r="M217" s="85">
        <v>0.2</v>
      </c>
      <c r="N217" s="15">
        <f t="shared" si="26"/>
        <v>0.99</v>
      </c>
      <c r="O217" s="78">
        <f t="shared" si="23"/>
        <v>0</v>
      </c>
      <c r="P217" s="78">
        <f t="shared" si="24"/>
        <v>0.15840000000000004</v>
      </c>
      <c r="Q217" s="153">
        <f t="shared" si="25"/>
        <v>1.6000000000000018E-3</v>
      </c>
      <c r="R217" s="171"/>
    </row>
    <row r="218" spans="2:18" s="3" customFormat="1" ht="27.95" customHeight="1">
      <c r="B218" s="236"/>
      <c r="C218" s="188"/>
      <c r="D218" s="20"/>
      <c r="E218" s="21"/>
      <c r="F218" s="31"/>
      <c r="G218" s="14" t="s">
        <v>13</v>
      </c>
      <c r="H218" s="15">
        <v>0.1</v>
      </c>
      <c r="I218" s="16" t="s">
        <v>346</v>
      </c>
      <c r="J218" s="12" t="s">
        <v>218</v>
      </c>
      <c r="K218" s="16" t="s">
        <v>347</v>
      </c>
      <c r="L218" s="65" t="s">
        <v>217</v>
      </c>
      <c r="M218" s="85">
        <f t="shared" si="28"/>
        <v>0.2</v>
      </c>
      <c r="N218" s="15">
        <f t="shared" si="26"/>
        <v>0</v>
      </c>
      <c r="O218" s="78">
        <f t="shared" si="23"/>
        <v>2.0000000000000004E-2</v>
      </c>
      <c r="P218" s="78">
        <f t="shared" si="24"/>
        <v>0</v>
      </c>
      <c r="Q218" s="153">
        <f t="shared" si="25"/>
        <v>0</v>
      </c>
      <c r="R218" s="171"/>
    </row>
    <row r="219" spans="2:18" s="3" customFormat="1" ht="27.95" customHeight="1">
      <c r="B219" s="236"/>
      <c r="C219" s="188"/>
      <c r="D219" s="22"/>
      <c r="E219" s="23"/>
      <c r="F219" s="24"/>
      <c r="G219" s="14" t="s">
        <v>14</v>
      </c>
      <c r="H219" s="15">
        <v>0.1</v>
      </c>
      <c r="I219" s="16" t="s">
        <v>81</v>
      </c>
      <c r="J219" s="12" t="s">
        <v>210</v>
      </c>
      <c r="K219" s="16" t="s">
        <v>18</v>
      </c>
      <c r="L219" s="65" t="s">
        <v>21</v>
      </c>
      <c r="M219" s="85">
        <f t="shared" si="28"/>
        <v>0.2</v>
      </c>
      <c r="N219" s="15">
        <f t="shared" si="26"/>
        <v>0</v>
      </c>
      <c r="O219" s="78">
        <f t="shared" si="23"/>
        <v>2.0000000000000004E-2</v>
      </c>
      <c r="P219" s="78">
        <f t="shared" si="24"/>
        <v>0</v>
      </c>
      <c r="Q219" s="153">
        <f t="shared" si="25"/>
        <v>0</v>
      </c>
      <c r="R219" s="171"/>
    </row>
    <row r="220" spans="2:18" s="3" customFormat="1" ht="27.95" customHeight="1">
      <c r="B220" s="236"/>
      <c r="C220" s="188"/>
      <c r="D220" s="17" t="s">
        <v>423</v>
      </c>
      <c r="E220" s="18" t="s">
        <v>335</v>
      </c>
      <c r="F220" s="19" t="s">
        <v>330</v>
      </c>
      <c r="G220" s="14" t="s">
        <v>205</v>
      </c>
      <c r="H220" s="15">
        <v>0.4</v>
      </c>
      <c r="I220" s="16" t="s">
        <v>81</v>
      </c>
      <c r="J220" s="12" t="s">
        <v>210</v>
      </c>
      <c r="K220" s="16" t="s">
        <v>298</v>
      </c>
      <c r="L220" s="65" t="s">
        <v>299</v>
      </c>
      <c r="M220" s="85">
        <v>2</v>
      </c>
      <c r="N220" s="15">
        <f t="shared" si="26"/>
        <v>0</v>
      </c>
      <c r="O220" s="78">
        <f t="shared" si="23"/>
        <v>0.8</v>
      </c>
      <c r="P220" s="78">
        <f t="shared" si="24"/>
        <v>0</v>
      </c>
      <c r="Q220" s="153">
        <f t="shared" si="25"/>
        <v>0</v>
      </c>
      <c r="R220" s="113"/>
    </row>
    <row r="221" spans="2:18" s="3" customFormat="1" ht="27.95" customHeight="1">
      <c r="B221" s="236"/>
      <c r="C221" s="188"/>
      <c r="D221" s="20"/>
      <c r="E221" s="21"/>
      <c r="F221" s="31"/>
      <c r="G221" s="14" t="s">
        <v>206</v>
      </c>
      <c r="H221" s="15">
        <v>0.4</v>
      </c>
      <c r="I221" s="16" t="s">
        <v>204</v>
      </c>
      <c r="J221" s="12" t="s">
        <v>864</v>
      </c>
      <c r="K221" s="16" t="s">
        <v>300</v>
      </c>
      <c r="L221" s="66" t="s">
        <v>338</v>
      </c>
      <c r="M221" s="85">
        <f t="shared" si="28"/>
        <v>2</v>
      </c>
      <c r="N221" s="15">
        <f t="shared" si="26"/>
        <v>0.99</v>
      </c>
      <c r="O221" s="78">
        <f t="shared" si="23"/>
        <v>0</v>
      </c>
      <c r="P221" s="78">
        <f t="shared" si="24"/>
        <v>0.79200000000000004</v>
      </c>
      <c r="Q221" s="153">
        <f t="shared" si="25"/>
        <v>8.0000000000000071E-3</v>
      </c>
      <c r="R221" s="113"/>
    </row>
    <row r="222" spans="2:18" s="3" customFormat="1" ht="27.95" customHeight="1">
      <c r="B222" s="236"/>
      <c r="C222" s="269"/>
      <c r="D222" s="22"/>
      <c r="E222" s="23"/>
      <c r="F222" s="24"/>
      <c r="G222" s="14" t="s">
        <v>14</v>
      </c>
      <c r="H222" s="15">
        <v>0.2</v>
      </c>
      <c r="I222" s="16" t="s">
        <v>26</v>
      </c>
      <c r="J222" s="12" t="s">
        <v>214</v>
      </c>
      <c r="K222" s="16" t="s">
        <v>18</v>
      </c>
      <c r="L222" s="65" t="s">
        <v>21</v>
      </c>
      <c r="M222" s="85">
        <f t="shared" si="28"/>
        <v>2</v>
      </c>
      <c r="N222" s="15">
        <f t="shared" si="26"/>
        <v>0</v>
      </c>
      <c r="O222" s="78">
        <f t="shared" si="23"/>
        <v>0.4</v>
      </c>
      <c r="P222" s="78">
        <f t="shared" si="24"/>
        <v>0</v>
      </c>
      <c r="Q222" s="153">
        <f t="shared" si="25"/>
        <v>0</v>
      </c>
      <c r="R222" s="113"/>
    </row>
    <row r="223" spans="2:18" s="3" customFormat="1" ht="27.95" customHeight="1">
      <c r="B223" s="236"/>
      <c r="C223" s="94" t="s">
        <v>424</v>
      </c>
      <c r="D223" s="20" t="s">
        <v>425</v>
      </c>
      <c r="E223" s="21" t="s">
        <v>22</v>
      </c>
      <c r="F223" s="31" t="s">
        <v>324</v>
      </c>
      <c r="G223" s="25" t="s">
        <v>205</v>
      </c>
      <c r="H223" s="26">
        <v>0.4</v>
      </c>
      <c r="I223" s="27" t="s">
        <v>15</v>
      </c>
      <c r="J223" s="11" t="s">
        <v>210</v>
      </c>
      <c r="K223" s="27" t="s">
        <v>18</v>
      </c>
      <c r="L223" s="64" t="s">
        <v>21</v>
      </c>
      <c r="M223" s="87">
        <v>2</v>
      </c>
      <c r="N223" s="26">
        <f t="shared" ref="N223:N262" si="29">IF(K223="Detected", 0.99,0)</f>
        <v>0</v>
      </c>
      <c r="O223" s="88">
        <f t="shared" ref="O223:O262" si="30">IF(I223="Safe", M223*H223,0)</f>
        <v>0.8</v>
      </c>
      <c r="P223" s="88">
        <f t="shared" ref="P223:P262" si="31">IF(I223="Dangerous",M223*H223*N223,0)</f>
        <v>0</v>
      </c>
      <c r="Q223" s="152">
        <f t="shared" ref="Q223:Q262" si="32">IF(P223=0,0,M223*H223*(1-N223))</f>
        <v>0</v>
      </c>
      <c r="R223" s="113"/>
    </row>
    <row r="224" spans="2:18" s="3" customFormat="1" ht="27.95" customHeight="1">
      <c r="B224" s="236"/>
      <c r="C224" s="188"/>
      <c r="D224" s="20"/>
      <c r="E224" s="21"/>
      <c r="F224" s="31"/>
      <c r="G224" s="14" t="s">
        <v>206</v>
      </c>
      <c r="H224" s="15">
        <v>0.4</v>
      </c>
      <c r="I224" s="16" t="s">
        <v>204</v>
      </c>
      <c r="J224" s="13" t="s">
        <v>864</v>
      </c>
      <c r="K224" s="16" t="s">
        <v>20</v>
      </c>
      <c r="L224" s="66" t="s">
        <v>338</v>
      </c>
      <c r="M224" s="85">
        <f t="shared" ref="M224:M246" si="33">M223</f>
        <v>2</v>
      </c>
      <c r="N224" s="15">
        <f t="shared" si="29"/>
        <v>0.99</v>
      </c>
      <c r="O224" s="78">
        <f t="shared" si="30"/>
        <v>0</v>
      </c>
      <c r="P224" s="78">
        <f t="shared" si="31"/>
        <v>0.79200000000000004</v>
      </c>
      <c r="Q224" s="153">
        <f t="shared" si="32"/>
        <v>8.0000000000000071E-3</v>
      </c>
      <c r="R224" s="113"/>
    </row>
    <row r="225" spans="2:18" s="3" customFormat="1" ht="27.95" customHeight="1">
      <c r="B225" s="236"/>
      <c r="C225" s="188"/>
      <c r="D225" s="22"/>
      <c r="E225" s="23"/>
      <c r="F225" s="24"/>
      <c r="G225" s="14" t="s">
        <v>14</v>
      </c>
      <c r="H225" s="15">
        <v>0.2</v>
      </c>
      <c r="I225" s="16" t="s">
        <v>15</v>
      </c>
      <c r="J225" s="12" t="s">
        <v>210</v>
      </c>
      <c r="K225" s="16" t="s">
        <v>18</v>
      </c>
      <c r="L225" s="65" t="s">
        <v>21</v>
      </c>
      <c r="M225" s="85">
        <f t="shared" si="33"/>
        <v>2</v>
      </c>
      <c r="N225" s="15">
        <f t="shared" si="29"/>
        <v>0</v>
      </c>
      <c r="O225" s="78">
        <f t="shared" si="30"/>
        <v>0.4</v>
      </c>
      <c r="P225" s="78">
        <f t="shared" si="31"/>
        <v>0</v>
      </c>
      <c r="Q225" s="153">
        <f t="shared" si="32"/>
        <v>0</v>
      </c>
      <c r="R225" s="113"/>
    </row>
    <row r="226" spans="2:18" s="3" customFormat="1" ht="27.95" customHeight="1">
      <c r="B226" s="236"/>
      <c r="C226" s="188"/>
      <c r="D226" s="17" t="s">
        <v>426</v>
      </c>
      <c r="E226" s="18" t="s">
        <v>6</v>
      </c>
      <c r="F226" s="19" t="s">
        <v>312</v>
      </c>
      <c r="G226" s="14" t="s">
        <v>12</v>
      </c>
      <c r="H226" s="15">
        <v>0.8</v>
      </c>
      <c r="I226" s="16" t="s">
        <v>68</v>
      </c>
      <c r="J226" s="12" t="s">
        <v>341</v>
      </c>
      <c r="K226" s="16" t="s">
        <v>221</v>
      </c>
      <c r="L226" s="66" t="s">
        <v>338</v>
      </c>
      <c r="M226" s="85">
        <v>0.2</v>
      </c>
      <c r="N226" s="15">
        <f t="shared" si="29"/>
        <v>0.99</v>
      </c>
      <c r="O226" s="78">
        <f t="shared" si="30"/>
        <v>0</v>
      </c>
      <c r="P226" s="78">
        <f t="shared" si="31"/>
        <v>0.15840000000000004</v>
      </c>
      <c r="Q226" s="153">
        <f t="shared" si="32"/>
        <v>1.6000000000000018E-3</v>
      </c>
      <c r="R226" s="113"/>
    </row>
    <row r="227" spans="2:18" s="3" customFormat="1" ht="27.95" customHeight="1">
      <c r="B227" s="236"/>
      <c r="C227" s="188"/>
      <c r="D227" s="20"/>
      <c r="E227" s="21"/>
      <c r="F227" s="31"/>
      <c r="G227" s="14" t="s">
        <v>13</v>
      </c>
      <c r="H227" s="15">
        <v>0.1</v>
      </c>
      <c r="I227" s="16" t="s">
        <v>339</v>
      </c>
      <c r="J227" s="12" t="s">
        <v>343</v>
      </c>
      <c r="K227" s="16" t="s">
        <v>297</v>
      </c>
      <c r="L227" s="66" t="s">
        <v>338</v>
      </c>
      <c r="M227" s="85">
        <f t="shared" si="33"/>
        <v>0.2</v>
      </c>
      <c r="N227" s="15">
        <f t="shared" si="29"/>
        <v>0.99</v>
      </c>
      <c r="O227" s="78">
        <f t="shared" si="30"/>
        <v>0</v>
      </c>
      <c r="P227" s="78">
        <f t="shared" si="31"/>
        <v>1.9800000000000005E-2</v>
      </c>
      <c r="Q227" s="153">
        <f t="shared" si="32"/>
        <v>2.0000000000000023E-4</v>
      </c>
      <c r="R227" s="113"/>
    </row>
    <row r="228" spans="2:18" s="3" customFormat="1" ht="27.95" customHeight="1">
      <c r="B228" s="236"/>
      <c r="C228" s="188"/>
      <c r="D228" s="22"/>
      <c r="E228" s="23"/>
      <c r="F228" s="24"/>
      <c r="G228" s="14" t="s">
        <v>14</v>
      </c>
      <c r="H228" s="15">
        <v>0.1</v>
      </c>
      <c r="I228" s="16" t="s">
        <v>340</v>
      </c>
      <c r="J228" s="12" t="s">
        <v>342</v>
      </c>
      <c r="K228" s="16" t="s">
        <v>221</v>
      </c>
      <c r="L228" s="66" t="s">
        <v>338</v>
      </c>
      <c r="M228" s="85">
        <f t="shared" si="33"/>
        <v>0.2</v>
      </c>
      <c r="N228" s="15">
        <f t="shared" si="29"/>
        <v>0.99</v>
      </c>
      <c r="O228" s="78">
        <f t="shared" si="30"/>
        <v>0</v>
      </c>
      <c r="P228" s="78">
        <f t="shared" si="31"/>
        <v>1.9800000000000005E-2</v>
      </c>
      <c r="Q228" s="153">
        <f t="shared" si="32"/>
        <v>2.0000000000000023E-4</v>
      </c>
      <c r="R228" s="113"/>
    </row>
    <row r="229" spans="2:18" s="3" customFormat="1" ht="27.95" customHeight="1">
      <c r="B229" s="236"/>
      <c r="C229" s="188"/>
      <c r="D229" s="17" t="s">
        <v>427</v>
      </c>
      <c r="E229" s="18" t="s">
        <v>334</v>
      </c>
      <c r="F229" s="19" t="s">
        <v>312</v>
      </c>
      <c r="G229" s="14" t="s">
        <v>12</v>
      </c>
      <c r="H229" s="15">
        <v>0.8</v>
      </c>
      <c r="I229" s="16" t="s">
        <v>68</v>
      </c>
      <c r="J229" s="12" t="s">
        <v>341</v>
      </c>
      <c r="K229" s="16" t="s">
        <v>221</v>
      </c>
      <c r="L229" s="66" t="s">
        <v>350</v>
      </c>
      <c r="M229" s="85">
        <v>0.2</v>
      </c>
      <c r="N229" s="15">
        <f t="shared" si="29"/>
        <v>0.99</v>
      </c>
      <c r="O229" s="78">
        <f t="shared" si="30"/>
        <v>0</v>
      </c>
      <c r="P229" s="78">
        <f t="shared" si="31"/>
        <v>0.15840000000000004</v>
      </c>
      <c r="Q229" s="153">
        <f t="shared" si="32"/>
        <v>1.6000000000000018E-3</v>
      </c>
      <c r="R229" s="113"/>
    </row>
    <row r="230" spans="2:18" s="3" customFormat="1" ht="27.95" customHeight="1">
      <c r="B230" s="236"/>
      <c r="C230" s="188"/>
      <c r="D230" s="20"/>
      <c r="E230" s="21"/>
      <c r="F230" s="31"/>
      <c r="G230" s="14" t="s">
        <v>13</v>
      </c>
      <c r="H230" s="15">
        <v>0.1</v>
      </c>
      <c r="I230" s="16" t="s">
        <v>339</v>
      </c>
      <c r="J230" s="12" t="s">
        <v>343</v>
      </c>
      <c r="K230" s="16" t="s">
        <v>297</v>
      </c>
      <c r="L230" s="66" t="s">
        <v>338</v>
      </c>
      <c r="M230" s="85">
        <f t="shared" si="33"/>
        <v>0.2</v>
      </c>
      <c r="N230" s="15">
        <f t="shared" si="29"/>
        <v>0.99</v>
      </c>
      <c r="O230" s="78">
        <f t="shared" si="30"/>
        <v>0</v>
      </c>
      <c r="P230" s="78">
        <f t="shared" si="31"/>
        <v>1.9800000000000005E-2</v>
      </c>
      <c r="Q230" s="153">
        <f t="shared" si="32"/>
        <v>2.0000000000000023E-4</v>
      </c>
      <c r="R230" s="113"/>
    </row>
    <row r="231" spans="2:18" s="3" customFormat="1" ht="27.95" customHeight="1">
      <c r="B231" s="236"/>
      <c r="C231" s="188"/>
      <c r="D231" s="22"/>
      <c r="E231" s="23"/>
      <c r="F231" s="24"/>
      <c r="G231" s="14" t="s">
        <v>14</v>
      </c>
      <c r="H231" s="15">
        <v>0.1</v>
      </c>
      <c r="I231" s="16" t="s">
        <v>340</v>
      </c>
      <c r="J231" s="12" t="s">
        <v>342</v>
      </c>
      <c r="K231" s="16" t="s">
        <v>221</v>
      </c>
      <c r="L231" s="66" t="s">
        <v>338</v>
      </c>
      <c r="M231" s="85">
        <f t="shared" si="33"/>
        <v>0.2</v>
      </c>
      <c r="N231" s="15">
        <f t="shared" si="29"/>
        <v>0.99</v>
      </c>
      <c r="O231" s="78">
        <f t="shared" si="30"/>
        <v>0</v>
      </c>
      <c r="P231" s="78">
        <f t="shared" si="31"/>
        <v>1.9800000000000005E-2</v>
      </c>
      <c r="Q231" s="153">
        <f t="shared" si="32"/>
        <v>2.0000000000000023E-4</v>
      </c>
      <c r="R231" s="113"/>
    </row>
    <row r="232" spans="2:18" s="3" customFormat="1" ht="27.95" customHeight="1">
      <c r="B232" s="236"/>
      <c r="C232" s="188"/>
      <c r="D232" s="17" t="s">
        <v>428</v>
      </c>
      <c r="E232" s="18" t="s">
        <v>71</v>
      </c>
      <c r="F232" s="19" t="s">
        <v>325</v>
      </c>
      <c r="G232" s="14" t="s">
        <v>205</v>
      </c>
      <c r="H232" s="15">
        <v>0.4</v>
      </c>
      <c r="I232" s="16" t="s">
        <v>15</v>
      </c>
      <c r="J232" s="12" t="s">
        <v>210</v>
      </c>
      <c r="K232" s="16" t="s">
        <v>18</v>
      </c>
      <c r="L232" s="65" t="s">
        <v>21</v>
      </c>
      <c r="M232" s="85">
        <v>2</v>
      </c>
      <c r="N232" s="15">
        <f t="shared" si="29"/>
        <v>0</v>
      </c>
      <c r="O232" s="78">
        <f t="shared" si="30"/>
        <v>0.8</v>
      </c>
      <c r="P232" s="78">
        <f t="shared" si="31"/>
        <v>0</v>
      </c>
      <c r="Q232" s="153">
        <f t="shared" si="32"/>
        <v>0</v>
      </c>
      <c r="R232" s="113"/>
    </row>
    <row r="233" spans="2:18" s="3" customFormat="1" ht="27.95" customHeight="1">
      <c r="B233" s="236"/>
      <c r="C233" s="188"/>
      <c r="D233" s="20"/>
      <c r="E233" s="21"/>
      <c r="F233" s="31"/>
      <c r="G233" s="14" t="s">
        <v>206</v>
      </c>
      <c r="H233" s="15">
        <v>0.4</v>
      </c>
      <c r="I233" s="16" t="s">
        <v>204</v>
      </c>
      <c r="J233" s="13" t="s">
        <v>864</v>
      </c>
      <c r="K233" s="16" t="s">
        <v>20</v>
      </c>
      <c r="L233" s="66" t="s">
        <v>338</v>
      </c>
      <c r="M233" s="85">
        <f t="shared" si="33"/>
        <v>2</v>
      </c>
      <c r="N233" s="15">
        <f t="shared" si="29"/>
        <v>0.99</v>
      </c>
      <c r="O233" s="78">
        <f t="shared" si="30"/>
        <v>0</v>
      </c>
      <c r="P233" s="78">
        <f t="shared" si="31"/>
        <v>0.79200000000000004</v>
      </c>
      <c r="Q233" s="153">
        <f t="shared" si="32"/>
        <v>8.0000000000000071E-3</v>
      </c>
      <c r="R233" s="113"/>
    </row>
    <row r="234" spans="2:18" s="3" customFormat="1" ht="27.95" customHeight="1">
      <c r="B234" s="236"/>
      <c r="C234" s="188"/>
      <c r="D234" s="22"/>
      <c r="E234" s="23"/>
      <c r="F234" s="24"/>
      <c r="G234" s="14" t="s">
        <v>14</v>
      </c>
      <c r="H234" s="15">
        <v>0.2</v>
      </c>
      <c r="I234" s="16" t="s">
        <v>15</v>
      </c>
      <c r="J234" s="12" t="s">
        <v>210</v>
      </c>
      <c r="K234" s="16" t="s">
        <v>18</v>
      </c>
      <c r="L234" s="65" t="s">
        <v>21</v>
      </c>
      <c r="M234" s="85">
        <f t="shared" si="33"/>
        <v>2</v>
      </c>
      <c r="N234" s="15">
        <f t="shared" si="29"/>
        <v>0</v>
      </c>
      <c r="O234" s="78">
        <f t="shared" si="30"/>
        <v>0.4</v>
      </c>
      <c r="P234" s="78">
        <f t="shared" si="31"/>
        <v>0</v>
      </c>
      <c r="Q234" s="153">
        <f t="shared" si="32"/>
        <v>0</v>
      </c>
      <c r="R234" s="113"/>
    </row>
    <row r="235" spans="2:18" s="3" customFormat="1" ht="27.95" customHeight="1">
      <c r="B235" s="236"/>
      <c r="C235" s="188"/>
      <c r="D235" s="17" t="s">
        <v>429</v>
      </c>
      <c r="E235" s="18" t="s">
        <v>6</v>
      </c>
      <c r="F235" s="19" t="s">
        <v>326</v>
      </c>
      <c r="G235" s="14" t="s">
        <v>12</v>
      </c>
      <c r="H235" s="15">
        <v>0.8</v>
      </c>
      <c r="I235" s="16" t="s">
        <v>344</v>
      </c>
      <c r="J235" s="12" t="s">
        <v>341</v>
      </c>
      <c r="K235" s="16" t="s">
        <v>82</v>
      </c>
      <c r="L235" s="66" t="s">
        <v>338</v>
      </c>
      <c r="M235" s="85">
        <v>0.2</v>
      </c>
      <c r="N235" s="15">
        <f t="shared" si="29"/>
        <v>0.99</v>
      </c>
      <c r="O235" s="78">
        <f t="shared" si="30"/>
        <v>0</v>
      </c>
      <c r="P235" s="78">
        <f t="shared" si="31"/>
        <v>0.15840000000000004</v>
      </c>
      <c r="Q235" s="153">
        <f t="shared" si="32"/>
        <v>1.6000000000000018E-3</v>
      </c>
      <c r="R235" s="113"/>
    </row>
    <row r="236" spans="2:18" s="3" customFormat="1" ht="27.95" customHeight="1">
      <c r="B236" s="236"/>
      <c r="C236" s="188"/>
      <c r="D236" s="20"/>
      <c r="E236" s="21"/>
      <c r="F236" s="31"/>
      <c r="G236" s="14" t="s">
        <v>13</v>
      </c>
      <c r="H236" s="15">
        <v>0.1</v>
      </c>
      <c r="I236" s="16" t="s">
        <v>68</v>
      </c>
      <c r="J236" s="12" t="s">
        <v>342</v>
      </c>
      <c r="K236" s="16" t="s">
        <v>297</v>
      </c>
      <c r="L236" s="66" t="s">
        <v>338</v>
      </c>
      <c r="M236" s="85">
        <f t="shared" si="33"/>
        <v>0.2</v>
      </c>
      <c r="N236" s="15">
        <f t="shared" si="29"/>
        <v>0.99</v>
      </c>
      <c r="O236" s="78">
        <f t="shared" si="30"/>
        <v>0</v>
      </c>
      <c r="P236" s="78">
        <f t="shared" si="31"/>
        <v>1.9800000000000005E-2</v>
      </c>
      <c r="Q236" s="153">
        <f t="shared" si="32"/>
        <v>2.0000000000000023E-4</v>
      </c>
      <c r="R236" s="113"/>
    </row>
    <row r="237" spans="2:18" s="3" customFormat="1" ht="27.95" customHeight="1">
      <c r="B237" s="236"/>
      <c r="C237" s="188"/>
      <c r="D237" s="22"/>
      <c r="E237" s="23"/>
      <c r="F237" s="24"/>
      <c r="G237" s="14" t="s">
        <v>14</v>
      </c>
      <c r="H237" s="15">
        <v>0.1</v>
      </c>
      <c r="I237" s="16" t="s">
        <v>68</v>
      </c>
      <c r="J237" s="12" t="s">
        <v>342</v>
      </c>
      <c r="K237" s="16" t="s">
        <v>221</v>
      </c>
      <c r="L237" s="66" t="s">
        <v>338</v>
      </c>
      <c r="M237" s="85">
        <f t="shared" si="33"/>
        <v>0.2</v>
      </c>
      <c r="N237" s="15">
        <f t="shared" si="29"/>
        <v>0.99</v>
      </c>
      <c r="O237" s="78">
        <f t="shared" si="30"/>
        <v>0</v>
      </c>
      <c r="P237" s="78">
        <f t="shared" si="31"/>
        <v>1.9800000000000005E-2</v>
      </c>
      <c r="Q237" s="153">
        <f t="shared" si="32"/>
        <v>2.0000000000000023E-4</v>
      </c>
      <c r="R237" s="113"/>
    </row>
    <row r="238" spans="2:18" s="3" customFormat="1" ht="27.95" customHeight="1">
      <c r="B238" s="236"/>
      <c r="C238" s="188"/>
      <c r="D238" s="17" t="s">
        <v>430</v>
      </c>
      <c r="E238" s="18" t="s">
        <v>6</v>
      </c>
      <c r="F238" s="19" t="s">
        <v>327</v>
      </c>
      <c r="G238" s="14" t="s">
        <v>12</v>
      </c>
      <c r="H238" s="15">
        <v>0.8</v>
      </c>
      <c r="I238" s="16" t="s">
        <v>344</v>
      </c>
      <c r="J238" s="12" t="s">
        <v>341</v>
      </c>
      <c r="K238" s="16" t="s">
        <v>82</v>
      </c>
      <c r="L238" s="66" t="s">
        <v>338</v>
      </c>
      <c r="M238" s="85">
        <v>0.2</v>
      </c>
      <c r="N238" s="15">
        <f t="shared" si="29"/>
        <v>0.99</v>
      </c>
      <c r="O238" s="78">
        <f t="shared" si="30"/>
        <v>0</v>
      </c>
      <c r="P238" s="78">
        <f t="shared" si="31"/>
        <v>0.15840000000000004</v>
      </c>
      <c r="Q238" s="153">
        <f t="shared" si="32"/>
        <v>1.6000000000000018E-3</v>
      </c>
      <c r="R238" s="113"/>
    </row>
    <row r="239" spans="2:18" s="3" customFormat="1" ht="27.95" customHeight="1">
      <c r="B239" s="236"/>
      <c r="C239" s="188"/>
      <c r="D239" s="20"/>
      <c r="E239" s="21"/>
      <c r="F239" s="31"/>
      <c r="G239" s="14" t="s">
        <v>13</v>
      </c>
      <c r="H239" s="15">
        <v>0.1</v>
      </c>
      <c r="I239" s="16" t="s">
        <v>68</v>
      </c>
      <c r="J239" s="12" t="s">
        <v>342</v>
      </c>
      <c r="K239" s="16" t="s">
        <v>297</v>
      </c>
      <c r="L239" s="66" t="s">
        <v>338</v>
      </c>
      <c r="M239" s="85">
        <f t="shared" si="33"/>
        <v>0.2</v>
      </c>
      <c r="N239" s="15">
        <f t="shared" si="29"/>
        <v>0.99</v>
      </c>
      <c r="O239" s="78">
        <f t="shared" si="30"/>
        <v>0</v>
      </c>
      <c r="P239" s="78">
        <f t="shared" si="31"/>
        <v>1.9800000000000005E-2</v>
      </c>
      <c r="Q239" s="153">
        <f t="shared" si="32"/>
        <v>2.0000000000000023E-4</v>
      </c>
      <c r="R239" s="113"/>
    </row>
    <row r="240" spans="2:18" s="3" customFormat="1" ht="27.95" customHeight="1">
      <c r="B240" s="236"/>
      <c r="C240" s="188"/>
      <c r="D240" s="22"/>
      <c r="E240" s="23"/>
      <c r="F240" s="24"/>
      <c r="G240" s="14" t="s">
        <v>14</v>
      </c>
      <c r="H240" s="15">
        <v>0.1</v>
      </c>
      <c r="I240" s="16" t="s">
        <v>68</v>
      </c>
      <c r="J240" s="12" t="s">
        <v>342</v>
      </c>
      <c r="K240" s="16" t="s">
        <v>221</v>
      </c>
      <c r="L240" s="66" t="s">
        <v>338</v>
      </c>
      <c r="M240" s="85">
        <f t="shared" si="33"/>
        <v>0.2</v>
      </c>
      <c r="N240" s="15">
        <f t="shared" si="29"/>
        <v>0.99</v>
      </c>
      <c r="O240" s="78">
        <f t="shared" si="30"/>
        <v>0</v>
      </c>
      <c r="P240" s="78">
        <f t="shared" si="31"/>
        <v>1.9800000000000005E-2</v>
      </c>
      <c r="Q240" s="153">
        <f t="shared" si="32"/>
        <v>2.0000000000000023E-4</v>
      </c>
      <c r="R240" s="113"/>
    </row>
    <row r="241" spans="2:18" s="3" customFormat="1" ht="27.95" customHeight="1">
      <c r="B241" s="236"/>
      <c r="C241" s="188"/>
      <c r="D241" s="17" t="s">
        <v>431</v>
      </c>
      <c r="E241" s="18" t="s">
        <v>71</v>
      </c>
      <c r="F241" s="19" t="s">
        <v>329</v>
      </c>
      <c r="G241" s="14" t="s">
        <v>205</v>
      </c>
      <c r="H241" s="15">
        <v>0.4</v>
      </c>
      <c r="I241" s="16" t="s">
        <v>81</v>
      </c>
      <c r="J241" s="12" t="s">
        <v>292</v>
      </c>
      <c r="K241" s="16" t="s">
        <v>215</v>
      </c>
      <c r="L241" s="65" t="s">
        <v>217</v>
      </c>
      <c r="M241" s="85">
        <v>2</v>
      </c>
      <c r="N241" s="15">
        <f t="shared" si="29"/>
        <v>0</v>
      </c>
      <c r="O241" s="78">
        <f t="shared" si="30"/>
        <v>0.8</v>
      </c>
      <c r="P241" s="78">
        <f t="shared" si="31"/>
        <v>0</v>
      </c>
      <c r="Q241" s="153">
        <f t="shared" si="32"/>
        <v>0</v>
      </c>
      <c r="R241" s="113"/>
    </row>
    <row r="242" spans="2:18" s="3" customFormat="1" ht="27.95" customHeight="1">
      <c r="B242" s="236"/>
      <c r="C242" s="188"/>
      <c r="D242" s="20"/>
      <c r="E242" s="21"/>
      <c r="F242" s="31"/>
      <c r="G242" s="14" t="s">
        <v>206</v>
      </c>
      <c r="H242" s="15">
        <v>0.4</v>
      </c>
      <c r="I242" s="16" t="s">
        <v>68</v>
      </c>
      <c r="J242" s="12" t="s">
        <v>342</v>
      </c>
      <c r="K242" s="16" t="s">
        <v>297</v>
      </c>
      <c r="L242" s="66" t="s">
        <v>338</v>
      </c>
      <c r="M242" s="85">
        <f t="shared" si="33"/>
        <v>2</v>
      </c>
      <c r="N242" s="15">
        <f t="shared" si="29"/>
        <v>0.99</v>
      </c>
      <c r="O242" s="78">
        <f t="shared" si="30"/>
        <v>0</v>
      </c>
      <c r="P242" s="78">
        <f t="shared" si="31"/>
        <v>0.79200000000000004</v>
      </c>
      <c r="Q242" s="153">
        <f t="shared" si="32"/>
        <v>8.0000000000000071E-3</v>
      </c>
      <c r="R242" s="113"/>
    </row>
    <row r="243" spans="2:18" s="3" customFormat="1" ht="27.95" customHeight="1">
      <c r="B243" s="236"/>
      <c r="C243" s="188"/>
      <c r="D243" s="22"/>
      <c r="E243" s="23"/>
      <c r="F243" s="24"/>
      <c r="G243" s="14" t="s">
        <v>14</v>
      </c>
      <c r="H243" s="15">
        <v>0.2</v>
      </c>
      <c r="I243" s="16" t="s">
        <v>15</v>
      </c>
      <c r="J243" s="12" t="s">
        <v>210</v>
      </c>
      <c r="K243" s="16" t="s">
        <v>18</v>
      </c>
      <c r="L243" s="65" t="s">
        <v>21</v>
      </c>
      <c r="M243" s="85">
        <f t="shared" si="33"/>
        <v>2</v>
      </c>
      <c r="N243" s="15">
        <f t="shared" si="29"/>
        <v>0</v>
      </c>
      <c r="O243" s="78">
        <f t="shared" si="30"/>
        <v>0.4</v>
      </c>
      <c r="P243" s="78">
        <f t="shared" si="31"/>
        <v>0</v>
      </c>
      <c r="Q243" s="153">
        <f t="shared" si="32"/>
        <v>0</v>
      </c>
      <c r="R243" s="113"/>
    </row>
    <row r="244" spans="2:18" s="3" customFormat="1" ht="27.95" customHeight="1">
      <c r="B244" s="236"/>
      <c r="C244" s="188"/>
      <c r="D244" s="17" t="s">
        <v>432</v>
      </c>
      <c r="E244" s="18" t="s">
        <v>24</v>
      </c>
      <c r="F244" s="19" t="s">
        <v>331</v>
      </c>
      <c r="G244" s="14" t="s">
        <v>12</v>
      </c>
      <c r="H244" s="15">
        <v>0.8</v>
      </c>
      <c r="I244" s="16" t="s">
        <v>68</v>
      </c>
      <c r="J244" s="12" t="s">
        <v>342</v>
      </c>
      <c r="K244" s="16" t="s">
        <v>221</v>
      </c>
      <c r="L244" s="66" t="s">
        <v>338</v>
      </c>
      <c r="M244" s="85">
        <v>0.2</v>
      </c>
      <c r="N244" s="15">
        <f t="shared" si="29"/>
        <v>0.99</v>
      </c>
      <c r="O244" s="78">
        <f t="shared" si="30"/>
        <v>0</v>
      </c>
      <c r="P244" s="78">
        <f t="shared" si="31"/>
        <v>0.15840000000000004</v>
      </c>
      <c r="Q244" s="153">
        <f t="shared" si="32"/>
        <v>1.6000000000000018E-3</v>
      </c>
      <c r="R244" s="113"/>
    </row>
    <row r="245" spans="2:18" s="3" customFormat="1" ht="27.95" customHeight="1">
      <c r="B245" s="236"/>
      <c r="C245" s="188"/>
      <c r="D245" s="20"/>
      <c r="E245" s="21"/>
      <c r="F245" s="31"/>
      <c r="G245" s="14" t="s">
        <v>13</v>
      </c>
      <c r="H245" s="15">
        <v>0.1</v>
      </c>
      <c r="I245" s="16" t="s">
        <v>204</v>
      </c>
      <c r="J245" s="12" t="s">
        <v>342</v>
      </c>
      <c r="K245" s="16" t="s">
        <v>300</v>
      </c>
      <c r="L245" s="66" t="s">
        <v>338</v>
      </c>
      <c r="M245" s="85">
        <f t="shared" si="33"/>
        <v>0.2</v>
      </c>
      <c r="N245" s="15">
        <f t="shared" si="29"/>
        <v>0.99</v>
      </c>
      <c r="O245" s="78">
        <f t="shared" si="30"/>
        <v>0</v>
      </c>
      <c r="P245" s="78">
        <f t="shared" si="31"/>
        <v>1.9800000000000005E-2</v>
      </c>
      <c r="Q245" s="153">
        <f t="shared" si="32"/>
        <v>2.0000000000000023E-4</v>
      </c>
      <c r="R245" s="113"/>
    </row>
    <row r="246" spans="2:18" s="3" customFormat="1" ht="27.95" customHeight="1">
      <c r="B246" s="236"/>
      <c r="C246" s="188"/>
      <c r="D246" s="20"/>
      <c r="E246" s="21"/>
      <c r="F246" s="31"/>
      <c r="G246" s="14" t="s">
        <v>14</v>
      </c>
      <c r="H246" s="15">
        <v>0.1</v>
      </c>
      <c r="I246" s="91" t="s">
        <v>68</v>
      </c>
      <c r="J246" s="12" t="s">
        <v>342</v>
      </c>
      <c r="K246" s="91" t="s">
        <v>82</v>
      </c>
      <c r="L246" s="66" t="s">
        <v>338</v>
      </c>
      <c r="M246" s="93">
        <f t="shared" si="33"/>
        <v>0.2</v>
      </c>
      <c r="N246" s="172">
        <f t="shared" si="29"/>
        <v>0.99</v>
      </c>
      <c r="O246" s="174">
        <f t="shared" si="30"/>
        <v>0</v>
      </c>
      <c r="P246" s="174">
        <f t="shared" si="31"/>
        <v>1.9800000000000005E-2</v>
      </c>
      <c r="Q246" s="175">
        <f t="shared" si="32"/>
        <v>2.0000000000000023E-4</v>
      </c>
      <c r="R246" s="113"/>
    </row>
    <row r="247" spans="2:18" s="3" customFormat="1" ht="27.95" customHeight="1">
      <c r="B247" s="236"/>
      <c r="C247" s="188"/>
      <c r="D247" s="17" t="s">
        <v>433</v>
      </c>
      <c r="E247" s="18" t="s">
        <v>71</v>
      </c>
      <c r="F247" s="19" t="s">
        <v>330</v>
      </c>
      <c r="G247" s="14" t="s">
        <v>205</v>
      </c>
      <c r="H247" s="15">
        <v>0.4</v>
      </c>
      <c r="I247" s="16" t="s">
        <v>81</v>
      </c>
      <c r="J247" s="12" t="s">
        <v>292</v>
      </c>
      <c r="K247" s="16" t="s">
        <v>215</v>
      </c>
      <c r="L247" s="65" t="s">
        <v>217</v>
      </c>
      <c r="M247" s="85">
        <v>2</v>
      </c>
      <c r="N247" s="15">
        <f t="shared" si="29"/>
        <v>0</v>
      </c>
      <c r="O247" s="78">
        <f t="shared" si="30"/>
        <v>0.8</v>
      </c>
      <c r="P247" s="78">
        <f t="shared" si="31"/>
        <v>0</v>
      </c>
      <c r="Q247" s="153">
        <f t="shared" si="32"/>
        <v>0</v>
      </c>
      <c r="R247" s="113"/>
    </row>
    <row r="248" spans="2:18" s="3" customFormat="1" ht="27.95" customHeight="1">
      <c r="B248" s="236"/>
      <c r="C248" s="188"/>
      <c r="D248" s="20"/>
      <c r="E248" s="21"/>
      <c r="F248" s="31"/>
      <c r="G248" s="14" t="s">
        <v>206</v>
      </c>
      <c r="H248" s="15">
        <v>0.4</v>
      </c>
      <c r="I248" s="16" t="s">
        <v>68</v>
      </c>
      <c r="J248" s="12" t="s">
        <v>342</v>
      </c>
      <c r="K248" s="16" t="s">
        <v>297</v>
      </c>
      <c r="L248" s="66" t="s">
        <v>338</v>
      </c>
      <c r="M248" s="85">
        <f t="shared" ref="M248:M262" si="34">M247</f>
        <v>2</v>
      </c>
      <c r="N248" s="15">
        <f t="shared" si="29"/>
        <v>0.99</v>
      </c>
      <c r="O248" s="78">
        <f t="shared" si="30"/>
        <v>0</v>
      </c>
      <c r="P248" s="78">
        <f t="shared" si="31"/>
        <v>0.79200000000000004</v>
      </c>
      <c r="Q248" s="153">
        <f t="shared" si="32"/>
        <v>8.0000000000000071E-3</v>
      </c>
      <c r="R248" s="113"/>
    </row>
    <row r="249" spans="2:18" s="3" customFormat="1" ht="27.95" customHeight="1">
      <c r="B249" s="236"/>
      <c r="C249" s="188"/>
      <c r="D249" s="22"/>
      <c r="E249" s="23"/>
      <c r="F249" s="24"/>
      <c r="G249" s="14" t="s">
        <v>14</v>
      </c>
      <c r="H249" s="15">
        <v>0.2</v>
      </c>
      <c r="I249" s="16" t="s">
        <v>15</v>
      </c>
      <c r="J249" s="12" t="s">
        <v>210</v>
      </c>
      <c r="K249" s="16" t="s">
        <v>18</v>
      </c>
      <c r="L249" s="65" t="s">
        <v>21</v>
      </c>
      <c r="M249" s="85">
        <f t="shared" si="34"/>
        <v>2</v>
      </c>
      <c r="N249" s="15">
        <f t="shared" si="29"/>
        <v>0</v>
      </c>
      <c r="O249" s="78">
        <f t="shared" si="30"/>
        <v>0.4</v>
      </c>
      <c r="P249" s="78">
        <f t="shared" si="31"/>
        <v>0</v>
      </c>
      <c r="Q249" s="153">
        <f t="shared" si="32"/>
        <v>0</v>
      </c>
      <c r="R249" s="171"/>
    </row>
    <row r="250" spans="2:18" s="3" customFormat="1" ht="27.95" customHeight="1">
      <c r="B250" s="236"/>
      <c r="C250" s="188"/>
      <c r="D250" s="17" t="s">
        <v>434</v>
      </c>
      <c r="E250" s="18" t="s">
        <v>6</v>
      </c>
      <c r="F250" s="19" t="s">
        <v>331</v>
      </c>
      <c r="G250" s="14" t="s">
        <v>12</v>
      </c>
      <c r="H250" s="15">
        <v>0.8</v>
      </c>
      <c r="I250" s="16" t="s">
        <v>68</v>
      </c>
      <c r="J250" s="12" t="s">
        <v>342</v>
      </c>
      <c r="K250" s="16" t="s">
        <v>221</v>
      </c>
      <c r="L250" s="66" t="s">
        <v>338</v>
      </c>
      <c r="M250" s="85">
        <v>0.2</v>
      </c>
      <c r="N250" s="15">
        <f t="shared" si="29"/>
        <v>0.99</v>
      </c>
      <c r="O250" s="78">
        <f t="shared" si="30"/>
        <v>0</v>
      </c>
      <c r="P250" s="78">
        <f t="shared" si="31"/>
        <v>0.15840000000000004</v>
      </c>
      <c r="Q250" s="153">
        <f t="shared" si="32"/>
        <v>1.6000000000000018E-3</v>
      </c>
      <c r="R250" s="171"/>
    </row>
    <row r="251" spans="2:18" s="3" customFormat="1" ht="27.95" customHeight="1">
      <c r="B251" s="236"/>
      <c r="C251" s="188"/>
      <c r="D251" s="20"/>
      <c r="E251" s="21"/>
      <c r="F251" s="31"/>
      <c r="G251" s="14" t="s">
        <v>13</v>
      </c>
      <c r="H251" s="15">
        <v>0.1</v>
      </c>
      <c r="I251" s="16" t="s">
        <v>204</v>
      </c>
      <c r="J251" s="12" t="s">
        <v>342</v>
      </c>
      <c r="K251" s="16" t="s">
        <v>300</v>
      </c>
      <c r="L251" s="66" t="s">
        <v>338</v>
      </c>
      <c r="M251" s="85">
        <f t="shared" si="34"/>
        <v>0.2</v>
      </c>
      <c r="N251" s="15">
        <f t="shared" si="29"/>
        <v>0.99</v>
      </c>
      <c r="O251" s="78">
        <f t="shared" si="30"/>
        <v>0</v>
      </c>
      <c r="P251" s="78">
        <f t="shared" si="31"/>
        <v>1.9800000000000005E-2</v>
      </c>
      <c r="Q251" s="153">
        <f t="shared" si="32"/>
        <v>2.0000000000000023E-4</v>
      </c>
      <c r="R251" s="171"/>
    </row>
    <row r="252" spans="2:18" s="3" customFormat="1" ht="27.95" customHeight="1">
      <c r="B252" s="236"/>
      <c r="C252" s="188"/>
      <c r="D252" s="22"/>
      <c r="E252" s="23"/>
      <c r="F252" s="24"/>
      <c r="G252" s="14" t="s">
        <v>14</v>
      </c>
      <c r="H252" s="15">
        <v>0.1</v>
      </c>
      <c r="I252" s="91" t="s">
        <v>68</v>
      </c>
      <c r="J252" s="12" t="s">
        <v>342</v>
      </c>
      <c r="K252" s="91" t="s">
        <v>82</v>
      </c>
      <c r="L252" s="66" t="s">
        <v>338</v>
      </c>
      <c r="M252" s="85">
        <f t="shared" si="34"/>
        <v>0.2</v>
      </c>
      <c r="N252" s="15">
        <f t="shared" si="29"/>
        <v>0.99</v>
      </c>
      <c r="O252" s="78">
        <f t="shared" si="30"/>
        <v>0</v>
      </c>
      <c r="P252" s="78">
        <f t="shared" si="31"/>
        <v>1.9800000000000005E-2</v>
      </c>
      <c r="Q252" s="153">
        <f t="shared" si="32"/>
        <v>2.0000000000000023E-4</v>
      </c>
      <c r="R252" s="171"/>
    </row>
    <row r="253" spans="2:18" s="3" customFormat="1" ht="27.95" customHeight="1">
      <c r="B253" s="236"/>
      <c r="C253" s="188"/>
      <c r="D253" s="17" t="s">
        <v>435</v>
      </c>
      <c r="E253" s="18" t="s">
        <v>354</v>
      </c>
      <c r="F253" s="19" t="s">
        <v>332</v>
      </c>
      <c r="G253" s="168" t="s">
        <v>357</v>
      </c>
      <c r="H253" s="164">
        <v>0.25</v>
      </c>
      <c r="I253" s="165" t="s">
        <v>81</v>
      </c>
      <c r="J253" s="13" t="s">
        <v>210</v>
      </c>
      <c r="K253" s="165" t="s">
        <v>298</v>
      </c>
      <c r="L253" s="66" t="s">
        <v>299</v>
      </c>
      <c r="M253" s="177">
        <v>0.45</v>
      </c>
      <c r="N253" s="164">
        <f t="shared" si="29"/>
        <v>0</v>
      </c>
      <c r="O253" s="167">
        <f t="shared" si="30"/>
        <v>0.1125</v>
      </c>
      <c r="P253" s="167">
        <f t="shared" si="31"/>
        <v>0</v>
      </c>
      <c r="Q253" s="178">
        <f t="shared" si="32"/>
        <v>0</v>
      </c>
      <c r="R253" s="171"/>
    </row>
    <row r="254" spans="2:18" s="3" customFormat="1" ht="27.95" customHeight="1">
      <c r="B254" s="236"/>
      <c r="C254" s="188"/>
      <c r="D254" s="20"/>
      <c r="E254" s="21"/>
      <c r="F254" s="31"/>
      <c r="G254" s="168" t="s">
        <v>233</v>
      </c>
      <c r="H254" s="164">
        <v>0.25</v>
      </c>
      <c r="I254" s="165" t="s">
        <v>204</v>
      </c>
      <c r="J254" s="13" t="s">
        <v>342</v>
      </c>
      <c r="K254" s="165" t="s">
        <v>82</v>
      </c>
      <c r="L254" s="66" t="s">
        <v>338</v>
      </c>
      <c r="M254" s="177">
        <v>0.45</v>
      </c>
      <c r="N254" s="164">
        <f t="shared" si="29"/>
        <v>0.99</v>
      </c>
      <c r="O254" s="167">
        <f t="shared" si="30"/>
        <v>0</v>
      </c>
      <c r="P254" s="167">
        <f t="shared" si="31"/>
        <v>0.111375</v>
      </c>
      <c r="Q254" s="178">
        <f t="shared" si="32"/>
        <v>1.125000000000001E-3</v>
      </c>
      <c r="R254" s="171"/>
    </row>
    <row r="255" spans="2:18" s="3" customFormat="1" ht="27.95" customHeight="1">
      <c r="B255" s="236"/>
      <c r="C255" s="188"/>
      <c r="D255" s="20"/>
      <c r="E255" s="21"/>
      <c r="F255" s="31"/>
      <c r="G255" s="168" t="s">
        <v>358</v>
      </c>
      <c r="H255" s="164">
        <v>0.25</v>
      </c>
      <c r="I255" s="165" t="s">
        <v>204</v>
      </c>
      <c r="J255" s="13" t="s">
        <v>342</v>
      </c>
      <c r="K255" s="165" t="s">
        <v>300</v>
      </c>
      <c r="L255" s="66" t="s">
        <v>338</v>
      </c>
      <c r="M255" s="177">
        <f>M253</f>
        <v>0.45</v>
      </c>
      <c r="N255" s="164">
        <f t="shared" si="29"/>
        <v>0.99</v>
      </c>
      <c r="O255" s="167">
        <f t="shared" si="30"/>
        <v>0</v>
      </c>
      <c r="P255" s="167">
        <f t="shared" si="31"/>
        <v>0.111375</v>
      </c>
      <c r="Q255" s="178">
        <f t="shared" si="32"/>
        <v>1.125000000000001E-3</v>
      </c>
      <c r="R255" s="171"/>
    </row>
    <row r="256" spans="2:18" s="3" customFormat="1" ht="27.95" customHeight="1">
      <c r="B256" s="236"/>
      <c r="C256" s="188"/>
      <c r="D256" s="20"/>
      <c r="E256" s="21"/>
      <c r="F256" s="31"/>
      <c r="G256" s="168" t="s">
        <v>359</v>
      </c>
      <c r="H256" s="164">
        <v>0.25</v>
      </c>
      <c r="I256" s="179" t="s">
        <v>26</v>
      </c>
      <c r="J256" s="180" t="s">
        <v>214</v>
      </c>
      <c r="K256" s="179" t="s">
        <v>18</v>
      </c>
      <c r="L256" s="181" t="s">
        <v>21</v>
      </c>
      <c r="M256" s="182">
        <f t="shared" si="34"/>
        <v>0.45</v>
      </c>
      <c r="N256" s="183">
        <f t="shared" si="29"/>
        <v>0</v>
      </c>
      <c r="O256" s="184">
        <f t="shared" si="30"/>
        <v>0.1125</v>
      </c>
      <c r="P256" s="184">
        <f t="shared" si="31"/>
        <v>0</v>
      </c>
      <c r="Q256" s="185">
        <f t="shared" si="32"/>
        <v>0</v>
      </c>
      <c r="R256" s="171"/>
    </row>
    <row r="257" spans="2:18" s="3" customFormat="1" ht="27.95" customHeight="1">
      <c r="B257" s="236"/>
      <c r="C257" s="188"/>
      <c r="D257" s="17" t="s">
        <v>436</v>
      </c>
      <c r="E257" s="18" t="s">
        <v>6</v>
      </c>
      <c r="F257" s="19" t="s">
        <v>333</v>
      </c>
      <c r="G257" s="14" t="s">
        <v>12</v>
      </c>
      <c r="H257" s="15">
        <v>0.8</v>
      </c>
      <c r="I257" s="16" t="s">
        <v>345</v>
      </c>
      <c r="J257" s="12" t="s">
        <v>341</v>
      </c>
      <c r="K257" s="16" t="s">
        <v>221</v>
      </c>
      <c r="L257" s="66" t="s">
        <v>338</v>
      </c>
      <c r="M257" s="85">
        <v>0.2</v>
      </c>
      <c r="N257" s="15">
        <f t="shared" si="29"/>
        <v>0.99</v>
      </c>
      <c r="O257" s="78">
        <f t="shared" si="30"/>
        <v>0</v>
      </c>
      <c r="P257" s="78">
        <f t="shared" si="31"/>
        <v>0.15840000000000004</v>
      </c>
      <c r="Q257" s="153">
        <f t="shared" si="32"/>
        <v>1.6000000000000018E-3</v>
      </c>
      <c r="R257" s="171"/>
    </row>
    <row r="258" spans="2:18" s="3" customFormat="1" ht="27.95" customHeight="1">
      <c r="B258" s="236"/>
      <c r="C258" s="188"/>
      <c r="D258" s="20"/>
      <c r="E258" s="21"/>
      <c r="F258" s="31"/>
      <c r="G258" s="14" t="s">
        <v>13</v>
      </c>
      <c r="H258" s="15">
        <v>0.1</v>
      </c>
      <c r="I258" s="16" t="s">
        <v>346</v>
      </c>
      <c r="J258" s="12" t="s">
        <v>218</v>
      </c>
      <c r="K258" s="16" t="s">
        <v>347</v>
      </c>
      <c r="L258" s="65" t="s">
        <v>217</v>
      </c>
      <c r="M258" s="85">
        <f t="shared" si="34"/>
        <v>0.2</v>
      </c>
      <c r="N258" s="15">
        <f t="shared" si="29"/>
        <v>0</v>
      </c>
      <c r="O258" s="78">
        <f t="shared" si="30"/>
        <v>2.0000000000000004E-2</v>
      </c>
      <c r="P258" s="78">
        <f t="shared" si="31"/>
        <v>0</v>
      </c>
      <c r="Q258" s="153">
        <f t="shared" si="32"/>
        <v>0</v>
      </c>
      <c r="R258" s="171"/>
    </row>
    <row r="259" spans="2:18" s="3" customFormat="1" ht="27.95" customHeight="1">
      <c r="B259" s="236"/>
      <c r="C259" s="188"/>
      <c r="D259" s="22"/>
      <c r="E259" s="23"/>
      <c r="F259" s="24"/>
      <c r="G259" s="14" t="s">
        <v>14</v>
      </c>
      <c r="H259" s="15">
        <v>0.1</v>
      </c>
      <c r="I259" s="16" t="s">
        <v>81</v>
      </c>
      <c r="J259" s="12" t="s">
        <v>210</v>
      </c>
      <c r="K259" s="16" t="s">
        <v>18</v>
      </c>
      <c r="L259" s="65" t="s">
        <v>21</v>
      </c>
      <c r="M259" s="85">
        <f t="shared" si="34"/>
        <v>0.2</v>
      </c>
      <c r="N259" s="15">
        <f t="shared" si="29"/>
        <v>0</v>
      </c>
      <c r="O259" s="78">
        <f t="shared" si="30"/>
        <v>2.0000000000000004E-2</v>
      </c>
      <c r="P259" s="78">
        <f t="shared" si="31"/>
        <v>0</v>
      </c>
      <c r="Q259" s="153">
        <f t="shared" si="32"/>
        <v>0</v>
      </c>
      <c r="R259" s="171"/>
    </row>
    <row r="260" spans="2:18" s="3" customFormat="1" ht="27.95" customHeight="1">
      <c r="B260" s="236"/>
      <c r="C260" s="188"/>
      <c r="D260" s="17" t="s">
        <v>437</v>
      </c>
      <c r="E260" s="18" t="s">
        <v>335</v>
      </c>
      <c r="F260" s="19" t="s">
        <v>330</v>
      </c>
      <c r="G260" s="14" t="s">
        <v>205</v>
      </c>
      <c r="H260" s="15">
        <v>0.4</v>
      </c>
      <c r="I260" s="16" t="s">
        <v>81</v>
      </c>
      <c r="J260" s="12" t="s">
        <v>210</v>
      </c>
      <c r="K260" s="16" t="s">
        <v>298</v>
      </c>
      <c r="L260" s="65" t="s">
        <v>299</v>
      </c>
      <c r="M260" s="85">
        <v>2</v>
      </c>
      <c r="N260" s="15">
        <f t="shared" si="29"/>
        <v>0</v>
      </c>
      <c r="O260" s="78">
        <f t="shared" si="30"/>
        <v>0.8</v>
      </c>
      <c r="P260" s="78">
        <f t="shared" si="31"/>
        <v>0</v>
      </c>
      <c r="Q260" s="153">
        <f t="shared" si="32"/>
        <v>0</v>
      </c>
      <c r="R260" s="113"/>
    </row>
    <row r="261" spans="2:18" s="3" customFormat="1" ht="27.95" customHeight="1">
      <c r="B261" s="236"/>
      <c r="C261" s="188"/>
      <c r="D261" s="20"/>
      <c r="E261" s="21"/>
      <c r="F261" s="31"/>
      <c r="G261" s="14" t="s">
        <v>206</v>
      </c>
      <c r="H261" s="15">
        <v>0.4</v>
      </c>
      <c r="I261" s="16" t="s">
        <v>204</v>
      </c>
      <c r="J261" s="12" t="s">
        <v>864</v>
      </c>
      <c r="K261" s="16" t="s">
        <v>300</v>
      </c>
      <c r="L261" s="66" t="s">
        <v>338</v>
      </c>
      <c r="M261" s="85">
        <f t="shared" si="34"/>
        <v>2</v>
      </c>
      <c r="N261" s="15">
        <f t="shared" si="29"/>
        <v>0.99</v>
      </c>
      <c r="O261" s="78">
        <f t="shared" si="30"/>
        <v>0</v>
      </c>
      <c r="P261" s="78">
        <f t="shared" si="31"/>
        <v>0.79200000000000004</v>
      </c>
      <c r="Q261" s="153">
        <f t="shared" si="32"/>
        <v>8.0000000000000071E-3</v>
      </c>
      <c r="R261" s="113"/>
    </row>
    <row r="262" spans="2:18" s="3" customFormat="1" ht="27.95" customHeight="1">
      <c r="B262" s="236"/>
      <c r="C262" s="269"/>
      <c r="D262" s="22"/>
      <c r="E262" s="23"/>
      <c r="F262" s="24"/>
      <c r="G262" s="14" t="s">
        <v>14</v>
      </c>
      <c r="H262" s="15">
        <v>0.2</v>
      </c>
      <c r="I262" s="16" t="s">
        <v>26</v>
      </c>
      <c r="J262" s="12" t="s">
        <v>214</v>
      </c>
      <c r="K262" s="16" t="s">
        <v>18</v>
      </c>
      <c r="L262" s="65" t="s">
        <v>21</v>
      </c>
      <c r="M262" s="85">
        <f t="shared" si="34"/>
        <v>2</v>
      </c>
      <c r="N262" s="15">
        <f t="shared" si="29"/>
        <v>0</v>
      </c>
      <c r="O262" s="78">
        <f t="shared" si="30"/>
        <v>0.4</v>
      </c>
      <c r="P262" s="78">
        <f t="shared" si="31"/>
        <v>0</v>
      </c>
      <c r="Q262" s="153">
        <f t="shared" si="32"/>
        <v>0</v>
      </c>
      <c r="R262" s="113"/>
    </row>
    <row r="263" spans="2:18" s="3" customFormat="1" ht="27.95" customHeight="1">
      <c r="B263" s="236"/>
      <c r="C263" s="94" t="s">
        <v>438</v>
      </c>
      <c r="D263" s="20" t="s">
        <v>439</v>
      </c>
      <c r="E263" s="21" t="s">
        <v>22</v>
      </c>
      <c r="F263" s="31" t="s">
        <v>324</v>
      </c>
      <c r="G263" s="25" t="s">
        <v>205</v>
      </c>
      <c r="H263" s="26">
        <v>0.4</v>
      </c>
      <c r="I263" s="27" t="s">
        <v>15</v>
      </c>
      <c r="J263" s="11" t="s">
        <v>210</v>
      </c>
      <c r="K263" s="27" t="s">
        <v>18</v>
      </c>
      <c r="L263" s="64" t="s">
        <v>21</v>
      </c>
      <c r="M263" s="87">
        <v>2</v>
      </c>
      <c r="N263" s="26">
        <f t="shared" ref="N263:N302" si="35">IF(K263="Detected", 0.99,0)</f>
        <v>0</v>
      </c>
      <c r="O263" s="88">
        <f t="shared" ref="O263:O302" si="36">IF(I263="Safe", M263*H263,0)</f>
        <v>0.8</v>
      </c>
      <c r="P263" s="88">
        <f t="shared" ref="P263:P302" si="37">IF(I263="Dangerous",M263*H263*N263,0)</f>
        <v>0</v>
      </c>
      <c r="Q263" s="152">
        <f t="shared" ref="Q263:Q302" si="38">IF(P263=0,0,M263*H263*(1-N263))</f>
        <v>0</v>
      </c>
      <c r="R263" s="113"/>
    </row>
    <row r="264" spans="2:18" s="3" customFormat="1" ht="27.95" customHeight="1">
      <c r="B264" s="236"/>
      <c r="C264" s="188"/>
      <c r="D264" s="20"/>
      <c r="E264" s="21"/>
      <c r="F264" s="31"/>
      <c r="G264" s="14" t="s">
        <v>206</v>
      </c>
      <c r="H264" s="15">
        <v>0.4</v>
      </c>
      <c r="I264" s="16" t="s">
        <v>204</v>
      </c>
      <c r="J264" s="13" t="s">
        <v>864</v>
      </c>
      <c r="K264" s="16" t="s">
        <v>20</v>
      </c>
      <c r="L264" s="66" t="s">
        <v>338</v>
      </c>
      <c r="M264" s="85">
        <f t="shared" ref="M264:M286" si="39">M263</f>
        <v>2</v>
      </c>
      <c r="N264" s="15">
        <f t="shared" si="35"/>
        <v>0.99</v>
      </c>
      <c r="O264" s="78">
        <f t="shared" si="36"/>
        <v>0</v>
      </c>
      <c r="P264" s="78">
        <f t="shared" si="37"/>
        <v>0.79200000000000004</v>
      </c>
      <c r="Q264" s="153">
        <f t="shared" si="38"/>
        <v>8.0000000000000071E-3</v>
      </c>
      <c r="R264" s="113"/>
    </row>
    <row r="265" spans="2:18" s="3" customFormat="1" ht="27.95" customHeight="1">
      <c r="B265" s="236"/>
      <c r="C265" s="188"/>
      <c r="D265" s="22"/>
      <c r="E265" s="23"/>
      <c r="F265" s="24"/>
      <c r="G265" s="14" t="s">
        <v>14</v>
      </c>
      <c r="H265" s="15">
        <v>0.2</v>
      </c>
      <c r="I265" s="16" t="s">
        <v>15</v>
      </c>
      <c r="J265" s="12" t="s">
        <v>210</v>
      </c>
      <c r="K265" s="16" t="s">
        <v>18</v>
      </c>
      <c r="L265" s="65" t="s">
        <v>21</v>
      </c>
      <c r="M265" s="85">
        <f t="shared" si="39"/>
        <v>2</v>
      </c>
      <c r="N265" s="15">
        <f t="shared" si="35"/>
        <v>0</v>
      </c>
      <c r="O265" s="78">
        <f t="shared" si="36"/>
        <v>0.4</v>
      </c>
      <c r="P265" s="78">
        <f t="shared" si="37"/>
        <v>0</v>
      </c>
      <c r="Q265" s="153">
        <f t="shared" si="38"/>
        <v>0</v>
      </c>
      <c r="R265" s="113"/>
    </row>
    <row r="266" spans="2:18" s="3" customFormat="1" ht="27.95" customHeight="1">
      <c r="B266" s="236"/>
      <c r="C266" s="188"/>
      <c r="D266" s="17" t="s">
        <v>362</v>
      </c>
      <c r="E266" s="18" t="s">
        <v>6</v>
      </c>
      <c r="F266" s="19" t="s">
        <v>312</v>
      </c>
      <c r="G266" s="14" t="s">
        <v>12</v>
      </c>
      <c r="H266" s="15">
        <v>0.8</v>
      </c>
      <c r="I266" s="16" t="s">
        <v>68</v>
      </c>
      <c r="J266" s="12" t="s">
        <v>341</v>
      </c>
      <c r="K266" s="16" t="s">
        <v>221</v>
      </c>
      <c r="L266" s="66" t="s">
        <v>338</v>
      </c>
      <c r="M266" s="85">
        <v>0.2</v>
      </c>
      <c r="N266" s="15">
        <f t="shared" si="35"/>
        <v>0.99</v>
      </c>
      <c r="O266" s="78">
        <f t="shared" si="36"/>
        <v>0</v>
      </c>
      <c r="P266" s="78">
        <f t="shared" si="37"/>
        <v>0.15840000000000004</v>
      </c>
      <c r="Q266" s="153">
        <f t="shared" si="38"/>
        <v>1.6000000000000018E-3</v>
      </c>
      <c r="R266" s="113"/>
    </row>
    <row r="267" spans="2:18" s="3" customFormat="1" ht="27.95" customHeight="1">
      <c r="B267" s="236"/>
      <c r="C267" s="188"/>
      <c r="D267" s="20"/>
      <c r="E267" s="21"/>
      <c r="F267" s="31"/>
      <c r="G267" s="14" t="s">
        <v>13</v>
      </c>
      <c r="H267" s="15">
        <v>0.1</v>
      </c>
      <c r="I267" s="16" t="s">
        <v>339</v>
      </c>
      <c r="J267" s="12" t="s">
        <v>343</v>
      </c>
      <c r="K267" s="16" t="s">
        <v>297</v>
      </c>
      <c r="L267" s="66" t="s">
        <v>338</v>
      </c>
      <c r="M267" s="85">
        <f t="shared" si="39"/>
        <v>0.2</v>
      </c>
      <c r="N267" s="15">
        <f t="shared" si="35"/>
        <v>0.99</v>
      </c>
      <c r="O267" s="78">
        <f t="shared" si="36"/>
        <v>0</v>
      </c>
      <c r="P267" s="78">
        <f t="shared" si="37"/>
        <v>1.9800000000000005E-2</v>
      </c>
      <c r="Q267" s="153">
        <f t="shared" si="38"/>
        <v>2.0000000000000023E-4</v>
      </c>
      <c r="R267" s="113"/>
    </row>
    <row r="268" spans="2:18" s="3" customFormat="1" ht="27.95" customHeight="1">
      <c r="B268" s="236"/>
      <c r="C268" s="188"/>
      <c r="D268" s="22"/>
      <c r="E268" s="23"/>
      <c r="F268" s="24"/>
      <c r="G268" s="14" t="s">
        <v>14</v>
      </c>
      <c r="H268" s="15">
        <v>0.1</v>
      </c>
      <c r="I268" s="16" t="s">
        <v>340</v>
      </c>
      <c r="J268" s="12" t="s">
        <v>342</v>
      </c>
      <c r="K268" s="16" t="s">
        <v>221</v>
      </c>
      <c r="L268" s="66" t="s">
        <v>338</v>
      </c>
      <c r="M268" s="85">
        <f t="shared" si="39"/>
        <v>0.2</v>
      </c>
      <c r="N268" s="15">
        <f t="shared" si="35"/>
        <v>0.99</v>
      </c>
      <c r="O268" s="78">
        <f t="shared" si="36"/>
        <v>0</v>
      </c>
      <c r="P268" s="78">
        <f t="shared" si="37"/>
        <v>1.9800000000000005E-2</v>
      </c>
      <c r="Q268" s="153">
        <f t="shared" si="38"/>
        <v>2.0000000000000023E-4</v>
      </c>
      <c r="R268" s="113"/>
    </row>
    <row r="269" spans="2:18" s="3" customFormat="1" ht="27.95" customHeight="1">
      <c r="B269" s="236"/>
      <c r="C269" s="188"/>
      <c r="D269" s="17" t="s">
        <v>440</v>
      </c>
      <c r="E269" s="18" t="s">
        <v>334</v>
      </c>
      <c r="F269" s="19" t="s">
        <v>312</v>
      </c>
      <c r="G269" s="14" t="s">
        <v>12</v>
      </c>
      <c r="H269" s="15">
        <v>0.8</v>
      </c>
      <c r="I269" s="16" t="s">
        <v>68</v>
      </c>
      <c r="J269" s="12" t="s">
        <v>341</v>
      </c>
      <c r="K269" s="16" t="s">
        <v>221</v>
      </c>
      <c r="L269" s="66" t="s">
        <v>350</v>
      </c>
      <c r="M269" s="85">
        <v>0.2</v>
      </c>
      <c r="N269" s="15">
        <f t="shared" si="35"/>
        <v>0.99</v>
      </c>
      <c r="O269" s="78">
        <f t="shared" si="36"/>
        <v>0</v>
      </c>
      <c r="P269" s="78">
        <f t="shared" si="37"/>
        <v>0.15840000000000004</v>
      </c>
      <c r="Q269" s="153">
        <f t="shared" si="38"/>
        <v>1.6000000000000018E-3</v>
      </c>
      <c r="R269" s="113"/>
    </row>
    <row r="270" spans="2:18" s="3" customFormat="1" ht="27.95" customHeight="1">
      <c r="B270" s="236"/>
      <c r="C270" s="188"/>
      <c r="D270" s="20"/>
      <c r="E270" s="21"/>
      <c r="F270" s="31"/>
      <c r="G270" s="14" t="s">
        <v>13</v>
      </c>
      <c r="H270" s="15">
        <v>0.1</v>
      </c>
      <c r="I270" s="16" t="s">
        <v>339</v>
      </c>
      <c r="J270" s="12" t="s">
        <v>343</v>
      </c>
      <c r="K270" s="16" t="s">
        <v>297</v>
      </c>
      <c r="L270" s="66" t="s">
        <v>338</v>
      </c>
      <c r="M270" s="85">
        <f t="shared" si="39"/>
        <v>0.2</v>
      </c>
      <c r="N270" s="15">
        <f t="shared" si="35"/>
        <v>0.99</v>
      </c>
      <c r="O270" s="78">
        <f t="shared" si="36"/>
        <v>0</v>
      </c>
      <c r="P270" s="78">
        <f t="shared" si="37"/>
        <v>1.9800000000000005E-2</v>
      </c>
      <c r="Q270" s="153">
        <f t="shared" si="38"/>
        <v>2.0000000000000023E-4</v>
      </c>
      <c r="R270" s="113"/>
    </row>
    <row r="271" spans="2:18" s="3" customFormat="1" ht="27.95" customHeight="1">
      <c r="B271" s="236"/>
      <c r="C271" s="188"/>
      <c r="D271" s="22"/>
      <c r="E271" s="23"/>
      <c r="F271" s="24"/>
      <c r="G271" s="14" t="s">
        <v>14</v>
      </c>
      <c r="H271" s="15">
        <v>0.1</v>
      </c>
      <c r="I271" s="16" t="s">
        <v>340</v>
      </c>
      <c r="J271" s="12" t="s">
        <v>342</v>
      </c>
      <c r="K271" s="16" t="s">
        <v>221</v>
      </c>
      <c r="L271" s="66" t="s">
        <v>338</v>
      </c>
      <c r="M271" s="85">
        <f t="shared" si="39"/>
        <v>0.2</v>
      </c>
      <c r="N271" s="15">
        <f t="shared" si="35"/>
        <v>0.99</v>
      </c>
      <c r="O271" s="78">
        <f t="shared" si="36"/>
        <v>0</v>
      </c>
      <c r="P271" s="78">
        <f t="shared" si="37"/>
        <v>1.9800000000000005E-2</v>
      </c>
      <c r="Q271" s="153">
        <f t="shared" si="38"/>
        <v>2.0000000000000023E-4</v>
      </c>
      <c r="R271" s="113"/>
    </row>
    <row r="272" spans="2:18" s="3" customFormat="1" ht="27.95" customHeight="1">
      <c r="B272" s="236"/>
      <c r="C272" s="188"/>
      <c r="D272" s="17" t="s">
        <v>441</v>
      </c>
      <c r="E272" s="18" t="s">
        <v>71</v>
      </c>
      <c r="F272" s="19" t="s">
        <v>325</v>
      </c>
      <c r="G272" s="14" t="s">
        <v>205</v>
      </c>
      <c r="H272" s="15">
        <v>0.4</v>
      </c>
      <c r="I272" s="16" t="s">
        <v>15</v>
      </c>
      <c r="J272" s="12" t="s">
        <v>210</v>
      </c>
      <c r="K272" s="16" t="s">
        <v>18</v>
      </c>
      <c r="L272" s="65" t="s">
        <v>21</v>
      </c>
      <c r="M272" s="85">
        <v>2</v>
      </c>
      <c r="N272" s="15">
        <f t="shared" si="35"/>
        <v>0</v>
      </c>
      <c r="O272" s="78">
        <f t="shared" si="36"/>
        <v>0.8</v>
      </c>
      <c r="P272" s="78">
        <f t="shared" si="37"/>
        <v>0</v>
      </c>
      <c r="Q272" s="153">
        <f t="shared" si="38"/>
        <v>0</v>
      </c>
      <c r="R272" s="113"/>
    </row>
    <row r="273" spans="2:18" s="3" customFormat="1" ht="27.95" customHeight="1">
      <c r="B273" s="236"/>
      <c r="C273" s="188"/>
      <c r="D273" s="20"/>
      <c r="E273" s="21"/>
      <c r="F273" s="31"/>
      <c r="G273" s="14" t="s">
        <v>206</v>
      </c>
      <c r="H273" s="15">
        <v>0.4</v>
      </c>
      <c r="I273" s="16" t="s">
        <v>204</v>
      </c>
      <c r="J273" s="13" t="s">
        <v>864</v>
      </c>
      <c r="K273" s="16" t="s">
        <v>20</v>
      </c>
      <c r="L273" s="66" t="s">
        <v>338</v>
      </c>
      <c r="M273" s="85">
        <f t="shared" si="39"/>
        <v>2</v>
      </c>
      <c r="N273" s="15">
        <f t="shared" si="35"/>
        <v>0.99</v>
      </c>
      <c r="O273" s="78">
        <f t="shared" si="36"/>
        <v>0</v>
      </c>
      <c r="P273" s="78">
        <f t="shared" si="37"/>
        <v>0.79200000000000004</v>
      </c>
      <c r="Q273" s="153">
        <f t="shared" si="38"/>
        <v>8.0000000000000071E-3</v>
      </c>
      <c r="R273" s="113"/>
    </row>
    <row r="274" spans="2:18" s="3" customFormat="1" ht="27.95" customHeight="1">
      <c r="B274" s="236"/>
      <c r="C274" s="188"/>
      <c r="D274" s="22"/>
      <c r="E274" s="23"/>
      <c r="F274" s="24"/>
      <c r="G274" s="14" t="s">
        <v>14</v>
      </c>
      <c r="H274" s="15">
        <v>0.2</v>
      </c>
      <c r="I274" s="16" t="s">
        <v>15</v>
      </c>
      <c r="J274" s="12" t="s">
        <v>210</v>
      </c>
      <c r="K274" s="16" t="s">
        <v>18</v>
      </c>
      <c r="L274" s="65" t="s">
        <v>21</v>
      </c>
      <c r="M274" s="85">
        <f t="shared" si="39"/>
        <v>2</v>
      </c>
      <c r="N274" s="15">
        <f t="shared" si="35"/>
        <v>0</v>
      </c>
      <c r="O274" s="78">
        <f t="shared" si="36"/>
        <v>0.4</v>
      </c>
      <c r="P274" s="78">
        <f t="shared" si="37"/>
        <v>0</v>
      </c>
      <c r="Q274" s="153">
        <f t="shared" si="38"/>
        <v>0</v>
      </c>
      <c r="R274" s="113"/>
    </row>
    <row r="275" spans="2:18" s="3" customFormat="1" ht="27.95" customHeight="1">
      <c r="B275" s="236"/>
      <c r="C275" s="188"/>
      <c r="D275" s="17" t="s">
        <v>442</v>
      </c>
      <c r="E275" s="18" t="s">
        <v>6</v>
      </c>
      <c r="F275" s="19" t="s">
        <v>326</v>
      </c>
      <c r="G275" s="14" t="s">
        <v>12</v>
      </c>
      <c r="H275" s="15">
        <v>0.8</v>
      </c>
      <c r="I275" s="16" t="s">
        <v>344</v>
      </c>
      <c r="J275" s="12" t="s">
        <v>341</v>
      </c>
      <c r="K275" s="16" t="s">
        <v>82</v>
      </c>
      <c r="L275" s="66" t="s">
        <v>338</v>
      </c>
      <c r="M275" s="85">
        <v>0.2</v>
      </c>
      <c r="N275" s="15">
        <f t="shared" si="35"/>
        <v>0.99</v>
      </c>
      <c r="O275" s="78">
        <f t="shared" si="36"/>
        <v>0</v>
      </c>
      <c r="P275" s="78">
        <f t="shared" si="37"/>
        <v>0.15840000000000004</v>
      </c>
      <c r="Q275" s="153">
        <f t="shared" si="38"/>
        <v>1.6000000000000018E-3</v>
      </c>
      <c r="R275" s="113"/>
    </row>
    <row r="276" spans="2:18" s="3" customFormat="1" ht="27.95" customHeight="1">
      <c r="B276" s="236"/>
      <c r="C276" s="188"/>
      <c r="D276" s="20"/>
      <c r="E276" s="21"/>
      <c r="F276" s="31"/>
      <c r="G276" s="14" t="s">
        <v>13</v>
      </c>
      <c r="H276" s="15">
        <v>0.1</v>
      </c>
      <c r="I276" s="16" t="s">
        <v>68</v>
      </c>
      <c r="J276" s="12" t="s">
        <v>342</v>
      </c>
      <c r="K276" s="16" t="s">
        <v>297</v>
      </c>
      <c r="L276" s="66" t="s">
        <v>338</v>
      </c>
      <c r="M276" s="85">
        <f t="shared" si="39"/>
        <v>0.2</v>
      </c>
      <c r="N276" s="15">
        <f t="shared" si="35"/>
        <v>0.99</v>
      </c>
      <c r="O276" s="78">
        <f t="shared" si="36"/>
        <v>0</v>
      </c>
      <c r="P276" s="78">
        <f t="shared" si="37"/>
        <v>1.9800000000000005E-2</v>
      </c>
      <c r="Q276" s="153">
        <f t="shared" si="38"/>
        <v>2.0000000000000023E-4</v>
      </c>
      <c r="R276" s="113"/>
    </row>
    <row r="277" spans="2:18" s="3" customFormat="1" ht="27.95" customHeight="1">
      <c r="B277" s="236"/>
      <c r="C277" s="188"/>
      <c r="D277" s="22"/>
      <c r="E277" s="23"/>
      <c r="F277" s="24"/>
      <c r="G277" s="14" t="s">
        <v>14</v>
      </c>
      <c r="H277" s="15">
        <v>0.1</v>
      </c>
      <c r="I277" s="16" t="s">
        <v>68</v>
      </c>
      <c r="J277" s="12" t="s">
        <v>342</v>
      </c>
      <c r="K277" s="16" t="s">
        <v>221</v>
      </c>
      <c r="L277" s="66" t="s">
        <v>338</v>
      </c>
      <c r="M277" s="85">
        <f t="shared" si="39"/>
        <v>0.2</v>
      </c>
      <c r="N277" s="15">
        <f t="shared" si="35"/>
        <v>0.99</v>
      </c>
      <c r="O277" s="78">
        <f t="shared" si="36"/>
        <v>0</v>
      </c>
      <c r="P277" s="78">
        <f t="shared" si="37"/>
        <v>1.9800000000000005E-2</v>
      </c>
      <c r="Q277" s="153">
        <f t="shared" si="38"/>
        <v>2.0000000000000023E-4</v>
      </c>
      <c r="R277" s="113"/>
    </row>
    <row r="278" spans="2:18" s="3" customFormat="1" ht="27.95" customHeight="1">
      <c r="B278" s="236"/>
      <c r="C278" s="188"/>
      <c r="D278" s="17" t="s">
        <v>443</v>
      </c>
      <c r="E278" s="18" t="s">
        <v>6</v>
      </c>
      <c r="F278" s="19" t="s">
        <v>327</v>
      </c>
      <c r="G278" s="14" t="s">
        <v>12</v>
      </c>
      <c r="H278" s="15">
        <v>0.8</v>
      </c>
      <c r="I278" s="16" t="s">
        <v>344</v>
      </c>
      <c r="J278" s="12" t="s">
        <v>341</v>
      </c>
      <c r="K278" s="16" t="s">
        <v>82</v>
      </c>
      <c r="L278" s="66" t="s">
        <v>338</v>
      </c>
      <c r="M278" s="85">
        <v>0.2</v>
      </c>
      <c r="N278" s="15">
        <f t="shared" si="35"/>
        <v>0.99</v>
      </c>
      <c r="O278" s="78">
        <f t="shared" si="36"/>
        <v>0</v>
      </c>
      <c r="P278" s="78">
        <f t="shared" si="37"/>
        <v>0.15840000000000004</v>
      </c>
      <c r="Q278" s="153">
        <f t="shared" si="38"/>
        <v>1.6000000000000018E-3</v>
      </c>
      <c r="R278" s="113"/>
    </row>
    <row r="279" spans="2:18" s="3" customFormat="1" ht="27.95" customHeight="1">
      <c r="B279" s="236"/>
      <c r="C279" s="188"/>
      <c r="D279" s="20"/>
      <c r="E279" s="21"/>
      <c r="F279" s="31"/>
      <c r="G279" s="14" t="s">
        <v>13</v>
      </c>
      <c r="H279" s="15">
        <v>0.1</v>
      </c>
      <c r="I279" s="16" t="s">
        <v>68</v>
      </c>
      <c r="J279" s="12" t="s">
        <v>342</v>
      </c>
      <c r="K279" s="16" t="s">
        <v>297</v>
      </c>
      <c r="L279" s="66" t="s">
        <v>338</v>
      </c>
      <c r="M279" s="85">
        <f t="shared" si="39"/>
        <v>0.2</v>
      </c>
      <c r="N279" s="15">
        <f t="shared" si="35"/>
        <v>0.99</v>
      </c>
      <c r="O279" s="78">
        <f t="shared" si="36"/>
        <v>0</v>
      </c>
      <c r="P279" s="78">
        <f t="shared" si="37"/>
        <v>1.9800000000000005E-2</v>
      </c>
      <c r="Q279" s="153">
        <f t="shared" si="38"/>
        <v>2.0000000000000023E-4</v>
      </c>
      <c r="R279" s="113"/>
    </row>
    <row r="280" spans="2:18" s="3" customFormat="1" ht="27.95" customHeight="1">
      <c r="B280" s="236"/>
      <c r="C280" s="188"/>
      <c r="D280" s="22"/>
      <c r="E280" s="23"/>
      <c r="F280" s="24"/>
      <c r="G280" s="14" t="s">
        <v>14</v>
      </c>
      <c r="H280" s="15">
        <v>0.1</v>
      </c>
      <c r="I280" s="16" t="s">
        <v>68</v>
      </c>
      <c r="J280" s="12" t="s">
        <v>342</v>
      </c>
      <c r="K280" s="16" t="s">
        <v>221</v>
      </c>
      <c r="L280" s="66" t="s">
        <v>338</v>
      </c>
      <c r="M280" s="85">
        <f t="shared" si="39"/>
        <v>0.2</v>
      </c>
      <c r="N280" s="15">
        <f t="shared" si="35"/>
        <v>0.99</v>
      </c>
      <c r="O280" s="78">
        <f t="shared" si="36"/>
        <v>0</v>
      </c>
      <c r="P280" s="78">
        <f t="shared" si="37"/>
        <v>1.9800000000000005E-2</v>
      </c>
      <c r="Q280" s="153">
        <f t="shared" si="38"/>
        <v>2.0000000000000023E-4</v>
      </c>
      <c r="R280" s="113"/>
    </row>
    <row r="281" spans="2:18" s="3" customFormat="1" ht="27.95" customHeight="1">
      <c r="B281" s="236"/>
      <c r="C281" s="188"/>
      <c r="D281" s="17" t="s">
        <v>444</v>
      </c>
      <c r="E281" s="18" t="s">
        <v>71</v>
      </c>
      <c r="F281" s="19" t="s">
        <v>329</v>
      </c>
      <c r="G281" s="14" t="s">
        <v>205</v>
      </c>
      <c r="H281" s="15">
        <v>0.4</v>
      </c>
      <c r="I281" s="16" t="s">
        <v>81</v>
      </c>
      <c r="J281" s="12" t="s">
        <v>292</v>
      </c>
      <c r="K281" s="16" t="s">
        <v>215</v>
      </c>
      <c r="L281" s="65" t="s">
        <v>217</v>
      </c>
      <c r="M281" s="85">
        <v>2</v>
      </c>
      <c r="N281" s="15">
        <f t="shared" si="35"/>
        <v>0</v>
      </c>
      <c r="O281" s="78">
        <f t="shared" si="36"/>
        <v>0.8</v>
      </c>
      <c r="P281" s="78">
        <f t="shared" si="37"/>
        <v>0</v>
      </c>
      <c r="Q281" s="153">
        <f t="shared" si="38"/>
        <v>0</v>
      </c>
      <c r="R281" s="113"/>
    </row>
    <row r="282" spans="2:18" s="3" customFormat="1" ht="27.95" customHeight="1">
      <c r="B282" s="236"/>
      <c r="C282" s="188"/>
      <c r="D282" s="20"/>
      <c r="E282" s="21"/>
      <c r="F282" s="31"/>
      <c r="G282" s="14" t="s">
        <v>206</v>
      </c>
      <c r="H282" s="15">
        <v>0.4</v>
      </c>
      <c r="I282" s="16" t="s">
        <v>68</v>
      </c>
      <c r="J282" s="12" t="s">
        <v>342</v>
      </c>
      <c r="K282" s="16" t="s">
        <v>297</v>
      </c>
      <c r="L282" s="66" t="s">
        <v>338</v>
      </c>
      <c r="M282" s="85">
        <f t="shared" si="39"/>
        <v>2</v>
      </c>
      <c r="N282" s="15">
        <f t="shared" si="35"/>
        <v>0.99</v>
      </c>
      <c r="O282" s="78">
        <f t="shared" si="36"/>
        <v>0</v>
      </c>
      <c r="P282" s="78">
        <f t="shared" si="37"/>
        <v>0.79200000000000004</v>
      </c>
      <c r="Q282" s="153">
        <f t="shared" si="38"/>
        <v>8.0000000000000071E-3</v>
      </c>
      <c r="R282" s="113"/>
    </row>
    <row r="283" spans="2:18" s="3" customFormat="1" ht="27.95" customHeight="1">
      <c r="B283" s="236"/>
      <c r="C283" s="188"/>
      <c r="D283" s="22"/>
      <c r="E283" s="23"/>
      <c r="F283" s="24"/>
      <c r="G283" s="14" t="s">
        <v>14</v>
      </c>
      <c r="H283" s="15">
        <v>0.2</v>
      </c>
      <c r="I283" s="16" t="s">
        <v>15</v>
      </c>
      <c r="J283" s="12" t="s">
        <v>210</v>
      </c>
      <c r="K283" s="16" t="s">
        <v>18</v>
      </c>
      <c r="L283" s="65" t="s">
        <v>21</v>
      </c>
      <c r="M283" s="85">
        <f t="shared" si="39"/>
        <v>2</v>
      </c>
      <c r="N283" s="15">
        <f t="shared" si="35"/>
        <v>0</v>
      </c>
      <c r="O283" s="78">
        <f t="shared" si="36"/>
        <v>0.4</v>
      </c>
      <c r="P283" s="78">
        <f t="shared" si="37"/>
        <v>0</v>
      </c>
      <c r="Q283" s="153">
        <f t="shared" si="38"/>
        <v>0</v>
      </c>
      <c r="R283" s="113"/>
    </row>
    <row r="284" spans="2:18" s="3" customFormat="1" ht="27.95" customHeight="1">
      <c r="B284" s="236"/>
      <c r="C284" s="188"/>
      <c r="D284" s="17" t="s">
        <v>445</v>
      </c>
      <c r="E284" s="18" t="s">
        <v>24</v>
      </c>
      <c r="F284" s="19" t="s">
        <v>331</v>
      </c>
      <c r="G284" s="14" t="s">
        <v>12</v>
      </c>
      <c r="H284" s="15">
        <v>0.8</v>
      </c>
      <c r="I284" s="16" t="s">
        <v>68</v>
      </c>
      <c r="J284" s="12" t="s">
        <v>342</v>
      </c>
      <c r="K284" s="16" t="s">
        <v>221</v>
      </c>
      <c r="L284" s="66" t="s">
        <v>338</v>
      </c>
      <c r="M284" s="85">
        <v>0.2</v>
      </c>
      <c r="N284" s="15">
        <f t="shared" si="35"/>
        <v>0.99</v>
      </c>
      <c r="O284" s="78">
        <f t="shared" si="36"/>
        <v>0</v>
      </c>
      <c r="P284" s="78">
        <f t="shared" si="37"/>
        <v>0.15840000000000004</v>
      </c>
      <c r="Q284" s="153">
        <f t="shared" si="38"/>
        <v>1.6000000000000018E-3</v>
      </c>
      <c r="R284" s="113"/>
    </row>
    <row r="285" spans="2:18" s="3" customFormat="1" ht="27.95" customHeight="1">
      <c r="B285" s="236"/>
      <c r="C285" s="188"/>
      <c r="D285" s="20"/>
      <c r="E285" s="21"/>
      <c r="F285" s="31"/>
      <c r="G285" s="14" t="s">
        <v>13</v>
      </c>
      <c r="H285" s="15">
        <v>0.1</v>
      </c>
      <c r="I285" s="16" t="s">
        <v>204</v>
      </c>
      <c r="J285" s="12" t="s">
        <v>342</v>
      </c>
      <c r="K285" s="16" t="s">
        <v>300</v>
      </c>
      <c r="L285" s="66" t="s">
        <v>338</v>
      </c>
      <c r="M285" s="85">
        <f t="shared" si="39"/>
        <v>0.2</v>
      </c>
      <c r="N285" s="15">
        <f t="shared" si="35"/>
        <v>0.99</v>
      </c>
      <c r="O285" s="78">
        <f t="shared" si="36"/>
        <v>0</v>
      </c>
      <c r="P285" s="78">
        <f t="shared" si="37"/>
        <v>1.9800000000000005E-2</v>
      </c>
      <c r="Q285" s="153">
        <f t="shared" si="38"/>
        <v>2.0000000000000023E-4</v>
      </c>
      <c r="R285" s="113"/>
    </row>
    <row r="286" spans="2:18" s="3" customFormat="1" ht="27.95" customHeight="1">
      <c r="B286" s="236"/>
      <c r="C286" s="188"/>
      <c r="D286" s="20"/>
      <c r="E286" s="21"/>
      <c r="F286" s="31"/>
      <c r="G286" s="14" t="s">
        <v>14</v>
      </c>
      <c r="H286" s="15">
        <v>0.1</v>
      </c>
      <c r="I286" s="91" t="s">
        <v>68</v>
      </c>
      <c r="J286" s="12" t="s">
        <v>342</v>
      </c>
      <c r="K286" s="91" t="s">
        <v>82</v>
      </c>
      <c r="L286" s="66" t="s">
        <v>338</v>
      </c>
      <c r="M286" s="93">
        <f t="shared" si="39"/>
        <v>0.2</v>
      </c>
      <c r="N286" s="172">
        <f t="shared" si="35"/>
        <v>0.99</v>
      </c>
      <c r="O286" s="174">
        <f t="shared" si="36"/>
        <v>0</v>
      </c>
      <c r="P286" s="174">
        <f t="shared" si="37"/>
        <v>1.9800000000000005E-2</v>
      </c>
      <c r="Q286" s="175">
        <f t="shared" si="38"/>
        <v>2.0000000000000023E-4</v>
      </c>
      <c r="R286" s="113"/>
    </row>
    <row r="287" spans="2:18" s="3" customFormat="1" ht="27.95" customHeight="1">
      <c r="B287" s="236"/>
      <c r="C287" s="188"/>
      <c r="D287" s="17" t="s">
        <v>446</v>
      </c>
      <c r="E287" s="18" t="s">
        <v>71</v>
      </c>
      <c r="F287" s="19" t="s">
        <v>330</v>
      </c>
      <c r="G287" s="14" t="s">
        <v>205</v>
      </c>
      <c r="H287" s="15">
        <v>0.4</v>
      </c>
      <c r="I287" s="16" t="s">
        <v>81</v>
      </c>
      <c r="J287" s="12" t="s">
        <v>292</v>
      </c>
      <c r="K287" s="16" t="s">
        <v>215</v>
      </c>
      <c r="L287" s="65" t="s">
        <v>217</v>
      </c>
      <c r="M287" s="85">
        <v>2</v>
      </c>
      <c r="N287" s="15">
        <f t="shared" si="35"/>
        <v>0</v>
      </c>
      <c r="O287" s="78">
        <f t="shared" si="36"/>
        <v>0.8</v>
      </c>
      <c r="P287" s="78">
        <f t="shared" si="37"/>
        <v>0</v>
      </c>
      <c r="Q287" s="153">
        <f t="shared" si="38"/>
        <v>0</v>
      </c>
      <c r="R287" s="113"/>
    </row>
    <row r="288" spans="2:18" s="3" customFormat="1" ht="27.95" customHeight="1">
      <c r="B288" s="236"/>
      <c r="C288" s="188"/>
      <c r="D288" s="20"/>
      <c r="E288" s="21"/>
      <c r="F288" s="31"/>
      <c r="G288" s="14" t="s">
        <v>206</v>
      </c>
      <c r="H288" s="15">
        <v>0.4</v>
      </c>
      <c r="I288" s="16" t="s">
        <v>68</v>
      </c>
      <c r="J288" s="12" t="s">
        <v>342</v>
      </c>
      <c r="K288" s="16" t="s">
        <v>297</v>
      </c>
      <c r="L288" s="66" t="s">
        <v>338</v>
      </c>
      <c r="M288" s="85">
        <f t="shared" ref="M288:M302" si="40">M287</f>
        <v>2</v>
      </c>
      <c r="N288" s="15">
        <f t="shared" si="35"/>
        <v>0.99</v>
      </c>
      <c r="O288" s="78">
        <f t="shared" si="36"/>
        <v>0</v>
      </c>
      <c r="P288" s="78">
        <f t="shared" si="37"/>
        <v>0.79200000000000004</v>
      </c>
      <c r="Q288" s="153">
        <f t="shared" si="38"/>
        <v>8.0000000000000071E-3</v>
      </c>
      <c r="R288" s="113"/>
    </row>
    <row r="289" spans="2:18" s="3" customFormat="1" ht="27.95" customHeight="1">
      <c r="B289" s="236"/>
      <c r="C289" s="188"/>
      <c r="D289" s="22"/>
      <c r="E289" s="23"/>
      <c r="F289" s="24"/>
      <c r="G289" s="14" t="s">
        <v>14</v>
      </c>
      <c r="H289" s="15">
        <v>0.2</v>
      </c>
      <c r="I289" s="16" t="s">
        <v>15</v>
      </c>
      <c r="J289" s="12" t="s">
        <v>210</v>
      </c>
      <c r="K289" s="16" t="s">
        <v>18</v>
      </c>
      <c r="L289" s="65" t="s">
        <v>21</v>
      </c>
      <c r="M289" s="85">
        <f t="shared" si="40"/>
        <v>2</v>
      </c>
      <c r="N289" s="15">
        <f t="shared" si="35"/>
        <v>0</v>
      </c>
      <c r="O289" s="78">
        <f t="shared" si="36"/>
        <v>0.4</v>
      </c>
      <c r="P289" s="78">
        <f t="shared" si="37"/>
        <v>0</v>
      </c>
      <c r="Q289" s="153">
        <f t="shared" si="38"/>
        <v>0</v>
      </c>
      <c r="R289" s="171"/>
    </row>
    <row r="290" spans="2:18" s="3" customFormat="1" ht="27.95" customHeight="1">
      <c r="B290" s="236"/>
      <c r="C290" s="188"/>
      <c r="D290" s="17" t="s">
        <v>447</v>
      </c>
      <c r="E290" s="18" t="s">
        <v>6</v>
      </c>
      <c r="F290" s="19" t="s">
        <v>331</v>
      </c>
      <c r="G290" s="14" t="s">
        <v>12</v>
      </c>
      <c r="H290" s="15">
        <v>0.8</v>
      </c>
      <c r="I290" s="16" t="s">
        <v>68</v>
      </c>
      <c r="J290" s="12" t="s">
        <v>342</v>
      </c>
      <c r="K290" s="16" t="s">
        <v>221</v>
      </c>
      <c r="L290" s="66" t="s">
        <v>338</v>
      </c>
      <c r="M290" s="85">
        <v>0.2</v>
      </c>
      <c r="N290" s="15">
        <f t="shared" si="35"/>
        <v>0.99</v>
      </c>
      <c r="O290" s="78">
        <f t="shared" si="36"/>
        <v>0</v>
      </c>
      <c r="P290" s="78">
        <f t="shared" si="37"/>
        <v>0.15840000000000004</v>
      </c>
      <c r="Q290" s="153">
        <f t="shared" si="38"/>
        <v>1.6000000000000018E-3</v>
      </c>
      <c r="R290" s="171"/>
    </row>
    <row r="291" spans="2:18" s="3" customFormat="1" ht="27.95" customHeight="1">
      <c r="B291" s="236"/>
      <c r="C291" s="188"/>
      <c r="D291" s="20"/>
      <c r="E291" s="21"/>
      <c r="F291" s="31"/>
      <c r="G291" s="14" t="s">
        <v>13</v>
      </c>
      <c r="H291" s="15">
        <v>0.1</v>
      </c>
      <c r="I291" s="16" t="s">
        <v>204</v>
      </c>
      <c r="J291" s="12" t="s">
        <v>342</v>
      </c>
      <c r="K291" s="16" t="s">
        <v>300</v>
      </c>
      <c r="L291" s="66" t="s">
        <v>338</v>
      </c>
      <c r="M291" s="85">
        <f t="shared" si="40"/>
        <v>0.2</v>
      </c>
      <c r="N291" s="15">
        <f t="shared" si="35"/>
        <v>0.99</v>
      </c>
      <c r="O291" s="78">
        <f t="shared" si="36"/>
        <v>0</v>
      </c>
      <c r="P291" s="78">
        <f t="shared" si="37"/>
        <v>1.9800000000000005E-2</v>
      </c>
      <c r="Q291" s="153">
        <f t="shared" si="38"/>
        <v>2.0000000000000023E-4</v>
      </c>
      <c r="R291" s="171"/>
    </row>
    <row r="292" spans="2:18" s="3" customFormat="1" ht="27.95" customHeight="1">
      <c r="B292" s="236"/>
      <c r="C292" s="188"/>
      <c r="D292" s="22"/>
      <c r="E292" s="23"/>
      <c r="F292" s="24"/>
      <c r="G292" s="14" t="s">
        <v>14</v>
      </c>
      <c r="H292" s="15">
        <v>0.1</v>
      </c>
      <c r="I292" s="91" t="s">
        <v>68</v>
      </c>
      <c r="J292" s="12" t="s">
        <v>342</v>
      </c>
      <c r="K292" s="91" t="s">
        <v>82</v>
      </c>
      <c r="L292" s="66" t="s">
        <v>338</v>
      </c>
      <c r="M292" s="85">
        <f t="shared" si="40"/>
        <v>0.2</v>
      </c>
      <c r="N292" s="15">
        <f t="shared" si="35"/>
        <v>0.99</v>
      </c>
      <c r="O292" s="78">
        <f t="shared" si="36"/>
        <v>0</v>
      </c>
      <c r="P292" s="78">
        <f t="shared" si="37"/>
        <v>1.9800000000000005E-2</v>
      </c>
      <c r="Q292" s="153">
        <f t="shared" si="38"/>
        <v>2.0000000000000023E-4</v>
      </c>
      <c r="R292" s="171"/>
    </row>
    <row r="293" spans="2:18" s="3" customFormat="1" ht="27.95" customHeight="1">
      <c r="B293" s="236"/>
      <c r="C293" s="188"/>
      <c r="D293" s="17" t="s">
        <v>448</v>
      </c>
      <c r="E293" s="18" t="s">
        <v>354</v>
      </c>
      <c r="F293" s="19" t="s">
        <v>332</v>
      </c>
      <c r="G293" s="168" t="s">
        <v>357</v>
      </c>
      <c r="H293" s="164">
        <v>0.25</v>
      </c>
      <c r="I293" s="165" t="s">
        <v>81</v>
      </c>
      <c r="J293" s="13" t="s">
        <v>210</v>
      </c>
      <c r="K293" s="165" t="s">
        <v>298</v>
      </c>
      <c r="L293" s="66" t="s">
        <v>299</v>
      </c>
      <c r="M293" s="177">
        <v>0.45</v>
      </c>
      <c r="N293" s="164">
        <f t="shared" si="35"/>
        <v>0</v>
      </c>
      <c r="O293" s="167">
        <f t="shared" si="36"/>
        <v>0.1125</v>
      </c>
      <c r="P293" s="167">
        <f t="shared" si="37"/>
        <v>0</v>
      </c>
      <c r="Q293" s="178">
        <f t="shared" si="38"/>
        <v>0</v>
      </c>
      <c r="R293" s="171"/>
    </row>
    <row r="294" spans="2:18" s="3" customFormat="1" ht="27.95" customHeight="1">
      <c r="B294" s="236"/>
      <c r="C294" s="188"/>
      <c r="D294" s="20"/>
      <c r="E294" s="21"/>
      <c r="F294" s="31"/>
      <c r="G294" s="168" t="s">
        <v>233</v>
      </c>
      <c r="H294" s="164">
        <v>0.25</v>
      </c>
      <c r="I294" s="165" t="s">
        <v>204</v>
      </c>
      <c r="J294" s="13" t="s">
        <v>342</v>
      </c>
      <c r="K294" s="165" t="s">
        <v>82</v>
      </c>
      <c r="L294" s="66" t="s">
        <v>338</v>
      </c>
      <c r="M294" s="177">
        <v>0.45</v>
      </c>
      <c r="N294" s="164">
        <f t="shared" si="35"/>
        <v>0.99</v>
      </c>
      <c r="O294" s="167">
        <f t="shared" si="36"/>
        <v>0</v>
      </c>
      <c r="P294" s="167">
        <f t="shared" si="37"/>
        <v>0.111375</v>
      </c>
      <c r="Q294" s="178">
        <f t="shared" si="38"/>
        <v>1.125000000000001E-3</v>
      </c>
      <c r="R294" s="171"/>
    </row>
    <row r="295" spans="2:18" s="3" customFormat="1" ht="27.95" customHeight="1">
      <c r="B295" s="236"/>
      <c r="C295" s="188"/>
      <c r="D295" s="20"/>
      <c r="E295" s="21"/>
      <c r="F295" s="31"/>
      <c r="G295" s="168" t="s">
        <v>358</v>
      </c>
      <c r="H295" s="164">
        <v>0.25</v>
      </c>
      <c r="I295" s="165" t="s">
        <v>204</v>
      </c>
      <c r="J295" s="13" t="s">
        <v>342</v>
      </c>
      <c r="K295" s="165" t="s">
        <v>300</v>
      </c>
      <c r="L295" s="66" t="s">
        <v>338</v>
      </c>
      <c r="M295" s="177">
        <f>M293</f>
        <v>0.45</v>
      </c>
      <c r="N295" s="164">
        <f t="shared" si="35"/>
        <v>0.99</v>
      </c>
      <c r="O295" s="167">
        <f t="shared" si="36"/>
        <v>0</v>
      </c>
      <c r="P295" s="167">
        <f t="shared" si="37"/>
        <v>0.111375</v>
      </c>
      <c r="Q295" s="178">
        <f t="shared" si="38"/>
        <v>1.125000000000001E-3</v>
      </c>
      <c r="R295" s="171"/>
    </row>
    <row r="296" spans="2:18" s="3" customFormat="1" ht="27.95" customHeight="1">
      <c r="B296" s="236"/>
      <c r="C296" s="188"/>
      <c r="D296" s="20"/>
      <c r="E296" s="21"/>
      <c r="F296" s="31"/>
      <c r="G296" s="168" t="s">
        <v>359</v>
      </c>
      <c r="H296" s="164">
        <v>0.25</v>
      </c>
      <c r="I296" s="179" t="s">
        <v>26</v>
      </c>
      <c r="J296" s="180" t="s">
        <v>214</v>
      </c>
      <c r="K296" s="179" t="s">
        <v>18</v>
      </c>
      <c r="L296" s="181" t="s">
        <v>21</v>
      </c>
      <c r="M296" s="182">
        <f t="shared" si="40"/>
        <v>0.45</v>
      </c>
      <c r="N296" s="183">
        <f t="shared" si="35"/>
        <v>0</v>
      </c>
      <c r="O296" s="184">
        <f t="shared" si="36"/>
        <v>0.1125</v>
      </c>
      <c r="P296" s="184">
        <f t="shared" si="37"/>
        <v>0</v>
      </c>
      <c r="Q296" s="185">
        <f t="shared" si="38"/>
        <v>0</v>
      </c>
      <c r="R296" s="171"/>
    </row>
    <row r="297" spans="2:18" s="3" customFormat="1" ht="27.95" customHeight="1">
      <c r="B297" s="236"/>
      <c r="C297" s="188"/>
      <c r="D297" s="17" t="s">
        <v>449</v>
      </c>
      <c r="E297" s="18" t="s">
        <v>6</v>
      </c>
      <c r="F297" s="19" t="s">
        <v>333</v>
      </c>
      <c r="G297" s="14" t="s">
        <v>12</v>
      </c>
      <c r="H297" s="15">
        <v>0.8</v>
      </c>
      <c r="I297" s="16" t="s">
        <v>345</v>
      </c>
      <c r="J297" s="12" t="s">
        <v>341</v>
      </c>
      <c r="K297" s="16" t="s">
        <v>221</v>
      </c>
      <c r="L297" s="66" t="s">
        <v>338</v>
      </c>
      <c r="M297" s="85">
        <v>0.2</v>
      </c>
      <c r="N297" s="15">
        <f t="shared" si="35"/>
        <v>0.99</v>
      </c>
      <c r="O297" s="78">
        <f t="shared" si="36"/>
        <v>0</v>
      </c>
      <c r="P297" s="78">
        <f t="shared" si="37"/>
        <v>0.15840000000000004</v>
      </c>
      <c r="Q297" s="153">
        <f t="shared" si="38"/>
        <v>1.6000000000000018E-3</v>
      </c>
      <c r="R297" s="171"/>
    </row>
    <row r="298" spans="2:18" s="3" customFormat="1" ht="27.95" customHeight="1">
      <c r="B298" s="236"/>
      <c r="C298" s="188"/>
      <c r="D298" s="20"/>
      <c r="E298" s="21"/>
      <c r="F298" s="31"/>
      <c r="G298" s="14" t="s">
        <v>13</v>
      </c>
      <c r="H298" s="15">
        <v>0.1</v>
      </c>
      <c r="I298" s="16" t="s">
        <v>346</v>
      </c>
      <c r="J298" s="12" t="s">
        <v>218</v>
      </c>
      <c r="K298" s="16" t="s">
        <v>347</v>
      </c>
      <c r="L298" s="65" t="s">
        <v>217</v>
      </c>
      <c r="M298" s="85">
        <f t="shared" si="40"/>
        <v>0.2</v>
      </c>
      <c r="N298" s="15">
        <f t="shared" si="35"/>
        <v>0</v>
      </c>
      <c r="O298" s="78">
        <f t="shared" si="36"/>
        <v>2.0000000000000004E-2</v>
      </c>
      <c r="P298" s="78">
        <f t="shared" si="37"/>
        <v>0</v>
      </c>
      <c r="Q298" s="153">
        <f t="shared" si="38"/>
        <v>0</v>
      </c>
      <c r="R298" s="171"/>
    </row>
    <row r="299" spans="2:18" s="3" customFormat="1" ht="27.95" customHeight="1">
      <c r="B299" s="236"/>
      <c r="C299" s="188"/>
      <c r="D299" s="22"/>
      <c r="E299" s="23"/>
      <c r="F299" s="24"/>
      <c r="G299" s="14" t="s">
        <v>14</v>
      </c>
      <c r="H299" s="15">
        <v>0.1</v>
      </c>
      <c r="I299" s="16" t="s">
        <v>81</v>
      </c>
      <c r="J299" s="12" t="s">
        <v>210</v>
      </c>
      <c r="K299" s="16" t="s">
        <v>18</v>
      </c>
      <c r="L299" s="65" t="s">
        <v>21</v>
      </c>
      <c r="M299" s="85">
        <f t="shared" si="40"/>
        <v>0.2</v>
      </c>
      <c r="N299" s="15">
        <f t="shared" si="35"/>
        <v>0</v>
      </c>
      <c r="O299" s="78">
        <f t="shared" si="36"/>
        <v>2.0000000000000004E-2</v>
      </c>
      <c r="P299" s="78">
        <f t="shared" si="37"/>
        <v>0</v>
      </c>
      <c r="Q299" s="153">
        <f t="shared" si="38"/>
        <v>0</v>
      </c>
      <c r="R299" s="171"/>
    </row>
    <row r="300" spans="2:18" s="3" customFormat="1" ht="27.95" customHeight="1">
      <c r="B300" s="236"/>
      <c r="C300" s="188"/>
      <c r="D300" s="17" t="s">
        <v>450</v>
      </c>
      <c r="E300" s="18" t="s">
        <v>335</v>
      </c>
      <c r="F300" s="19" t="s">
        <v>330</v>
      </c>
      <c r="G300" s="14" t="s">
        <v>205</v>
      </c>
      <c r="H300" s="15">
        <v>0.4</v>
      </c>
      <c r="I300" s="16" t="s">
        <v>81</v>
      </c>
      <c r="J300" s="12" t="s">
        <v>210</v>
      </c>
      <c r="K300" s="16" t="s">
        <v>298</v>
      </c>
      <c r="L300" s="65" t="s">
        <v>299</v>
      </c>
      <c r="M300" s="85">
        <v>2</v>
      </c>
      <c r="N300" s="15">
        <f t="shared" si="35"/>
        <v>0</v>
      </c>
      <c r="O300" s="78">
        <f t="shared" si="36"/>
        <v>0.8</v>
      </c>
      <c r="P300" s="78">
        <f t="shared" si="37"/>
        <v>0</v>
      </c>
      <c r="Q300" s="153">
        <f t="shared" si="38"/>
        <v>0</v>
      </c>
      <c r="R300" s="113"/>
    </row>
    <row r="301" spans="2:18" s="3" customFormat="1" ht="27.95" customHeight="1">
      <c r="B301" s="236"/>
      <c r="C301" s="188"/>
      <c r="D301" s="20"/>
      <c r="E301" s="21"/>
      <c r="F301" s="31"/>
      <c r="G301" s="14" t="s">
        <v>206</v>
      </c>
      <c r="H301" s="15">
        <v>0.4</v>
      </c>
      <c r="I301" s="16" t="s">
        <v>204</v>
      </c>
      <c r="J301" s="12" t="s">
        <v>864</v>
      </c>
      <c r="K301" s="16" t="s">
        <v>300</v>
      </c>
      <c r="L301" s="66" t="s">
        <v>338</v>
      </c>
      <c r="M301" s="85">
        <f t="shared" si="40"/>
        <v>2</v>
      </c>
      <c r="N301" s="15">
        <f t="shared" si="35"/>
        <v>0.99</v>
      </c>
      <c r="O301" s="78">
        <f t="shared" si="36"/>
        <v>0</v>
      </c>
      <c r="P301" s="78">
        <f t="shared" si="37"/>
        <v>0.79200000000000004</v>
      </c>
      <c r="Q301" s="153">
        <f t="shared" si="38"/>
        <v>8.0000000000000071E-3</v>
      </c>
      <c r="R301" s="113"/>
    </row>
    <row r="302" spans="2:18" s="3" customFormat="1" ht="27.95" customHeight="1">
      <c r="B302" s="236"/>
      <c r="C302" s="269"/>
      <c r="D302" s="22"/>
      <c r="E302" s="23"/>
      <c r="F302" s="24"/>
      <c r="G302" s="14" t="s">
        <v>14</v>
      </c>
      <c r="H302" s="15">
        <v>0.2</v>
      </c>
      <c r="I302" s="16" t="s">
        <v>26</v>
      </c>
      <c r="J302" s="12" t="s">
        <v>214</v>
      </c>
      <c r="K302" s="16" t="s">
        <v>18</v>
      </c>
      <c r="L302" s="65" t="s">
        <v>21</v>
      </c>
      <c r="M302" s="85">
        <f t="shared" si="40"/>
        <v>2</v>
      </c>
      <c r="N302" s="15">
        <f t="shared" si="35"/>
        <v>0</v>
      </c>
      <c r="O302" s="78">
        <f t="shared" si="36"/>
        <v>0.4</v>
      </c>
      <c r="P302" s="78">
        <f t="shared" si="37"/>
        <v>0</v>
      </c>
      <c r="Q302" s="153">
        <f t="shared" si="38"/>
        <v>0</v>
      </c>
      <c r="R302" s="113"/>
    </row>
    <row r="303" spans="2:18" s="3" customFormat="1" ht="27.95" customHeight="1">
      <c r="B303" s="236"/>
      <c r="C303" s="94" t="s">
        <v>451</v>
      </c>
      <c r="D303" s="20" t="s">
        <v>452</v>
      </c>
      <c r="E303" s="21" t="s">
        <v>22</v>
      </c>
      <c r="F303" s="31" t="s">
        <v>324</v>
      </c>
      <c r="G303" s="25" t="s">
        <v>205</v>
      </c>
      <c r="H303" s="26">
        <v>0.4</v>
      </c>
      <c r="I303" s="27" t="s">
        <v>15</v>
      </c>
      <c r="J303" s="11" t="s">
        <v>210</v>
      </c>
      <c r="K303" s="27" t="s">
        <v>18</v>
      </c>
      <c r="L303" s="64" t="s">
        <v>21</v>
      </c>
      <c r="M303" s="87">
        <v>2</v>
      </c>
      <c r="N303" s="26">
        <f t="shared" ref="N303:N342" si="41">IF(K303="Detected", 0.99,0)</f>
        <v>0</v>
      </c>
      <c r="O303" s="88">
        <f t="shared" ref="O303:O342" si="42">IF(I303="Safe", M303*H303,0)</f>
        <v>0.8</v>
      </c>
      <c r="P303" s="88">
        <f t="shared" ref="P303:P342" si="43">IF(I303="Dangerous",M303*H303*N303,0)</f>
        <v>0</v>
      </c>
      <c r="Q303" s="152">
        <f t="shared" ref="Q303:Q342" si="44">IF(P303=0,0,M303*H303*(1-N303))</f>
        <v>0</v>
      </c>
      <c r="R303" s="113"/>
    </row>
    <row r="304" spans="2:18" s="3" customFormat="1" ht="27.95" customHeight="1">
      <c r="B304" s="236"/>
      <c r="C304" s="188"/>
      <c r="D304" s="20"/>
      <c r="E304" s="21"/>
      <c r="F304" s="31"/>
      <c r="G304" s="14" t="s">
        <v>206</v>
      </c>
      <c r="H304" s="15">
        <v>0.4</v>
      </c>
      <c r="I304" s="16" t="s">
        <v>204</v>
      </c>
      <c r="J304" s="13" t="s">
        <v>864</v>
      </c>
      <c r="K304" s="16" t="s">
        <v>20</v>
      </c>
      <c r="L304" s="66" t="s">
        <v>338</v>
      </c>
      <c r="M304" s="85">
        <f t="shared" ref="M304:M326" si="45">M303</f>
        <v>2</v>
      </c>
      <c r="N304" s="15">
        <f t="shared" si="41"/>
        <v>0.99</v>
      </c>
      <c r="O304" s="78">
        <f t="shared" si="42"/>
        <v>0</v>
      </c>
      <c r="P304" s="78">
        <f t="shared" si="43"/>
        <v>0.79200000000000004</v>
      </c>
      <c r="Q304" s="153">
        <f t="shared" si="44"/>
        <v>8.0000000000000071E-3</v>
      </c>
      <c r="R304" s="113"/>
    </row>
    <row r="305" spans="2:18" s="3" customFormat="1" ht="27.95" customHeight="1">
      <c r="B305" s="236"/>
      <c r="C305" s="188"/>
      <c r="D305" s="22"/>
      <c r="E305" s="23"/>
      <c r="F305" s="24"/>
      <c r="G305" s="14" t="s">
        <v>14</v>
      </c>
      <c r="H305" s="15">
        <v>0.2</v>
      </c>
      <c r="I305" s="16" t="s">
        <v>15</v>
      </c>
      <c r="J305" s="12" t="s">
        <v>210</v>
      </c>
      <c r="K305" s="16" t="s">
        <v>18</v>
      </c>
      <c r="L305" s="65" t="s">
        <v>21</v>
      </c>
      <c r="M305" s="85">
        <f t="shared" si="45"/>
        <v>2</v>
      </c>
      <c r="N305" s="15">
        <f t="shared" si="41"/>
        <v>0</v>
      </c>
      <c r="O305" s="78">
        <f t="shared" si="42"/>
        <v>0.4</v>
      </c>
      <c r="P305" s="78">
        <f t="shared" si="43"/>
        <v>0</v>
      </c>
      <c r="Q305" s="153">
        <f t="shared" si="44"/>
        <v>0</v>
      </c>
      <c r="R305" s="113"/>
    </row>
    <row r="306" spans="2:18" s="3" customFormat="1" ht="27.95" customHeight="1">
      <c r="B306" s="236"/>
      <c r="C306" s="188"/>
      <c r="D306" s="17" t="s">
        <v>453</v>
      </c>
      <c r="E306" s="18" t="s">
        <v>6</v>
      </c>
      <c r="F306" s="19" t="s">
        <v>312</v>
      </c>
      <c r="G306" s="14" t="s">
        <v>12</v>
      </c>
      <c r="H306" s="15">
        <v>0.8</v>
      </c>
      <c r="I306" s="16" t="s">
        <v>68</v>
      </c>
      <c r="J306" s="12" t="s">
        <v>341</v>
      </c>
      <c r="K306" s="16" t="s">
        <v>221</v>
      </c>
      <c r="L306" s="66" t="s">
        <v>338</v>
      </c>
      <c r="M306" s="85">
        <v>0.2</v>
      </c>
      <c r="N306" s="15">
        <f t="shared" si="41"/>
        <v>0.99</v>
      </c>
      <c r="O306" s="78">
        <f t="shared" si="42"/>
        <v>0</v>
      </c>
      <c r="P306" s="78">
        <f t="shared" si="43"/>
        <v>0.15840000000000004</v>
      </c>
      <c r="Q306" s="153">
        <f t="shared" si="44"/>
        <v>1.6000000000000018E-3</v>
      </c>
      <c r="R306" s="113"/>
    </row>
    <row r="307" spans="2:18" s="3" customFormat="1" ht="27.95" customHeight="1">
      <c r="B307" s="236"/>
      <c r="C307" s="188"/>
      <c r="D307" s="20"/>
      <c r="E307" s="21"/>
      <c r="F307" s="31"/>
      <c r="G307" s="14" t="s">
        <v>13</v>
      </c>
      <c r="H307" s="15">
        <v>0.1</v>
      </c>
      <c r="I307" s="16" t="s">
        <v>339</v>
      </c>
      <c r="J307" s="12" t="s">
        <v>343</v>
      </c>
      <c r="K307" s="16" t="s">
        <v>297</v>
      </c>
      <c r="L307" s="66" t="s">
        <v>338</v>
      </c>
      <c r="M307" s="85">
        <f t="shared" si="45"/>
        <v>0.2</v>
      </c>
      <c r="N307" s="15">
        <f t="shared" si="41"/>
        <v>0.99</v>
      </c>
      <c r="O307" s="78">
        <f t="shared" si="42"/>
        <v>0</v>
      </c>
      <c r="P307" s="78">
        <f t="shared" si="43"/>
        <v>1.9800000000000005E-2</v>
      </c>
      <c r="Q307" s="153">
        <f t="shared" si="44"/>
        <v>2.0000000000000023E-4</v>
      </c>
      <c r="R307" s="113"/>
    </row>
    <row r="308" spans="2:18" s="3" customFormat="1" ht="27.95" customHeight="1">
      <c r="B308" s="236"/>
      <c r="C308" s="188"/>
      <c r="D308" s="22"/>
      <c r="E308" s="23"/>
      <c r="F308" s="24"/>
      <c r="G308" s="14" t="s">
        <v>14</v>
      </c>
      <c r="H308" s="15">
        <v>0.1</v>
      </c>
      <c r="I308" s="16" t="s">
        <v>340</v>
      </c>
      <c r="J308" s="12" t="s">
        <v>342</v>
      </c>
      <c r="K308" s="16" t="s">
        <v>221</v>
      </c>
      <c r="L308" s="66" t="s">
        <v>338</v>
      </c>
      <c r="M308" s="85">
        <f t="shared" si="45"/>
        <v>0.2</v>
      </c>
      <c r="N308" s="15">
        <f t="shared" si="41"/>
        <v>0.99</v>
      </c>
      <c r="O308" s="78">
        <f t="shared" si="42"/>
        <v>0</v>
      </c>
      <c r="P308" s="78">
        <f t="shared" si="43"/>
        <v>1.9800000000000005E-2</v>
      </c>
      <c r="Q308" s="153">
        <f t="shared" si="44"/>
        <v>2.0000000000000023E-4</v>
      </c>
      <c r="R308" s="113"/>
    </row>
    <row r="309" spans="2:18" s="3" customFormat="1" ht="27.95" customHeight="1">
      <c r="B309" s="236"/>
      <c r="C309" s="188"/>
      <c r="D309" s="17" t="s">
        <v>454</v>
      </c>
      <c r="E309" s="18" t="s">
        <v>334</v>
      </c>
      <c r="F309" s="19" t="s">
        <v>312</v>
      </c>
      <c r="G309" s="14" t="s">
        <v>12</v>
      </c>
      <c r="H309" s="15">
        <v>0.8</v>
      </c>
      <c r="I309" s="16" t="s">
        <v>68</v>
      </c>
      <c r="J309" s="12" t="s">
        <v>341</v>
      </c>
      <c r="K309" s="16" t="s">
        <v>221</v>
      </c>
      <c r="L309" s="66" t="s">
        <v>350</v>
      </c>
      <c r="M309" s="85">
        <v>0.2</v>
      </c>
      <c r="N309" s="15">
        <f t="shared" si="41"/>
        <v>0.99</v>
      </c>
      <c r="O309" s="78">
        <f t="shared" si="42"/>
        <v>0</v>
      </c>
      <c r="P309" s="78">
        <f t="shared" si="43"/>
        <v>0.15840000000000004</v>
      </c>
      <c r="Q309" s="153">
        <f t="shared" si="44"/>
        <v>1.6000000000000018E-3</v>
      </c>
      <c r="R309" s="113"/>
    </row>
    <row r="310" spans="2:18" s="3" customFormat="1" ht="27.95" customHeight="1">
      <c r="B310" s="236"/>
      <c r="C310" s="188"/>
      <c r="D310" s="20"/>
      <c r="E310" s="21"/>
      <c r="F310" s="31"/>
      <c r="G310" s="14" t="s">
        <v>13</v>
      </c>
      <c r="H310" s="15">
        <v>0.1</v>
      </c>
      <c r="I310" s="16" t="s">
        <v>339</v>
      </c>
      <c r="J310" s="12" t="s">
        <v>343</v>
      </c>
      <c r="K310" s="16" t="s">
        <v>297</v>
      </c>
      <c r="L310" s="66" t="s">
        <v>338</v>
      </c>
      <c r="M310" s="85">
        <f t="shared" si="45"/>
        <v>0.2</v>
      </c>
      <c r="N310" s="15">
        <f t="shared" si="41"/>
        <v>0.99</v>
      </c>
      <c r="O310" s="78">
        <f t="shared" si="42"/>
        <v>0</v>
      </c>
      <c r="P310" s="78">
        <f t="shared" si="43"/>
        <v>1.9800000000000005E-2</v>
      </c>
      <c r="Q310" s="153">
        <f t="shared" si="44"/>
        <v>2.0000000000000023E-4</v>
      </c>
      <c r="R310" s="113"/>
    </row>
    <row r="311" spans="2:18" s="3" customFormat="1" ht="27.95" customHeight="1">
      <c r="B311" s="236"/>
      <c r="C311" s="188"/>
      <c r="D311" s="22"/>
      <c r="E311" s="23"/>
      <c r="F311" s="24"/>
      <c r="G311" s="14" t="s">
        <v>14</v>
      </c>
      <c r="H311" s="15">
        <v>0.1</v>
      </c>
      <c r="I311" s="16" t="s">
        <v>340</v>
      </c>
      <c r="J311" s="12" t="s">
        <v>342</v>
      </c>
      <c r="K311" s="16" t="s">
        <v>221</v>
      </c>
      <c r="L311" s="66" t="s">
        <v>338</v>
      </c>
      <c r="M311" s="85">
        <f t="shared" si="45"/>
        <v>0.2</v>
      </c>
      <c r="N311" s="15">
        <f t="shared" si="41"/>
        <v>0.99</v>
      </c>
      <c r="O311" s="78">
        <f t="shared" si="42"/>
        <v>0</v>
      </c>
      <c r="P311" s="78">
        <f t="shared" si="43"/>
        <v>1.9800000000000005E-2</v>
      </c>
      <c r="Q311" s="153">
        <f t="shared" si="44"/>
        <v>2.0000000000000023E-4</v>
      </c>
      <c r="R311" s="113"/>
    </row>
    <row r="312" spans="2:18" s="3" customFormat="1" ht="27.95" customHeight="1">
      <c r="B312" s="236"/>
      <c r="C312" s="188"/>
      <c r="D312" s="17" t="s">
        <v>455</v>
      </c>
      <c r="E312" s="18" t="s">
        <v>71</v>
      </c>
      <c r="F312" s="19" t="s">
        <v>325</v>
      </c>
      <c r="G312" s="14" t="s">
        <v>205</v>
      </c>
      <c r="H312" s="15">
        <v>0.4</v>
      </c>
      <c r="I312" s="16" t="s">
        <v>15</v>
      </c>
      <c r="J312" s="12" t="s">
        <v>210</v>
      </c>
      <c r="K312" s="16" t="s">
        <v>18</v>
      </c>
      <c r="L312" s="65" t="s">
        <v>21</v>
      </c>
      <c r="M312" s="85">
        <v>2</v>
      </c>
      <c r="N312" s="15">
        <f t="shared" si="41"/>
        <v>0</v>
      </c>
      <c r="O312" s="78">
        <f t="shared" si="42"/>
        <v>0.8</v>
      </c>
      <c r="P312" s="78">
        <f t="shared" si="43"/>
        <v>0</v>
      </c>
      <c r="Q312" s="153">
        <f t="shared" si="44"/>
        <v>0</v>
      </c>
      <c r="R312" s="113"/>
    </row>
    <row r="313" spans="2:18" s="3" customFormat="1" ht="27.95" customHeight="1">
      <c r="B313" s="236"/>
      <c r="C313" s="188"/>
      <c r="D313" s="20"/>
      <c r="E313" s="21"/>
      <c r="F313" s="31"/>
      <c r="G313" s="14" t="s">
        <v>206</v>
      </c>
      <c r="H313" s="15">
        <v>0.4</v>
      </c>
      <c r="I313" s="16" t="s">
        <v>204</v>
      </c>
      <c r="J313" s="13" t="s">
        <v>864</v>
      </c>
      <c r="K313" s="16" t="s">
        <v>20</v>
      </c>
      <c r="L313" s="66" t="s">
        <v>338</v>
      </c>
      <c r="M313" s="85">
        <f t="shared" si="45"/>
        <v>2</v>
      </c>
      <c r="N313" s="15">
        <f t="shared" si="41"/>
        <v>0.99</v>
      </c>
      <c r="O313" s="78">
        <f t="shared" si="42"/>
        <v>0</v>
      </c>
      <c r="P313" s="78">
        <f t="shared" si="43"/>
        <v>0.79200000000000004</v>
      </c>
      <c r="Q313" s="153">
        <f t="shared" si="44"/>
        <v>8.0000000000000071E-3</v>
      </c>
      <c r="R313" s="113"/>
    </row>
    <row r="314" spans="2:18" s="3" customFormat="1" ht="27.95" customHeight="1">
      <c r="B314" s="236"/>
      <c r="C314" s="188"/>
      <c r="D314" s="22"/>
      <c r="E314" s="23"/>
      <c r="F314" s="24"/>
      <c r="G314" s="14" t="s">
        <v>14</v>
      </c>
      <c r="H314" s="15">
        <v>0.2</v>
      </c>
      <c r="I314" s="16" t="s">
        <v>15</v>
      </c>
      <c r="J314" s="12" t="s">
        <v>210</v>
      </c>
      <c r="K314" s="16" t="s">
        <v>18</v>
      </c>
      <c r="L314" s="65" t="s">
        <v>21</v>
      </c>
      <c r="M314" s="85">
        <f t="shared" si="45"/>
        <v>2</v>
      </c>
      <c r="N314" s="15">
        <f t="shared" si="41"/>
        <v>0</v>
      </c>
      <c r="O314" s="78">
        <f t="shared" si="42"/>
        <v>0.4</v>
      </c>
      <c r="P314" s="78">
        <f t="shared" si="43"/>
        <v>0</v>
      </c>
      <c r="Q314" s="153">
        <f t="shared" si="44"/>
        <v>0</v>
      </c>
      <c r="R314" s="113"/>
    </row>
    <row r="315" spans="2:18" s="3" customFormat="1" ht="27.95" customHeight="1">
      <c r="B315" s="236"/>
      <c r="C315" s="188"/>
      <c r="D315" s="17" t="s">
        <v>456</v>
      </c>
      <c r="E315" s="18" t="s">
        <v>6</v>
      </c>
      <c r="F315" s="19" t="s">
        <v>326</v>
      </c>
      <c r="G315" s="14" t="s">
        <v>12</v>
      </c>
      <c r="H315" s="15">
        <v>0.8</v>
      </c>
      <c r="I315" s="16" t="s">
        <v>344</v>
      </c>
      <c r="J315" s="12" t="s">
        <v>341</v>
      </c>
      <c r="K315" s="16" t="s">
        <v>82</v>
      </c>
      <c r="L315" s="66" t="s">
        <v>338</v>
      </c>
      <c r="M315" s="85">
        <v>0.2</v>
      </c>
      <c r="N315" s="15">
        <f t="shared" si="41"/>
        <v>0.99</v>
      </c>
      <c r="O315" s="78">
        <f t="shared" si="42"/>
        <v>0</v>
      </c>
      <c r="P315" s="78">
        <f t="shared" si="43"/>
        <v>0.15840000000000004</v>
      </c>
      <c r="Q315" s="153">
        <f t="shared" si="44"/>
        <v>1.6000000000000018E-3</v>
      </c>
      <c r="R315" s="113"/>
    </row>
    <row r="316" spans="2:18" s="3" customFormat="1" ht="27.95" customHeight="1">
      <c r="B316" s="236"/>
      <c r="C316" s="188"/>
      <c r="D316" s="20"/>
      <c r="E316" s="21"/>
      <c r="F316" s="31"/>
      <c r="G316" s="14" t="s">
        <v>13</v>
      </c>
      <c r="H316" s="15">
        <v>0.1</v>
      </c>
      <c r="I316" s="16" t="s">
        <v>68</v>
      </c>
      <c r="J316" s="12" t="s">
        <v>342</v>
      </c>
      <c r="K316" s="16" t="s">
        <v>297</v>
      </c>
      <c r="L316" s="66" t="s">
        <v>338</v>
      </c>
      <c r="M316" s="85">
        <f t="shared" si="45"/>
        <v>0.2</v>
      </c>
      <c r="N316" s="15">
        <f t="shared" si="41"/>
        <v>0.99</v>
      </c>
      <c r="O316" s="78">
        <f t="shared" si="42"/>
        <v>0</v>
      </c>
      <c r="P316" s="78">
        <f t="shared" si="43"/>
        <v>1.9800000000000005E-2</v>
      </c>
      <c r="Q316" s="153">
        <f t="shared" si="44"/>
        <v>2.0000000000000023E-4</v>
      </c>
      <c r="R316" s="113"/>
    </row>
    <row r="317" spans="2:18" s="3" customFormat="1" ht="27.95" customHeight="1">
      <c r="B317" s="236"/>
      <c r="C317" s="188"/>
      <c r="D317" s="22"/>
      <c r="E317" s="23"/>
      <c r="F317" s="24"/>
      <c r="G317" s="14" t="s">
        <v>14</v>
      </c>
      <c r="H317" s="15">
        <v>0.1</v>
      </c>
      <c r="I317" s="16" t="s">
        <v>68</v>
      </c>
      <c r="J317" s="12" t="s">
        <v>342</v>
      </c>
      <c r="K317" s="16" t="s">
        <v>221</v>
      </c>
      <c r="L317" s="66" t="s">
        <v>338</v>
      </c>
      <c r="M317" s="85">
        <f t="shared" si="45"/>
        <v>0.2</v>
      </c>
      <c r="N317" s="15">
        <f t="shared" si="41"/>
        <v>0.99</v>
      </c>
      <c r="O317" s="78">
        <f t="shared" si="42"/>
        <v>0</v>
      </c>
      <c r="P317" s="78">
        <f t="shared" si="43"/>
        <v>1.9800000000000005E-2</v>
      </c>
      <c r="Q317" s="153">
        <f t="shared" si="44"/>
        <v>2.0000000000000023E-4</v>
      </c>
      <c r="R317" s="113"/>
    </row>
    <row r="318" spans="2:18" s="3" customFormat="1" ht="27.95" customHeight="1">
      <c r="B318" s="236"/>
      <c r="C318" s="188"/>
      <c r="D318" s="17" t="s">
        <v>457</v>
      </c>
      <c r="E318" s="18" t="s">
        <v>6</v>
      </c>
      <c r="F318" s="19" t="s">
        <v>327</v>
      </c>
      <c r="G318" s="14" t="s">
        <v>12</v>
      </c>
      <c r="H318" s="15">
        <v>0.8</v>
      </c>
      <c r="I318" s="16" t="s">
        <v>344</v>
      </c>
      <c r="J318" s="12" t="s">
        <v>341</v>
      </c>
      <c r="K318" s="16" t="s">
        <v>82</v>
      </c>
      <c r="L318" s="66" t="s">
        <v>338</v>
      </c>
      <c r="M318" s="85">
        <v>0.2</v>
      </c>
      <c r="N318" s="15">
        <f t="shared" si="41"/>
        <v>0.99</v>
      </c>
      <c r="O318" s="78">
        <f t="shared" si="42"/>
        <v>0</v>
      </c>
      <c r="P318" s="78">
        <f t="shared" si="43"/>
        <v>0.15840000000000004</v>
      </c>
      <c r="Q318" s="153">
        <f t="shared" si="44"/>
        <v>1.6000000000000018E-3</v>
      </c>
      <c r="R318" s="113"/>
    </row>
    <row r="319" spans="2:18" s="3" customFormat="1" ht="27.95" customHeight="1">
      <c r="B319" s="236"/>
      <c r="C319" s="188"/>
      <c r="D319" s="20"/>
      <c r="E319" s="21"/>
      <c r="F319" s="31"/>
      <c r="G319" s="14" t="s">
        <v>13</v>
      </c>
      <c r="H319" s="15">
        <v>0.1</v>
      </c>
      <c r="I319" s="16" t="s">
        <v>68</v>
      </c>
      <c r="J319" s="12" t="s">
        <v>342</v>
      </c>
      <c r="K319" s="16" t="s">
        <v>297</v>
      </c>
      <c r="L319" s="66" t="s">
        <v>338</v>
      </c>
      <c r="M319" s="85">
        <f t="shared" si="45"/>
        <v>0.2</v>
      </c>
      <c r="N319" s="15">
        <f t="shared" si="41"/>
        <v>0.99</v>
      </c>
      <c r="O319" s="78">
        <f t="shared" si="42"/>
        <v>0</v>
      </c>
      <c r="P319" s="78">
        <f t="shared" si="43"/>
        <v>1.9800000000000005E-2</v>
      </c>
      <c r="Q319" s="153">
        <f t="shared" si="44"/>
        <v>2.0000000000000023E-4</v>
      </c>
      <c r="R319" s="113"/>
    </row>
    <row r="320" spans="2:18" s="3" customFormat="1" ht="27.95" customHeight="1">
      <c r="B320" s="236"/>
      <c r="C320" s="188"/>
      <c r="D320" s="22"/>
      <c r="E320" s="23"/>
      <c r="F320" s="24"/>
      <c r="G320" s="14" t="s">
        <v>14</v>
      </c>
      <c r="H320" s="15">
        <v>0.1</v>
      </c>
      <c r="I320" s="16" t="s">
        <v>68</v>
      </c>
      <c r="J320" s="12" t="s">
        <v>342</v>
      </c>
      <c r="K320" s="16" t="s">
        <v>221</v>
      </c>
      <c r="L320" s="66" t="s">
        <v>338</v>
      </c>
      <c r="M320" s="85">
        <f t="shared" si="45"/>
        <v>0.2</v>
      </c>
      <c r="N320" s="15">
        <f t="shared" si="41"/>
        <v>0.99</v>
      </c>
      <c r="O320" s="78">
        <f t="shared" si="42"/>
        <v>0</v>
      </c>
      <c r="P320" s="78">
        <f t="shared" si="43"/>
        <v>1.9800000000000005E-2</v>
      </c>
      <c r="Q320" s="153">
        <f t="shared" si="44"/>
        <v>2.0000000000000023E-4</v>
      </c>
      <c r="R320" s="113"/>
    </row>
    <row r="321" spans="2:18" s="3" customFormat="1" ht="27.95" customHeight="1">
      <c r="B321" s="236"/>
      <c r="C321" s="188"/>
      <c r="D321" s="17" t="s">
        <v>458</v>
      </c>
      <c r="E321" s="18" t="s">
        <v>71</v>
      </c>
      <c r="F321" s="19" t="s">
        <v>329</v>
      </c>
      <c r="G321" s="14" t="s">
        <v>205</v>
      </c>
      <c r="H321" s="15">
        <v>0.4</v>
      </c>
      <c r="I321" s="16" t="s">
        <v>81</v>
      </c>
      <c r="J321" s="12" t="s">
        <v>292</v>
      </c>
      <c r="K321" s="16" t="s">
        <v>215</v>
      </c>
      <c r="L321" s="65" t="s">
        <v>217</v>
      </c>
      <c r="M321" s="85">
        <v>2</v>
      </c>
      <c r="N321" s="15">
        <f t="shared" si="41"/>
        <v>0</v>
      </c>
      <c r="O321" s="78">
        <f t="shared" si="42"/>
        <v>0.8</v>
      </c>
      <c r="P321" s="78">
        <f t="shared" si="43"/>
        <v>0</v>
      </c>
      <c r="Q321" s="153">
        <f t="shared" si="44"/>
        <v>0</v>
      </c>
      <c r="R321" s="113"/>
    </row>
    <row r="322" spans="2:18" s="3" customFormat="1" ht="27.95" customHeight="1">
      <c r="B322" s="236"/>
      <c r="C322" s="188"/>
      <c r="D322" s="20"/>
      <c r="E322" s="21"/>
      <c r="F322" s="31"/>
      <c r="G322" s="14" t="s">
        <v>206</v>
      </c>
      <c r="H322" s="15">
        <v>0.4</v>
      </c>
      <c r="I322" s="16" t="s">
        <v>68</v>
      </c>
      <c r="J322" s="12" t="s">
        <v>342</v>
      </c>
      <c r="K322" s="16" t="s">
        <v>297</v>
      </c>
      <c r="L322" s="66" t="s">
        <v>338</v>
      </c>
      <c r="M322" s="85">
        <f t="shared" si="45"/>
        <v>2</v>
      </c>
      <c r="N322" s="15">
        <f t="shared" si="41"/>
        <v>0.99</v>
      </c>
      <c r="O322" s="78">
        <f t="shared" si="42"/>
        <v>0</v>
      </c>
      <c r="P322" s="78">
        <f t="shared" si="43"/>
        <v>0.79200000000000004</v>
      </c>
      <c r="Q322" s="153">
        <f t="shared" si="44"/>
        <v>8.0000000000000071E-3</v>
      </c>
      <c r="R322" s="113"/>
    </row>
    <row r="323" spans="2:18" s="3" customFormat="1" ht="27.95" customHeight="1">
      <c r="B323" s="236"/>
      <c r="C323" s="188"/>
      <c r="D323" s="22"/>
      <c r="E323" s="23"/>
      <c r="F323" s="24"/>
      <c r="G323" s="14" t="s">
        <v>14</v>
      </c>
      <c r="H323" s="15">
        <v>0.2</v>
      </c>
      <c r="I323" s="16" t="s">
        <v>15</v>
      </c>
      <c r="J323" s="12" t="s">
        <v>210</v>
      </c>
      <c r="K323" s="16" t="s">
        <v>18</v>
      </c>
      <c r="L323" s="65" t="s">
        <v>21</v>
      </c>
      <c r="M323" s="85">
        <f t="shared" si="45"/>
        <v>2</v>
      </c>
      <c r="N323" s="15">
        <f t="shared" si="41"/>
        <v>0</v>
      </c>
      <c r="O323" s="78">
        <f t="shared" si="42"/>
        <v>0.4</v>
      </c>
      <c r="P323" s="78">
        <f t="shared" si="43"/>
        <v>0</v>
      </c>
      <c r="Q323" s="153">
        <f t="shared" si="44"/>
        <v>0</v>
      </c>
      <c r="R323" s="113"/>
    </row>
    <row r="324" spans="2:18" s="3" customFormat="1" ht="27.95" customHeight="1">
      <c r="B324" s="236"/>
      <c r="C324" s="188"/>
      <c r="D324" s="17" t="s">
        <v>459</v>
      </c>
      <c r="E324" s="18" t="s">
        <v>24</v>
      </c>
      <c r="F324" s="19" t="s">
        <v>331</v>
      </c>
      <c r="G324" s="14" t="s">
        <v>12</v>
      </c>
      <c r="H324" s="15">
        <v>0.8</v>
      </c>
      <c r="I324" s="16" t="s">
        <v>68</v>
      </c>
      <c r="J324" s="12" t="s">
        <v>342</v>
      </c>
      <c r="K324" s="16" t="s">
        <v>221</v>
      </c>
      <c r="L324" s="66" t="s">
        <v>338</v>
      </c>
      <c r="M324" s="85">
        <v>0.2</v>
      </c>
      <c r="N324" s="15">
        <f t="shared" si="41"/>
        <v>0.99</v>
      </c>
      <c r="O324" s="78">
        <f t="shared" si="42"/>
        <v>0</v>
      </c>
      <c r="P324" s="78">
        <f t="shared" si="43"/>
        <v>0.15840000000000004</v>
      </c>
      <c r="Q324" s="153">
        <f t="shared" si="44"/>
        <v>1.6000000000000018E-3</v>
      </c>
      <c r="R324" s="113"/>
    </row>
    <row r="325" spans="2:18" s="3" customFormat="1" ht="27.95" customHeight="1">
      <c r="B325" s="236"/>
      <c r="C325" s="188"/>
      <c r="D325" s="20"/>
      <c r="E325" s="21"/>
      <c r="F325" s="31"/>
      <c r="G325" s="14" t="s">
        <v>13</v>
      </c>
      <c r="H325" s="15">
        <v>0.1</v>
      </c>
      <c r="I325" s="16" t="s">
        <v>204</v>
      </c>
      <c r="J325" s="12" t="s">
        <v>342</v>
      </c>
      <c r="K325" s="16" t="s">
        <v>300</v>
      </c>
      <c r="L325" s="66" t="s">
        <v>338</v>
      </c>
      <c r="M325" s="85">
        <f t="shared" si="45"/>
        <v>0.2</v>
      </c>
      <c r="N325" s="15">
        <f t="shared" si="41"/>
        <v>0.99</v>
      </c>
      <c r="O325" s="78">
        <f t="shared" si="42"/>
        <v>0</v>
      </c>
      <c r="P325" s="78">
        <f t="shared" si="43"/>
        <v>1.9800000000000005E-2</v>
      </c>
      <c r="Q325" s="153">
        <f t="shared" si="44"/>
        <v>2.0000000000000023E-4</v>
      </c>
      <c r="R325" s="113"/>
    </row>
    <row r="326" spans="2:18" s="3" customFormat="1" ht="27.95" customHeight="1">
      <c r="B326" s="236"/>
      <c r="C326" s="188"/>
      <c r="D326" s="20"/>
      <c r="E326" s="21"/>
      <c r="F326" s="31"/>
      <c r="G326" s="14" t="s">
        <v>14</v>
      </c>
      <c r="H326" s="15">
        <v>0.1</v>
      </c>
      <c r="I326" s="91" t="s">
        <v>68</v>
      </c>
      <c r="J326" s="12" t="s">
        <v>342</v>
      </c>
      <c r="K326" s="91" t="s">
        <v>82</v>
      </c>
      <c r="L326" s="66" t="s">
        <v>338</v>
      </c>
      <c r="M326" s="93">
        <f t="shared" si="45"/>
        <v>0.2</v>
      </c>
      <c r="N326" s="172">
        <f t="shared" si="41"/>
        <v>0.99</v>
      </c>
      <c r="O326" s="174">
        <f t="shared" si="42"/>
        <v>0</v>
      </c>
      <c r="P326" s="174">
        <f t="shared" si="43"/>
        <v>1.9800000000000005E-2</v>
      </c>
      <c r="Q326" s="175">
        <f t="shared" si="44"/>
        <v>2.0000000000000023E-4</v>
      </c>
      <c r="R326" s="113"/>
    </row>
    <row r="327" spans="2:18" s="3" customFormat="1" ht="27.95" customHeight="1">
      <c r="B327" s="236"/>
      <c r="C327" s="188"/>
      <c r="D327" s="17" t="s">
        <v>460</v>
      </c>
      <c r="E327" s="18" t="s">
        <v>71</v>
      </c>
      <c r="F327" s="19" t="s">
        <v>330</v>
      </c>
      <c r="G327" s="14" t="s">
        <v>205</v>
      </c>
      <c r="H327" s="15">
        <v>0.4</v>
      </c>
      <c r="I327" s="16" t="s">
        <v>81</v>
      </c>
      <c r="J327" s="12" t="s">
        <v>292</v>
      </c>
      <c r="K327" s="16" t="s">
        <v>215</v>
      </c>
      <c r="L327" s="65" t="s">
        <v>217</v>
      </c>
      <c r="M327" s="85">
        <v>2</v>
      </c>
      <c r="N327" s="15">
        <f t="shared" si="41"/>
        <v>0</v>
      </c>
      <c r="O327" s="78">
        <f t="shared" si="42"/>
        <v>0.8</v>
      </c>
      <c r="P327" s="78">
        <f t="shared" si="43"/>
        <v>0</v>
      </c>
      <c r="Q327" s="153">
        <f t="shared" si="44"/>
        <v>0</v>
      </c>
      <c r="R327" s="113"/>
    </row>
    <row r="328" spans="2:18" s="3" customFormat="1" ht="27.95" customHeight="1">
      <c r="B328" s="236"/>
      <c r="C328" s="188"/>
      <c r="D328" s="20"/>
      <c r="E328" s="21"/>
      <c r="F328" s="31"/>
      <c r="G328" s="14" t="s">
        <v>206</v>
      </c>
      <c r="H328" s="15">
        <v>0.4</v>
      </c>
      <c r="I328" s="16" t="s">
        <v>68</v>
      </c>
      <c r="J328" s="12" t="s">
        <v>342</v>
      </c>
      <c r="K328" s="16" t="s">
        <v>297</v>
      </c>
      <c r="L328" s="66" t="s">
        <v>338</v>
      </c>
      <c r="M328" s="85">
        <f t="shared" ref="M328:M342" si="46">M327</f>
        <v>2</v>
      </c>
      <c r="N328" s="15">
        <f t="shared" si="41"/>
        <v>0.99</v>
      </c>
      <c r="O328" s="78">
        <f t="shared" si="42"/>
        <v>0</v>
      </c>
      <c r="P328" s="78">
        <f t="shared" si="43"/>
        <v>0.79200000000000004</v>
      </c>
      <c r="Q328" s="153">
        <f t="shared" si="44"/>
        <v>8.0000000000000071E-3</v>
      </c>
      <c r="R328" s="113"/>
    </row>
    <row r="329" spans="2:18" s="3" customFormat="1" ht="27.95" customHeight="1">
      <c r="B329" s="236"/>
      <c r="C329" s="188"/>
      <c r="D329" s="22"/>
      <c r="E329" s="23"/>
      <c r="F329" s="24"/>
      <c r="G329" s="14" t="s">
        <v>14</v>
      </c>
      <c r="H329" s="15">
        <v>0.2</v>
      </c>
      <c r="I329" s="16" t="s">
        <v>15</v>
      </c>
      <c r="J329" s="12" t="s">
        <v>210</v>
      </c>
      <c r="K329" s="16" t="s">
        <v>18</v>
      </c>
      <c r="L329" s="65" t="s">
        <v>21</v>
      </c>
      <c r="M329" s="85">
        <f t="shared" si="46"/>
        <v>2</v>
      </c>
      <c r="N329" s="15">
        <f t="shared" si="41"/>
        <v>0</v>
      </c>
      <c r="O329" s="78">
        <f t="shared" si="42"/>
        <v>0.4</v>
      </c>
      <c r="P329" s="78">
        <f t="shared" si="43"/>
        <v>0</v>
      </c>
      <c r="Q329" s="153">
        <f t="shared" si="44"/>
        <v>0</v>
      </c>
      <c r="R329" s="171"/>
    </row>
    <row r="330" spans="2:18" s="3" customFormat="1" ht="27.95" customHeight="1">
      <c r="B330" s="236"/>
      <c r="C330" s="188"/>
      <c r="D330" s="17" t="s">
        <v>461</v>
      </c>
      <c r="E330" s="18" t="s">
        <v>6</v>
      </c>
      <c r="F330" s="19" t="s">
        <v>331</v>
      </c>
      <c r="G330" s="14" t="s">
        <v>12</v>
      </c>
      <c r="H330" s="15">
        <v>0.8</v>
      </c>
      <c r="I330" s="16" t="s">
        <v>68</v>
      </c>
      <c r="J330" s="12" t="s">
        <v>342</v>
      </c>
      <c r="K330" s="16" t="s">
        <v>221</v>
      </c>
      <c r="L330" s="66" t="s">
        <v>338</v>
      </c>
      <c r="M330" s="85">
        <v>0.2</v>
      </c>
      <c r="N330" s="15">
        <f t="shared" si="41"/>
        <v>0.99</v>
      </c>
      <c r="O330" s="78">
        <f t="shared" si="42"/>
        <v>0</v>
      </c>
      <c r="P330" s="78">
        <f t="shared" si="43"/>
        <v>0.15840000000000004</v>
      </c>
      <c r="Q330" s="153">
        <f t="shared" si="44"/>
        <v>1.6000000000000018E-3</v>
      </c>
      <c r="R330" s="171"/>
    </row>
    <row r="331" spans="2:18" s="3" customFormat="1" ht="27.95" customHeight="1">
      <c r="B331" s="236"/>
      <c r="C331" s="188"/>
      <c r="D331" s="20"/>
      <c r="E331" s="21"/>
      <c r="F331" s="31"/>
      <c r="G331" s="14" t="s">
        <v>13</v>
      </c>
      <c r="H331" s="15">
        <v>0.1</v>
      </c>
      <c r="I331" s="16" t="s">
        <v>204</v>
      </c>
      <c r="J331" s="12" t="s">
        <v>342</v>
      </c>
      <c r="K331" s="16" t="s">
        <v>300</v>
      </c>
      <c r="L331" s="66" t="s">
        <v>338</v>
      </c>
      <c r="M331" s="85">
        <f t="shared" si="46"/>
        <v>0.2</v>
      </c>
      <c r="N331" s="15">
        <f t="shared" si="41"/>
        <v>0.99</v>
      </c>
      <c r="O331" s="78">
        <f t="shared" si="42"/>
        <v>0</v>
      </c>
      <c r="P331" s="78">
        <f t="shared" si="43"/>
        <v>1.9800000000000005E-2</v>
      </c>
      <c r="Q331" s="153">
        <f t="shared" si="44"/>
        <v>2.0000000000000023E-4</v>
      </c>
      <c r="R331" s="171"/>
    </row>
    <row r="332" spans="2:18" s="3" customFormat="1" ht="27.95" customHeight="1">
      <c r="B332" s="236"/>
      <c r="C332" s="188"/>
      <c r="D332" s="22"/>
      <c r="E332" s="23"/>
      <c r="F332" s="24"/>
      <c r="G332" s="14" t="s">
        <v>14</v>
      </c>
      <c r="H332" s="15">
        <v>0.1</v>
      </c>
      <c r="I332" s="91" t="s">
        <v>68</v>
      </c>
      <c r="J332" s="12" t="s">
        <v>342</v>
      </c>
      <c r="K332" s="91" t="s">
        <v>82</v>
      </c>
      <c r="L332" s="66" t="s">
        <v>338</v>
      </c>
      <c r="M332" s="85">
        <f t="shared" si="46"/>
        <v>0.2</v>
      </c>
      <c r="N332" s="15">
        <f t="shared" si="41"/>
        <v>0.99</v>
      </c>
      <c r="O332" s="78">
        <f t="shared" si="42"/>
        <v>0</v>
      </c>
      <c r="P332" s="78">
        <f t="shared" si="43"/>
        <v>1.9800000000000005E-2</v>
      </c>
      <c r="Q332" s="153">
        <f t="shared" si="44"/>
        <v>2.0000000000000023E-4</v>
      </c>
      <c r="R332" s="171"/>
    </row>
    <row r="333" spans="2:18" s="3" customFormat="1" ht="27.95" customHeight="1">
      <c r="B333" s="236"/>
      <c r="C333" s="188"/>
      <c r="D333" s="17" t="s">
        <v>462</v>
      </c>
      <c r="E333" s="18" t="s">
        <v>354</v>
      </c>
      <c r="F333" s="19" t="s">
        <v>332</v>
      </c>
      <c r="G333" s="168" t="s">
        <v>357</v>
      </c>
      <c r="H333" s="164">
        <v>0.25</v>
      </c>
      <c r="I333" s="165" t="s">
        <v>81</v>
      </c>
      <c r="J333" s="13" t="s">
        <v>210</v>
      </c>
      <c r="K333" s="165" t="s">
        <v>298</v>
      </c>
      <c r="L333" s="66" t="s">
        <v>299</v>
      </c>
      <c r="M333" s="177">
        <v>0.45</v>
      </c>
      <c r="N333" s="164">
        <f t="shared" si="41"/>
        <v>0</v>
      </c>
      <c r="O333" s="167">
        <f t="shared" si="42"/>
        <v>0.1125</v>
      </c>
      <c r="P333" s="167">
        <f t="shared" si="43"/>
        <v>0</v>
      </c>
      <c r="Q333" s="178">
        <f t="shared" si="44"/>
        <v>0</v>
      </c>
      <c r="R333" s="171"/>
    </row>
    <row r="334" spans="2:18" s="3" customFormat="1" ht="27.95" customHeight="1">
      <c r="B334" s="236"/>
      <c r="C334" s="188"/>
      <c r="D334" s="20"/>
      <c r="E334" s="21"/>
      <c r="F334" s="31"/>
      <c r="G334" s="168" t="s">
        <v>233</v>
      </c>
      <c r="H334" s="164">
        <v>0.25</v>
      </c>
      <c r="I334" s="165" t="s">
        <v>204</v>
      </c>
      <c r="J334" s="13" t="s">
        <v>342</v>
      </c>
      <c r="K334" s="165" t="s">
        <v>82</v>
      </c>
      <c r="L334" s="66" t="s">
        <v>338</v>
      </c>
      <c r="M334" s="177">
        <v>0.45</v>
      </c>
      <c r="N334" s="164">
        <f t="shared" si="41"/>
        <v>0.99</v>
      </c>
      <c r="O334" s="167">
        <f t="shared" si="42"/>
        <v>0</v>
      </c>
      <c r="P334" s="167">
        <f t="shared" si="43"/>
        <v>0.111375</v>
      </c>
      <c r="Q334" s="178">
        <f t="shared" si="44"/>
        <v>1.125000000000001E-3</v>
      </c>
      <c r="R334" s="171"/>
    </row>
    <row r="335" spans="2:18" s="3" customFormat="1" ht="27.95" customHeight="1">
      <c r="B335" s="236"/>
      <c r="C335" s="188"/>
      <c r="D335" s="20"/>
      <c r="E335" s="21"/>
      <c r="F335" s="31"/>
      <c r="G335" s="168" t="s">
        <v>358</v>
      </c>
      <c r="H335" s="164">
        <v>0.25</v>
      </c>
      <c r="I335" s="165" t="s">
        <v>204</v>
      </c>
      <c r="J335" s="13" t="s">
        <v>342</v>
      </c>
      <c r="K335" s="165" t="s">
        <v>300</v>
      </c>
      <c r="L335" s="66" t="s">
        <v>338</v>
      </c>
      <c r="M335" s="177">
        <f>M333</f>
        <v>0.45</v>
      </c>
      <c r="N335" s="164">
        <f t="shared" si="41"/>
        <v>0.99</v>
      </c>
      <c r="O335" s="167">
        <f t="shared" si="42"/>
        <v>0</v>
      </c>
      <c r="P335" s="167">
        <f t="shared" si="43"/>
        <v>0.111375</v>
      </c>
      <c r="Q335" s="178">
        <f t="shared" si="44"/>
        <v>1.125000000000001E-3</v>
      </c>
      <c r="R335" s="171"/>
    </row>
    <row r="336" spans="2:18" s="3" customFormat="1" ht="27.95" customHeight="1">
      <c r="B336" s="236"/>
      <c r="C336" s="188"/>
      <c r="D336" s="20"/>
      <c r="E336" s="21"/>
      <c r="F336" s="31"/>
      <c r="G336" s="168" t="s">
        <v>359</v>
      </c>
      <c r="H336" s="164">
        <v>0.25</v>
      </c>
      <c r="I336" s="179" t="s">
        <v>26</v>
      </c>
      <c r="J336" s="180" t="s">
        <v>214</v>
      </c>
      <c r="K336" s="179" t="s">
        <v>18</v>
      </c>
      <c r="L336" s="181" t="s">
        <v>21</v>
      </c>
      <c r="M336" s="182">
        <f t="shared" si="46"/>
        <v>0.45</v>
      </c>
      <c r="N336" s="183">
        <f t="shared" si="41"/>
        <v>0</v>
      </c>
      <c r="O336" s="184">
        <f t="shared" si="42"/>
        <v>0.1125</v>
      </c>
      <c r="P336" s="184">
        <f t="shared" si="43"/>
        <v>0</v>
      </c>
      <c r="Q336" s="185">
        <f t="shared" si="44"/>
        <v>0</v>
      </c>
      <c r="R336" s="171"/>
    </row>
    <row r="337" spans="2:18" s="3" customFormat="1" ht="27.95" customHeight="1">
      <c r="B337" s="236"/>
      <c r="C337" s="188"/>
      <c r="D337" s="17" t="s">
        <v>463</v>
      </c>
      <c r="E337" s="18" t="s">
        <v>6</v>
      </c>
      <c r="F337" s="19" t="s">
        <v>333</v>
      </c>
      <c r="G337" s="14" t="s">
        <v>12</v>
      </c>
      <c r="H337" s="15">
        <v>0.8</v>
      </c>
      <c r="I337" s="16" t="s">
        <v>345</v>
      </c>
      <c r="J337" s="12" t="s">
        <v>341</v>
      </c>
      <c r="K337" s="16" t="s">
        <v>221</v>
      </c>
      <c r="L337" s="66" t="s">
        <v>338</v>
      </c>
      <c r="M337" s="85">
        <v>0.2</v>
      </c>
      <c r="N337" s="15">
        <f t="shared" si="41"/>
        <v>0.99</v>
      </c>
      <c r="O337" s="78">
        <f t="shared" si="42"/>
        <v>0</v>
      </c>
      <c r="P337" s="78">
        <f t="shared" si="43"/>
        <v>0.15840000000000004</v>
      </c>
      <c r="Q337" s="153">
        <f t="shared" si="44"/>
        <v>1.6000000000000018E-3</v>
      </c>
      <c r="R337" s="171"/>
    </row>
    <row r="338" spans="2:18" s="3" customFormat="1" ht="27.95" customHeight="1">
      <c r="B338" s="236"/>
      <c r="C338" s="188"/>
      <c r="D338" s="20"/>
      <c r="E338" s="21"/>
      <c r="F338" s="31"/>
      <c r="G338" s="14" t="s">
        <v>13</v>
      </c>
      <c r="H338" s="15">
        <v>0.1</v>
      </c>
      <c r="I338" s="16" t="s">
        <v>346</v>
      </c>
      <c r="J338" s="12" t="s">
        <v>218</v>
      </c>
      <c r="K338" s="16" t="s">
        <v>347</v>
      </c>
      <c r="L338" s="65" t="s">
        <v>217</v>
      </c>
      <c r="M338" s="85">
        <f t="shared" si="46"/>
        <v>0.2</v>
      </c>
      <c r="N338" s="15">
        <f t="shared" si="41"/>
        <v>0</v>
      </c>
      <c r="O338" s="78">
        <f t="shared" si="42"/>
        <v>2.0000000000000004E-2</v>
      </c>
      <c r="P338" s="78">
        <f t="shared" si="43"/>
        <v>0</v>
      </c>
      <c r="Q338" s="153">
        <f t="shared" si="44"/>
        <v>0</v>
      </c>
      <c r="R338" s="171"/>
    </row>
    <row r="339" spans="2:18" s="3" customFormat="1" ht="27.95" customHeight="1">
      <c r="B339" s="236"/>
      <c r="C339" s="188"/>
      <c r="D339" s="22"/>
      <c r="E339" s="23"/>
      <c r="F339" s="24"/>
      <c r="G339" s="14" t="s">
        <v>14</v>
      </c>
      <c r="H339" s="15">
        <v>0.1</v>
      </c>
      <c r="I339" s="16" t="s">
        <v>81</v>
      </c>
      <c r="J339" s="12" t="s">
        <v>210</v>
      </c>
      <c r="K339" s="16" t="s">
        <v>18</v>
      </c>
      <c r="L339" s="65" t="s">
        <v>21</v>
      </c>
      <c r="M339" s="85">
        <f t="shared" si="46"/>
        <v>0.2</v>
      </c>
      <c r="N339" s="15">
        <f t="shared" si="41"/>
        <v>0</v>
      </c>
      <c r="O339" s="78">
        <f t="shared" si="42"/>
        <v>2.0000000000000004E-2</v>
      </c>
      <c r="P339" s="78">
        <f t="shared" si="43"/>
        <v>0</v>
      </c>
      <c r="Q339" s="153">
        <f t="shared" si="44"/>
        <v>0</v>
      </c>
      <c r="R339" s="171"/>
    </row>
    <row r="340" spans="2:18" s="3" customFormat="1" ht="27.95" customHeight="1">
      <c r="B340" s="236"/>
      <c r="C340" s="188"/>
      <c r="D340" s="17" t="s">
        <v>464</v>
      </c>
      <c r="E340" s="18" t="s">
        <v>335</v>
      </c>
      <c r="F340" s="19" t="s">
        <v>330</v>
      </c>
      <c r="G340" s="14" t="s">
        <v>205</v>
      </c>
      <c r="H340" s="15">
        <v>0.4</v>
      </c>
      <c r="I340" s="16" t="s">
        <v>81</v>
      </c>
      <c r="J340" s="12" t="s">
        <v>210</v>
      </c>
      <c r="K340" s="16" t="s">
        <v>298</v>
      </c>
      <c r="L340" s="65" t="s">
        <v>299</v>
      </c>
      <c r="M340" s="85">
        <v>2</v>
      </c>
      <c r="N340" s="15">
        <f t="shared" si="41"/>
        <v>0</v>
      </c>
      <c r="O340" s="78">
        <f t="shared" si="42"/>
        <v>0.8</v>
      </c>
      <c r="P340" s="78">
        <f t="shared" si="43"/>
        <v>0</v>
      </c>
      <c r="Q340" s="153">
        <f t="shared" si="44"/>
        <v>0</v>
      </c>
      <c r="R340" s="113"/>
    </row>
    <row r="341" spans="2:18" s="3" customFormat="1" ht="27.95" customHeight="1">
      <c r="B341" s="236"/>
      <c r="C341" s="188"/>
      <c r="D341" s="20"/>
      <c r="E341" s="21"/>
      <c r="F341" s="31"/>
      <c r="G341" s="14" t="s">
        <v>206</v>
      </c>
      <c r="H341" s="15">
        <v>0.4</v>
      </c>
      <c r="I341" s="16" t="s">
        <v>204</v>
      </c>
      <c r="J341" s="12" t="s">
        <v>947</v>
      </c>
      <c r="K341" s="16" t="s">
        <v>300</v>
      </c>
      <c r="L341" s="66" t="s">
        <v>338</v>
      </c>
      <c r="M341" s="85">
        <f t="shared" si="46"/>
        <v>2</v>
      </c>
      <c r="N341" s="15">
        <f t="shared" si="41"/>
        <v>0.99</v>
      </c>
      <c r="O341" s="78">
        <f t="shared" si="42"/>
        <v>0</v>
      </c>
      <c r="P341" s="78">
        <f t="shared" si="43"/>
        <v>0.79200000000000004</v>
      </c>
      <c r="Q341" s="153">
        <f t="shared" si="44"/>
        <v>8.0000000000000071E-3</v>
      </c>
      <c r="R341" s="113"/>
    </row>
    <row r="342" spans="2:18" s="3" customFormat="1" ht="27.95" customHeight="1">
      <c r="B342" s="236"/>
      <c r="C342" s="269"/>
      <c r="D342" s="22"/>
      <c r="E342" s="23"/>
      <c r="F342" s="24"/>
      <c r="G342" s="14" t="s">
        <v>14</v>
      </c>
      <c r="H342" s="15">
        <v>0.2</v>
      </c>
      <c r="I342" s="16" t="s">
        <v>26</v>
      </c>
      <c r="J342" s="12" t="s">
        <v>214</v>
      </c>
      <c r="K342" s="16" t="s">
        <v>18</v>
      </c>
      <c r="L342" s="65" t="s">
        <v>21</v>
      </c>
      <c r="M342" s="85">
        <f t="shared" si="46"/>
        <v>2</v>
      </c>
      <c r="N342" s="15">
        <f t="shared" si="41"/>
        <v>0</v>
      </c>
      <c r="O342" s="78">
        <f t="shared" si="42"/>
        <v>0.4</v>
      </c>
      <c r="P342" s="78">
        <f t="shared" si="43"/>
        <v>0</v>
      </c>
      <c r="Q342" s="153">
        <f t="shared" si="44"/>
        <v>0</v>
      </c>
      <c r="R342" s="285"/>
    </row>
    <row r="343" spans="2:18" s="3" customFormat="1" ht="27.95" customHeight="1">
      <c r="B343" s="236"/>
      <c r="C343" s="99" t="s">
        <v>823</v>
      </c>
      <c r="D343" s="20" t="s">
        <v>810</v>
      </c>
      <c r="E343" s="21" t="s">
        <v>308</v>
      </c>
      <c r="F343" s="31" t="s">
        <v>824</v>
      </c>
      <c r="G343" s="159" t="s">
        <v>232</v>
      </c>
      <c r="H343" s="26">
        <v>0.2</v>
      </c>
      <c r="I343" s="27" t="s">
        <v>16</v>
      </c>
      <c r="J343" s="11" t="s">
        <v>349</v>
      </c>
      <c r="K343" s="27" t="s">
        <v>17</v>
      </c>
      <c r="L343" s="64" t="s">
        <v>351</v>
      </c>
      <c r="M343" s="87">
        <v>0.2</v>
      </c>
      <c r="N343" s="26">
        <f>IF(K343="Detected", 0.99,0)</f>
        <v>0.99</v>
      </c>
      <c r="O343" s="88">
        <f>IF(I343="Safe", M343*H343,0)</f>
        <v>0</v>
      </c>
      <c r="P343" s="88">
        <f>IF(I343="Dangerous",M343*H343*N343,0)</f>
        <v>3.960000000000001E-2</v>
      </c>
      <c r="Q343" s="152">
        <f>IF(P343=0,0,M343*H343*(1-N343))</f>
        <v>4.0000000000000045E-4</v>
      </c>
      <c r="R343" s="561" t="s">
        <v>825</v>
      </c>
    </row>
    <row r="344" spans="2:18" s="3" customFormat="1" ht="27.95" customHeight="1">
      <c r="B344" s="236"/>
      <c r="C344" s="188"/>
      <c r="D344" s="20"/>
      <c r="E344" s="21"/>
      <c r="F344" s="31"/>
      <c r="G344" s="163" t="s">
        <v>233</v>
      </c>
      <c r="H344" s="15">
        <v>0.2</v>
      </c>
      <c r="I344" s="16" t="s">
        <v>16</v>
      </c>
      <c r="J344" s="12" t="s">
        <v>348</v>
      </c>
      <c r="K344" s="16" t="s">
        <v>17</v>
      </c>
      <c r="L344" s="65" t="s">
        <v>351</v>
      </c>
      <c r="M344" s="85">
        <f>M343</f>
        <v>0.2</v>
      </c>
      <c r="N344" s="15">
        <f>IF(K344="Detected", 0.99,0)</f>
        <v>0.99</v>
      </c>
      <c r="O344" s="78">
        <f t="shared" ref="O344:O356" si="47">IF(I344="Safe", M344*H344,0)</f>
        <v>0</v>
      </c>
      <c r="P344" s="78">
        <f t="shared" ref="P344:P356" si="48">IF(I344="Dangerous",M344*H344*N344,0)</f>
        <v>3.960000000000001E-2</v>
      </c>
      <c r="Q344" s="153">
        <f t="shared" ref="Q344:Q356" si="49">IF(P344=0,0,M344*H344*(1-N344))</f>
        <v>4.0000000000000045E-4</v>
      </c>
      <c r="R344" s="558"/>
    </row>
    <row r="345" spans="2:18" s="3" customFormat="1" ht="27.95" customHeight="1">
      <c r="B345" s="236"/>
      <c r="C345" s="188"/>
      <c r="D345" s="20"/>
      <c r="E345" s="21"/>
      <c r="F345" s="31"/>
      <c r="G345" s="163" t="s">
        <v>230</v>
      </c>
      <c r="H345" s="15">
        <v>0.2</v>
      </c>
      <c r="I345" s="16" t="s">
        <v>68</v>
      </c>
      <c r="J345" s="12" t="s">
        <v>348</v>
      </c>
      <c r="K345" s="16" t="s">
        <v>82</v>
      </c>
      <c r="L345" s="65" t="s">
        <v>351</v>
      </c>
      <c r="M345" s="85">
        <f>M344</f>
        <v>0.2</v>
      </c>
      <c r="N345" s="15">
        <f>IF(K345="Detected", 0.99,0)</f>
        <v>0.99</v>
      </c>
      <c r="O345" s="78">
        <f t="shared" si="47"/>
        <v>0</v>
      </c>
      <c r="P345" s="78">
        <f t="shared" si="48"/>
        <v>3.960000000000001E-2</v>
      </c>
      <c r="Q345" s="153">
        <f t="shared" si="49"/>
        <v>4.0000000000000045E-4</v>
      </c>
      <c r="R345" s="558"/>
    </row>
    <row r="346" spans="2:18" s="3" customFormat="1" ht="27.95" customHeight="1">
      <c r="B346" s="236"/>
      <c r="C346" s="188"/>
      <c r="D346" s="20"/>
      <c r="E346" s="21"/>
      <c r="F346" s="31"/>
      <c r="G346" s="163" t="s">
        <v>231</v>
      </c>
      <c r="H346" s="15">
        <v>0.2</v>
      </c>
      <c r="I346" s="16" t="s">
        <v>27</v>
      </c>
      <c r="J346" s="12" t="s">
        <v>348</v>
      </c>
      <c r="K346" s="16" t="s">
        <v>17</v>
      </c>
      <c r="L346" s="65" t="s">
        <v>351</v>
      </c>
      <c r="M346" s="85">
        <f>M345</f>
        <v>0.2</v>
      </c>
      <c r="N346" s="15">
        <f t="shared" ref="N346:N356" si="50">IF(K346="Detected", 0.99,0)</f>
        <v>0.99</v>
      </c>
      <c r="O346" s="78">
        <f t="shared" si="47"/>
        <v>0</v>
      </c>
      <c r="P346" s="78">
        <f t="shared" si="48"/>
        <v>3.960000000000001E-2</v>
      </c>
      <c r="Q346" s="153">
        <f t="shared" si="49"/>
        <v>4.0000000000000045E-4</v>
      </c>
      <c r="R346" s="558"/>
    </row>
    <row r="347" spans="2:18" s="3" customFormat="1" ht="39.950000000000003" customHeight="1">
      <c r="B347" s="236"/>
      <c r="C347" s="188"/>
      <c r="D347" s="22"/>
      <c r="E347" s="23"/>
      <c r="F347" s="24"/>
      <c r="G347" s="168" t="s">
        <v>234</v>
      </c>
      <c r="H347" s="15">
        <v>0.2</v>
      </c>
      <c r="I347" s="16" t="s">
        <v>25</v>
      </c>
      <c r="J347" s="12" t="s">
        <v>348</v>
      </c>
      <c r="K347" s="16" t="s">
        <v>17</v>
      </c>
      <c r="L347" s="65" t="s">
        <v>822</v>
      </c>
      <c r="M347" s="85">
        <f>M346</f>
        <v>0.2</v>
      </c>
      <c r="N347" s="15">
        <f t="shared" si="50"/>
        <v>0.99</v>
      </c>
      <c r="O347" s="78">
        <f t="shared" si="47"/>
        <v>0</v>
      </c>
      <c r="P347" s="78">
        <f t="shared" si="48"/>
        <v>3.960000000000001E-2</v>
      </c>
      <c r="Q347" s="153">
        <f t="shared" si="49"/>
        <v>4.0000000000000045E-4</v>
      </c>
      <c r="R347" s="559"/>
    </row>
    <row r="348" spans="2:18" s="3" customFormat="1" ht="27.95" customHeight="1">
      <c r="B348" s="236"/>
      <c r="C348" s="188"/>
      <c r="D348" s="17" t="s">
        <v>811</v>
      </c>
      <c r="E348" s="18" t="s">
        <v>22</v>
      </c>
      <c r="F348" s="19" t="s">
        <v>198</v>
      </c>
      <c r="G348" s="14" t="s">
        <v>205</v>
      </c>
      <c r="H348" s="15">
        <v>0.4</v>
      </c>
      <c r="I348" s="16" t="s">
        <v>15</v>
      </c>
      <c r="J348" s="12" t="s">
        <v>210</v>
      </c>
      <c r="K348" s="16" t="s">
        <v>18</v>
      </c>
      <c r="L348" s="65" t="s">
        <v>21</v>
      </c>
      <c r="M348" s="85">
        <v>2</v>
      </c>
      <c r="N348" s="15">
        <f t="shared" si="50"/>
        <v>0</v>
      </c>
      <c r="O348" s="78">
        <f t="shared" si="47"/>
        <v>0.8</v>
      </c>
      <c r="P348" s="78">
        <f t="shared" si="48"/>
        <v>0</v>
      </c>
      <c r="Q348" s="153">
        <f t="shared" si="49"/>
        <v>0</v>
      </c>
      <c r="R348" s="191"/>
    </row>
    <row r="349" spans="2:18" s="3" customFormat="1" ht="27.95" customHeight="1">
      <c r="B349" s="236"/>
      <c r="C349" s="188"/>
      <c r="D349" s="20"/>
      <c r="E349" s="21"/>
      <c r="F349" s="31"/>
      <c r="G349" s="14" t="s">
        <v>206</v>
      </c>
      <c r="H349" s="15">
        <v>0.4</v>
      </c>
      <c r="I349" s="16" t="s">
        <v>204</v>
      </c>
      <c r="J349" s="13" t="s">
        <v>336</v>
      </c>
      <c r="K349" s="16" t="s">
        <v>20</v>
      </c>
      <c r="L349" s="66" t="s">
        <v>338</v>
      </c>
      <c r="M349" s="85">
        <f>M348</f>
        <v>2</v>
      </c>
      <c r="N349" s="15">
        <f t="shared" si="50"/>
        <v>0.99</v>
      </c>
      <c r="O349" s="78">
        <f t="shared" si="47"/>
        <v>0</v>
      </c>
      <c r="P349" s="78">
        <f t="shared" si="48"/>
        <v>0.79200000000000004</v>
      </c>
      <c r="Q349" s="153">
        <f t="shared" si="49"/>
        <v>8.0000000000000071E-3</v>
      </c>
      <c r="R349" s="190"/>
    </row>
    <row r="350" spans="2:18" s="3" customFormat="1" ht="27.95" customHeight="1">
      <c r="B350" s="236"/>
      <c r="C350" s="188"/>
      <c r="D350" s="22"/>
      <c r="E350" s="23"/>
      <c r="F350" s="24"/>
      <c r="G350" s="14" t="s">
        <v>14</v>
      </c>
      <c r="H350" s="15">
        <v>0.2</v>
      </c>
      <c r="I350" s="16" t="s">
        <v>15</v>
      </c>
      <c r="J350" s="12" t="s">
        <v>210</v>
      </c>
      <c r="K350" s="16" t="s">
        <v>18</v>
      </c>
      <c r="L350" s="65" t="s">
        <v>21</v>
      </c>
      <c r="M350" s="85">
        <f>M349</f>
        <v>2</v>
      </c>
      <c r="N350" s="15">
        <f t="shared" si="50"/>
        <v>0</v>
      </c>
      <c r="O350" s="78">
        <f t="shared" si="47"/>
        <v>0.4</v>
      </c>
      <c r="P350" s="78">
        <f t="shared" si="48"/>
        <v>0</v>
      </c>
      <c r="Q350" s="153">
        <f t="shared" si="49"/>
        <v>0</v>
      </c>
      <c r="R350" s="190"/>
    </row>
    <row r="351" spans="2:18" s="3" customFormat="1" ht="27.95" customHeight="1">
      <c r="B351" s="236"/>
      <c r="C351" s="188"/>
      <c r="D351" s="20" t="s">
        <v>812</v>
      </c>
      <c r="E351" s="21" t="s">
        <v>6</v>
      </c>
      <c r="F351" s="31" t="s">
        <v>816</v>
      </c>
      <c r="G351" s="25" t="s">
        <v>12</v>
      </c>
      <c r="H351" s="26">
        <v>0.8</v>
      </c>
      <c r="I351" s="27" t="s">
        <v>345</v>
      </c>
      <c r="J351" s="11" t="s">
        <v>821</v>
      </c>
      <c r="K351" s="27" t="s">
        <v>221</v>
      </c>
      <c r="L351" s="64" t="s">
        <v>822</v>
      </c>
      <c r="M351" s="87">
        <v>0.2</v>
      </c>
      <c r="N351" s="26">
        <f t="shared" si="50"/>
        <v>0.99</v>
      </c>
      <c r="O351" s="88">
        <f t="shared" si="47"/>
        <v>0</v>
      </c>
      <c r="P351" s="88">
        <f t="shared" si="48"/>
        <v>0.15840000000000004</v>
      </c>
      <c r="Q351" s="152">
        <f t="shared" si="49"/>
        <v>1.6000000000000018E-3</v>
      </c>
      <c r="R351" s="190"/>
    </row>
    <row r="352" spans="2:18" s="3" customFormat="1" ht="27.95" customHeight="1">
      <c r="B352" s="236"/>
      <c r="C352" s="188"/>
      <c r="D352" s="20"/>
      <c r="E352" s="21"/>
      <c r="F352" s="31"/>
      <c r="G352" s="14" t="s">
        <v>13</v>
      </c>
      <c r="H352" s="15">
        <v>0.1</v>
      </c>
      <c r="I352" s="16" t="s">
        <v>68</v>
      </c>
      <c r="J352" s="11" t="s">
        <v>821</v>
      </c>
      <c r="K352" s="16" t="s">
        <v>82</v>
      </c>
      <c r="L352" s="64" t="s">
        <v>822</v>
      </c>
      <c r="M352" s="85">
        <f>M351</f>
        <v>0.2</v>
      </c>
      <c r="N352" s="15">
        <f t="shared" si="50"/>
        <v>0.99</v>
      </c>
      <c r="O352" s="78">
        <f t="shared" si="47"/>
        <v>0</v>
      </c>
      <c r="P352" s="78">
        <f t="shared" si="48"/>
        <v>1.9800000000000005E-2</v>
      </c>
      <c r="Q352" s="153">
        <f t="shared" si="49"/>
        <v>2.0000000000000023E-4</v>
      </c>
      <c r="R352" s="190"/>
    </row>
    <row r="353" spans="2:18" s="3" customFormat="1" ht="27.95" customHeight="1">
      <c r="B353" s="236"/>
      <c r="C353" s="188"/>
      <c r="D353" s="22"/>
      <c r="E353" s="23"/>
      <c r="F353" s="24"/>
      <c r="G353" s="14" t="s">
        <v>14</v>
      </c>
      <c r="H353" s="15">
        <v>0.1</v>
      </c>
      <c r="I353" s="16" t="s">
        <v>204</v>
      </c>
      <c r="J353" s="11" t="s">
        <v>821</v>
      </c>
      <c r="K353" s="16" t="s">
        <v>82</v>
      </c>
      <c r="L353" s="64" t="s">
        <v>822</v>
      </c>
      <c r="M353" s="85">
        <f>M352</f>
        <v>0.2</v>
      </c>
      <c r="N353" s="15">
        <f t="shared" si="50"/>
        <v>0.99</v>
      </c>
      <c r="O353" s="78">
        <f t="shared" si="47"/>
        <v>0</v>
      </c>
      <c r="P353" s="78">
        <f t="shared" si="48"/>
        <v>1.9800000000000005E-2</v>
      </c>
      <c r="Q353" s="153">
        <f t="shared" si="49"/>
        <v>2.0000000000000023E-4</v>
      </c>
      <c r="R353" s="190"/>
    </row>
    <row r="354" spans="2:18" s="3" customFormat="1" ht="27.95" customHeight="1">
      <c r="B354" s="236"/>
      <c r="C354" s="188"/>
      <c r="D354" s="17" t="s">
        <v>813</v>
      </c>
      <c r="E354" s="18" t="s">
        <v>6</v>
      </c>
      <c r="F354" s="19" t="s">
        <v>817</v>
      </c>
      <c r="G354" s="14" t="s">
        <v>12</v>
      </c>
      <c r="H354" s="15">
        <v>0.8</v>
      </c>
      <c r="I354" s="16" t="s">
        <v>345</v>
      </c>
      <c r="J354" s="11" t="s">
        <v>821</v>
      </c>
      <c r="K354" s="16" t="s">
        <v>221</v>
      </c>
      <c r="L354" s="64" t="s">
        <v>822</v>
      </c>
      <c r="M354" s="85">
        <v>0.2</v>
      </c>
      <c r="N354" s="15">
        <f t="shared" si="50"/>
        <v>0.99</v>
      </c>
      <c r="O354" s="78">
        <f t="shared" si="47"/>
        <v>0</v>
      </c>
      <c r="P354" s="78">
        <f t="shared" si="48"/>
        <v>0.15840000000000004</v>
      </c>
      <c r="Q354" s="153">
        <f t="shared" si="49"/>
        <v>1.6000000000000018E-3</v>
      </c>
      <c r="R354" s="190"/>
    </row>
    <row r="355" spans="2:18" s="3" customFormat="1" ht="27.95" customHeight="1">
      <c r="B355" s="236"/>
      <c r="C355" s="188"/>
      <c r="D355" s="20"/>
      <c r="E355" s="21"/>
      <c r="F355" s="31"/>
      <c r="G355" s="14" t="s">
        <v>13</v>
      </c>
      <c r="H355" s="15">
        <v>0.1</v>
      </c>
      <c r="I355" s="16" t="s">
        <v>204</v>
      </c>
      <c r="J355" s="11" t="s">
        <v>821</v>
      </c>
      <c r="K355" s="16" t="s">
        <v>221</v>
      </c>
      <c r="L355" s="64" t="s">
        <v>822</v>
      </c>
      <c r="M355" s="85">
        <f>M354</f>
        <v>0.2</v>
      </c>
      <c r="N355" s="15">
        <f t="shared" si="50"/>
        <v>0.99</v>
      </c>
      <c r="O355" s="78">
        <f t="shared" si="47"/>
        <v>0</v>
      </c>
      <c r="P355" s="78">
        <f t="shared" si="48"/>
        <v>1.9800000000000005E-2</v>
      </c>
      <c r="Q355" s="153">
        <f t="shared" si="49"/>
        <v>2.0000000000000023E-4</v>
      </c>
      <c r="R355" s="190"/>
    </row>
    <row r="356" spans="2:18" s="3" customFormat="1" ht="27.95" customHeight="1">
      <c r="B356" s="236"/>
      <c r="C356" s="188"/>
      <c r="D356" s="22"/>
      <c r="E356" s="23"/>
      <c r="F356" s="24"/>
      <c r="G356" s="14" t="s">
        <v>14</v>
      </c>
      <c r="H356" s="15">
        <v>0.1</v>
      </c>
      <c r="I356" s="16" t="s">
        <v>68</v>
      </c>
      <c r="J356" s="11" t="s">
        <v>821</v>
      </c>
      <c r="K356" s="16" t="s">
        <v>82</v>
      </c>
      <c r="L356" s="64" t="s">
        <v>822</v>
      </c>
      <c r="M356" s="85">
        <f>M355</f>
        <v>0.2</v>
      </c>
      <c r="N356" s="15">
        <f t="shared" si="50"/>
        <v>0.99</v>
      </c>
      <c r="O356" s="78">
        <f t="shared" si="47"/>
        <v>0</v>
      </c>
      <c r="P356" s="78">
        <f t="shared" si="48"/>
        <v>1.9800000000000005E-2</v>
      </c>
      <c r="Q356" s="153">
        <f t="shared" si="49"/>
        <v>2.0000000000000023E-4</v>
      </c>
      <c r="R356" s="190"/>
    </row>
    <row r="357" spans="2:18" s="3" customFormat="1" ht="27.95" customHeight="1">
      <c r="B357" s="236"/>
      <c r="C357" s="188"/>
      <c r="D357" s="17" t="s">
        <v>814</v>
      </c>
      <c r="E357" s="18" t="s">
        <v>22</v>
      </c>
      <c r="F357" s="19" t="s">
        <v>818</v>
      </c>
      <c r="G357" s="14" t="s">
        <v>205</v>
      </c>
      <c r="H357" s="15">
        <v>0.4</v>
      </c>
      <c r="I357" s="16" t="s">
        <v>15</v>
      </c>
      <c r="J357" s="12" t="s">
        <v>210</v>
      </c>
      <c r="K357" s="16" t="s">
        <v>18</v>
      </c>
      <c r="L357" s="65" t="s">
        <v>21</v>
      </c>
      <c r="M357" s="85">
        <v>2</v>
      </c>
      <c r="N357" s="15">
        <f t="shared" ref="N357:N362" si="51">IF(K357="Detected", 0.99,0)</f>
        <v>0</v>
      </c>
      <c r="O357" s="78">
        <f t="shared" ref="O357:O362" si="52">IF(I357="Safe", M357*H357,0)</f>
        <v>0.8</v>
      </c>
      <c r="P357" s="78">
        <f t="shared" ref="P357:P362" si="53">IF(I357="Dangerous",M357*H357*N357,0)</f>
        <v>0</v>
      </c>
      <c r="Q357" s="153">
        <f t="shared" ref="Q357:Q362" si="54">IF(P357=0,0,M357*H357*(1-N357))</f>
        <v>0</v>
      </c>
      <c r="R357" s="190"/>
    </row>
    <row r="358" spans="2:18" s="3" customFormat="1" ht="27.95" customHeight="1">
      <c r="B358" s="236"/>
      <c r="C358" s="188"/>
      <c r="D358" s="20"/>
      <c r="E358" s="21"/>
      <c r="F358" s="31"/>
      <c r="G358" s="14" t="s">
        <v>206</v>
      </c>
      <c r="H358" s="15">
        <v>0.4</v>
      </c>
      <c r="I358" s="16" t="s">
        <v>204</v>
      </c>
      <c r="J358" s="13" t="s">
        <v>336</v>
      </c>
      <c r="K358" s="16" t="s">
        <v>20</v>
      </c>
      <c r="L358" s="66" t="s">
        <v>338</v>
      </c>
      <c r="M358" s="85">
        <f>M357</f>
        <v>2</v>
      </c>
      <c r="N358" s="15">
        <f t="shared" si="51"/>
        <v>0.99</v>
      </c>
      <c r="O358" s="78">
        <f t="shared" si="52"/>
        <v>0</v>
      </c>
      <c r="P358" s="78">
        <f t="shared" si="53"/>
        <v>0.79200000000000004</v>
      </c>
      <c r="Q358" s="153">
        <f t="shared" si="54"/>
        <v>8.0000000000000071E-3</v>
      </c>
      <c r="R358" s="190"/>
    </row>
    <row r="359" spans="2:18" s="3" customFormat="1" ht="27.95" customHeight="1">
      <c r="B359" s="236"/>
      <c r="C359" s="188"/>
      <c r="D359" s="22"/>
      <c r="E359" s="23"/>
      <c r="F359" s="24"/>
      <c r="G359" s="14" t="s">
        <v>14</v>
      </c>
      <c r="H359" s="15">
        <v>0.2</v>
      </c>
      <c r="I359" s="16" t="s">
        <v>15</v>
      </c>
      <c r="J359" s="12" t="s">
        <v>210</v>
      </c>
      <c r="K359" s="16" t="s">
        <v>18</v>
      </c>
      <c r="L359" s="65" t="s">
        <v>21</v>
      </c>
      <c r="M359" s="85">
        <f>M358</f>
        <v>2</v>
      </c>
      <c r="N359" s="15">
        <f t="shared" si="51"/>
        <v>0</v>
      </c>
      <c r="O359" s="78">
        <f t="shared" si="52"/>
        <v>0.4</v>
      </c>
      <c r="P359" s="78">
        <f t="shared" si="53"/>
        <v>0</v>
      </c>
      <c r="Q359" s="153">
        <f t="shared" si="54"/>
        <v>0</v>
      </c>
      <c r="R359" s="190"/>
    </row>
    <row r="360" spans="2:18" s="3" customFormat="1" ht="27.95" customHeight="1">
      <c r="B360" s="236"/>
      <c r="C360" s="188"/>
      <c r="D360" s="20" t="s">
        <v>815</v>
      </c>
      <c r="E360" s="21" t="s">
        <v>22</v>
      </c>
      <c r="F360" s="31" t="s">
        <v>819</v>
      </c>
      <c r="G360" s="25" t="s">
        <v>205</v>
      </c>
      <c r="H360" s="26">
        <v>0.4</v>
      </c>
      <c r="I360" s="27" t="s">
        <v>15</v>
      </c>
      <c r="J360" s="11" t="s">
        <v>210</v>
      </c>
      <c r="K360" s="27" t="s">
        <v>18</v>
      </c>
      <c r="L360" s="64" t="s">
        <v>21</v>
      </c>
      <c r="M360" s="87">
        <v>2</v>
      </c>
      <c r="N360" s="26">
        <f t="shared" si="51"/>
        <v>0</v>
      </c>
      <c r="O360" s="88">
        <f t="shared" si="52"/>
        <v>0.8</v>
      </c>
      <c r="P360" s="88">
        <f t="shared" si="53"/>
        <v>0</v>
      </c>
      <c r="Q360" s="152">
        <f t="shared" si="54"/>
        <v>0</v>
      </c>
      <c r="R360" s="190"/>
    </row>
    <row r="361" spans="2:18" s="3" customFormat="1" ht="27.95" customHeight="1">
      <c r="B361" s="236"/>
      <c r="C361" s="188"/>
      <c r="D361" s="20"/>
      <c r="E361" s="21"/>
      <c r="F361" s="31"/>
      <c r="G361" s="14" t="s">
        <v>206</v>
      </c>
      <c r="H361" s="15">
        <v>0.4</v>
      </c>
      <c r="I361" s="16" t="s">
        <v>204</v>
      </c>
      <c r="J361" s="13" t="s">
        <v>336</v>
      </c>
      <c r="K361" s="16" t="s">
        <v>20</v>
      </c>
      <c r="L361" s="66" t="s">
        <v>338</v>
      </c>
      <c r="M361" s="85">
        <f>M360</f>
        <v>2</v>
      </c>
      <c r="N361" s="15">
        <f t="shared" si="51"/>
        <v>0.99</v>
      </c>
      <c r="O361" s="78">
        <f t="shared" si="52"/>
        <v>0</v>
      </c>
      <c r="P361" s="78">
        <f t="shared" si="53"/>
        <v>0.79200000000000004</v>
      </c>
      <c r="Q361" s="153">
        <f t="shared" si="54"/>
        <v>8.0000000000000071E-3</v>
      </c>
      <c r="R361" s="190"/>
    </row>
    <row r="362" spans="2:18" s="3" customFormat="1" ht="27.95" customHeight="1" thickBot="1">
      <c r="B362" s="237"/>
      <c r="C362" s="189"/>
      <c r="D362" s="46"/>
      <c r="E362" s="43"/>
      <c r="F362" s="48"/>
      <c r="G362" s="49" t="s">
        <v>14</v>
      </c>
      <c r="H362" s="50">
        <v>0.2</v>
      </c>
      <c r="I362" s="51" t="s">
        <v>15</v>
      </c>
      <c r="J362" s="52" t="s">
        <v>210</v>
      </c>
      <c r="K362" s="51" t="s">
        <v>18</v>
      </c>
      <c r="L362" s="67" t="s">
        <v>21</v>
      </c>
      <c r="M362" s="86">
        <f>M361</f>
        <v>2</v>
      </c>
      <c r="N362" s="50">
        <f t="shared" si="51"/>
        <v>0</v>
      </c>
      <c r="O362" s="82">
        <f t="shared" si="52"/>
        <v>0.4</v>
      </c>
      <c r="P362" s="82">
        <f t="shared" si="53"/>
        <v>0</v>
      </c>
      <c r="Q362" s="154">
        <f t="shared" si="54"/>
        <v>0</v>
      </c>
      <c r="R362" s="1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H837" s="8"/>
      <c r="I837" s="5"/>
      <c r="J837" s="9"/>
      <c r="K837" s="5"/>
      <c r="L837" s="9"/>
      <c r="M837" s="58"/>
      <c r="N837" s="60"/>
      <c r="O837" s="56"/>
      <c r="P837" s="56"/>
      <c r="Q837" s="56"/>
    </row>
    <row r="838" spans="7:17" s="3" customFormat="1" ht="12.75">
      <c r="G838" s="6"/>
      <c r="H838" s="8"/>
      <c r="I838" s="5"/>
      <c r="J838" s="9"/>
      <c r="K838" s="5"/>
      <c r="L838" s="9"/>
      <c r="M838" s="58"/>
      <c r="N838" s="60"/>
      <c r="O838" s="56"/>
      <c r="P838" s="56"/>
      <c r="Q838" s="56"/>
    </row>
    <row r="839" spans="7:17" s="3" customFormat="1" ht="12.75">
      <c r="G839" s="6"/>
      <c r="H839" s="8"/>
      <c r="I839" s="5"/>
      <c r="J839" s="9"/>
      <c r="K839" s="5"/>
      <c r="L839" s="9"/>
      <c r="M839" s="58"/>
      <c r="N839" s="60"/>
      <c r="O839" s="56"/>
      <c r="P839" s="56"/>
      <c r="Q839" s="56"/>
    </row>
    <row r="840" spans="7:17" s="3" customFormat="1" ht="12.75">
      <c r="G840" s="6"/>
      <c r="H840" s="8"/>
      <c r="I840" s="5"/>
      <c r="J840" s="9"/>
      <c r="K840" s="5"/>
      <c r="L840" s="9"/>
      <c r="M840" s="58"/>
      <c r="N840" s="60"/>
      <c r="O840" s="56"/>
      <c r="P840" s="56"/>
      <c r="Q840" s="56"/>
    </row>
    <row r="841" spans="7:17" s="3" customFormat="1" ht="12.75">
      <c r="G841" s="6"/>
      <c r="H841" s="8"/>
      <c r="I841" s="5"/>
      <c r="J841" s="9"/>
      <c r="K841" s="5"/>
      <c r="L841" s="9"/>
      <c r="M841" s="58"/>
      <c r="N841" s="60"/>
      <c r="O841" s="56"/>
      <c r="P841" s="56"/>
      <c r="Q841" s="56"/>
    </row>
    <row r="842" spans="7:17" s="3" customFormat="1" ht="12.75">
      <c r="G842" s="6"/>
      <c r="H842" s="8"/>
      <c r="I842" s="5"/>
      <c r="J842" s="9"/>
      <c r="K842" s="5"/>
      <c r="L842" s="9"/>
      <c r="M842" s="58"/>
      <c r="N842" s="60"/>
      <c r="O842" s="56"/>
      <c r="P842" s="56"/>
      <c r="Q842" s="56"/>
    </row>
    <row r="843" spans="7:17" s="3" customFormat="1" ht="12.75">
      <c r="G843" s="6"/>
      <c r="H843" s="8"/>
      <c r="I843" s="5"/>
      <c r="J843" s="9"/>
      <c r="K843" s="5"/>
      <c r="L843" s="9"/>
      <c r="M843" s="58"/>
      <c r="N843" s="60"/>
      <c r="O843" s="56"/>
      <c r="P843" s="56"/>
      <c r="Q843" s="56"/>
    </row>
    <row r="844" spans="7:17" s="3" customFormat="1" ht="12.75">
      <c r="G844" s="6"/>
      <c r="H844" s="8"/>
      <c r="I844" s="5"/>
      <c r="J844" s="9"/>
      <c r="K844" s="5"/>
      <c r="L844" s="9"/>
      <c r="M844" s="58"/>
      <c r="N844" s="60"/>
      <c r="O844" s="56"/>
      <c r="P844" s="56"/>
      <c r="Q844" s="56"/>
    </row>
    <row r="845" spans="7:17" s="3" customFormat="1" ht="12.75">
      <c r="G845" s="6"/>
      <c r="H845" s="8"/>
      <c r="I845" s="5"/>
      <c r="J845" s="9"/>
      <c r="K845" s="5"/>
      <c r="L845" s="9"/>
      <c r="M845" s="58"/>
      <c r="N845" s="60"/>
      <c r="O845" s="56"/>
      <c r="P845" s="56"/>
      <c r="Q845" s="56"/>
    </row>
    <row r="846" spans="7:17" s="3" customFormat="1" ht="12.75">
      <c r="G846" s="6"/>
      <c r="H846" s="8"/>
      <c r="I846" s="5"/>
      <c r="J846" s="9"/>
      <c r="K846" s="5"/>
      <c r="L846" s="9"/>
      <c r="M846" s="58"/>
      <c r="N846" s="60"/>
      <c r="O846" s="56"/>
      <c r="P846" s="56"/>
      <c r="Q846" s="56"/>
    </row>
    <row r="847" spans="7:17" s="3" customFormat="1" ht="12.75">
      <c r="G847" s="6"/>
      <c r="H847" s="8"/>
      <c r="I847" s="5"/>
      <c r="J847" s="9"/>
      <c r="K847" s="5"/>
      <c r="L847" s="9"/>
      <c r="M847" s="58"/>
      <c r="N847" s="60"/>
      <c r="O847" s="56"/>
      <c r="P847" s="56"/>
      <c r="Q847" s="56"/>
    </row>
    <row r="848" spans="7:17" s="3" customFormat="1" ht="12.75">
      <c r="G848" s="6"/>
      <c r="H848" s="8"/>
      <c r="I848" s="5"/>
      <c r="J848" s="9"/>
      <c r="K848" s="5"/>
      <c r="L848" s="9"/>
      <c r="M848" s="58"/>
      <c r="N848" s="60"/>
      <c r="O848" s="56"/>
      <c r="P848" s="56"/>
      <c r="Q848" s="56"/>
    </row>
    <row r="849" spans="7:17" s="3" customFormat="1" ht="12.75">
      <c r="G849" s="6"/>
      <c r="H849" s="8"/>
      <c r="I849" s="5"/>
      <c r="J849" s="9"/>
      <c r="K849" s="5"/>
      <c r="L849" s="9"/>
      <c r="M849" s="58"/>
      <c r="N849" s="60"/>
      <c r="O849" s="56"/>
      <c r="P849" s="56"/>
      <c r="Q849" s="56"/>
    </row>
    <row r="850" spans="7:17" s="3" customFormat="1" ht="12.75">
      <c r="G850" s="6"/>
      <c r="H850" s="8"/>
      <c r="I850" s="5"/>
      <c r="J850" s="9"/>
      <c r="K850" s="5"/>
      <c r="L850" s="9"/>
      <c r="M850" s="58"/>
      <c r="N850" s="60"/>
      <c r="O850" s="56"/>
      <c r="P850" s="56"/>
      <c r="Q850" s="56"/>
    </row>
    <row r="851" spans="7:17" s="3" customFormat="1" ht="12.75">
      <c r="G851" s="6"/>
      <c r="H851" s="8"/>
      <c r="I851" s="5"/>
      <c r="J851" s="9"/>
      <c r="K851" s="5"/>
      <c r="L851" s="9"/>
      <c r="M851" s="58"/>
      <c r="N851" s="60"/>
      <c r="O851" s="56"/>
      <c r="P851" s="56"/>
      <c r="Q851" s="56"/>
    </row>
    <row r="852" spans="7:17" s="3" customFormat="1" ht="12.75">
      <c r="G852" s="6"/>
      <c r="H852" s="8"/>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s="3" customFormat="1" ht="12.75">
      <c r="G878" s="6"/>
      <c r="I878" s="5"/>
      <c r="J878" s="9"/>
      <c r="K878" s="5"/>
      <c r="L878" s="9"/>
      <c r="M878" s="58"/>
      <c r="N878" s="60"/>
      <c r="O878" s="56"/>
      <c r="P878" s="56"/>
      <c r="Q878" s="56"/>
    </row>
    <row r="879" spans="7:17" s="3" customFormat="1" ht="12.75">
      <c r="G879" s="6"/>
      <c r="I879" s="5"/>
      <c r="J879" s="9"/>
      <c r="K879" s="5"/>
      <c r="L879" s="9"/>
      <c r="M879" s="58"/>
      <c r="N879" s="60"/>
      <c r="O879" s="56"/>
      <c r="P879" s="56"/>
      <c r="Q879" s="56"/>
    </row>
    <row r="880" spans="7:17" s="3" customFormat="1" ht="12.75">
      <c r="G880" s="6"/>
      <c r="I880" s="5"/>
      <c r="J880" s="9"/>
      <c r="K880" s="5"/>
      <c r="L880" s="9"/>
      <c r="M880" s="58"/>
      <c r="N880" s="60"/>
      <c r="O880" s="56"/>
      <c r="P880" s="56"/>
      <c r="Q880" s="56"/>
    </row>
    <row r="881" spans="7:17" s="3" customFormat="1" ht="12.75">
      <c r="G881" s="6"/>
      <c r="I881" s="5"/>
      <c r="J881" s="9"/>
      <c r="K881" s="5"/>
      <c r="L881" s="9"/>
      <c r="M881" s="58"/>
      <c r="N881" s="60"/>
      <c r="O881" s="56"/>
      <c r="P881" s="56"/>
      <c r="Q881" s="56"/>
    </row>
    <row r="882" spans="7:17" s="3" customFormat="1" ht="12.75">
      <c r="G882" s="6"/>
      <c r="I882" s="5"/>
      <c r="J882" s="9"/>
      <c r="K882" s="5"/>
      <c r="L882" s="9"/>
      <c r="M882" s="58"/>
      <c r="N882" s="60"/>
      <c r="O882" s="56"/>
      <c r="P882" s="56"/>
      <c r="Q882" s="56"/>
    </row>
    <row r="883" spans="7:17" s="3" customFormat="1" ht="12.75">
      <c r="G883" s="6"/>
      <c r="I883" s="5"/>
      <c r="J883" s="9"/>
      <c r="K883" s="5"/>
      <c r="L883" s="9"/>
      <c r="M883" s="58"/>
      <c r="N883" s="60"/>
      <c r="O883" s="56"/>
      <c r="P883" s="56"/>
      <c r="Q883" s="56"/>
    </row>
    <row r="884" spans="7:17" s="3" customFormat="1" ht="12.75">
      <c r="G884" s="6"/>
      <c r="I884" s="5"/>
      <c r="J884" s="9"/>
      <c r="K884" s="5"/>
      <c r="L884" s="9"/>
      <c r="M884" s="58"/>
      <c r="N884" s="60"/>
      <c r="O884" s="56"/>
      <c r="P884" s="56"/>
      <c r="Q884" s="56"/>
    </row>
    <row r="885" spans="7:17" s="3" customFormat="1" ht="12.75">
      <c r="G885" s="6"/>
      <c r="I885" s="5"/>
      <c r="J885" s="9"/>
      <c r="K885" s="5"/>
      <c r="L885" s="9"/>
      <c r="M885" s="58"/>
      <c r="N885" s="60"/>
      <c r="O885" s="56"/>
      <c r="P885" s="56"/>
      <c r="Q885" s="56"/>
    </row>
    <row r="886" spans="7:17" s="3" customFormat="1" ht="12.75">
      <c r="G886" s="6"/>
      <c r="I886" s="5"/>
      <c r="J886" s="9"/>
      <c r="K886" s="5"/>
      <c r="L886" s="9"/>
      <c r="M886" s="58"/>
      <c r="N886" s="60"/>
      <c r="O886" s="56"/>
      <c r="P886" s="56"/>
      <c r="Q886" s="56"/>
    </row>
    <row r="887" spans="7:17" s="3" customFormat="1" ht="12.75">
      <c r="G887" s="6"/>
      <c r="I887" s="5"/>
      <c r="J887" s="9"/>
      <c r="K887" s="5"/>
      <c r="L887" s="9"/>
      <c r="M887" s="58"/>
      <c r="N887" s="60"/>
      <c r="O887" s="56"/>
      <c r="P887" s="56"/>
      <c r="Q887" s="56"/>
    </row>
    <row r="888" spans="7:17" s="3" customFormat="1" ht="12.75">
      <c r="G888" s="6"/>
      <c r="I888" s="5"/>
      <c r="J888" s="9"/>
      <c r="K888" s="5"/>
      <c r="L888" s="9"/>
      <c r="M888" s="58"/>
      <c r="N888" s="60"/>
      <c r="O888" s="56"/>
      <c r="P888" s="56"/>
      <c r="Q888" s="56"/>
    </row>
    <row r="889" spans="7:17" s="3" customFormat="1" ht="12.75">
      <c r="G889" s="6"/>
      <c r="I889" s="5"/>
      <c r="J889" s="9"/>
      <c r="K889" s="5"/>
      <c r="L889" s="9"/>
      <c r="M889" s="58"/>
      <c r="N889" s="60"/>
      <c r="O889" s="56"/>
      <c r="P889" s="56"/>
      <c r="Q889" s="56"/>
    </row>
    <row r="890" spans="7:17" s="3" customFormat="1" ht="12.75">
      <c r="G890" s="6"/>
      <c r="I890" s="5"/>
      <c r="J890" s="9"/>
      <c r="K890" s="5"/>
      <c r="L890" s="9"/>
      <c r="M890" s="58"/>
      <c r="N890" s="60"/>
      <c r="O890" s="56"/>
      <c r="P890" s="56"/>
      <c r="Q890" s="56"/>
    </row>
    <row r="891" spans="7:17" s="3" customFormat="1" ht="12.75">
      <c r="G891" s="6"/>
      <c r="I891" s="5"/>
      <c r="J891" s="9"/>
      <c r="K891" s="5"/>
      <c r="L891" s="9"/>
      <c r="M891" s="58"/>
      <c r="N891" s="60"/>
      <c r="O891" s="56"/>
      <c r="P891" s="56"/>
      <c r="Q891" s="56"/>
    </row>
    <row r="892" spans="7:17" s="3" customFormat="1" ht="12.75">
      <c r="G892" s="6"/>
      <c r="I892" s="5"/>
      <c r="J892" s="9"/>
      <c r="K892" s="5"/>
      <c r="L892" s="9"/>
      <c r="M892" s="58"/>
      <c r="N892" s="60"/>
      <c r="O892" s="56"/>
      <c r="P892" s="56"/>
      <c r="Q892" s="56"/>
    </row>
    <row r="893" spans="7:17" s="3" customFormat="1" ht="12.75">
      <c r="G893" s="6"/>
      <c r="I893" s="5"/>
      <c r="J893" s="9"/>
      <c r="K893" s="5"/>
      <c r="L893" s="9"/>
      <c r="M893" s="58"/>
      <c r="N893" s="60"/>
      <c r="O893" s="56"/>
      <c r="P893" s="56"/>
      <c r="Q893" s="56"/>
    </row>
    <row r="894" spans="7:17" s="3" customFormat="1" ht="12.75">
      <c r="G894" s="6"/>
      <c r="I894" s="5"/>
      <c r="J894" s="9"/>
      <c r="K894" s="5"/>
      <c r="L894" s="9"/>
      <c r="M894" s="58"/>
      <c r="N894" s="60"/>
      <c r="O894" s="56"/>
      <c r="P894" s="56"/>
      <c r="Q894" s="56"/>
    </row>
    <row r="895" spans="7:17" s="3" customFormat="1" ht="12.75">
      <c r="G895" s="6"/>
      <c r="I895" s="5"/>
      <c r="J895" s="9"/>
      <c r="K895" s="5"/>
      <c r="L895" s="9"/>
      <c r="M895" s="58"/>
      <c r="N895" s="60"/>
      <c r="O895" s="56"/>
      <c r="P895" s="56"/>
      <c r="Q895" s="56"/>
    </row>
    <row r="896" spans="7:17" s="3" customFormat="1" ht="12.75">
      <c r="G896" s="6"/>
      <c r="I896" s="5"/>
      <c r="J896" s="9"/>
      <c r="K896" s="5"/>
      <c r="L896" s="9"/>
      <c r="M896" s="58"/>
      <c r="N896" s="60"/>
      <c r="O896" s="56"/>
      <c r="P896" s="56"/>
      <c r="Q896" s="56"/>
    </row>
    <row r="897" spans="7:17" s="3" customFormat="1" ht="12.75">
      <c r="G897" s="6"/>
      <c r="I897" s="5"/>
      <c r="J897" s="9"/>
      <c r="K897" s="5"/>
      <c r="L897" s="9"/>
      <c r="M897" s="58"/>
      <c r="N897" s="60"/>
      <c r="O897" s="56"/>
      <c r="P897" s="56"/>
      <c r="Q897" s="56"/>
    </row>
    <row r="898" spans="7:17" s="3" customFormat="1" ht="12.75">
      <c r="G898" s="6"/>
      <c r="I898" s="5"/>
      <c r="J898" s="9"/>
      <c r="K898" s="5"/>
      <c r="L898" s="9"/>
      <c r="M898" s="58"/>
      <c r="N898" s="60"/>
      <c r="O898" s="56"/>
      <c r="P898" s="56"/>
      <c r="Q898" s="56"/>
    </row>
    <row r="899" spans="7:17" s="3" customFormat="1" ht="12.75">
      <c r="G899" s="6"/>
      <c r="I899" s="5"/>
      <c r="J899" s="9"/>
      <c r="K899" s="5"/>
      <c r="L899" s="9"/>
      <c r="M899" s="58"/>
      <c r="N899" s="60"/>
      <c r="O899" s="56"/>
      <c r="P899" s="56"/>
      <c r="Q899" s="56"/>
    </row>
    <row r="900" spans="7:17" s="3" customFormat="1" ht="12.75">
      <c r="G900" s="6"/>
      <c r="I900" s="5"/>
      <c r="J900" s="9"/>
      <c r="K900" s="5"/>
      <c r="L900" s="9"/>
      <c r="M900" s="58"/>
      <c r="N900" s="60"/>
      <c r="O900" s="56"/>
      <c r="P900" s="56"/>
      <c r="Q900" s="56"/>
    </row>
    <row r="901" spans="7:17" s="3" customFormat="1" ht="12.75">
      <c r="G901" s="6"/>
      <c r="I901" s="5"/>
      <c r="J901" s="9"/>
      <c r="K901" s="5"/>
      <c r="L901" s="9"/>
      <c r="M901" s="58"/>
      <c r="N901" s="60"/>
      <c r="O901" s="56"/>
      <c r="P901" s="56"/>
      <c r="Q901" s="56"/>
    </row>
    <row r="902" spans="7:17" s="3" customFormat="1" ht="12.75">
      <c r="G902" s="6"/>
      <c r="I902" s="5"/>
      <c r="J902" s="9"/>
      <c r="K902" s="5"/>
      <c r="L902" s="9"/>
      <c r="M902" s="58"/>
      <c r="N902" s="60"/>
      <c r="O902" s="56"/>
      <c r="P902" s="56"/>
      <c r="Q902" s="56"/>
    </row>
    <row r="903" spans="7:17" s="3" customFormat="1" ht="12.75">
      <c r="G903" s="6"/>
      <c r="I903" s="5"/>
      <c r="J903" s="9"/>
      <c r="K903" s="5"/>
      <c r="L903" s="9"/>
      <c r="M903" s="58"/>
      <c r="N903" s="60"/>
      <c r="O903" s="56"/>
      <c r="P903" s="56"/>
      <c r="Q903" s="56"/>
    </row>
    <row r="904" spans="7:17" s="3" customFormat="1" ht="12.75">
      <c r="G904" s="6"/>
      <c r="I904" s="5"/>
      <c r="J904" s="9"/>
      <c r="K904" s="5"/>
      <c r="L904" s="9"/>
      <c r="M904" s="58"/>
      <c r="N904" s="60"/>
      <c r="O904" s="56"/>
      <c r="P904" s="56"/>
      <c r="Q904" s="56"/>
    </row>
    <row r="905" spans="7:17" s="3" customFormat="1" ht="12.75">
      <c r="G905" s="6"/>
      <c r="I905" s="5"/>
      <c r="J905" s="9"/>
      <c r="K905" s="5"/>
      <c r="L905" s="9"/>
      <c r="M905" s="58"/>
      <c r="N905" s="60"/>
      <c r="O905" s="56"/>
      <c r="P905" s="56"/>
      <c r="Q905" s="56"/>
    </row>
    <row r="906" spans="7:17" s="3" customFormat="1" ht="12.75">
      <c r="G906" s="6"/>
      <c r="I906" s="5"/>
      <c r="J906" s="9"/>
      <c r="K906" s="5"/>
      <c r="L906" s="9"/>
      <c r="M906" s="58"/>
      <c r="N906" s="60"/>
      <c r="O906" s="56"/>
      <c r="P906" s="56"/>
      <c r="Q906" s="56"/>
    </row>
    <row r="907" spans="7:17" s="3" customFormat="1" ht="12.75">
      <c r="G907" s="6"/>
      <c r="I907" s="5"/>
      <c r="J907" s="9"/>
      <c r="K907" s="5"/>
      <c r="L907" s="9"/>
      <c r="M907" s="58"/>
      <c r="N907" s="60"/>
      <c r="O907" s="56"/>
      <c r="P907" s="56"/>
      <c r="Q907" s="56"/>
    </row>
    <row r="908" spans="7:17" s="3" customFormat="1" ht="12.75">
      <c r="G908" s="6"/>
      <c r="I908" s="5"/>
      <c r="J908" s="9"/>
      <c r="K908" s="5"/>
      <c r="L908" s="9"/>
      <c r="M908" s="58"/>
      <c r="N908" s="60"/>
      <c r="O908" s="56"/>
      <c r="P908" s="56"/>
      <c r="Q908" s="56"/>
    </row>
    <row r="909" spans="7:17" s="3" customFormat="1" ht="12.75">
      <c r="G909" s="6"/>
      <c r="I909" s="5"/>
      <c r="J909" s="9"/>
      <c r="K909" s="5"/>
      <c r="L909" s="9"/>
      <c r="M909" s="58"/>
      <c r="N909" s="60"/>
      <c r="O909" s="56"/>
      <c r="P909" s="56"/>
      <c r="Q909" s="56"/>
    </row>
    <row r="910" spans="7:17" s="3" customFormat="1" ht="12.75">
      <c r="G910" s="6"/>
      <c r="I910" s="5"/>
      <c r="J910" s="9"/>
      <c r="K910" s="5"/>
      <c r="L910" s="9"/>
      <c r="M910" s="58"/>
      <c r="N910" s="60"/>
      <c r="O910" s="56"/>
      <c r="P910" s="56"/>
      <c r="Q910" s="56"/>
    </row>
    <row r="911" spans="7:17" s="3" customFormat="1" ht="12.75">
      <c r="G911" s="6"/>
      <c r="I911" s="5"/>
      <c r="J911" s="9"/>
      <c r="K911" s="5"/>
      <c r="L911" s="9"/>
      <c r="M911" s="58"/>
      <c r="N911" s="60"/>
      <c r="O911" s="56"/>
      <c r="P911" s="56"/>
      <c r="Q911" s="56"/>
    </row>
    <row r="912" spans="7:17" s="3" customFormat="1" ht="12.75">
      <c r="G912" s="6"/>
      <c r="I912" s="5"/>
      <c r="J912" s="9"/>
      <c r="K912" s="5"/>
      <c r="L912" s="9"/>
      <c r="M912" s="58"/>
      <c r="N912" s="60"/>
      <c r="O912" s="56"/>
      <c r="P912" s="56"/>
      <c r="Q912" s="56"/>
    </row>
    <row r="913" spans="7:17" s="3" customFormat="1" ht="12.75">
      <c r="G913" s="6"/>
      <c r="I913" s="5"/>
      <c r="J913" s="9"/>
      <c r="K913" s="5"/>
      <c r="L913" s="9"/>
      <c r="M913" s="58"/>
      <c r="N913" s="60"/>
      <c r="O913" s="56"/>
      <c r="P913" s="56"/>
      <c r="Q913" s="56"/>
    </row>
    <row r="914" spans="7:17" s="3" customFormat="1" ht="12.75">
      <c r="G914" s="6"/>
      <c r="I914" s="5"/>
      <c r="J914" s="9"/>
      <c r="K914" s="5"/>
      <c r="L914" s="9"/>
      <c r="M914" s="58"/>
      <c r="N914" s="60"/>
      <c r="O914" s="56"/>
      <c r="P914" s="56"/>
      <c r="Q914" s="56"/>
    </row>
    <row r="915" spans="7:17" s="3" customFormat="1" ht="12.75">
      <c r="G915" s="6"/>
      <c r="I915" s="5"/>
      <c r="J915" s="9"/>
      <c r="K915" s="5"/>
      <c r="L915" s="9"/>
      <c r="M915" s="58"/>
      <c r="N915" s="60"/>
      <c r="O915" s="56"/>
      <c r="P915" s="56"/>
      <c r="Q915" s="56"/>
    </row>
    <row r="916" spans="7:17" s="3" customFormat="1" ht="12.75">
      <c r="G916" s="6"/>
      <c r="I916" s="5"/>
      <c r="J916" s="9"/>
      <c r="K916" s="5"/>
      <c r="L916" s="9"/>
      <c r="M916" s="58"/>
      <c r="N916" s="60"/>
      <c r="O916" s="56"/>
      <c r="P916" s="56"/>
      <c r="Q916" s="56"/>
    </row>
    <row r="917" spans="7:17" s="3" customFormat="1" ht="12.75">
      <c r="G917" s="6"/>
      <c r="I917" s="5"/>
      <c r="J917" s="9"/>
      <c r="K917" s="5"/>
      <c r="L917" s="9"/>
      <c r="M917" s="58"/>
      <c r="N917" s="60"/>
      <c r="O917" s="56"/>
      <c r="P917" s="56"/>
      <c r="Q917" s="56"/>
    </row>
    <row r="918" spans="7:17" s="3" customFormat="1" ht="12.75">
      <c r="G918" s="6"/>
      <c r="I918" s="5"/>
      <c r="J918" s="9"/>
      <c r="K918" s="5"/>
      <c r="L918" s="9"/>
      <c r="M918" s="58"/>
      <c r="N918" s="60"/>
      <c r="O918" s="56"/>
      <c r="P918" s="56"/>
      <c r="Q918" s="56"/>
    </row>
    <row r="919" spans="7:17" s="3" customFormat="1" ht="12.75">
      <c r="G919" s="6"/>
      <c r="I919" s="5"/>
      <c r="J919" s="9"/>
      <c r="K919" s="5"/>
      <c r="L919" s="9"/>
      <c r="M919" s="58"/>
      <c r="N919" s="60"/>
      <c r="O919" s="56"/>
      <c r="P919" s="56"/>
      <c r="Q919" s="56"/>
    </row>
    <row r="920" spans="7:17" s="3" customFormat="1" ht="12.75">
      <c r="G920" s="6"/>
      <c r="I920" s="5"/>
      <c r="J920" s="9"/>
      <c r="K920" s="5"/>
      <c r="L920" s="9"/>
      <c r="M920" s="58"/>
      <c r="N920" s="60"/>
      <c r="O920" s="56"/>
      <c r="P920" s="56"/>
      <c r="Q920" s="56"/>
    </row>
    <row r="921" spans="7:17" s="3" customFormat="1" ht="12.75">
      <c r="G921" s="6"/>
      <c r="I921" s="5"/>
      <c r="J921" s="9"/>
      <c r="K921" s="5"/>
      <c r="L921" s="9"/>
      <c r="M921" s="58"/>
      <c r="N921" s="60"/>
      <c r="O921" s="56"/>
      <c r="P921" s="56"/>
      <c r="Q921" s="56"/>
    </row>
    <row r="922" spans="7:17" s="3" customFormat="1" ht="12.75">
      <c r="G922" s="6"/>
      <c r="I922" s="5"/>
      <c r="J922" s="9"/>
      <c r="K922" s="5"/>
      <c r="L922" s="9"/>
      <c r="M922" s="58"/>
      <c r="N922" s="60"/>
      <c r="O922" s="56"/>
      <c r="P922" s="56"/>
      <c r="Q922" s="56"/>
    </row>
    <row r="923" spans="7:17" s="3" customFormat="1" ht="12.75">
      <c r="G923" s="6"/>
      <c r="I923" s="5"/>
      <c r="J923" s="9"/>
      <c r="K923" s="5"/>
      <c r="L923" s="9"/>
      <c r="M923" s="58"/>
      <c r="N923" s="60"/>
      <c r="O923" s="56"/>
      <c r="P923" s="56"/>
      <c r="Q923" s="56"/>
    </row>
    <row r="924" spans="7:17" s="3" customFormat="1" ht="12.75">
      <c r="G924" s="6"/>
      <c r="I924" s="5"/>
      <c r="J924" s="9"/>
      <c r="K924" s="5"/>
      <c r="L924" s="9"/>
      <c r="M924" s="58"/>
      <c r="N924" s="60"/>
      <c r="O924" s="56"/>
      <c r="P924" s="56"/>
      <c r="Q924" s="56"/>
    </row>
    <row r="925" spans="7:17" s="3" customFormat="1" ht="12.75">
      <c r="G925" s="6"/>
      <c r="I925" s="5"/>
      <c r="J925" s="9"/>
      <c r="K925" s="5"/>
      <c r="L925" s="9"/>
      <c r="M925" s="58"/>
      <c r="N925" s="60"/>
      <c r="O925" s="56"/>
      <c r="P925" s="56"/>
      <c r="Q925" s="56"/>
    </row>
    <row r="926" spans="7:17" s="3" customFormat="1" ht="12.75">
      <c r="G926" s="6"/>
      <c r="I926" s="5"/>
      <c r="J926" s="9"/>
      <c r="K926" s="5"/>
      <c r="L926" s="9"/>
      <c r="M926" s="58"/>
      <c r="N926" s="60"/>
      <c r="O926" s="56"/>
      <c r="P926" s="56"/>
      <c r="Q926" s="56"/>
    </row>
    <row r="927" spans="7:17" s="3" customFormat="1" ht="12.75">
      <c r="G927" s="6"/>
      <c r="I927" s="5"/>
      <c r="J927" s="9"/>
      <c r="K927" s="5"/>
      <c r="L927" s="9"/>
      <c r="M927" s="58"/>
      <c r="N927" s="60"/>
      <c r="O927" s="56"/>
      <c r="P927" s="56"/>
      <c r="Q927" s="56"/>
    </row>
    <row r="928" spans="7:17" s="3" customFormat="1" ht="12.75">
      <c r="G928" s="6"/>
      <c r="I928" s="5"/>
      <c r="J928" s="9"/>
      <c r="K928" s="5"/>
      <c r="L928" s="9"/>
      <c r="M928" s="58"/>
      <c r="N928" s="60"/>
      <c r="O928" s="56"/>
      <c r="P928" s="56"/>
      <c r="Q928" s="56"/>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sheetData>
  <mergeCells count="4">
    <mergeCell ref="R343:R347"/>
    <mergeCell ref="M4:Q4"/>
    <mergeCell ref="R7:R11"/>
    <mergeCell ref="R45:R48"/>
  </mergeCells>
  <phoneticPr fontId="2" type="noConversion"/>
  <hyperlinks>
    <hyperlink ref="R7" r:id="rId1" location="resultstable"/>
    <hyperlink ref="R45" r:id="rId2"/>
    <hyperlink ref="R343" r:id="rId3" location="resultstable"/>
  </hyperlinks>
  <pageMargins left="0.7" right="0.7" top="0.75" bottom="0.75" header="0.3" footer="0.3"/>
  <pageSetup paperSize="9"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tint="0.59999389629810485"/>
  </sheetPr>
  <dimension ref="B1:AP1396"/>
  <sheetViews>
    <sheetView zoomScaleNormal="100" workbookViewId="0">
      <pane ySplit="6" topLeftCell="A7" activePane="bottomLeft" state="frozen"/>
      <selection pane="bottomLeft" activeCell="X11" sqref="X11"/>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C104_1</v>
      </c>
      <c r="C2" s="97" t="s">
        <v>307</v>
      </c>
      <c r="L2" s="71"/>
      <c r="M2" s="73" t="s">
        <v>256</v>
      </c>
      <c r="N2" s="72" t="s">
        <v>254</v>
      </c>
      <c r="O2" s="73" t="s">
        <v>253</v>
      </c>
      <c r="P2" s="73" t="s">
        <v>255</v>
      </c>
      <c r="Q2" s="74" t="s">
        <v>252</v>
      </c>
    </row>
    <row r="3" spans="2:42" ht="24.95" customHeight="1">
      <c r="L3" s="76" t="s">
        <v>123</v>
      </c>
      <c r="M3" s="70">
        <f>P3+Q3</f>
        <v>52.754999999999939</v>
      </c>
      <c r="N3" s="169">
        <f>P3/(P3+Q3)</f>
        <v>0.99</v>
      </c>
      <c r="O3" s="70">
        <f>SUM(O7:O354)</f>
        <v>55.194999999999929</v>
      </c>
      <c r="P3" s="70">
        <f>SUM(P7:P354)</f>
        <v>52.227449999999941</v>
      </c>
      <c r="Q3" s="77">
        <f>SUM(Q7:Q354)</f>
        <v>0.52754999999999885</v>
      </c>
    </row>
    <row r="4" spans="2:42" ht="24.95" customHeight="1" thickBot="1">
      <c r="L4" s="75" t="s">
        <v>124</v>
      </c>
      <c r="M4" s="554">
        <f>(O3+P3)/(M3+O3)</f>
        <v>0.99511301528485407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C104_1</v>
      </c>
      <c r="C7" s="115" t="str">
        <f>C2</f>
        <v>OP-AMPs Iu, Iv(Ch.1)</v>
      </c>
      <c r="D7" s="34" t="s">
        <v>465</v>
      </c>
      <c r="E7" s="35" t="s">
        <v>308</v>
      </c>
      <c r="F7" s="36" t="s">
        <v>309</v>
      </c>
      <c r="G7" s="170" t="s">
        <v>232</v>
      </c>
      <c r="H7" s="38">
        <v>0.2</v>
      </c>
      <c r="I7" s="39" t="s">
        <v>16</v>
      </c>
      <c r="J7" s="40" t="s">
        <v>349</v>
      </c>
      <c r="K7" s="39" t="s">
        <v>17</v>
      </c>
      <c r="L7" s="69" t="s">
        <v>351</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563"/>
      <c r="C8" s="188"/>
      <c r="D8" s="20"/>
      <c r="E8" s="21"/>
      <c r="F8" s="31"/>
      <c r="G8" s="163" t="s">
        <v>233</v>
      </c>
      <c r="H8" s="15">
        <v>0.2</v>
      </c>
      <c r="I8" s="16" t="s">
        <v>16</v>
      </c>
      <c r="J8" s="12" t="s">
        <v>348</v>
      </c>
      <c r="K8" s="16" t="s">
        <v>17</v>
      </c>
      <c r="L8" s="65" t="s">
        <v>351</v>
      </c>
      <c r="M8" s="85">
        <f>M7</f>
        <v>2.1</v>
      </c>
      <c r="N8" s="15">
        <f>IF(K8="Detected", 0.99,0)</f>
        <v>0.99</v>
      </c>
      <c r="O8" s="78">
        <f t="shared" ref="O8:O71" si="0">IF(I8="Safe", M8*H8,0)</f>
        <v>0</v>
      </c>
      <c r="P8" s="78">
        <f t="shared" ref="P8:P71" si="1">IF(I8="Dangerous",M8*H8*N8,0)</f>
        <v>0.41580000000000006</v>
      </c>
      <c r="Q8" s="153">
        <f t="shared" ref="Q8:Q71" si="2">IF(P8=0,0,M8*H8*(1-N8))</f>
        <v>4.2000000000000041E-3</v>
      </c>
      <c r="R8" s="558"/>
    </row>
    <row r="9" spans="2:42" s="3" customFormat="1" ht="27.95" customHeight="1">
      <c r="B9" s="563"/>
      <c r="C9" s="188"/>
      <c r="D9" s="20"/>
      <c r="E9" s="21"/>
      <c r="F9" s="31"/>
      <c r="G9" s="163" t="s">
        <v>230</v>
      </c>
      <c r="H9" s="15">
        <v>0.2</v>
      </c>
      <c r="I9" s="16" t="s">
        <v>68</v>
      </c>
      <c r="J9" s="12" t="s">
        <v>348</v>
      </c>
      <c r="K9" s="16" t="s">
        <v>82</v>
      </c>
      <c r="L9" s="65" t="s">
        <v>351</v>
      </c>
      <c r="M9" s="85">
        <f>M8</f>
        <v>2.1</v>
      </c>
      <c r="N9" s="15">
        <f>IF(K9="Detected", 0.99,0)</f>
        <v>0.99</v>
      </c>
      <c r="O9" s="78">
        <f t="shared" si="0"/>
        <v>0</v>
      </c>
      <c r="P9" s="78">
        <f t="shared" si="1"/>
        <v>0.41580000000000006</v>
      </c>
      <c r="Q9" s="153">
        <f t="shared" si="2"/>
        <v>4.2000000000000041E-3</v>
      </c>
      <c r="R9" s="558"/>
    </row>
    <row r="10" spans="2:42" s="3" customFormat="1" ht="27.95" customHeight="1">
      <c r="B10" s="563"/>
      <c r="C10" s="188"/>
      <c r="D10" s="20"/>
      <c r="E10" s="21"/>
      <c r="F10" s="31"/>
      <c r="G10" s="163" t="s">
        <v>231</v>
      </c>
      <c r="H10" s="15">
        <v>0.2</v>
      </c>
      <c r="I10" s="16" t="s">
        <v>27</v>
      </c>
      <c r="J10" s="12" t="s">
        <v>348</v>
      </c>
      <c r="K10" s="16" t="s">
        <v>17</v>
      </c>
      <c r="L10" s="65" t="s">
        <v>351</v>
      </c>
      <c r="M10" s="85">
        <f>M9</f>
        <v>2.1</v>
      </c>
      <c r="N10" s="15">
        <f t="shared" ref="N10:N73" si="3">IF(K10="Detected", 0.99,0)</f>
        <v>0.99</v>
      </c>
      <c r="O10" s="78">
        <f t="shared" si="0"/>
        <v>0</v>
      </c>
      <c r="P10" s="78">
        <f t="shared" si="1"/>
        <v>0.41580000000000006</v>
      </c>
      <c r="Q10" s="153">
        <f t="shared" si="2"/>
        <v>4.2000000000000041E-3</v>
      </c>
      <c r="R10" s="558"/>
    </row>
    <row r="11" spans="2:42" s="3" customFormat="1" ht="39.950000000000003" customHeight="1">
      <c r="B11" s="563"/>
      <c r="C11" s="188"/>
      <c r="D11" s="22"/>
      <c r="E11" s="23"/>
      <c r="F11" s="24"/>
      <c r="G11" s="168" t="s">
        <v>234</v>
      </c>
      <c r="H11" s="15">
        <v>0.2</v>
      </c>
      <c r="I11" s="16" t="s">
        <v>25</v>
      </c>
      <c r="J11" s="12" t="s">
        <v>348</v>
      </c>
      <c r="K11" s="16" t="s">
        <v>17</v>
      </c>
      <c r="L11" s="65" t="s">
        <v>351</v>
      </c>
      <c r="M11" s="85">
        <f>M10</f>
        <v>2.1</v>
      </c>
      <c r="N11" s="15">
        <f t="shared" si="3"/>
        <v>0.99</v>
      </c>
      <c r="O11" s="78">
        <f t="shared" si="0"/>
        <v>0</v>
      </c>
      <c r="P11" s="78">
        <f t="shared" si="1"/>
        <v>0.41580000000000006</v>
      </c>
      <c r="Q11" s="153">
        <f t="shared" si="2"/>
        <v>4.2000000000000041E-3</v>
      </c>
      <c r="R11" s="559"/>
    </row>
    <row r="12" spans="2:42" s="3" customFormat="1" ht="27.95" customHeight="1">
      <c r="B12" s="563"/>
      <c r="C12" s="188"/>
      <c r="D12" s="17" t="s">
        <v>466</v>
      </c>
      <c r="E12" s="18" t="s">
        <v>22</v>
      </c>
      <c r="F12" s="19" t="s">
        <v>198</v>
      </c>
      <c r="G12" s="14" t="s">
        <v>205</v>
      </c>
      <c r="H12" s="15">
        <v>0.4</v>
      </c>
      <c r="I12" s="16" t="s">
        <v>15</v>
      </c>
      <c r="J12" s="12" t="s">
        <v>210</v>
      </c>
      <c r="K12" s="16" t="s">
        <v>18</v>
      </c>
      <c r="L12" s="65" t="s">
        <v>21</v>
      </c>
      <c r="M12" s="85">
        <v>2</v>
      </c>
      <c r="N12" s="15">
        <f t="shared" si="3"/>
        <v>0</v>
      </c>
      <c r="O12" s="78">
        <f t="shared" si="0"/>
        <v>0.8</v>
      </c>
      <c r="P12" s="78">
        <f t="shared" si="1"/>
        <v>0</v>
      </c>
      <c r="Q12" s="153">
        <f t="shared" si="2"/>
        <v>0</v>
      </c>
      <c r="R12" s="113"/>
    </row>
    <row r="13" spans="2:42" s="3" customFormat="1" ht="27.95" customHeight="1">
      <c r="B13" s="563"/>
      <c r="C13" s="188"/>
      <c r="D13" s="20"/>
      <c r="E13" s="21"/>
      <c r="F13" s="31"/>
      <c r="G13" s="14" t="s">
        <v>206</v>
      </c>
      <c r="H13" s="15">
        <v>0.4</v>
      </c>
      <c r="I13" s="16" t="s">
        <v>204</v>
      </c>
      <c r="J13" s="13" t="s">
        <v>336</v>
      </c>
      <c r="K13" s="16" t="s">
        <v>20</v>
      </c>
      <c r="L13" s="66" t="s">
        <v>338</v>
      </c>
      <c r="M13" s="85">
        <f t="shared" ref="M13:M75" si="4">M12</f>
        <v>2</v>
      </c>
      <c r="N13" s="15">
        <f t="shared" si="3"/>
        <v>0.99</v>
      </c>
      <c r="O13" s="78">
        <f t="shared" si="0"/>
        <v>0</v>
      </c>
      <c r="P13" s="78">
        <f t="shared" si="1"/>
        <v>0.79200000000000004</v>
      </c>
      <c r="Q13" s="153">
        <f t="shared" si="2"/>
        <v>8.0000000000000071E-3</v>
      </c>
      <c r="R13" s="113"/>
    </row>
    <row r="14" spans="2:42" s="3" customFormat="1" ht="27.95" customHeight="1">
      <c r="B14" s="563"/>
      <c r="C14" s="269"/>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113"/>
    </row>
    <row r="15" spans="2:42" s="3" customFormat="1" ht="27.95" customHeight="1">
      <c r="B15" s="563"/>
      <c r="C15" s="94" t="s">
        <v>467</v>
      </c>
      <c r="D15" s="20" t="s">
        <v>468</v>
      </c>
      <c r="E15" s="21" t="s">
        <v>22</v>
      </c>
      <c r="F15" s="31" t="s">
        <v>324</v>
      </c>
      <c r="G15" s="25" t="s">
        <v>205</v>
      </c>
      <c r="H15" s="26">
        <v>0.4</v>
      </c>
      <c r="I15" s="27" t="s">
        <v>15</v>
      </c>
      <c r="J15" s="11" t="s">
        <v>210</v>
      </c>
      <c r="K15" s="27" t="s">
        <v>18</v>
      </c>
      <c r="L15" s="64" t="s">
        <v>21</v>
      </c>
      <c r="M15" s="87">
        <v>2</v>
      </c>
      <c r="N15" s="26">
        <f t="shared" si="3"/>
        <v>0</v>
      </c>
      <c r="O15" s="88">
        <f t="shared" si="0"/>
        <v>0.8</v>
      </c>
      <c r="P15" s="88">
        <f t="shared" si="1"/>
        <v>0</v>
      </c>
      <c r="Q15" s="152">
        <f t="shared" si="2"/>
        <v>0</v>
      </c>
      <c r="R15" s="113"/>
    </row>
    <row r="16" spans="2:42" s="3" customFormat="1" ht="27.95" customHeight="1">
      <c r="B16" s="563"/>
      <c r="C16" s="188"/>
      <c r="D16" s="20"/>
      <c r="E16" s="21"/>
      <c r="F16" s="31"/>
      <c r="G16" s="14" t="s">
        <v>206</v>
      </c>
      <c r="H16" s="15">
        <v>0.4</v>
      </c>
      <c r="I16" s="16" t="s">
        <v>204</v>
      </c>
      <c r="J16" s="13" t="s">
        <v>864</v>
      </c>
      <c r="K16" s="16" t="s">
        <v>20</v>
      </c>
      <c r="L16" s="66" t="s">
        <v>338</v>
      </c>
      <c r="M16" s="85">
        <f t="shared" si="4"/>
        <v>2</v>
      </c>
      <c r="N16" s="15">
        <f t="shared" si="3"/>
        <v>0.99</v>
      </c>
      <c r="O16" s="78">
        <f t="shared" si="0"/>
        <v>0</v>
      </c>
      <c r="P16" s="78">
        <f t="shared" si="1"/>
        <v>0.79200000000000004</v>
      </c>
      <c r="Q16" s="153">
        <f t="shared" si="2"/>
        <v>8.0000000000000071E-3</v>
      </c>
      <c r="R16" s="113"/>
    </row>
    <row r="17" spans="2:18" s="3" customFormat="1" ht="27.95" customHeight="1">
      <c r="B17" s="563"/>
      <c r="C17" s="188"/>
      <c r="D17" s="22"/>
      <c r="E17" s="23"/>
      <c r="F17" s="24"/>
      <c r="G17" s="14" t="s">
        <v>14</v>
      </c>
      <c r="H17" s="15">
        <v>0.2</v>
      </c>
      <c r="I17" s="16" t="s">
        <v>15</v>
      </c>
      <c r="J17" s="12" t="s">
        <v>210</v>
      </c>
      <c r="K17" s="16" t="s">
        <v>18</v>
      </c>
      <c r="L17" s="65" t="s">
        <v>21</v>
      </c>
      <c r="M17" s="85">
        <f t="shared" si="4"/>
        <v>2</v>
      </c>
      <c r="N17" s="15">
        <f t="shared" si="3"/>
        <v>0</v>
      </c>
      <c r="O17" s="78">
        <f t="shared" si="0"/>
        <v>0.4</v>
      </c>
      <c r="P17" s="78">
        <f t="shared" si="1"/>
        <v>0</v>
      </c>
      <c r="Q17" s="153">
        <f t="shared" si="2"/>
        <v>0</v>
      </c>
      <c r="R17" s="113"/>
    </row>
    <row r="18" spans="2:18" s="3" customFormat="1" ht="27.95" customHeight="1">
      <c r="B18" s="563"/>
      <c r="C18" s="188"/>
      <c r="D18" s="17" t="s">
        <v>469</v>
      </c>
      <c r="E18" s="18" t="s">
        <v>6</v>
      </c>
      <c r="F18" s="19" t="s">
        <v>312</v>
      </c>
      <c r="G18" s="14" t="s">
        <v>12</v>
      </c>
      <c r="H18" s="15">
        <v>0.8</v>
      </c>
      <c r="I18" s="16" t="s">
        <v>68</v>
      </c>
      <c r="J18" s="12" t="s">
        <v>341</v>
      </c>
      <c r="K18" s="16" t="s">
        <v>221</v>
      </c>
      <c r="L18" s="66" t="s">
        <v>338</v>
      </c>
      <c r="M18" s="85">
        <v>0.2</v>
      </c>
      <c r="N18" s="15">
        <f t="shared" si="3"/>
        <v>0.99</v>
      </c>
      <c r="O18" s="78">
        <f t="shared" si="0"/>
        <v>0</v>
      </c>
      <c r="P18" s="78">
        <f t="shared" si="1"/>
        <v>0.15840000000000004</v>
      </c>
      <c r="Q18" s="153">
        <f t="shared" si="2"/>
        <v>1.6000000000000018E-3</v>
      </c>
      <c r="R18" s="113"/>
    </row>
    <row r="19" spans="2:18" s="3" customFormat="1" ht="27.95" customHeight="1">
      <c r="B19" s="563"/>
      <c r="C19" s="188"/>
      <c r="D19" s="20"/>
      <c r="E19" s="21"/>
      <c r="F19" s="31"/>
      <c r="G19" s="14" t="s">
        <v>13</v>
      </c>
      <c r="H19" s="15">
        <v>0.1</v>
      </c>
      <c r="I19" s="16" t="s">
        <v>339</v>
      </c>
      <c r="J19" s="12" t="s">
        <v>343</v>
      </c>
      <c r="K19" s="16" t="s">
        <v>297</v>
      </c>
      <c r="L19" s="66" t="s">
        <v>338</v>
      </c>
      <c r="M19" s="85">
        <f t="shared" si="4"/>
        <v>0.2</v>
      </c>
      <c r="N19" s="15">
        <f t="shared" si="3"/>
        <v>0.99</v>
      </c>
      <c r="O19" s="78">
        <f t="shared" si="0"/>
        <v>0</v>
      </c>
      <c r="P19" s="78">
        <f t="shared" si="1"/>
        <v>1.9800000000000005E-2</v>
      </c>
      <c r="Q19" s="153">
        <f t="shared" si="2"/>
        <v>2.0000000000000023E-4</v>
      </c>
      <c r="R19" s="113"/>
    </row>
    <row r="20" spans="2:18" s="3" customFormat="1" ht="27.95" customHeight="1">
      <c r="B20" s="563"/>
      <c r="C20" s="188"/>
      <c r="D20" s="22"/>
      <c r="E20" s="23"/>
      <c r="F20" s="24"/>
      <c r="G20" s="14" t="s">
        <v>14</v>
      </c>
      <c r="H20" s="15">
        <v>0.1</v>
      </c>
      <c r="I20" s="16" t="s">
        <v>340</v>
      </c>
      <c r="J20" s="12" t="s">
        <v>342</v>
      </c>
      <c r="K20" s="16" t="s">
        <v>221</v>
      </c>
      <c r="L20" s="66" t="s">
        <v>338</v>
      </c>
      <c r="M20" s="85">
        <f t="shared" si="4"/>
        <v>0.2</v>
      </c>
      <c r="N20" s="15">
        <f t="shared" si="3"/>
        <v>0.99</v>
      </c>
      <c r="O20" s="78">
        <f t="shared" si="0"/>
        <v>0</v>
      </c>
      <c r="P20" s="78">
        <f t="shared" si="1"/>
        <v>1.9800000000000005E-2</v>
      </c>
      <c r="Q20" s="153">
        <f t="shared" si="2"/>
        <v>2.0000000000000023E-4</v>
      </c>
      <c r="R20" s="113"/>
    </row>
    <row r="21" spans="2:18" s="3" customFormat="1" ht="27.95" customHeight="1">
      <c r="B21" s="563"/>
      <c r="C21" s="188"/>
      <c r="D21" s="17" t="s">
        <v>470</v>
      </c>
      <c r="E21" s="18" t="s">
        <v>334</v>
      </c>
      <c r="F21" s="19" t="s">
        <v>312</v>
      </c>
      <c r="G21" s="14" t="s">
        <v>12</v>
      </c>
      <c r="H21" s="15">
        <v>0.8</v>
      </c>
      <c r="I21" s="16" t="s">
        <v>68</v>
      </c>
      <c r="J21" s="12" t="s">
        <v>341</v>
      </c>
      <c r="K21" s="16" t="s">
        <v>221</v>
      </c>
      <c r="L21" s="66" t="s">
        <v>350</v>
      </c>
      <c r="M21" s="85">
        <v>0.2</v>
      </c>
      <c r="N21" s="15">
        <f t="shared" si="3"/>
        <v>0.99</v>
      </c>
      <c r="O21" s="78">
        <f t="shared" si="0"/>
        <v>0</v>
      </c>
      <c r="P21" s="78">
        <f t="shared" si="1"/>
        <v>0.15840000000000004</v>
      </c>
      <c r="Q21" s="153">
        <f t="shared" si="2"/>
        <v>1.6000000000000018E-3</v>
      </c>
      <c r="R21" s="113"/>
    </row>
    <row r="22" spans="2:18" s="3" customFormat="1" ht="27.95" customHeight="1">
      <c r="B22" s="563"/>
      <c r="C22" s="188"/>
      <c r="D22" s="20"/>
      <c r="E22" s="21"/>
      <c r="F22" s="31"/>
      <c r="G22" s="14" t="s">
        <v>13</v>
      </c>
      <c r="H22" s="15">
        <v>0.1</v>
      </c>
      <c r="I22" s="16" t="s">
        <v>339</v>
      </c>
      <c r="J22" s="12" t="s">
        <v>343</v>
      </c>
      <c r="K22" s="16" t="s">
        <v>297</v>
      </c>
      <c r="L22" s="66" t="s">
        <v>338</v>
      </c>
      <c r="M22" s="85">
        <f t="shared" si="4"/>
        <v>0.2</v>
      </c>
      <c r="N22" s="15">
        <f t="shared" si="3"/>
        <v>0.99</v>
      </c>
      <c r="O22" s="78">
        <f t="shared" si="0"/>
        <v>0</v>
      </c>
      <c r="P22" s="78">
        <f t="shared" si="1"/>
        <v>1.9800000000000005E-2</v>
      </c>
      <c r="Q22" s="153">
        <f t="shared" si="2"/>
        <v>2.0000000000000023E-4</v>
      </c>
      <c r="R22" s="113"/>
    </row>
    <row r="23" spans="2:18" s="3" customFormat="1" ht="27.95" customHeight="1">
      <c r="B23" s="563"/>
      <c r="C23" s="188"/>
      <c r="D23" s="22"/>
      <c r="E23" s="23"/>
      <c r="F23" s="24"/>
      <c r="G23" s="14" t="s">
        <v>14</v>
      </c>
      <c r="H23" s="15">
        <v>0.1</v>
      </c>
      <c r="I23" s="16" t="s">
        <v>340</v>
      </c>
      <c r="J23" s="12" t="s">
        <v>342</v>
      </c>
      <c r="K23" s="16" t="s">
        <v>221</v>
      </c>
      <c r="L23" s="66" t="s">
        <v>338</v>
      </c>
      <c r="M23" s="85">
        <f t="shared" si="4"/>
        <v>0.2</v>
      </c>
      <c r="N23" s="15">
        <f t="shared" si="3"/>
        <v>0.99</v>
      </c>
      <c r="O23" s="78">
        <f t="shared" si="0"/>
        <v>0</v>
      </c>
      <c r="P23" s="78">
        <f t="shared" si="1"/>
        <v>1.9800000000000005E-2</v>
      </c>
      <c r="Q23" s="153">
        <f t="shared" si="2"/>
        <v>2.0000000000000023E-4</v>
      </c>
      <c r="R23" s="113"/>
    </row>
    <row r="24" spans="2:18" s="3" customFormat="1" ht="27.95" customHeight="1">
      <c r="B24" s="563"/>
      <c r="C24" s="188"/>
      <c r="D24" s="17" t="s">
        <v>471</v>
      </c>
      <c r="E24" s="18" t="s">
        <v>71</v>
      </c>
      <c r="F24" s="19" t="s">
        <v>325</v>
      </c>
      <c r="G24" s="14" t="s">
        <v>205</v>
      </c>
      <c r="H24" s="15">
        <v>0.4</v>
      </c>
      <c r="I24" s="16" t="s">
        <v>15</v>
      </c>
      <c r="J24" s="12" t="s">
        <v>210</v>
      </c>
      <c r="K24" s="16" t="s">
        <v>18</v>
      </c>
      <c r="L24" s="65" t="s">
        <v>21</v>
      </c>
      <c r="M24" s="85">
        <v>2</v>
      </c>
      <c r="N24" s="15">
        <f t="shared" si="3"/>
        <v>0</v>
      </c>
      <c r="O24" s="78">
        <f t="shared" si="0"/>
        <v>0.8</v>
      </c>
      <c r="P24" s="78">
        <f t="shared" si="1"/>
        <v>0</v>
      </c>
      <c r="Q24" s="153">
        <f t="shared" si="2"/>
        <v>0</v>
      </c>
      <c r="R24" s="113"/>
    </row>
    <row r="25" spans="2:18" s="3" customFormat="1" ht="27.95" customHeight="1">
      <c r="B25" s="563"/>
      <c r="C25" s="188"/>
      <c r="D25" s="20"/>
      <c r="E25" s="21"/>
      <c r="F25" s="31"/>
      <c r="G25" s="14" t="s">
        <v>206</v>
      </c>
      <c r="H25" s="15">
        <v>0.4</v>
      </c>
      <c r="I25" s="16" t="s">
        <v>204</v>
      </c>
      <c r="J25" s="13" t="s">
        <v>864</v>
      </c>
      <c r="K25" s="16" t="s">
        <v>20</v>
      </c>
      <c r="L25" s="66" t="s">
        <v>338</v>
      </c>
      <c r="M25" s="85">
        <f t="shared" si="4"/>
        <v>2</v>
      </c>
      <c r="N25" s="15">
        <f t="shared" si="3"/>
        <v>0.99</v>
      </c>
      <c r="O25" s="78">
        <f t="shared" si="0"/>
        <v>0</v>
      </c>
      <c r="P25" s="78">
        <f t="shared" si="1"/>
        <v>0.79200000000000004</v>
      </c>
      <c r="Q25" s="153">
        <f t="shared" si="2"/>
        <v>8.0000000000000071E-3</v>
      </c>
      <c r="R25" s="113"/>
    </row>
    <row r="26" spans="2:18" s="3" customFormat="1" ht="27.95" customHeight="1">
      <c r="B26" s="563"/>
      <c r="C26" s="188"/>
      <c r="D26" s="22"/>
      <c r="E26" s="23"/>
      <c r="F26" s="24"/>
      <c r="G26" s="14" t="s">
        <v>14</v>
      </c>
      <c r="H26" s="15">
        <v>0.2</v>
      </c>
      <c r="I26" s="16" t="s">
        <v>15</v>
      </c>
      <c r="J26" s="12" t="s">
        <v>210</v>
      </c>
      <c r="K26" s="16" t="s">
        <v>18</v>
      </c>
      <c r="L26" s="65" t="s">
        <v>21</v>
      </c>
      <c r="M26" s="85">
        <f t="shared" si="4"/>
        <v>2</v>
      </c>
      <c r="N26" s="15">
        <f t="shared" si="3"/>
        <v>0</v>
      </c>
      <c r="O26" s="78">
        <f t="shared" si="0"/>
        <v>0.4</v>
      </c>
      <c r="P26" s="78">
        <f t="shared" si="1"/>
        <v>0</v>
      </c>
      <c r="Q26" s="153">
        <f t="shared" si="2"/>
        <v>0</v>
      </c>
      <c r="R26" s="113"/>
    </row>
    <row r="27" spans="2:18" s="3" customFormat="1" ht="27.95" customHeight="1">
      <c r="B27" s="563"/>
      <c r="C27" s="188"/>
      <c r="D27" s="17" t="s">
        <v>472</v>
      </c>
      <c r="E27" s="18" t="s">
        <v>6</v>
      </c>
      <c r="F27" s="19" t="s">
        <v>326</v>
      </c>
      <c r="G27" s="14" t="s">
        <v>12</v>
      </c>
      <c r="H27" s="15">
        <v>0.8</v>
      </c>
      <c r="I27" s="16" t="s">
        <v>344</v>
      </c>
      <c r="J27" s="12" t="s">
        <v>341</v>
      </c>
      <c r="K27" s="16" t="s">
        <v>82</v>
      </c>
      <c r="L27" s="66" t="s">
        <v>338</v>
      </c>
      <c r="M27" s="85">
        <v>0.2</v>
      </c>
      <c r="N27" s="15">
        <f t="shared" si="3"/>
        <v>0.99</v>
      </c>
      <c r="O27" s="78">
        <f t="shared" si="0"/>
        <v>0</v>
      </c>
      <c r="P27" s="78">
        <f t="shared" si="1"/>
        <v>0.15840000000000004</v>
      </c>
      <c r="Q27" s="153">
        <f t="shared" si="2"/>
        <v>1.6000000000000018E-3</v>
      </c>
      <c r="R27" s="113"/>
    </row>
    <row r="28" spans="2:18" s="3" customFormat="1" ht="27.95" customHeight="1">
      <c r="B28" s="563"/>
      <c r="C28" s="188"/>
      <c r="D28" s="20"/>
      <c r="E28" s="21"/>
      <c r="F28" s="31"/>
      <c r="G28" s="14" t="s">
        <v>13</v>
      </c>
      <c r="H28" s="15">
        <v>0.1</v>
      </c>
      <c r="I28" s="16" t="s">
        <v>68</v>
      </c>
      <c r="J28" s="12" t="s">
        <v>342</v>
      </c>
      <c r="K28" s="16" t="s">
        <v>297</v>
      </c>
      <c r="L28" s="66" t="s">
        <v>338</v>
      </c>
      <c r="M28" s="85">
        <f t="shared" si="4"/>
        <v>0.2</v>
      </c>
      <c r="N28" s="15">
        <f t="shared" si="3"/>
        <v>0.99</v>
      </c>
      <c r="O28" s="78">
        <f t="shared" si="0"/>
        <v>0</v>
      </c>
      <c r="P28" s="78">
        <f t="shared" si="1"/>
        <v>1.9800000000000005E-2</v>
      </c>
      <c r="Q28" s="153">
        <f t="shared" si="2"/>
        <v>2.0000000000000023E-4</v>
      </c>
      <c r="R28" s="113"/>
    </row>
    <row r="29" spans="2:18" s="3" customFormat="1" ht="27.95" customHeight="1">
      <c r="B29" s="563"/>
      <c r="C29" s="188"/>
      <c r="D29" s="22"/>
      <c r="E29" s="23"/>
      <c r="F29" s="24"/>
      <c r="G29" s="14" t="s">
        <v>14</v>
      </c>
      <c r="H29" s="15">
        <v>0.1</v>
      </c>
      <c r="I29" s="16" t="s">
        <v>68</v>
      </c>
      <c r="J29" s="12" t="s">
        <v>342</v>
      </c>
      <c r="K29" s="16" t="s">
        <v>221</v>
      </c>
      <c r="L29" s="66" t="s">
        <v>338</v>
      </c>
      <c r="M29" s="85">
        <f t="shared" si="4"/>
        <v>0.2</v>
      </c>
      <c r="N29" s="15">
        <f t="shared" si="3"/>
        <v>0.99</v>
      </c>
      <c r="O29" s="78">
        <f t="shared" si="0"/>
        <v>0</v>
      </c>
      <c r="P29" s="78">
        <f t="shared" si="1"/>
        <v>1.9800000000000005E-2</v>
      </c>
      <c r="Q29" s="153">
        <f t="shared" si="2"/>
        <v>2.0000000000000023E-4</v>
      </c>
      <c r="R29" s="113"/>
    </row>
    <row r="30" spans="2:18" s="3" customFormat="1" ht="27.95" customHeight="1">
      <c r="B30" s="563"/>
      <c r="C30" s="188"/>
      <c r="D30" s="17" t="s">
        <v>473</v>
      </c>
      <c r="E30" s="18" t="s">
        <v>6</v>
      </c>
      <c r="F30" s="19" t="s">
        <v>327</v>
      </c>
      <c r="G30" s="14" t="s">
        <v>12</v>
      </c>
      <c r="H30" s="15">
        <v>0.8</v>
      </c>
      <c r="I30" s="16" t="s">
        <v>344</v>
      </c>
      <c r="J30" s="12" t="s">
        <v>341</v>
      </c>
      <c r="K30" s="16" t="s">
        <v>82</v>
      </c>
      <c r="L30" s="66" t="s">
        <v>338</v>
      </c>
      <c r="M30" s="85">
        <v>0.2</v>
      </c>
      <c r="N30" s="15">
        <f t="shared" si="3"/>
        <v>0.99</v>
      </c>
      <c r="O30" s="78">
        <f t="shared" si="0"/>
        <v>0</v>
      </c>
      <c r="P30" s="78">
        <f t="shared" si="1"/>
        <v>0.15840000000000004</v>
      </c>
      <c r="Q30" s="153">
        <f t="shared" si="2"/>
        <v>1.6000000000000018E-3</v>
      </c>
      <c r="R30" s="113"/>
    </row>
    <row r="31" spans="2:18" s="3" customFormat="1" ht="27.95" customHeight="1">
      <c r="B31" s="563"/>
      <c r="C31" s="188"/>
      <c r="D31" s="20"/>
      <c r="E31" s="21"/>
      <c r="F31" s="31"/>
      <c r="G31" s="14" t="s">
        <v>13</v>
      </c>
      <c r="H31" s="15">
        <v>0.1</v>
      </c>
      <c r="I31" s="16" t="s">
        <v>68</v>
      </c>
      <c r="J31" s="12" t="s">
        <v>342</v>
      </c>
      <c r="K31" s="16" t="s">
        <v>297</v>
      </c>
      <c r="L31" s="66" t="s">
        <v>338</v>
      </c>
      <c r="M31" s="85">
        <f t="shared" si="4"/>
        <v>0.2</v>
      </c>
      <c r="N31" s="15">
        <f t="shared" si="3"/>
        <v>0.99</v>
      </c>
      <c r="O31" s="78">
        <f t="shared" si="0"/>
        <v>0</v>
      </c>
      <c r="P31" s="78">
        <f t="shared" si="1"/>
        <v>1.9800000000000005E-2</v>
      </c>
      <c r="Q31" s="153">
        <f t="shared" si="2"/>
        <v>2.0000000000000023E-4</v>
      </c>
      <c r="R31" s="113"/>
    </row>
    <row r="32" spans="2:18" s="3" customFormat="1" ht="27.95" customHeight="1">
      <c r="B32" s="563"/>
      <c r="C32" s="188"/>
      <c r="D32" s="22"/>
      <c r="E32" s="23"/>
      <c r="F32" s="24"/>
      <c r="G32" s="14" t="s">
        <v>14</v>
      </c>
      <c r="H32" s="15">
        <v>0.1</v>
      </c>
      <c r="I32" s="16" t="s">
        <v>68</v>
      </c>
      <c r="J32" s="12" t="s">
        <v>342</v>
      </c>
      <c r="K32" s="16" t="s">
        <v>221</v>
      </c>
      <c r="L32" s="66" t="s">
        <v>338</v>
      </c>
      <c r="M32" s="85">
        <f t="shared" si="4"/>
        <v>0.2</v>
      </c>
      <c r="N32" s="15">
        <f t="shared" si="3"/>
        <v>0.99</v>
      </c>
      <c r="O32" s="78">
        <f t="shared" si="0"/>
        <v>0</v>
      </c>
      <c r="P32" s="78">
        <f t="shared" si="1"/>
        <v>1.9800000000000005E-2</v>
      </c>
      <c r="Q32" s="153">
        <f t="shared" si="2"/>
        <v>2.0000000000000023E-4</v>
      </c>
      <c r="R32" s="113"/>
    </row>
    <row r="33" spans="2:18" s="3" customFormat="1" ht="27.95" customHeight="1">
      <c r="B33" s="563"/>
      <c r="C33" s="188"/>
      <c r="D33" s="17" t="s">
        <v>474</v>
      </c>
      <c r="E33" s="18" t="s">
        <v>71</v>
      </c>
      <c r="F33" s="19" t="s">
        <v>329</v>
      </c>
      <c r="G33" s="14" t="s">
        <v>205</v>
      </c>
      <c r="H33" s="15">
        <v>0.4</v>
      </c>
      <c r="I33" s="16" t="s">
        <v>81</v>
      </c>
      <c r="J33" s="12" t="s">
        <v>292</v>
      </c>
      <c r="K33" s="16" t="s">
        <v>215</v>
      </c>
      <c r="L33" s="65" t="s">
        <v>217</v>
      </c>
      <c r="M33" s="85">
        <v>2</v>
      </c>
      <c r="N33" s="15">
        <f t="shared" si="3"/>
        <v>0</v>
      </c>
      <c r="O33" s="78">
        <f t="shared" si="0"/>
        <v>0.8</v>
      </c>
      <c r="P33" s="78">
        <f t="shared" si="1"/>
        <v>0</v>
      </c>
      <c r="Q33" s="153">
        <f t="shared" si="2"/>
        <v>0</v>
      </c>
      <c r="R33" s="113"/>
    </row>
    <row r="34" spans="2:18" s="3" customFormat="1" ht="27.95" customHeight="1">
      <c r="B34" s="563"/>
      <c r="C34" s="188"/>
      <c r="D34" s="20"/>
      <c r="E34" s="21"/>
      <c r="F34" s="31"/>
      <c r="G34" s="14" t="s">
        <v>206</v>
      </c>
      <c r="H34" s="15">
        <v>0.4</v>
      </c>
      <c r="I34" s="16" t="s">
        <v>68</v>
      </c>
      <c r="J34" s="12" t="s">
        <v>342</v>
      </c>
      <c r="K34" s="16" t="s">
        <v>297</v>
      </c>
      <c r="L34" s="66" t="s">
        <v>338</v>
      </c>
      <c r="M34" s="85">
        <f t="shared" si="4"/>
        <v>2</v>
      </c>
      <c r="N34" s="15">
        <f t="shared" si="3"/>
        <v>0.99</v>
      </c>
      <c r="O34" s="78">
        <f t="shared" si="0"/>
        <v>0</v>
      </c>
      <c r="P34" s="78">
        <f t="shared" si="1"/>
        <v>0.79200000000000004</v>
      </c>
      <c r="Q34" s="153">
        <f t="shared" si="2"/>
        <v>8.0000000000000071E-3</v>
      </c>
      <c r="R34" s="113"/>
    </row>
    <row r="35" spans="2:18" s="3" customFormat="1" ht="27.95" customHeight="1">
      <c r="B35" s="563"/>
      <c r="C35" s="188"/>
      <c r="D35" s="22"/>
      <c r="E35" s="23"/>
      <c r="F35" s="24"/>
      <c r="G35" s="14" t="s">
        <v>14</v>
      </c>
      <c r="H35" s="15">
        <v>0.2</v>
      </c>
      <c r="I35" s="16" t="s">
        <v>15</v>
      </c>
      <c r="J35" s="12" t="s">
        <v>210</v>
      </c>
      <c r="K35" s="16" t="s">
        <v>18</v>
      </c>
      <c r="L35" s="65" t="s">
        <v>21</v>
      </c>
      <c r="M35" s="85">
        <f t="shared" si="4"/>
        <v>2</v>
      </c>
      <c r="N35" s="15">
        <f t="shared" si="3"/>
        <v>0</v>
      </c>
      <c r="O35" s="78">
        <f t="shared" si="0"/>
        <v>0.4</v>
      </c>
      <c r="P35" s="78">
        <f t="shared" si="1"/>
        <v>0</v>
      </c>
      <c r="Q35" s="153">
        <f t="shared" si="2"/>
        <v>0</v>
      </c>
      <c r="R35" s="113"/>
    </row>
    <row r="36" spans="2:18" s="3" customFormat="1" ht="27.95" customHeight="1">
      <c r="B36" s="563"/>
      <c r="C36" s="188"/>
      <c r="D36" s="17" t="s">
        <v>475</v>
      </c>
      <c r="E36" s="18" t="s">
        <v>24</v>
      </c>
      <c r="F36" s="19" t="s">
        <v>331</v>
      </c>
      <c r="G36" s="14" t="s">
        <v>12</v>
      </c>
      <c r="H36" s="15">
        <v>0.8</v>
      </c>
      <c r="I36" s="16" t="s">
        <v>68</v>
      </c>
      <c r="J36" s="12" t="s">
        <v>342</v>
      </c>
      <c r="K36" s="16" t="s">
        <v>221</v>
      </c>
      <c r="L36" s="66" t="s">
        <v>338</v>
      </c>
      <c r="M36" s="85">
        <v>0.2</v>
      </c>
      <c r="N36" s="15">
        <f t="shared" si="3"/>
        <v>0.99</v>
      </c>
      <c r="O36" s="78">
        <f t="shared" si="0"/>
        <v>0</v>
      </c>
      <c r="P36" s="78">
        <f t="shared" si="1"/>
        <v>0.15840000000000004</v>
      </c>
      <c r="Q36" s="153">
        <f t="shared" si="2"/>
        <v>1.6000000000000018E-3</v>
      </c>
      <c r="R36" s="113"/>
    </row>
    <row r="37" spans="2:18" s="3" customFormat="1" ht="27.95" customHeight="1">
      <c r="B37" s="563"/>
      <c r="C37" s="188"/>
      <c r="D37" s="20"/>
      <c r="E37" s="21"/>
      <c r="F37" s="31"/>
      <c r="G37" s="14" t="s">
        <v>13</v>
      </c>
      <c r="H37" s="15">
        <v>0.1</v>
      </c>
      <c r="I37" s="16" t="s">
        <v>204</v>
      </c>
      <c r="J37" s="12" t="s">
        <v>342</v>
      </c>
      <c r="K37" s="16" t="s">
        <v>300</v>
      </c>
      <c r="L37" s="66" t="s">
        <v>338</v>
      </c>
      <c r="M37" s="85">
        <f t="shared" si="4"/>
        <v>0.2</v>
      </c>
      <c r="N37" s="15">
        <f t="shared" si="3"/>
        <v>0.99</v>
      </c>
      <c r="O37" s="78">
        <f t="shared" si="0"/>
        <v>0</v>
      </c>
      <c r="P37" s="78">
        <f t="shared" si="1"/>
        <v>1.9800000000000005E-2</v>
      </c>
      <c r="Q37" s="153">
        <f t="shared" si="2"/>
        <v>2.0000000000000023E-4</v>
      </c>
      <c r="R37" s="113"/>
    </row>
    <row r="38" spans="2:18" s="3" customFormat="1" ht="27.95" customHeight="1">
      <c r="B38" s="563"/>
      <c r="C38" s="188"/>
      <c r="D38" s="20"/>
      <c r="E38" s="21"/>
      <c r="F38" s="31"/>
      <c r="G38" s="14" t="s">
        <v>14</v>
      </c>
      <c r="H38" s="15">
        <v>0.1</v>
      </c>
      <c r="I38" s="91" t="s">
        <v>68</v>
      </c>
      <c r="J38" s="12" t="s">
        <v>342</v>
      </c>
      <c r="K38" s="91" t="s">
        <v>82</v>
      </c>
      <c r="L38" s="66" t="s">
        <v>338</v>
      </c>
      <c r="M38" s="93">
        <f t="shared" si="4"/>
        <v>0.2</v>
      </c>
      <c r="N38" s="172">
        <f t="shared" si="3"/>
        <v>0.99</v>
      </c>
      <c r="O38" s="174">
        <f t="shared" si="0"/>
        <v>0</v>
      </c>
      <c r="P38" s="174">
        <f t="shared" si="1"/>
        <v>1.9800000000000005E-2</v>
      </c>
      <c r="Q38" s="175">
        <f t="shared" si="2"/>
        <v>2.0000000000000023E-4</v>
      </c>
      <c r="R38" s="113"/>
    </row>
    <row r="39" spans="2:18" s="3" customFormat="1" ht="27.95" customHeight="1">
      <c r="B39" s="563"/>
      <c r="C39" s="188"/>
      <c r="D39" s="17" t="s">
        <v>476</v>
      </c>
      <c r="E39" s="18" t="s">
        <v>71</v>
      </c>
      <c r="F39" s="19" t="s">
        <v>330</v>
      </c>
      <c r="G39" s="14" t="s">
        <v>205</v>
      </c>
      <c r="H39" s="15">
        <v>0.4</v>
      </c>
      <c r="I39" s="16" t="s">
        <v>81</v>
      </c>
      <c r="J39" s="12" t="s">
        <v>292</v>
      </c>
      <c r="K39" s="16" t="s">
        <v>215</v>
      </c>
      <c r="L39" s="65" t="s">
        <v>217</v>
      </c>
      <c r="M39" s="85">
        <v>2</v>
      </c>
      <c r="N39" s="15">
        <f t="shared" si="3"/>
        <v>0</v>
      </c>
      <c r="O39" s="78">
        <f t="shared" si="0"/>
        <v>0.8</v>
      </c>
      <c r="P39" s="78">
        <f t="shared" si="1"/>
        <v>0</v>
      </c>
      <c r="Q39" s="153">
        <f t="shared" si="2"/>
        <v>0</v>
      </c>
      <c r="R39" s="113"/>
    </row>
    <row r="40" spans="2:18" s="3" customFormat="1" ht="27.95" customHeight="1">
      <c r="B40" s="563"/>
      <c r="C40" s="188"/>
      <c r="D40" s="20"/>
      <c r="E40" s="21"/>
      <c r="F40" s="31"/>
      <c r="G40" s="14" t="s">
        <v>206</v>
      </c>
      <c r="H40" s="15">
        <v>0.4</v>
      </c>
      <c r="I40" s="16" t="s">
        <v>68</v>
      </c>
      <c r="J40" s="12" t="s">
        <v>342</v>
      </c>
      <c r="K40" s="16" t="s">
        <v>297</v>
      </c>
      <c r="L40" s="66" t="s">
        <v>338</v>
      </c>
      <c r="M40" s="85">
        <f t="shared" si="4"/>
        <v>2</v>
      </c>
      <c r="N40" s="15">
        <f t="shared" si="3"/>
        <v>0.99</v>
      </c>
      <c r="O40" s="78">
        <f t="shared" si="0"/>
        <v>0</v>
      </c>
      <c r="P40" s="78">
        <f t="shared" si="1"/>
        <v>0.79200000000000004</v>
      </c>
      <c r="Q40" s="153">
        <f t="shared" si="2"/>
        <v>8.0000000000000071E-3</v>
      </c>
      <c r="R40" s="113"/>
    </row>
    <row r="41" spans="2:18" s="3" customFormat="1" ht="27.95" customHeight="1">
      <c r="B41" s="563"/>
      <c r="C41" s="188"/>
      <c r="D41" s="22"/>
      <c r="E41" s="23"/>
      <c r="F41" s="24"/>
      <c r="G41" s="14" t="s">
        <v>14</v>
      </c>
      <c r="H41" s="15">
        <v>0.2</v>
      </c>
      <c r="I41" s="16" t="s">
        <v>15</v>
      </c>
      <c r="J41" s="12" t="s">
        <v>210</v>
      </c>
      <c r="K41" s="16" t="s">
        <v>18</v>
      </c>
      <c r="L41" s="65" t="s">
        <v>21</v>
      </c>
      <c r="M41" s="85">
        <f t="shared" si="4"/>
        <v>2</v>
      </c>
      <c r="N41" s="15">
        <f t="shared" si="3"/>
        <v>0</v>
      </c>
      <c r="O41" s="78">
        <f t="shared" si="0"/>
        <v>0.4</v>
      </c>
      <c r="P41" s="78">
        <f t="shared" si="1"/>
        <v>0</v>
      </c>
      <c r="Q41" s="153">
        <f t="shared" si="2"/>
        <v>0</v>
      </c>
      <c r="R41" s="113"/>
    </row>
    <row r="42" spans="2:18" s="3" customFormat="1" ht="27.95" customHeight="1">
      <c r="B42" s="563"/>
      <c r="C42" s="188"/>
      <c r="D42" s="17" t="s">
        <v>477</v>
      </c>
      <c r="E42" s="18" t="s">
        <v>6</v>
      </c>
      <c r="F42" s="19" t="s">
        <v>331</v>
      </c>
      <c r="G42" s="14" t="s">
        <v>12</v>
      </c>
      <c r="H42" s="15">
        <v>0.8</v>
      </c>
      <c r="I42" s="16" t="s">
        <v>68</v>
      </c>
      <c r="J42" s="12" t="s">
        <v>342</v>
      </c>
      <c r="K42" s="16" t="s">
        <v>221</v>
      </c>
      <c r="L42" s="66" t="s">
        <v>338</v>
      </c>
      <c r="M42" s="85">
        <v>0.2</v>
      </c>
      <c r="N42" s="15">
        <f t="shared" si="3"/>
        <v>0.99</v>
      </c>
      <c r="O42" s="78">
        <f t="shared" si="0"/>
        <v>0</v>
      </c>
      <c r="P42" s="78">
        <f t="shared" si="1"/>
        <v>0.15840000000000004</v>
      </c>
      <c r="Q42" s="153">
        <f t="shared" si="2"/>
        <v>1.6000000000000018E-3</v>
      </c>
      <c r="R42" s="113"/>
    </row>
    <row r="43" spans="2:18" s="3" customFormat="1" ht="27.95" customHeight="1">
      <c r="B43" s="563"/>
      <c r="C43" s="188"/>
      <c r="D43" s="20"/>
      <c r="E43" s="21"/>
      <c r="F43" s="31"/>
      <c r="G43" s="14" t="s">
        <v>13</v>
      </c>
      <c r="H43" s="15">
        <v>0.1</v>
      </c>
      <c r="I43" s="16" t="s">
        <v>204</v>
      </c>
      <c r="J43" s="12" t="s">
        <v>342</v>
      </c>
      <c r="K43" s="16" t="s">
        <v>300</v>
      </c>
      <c r="L43" s="66" t="s">
        <v>338</v>
      </c>
      <c r="M43" s="85">
        <f t="shared" si="4"/>
        <v>0.2</v>
      </c>
      <c r="N43" s="15">
        <f t="shared" si="3"/>
        <v>0.99</v>
      </c>
      <c r="O43" s="78">
        <f t="shared" si="0"/>
        <v>0</v>
      </c>
      <c r="P43" s="78">
        <f t="shared" si="1"/>
        <v>1.9800000000000005E-2</v>
      </c>
      <c r="Q43" s="153">
        <f t="shared" si="2"/>
        <v>2.0000000000000023E-4</v>
      </c>
      <c r="R43" s="113"/>
    </row>
    <row r="44" spans="2:18" s="3" customFormat="1" ht="27.95" customHeight="1">
      <c r="B44" s="563"/>
      <c r="C44" s="188"/>
      <c r="D44" s="22"/>
      <c r="E44" s="23"/>
      <c r="F44" s="24"/>
      <c r="G44" s="14" t="s">
        <v>14</v>
      </c>
      <c r="H44" s="15">
        <v>0.1</v>
      </c>
      <c r="I44" s="91" t="s">
        <v>68</v>
      </c>
      <c r="J44" s="12" t="s">
        <v>342</v>
      </c>
      <c r="K44" s="91" t="s">
        <v>82</v>
      </c>
      <c r="L44" s="66" t="s">
        <v>338</v>
      </c>
      <c r="M44" s="85">
        <f t="shared" si="4"/>
        <v>0.2</v>
      </c>
      <c r="N44" s="15">
        <f t="shared" si="3"/>
        <v>0.99</v>
      </c>
      <c r="O44" s="78">
        <f t="shared" si="0"/>
        <v>0</v>
      </c>
      <c r="P44" s="78">
        <f t="shared" si="1"/>
        <v>1.9800000000000005E-2</v>
      </c>
      <c r="Q44" s="153">
        <f t="shared" si="2"/>
        <v>2.0000000000000023E-4</v>
      </c>
      <c r="R44" s="113"/>
    </row>
    <row r="45" spans="2:18" s="3" customFormat="1" ht="27.95" customHeight="1">
      <c r="B45" s="563"/>
      <c r="C45" s="188"/>
      <c r="D45" s="17" t="s">
        <v>478</v>
      </c>
      <c r="E45" s="18" t="s">
        <v>354</v>
      </c>
      <c r="F45" s="19" t="s">
        <v>332</v>
      </c>
      <c r="G45" s="168" t="s">
        <v>357</v>
      </c>
      <c r="H45" s="164">
        <v>0.25</v>
      </c>
      <c r="I45" s="165" t="s">
        <v>81</v>
      </c>
      <c r="J45" s="13" t="s">
        <v>210</v>
      </c>
      <c r="K45" s="165" t="s">
        <v>298</v>
      </c>
      <c r="L45" s="66" t="s">
        <v>299</v>
      </c>
      <c r="M45" s="177">
        <v>0.45</v>
      </c>
      <c r="N45" s="164">
        <f t="shared" si="3"/>
        <v>0</v>
      </c>
      <c r="O45" s="167">
        <f t="shared" si="0"/>
        <v>0.1125</v>
      </c>
      <c r="P45" s="167">
        <f t="shared" si="1"/>
        <v>0</v>
      </c>
      <c r="Q45" s="178">
        <f t="shared" si="2"/>
        <v>0</v>
      </c>
      <c r="R45" s="557" t="s">
        <v>355</v>
      </c>
    </row>
    <row r="46" spans="2:18" s="3" customFormat="1" ht="27.95" customHeight="1">
      <c r="B46" s="563"/>
      <c r="C46" s="188"/>
      <c r="D46" s="20"/>
      <c r="E46" s="21"/>
      <c r="F46" s="31"/>
      <c r="G46" s="168" t="s">
        <v>233</v>
      </c>
      <c r="H46" s="164">
        <v>0.25</v>
      </c>
      <c r="I46" s="165" t="s">
        <v>204</v>
      </c>
      <c r="J46" s="13" t="s">
        <v>342</v>
      </c>
      <c r="K46" s="165" t="s">
        <v>82</v>
      </c>
      <c r="L46" s="66" t="s">
        <v>338</v>
      </c>
      <c r="M46" s="177">
        <v>0.45</v>
      </c>
      <c r="N46" s="164">
        <f t="shared" si="3"/>
        <v>0.99</v>
      </c>
      <c r="O46" s="167">
        <f t="shared" si="0"/>
        <v>0</v>
      </c>
      <c r="P46" s="167">
        <f t="shared" si="1"/>
        <v>0.111375</v>
      </c>
      <c r="Q46" s="178">
        <f t="shared" si="2"/>
        <v>1.125000000000001E-3</v>
      </c>
      <c r="R46" s="558"/>
    </row>
    <row r="47" spans="2:18" s="3" customFormat="1" ht="27.95" customHeight="1">
      <c r="B47" s="563"/>
      <c r="C47" s="188"/>
      <c r="D47" s="20"/>
      <c r="E47" s="21"/>
      <c r="F47" s="31"/>
      <c r="G47" s="168" t="s">
        <v>358</v>
      </c>
      <c r="H47" s="164">
        <v>0.25</v>
      </c>
      <c r="I47" s="165" t="s">
        <v>204</v>
      </c>
      <c r="J47" s="13" t="s">
        <v>342</v>
      </c>
      <c r="K47" s="165" t="s">
        <v>300</v>
      </c>
      <c r="L47" s="66" t="s">
        <v>338</v>
      </c>
      <c r="M47" s="177">
        <f>M45</f>
        <v>0.45</v>
      </c>
      <c r="N47" s="164">
        <f t="shared" si="3"/>
        <v>0.99</v>
      </c>
      <c r="O47" s="167">
        <f t="shared" si="0"/>
        <v>0</v>
      </c>
      <c r="P47" s="167">
        <f t="shared" si="1"/>
        <v>0.111375</v>
      </c>
      <c r="Q47" s="178">
        <f t="shared" si="2"/>
        <v>1.125000000000001E-3</v>
      </c>
      <c r="R47" s="558"/>
    </row>
    <row r="48" spans="2:18" s="3" customFormat="1" ht="27.95" customHeight="1">
      <c r="B48" s="563"/>
      <c r="C48" s="188"/>
      <c r="D48" s="20"/>
      <c r="E48" s="21"/>
      <c r="F48" s="31"/>
      <c r="G48" s="168" t="s">
        <v>359</v>
      </c>
      <c r="H48" s="164">
        <v>0.25</v>
      </c>
      <c r="I48" s="179" t="s">
        <v>26</v>
      </c>
      <c r="J48" s="180" t="s">
        <v>214</v>
      </c>
      <c r="K48" s="179" t="s">
        <v>18</v>
      </c>
      <c r="L48" s="181" t="s">
        <v>21</v>
      </c>
      <c r="M48" s="182">
        <f t="shared" si="4"/>
        <v>0.45</v>
      </c>
      <c r="N48" s="183">
        <f t="shared" si="3"/>
        <v>0</v>
      </c>
      <c r="O48" s="184">
        <f t="shared" si="0"/>
        <v>0.1125</v>
      </c>
      <c r="P48" s="184">
        <f t="shared" si="1"/>
        <v>0</v>
      </c>
      <c r="Q48" s="185">
        <f t="shared" si="2"/>
        <v>0</v>
      </c>
      <c r="R48" s="558"/>
    </row>
    <row r="49" spans="2:18" s="3" customFormat="1" ht="27.95" customHeight="1">
      <c r="B49" s="563"/>
      <c r="C49" s="188"/>
      <c r="D49" s="17" t="s">
        <v>479</v>
      </c>
      <c r="E49" s="18" t="s">
        <v>6</v>
      </c>
      <c r="F49" s="19" t="s">
        <v>865</v>
      </c>
      <c r="G49" s="14" t="s">
        <v>12</v>
      </c>
      <c r="H49" s="15">
        <v>0.8</v>
      </c>
      <c r="I49" s="16" t="s">
        <v>345</v>
      </c>
      <c r="J49" s="12" t="s">
        <v>341</v>
      </c>
      <c r="K49" s="16" t="s">
        <v>221</v>
      </c>
      <c r="L49" s="66" t="s">
        <v>338</v>
      </c>
      <c r="M49" s="85">
        <v>0.2</v>
      </c>
      <c r="N49" s="15">
        <f t="shared" si="3"/>
        <v>0.99</v>
      </c>
      <c r="O49" s="78">
        <f t="shared" si="0"/>
        <v>0</v>
      </c>
      <c r="P49" s="78">
        <f t="shared" si="1"/>
        <v>0.15840000000000004</v>
      </c>
      <c r="Q49" s="153">
        <f t="shared" si="2"/>
        <v>1.6000000000000018E-3</v>
      </c>
      <c r="R49" s="176"/>
    </row>
    <row r="50" spans="2:18" s="3" customFormat="1" ht="27.95" customHeight="1">
      <c r="B50" s="563"/>
      <c r="C50" s="188"/>
      <c r="D50" s="20"/>
      <c r="E50" s="21"/>
      <c r="F50" s="31"/>
      <c r="G50" s="14" t="s">
        <v>13</v>
      </c>
      <c r="H50" s="15">
        <v>0.1</v>
      </c>
      <c r="I50" s="16" t="s">
        <v>346</v>
      </c>
      <c r="J50" s="12" t="s">
        <v>218</v>
      </c>
      <c r="K50" s="16" t="s">
        <v>347</v>
      </c>
      <c r="L50" s="65" t="s">
        <v>217</v>
      </c>
      <c r="M50" s="85">
        <f t="shared" si="4"/>
        <v>0.2</v>
      </c>
      <c r="N50" s="15">
        <f t="shared" si="3"/>
        <v>0</v>
      </c>
      <c r="O50" s="78">
        <f t="shared" si="0"/>
        <v>2.0000000000000004E-2</v>
      </c>
      <c r="P50" s="78">
        <f t="shared" si="1"/>
        <v>0</v>
      </c>
      <c r="Q50" s="153">
        <f t="shared" si="2"/>
        <v>0</v>
      </c>
      <c r="R50" s="113"/>
    </row>
    <row r="51" spans="2:18" s="3" customFormat="1" ht="27.95" customHeight="1">
      <c r="B51" s="563"/>
      <c r="C51" s="188"/>
      <c r="D51" s="22"/>
      <c r="E51" s="23"/>
      <c r="F51" s="24"/>
      <c r="G51" s="14" t="s">
        <v>14</v>
      </c>
      <c r="H51" s="15">
        <v>0.1</v>
      </c>
      <c r="I51" s="16" t="s">
        <v>81</v>
      </c>
      <c r="J51" s="12" t="s">
        <v>210</v>
      </c>
      <c r="K51" s="16" t="s">
        <v>18</v>
      </c>
      <c r="L51" s="65" t="s">
        <v>21</v>
      </c>
      <c r="M51" s="85">
        <f t="shared" si="4"/>
        <v>0.2</v>
      </c>
      <c r="N51" s="15">
        <f t="shared" si="3"/>
        <v>0</v>
      </c>
      <c r="O51" s="78">
        <f t="shared" si="0"/>
        <v>2.0000000000000004E-2</v>
      </c>
      <c r="P51" s="78">
        <f t="shared" si="1"/>
        <v>0</v>
      </c>
      <c r="Q51" s="153">
        <f t="shared" si="2"/>
        <v>0</v>
      </c>
      <c r="R51" s="113"/>
    </row>
    <row r="52" spans="2:18" s="3" customFormat="1" ht="27.95" customHeight="1">
      <c r="B52" s="563"/>
      <c r="C52" s="188"/>
      <c r="D52" s="17" t="s">
        <v>480</v>
      </c>
      <c r="E52" s="18" t="s">
        <v>335</v>
      </c>
      <c r="F52" s="19" t="s">
        <v>330</v>
      </c>
      <c r="G52" s="14" t="s">
        <v>205</v>
      </c>
      <c r="H52" s="15">
        <v>0.4</v>
      </c>
      <c r="I52" s="16" t="s">
        <v>81</v>
      </c>
      <c r="J52" s="12" t="s">
        <v>210</v>
      </c>
      <c r="K52" s="16" t="s">
        <v>298</v>
      </c>
      <c r="L52" s="65" t="s">
        <v>299</v>
      </c>
      <c r="M52" s="85">
        <v>2</v>
      </c>
      <c r="N52" s="15">
        <f t="shared" si="3"/>
        <v>0</v>
      </c>
      <c r="O52" s="78">
        <f t="shared" si="0"/>
        <v>0.8</v>
      </c>
      <c r="P52" s="78">
        <f t="shared" si="1"/>
        <v>0</v>
      </c>
      <c r="Q52" s="153">
        <f t="shared" si="2"/>
        <v>0</v>
      </c>
      <c r="R52" s="113"/>
    </row>
    <row r="53" spans="2:18" s="3" customFormat="1" ht="27.95" customHeight="1">
      <c r="B53" s="563"/>
      <c r="C53" s="188"/>
      <c r="D53" s="20"/>
      <c r="E53" s="21"/>
      <c r="F53" s="31"/>
      <c r="G53" s="14" t="s">
        <v>206</v>
      </c>
      <c r="H53" s="15">
        <v>0.4</v>
      </c>
      <c r="I53" s="16" t="s">
        <v>204</v>
      </c>
      <c r="J53" s="12" t="s">
        <v>864</v>
      </c>
      <c r="K53" s="16" t="s">
        <v>300</v>
      </c>
      <c r="L53" s="66" t="s">
        <v>338</v>
      </c>
      <c r="M53" s="85">
        <f t="shared" si="4"/>
        <v>2</v>
      </c>
      <c r="N53" s="15">
        <f t="shared" si="3"/>
        <v>0.99</v>
      </c>
      <c r="O53" s="78">
        <f t="shared" si="0"/>
        <v>0</v>
      </c>
      <c r="P53" s="78">
        <f t="shared" si="1"/>
        <v>0.79200000000000004</v>
      </c>
      <c r="Q53" s="153">
        <f t="shared" si="2"/>
        <v>8.0000000000000071E-3</v>
      </c>
      <c r="R53" s="113"/>
    </row>
    <row r="54" spans="2:18" s="3" customFormat="1" ht="27.95" customHeight="1">
      <c r="B54" s="563"/>
      <c r="C54" s="269"/>
      <c r="D54" s="22"/>
      <c r="E54" s="23"/>
      <c r="F54" s="24"/>
      <c r="G54" s="14" t="s">
        <v>14</v>
      </c>
      <c r="H54" s="15">
        <v>0.2</v>
      </c>
      <c r="I54" s="16" t="s">
        <v>26</v>
      </c>
      <c r="J54" s="12" t="s">
        <v>214</v>
      </c>
      <c r="K54" s="16" t="s">
        <v>18</v>
      </c>
      <c r="L54" s="65" t="s">
        <v>21</v>
      </c>
      <c r="M54" s="85">
        <f t="shared" si="4"/>
        <v>2</v>
      </c>
      <c r="N54" s="15">
        <f t="shared" si="3"/>
        <v>0</v>
      </c>
      <c r="O54" s="78">
        <f t="shared" si="0"/>
        <v>0.4</v>
      </c>
      <c r="P54" s="78">
        <f t="shared" si="1"/>
        <v>0</v>
      </c>
      <c r="Q54" s="153">
        <f t="shared" si="2"/>
        <v>0</v>
      </c>
      <c r="R54" s="113"/>
    </row>
    <row r="55" spans="2:18" s="3" customFormat="1" ht="27.95" customHeight="1">
      <c r="B55" s="563"/>
      <c r="C55" s="94" t="s">
        <v>481</v>
      </c>
      <c r="D55" s="20" t="s">
        <v>482</v>
      </c>
      <c r="E55" s="21" t="s">
        <v>22</v>
      </c>
      <c r="F55" s="31" t="s">
        <v>324</v>
      </c>
      <c r="G55" s="25" t="s">
        <v>205</v>
      </c>
      <c r="H55" s="26">
        <v>0.4</v>
      </c>
      <c r="I55" s="27" t="s">
        <v>15</v>
      </c>
      <c r="J55" s="11" t="s">
        <v>210</v>
      </c>
      <c r="K55" s="27" t="s">
        <v>18</v>
      </c>
      <c r="L55" s="64" t="s">
        <v>21</v>
      </c>
      <c r="M55" s="87">
        <v>2</v>
      </c>
      <c r="N55" s="26">
        <f t="shared" si="3"/>
        <v>0</v>
      </c>
      <c r="O55" s="88">
        <f t="shared" si="0"/>
        <v>0.8</v>
      </c>
      <c r="P55" s="88">
        <f t="shared" si="1"/>
        <v>0</v>
      </c>
      <c r="Q55" s="152">
        <f t="shared" si="2"/>
        <v>0</v>
      </c>
      <c r="R55" s="113"/>
    </row>
    <row r="56" spans="2:18" s="3" customFormat="1" ht="27.95" customHeight="1">
      <c r="B56" s="563"/>
      <c r="C56" s="188"/>
      <c r="D56" s="20"/>
      <c r="E56" s="21"/>
      <c r="F56" s="31"/>
      <c r="G56" s="14" t="s">
        <v>206</v>
      </c>
      <c r="H56" s="15">
        <v>0.4</v>
      </c>
      <c r="I56" s="16" t="s">
        <v>204</v>
      </c>
      <c r="J56" s="13" t="s">
        <v>864</v>
      </c>
      <c r="K56" s="16" t="s">
        <v>20</v>
      </c>
      <c r="L56" s="66" t="s">
        <v>338</v>
      </c>
      <c r="M56" s="85">
        <f t="shared" si="4"/>
        <v>2</v>
      </c>
      <c r="N56" s="15">
        <f t="shared" si="3"/>
        <v>0.99</v>
      </c>
      <c r="O56" s="78">
        <f t="shared" si="0"/>
        <v>0</v>
      </c>
      <c r="P56" s="78">
        <f t="shared" si="1"/>
        <v>0.79200000000000004</v>
      </c>
      <c r="Q56" s="153">
        <f t="shared" si="2"/>
        <v>8.0000000000000071E-3</v>
      </c>
      <c r="R56" s="113"/>
    </row>
    <row r="57" spans="2:18" s="3" customFormat="1" ht="27.95" customHeight="1">
      <c r="B57" s="563"/>
      <c r="C57" s="188"/>
      <c r="D57" s="22"/>
      <c r="E57" s="23"/>
      <c r="F57" s="24"/>
      <c r="G57" s="14" t="s">
        <v>14</v>
      </c>
      <c r="H57" s="15">
        <v>0.2</v>
      </c>
      <c r="I57" s="16" t="s">
        <v>15</v>
      </c>
      <c r="J57" s="12" t="s">
        <v>210</v>
      </c>
      <c r="K57" s="16" t="s">
        <v>18</v>
      </c>
      <c r="L57" s="65" t="s">
        <v>21</v>
      </c>
      <c r="M57" s="85">
        <f t="shared" si="4"/>
        <v>2</v>
      </c>
      <c r="N57" s="15">
        <f t="shared" si="3"/>
        <v>0</v>
      </c>
      <c r="O57" s="78">
        <f t="shared" si="0"/>
        <v>0.4</v>
      </c>
      <c r="P57" s="78">
        <f t="shared" si="1"/>
        <v>0</v>
      </c>
      <c r="Q57" s="153">
        <f t="shared" si="2"/>
        <v>0</v>
      </c>
      <c r="R57" s="113"/>
    </row>
    <row r="58" spans="2:18" s="3" customFormat="1" ht="27.95" customHeight="1">
      <c r="B58" s="563"/>
      <c r="C58" s="188"/>
      <c r="D58" s="17" t="s">
        <v>483</v>
      </c>
      <c r="E58" s="18" t="s">
        <v>6</v>
      </c>
      <c r="F58" s="19" t="s">
        <v>312</v>
      </c>
      <c r="G58" s="14" t="s">
        <v>12</v>
      </c>
      <c r="H58" s="15">
        <v>0.8</v>
      </c>
      <c r="I58" s="16" t="s">
        <v>68</v>
      </c>
      <c r="J58" s="12" t="s">
        <v>341</v>
      </c>
      <c r="K58" s="16" t="s">
        <v>221</v>
      </c>
      <c r="L58" s="66" t="s">
        <v>338</v>
      </c>
      <c r="M58" s="85">
        <v>0.2</v>
      </c>
      <c r="N58" s="15">
        <f t="shared" si="3"/>
        <v>0.99</v>
      </c>
      <c r="O58" s="78">
        <f t="shared" si="0"/>
        <v>0</v>
      </c>
      <c r="P58" s="78">
        <f t="shared" si="1"/>
        <v>0.15840000000000004</v>
      </c>
      <c r="Q58" s="153">
        <f t="shared" si="2"/>
        <v>1.6000000000000018E-3</v>
      </c>
      <c r="R58" s="113"/>
    </row>
    <row r="59" spans="2:18" s="3" customFormat="1" ht="27.95" customHeight="1">
      <c r="B59" s="563"/>
      <c r="C59" s="188"/>
      <c r="D59" s="20"/>
      <c r="E59" s="21"/>
      <c r="F59" s="31"/>
      <c r="G59" s="14" t="s">
        <v>13</v>
      </c>
      <c r="H59" s="15">
        <v>0.1</v>
      </c>
      <c r="I59" s="16" t="s">
        <v>339</v>
      </c>
      <c r="J59" s="12" t="s">
        <v>343</v>
      </c>
      <c r="K59" s="16" t="s">
        <v>297</v>
      </c>
      <c r="L59" s="66" t="s">
        <v>338</v>
      </c>
      <c r="M59" s="85">
        <f t="shared" si="4"/>
        <v>0.2</v>
      </c>
      <c r="N59" s="15">
        <f t="shared" si="3"/>
        <v>0.99</v>
      </c>
      <c r="O59" s="78">
        <f t="shared" si="0"/>
        <v>0</v>
      </c>
      <c r="P59" s="78">
        <f t="shared" si="1"/>
        <v>1.9800000000000005E-2</v>
      </c>
      <c r="Q59" s="153">
        <f t="shared" si="2"/>
        <v>2.0000000000000023E-4</v>
      </c>
      <c r="R59" s="113"/>
    </row>
    <row r="60" spans="2:18" s="3" customFormat="1" ht="27.95" customHeight="1">
      <c r="B60" s="563"/>
      <c r="C60" s="188"/>
      <c r="D60" s="22"/>
      <c r="E60" s="23"/>
      <c r="F60" s="24"/>
      <c r="G60" s="14" t="s">
        <v>14</v>
      </c>
      <c r="H60" s="15">
        <v>0.1</v>
      </c>
      <c r="I60" s="16" t="s">
        <v>340</v>
      </c>
      <c r="J60" s="12" t="s">
        <v>342</v>
      </c>
      <c r="K60" s="16" t="s">
        <v>221</v>
      </c>
      <c r="L60" s="66" t="s">
        <v>338</v>
      </c>
      <c r="M60" s="85">
        <f t="shared" si="4"/>
        <v>0.2</v>
      </c>
      <c r="N60" s="15">
        <f t="shared" si="3"/>
        <v>0.99</v>
      </c>
      <c r="O60" s="78">
        <f t="shared" si="0"/>
        <v>0</v>
      </c>
      <c r="P60" s="78">
        <f t="shared" si="1"/>
        <v>1.9800000000000005E-2</v>
      </c>
      <c r="Q60" s="153">
        <f t="shared" si="2"/>
        <v>2.0000000000000023E-4</v>
      </c>
      <c r="R60" s="113"/>
    </row>
    <row r="61" spans="2:18" s="3" customFormat="1" ht="27.95" customHeight="1">
      <c r="B61" s="563"/>
      <c r="C61" s="188"/>
      <c r="D61" s="17" t="s">
        <v>484</v>
      </c>
      <c r="E61" s="18" t="s">
        <v>334</v>
      </c>
      <c r="F61" s="19" t="s">
        <v>312</v>
      </c>
      <c r="G61" s="14" t="s">
        <v>12</v>
      </c>
      <c r="H61" s="15">
        <v>0.8</v>
      </c>
      <c r="I61" s="16" t="s">
        <v>68</v>
      </c>
      <c r="J61" s="12" t="s">
        <v>341</v>
      </c>
      <c r="K61" s="16" t="s">
        <v>221</v>
      </c>
      <c r="L61" s="66" t="s">
        <v>350</v>
      </c>
      <c r="M61" s="85">
        <v>0.2</v>
      </c>
      <c r="N61" s="15">
        <f t="shared" si="3"/>
        <v>0.99</v>
      </c>
      <c r="O61" s="78">
        <f t="shared" si="0"/>
        <v>0</v>
      </c>
      <c r="P61" s="78">
        <f t="shared" si="1"/>
        <v>0.15840000000000004</v>
      </c>
      <c r="Q61" s="153">
        <f t="shared" si="2"/>
        <v>1.6000000000000018E-3</v>
      </c>
      <c r="R61" s="113"/>
    </row>
    <row r="62" spans="2:18" s="3" customFormat="1" ht="27.95" customHeight="1">
      <c r="B62" s="563"/>
      <c r="C62" s="188"/>
      <c r="D62" s="20"/>
      <c r="E62" s="21"/>
      <c r="F62" s="31"/>
      <c r="G62" s="14" t="s">
        <v>13</v>
      </c>
      <c r="H62" s="15">
        <v>0.1</v>
      </c>
      <c r="I62" s="16" t="s">
        <v>339</v>
      </c>
      <c r="J62" s="12" t="s">
        <v>343</v>
      </c>
      <c r="K62" s="16" t="s">
        <v>297</v>
      </c>
      <c r="L62" s="66" t="s">
        <v>338</v>
      </c>
      <c r="M62" s="85">
        <f t="shared" si="4"/>
        <v>0.2</v>
      </c>
      <c r="N62" s="15">
        <f t="shared" si="3"/>
        <v>0.99</v>
      </c>
      <c r="O62" s="78">
        <f t="shared" si="0"/>
        <v>0</v>
      </c>
      <c r="P62" s="78">
        <f t="shared" si="1"/>
        <v>1.9800000000000005E-2</v>
      </c>
      <c r="Q62" s="153">
        <f t="shared" si="2"/>
        <v>2.0000000000000023E-4</v>
      </c>
      <c r="R62" s="113"/>
    </row>
    <row r="63" spans="2:18" s="3" customFormat="1" ht="27.95" customHeight="1">
      <c r="B63" s="563"/>
      <c r="C63" s="188"/>
      <c r="D63" s="22"/>
      <c r="E63" s="23"/>
      <c r="F63" s="24"/>
      <c r="G63" s="14" t="s">
        <v>14</v>
      </c>
      <c r="H63" s="15">
        <v>0.1</v>
      </c>
      <c r="I63" s="16" t="s">
        <v>340</v>
      </c>
      <c r="J63" s="12" t="s">
        <v>342</v>
      </c>
      <c r="K63" s="16" t="s">
        <v>221</v>
      </c>
      <c r="L63" s="66" t="s">
        <v>338</v>
      </c>
      <c r="M63" s="85">
        <f t="shared" si="4"/>
        <v>0.2</v>
      </c>
      <c r="N63" s="15">
        <f t="shared" si="3"/>
        <v>0.99</v>
      </c>
      <c r="O63" s="78">
        <f t="shared" si="0"/>
        <v>0</v>
      </c>
      <c r="P63" s="78">
        <f t="shared" si="1"/>
        <v>1.9800000000000005E-2</v>
      </c>
      <c r="Q63" s="153">
        <f t="shared" si="2"/>
        <v>2.0000000000000023E-4</v>
      </c>
      <c r="R63" s="113"/>
    </row>
    <row r="64" spans="2:18" s="3" customFormat="1" ht="27.95" customHeight="1">
      <c r="B64" s="563"/>
      <c r="C64" s="188"/>
      <c r="D64" s="17" t="s">
        <v>485</v>
      </c>
      <c r="E64" s="18" t="s">
        <v>71</v>
      </c>
      <c r="F64" s="19" t="s">
        <v>325</v>
      </c>
      <c r="G64" s="14" t="s">
        <v>205</v>
      </c>
      <c r="H64" s="15">
        <v>0.4</v>
      </c>
      <c r="I64" s="16" t="s">
        <v>15</v>
      </c>
      <c r="J64" s="12" t="s">
        <v>210</v>
      </c>
      <c r="K64" s="16" t="s">
        <v>18</v>
      </c>
      <c r="L64" s="65" t="s">
        <v>21</v>
      </c>
      <c r="M64" s="85">
        <v>2</v>
      </c>
      <c r="N64" s="15">
        <f t="shared" si="3"/>
        <v>0</v>
      </c>
      <c r="O64" s="78">
        <f t="shared" si="0"/>
        <v>0.8</v>
      </c>
      <c r="P64" s="78">
        <f t="shared" si="1"/>
        <v>0</v>
      </c>
      <c r="Q64" s="153">
        <f t="shared" si="2"/>
        <v>0</v>
      </c>
      <c r="R64" s="113"/>
    </row>
    <row r="65" spans="2:18" s="3" customFormat="1" ht="27.95" customHeight="1">
      <c r="B65" s="563"/>
      <c r="C65" s="188"/>
      <c r="D65" s="20"/>
      <c r="E65" s="21"/>
      <c r="F65" s="31"/>
      <c r="G65" s="14" t="s">
        <v>206</v>
      </c>
      <c r="H65" s="15">
        <v>0.4</v>
      </c>
      <c r="I65" s="16" t="s">
        <v>204</v>
      </c>
      <c r="J65" s="13" t="s">
        <v>864</v>
      </c>
      <c r="K65" s="16" t="s">
        <v>20</v>
      </c>
      <c r="L65" s="66" t="s">
        <v>338</v>
      </c>
      <c r="M65" s="85">
        <f t="shared" si="4"/>
        <v>2</v>
      </c>
      <c r="N65" s="15">
        <f t="shared" si="3"/>
        <v>0.99</v>
      </c>
      <c r="O65" s="78">
        <f t="shared" si="0"/>
        <v>0</v>
      </c>
      <c r="P65" s="78">
        <f t="shared" si="1"/>
        <v>0.79200000000000004</v>
      </c>
      <c r="Q65" s="153">
        <f t="shared" si="2"/>
        <v>8.0000000000000071E-3</v>
      </c>
      <c r="R65" s="113"/>
    </row>
    <row r="66" spans="2:18" s="3" customFormat="1" ht="27.95" customHeight="1">
      <c r="B66" s="563"/>
      <c r="C66" s="188"/>
      <c r="D66" s="22"/>
      <c r="E66" s="23"/>
      <c r="F66" s="24"/>
      <c r="G66" s="14" t="s">
        <v>14</v>
      </c>
      <c r="H66" s="15">
        <v>0.2</v>
      </c>
      <c r="I66" s="16" t="s">
        <v>15</v>
      </c>
      <c r="J66" s="12" t="s">
        <v>210</v>
      </c>
      <c r="K66" s="16" t="s">
        <v>18</v>
      </c>
      <c r="L66" s="65" t="s">
        <v>21</v>
      </c>
      <c r="M66" s="85">
        <f t="shared" si="4"/>
        <v>2</v>
      </c>
      <c r="N66" s="15">
        <f t="shared" si="3"/>
        <v>0</v>
      </c>
      <c r="O66" s="78">
        <f t="shared" si="0"/>
        <v>0.4</v>
      </c>
      <c r="P66" s="78">
        <f t="shared" si="1"/>
        <v>0</v>
      </c>
      <c r="Q66" s="153">
        <f t="shared" si="2"/>
        <v>0</v>
      </c>
      <c r="R66" s="113"/>
    </row>
    <row r="67" spans="2:18" s="3" customFormat="1" ht="27.95" customHeight="1">
      <c r="B67" s="563"/>
      <c r="C67" s="188"/>
      <c r="D67" s="17" t="s">
        <v>486</v>
      </c>
      <c r="E67" s="18" t="s">
        <v>6</v>
      </c>
      <c r="F67" s="19" t="s">
        <v>326</v>
      </c>
      <c r="G67" s="14" t="s">
        <v>12</v>
      </c>
      <c r="H67" s="15">
        <v>0.8</v>
      </c>
      <c r="I67" s="16" t="s">
        <v>344</v>
      </c>
      <c r="J67" s="12" t="s">
        <v>341</v>
      </c>
      <c r="K67" s="16" t="s">
        <v>82</v>
      </c>
      <c r="L67" s="66" t="s">
        <v>338</v>
      </c>
      <c r="M67" s="85">
        <v>0.2</v>
      </c>
      <c r="N67" s="15">
        <f t="shared" si="3"/>
        <v>0.99</v>
      </c>
      <c r="O67" s="78">
        <f t="shared" si="0"/>
        <v>0</v>
      </c>
      <c r="P67" s="78">
        <f t="shared" si="1"/>
        <v>0.15840000000000004</v>
      </c>
      <c r="Q67" s="153">
        <f t="shared" si="2"/>
        <v>1.6000000000000018E-3</v>
      </c>
      <c r="R67" s="113"/>
    </row>
    <row r="68" spans="2:18" s="3" customFormat="1" ht="27.95" customHeight="1">
      <c r="B68" s="563"/>
      <c r="C68" s="188"/>
      <c r="D68" s="20"/>
      <c r="E68" s="21"/>
      <c r="F68" s="31"/>
      <c r="G68" s="14" t="s">
        <v>13</v>
      </c>
      <c r="H68" s="15">
        <v>0.1</v>
      </c>
      <c r="I68" s="16" t="s">
        <v>68</v>
      </c>
      <c r="J68" s="12" t="s">
        <v>342</v>
      </c>
      <c r="K68" s="16" t="s">
        <v>297</v>
      </c>
      <c r="L68" s="66" t="s">
        <v>338</v>
      </c>
      <c r="M68" s="85">
        <f t="shared" si="4"/>
        <v>0.2</v>
      </c>
      <c r="N68" s="15">
        <f t="shared" si="3"/>
        <v>0.99</v>
      </c>
      <c r="O68" s="78">
        <f t="shared" si="0"/>
        <v>0</v>
      </c>
      <c r="P68" s="78">
        <f t="shared" si="1"/>
        <v>1.9800000000000005E-2</v>
      </c>
      <c r="Q68" s="153">
        <f t="shared" si="2"/>
        <v>2.0000000000000023E-4</v>
      </c>
      <c r="R68" s="113"/>
    </row>
    <row r="69" spans="2:18" s="3" customFormat="1" ht="27.95" customHeight="1">
      <c r="B69" s="563"/>
      <c r="C69" s="188"/>
      <c r="D69" s="22"/>
      <c r="E69" s="23"/>
      <c r="F69" s="24"/>
      <c r="G69" s="14" t="s">
        <v>14</v>
      </c>
      <c r="H69" s="15">
        <v>0.1</v>
      </c>
      <c r="I69" s="16" t="s">
        <v>68</v>
      </c>
      <c r="J69" s="12" t="s">
        <v>342</v>
      </c>
      <c r="K69" s="16" t="s">
        <v>221</v>
      </c>
      <c r="L69" s="66" t="s">
        <v>338</v>
      </c>
      <c r="M69" s="85">
        <f t="shared" si="4"/>
        <v>0.2</v>
      </c>
      <c r="N69" s="15">
        <f t="shared" si="3"/>
        <v>0.99</v>
      </c>
      <c r="O69" s="78">
        <f t="shared" si="0"/>
        <v>0</v>
      </c>
      <c r="P69" s="78">
        <f t="shared" si="1"/>
        <v>1.9800000000000005E-2</v>
      </c>
      <c r="Q69" s="153">
        <f t="shared" si="2"/>
        <v>2.0000000000000023E-4</v>
      </c>
      <c r="R69" s="113"/>
    </row>
    <row r="70" spans="2:18" s="3" customFormat="1" ht="27.95" customHeight="1">
      <c r="B70" s="563"/>
      <c r="C70" s="188"/>
      <c r="D70" s="17" t="s">
        <v>487</v>
      </c>
      <c r="E70" s="18" t="s">
        <v>6</v>
      </c>
      <c r="F70" s="19" t="s">
        <v>327</v>
      </c>
      <c r="G70" s="14" t="s">
        <v>12</v>
      </c>
      <c r="H70" s="15">
        <v>0.8</v>
      </c>
      <c r="I70" s="16" t="s">
        <v>344</v>
      </c>
      <c r="J70" s="12" t="s">
        <v>341</v>
      </c>
      <c r="K70" s="16" t="s">
        <v>82</v>
      </c>
      <c r="L70" s="66" t="s">
        <v>338</v>
      </c>
      <c r="M70" s="85">
        <v>0.2</v>
      </c>
      <c r="N70" s="15">
        <f t="shared" si="3"/>
        <v>0.99</v>
      </c>
      <c r="O70" s="78">
        <f t="shared" si="0"/>
        <v>0</v>
      </c>
      <c r="P70" s="78">
        <f t="shared" si="1"/>
        <v>0.15840000000000004</v>
      </c>
      <c r="Q70" s="153">
        <f t="shared" si="2"/>
        <v>1.6000000000000018E-3</v>
      </c>
      <c r="R70" s="113"/>
    </row>
    <row r="71" spans="2:18" s="3" customFormat="1" ht="27.95" customHeight="1">
      <c r="B71" s="563"/>
      <c r="C71" s="188"/>
      <c r="D71" s="20"/>
      <c r="E71" s="21"/>
      <c r="F71" s="31"/>
      <c r="G71" s="14" t="s">
        <v>13</v>
      </c>
      <c r="H71" s="15">
        <v>0.1</v>
      </c>
      <c r="I71" s="16" t="s">
        <v>68</v>
      </c>
      <c r="J71" s="12" t="s">
        <v>342</v>
      </c>
      <c r="K71" s="16" t="s">
        <v>297</v>
      </c>
      <c r="L71" s="66" t="s">
        <v>338</v>
      </c>
      <c r="M71" s="85">
        <f t="shared" si="4"/>
        <v>0.2</v>
      </c>
      <c r="N71" s="15">
        <f t="shared" si="3"/>
        <v>0.99</v>
      </c>
      <c r="O71" s="78">
        <f t="shared" si="0"/>
        <v>0</v>
      </c>
      <c r="P71" s="78">
        <f t="shared" si="1"/>
        <v>1.9800000000000005E-2</v>
      </c>
      <c r="Q71" s="153">
        <f t="shared" si="2"/>
        <v>2.0000000000000023E-4</v>
      </c>
      <c r="R71" s="113"/>
    </row>
    <row r="72" spans="2:18" s="3" customFormat="1" ht="27.95" customHeight="1">
      <c r="B72" s="563"/>
      <c r="C72" s="188"/>
      <c r="D72" s="22"/>
      <c r="E72" s="23"/>
      <c r="F72" s="24"/>
      <c r="G72" s="14" t="s">
        <v>14</v>
      </c>
      <c r="H72" s="15">
        <v>0.1</v>
      </c>
      <c r="I72" s="16" t="s">
        <v>68</v>
      </c>
      <c r="J72" s="12" t="s">
        <v>342</v>
      </c>
      <c r="K72" s="16" t="s">
        <v>221</v>
      </c>
      <c r="L72" s="66" t="s">
        <v>338</v>
      </c>
      <c r="M72" s="85">
        <f t="shared" si="4"/>
        <v>0.2</v>
      </c>
      <c r="N72" s="15">
        <f t="shared" si="3"/>
        <v>0.99</v>
      </c>
      <c r="O72" s="78">
        <f t="shared" ref="O72:O135" si="5">IF(I72="Safe", M72*H72,0)</f>
        <v>0</v>
      </c>
      <c r="P72" s="78">
        <f t="shared" ref="P72:P135" si="6">IF(I72="Dangerous",M72*H72*N72,0)</f>
        <v>1.9800000000000005E-2</v>
      </c>
      <c r="Q72" s="153">
        <f t="shared" ref="Q72:Q135" si="7">IF(P72=0,0,M72*H72*(1-N72))</f>
        <v>2.0000000000000023E-4</v>
      </c>
      <c r="R72" s="113"/>
    </row>
    <row r="73" spans="2:18" s="3" customFormat="1" ht="27.95" customHeight="1">
      <c r="B73" s="563"/>
      <c r="C73" s="188"/>
      <c r="D73" s="17" t="s">
        <v>488</v>
      </c>
      <c r="E73" s="18" t="s">
        <v>71</v>
      </c>
      <c r="F73" s="19" t="s">
        <v>329</v>
      </c>
      <c r="G73" s="14" t="s">
        <v>205</v>
      </c>
      <c r="H73" s="15">
        <v>0.4</v>
      </c>
      <c r="I73" s="16" t="s">
        <v>81</v>
      </c>
      <c r="J73" s="12" t="s">
        <v>292</v>
      </c>
      <c r="K73" s="16" t="s">
        <v>215</v>
      </c>
      <c r="L73" s="65" t="s">
        <v>217</v>
      </c>
      <c r="M73" s="85">
        <v>2</v>
      </c>
      <c r="N73" s="15">
        <f t="shared" si="3"/>
        <v>0</v>
      </c>
      <c r="O73" s="78">
        <f t="shared" si="5"/>
        <v>0.8</v>
      </c>
      <c r="P73" s="78">
        <f t="shared" si="6"/>
        <v>0</v>
      </c>
      <c r="Q73" s="153">
        <f t="shared" si="7"/>
        <v>0</v>
      </c>
      <c r="R73" s="113"/>
    </row>
    <row r="74" spans="2:18" s="3" customFormat="1" ht="27.95" customHeight="1">
      <c r="B74" s="563"/>
      <c r="C74" s="188"/>
      <c r="D74" s="20"/>
      <c r="E74" s="21"/>
      <c r="F74" s="31"/>
      <c r="G74" s="14" t="s">
        <v>206</v>
      </c>
      <c r="H74" s="15">
        <v>0.4</v>
      </c>
      <c r="I74" s="16" t="s">
        <v>68</v>
      </c>
      <c r="J74" s="12" t="s">
        <v>342</v>
      </c>
      <c r="K74" s="16" t="s">
        <v>297</v>
      </c>
      <c r="L74" s="66" t="s">
        <v>338</v>
      </c>
      <c r="M74" s="85">
        <f t="shared" si="4"/>
        <v>2</v>
      </c>
      <c r="N74" s="15">
        <f t="shared" ref="N74:N137" si="8">IF(K74="Detected", 0.99,0)</f>
        <v>0.99</v>
      </c>
      <c r="O74" s="78">
        <f t="shared" si="5"/>
        <v>0</v>
      </c>
      <c r="P74" s="78">
        <f t="shared" si="6"/>
        <v>0.79200000000000004</v>
      </c>
      <c r="Q74" s="153">
        <f t="shared" si="7"/>
        <v>8.0000000000000071E-3</v>
      </c>
      <c r="R74" s="113"/>
    </row>
    <row r="75" spans="2:18" s="3" customFormat="1" ht="27.95" customHeight="1">
      <c r="B75" s="563"/>
      <c r="C75" s="188"/>
      <c r="D75" s="22"/>
      <c r="E75" s="23"/>
      <c r="F75" s="24"/>
      <c r="G75" s="14" t="s">
        <v>14</v>
      </c>
      <c r="H75" s="15">
        <v>0.2</v>
      </c>
      <c r="I75" s="16" t="s">
        <v>15</v>
      </c>
      <c r="J75" s="12" t="s">
        <v>210</v>
      </c>
      <c r="K75" s="16" t="s">
        <v>18</v>
      </c>
      <c r="L75" s="65" t="s">
        <v>21</v>
      </c>
      <c r="M75" s="85">
        <f t="shared" si="4"/>
        <v>2</v>
      </c>
      <c r="N75" s="15">
        <f t="shared" si="8"/>
        <v>0</v>
      </c>
      <c r="O75" s="78">
        <f t="shared" si="5"/>
        <v>0.4</v>
      </c>
      <c r="P75" s="78">
        <f t="shared" si="6"/>
        <v>0</v>
      </c>
      <c r="Q75" s="153">
        <f t="shared" si="7"/>
        <v>0</v>
      </c>
      <c r="R75" s="113"/>
    </row>
    <row r="76" spans="2:18" s="3" customFormat="1" ht="27.95" customHeight="1">
      <c r="B76" s="563"/>
      <c r="C76" s="188"/>
      <c r="D76" s="17" t="s">
        <v>489</v>
      </c>
      <c r="E76" s="18" t="s">
        <v>24</v>
      </c>
      <c r="F76" s="19" t="s">
        <v>331</v>
      </c>
      <c r="G76" s="14" t="s">
        <v>12</v>
      </c>
      <c r="H76" s="15">
        <v>0.8</v>
      </c>
      <c r="I76" s="16" t="s">
        <v>68</v>
      </c>
      <c r="J76" s="12" t="s">
        <v>342</v>
      </c>
      <c r="K76" s="16" t="s">
        <v>221</v>
      </c>
      <c r="L76" s="66" t="s">
        <v>338</v>
      </c>
      <c r="M76" s="85">
        <v>0.2</v>
      </c>
      <c r="N76" s="15">
        <f t="shared" si="8"/>
        <v>0.99</v>
      </c>
      <c r="O76" s="78">
        <f t="shared" si="5"/>
        <v>0</v>
      </c>
      <c r="P76" s="78">
        <f t="shared" si="6"/>
        <v>0.15840000000000004</v>
      </c>
      <c r="Q76" s="153">
        <f t="shared" si="7"/>
        <v>1.6000000000000018E-3</v>
      </c>
      <c r="R76" s="113"/>
    </row>
    <row r="77" spans="2:18" s="3" customFormat="1" ht="27.95" customHeight="1">
      <c r="B77" s="563"/>
      <c r="C77" s="188"/>
      <c r="D77" s="20"/>
      <c r="E77" s="21"/>
      <c r="F77" s="31"/>
      <c r="G77" s="14" t="s">
        <v>13</v>
      </c>
      <c r="H77" s="15">
        <v>0.1</v>
      </c>
      <c r="I77" s="16" t="s">
        <v>204</v>
      </c>
      <c r="J77" s="12" t="s">
        <v>342</v>
      </c>
      <c r="K77" s="16" t="s">
        <v>300</v>
      </c>
      <c r="L77" s="66" t="s">
        <v>338</v>
      </c>
      <c r="M77" s="85">
        <f t="shared" ref="M77:M94" si="9">M76</f>
        <v>0.2</v>
      </c>
      <c r="N77" s="15">
        <f t="shared" si="8"/>
        <v>0.99</v>
      </c>
      <c r="O77" s="78">
        <f t="shared" si="5"/>
        <v>0</v>
      </c>
      <c r="P77" s="78">
        <f t="shared" si="6"/>
        <v>1.9800000000000005E-2</v>
      </c>
      <c r="Q77" s="153">
        <f t="shared" si="7"/>
        <v>2.0000000000000023E-4</v>
      </c>
      <c r="R77" s="113"/>
    </row>
    <row r="78" spans="2:18" s="3" customFormat="1" ht="27.95" customHeight="1">
      <c r="B78" s="563"/>
      <c r="C78" s="188"/>
      <c r="D78" s="20"/>
      <c r="E78" s="21"/>
      <c r="F78" s="31"/>
      <c r="G78" s="14" t="s">
        <v>14</v>
      </c>
      <c r="H78" s="15">
        <v>0.1</v>
      </c>
      <c r="I78" s="91" t="s">
        <v>68</v>
      </c>
      <c r="J78" s="12" t="s">
        <v>342</v>
      </c>
      <c r="K78" s="91" t="s">
        <v>82</v>
      </c>
      <c r="L78" s="66" t="s">
        <v>338</v>
      </c>
      <c r="M78" s="93">
        <f t="shared" si="9"/>
        <v>0.2</v>
      </c>
      <c r="N78" s="172">
        <f t="shared" si="8"/>
        <v>0.99</v>
      </c>
      <c r="O78" s="174">
        <f t="shared" si="5"/>
        <v>0</v>
      </c>
      <c r="P78" s="174">
        <f t="shared" si="6"/>
        <v>1.9800000000000005E-2</v>
      </c>
      <c r="Q78" s="175">
        <f t="shared" si="7"/>
        <v>2.0000000000000023E-4</v>
      </c>
      <c r="R78" s="113"/>
    </row>
    <row r="79" spans="2:18" s="3" customFormat="1" ht="27.95" customHeight="1">
      <c r="B79" s="563"/>
      <c r="C79" s="188"/>
      <c r="D79" s="17" t="s">
        <v>490</v>
      </c>
      <c r="E79" s="18" t="s">
        <v>71</v>
      </c>
      <c r="F79" s="19" t="s">
        <v>330</v>
      </c>
      <c r="G79" s="14" t="s">
        <v>205</v>
      </c>
      <c r="H79" s="15">
        <v>0.4</v>
      </c>
      <c r="I79" s="16" t="s">
        <v>81</v>
      </c>
      <c r="J79" s="12" t="s">
        <v>292</v>
      </c>
      <c r="K79" s="16" t="s">
        <v>215</v>
      </c>
      <c r="L79" s="65" t="s">
        <v>217</v>
      </c>
      <c r="M79" s="85">
        <v>2</v>
      </c>
      <c r="N79" s="15">
        <f t="shared" si="8"/>
        <v>0</v>
      </c>
      <c r="O79" s="78">
        <f t="shared" si="5"/>
        <v>0.8</v>
      </c>
      <c r="P79" s="78">
        <f t="shared" si="6"/>
        <v>0</v>
      </c>
      <c r="Q79" s="153">
        <f t="shared" si="7"/>
        <v>0</v>
      </c>
      <c r="R79" s="113"/>
    </row>
    <row r="80" spans="2:18" s="3" customFormat="1" ht="27.95" customHeight="1">
      <c r="B80" s="563"/>
      <c r="C80" s="188"/>
      <c r="D80" s="20"/>
      <c r="E80" s="21"/>
      <c r="F80" s="31"/>
      <c r="G80" s="14" t="s">
        <v>206</v>
      </c>
      <c r="H80" s="15">
        <v>0.4</v>
      </c>
      <c r="I80" s="16" t="s">
        <v>68</v>
      </c>
      <c r="J80" s="12" t="s">
        <v>342</v>
      </c>
      <c r="K80" s="16" t="s">
        <v>297</v>
      </c>
      <c r="L80" s="66" t="s">
        <v>338</v>
      </c>
      <c r="M80" s="85">
        <f t="shared" si="9"/>
        <v>2</v>
      </c>
      <c r="N80" s="15">
        <f t="shared" si="8"/>
        <v>0.99</v>
      </c>
      <c r="O80" s="78">
        <f t="shared" si="5"/>
        <v>0</v>
      </c>
      <c r="P80" s="78">
        <f t="shared" si="6"/>
        <v>0.79200000000000004</v>
      </c>
      <c r="Q80" s="153">
        <f t="shared" si="7"/>
        <v>8.0000000000000071E-3</v>
      </c>
      <c r="R80" s="113"/>
    </row>
    <row r="81" spans="2:18" s="3" customFormat="1" ht="27.95" customHeight="1">
      <c r="B81" s="563"/>
      <c r="C81" s="188"/>
      <c r="D81" s="22"/>
      <c r="E81" s="23"/>
      <c r="F81" s="24"/>
      <c r="G81" s="14" t="s">
        <v>14</v>
      </c>
      <c r="H81" s="15">
        <v>0.2</v>
      </c>
      <c r="I81" s="16" t="s">
        <v>15</v>
      </c>
      <c r="J81" s="12" t="s">
        <v>210</v>
      </c>
      <c r="K81" s="16" t="s">
        <v>18</v>
      </c>
      <c r="L81" s="65" t="s">
        <v>21</v>
      </c>
      <c r="M81" s="85">
        <f t="shared" si="9"/>
        <v>2</v>
      </c>
      <c r="N81" s="15">
        <f t="shared" si="8"/>
        <v>0</v>
      </c>
      <c r="O81" s="78">
        <f t="shared" si="5"/>
        <v>0.4</v>
      </c>
      <c r="P81" s="78">
        <f t="shared" si="6"/>
        <v>0</v>
      </c>
      <c r="Q81" s="153">
        <f t="shared" si="7"/>
        <v>0</v>
      </c>
      <c r="R81" s="171"/>
    </row>
    <row r="82" spans="2:18" s="3" customFormat="1" ht="27.95" customHeight="1">
      <c r="B82" s="563"/>
      <c r="C82" s="188"/>
      <c r="D82" s="17" t="s">
        <v>491</v>
      </c>
      <c r="E82" s="18" t="s">
        <v>6</v>
      </c>
      <c r="F82" s="19" t="s">
        <v>331</v>
      </c>
      <c r="G82" s="14" t="s">
        <v>12</v>
      </c>
      <c r="H82" s="15">
        <v>0.8</v>
      </c>
      <c r="I82" s="16" t="s">
        <v>68</v>
      </c>
      <c r="J82" s="12" t="s">
        <v>342</v>
      </c>
      <c r="K82" s="16" t="s">
        <v>221</v>
      </c>
      <c r="L82" s="66" t="s">
        <v>338</v>
      </c>
      <c r="M82" s="85">
        <v>0.2</v>
      </c>
      <c r="N82" s="15">
        <f t="shared" si="8"/>
        <v>0.99</v>
      </c>
      <c r="O82" s="78">
        <f t="shared" si="5"/>
        <v>0</v>
      </c>
      <c r="P82" s="78">
        <f t="shared" si="6"/>
        <v>0.15840000000000004</v>
      </c>
      <c r="Q82" s="153">
        <f t="shared" si="7"/>
        <v>1.6000000000000018E-3</v>
      </c>
      <c r="R82" s="171"/>
    </row>
    <row r="83" spans="2:18" s="3" customFormat="1" ht="27.95" customHeight="1">
      <c r="B83" s="563"/>
      <c r="C83" s="188"/>
      <c r="D83" s="20"/>
      <c r="E83" s="21"/>
      <c r="F83" s="31"/>
      <c r="G83" s="14" t="s">
        <v>13</v>
      </c>
      <c r="H83" s="15">
        <v>0.1</v>
      </c>
      <c r="I83" s="16" t="s">
        <v>204</v>
      </c>
      <c r="J83" s="12" t="s">
        <v>342</v>
      </c>
      <c r="K83" s="16" t="s">
        <v>300</v>
      </c>
      <c r="L83" s="66" t="s">
        <v>338</v>
      </c>
      <c r="M83" s="85">
        <f t="shared" si="9"/>
        <v>0.2</v>
      </c>
      <c r="N83" s="15">
        <f t="shared" si="8"/>
        <v>0.99</v>
      </c>
      <c r="O83" s="78">
        <f t="shared" si="5"/>
        <v>0</v>
      </c>
      <c r="P83" s="78">
        <f t="shared" si="6"/>
        <v>1.9800000000000005E-2</v>
      </c>
      <c r="Q83" s="153">
        <f t="shared" si="7"/>
        <v>2.0000000000000023E-4</v>
      </c>
      <c r="R83" s="171"/>
    </row>
    <row r="84" spans="2:18" s="3" customFormat="1" ht="27.95" customHeight="1">
      <c r="B84" s="563"/>
      <c r="C84" s="188"/>
      <c r="D84" s="22"/>
      <c r="E84" s="23"/>
      <c r="F84" s="24"/>
      <c r="G84" s="14" t="s">
        <v>14</v>
      </c>
      <c r="H84" s="15">
        <v>0.1</v>
      </c>
      <c r="I84" s="91" t="s">
        <v>68</v>
      </c>
      <c r="J84" s="12" t="s">
        <v>342</v>
      </c>
      <c r="K84" s="91" t="s">
        <v>82</v>
      </c>
      <c r="L84" s="66" t="s">
        <v>338</v>
      </c>
      <c r="M84" s="85">
        <f t="shared" si="9"/>
        <v>0.2</v>
      </c>
      <c r="N84" s="15">
        <f t="shared" si="8"/>
        <v>0.99</v>
      </c>
      <c r="O84" s="78">
        <f t="shared" si="5"/>
        <v>0</v>
      </c>
      <c r="P84" s="78">
        <f t="shared" si="6"/>
        <v>1.9800000000000005E-2</v>
      </c>
      <c r="Q84" s="153">
        <f t="shared" si="7"/>
        <v>2.0000000000000023E-4</v>
      </c>
      <c r="R84" s="171"/>
    </row>
    <row r="85" spans="2:18" s="3" customFormat="1" ht="27.95" customHeight="1">
      <c r="B85" s="563"/>
      <c r="C85" s="188"/>
      <c r="D85" s="17" t="s">
        <v>492</v>
      </c>
      <c r="E85" s="18" t="s">
        <v>354</v>
      </c>
      <c r="F85" s="19" t="s">
        <v>332</v>
      </c>
      <c r="G85" s="168" t="s">
        <v>357</v>
      </c>
      <c r="H85" s="164">
        <v>0.25</v>
      </c>
      <c r="I85" s="165" t="s">
        <v>81</v>
      </c>
      <c r="J85" s="13" t="s">
        <v>210</v>
      </c>
      <c r="K85" s="165" t="s">
        <v>298</v>
      </c>
      <c r="L85" s="66" t="s">
        <v>299</v>
      </c>
      <c r="M85" s="177">
        <v>0.45</v>
      </c>
      <c r="N85" s="164">
        <f t="shared" si="8"/>
        <v>0</v>
      </c>
      <c r="O85" s="167">
        <f t="shared" si="5"/>
        <v>0.1125</v>
      </c>
      <c r="P85" s="167">
        <f t="shared" si="6"/>
        <v>0</v>
      </c>
      <c r="Q85" s="178">
        <f t="shared" si="7"/>
        <v>0</v>
      </c>
      <c r="R85" s="171"/>
    </row>
    <row r="86" spans="2:18" s="3" customFormat="1" ht="27.95" customHeight="1">
      <c r="B86" s="563"/>
      <c r="C86" s="188"/>
      <c r="D86" s="20"/>
      <c r="E86" s="21"/>
      <c r="F86" s="31"/>
      <c r="G86" s="168" t="s">
        <v>233</v>
      </c>
      <c r="H86" s="164">
        <v>0.25</v>
      </c>
      <c r="I86" s="165" t="s">
        <v>204</v>
      </c>
      <c r="J86" s="13" t="s">
        <v>342</v>
      </c>
      <c r="K86" s="165" t="s">
        <v>82</v>
      </c>
      <c r="L86" s="66" t="s">
        <v>338</v>
      </c>
      <c r="M86" s="177">
        <v>0.45</v>
      </c>
      <c r="N86" s="164">
        <f t="shared" si="8"/>
        <v>0.99</v>
      </c>
      <c r="O86" s="167">
        <f t="shared" si="5"/>
        <v>0</v>
      </c>
      <c r="P86" s="167">
        <f t="shared" si="6"/>
        <v>0.111375</v>
      </c>
      <c r="Q86" s="178">
        <f t="shared" si="7"/>
        <v>1.125000000000001E-3</v>
      </c>
      <c r="R86" s="171"/>
    </row>
    <row r="87" spans="2:18" s="3" customFormat="1" ht="27.95" customHeight="1">
      <c r="B87" s="563"/>
      <c r="C87" s="188"/>
      <c r="D87" s="20"/>
      <c r="E87" s="21"/>
      <c r="F87" s="31"/>
      <c r="G87" s="168" t="s">
        <v>358</v>
      </c>
      <c r="H87" s="164">
        <v>0.25</v>
      </c>
      <c r="I87" s="165" t="s">
        <v>204</v>
      </c>
      <c r="J87" s="13" t="s">
        <v>342</v>
      </c>
      <c r="K87" s="165" t="s">
        <v>300</v>
      </c>
      <c r="L87" s="66" t="s">
        <v>338</v>
      </c>
      <c r="M87" s="177">
        <f>M85</f>
        <v>0.45</v>
      </c>
      <c r="N87" s="164">
        <f t="shared" si="8"/>
        <v>0.99</v>
      </c>
      <c r="O87" s="167">
        <f t="shared" si="5"/>
        <v>0</v>
      </c>
      <c r="P87" s="167">
        <f t="shared" si="6"/>
        <v>0.111375</v>
      </c>
      <c r="Q87" s="178">
        <f t="shared" si="7"/>
        <v>1.125000000000001E-3</v>
      </c>
      <c r="R87" s="171"/>
    </row>
    <row r="88" spans="2:18" s="3" customFormat="1" ht="27.95" customHeight="1">
      <c r="B88" s="563"/>
      <c r="C88" s="188"/>
      <c r="D88" s="20"/>
      <c r="E88" s="21"/>
      <c r="F88" s="31"/>
      <c r="G88" s="168" t="s">
        <v>359</v>
      </c>
      <c r="H88" s="164">
        <v>0.25</v>
      </c>
      <c r="I88" s="179" t="s">
        <v>26</v>
      </c>
      <c r="J88" s="180" t="s">
        <v>214</v>
      </c>
      <c r="K88" s="179" t="s">
        <v>18</v>
      </c>
      <c r="L88" s="181" t="s">
        <v>21</v>
      </c>
      <c r="M88" s="182">
        <f t="shared" si="9"/>
        <v>0.45</v>
      </c>
      <c r="N88" s="183">
        <f t="shared" si="8"/>
        <v>0</v>
      </c>
      <c r="O88" s="184">
        <f t="shared" si="5"/>
        <v>0.1125</v>
      </c>
      <c r="P88" s="184">
        <f t="shared" si="6"/>
        <v>0</v>
      </c>
      <c r="Q88" s="185">
        <f t="shared" si="7"/>
        <v>0</v>
      </c>
      <c r="R88" s="171"/>
    </row>
    <row r="89" spans="2:18" s="3" customFormat="1" ht="27.95" customHeight="1">
      <c r="B89" s="563"/>
      <c r="C89" s="188"/>
      <c r="D89" s="17" t="s">
        <v>493</v>
      </c>
      <c r="E89" s="18" t="s">
        <v>6</v>
      </c>
      <c r="F89" s="19" t="s">
        <v>333</v>
      </c>
      <c r="G89" s="14" t="s">
        <v>12</v>
      </c>
      <c r="H89" s="15">
        <v>0.8</v>
      </c>
      <c r="I89" s="16" t="s">
        <v>345</v>
      </c>
      <c r="J89" s="12" t="s">
        <v>341</v>
      </c>
      <c r="K89" s="16" t="s">
        <v>221</v>
      </c>
      <c r="L89" s="66" t="s">
        <v>338</v>
      </c>
      <c r="M89" s="85">
        <v>0.2</v>
      </c>
      <c r="N89" s="15">
        <f t="shared" si="8"/>
        <v>0.99</v>
      </c>
      <c r="O89" s="78">
        <f t="shared" si="5"/>
        <v>0</v>
      </c>
      <c r="P89" s="78">
        <f t="shared" si="6"/>
        <v>0.15840000000000004</v>
      </c>
      <c r="Q89" s="153">
        <f t="shared" si="7"/>
        <v>1.6000000000000018E-3</v>
      </c>
      <c r="R89" s="171"/>
    </row>
    <row r="90" spans="2:18" s="3" customFormat="1" ht="27.95" customHeight="1">
      <c r="B90" s="563"/>
      <c r="C90" s="188"/>
      <c r="D90" s="20"/>
      <c r="E90" s="21"/>
      <c r="F90" s="31"/>
      <c r="G90" s="14" t="s">
        <v>13</v>
      </c>
      <c r="H90" s="15">
        <v>0.1</v>
      </c>
      <c r="I90" s="16" t="s">
        <v>346</v>
      </c>
      <c r="J90" s="12" t="s">
        <v>218</v>
      </c>
      <c r="K90" s="16" t="s">
        <v>347</v>
      </c>
      <c r="L90" s="65" t="s">
        <v>217</v>
      </c>
      <c r="M90" s="85">
        <f t="shared" si="9"/>
        <v>0.2</v>
      </c>
      <c r="N90" s="15">
        <f t="shared" si="8"/>
        <v>0</v>
      </c>
      <c r="O90" s="78">
        <f t="shared" si="5"/>
        <v>2.0000000000000004E-2</v>
      </c>
      <c r="P90" s="78">
        <f t="shared" si="6"/>
        <v>0</v>
      </c>
      <c r="Q90" s="153">
        <f t="shared" si="7"/>
        <v>0</v>
      </c>
      <c r="R90" s="171"/>
    </row>
    <row r="91" spans="2:18" s="3" customFormat="1" ht="27.95" customHeight="1">
      <c r="B91" s="563"/>
      <c r="C91" s="188"/>
      <c r="D91" s="22"/>
      <c r="E91" s="23"/>
      <c r="F91" s="24"/>
      <c r="G91" s="14" t="s">
        <v>14</v>
      </c>
      <c r="H91" s="15">
        <v>0.1</v>
      </c>
      <c r="I91" s="16" t="s">
        <v>81</v>
      </c>
      <c r="J91" s="12" t="s">
        <v>210</v>
      </c>
      <c r="K91" s="16" t="s">
        <v>18</v>
      </c>
      <c r="L91" s="65" t="s">
        <v>21</v>
      </c>
      <c r="M91" s="85">
        <f t="shared" si="9"/>
        <v>0.2</v>
      </c>
      <c r="N91" s="15">
        <f t="shared" si="8"/>
        <v>0</v>
      </c>
      <c r="O91" s="78">
        <f t="shared" si="5"/>
        <v>2.0000000000000004E-2</v>
      </c>
      <c r="P91" s="78">
        <f t="shared" si="6"/>
        <v>0</v>
      </c>
      <c r="Q91" s="153">
        <f t="shared" si="7"/>
        <v>0</v>
      </c>
      <c r="R91" s="171"/>
    </row>
    <row r="92" spans="2:18" s="3" customFormat="1" ht="27.95" customHeight="1">
      <c r="B92" s="563"/>
      <c r="C92" s="243"/>
      <c r="D92" s="17" t="s">
        <v>494</v>
      </c>
      <c r="E92" s="18" t="s">
        <v>335</v>
      </c>
      <c r="F92" s="19" t="s">
        <v>330</v>
      </c>
      <c r="G92" s="14" t="s">
        <v>205</v>
      </c>
      <c r="H92" s="15">
        <v>0.4</v>
      </c>
      <c r="I92" s="16" t="s">
        <v>81</v>
      </c>
      <c r="J92" s="12" t="s">
        <v>210</v>
      </c>
      <c r="K92" s="16" t="s">
        <v>298</v>
      </c>
      <c r="L92" s="65" t="s">
        <v>299</v>
      </c>
      <c r="M92" s="85">
        <v>2</v>
      </c>
      <c r="N92" s="15">
        <f t="shared" si="8"/>
        <v>0</v>
      </c>
      <c r="O92" s="78">
        <f t="shared" si="5"/>
        <v>0.8</v>
      </c>
      <c r="P92" s="78">
        <f t="shared" si="6"/>
        <v>0</v>
      </c>
      <c r="Q92" s="153">
        <f t="shared" si="7"/>
        <v>0</v>
      </c>
      <c r="R92" s="340"/>
    </row>
    <row r="93" spans="2:18" s="3" customFormat="1" ht="27.95" customHeight="1">
      <c r="B93" s="563"/>
      <c r="C93" s="243"/>
      <c r="D93" s="20"/>
      <c r="E93" s="21"/>
      <c r="F93" s="31"/>
      <c r="G93" s="14" t="s">
        <v>206</v>
      </c>
      <c r="H93" s="15">
        <v>0.4</v>
      </c>
      <c r="I93" s="16" t="s">
        <v>204</v>
      </c>
      <c r="J93" s="12" t="s">
        <v>864</v>
      </c>
      <c r="K93" s="16" t="s">
        <v>300</v>
      </c>
      <c r="L93" s="66" t="s">
        <v>338</v>
      </c>
      <c r="M93" s="85">
        <f t="shared" si="9"/>
        <v>2</v>
      </c>
      <c r="N93" s="15">
        <f t="shared" si="8"/>
        <v>0.99</v>
      </c>
      <c r="O93" s="78">
        <f t="shared" si="5"/>
        <v>0</v>
      </c>
      <c r="P93" s="78">
        <f t="shared" si="6"/>
        <v>0.79200000000000004</v>
      </c>
      <c r="Q93" s="153">
        <f t="shared" si="7"/>
        <v>8.0000000000000071E-3</v>
      </c>
      <c r="R93" s="340"/>
    </row>
    <row r="94" spans="2:18" s="3" customFormat="1" ht="27.95" customHeight="1">
      <c r="B94" s="563"/>
      <c r="C94" s="269"/>
      <c r="D94" s="22"/>
      <c r="E94" s="23"/>
      <c r="F94" s="24"/>
      <c r="G94" s="14" t="s">
        <v>14</v>
      </c>
      <c r="H94" s="15">
        <v>0.2</v>
      </c>
      <c r="I94" s="16" t="s">
        <v>26</v>
      </c>
      <c r="J94" s="12" t="s">
        <v>214</v>
      </c>
      <c r="K94" s="16" t="s">
        <v>18</v>
      </c>
      <c r="L94" s="65" t="s">
        <v>21</v>
      </c>
      <c r="M94" s="85">
        <f t="shared" si="9"/>
        <v>2</v>
      </c>
      <c r="N94" s="15">
        <f t="shared" si="8"/>
        <v>0</v>
      </c>
      <c r="O94" s="78">
        <f t="shared" si="5"/>
        <v>0.4</v>
      </c>
      <c r="P94" s="78">
        <f t="shared" si="6"/>
        <v>0</v>
      </c>
      <c r="Q94" s="153">
        <f t="shared" si="7"/>
        <v>0</v>
      </c>
      <c r="R94" s="340"/>
    </row>
    <row r="95" spans="2:18" s="3" customFormat="1" ht="27.95" customHeight="1">
      <c r="B95" s="563"/>
      <c r="C95" s="94" t="s">
        <v>495</v>
      </c>
      <c r="D95" s="20" t="s">
        <v>360</v>
      </c>
      <c r="E95" s="21" t="s">
        <v>22</v>
      </c>
      <c r="F95" s="31" t="s">
        <v>324</v>
      </c>
      <c r="G95" s="25" t="s">
        <v>205</v>
      </c>
      <c r="H95" s="26">
        <v>0.4</v>
      </c>
      <c r="I95" s="27" t="s">
        <v>15</v>
      </c>
      <c r="J95" s="11" t="s">
        <v>210</v>
      </c>
      <c r="K95" s="27" t="s">
        <v>18</v>
      </c>
      <c r="L95" s="64" t="s">
        <v>21</v>
      </c>
      <c r="M95" s="87">
        <v>2</v>
      </c>
      <c r="N95" s="26">
        <f t="shared" si="8"/>
        <v>0</v>
      </c>
      <c r="O95" s="88">
        <f t="shared" si="5"/>
        <v>0.8</v>
      </c>
      <c r="P95" s="88">
        <f t="shared" si="6"/>
        <v>0</v>
      </c>
      <c r="Q95" s="152">
        <f t="shared" si="7"/>
        <v>0</v>
      </c>
      <c r="R95" s="340"/>
    </row>
    <row r="96" spans="2:18" s="3" customFormat="1" ht="27.95" customHeight="1">
      <c r="B96" s="563"/>
      <c r="C96" s="188"/>
      <c r="D96" s="20"/>
      <c r="E96" s="21"/>
      <c r="F96" s="31"/>
      <c r="G96" s="14" t="s">
        <v>206</v>
      </c>
      <c r="H96" s="15">
        <v>0.4</v>
      </c>
      <c r="I96" s="16" t="s">
        <v>204</v>
      </c>
      <c r="J96" s="13" t="s">
        <v>864</v>
      </c>
      <c r="K96" s="16" t="s">
        <v>20</v>
      </c>
      <c r="L96" s="66" t="s">
        <v>338</v>
      </c>
      <c r="M96" s="85">
        <f t="shared" ref="M96:M158" si="10">M95</f>
        <v>2</v>
      </c>
      <c r="N96" s="15">
        <f t="shared" si="8"/>
        <v>0.99</v>
      </c>
      <c r="O96" s="78">
        <f t="shared" si="5"/>
        <v>0</v>
      </c>
      <c r="P96" s="78">
        <f t="shared" si="6"/>
        <v>0.79200000000000004</v>
      </c>
      <c r="Q96" s="153">
        <f t="shared" si="7"/>
        <v>8.0000000000000071E-3</v>
      </c>
      <c r="R96" s="340"/>
    </row>
    <row r="97" spans="2:18" s="3" customFormat="1" ht="27.95" customHeight="1">
      <c r="B97" s="563"/>
      <c r="C97" s="188"/>
      <c r="D97" s="22"/>
      <c r="E97" s="23"/>
      <c r="F97" s="24"/>
      <c r="G97" s="14" t="s">
        <v>14</v>
      </c>
      <c r="H97" s="15">
        <v>0.2</v>
      </c>
      <c r="I97" s="16" t="s">
        <v>15</v>
      </c>
      <c r="J97" s="12" t="s">
        <v>210</v>
      </c>
      <c r="K97" s="16" t="s">
        <v>18</v>
      </c>
      <c r="L97" s="65" t="s">
        <v>21</v>
      </c>
      <c r="M97" s="85">
        <f t="shared" si="10"/>
        <v>2</v>
      </c>
      <c r="N97" s="15">
        <f t="shared" si="8"/>
        <v>0</v>
      </c>
      <c r="O97" s="78">
        <f t="shared" si="5"/>
        <v>0.4</v>
      </c>
      <c r="P97" s="78">
        <f t="shared" si="6"/>
        <v>0</v>
      </c>
      <c r="Q97" s="153">
        <f t="shared" si="7"/>
        <v>0</v>
      </c>
      <c r="R97" s="340"/>
    </row>
    <row r="98" spans="2:18" s="3" customFormat="1" ht="27.95" customHeight="1">
      <c r="B98" s="563"/>
      <c r="C98" s="188"/>
      <c r="D98" s="17" t="s">
        <v>496</v>
      </c>
      <c r="E98" s="18" t="s">
        <v>6</v>
      </c>
      <c r="F98" s="19" t="s">
        <v>312</v>
      </c>
      <c r="G98" s="14" t="s">
        <v>12</v>
      </c>
      <c r="H98" s="15">
        <v>0.8</v>
      </c>
      <c r="I98" s="16" t="s">
        <v>68</v>
      </c>
      <c r="J98" s="12" t="s">
        <v>341</v>
      </c>
      <c r="K98" s="16" t="s">
        <v>221</v>
      </c>
      <c r="L98" s="66" t="s">
        <v>338</v>
      </c>
      <c r="M98" s="85">
        <v>0.2</v>
      </c>
      <c r="N98" s="15">
        <f t="shared" si="8"/>
        <v>0.99</v>
      </c>
      <c r="O98" s="78">
        <f t="shared" si="5"/>
        <v>0</v>
      </c>
      <c r="P98" s="78">
        <f t="shared" si="6"/>
        <v>0.15840000000000004</v>
      </c>
      <c r="Q98" s="153">
        <f t="shared" si="7"/>
        <v>1.6000000000000018E-3</v>
      </c>
      <c r="R98" s="113"/>
    </row>
    <row r="99" spans="2:18" s="3" customFormat="1" ht="27.95" customHeight="1">
      <c r="B99" s="563"/>
      <c r="C99" s="188"/>
      <c r="D99" s="20"/>
      <c r="E99" s="21"/>
      <c r="F99" s="31"/>
      <c r="G99" s="14" t="s">
        <v>13</v>
      </c>
      <c r="H99" s="15">
        <v>0.1</v>
      </c>
      <c r="I99" s="16" t="s">
        <v>339</v>
      </c>
      <c r="J99" s="12" t="s">
        <v>343</v>
      </c>
      <c r="K99" s="16" t="s">
        <v>297</v>
      </c>
      <c r="L99" s="66" t="s">
        <v>338</v>
      </c>
      <c r="M99" s="85">
        <f t="shared" si="10"/>
        <v>0.2</v>
      </c>
      <c r="N99" s="15">
        <f t="shared" si="8"/>
        <v>0.99</v>
      </c>
      <c r="O99" s="78">
        <f t="shared" si="5"/>
        <v>0</v>
      </c>
      <c r="P99" s="78">
        <f t="shared" si="6"/>
        <v>1.9800000000000005E-2</v>
      </c>
      <c r="Q99" s="153">
        <f t="shared" si="7"/>
        <v>2.0000000000000023E-4</v>
      </c>
      <c r="R99" s="113"/>
    </row>
    <row r="100" spans="2:18" s="3" customFormat="1" ht="27.95" customHeight="1">
      <c r="B100" s="563"/>
      <c r="C100" s="188"/>
      <c r="D100" s="22"/>
      <c r="E100" s="23"/>
      <c r="F100" s="24"/>
      <c r="G100" s="14" t="s">
        <v>14</v>
      </c>
      <c r="H100" s="15">
        <v>0.1</v>
      </c>
      <c r="I100" s="16" t="s">
        <v>340</v>
      </c>
      <c r="J100" s="12" t="s">
        <v>342</v>
      </c>
      <c r="K100" s="16" t="s">
        <v>221</v>
      </c>
      <c r="L100" s="66" t="s">
        <v>338</v>
      </c>
      <c r="M100" s="85">
        <f t="shared" si="10"/>
        <v>0.2</v>
      </c>
      <c r="N100" s="15">
        <f t="shared" si="8"/>
        <v>0.99</v>
      </c>
      <c r="O100" s="78">
        <f t="shared" si="5"/>
        <v>0</v>
      </c>
      <c r="P100" s="78">
        <f t="shared" si="6"/>
        <v>1.9800000000000005E-2</v>
      </c>
      <c r="Q100" s="153">
        <f t="shared" si="7"/>
        <v>2.0000000000000023E-4</v>
      </c>
      <c r="R100" s="113"/>
    </row>
    <row r="101" spans="2:18" s="3" customFormat="1" ht="27.95" customHeight="1">
      <c r="B101" s="563"/>
      <c r="C101" s="188"/>
      <c r="D101" s="17" t="s">
        <v>497</v>
      </c>
      <c r="E101" s="18" t="s">
        <v>334</v>
      </c>
      <c r="F101" s="19" t="s">
        <v>312</v>
      </c>
      <c r="G101" s="14" t="s">
        <v>12</v>
      </c>
      <c r="H101" s="15">
        <v>0.8</v>
      </c>
      <c r="I101" s="16" t="s">
        <v>68</v>
      </c>
      <c r="J101" s="12" t="s">
        <v>341</v>
      </c>
      <c r="K101" s="16" t="s">
        <v>221</v>
      </c>
      <c r="L101" s="66" t="s">
        <v>350</v>
      </c>
      <c r="M101" s="85">
        <v>0.2</v>
      </c>
      <c r="N101" s="15">
        <f t="shared" si="8"/>
        <v>0.99</v>
      </c>
      <c r="O101" s="78">
        <f t="shared" si="5"/>
        <v>0</v>
      </c>
      <c r="P101" s="78">
        <f t="shared" si="6"/>
        <v>0.15840000000000004</v>
      </c>
      <c r="Q101" s="153">
        <f t="shared" si="7"/>
        <v>1.6000000000000018E-3</v>
      </c>
      <c r="R101" s="113"/>
    </row>
    <row r="102" spans="2:18" s="3" customFormat="1" ht="27.95" customHeight="1">
      <c r="B102" s="563"/>
      <c r="C102" s="188"/>
      <c r="D102" s="20"/>
      <c r="E102" s="21"/>
      <c r="F102" s="31"/>
      <c r="G102" s="14" t="s">
        <v>13</v>
      </c>
      <c r="H102" s="15">
        <v>0.1</v>
      </c>
      <c r="I102" s="16" t="s">
        <v>339</v>
      </c>
      <c r="J102" s="12" t="s">
        <v>343</v>
      </c>
      <c r="K102" s="16" t="s">
        <v>297</v>
      </c>
      <c r="L102" s="66" t="s">
        <v>338</v>
      </c>
      <c r="M102" s="85">
        <f t="shared" si="10"/>
        <v>0.2</v>
      </c>
      <c r="N102" s="15">
        <f t="shared" si="8"/>
        <v>0.99</v>
      </c>
      <c r="O102" s="78">
        <f t="shared" si="5"/>
        <v>0</v>
      </c>
      <c r="P102" s="78">
        <f t="shared" si="6"/>
        <v>1.9800000000000005E-2</v>
      </c>
      <c r="Q102" s="153">
        <f t="shared" si="7"/>
        <v>2.0000000000000023E-4</v>
      </c>
      <c r="R102" s="113"/>
    </row>
    <row r="103" spans="2:18" s="3" customFormat="1" ht="27.95" customHeight="1">
      <c r="B103" s="563"/>
      <c r="C103" s="188"/>
      <c r="D103" s="22"/>
      <c r="E103" s="23"/>
      <c r="F103" s="24"/>
      <c r="G103" s="14" t="s">
        <v>14</v>
      </c>
      <c r="H103" s="15">
        <v>0.1</v>
      </c>
      <c r="I103" s="16" t="s">
        <v>340</v>
      </c>
      <c r="J103" s="12" t="s">
        <v>342</v>
      </c>
      <c r="K103" s="16" t="s">
        <v>221</v>
      </c>
      <c r="L103" s="66" t="s">
        <v>338</v>
      </c>
      <c r="M103" s="85">
        <f t="shared" si="10"/>
        <v>0.2</v>
      </c>
      <c r="N103" s="15">
        <f t="shared" si="8"/>
        <v>0.99</v>
      </c>
      <c r="O103" s="78">
        <f t="shared" si="5"/>
        <v>0</v>
      </c>
      <c r="P103" s="78">
        <f t="shared" si="6"/>
        <v>1.9800000000000005E-2</v>
      </c>
      <c r="Q103" s="153">
        <f t="shared" si="7"/>
        <v>2.0000000000000023E-4</v>
      </c>
      <c r="R103" s="113"/>
    </row>
    <row r="104" spans="2:18" s="3" customFormat="1" ht="27.95" customHeight="1">
      <c r="B104" s="563"/>
      <c r="C104" s="188"/>
      <c r="D104" s="17" t="s">
        <v>498</v>
      </c>
      <c r="E104" s="18" t="s">
        <v>71</v>
      </c>
      <c r="F104" s="19" t="s">
        <v>325</v>
      </c>
      <c r="G104" s="14" t="s">
        <v>205</v>
      </c>
      <c r="H104" s="15">
        <v>0.4</v>
      </c>
      <c r="I104" s="16" t="s">
        <v>15</v>
      </c>
      <c r="J104" s="12" t="s">
        <v>210</v>
      </c>
      <c r="K104" s="16" t="s">
        <v>18</v>
      </c>
      <c r="L104" s="65" t="s">
        <v>21</v>
      </c>
      <c r="M104" s="85">
        <v>2</v>
      </c>
      <c r="N104" s="15">
        <f t="shared" si="8"/>
        <v>0</v>
      </c>
      <c r="O104" s="78">
        <f t="shared" si="5"/>
        <v>0.8</v>
      </c>
      <c r="P104" s="78">
        <f t="shared" si="6"/>
        <v>0</v>
      </c>
      <c r="Q104" s="153">
        <f t="shared" si="7"/>
        <v>0</v>
      </c>
      <c r="R104" s="113"/>
    </row>
    <row r="105" spans="2:18" s="3" customFormat="1" ht="27.95" customHeight="1">
      <c r="B105" s="563"/>
      <c r="C105" s="188"/>
      <c r="D105" s="20"/>
      <c r="E105" s="21"/>
      <c r="F105" s="31"/>
      <c r="G105" s="14" t="s">
        <v>206</v>
      </c>
      <c r="H105" s="15">
        <v>0.4</v>
      </c>
      <c r="I105" s="16" t="s">
        <v>204</v>
      </c>
      <c r="J105" s="13" t="s">
        <v>864</v>
      </c>
      <c r="K105" s="16" t="s">
        <v>20</v>
      </c>
      <c r="L105" s="66" t="s">
        <v>338</v>
      </c>
      <c r="M105" s="85">
        <f t="shared" si="10"/>
        <v>2</v>
      </c>
      <c r="N105" s="15">
        <f t="shared" si="8"/>
        <v>0.99</v>
      </c>
      <c r="O105" s="78">
        <f t="shared" si="5"/>
        <v>0</v>
      </c>
      <c r="P105" s="78">
        <f t="shared" si="6"/>
        <v>0.79200000000000004</v>
      </c>
      <c r="Q105" s="153">
        <f t="shared" si="7"/>
        <v>8.0000000000000071E-3</v>
      </c>
      <c r="R105" s="113"/>
    </row>
    <row r="106" spans="2:18" s="3" customFormat="1" ht="27.95" customHeight="1">
      <c r="B106" s="563"/>
      <c r="C106" s="188"/>
      <c r="D106" s="22"/>
      <c r="E106" s="23"/>
      <c r="F106" s="24"/>
      <c r="G106" s="14" t="s">
        <v>14</v>
      </c>
      <c r="H106" s="15">
        <v>0.2</v>
      </c>
      <c r="I106" s="16" t="s">
        <v>15</v>
      </c>
      <c r="J106" s="12" t="s">
        <v>210</v>
      </c>
      <c r="K106" s="16" t="s">
        <v>18</v>
      </c>
      <c r="L106" s="65" t="s">
        <v>21</v>
      </c>
      <c r="M106" s="85">
        <f t="shared" si="10"/>
        <v>2</v>
      </c>
      <c r="N106" s="15">
        <f t="shared" si="8"/>
        <v>0</v>
      </c>
      <c r="O106" s="78">
        <f t="shared" si="5"/>
        <v>0.4</v>
      </c>
      <c r="P106" s="78">
        <f t="shared" si="6"/>
        <v>0</v>
      </c>
      <c r="Q106" s="153">
        <f t="shared" si="7"/>
        <v>0</v>
      </c>
      <c r="R106" s="113"/>
    </row>
    <row r="107" spans="2:18" s="3" customFormat="1" ht="27.95" customHeight="1">
      <c r="B107" s="563"/>
      <c r="C107" s="188"/>
      <c r="D107" s="17" t="s">
        <v>499</v>
      </c>
      <c r="E107" s="18" t="s">
        <v>6</v>
      </c>
      <c r="F107" s="19" t="s">
        <v>326</v>
      </c>
      <c r="G107" s="14" t="s">
        <v>12</v>
      </c>
      <c r="H107" s="15">
        <v>0.8</v>
      </c>
      <c r="I107" s="16" t="s">
        <v>344</v>
      </c>
      <c r="J107" s="12" t="s">
        <v>341</v>
      </c>
      <c r="K107" s="16" t="s">
        <v>82</v>
      </c>
      <c r="L107" s="66" t="s">
        <v>338</v>
      </c>
      <c r="M107" s="85">
        <v>0.2</v>
      </c>
      <c r="N107" s="15">
        <f t="shared" si="8"/>
        <v>0.99</v>
      </c>
      <c r="O107" s="78">
        <f t="shared" si="5"/>
        <v>0</v>
      </c>
      <c r="P107" s="78">
        <f t="shared" si="6"/>
        <v>0.15840000000000004</v>
      </c>
      <c r="Q107" s="153">
        <f t="shared" si="7"/>
        <v>1.6000000000000018E-3</v>
      </c>
      <c r="R107" s="113"/>
    </row>
    <row r="108" spans="2:18" s="3" customFormat="1" ht="27.95" customHeight="1">
      <c r="B108" s="563"/>
      <c r="C108" s="188"/>
      <c r="D108" s="20"/>
      <c r="E108" s="21"/>
      <c r="F108" s="31"/>
      <c r="G108" s="14" t="s">
        <v>13</v>
      </c>
      <c r="H108" s="15">
        <v>0.1</v>
      </c>
      <c r="I108" s="16" t="s">
        <v>68</v>
      </c>
      <c r="J108" s="12" t="s">
        <v>342</v>
      </c>
      <c r="K108" s="16" t="s">
        <v>297</v>
      </c>
      <c r="L108" s="66" t="s">
        <v>338</v>
      </c>
      <c r="M108" s="85">
        <f t="shared" si="10"/>
        <v>0.2</v>
      </c>
      <c r="N108" s="15">
        <f t="shared" si="8"/>
        <v>0.99</v>
      </c>
      <c r="O108" s="78">
        <f t="shared" si="5"/>
        <v>0</v>
      </c>
      <c r="P108" s="78">
        <f t="shared" si="6"/>
        <v>1.9800000000000005E-2</v>
      </c>
      <c r="Q108" s="153">
        <f t="shared" si="7"/>
        <v>2.0000000000000023E-4</v>
      </c>
      <c r="R108" s="113"/>
    </row>
    <row r="109" spans="2:18" s="3" customFormat="1" ht="27.95" customHeight="1">
      <c r="B109" s="563"/>
      <c r="C109" s="188"/>
      <c r="D109" s="22"/>
      <c r="E109" s="23"/>
      <c r="F109" s="24"/>
      <c r="G109" s="14" t="s">
        <v>14</v>
      </c>
      <c r="H109" s="15">
        <v>0.1</v>
      </c>
      <c r="I109" s="16" t="s">
        <v>68</v>
      </c>
      <c r="J109" s="12" t="s">
        <v>342</v>
      </c>
      <c r="K109" s="16" t="s">
        <v>221</v>
      </c>
      <c r="L109" s="66" t="s">
        <v>338</v>
      </c>
      <c r="M109" s="85">
        <f t="shared" si="10"/>
        <v>0.2</v>
      </c>
      <c r="N109" s="15">
        <f t="shared" si="8"/>
        <v>0.99</v>
      </c>
      <c r="O109" s="78">
        <f t="shared" si="5"/>
        <v>0</v>
      </c>
      <c r="P109" s="78">
        <f t="shared" si="6"/>
        <v>1.9800000000000005E-2</v>
      </c>
      <c r="Q109" s="153">
        <f t="shared" si="7"/>
        <v>2.0000000000000023E-4</v>
      </c>
      <c r="R109" s="113"/>
    </row>
    <row r="110" spans="2:18" s="3" customFormat="1" ht="27.95" customHeight="1">
      <c r="B110" s="563"/>
      <c r="C110" s="188"/>
      <c r="D110" s="17" t="s">
        <v>500</v>
      </c>
      <c r="E110" s="18" t="s">
        <v>6</v>
      </c>
      <c r="F110" s="19" t="s">
        <v>327</v>
      </c>
      <c r="G110" s="14" t="s">
        <v>12</v>
      </c>
      <c r="H110" s="15">
        <v>0.8</v>
      </c>
      <c r="I110" s="16" t="s">
        <v>344</v>
      </c>
      <c r="J110" s="12" t="s">
        <v>341</v>
      </c>
      <c r="K110" s="16" t="s">
        <v>82</v>
      </c>
      <c r="L110" s="66" t="s">
        <v>338</v>
      </c>
      <c r="M110" s="85">
        <v>0.2</v>
      </c>
      <c r="N110" s="15">
        <f t="shared" si="8"/>
        <v>0.99</v>
      </c>
      <c r="O110" s="78">
        <f t="shared" si="5"/>
        <v>0</v>
      </c>
      <c r="P110" s="78">
        <f t="shared" si="6"/>
        <v>0.15840000000000004</v>
      </c>
      <c r="Q110" s="153">
        <f t="shared" si="7"/>
        <v>1.6000000000000018E-3</v>
      </c>
      <c r="R110" s="113"/>
    </row>
    <row r="111" spans="2:18" s="3" customFormat="1" ht="27.95" customHeight="1">
      <c r="B111" s="563"/>
      <c r="C111" s="188"/>
      <c r="D111" s="20"/>
      <c r="E111" s="21"/>
      <c r="F111" s="31"/>
      <c r="G111" s="14" t="s">
        <v>13</v>
      </c>
      <c r="H111" s="15">
        <v>0.1</v>
      </c>
      <c r="I111" s="16" t="s">
        <v>68</v>
      </c>
      <c r="J111" s="12" t="s">
        <v>342</v>
      </c>
      <c r="K111" s="16" t="s">
        <v>297</v>
      </c>
      <c r="L111" s="66" t="s">
        <v>338</v>
      </c>
      <c r="M111" s="85">
        <f t="shared" si="10"/>
        <v>0.2</v>
      </c>
      <c r="N111" s="15">
        <f t="shared" si="8"/>
        <v>0.99</v>
      </c>
      <c r="O111" s="78">
        <f t="shared" si="5"/>
        <v>0</v>
      </c>
      <c r="P111" s="78">
        <f t="shared" si="6"/>
        <v>1.9800000000000005E-2</v>
      </c>
      <c r="Q111" s="153">
        <f t="shared" si="7"/>
        <v>2.0000000000000023E-4</v>
      </c>
      <c r="R111" s="113"/>
    </row>
    <row r="112" spans="2:18" s="3" customFormat="1" ht="27.95" customHeight="1">
      <c r="B112" s="563"/>
      <c r="C112" s="188"/>
      <c r="D112" s="22"/>
      <c r="E112" s="23"/>
      <c r="F112" s="24"/>
      <c r="G112" s="14" t="s">
        <v>14</v>
      </c>
      <c r="H112" s="15">
        <v>0.1</v>
      </c>
      <c r="I112" s="16" t="s">
        <v>68</v>
      </c>
      <c r="J112" s="12" t="s">
        <v>342</v>
      </c>
      <c r="K112" s="16" t="s">
        <v>221</v>
      </c>
      <c r="L112" s="66" t="s">
        <v>338</v>
      </c>
      <c r="M112" s="85">
        <f t="shared" si="10"/>
        <v>0.2</v>
      </c>
      <c r="N112" s="15">
        <f t="shared" si="8"/>
        <v>0.99</v>
      </c>
      <c r="O112" s="78">
        <f t="shared" si="5"/>
        <v>0</v>
      </c>
      <c r="P112" s="78">
        <f t="shared" si="6"/>
        <v>1.9800000000000005E-2</v>
      </c>
      <c r="Q112" s="153">
        <f t="shared" si="7"/>
        <v>2.0000000000000023E-4</v>
      </c>
      <c r="R112" s="113"/>
    </row>
    <row r="113" spans="2:18" s="3" customFormat="1" ht="27.95" customHeight="1">
      <c r="B113" s="563"/>
      <c r="C113" s="188"/>
      <c r="D113" s="17" t="s">
        <v>501</v>
      </c>
      <c r="E113" s="18" t="s">
        <v>71</v>
      </c>
      <c r="F113" s="19" t="s">
        <v>329</v>
      </c>
      <c r="G113" s="14" t="s">
        <v>205</v>
      </c>
      <c r="H113" s="15">
        <v>0.4</v>
      </c>
      <c r="I113" s="16" t="s">
        <v>81</v>
      </c>
      <c r="J113" s="12" t="s">
        <v>292</v>
      </c>
      <c r="K113" s="16" t="s">
        <v>215</v>
      </c>
      <c r="L113" s="65" t="s">
        <v>217</v>
      </c>
      <c r="M113" s="85">
        <v>2</v>
      </c>
      <c r="N113" s="15">
        <f t="shared" si="8"/>
        <v>0</v>
      </c>
      <c r="O113" s="78">
        <f t="shared" si="5"/>
        <v>0.8</v>
      </c>
      <c r="P113" s="78">
        <f t="shared" si="6"/>
        <v>0</v>
      </c>
      <c r="Q113" s="153">
        <f t="shared" si="7"/>
        <v>0</v>
      </c>
      <c r="R113" s="113"/>
    </row>
    <row r="114" spans="2:18" s="3" customFormat="1" ht="27.95" customHeight="1">
      <c r="B114" s="563"/>
      <c r="C114" s="188"/>
      <c r="D114" s="20"/>
      <c r="E114" s="21"/>
      <c r="F114" s="31"/>
      <c r="G114" s="14" t="s">
        <v>206</v>
      </c>
      <c r="H114" s="15">
        <v>0.4</v>
      </c>
      <c r="I114" s="16" t="s">
        <v>68</v>
      </c>
      <c r="J114" s="12" t="s">
        <v>342</v>
      </c>
      <c r="K114" s="16" t="s">
        <v>297</v>
      </c>
      <c r="L114" s="66" t="s">
        <v>338</v>
      </c>
      <c r="M114" s="85">
        <f t="shared" si="10"/>
        <v>2</v>
      </c>
      <c r="N114" s="15">
        <f t="shared" si="8"/>
        <v>0.99</v>
      </c>
      <c r="O114" s="78">
        <f t="shared" si="5"/>
        <v>0</v>
      </c>
      <c r="P114" s="78">
        <f t="shared" si="6"/>
        <v>0.79200000000000004</v>
      </c>
      <c r="Q114" s="153">
        <f t="shared" si="7"/>
        <v>8.0000000000000071E-3</v>
      </c>
      <c r="R114" s="113"/>
    </row>
    <row r="115" spans="2:18" s="3" customFormat="1" ht="27.95" customHeight="1">
      <c r="B115" s="563"/>
      <c r="C115" s="188"/>
      <c r="D115" s="22"/>
      <c r="E115" s="23"/>
      <c r="F115" s="24"/>
      <c r="G115" s="14" t="s">
        <v>14</v>
      </c>
      <c r="H115" s="15">
        <v>0.2</v>
      </c>
      <c r="I115" s="16" t="s">
        <v>15</v>
      </c>
      <c r="J115" s="12" t="s">
        <v>210</v>
      </c>
      <c r="K115" s="16" t="s">
        <v>18</v>
      </c>
      <c r="L115" s="65" t="s">
        <v>21</v>
      </c>
      <c r="M115" s="85">
        <f t="shared" si="10"/>
        <v>2</v>
      </c>
      <c r="N115" s="15">
        <f t="shared" si="8"/>
        <v>0</v>
      </c>
      <c r="O115" s="78">
        <f t="shared" si="5"/>
        <v>0.4</v>
      </c>
      <c r="P115" s="78">
        <f t="shared" si="6"/>
        <v>0</v>
      </c>
      <c r="Q115" s="153">
        <f t="shared" si="7"/>
        <v>0</v>
      </c>
      <c r="R115" s="113"/>
    </row>
    <row r="116" spans="2:18" s="3" customFormat="1" ht="27.95" customHeight="1">
      <c r="B116" s="563"/>
      <c r="C116" s="188"/>
      <c r="D116" s="17" t="s">
        <v>502</v>
      </c>
      <c r="E116" s="18" t="s">
        <v>24</v>
      </c>
      <c r="F116" s="19" t="s">
        <v>331</v>
      </c>
      <c r="G116" s="14" t="s">
        <v>12</v>
      </c>
      <c r="H116" s="15">
        <v>0.8</v>
      </c>
      <c r="I116" s="16" t="s">
        <v>68</v>
      </c>
      <c r="J116" s="12" t="s">
        <v>342</v>
      </c>
      <c r="K116" s="16" t="s">
        <v>221</v>
      </c>
      <c r="L116" s="66" t="s">
        <v>338</v>
      </c>
      <c r="M116" s="85">
        <v>0.2</v>
      </c>
      <c r="N116" s="15">
        <f t="shared" si="8"/>
        <v>0.99</v>
      </c>
      <c r="O116" s="78">
        <f t="shared" si="5"/>
        <v>0</v>
      </c>
      <c r="P116" s="78">
        <f t="shared" si="6"/>
        <v>0.15840000000000004</v>
      </c>
      <c r="Q116" s="153">
        <f t="shared" si="7"/>
        <v>1.6000000000000018E-3</v>
      </c>
      <c r="R116" s="113"/>
    </row>
    <row r="117" spans="2:18" s="3" customFormat="1" ht="27.95" customHeight="1">
      <c r="B117" s="563"/>
      <c r="C117" s="188"/>
      <c r="D117" s="20"/>
      <c r="E117" s="21"/>
      <c r="F117" s="31"/>
      <c r="G117" s="14" t="s">
        <v>13</v>
      </c>
      <c r="H117" s="15">
        <v>0.1</v>
      </c>
      <c r="I117" s="16" t="s">
        <v>204</v>
      </c>
      <c r="J117" s="12" t="s">
        <v>342</v>
      </c>
      <c r="K117" s="16" t="s">
        <v>300</v>
      </c>
      <c r="L117" s="66" t="s">
        <v>338</v>
      </c>
      <c r="M117" s="85">
        <f t="shared" si="10"/>
        <v>0.2</v>
      </c>
      <c r="N117" s="15">
        <f t="shared" si="8"/>
        <v>0.99</v>
      </c>
      <c r="O117" s="78">
        <f t="shared" si="5"/>
        <v>0</v>
      </c>
      <c r="P117" s="78">
        <f t="shared" si="6"/>
        <v>1.9800000000000005E-2</v>
      </c>
      <c r="Q117" s="153">
        <f t="shared" si="7"/>
        <v>2.0000000000000023E-4</v>
      </c>
      <c r="R117" s="113"/>
    </row>
    <row r="118" spans="2:18" s="3" customFormat="1" ht="27.95" customHeight="1">
      <c r="B118" s="563"/>
      <c r="C118" s="188"/>
      <c r="D118" s="20"/>
      <c r="E118" s="21"/>
      <c r="F118" s="31"/>
      <c r="G118" s="14" t="s">
        <v>14</v>
      </c>
      <c r="H118" s="15">
        <v>0.1</v>
      </c>
      <c r="I118" s="91" t="s">
        <v>68</v>
      </c>
      <c r="J118" s="12" t="s">
        <v>342</v>
      </c>
      <c r="K118" s="91" t="s">
        <v>82</v>
      </c>
      <c r="L118" s="66" t="s">
        <v>338</v>
      </c>
      <c r="M118" s="93">
        <f t="shared" si="10"/>
        <v>0.2</v>
      </c>
      <c r="N118" s="172">
        <f t="shared" si="8"/>
        <v>0.99</v>
      </c>
      <c r="O118" s="174">
        <f t="shared" si="5"/>
        <v>0</v>
      </c>
      <c r="P118" s="174">
        <f t="shared" si="6"/>
        <v>1.9800000000000005E-2</v>
      </c>
      <c r="Q118" s="175">
        <f t="shared" si="7"/>
        <v>2.0000000000000023E-4</v>
      </c>
      <c r="R118" s="113"/>
    </row>
    <row r="119" spans="2:18" s="3" customFormat="1" ht="27.95" customHeight="1">
      <c r="B119" s="563"/>
      <c r="C119" s="188"/>
      <c r="D119" s="17" t="s">
        <v>503</v>
      </c>
      <c r="E119" s="18" t="s">
        <v>71</v>
      </c>
      <c r="F119" s="19" t="s">
        <v>330</v>
      </c>
      <c r="G119" s="14" t="s">
        <v>205</v>
      </c>
      <c r="H119" s="15">
        <v>0.4</v>
      </c>
      <c r="I119" s="16" t="s">
        <v>81</v>
      </c>
      <c r="J119" s="12" t="s">
        <v>292</v>
      </c>
      <c r="K119" s="16" t="s">
        <v>215</v>
      </c>
      <c r="L119" s="65" t="s">
        <v>217</v>
      </c>
      <c r="M119" s="85">
        <v>2</v>
      </c>
      <c r="N119" s="15">
        <f t="shared" si="8"/>
        <v>0</v>
      </c>
      <c r="O119" s="78">
        <f t="shared" si="5"/>
        <v>0.8</v>
      </c>
      <c r="P119" s="78">
        <f t="shared" si="6"/>
        <v>0</v>
      </c>
      <c r="Q119" s="153">
        <f t="shared" si="7"/>
        <v>0</v>
      </c>
      <c r="R119" s="113"/>
    </row>
    <row r="120" spans="2:18" s="3" customFormat="1" ht="27.95" customHeight="1">
      <c r="B120" s="563"/>
      <c r="C120" s="188"/>
      <c r="D120" s="20"/>
      <c r="E120" s="21"/>
      <c r="F120" s="31"/>
      <c r="G120" s="14" t="s">
        <v>206</v>
      </c>
      <c r="H120" s="15">
        <v>0.4</v>
      </c>
      <c r="I120" s="16" t="s">
        <v>68</v>
      </c>
      <c r="J120" s="12" t="s">
        <v>342</v>
      </c>
      <c r="K120" s="16" t="s">
        <v>297</v>
      </c>
      <c r="L120" s="66" t="s">
        <v>338</v>
      </c>
      <c r="M120" s="85">
        <f t="shared" si="10"/>
        <v>2</v>
      </c>
      <c r="N120" s="15">
        <f t="shared" si="8"/>
        <v>0.99</v>
      </c>
      <c r="O120" s="78">
        <f t="shared" si="5"/>
        <v>0</v>
      </c>
      <c r="P120" s="78">
        <f t="shared" si="6"/>
        <v>0.79200000000000004</v>
      </c>
      <c r="Q120" s="153">
        <f t="shared" si="7"/>
        <v>8.0000000000000071E-3</v>
      </c>
      <c r="R120" s="113"/>
    </row>
    <row r="121" spans="2:18" s="3" customFormat="1" ht="27.95" customHeight="1">
      <c r="B121" s="563"/>
      <c r="C121" s="188"/>
      <c r="D121" s="22"/>
      <c r="E121" s="23"/>
      <c r="F121" s="24"/>
      <c r="G121" s="14" t="s">
        <v>14</v>
      </c>
      <c r="H121" s="15">
        <v>0.2</v>
      </c>
      <c r="I121" s="16" t="s">
        <v>15</v>
      </c>
      <c r="J121" s="12" t="s">
        <v>210</v>
      </c>
      <c r="K121" s="16" t="s">
        <v>18</v>
      </c>
      <c r="L121" s="65" t="s">
        <v>21</v>
      </c>
      <c r="M121" s="85">
        <f t="shared" si="10"/>
        <v>2</v>
      </c>
      <c r="N121" s="15">
        <f t="shared" si="8"/>
        <v>0</v>
      </c>
      <c r="O121" s="78">
        <f t="shared" si="5"/>
        <v>0.4</v>
      </c>
      <c r="P121" s="78">
        <f t="shared" si="6"/>
        <v>0</v>
      </c>
      <c r="Q121" s="153">
        <f t="shared" si="7"/>
        <v>0</v>
      </c>
      <c r="R121" s="171"/>
    </row>
    <row r="122" spans="2:18" s="3" customFormat="1" ht="27.95" customHeight="1">
      <c r="B122" s="563"/>
      <c r="C122" s="188"/>
      <c r="D122" s="17" t="s">
        <v>504</v>
      </c>
      <c r="E122" s="18" t="s">
        <v>6</v>
      </c>
      <c r="F122" s="19" t="s">
        <v>331</v>
      </c>
      <c r="G122" s="14" t="s">
        <v>12</v>
      </c>
      <c r="H122" s="15">
        <v>0.8</v>
      </c>
      <c r="I122" s="16" t="s">
        <v>68</v>
      </c>
      <c r="J122" s="12" t="s">
        <v>342</v>
      </c>
      <c r="K122" s="16" t="s">
        <v>221</v>
      </c>
      <c r="L122" s="66" t="s">
        <v>338</v>
      </c>
      <c r="M122" s="85">
        <v>0.2</v>
      </c>
      <c r="N122" s="15">
        <f t="shared" si="8"/>
        <v>0.99</v>
      </c>
      <c r="O122" s="78">
        <f t="shared" si="5"/>
        <v>0</v>
      </c>
      <c r="P122" s="78">
        <f t="shared" si="6"/>
        <v>0.15840000000000004</v>
      </c>
      <c r="Q122" s="153">
        <f t="shared" si="7"/>
        <v>1.6000000000000018E-3</v>
      </c>
      <c r="R122" s="171"/>
    </row>
    <row r="123" spans="2:18" s="3" customFormat="1" ht="27.95" customHeight="1">
      <c r="B123" s="563"/>
      <c r="C123" s="188"/>
      <c r="D123" s="20"/>
      <c r="E123" s="21"/>
      <c r="F123" s="31"/>
      <c r="G123" s="14" t="s">
        <v>13</v>
      </c>
      <c r="H123" s="15">
        <v>0.1</v>
      </c>
      <c r="I123" s="16" t="s">
        <v>204</v>
      </c>
      <c r="J123" s="12" t="s">
        <v>342</v>
      </c>
      <c r="K123" s="16" t="s">
        <v>300</v>
      </c>
      <c r="L123" s="66" t="s">
        <v>338</v>
      </c>
      <c r="M123" s="85">
        <f t="shared" si="10"/>
        <v>0.2</v>
      </c>
      <c r="N123" s="15">
        <f t="shared" si="8"/>
        <v>0.99</v>
      </c>
      <c r="O123" s="78">
        <f t="shared" si="5"/>
        <v>0</v>
      </c>
      <c r="P123" s="78">
        <f t="shared" si="6"/>
        <v>1.9800000000000005E-2</v>
      </c>
      <c r="Q123" s="153">
        <f t="shared" si="7"/>
        <v>2.0000000000000023E-4</v>
      </c>
      <c r="R123" s="171"/>
    </row>
    <row r="124" spans="2:18" s="3" customFormat="1" ht="27.95" customHeight="1">
      <c r="B124" s="563"/>
      <c r="C124" s="188"/>
      <c r="D124" s="22"/>
      <c r="E124" s="23"/>
      <c r="F124" s="24"/>
      <c r="G124" s="14" t="s">
        <v>14</v>
      </c>
      <c r="H124" s="15">
        <v>0.1</v>
      </c>
      <c r="I124" s="91" t="s">
        <v>68</v>
      </c>
      <c r="J124" s="12" t="s">
        <v>342</v>
      </c>
      <c r="K124" s="91" t="s">
        <v>82</v>
      </c>
      <c r="L124" s="66" t="s">
        <v>338</v>
      </c>
      <c r="M124" s="85">
        <f t="shared" si="10"/>
        <v>0.2</v>
      </c>
      <c r="N124" s="15">
        <f t="shared" si="8"/>
        <v>0.99</v>
      </c>
      <c r="O124" s="78">
        <f t="shared" si="5"/>
        <v>0</v>
      </c>
      <c r="P124" s="78">
        <f t="shared" si="6"/>
        <v>1.9800000000000005E-2</v>
      </c>
      <c r="Q124" s="153">
        <f t="shared" si="7"/>
        <v>2.0000000000000023E-4</v>
      </c>
      <c r="R124" s="171"/>
    </row>
    <row r="125" spans="2:18" s="3" customFormat="1" ht="27.95" customHeight="1">
      <c r="B125" s="563"/>
      <c r="C125" s="188"/>
      <c r="D125" s="17" t="s">
        <v>505</v>
      </c>
      <c r="E125" s="18" t="s">
        <v>354</v>
      </c>
      <c r="F125" s="19" t="s">
        <v>332</v>
      </c>
      <c r="G125" s="168" t="s">
        <v>357</v>
      </c>
      <c r="H125" s="164">
        <v>0.25</v>
      </c>
      <c r="I125" s="165" t="s">
        <v>81</v>
      </c>
      <c r="J125" s="13" t="s">
        <v>210</v>
      </c>
      <c r="K125" s="165" t="s">
        <v>298</v>
      </c>
      <c r="L125" s="66" t="s">
        <v>299</v>
      </c>
      <c r="M125" s="177">
        <v>0.45</v>
      </c>
      <c r="N125" s="164">
        <f t="shared" si="8"/>
        <v>0</v>
      </c>
      <c r="O125" s="167">
        <f t="shared" si="5"/>
        <v>0.1125</v>
      </c>
      <c r="P125" s="167">
        <f t="shared" si="6"/>
        <v>0</v>
      </c>
      <c r="Q125" s="178">
        <f t="shared" si="7"/>
        <v>0</v>
      </c>
      <c r="R125" s="171"/>
    </row>
    <row r="126" spans="2:18" s="3" customFormat="1" ht="27.95" customHeight="1">
      <c r="B126" s="563"/>
      <c r="C126" s="188"/>
      <c r="D126" s="20"/>
      <c r="E126" s="21"/>
      <c r="F126" s="31"/>
      <c r="G126" s="168" t="s">
        <v>233</v>
      </c>
      <c r="H126" s="164">
        <v>0.25</v>
      </c>
      <c r="I126" s="165" t="s">
        <v>204</v>
      </c>
      <c r="J126" s="13" t="s">
        <v>342</v>
      </c>
      <c r="K126" s="165" t="s">
        <v>82</v>
      </c>
      <c r="L126" s="66" t="s">
        <v>338</v>
      </c>
      <c r="M126" s="177">
        <v>0.45</v>
      </c>
      <c r="N126" s="164">
        <f t="shared" si="8"/>
        <v>0.99</v>
      </c>
      <c r="O126" s="167">
        <f t="shared" si="5"/>
        <v>0</v>
      </c>
      <c r="P126" s="167">
        <f t="shared" si="6"/>
        <v>0.111375</v>
      </c>
      <c r="Q126" s="178">
        <f t="shared" si="7"/>
        <v>1.125000000000001E-3</v>
      </c>
      <c r="R126" s="171"/>
    </row>
    <row r="127" spans="2:18" s="3" customFormat="1" ht="27.95" customHeight="1">
      <c r="B127" s="563"/>
      <c r="C127" s="188"/>
      <c r="D127" s="20"/>
      <c r="E127" s="21"/>
      <c r="F127" s="31"/>
      <c r="G127" s="168" t="s">
        <v>358</v>
      </c>
      <c r="H127" s="164">
        <v>0.25</v>
      </c>
      <c r="I127" s="165" t="s">
        <v>204</v>
      </c>
      <c r="J127" s="13" t="s">
        <v>342</v>
      </c>
      <c r="K127" s="165" t="s">
        <v>300</v>
      </c>
      <c r="L127" s="66" t="s">
        <v>338</v>
      </c>
      <c r="M127" s="177">
        <f>M125</f>
        <v>0.45</v>
      </c>
      <c r="N127" s="164">
        <f t="shared" si="8"/>
        <v>0.99</v>
      </c>
      <c r="O127" s="167">
        <f t="shared" si="5"/>
        <v>0</v>
      </c>
      <c r="P127" s="167">
        <f t="shared" si="6"/>
        <v>0.111375</v>
      </c>
      <c r="Q127" s="178">
        <f t="shared" si="7"/>
        <v>1.125000000000001E-3</v>
      </c>
      <c r="R127" s="171"/>
    </row>
    <row r="128" spans="2:18" s="3" customFormat="1" ht="27.95" customHeight="1">
      <c r="B128" s="563"/>
      <c r="C128" s="188"/>
      <c r="D128" s="20"/>
      <c r="E128" s="21"/>
      <c r="F128" s="31"/>
      <c r="G128" s="168" t="s">
        <v>359</v>
      </c>
      <c r="H128" s="164">
        <v>0.25</v>
      </c>
      <c r="I128" s="179" t="s">
        <v>26</v>
      </c>
      <c r="J128" s="180" t="s">
        <v>214</v>
      </c>
      <c r="K128" s="179" t="s">
        <v>18</v>
      </c>
      <c r="L128" s="181" t="s">
        <v>21</v>
      </c>
      <c r="M128" s="182">
        <f t="shared" si="10"/>
        <v>0.45</v>
      </c>
      <c r="N128" s="183">
        <f t="shared" si="8"/>
        <v>0</v>
      </c>
      <c r="O128" s="184">
        <f t="shared" si="5"/>
        <v>0.1125</v>
      </c>
      <c r="P128" s="184">
        <f t="shared" si="6"/>
        <v>0</v>
      </c>
      <c r="Q128" s="185">
        <f t="shared" si="7"/>
        <v>0</v>
      </c>
      <c r="R128" s="171"/>
    </row>
    <row r="129" spans="2:18" s="3" customFormat="1" ht="27.95" customHeight="1">
      <c r="B129" s="563"/>
      <c r="C129" s="188"/>
      <c r="D129" s="17" t="s">
        <v>506</v>
      </c>
      <c r="E129" s="18" t="s">
        <v>6</v>
      </c>
      <c r="F129" s="19" t="s">
        <v>333</v>
      </c>
      <c r="G129" s="14" t="s">
        <v>12</v>
      </c>
      <c r="H129" s="15">
        <v>0.8</v>
      </c>
      <c r="I129" s="16" t="s">
        <v>345</v>
      </c>
      <c r="J129" s="12" t="s">
        <v>341</v>
      </c>
      <c r="K129" s="16" t="s">
        <v>221</v>
      </c>
      <c r="L129" s="66" t="s">
        <v>338</v>
      </c>
      <c r="M129" s="85">
        <v>0.2</v>
      </c>
      <c r="N129" s="15">
        <f t="shared" si="8"/>
        <v>0.99</v>
      </c>
      <c r="O129" s="78">
        <f t="shared" si="5"/>
        <v>0</v>
      </c>
      <c r="P129" s="78">
        <f t="shared" si="6"/>
        <v>0.15840000000000004</v>
      </c>
      <c r="Q129" s="153">
        <f t="shared" si="7"/>
        <v>1.6000000000000018E-3</v>
      </c>
      <c r="R129" s="171"/>
    </row>
    <row r="130" spans="2:18" s="3" customFormat="1" ht="27.95" customHeight="1">
      <c r="B130" s="563"/>
      <c r="C130" s="188"/>
      <c r="D130" s="20"/>
      <c r="E130" s="21"/>
      <c r="F130" s="31"/>
      <c r="G130" s="14" t="s">
        <v>13</v>
      </c>
      <c r="H130" s="15">
        <v>0.1</v>
      </c>
      <c r="I130" s="16" t="s">
        <v>346</v>
      </c>
      <c r="J130" s="12" t="s">
        <v>218</v>
      </c>
      <c r="K130" s="16" t="s">
        <v>347</v>
      </c>
      <c r="L130" s="65" t="s">
        <v>217</v>
      </c>
      <c r="M130" s="85">
        <f t="shared" si="10"/>
        <v>0.2</v>
      </c>
      <c r="N130" s="15">
        <f t="shared" si="8"/>
        <v>0</v>
      </c>
      <c r="O130" s="78">
        <f t="shared" si="5"/>
        <v>2.0000000000000004E-2</v>
      </c>
      <c r="P130" s="78">
        <f t="shared" si="6"/>
        <v>0</v>
      </c>
      <c r="Q130" s="153">
        <f t="shared" si="7"/>
        <v>0</v>
      </c>
      <c r="R130" s="171"/>
    </row>
    <row r="131" spans="2:18" s="3" customFormat="1" ht="27.95" customHeight="1">
      <c r="B131" s="563"/>
      <c r="C131" s="188"/>
      <c r="D131" s="22"/>
      <c r="E131" s="23"/>
      <c r="F131" s="24"/>
      <c r="G131" s="14" t="s">
        <v>14</v>
      </c>
      <c r="H131" s="15">
        <v>0.1</v>
      </c>
      <c r="I131" s="16" t="s">
        <v>81</v>
      </c>
      <c r="J131" s="12" t="s">
        <v>210</v>
      </c>
      <c r="K131" s="16" t="s">
        <v>18</v>
      </c>
      <c r="L131" s="65" t="s">
        <v>21</v>
      </c>
      <c r="M131" s="85">
        <f t="shared" si="10"/>
        <v>0.2</v>
      </c>
      <c r="N131" s="15">
        <f t="shared" si="8"/>
        <v>0</v>
      </c>
      <c r="O131" s="78">
        <f t="shared" si="5"/>
        <v>2.0000000000000004E-2</v>
      </c>
      <c r="P131" s="78">
        <f t="shared" si="6"/>
        <v>0</v>
      </c>
      <c r="Q131" s="153">
        <f t="shared" si="7"/>
        <v>0</v>
      </c>
      <c r="R131" s="171"/>
    </row>
    <row r="132" spans="2:18" s="3" customFormat="1" ht="27.95" customHeight="1">
      <c r="B132" s="563"/>
      <c r="C132" s="188"/>
      <c r="D132" s="17" t="s">
        <v>507</v>
      </c>
      <c r="E132" s="18" t="s">
        <v>335</v>
      </c>
      <c r="F132" s="19" t="s">
        <v>330</v>
      </c>
      <c r="G132" s="14" t="s">
        <v>205</v>
      </c>
      <c r="H132" s="15">
        <v>0.4</v>
      </c>
      <c r="I132" s="16" t="s">
        <v>81</v>
      </c>
      <c r="J132" s="12" t="s">
        <v>210</v>
      </c>
      <c r="K132" s="16" t="s">
        <v>298</v>
      </c>
      <c r="L132" s="65" t="s">
        <v>299</v>
      </c>
      <c r="M132" s="85">
        <v>2</v>
      </c>
      <c r="N132" s="15">
        <f t="shared" si="8"/>
        <v>0</v>
      </c>
      <c r="O132" s="78">
        <f t="shared" si="5"/>
        <v>0.8</v>
      </c>
      <c r="P132" s="78">
        <f t="shared" si="6"/>
        <v>0</v>
      </c>
      <c r="Q132" s="153">
        <f t="shared" si="7"/>
        <v>0</v>
      </c>
      <c r="R132" s="113"/>
    </row>
    <row r="133" spans="2:18" s="3" customFormat="1" ht="27.95" customHeight="1">
      <c r="B133" s="563"/>
      <c r="C133" s="243"/>
      <c r="D133" s="20"/>
      <c r="E133" s="21"/>
      <c r="F133" s="31"/>
      <c r="G133" s="14" t="s">
        <v>206</v>
      </c>
      <c r="H133" s="15">
        <v>0.4</v>
      </c>
      <c r="I133" s="16" t="s">
        <v>204</v>
      </c>
      <c r="J133" s="12" t="s">
        <v>864</v>
      </c>
      <c r="K133" s="16" t="s">
        <v>300</v>
      </c>
      <c r="L133" s="66" t="s">
        <v>338</v>
      </c>
      <c r="M133" s="85">
        <f t="shared" si="10"/>
        <v>2</v>
      </c>
      <c r="N133" s="15">
        <f t="shared" si="8"/>
        <v>0.99</v>
      </c>
      <c r="O133" s="78">
        <f t="shared" si="5"/>
        <v>0</v>
      </c>
      <c r="P133" s="78">
        <f t="shared" si="6"/>
        <v>0.79200000000000004</v>
      </c>
      <c r="Q133" s="153">
        <f t="shared" si="7"/>
        <v>8.0000000000000071E-3</v>
      </c>
      <c r="R133" s="113"/>
    </row>
    <row r="134" spans="2:18" s="3" customFormat="1" ht="27.95" customHeight="1">
      <c r="B134" s="563"/>
      <c r="C134" s="269"/>
      <c r="D134" s="22"/>
      <c r="E134" s="23"/>
      <c r="F134" s="24"/>
      <c r="G134" s="14" t="s">
        <v>14</v>
      </c>
      <c r="H134" s="15">
        <v>0.2</v>
      </c>
      <c r="I134" s="16" t="s">
        <v>26</v>
      </c>
      <c r="J134" s="12" t="s">
        <v>214</v>
      </c>
      <c r="K134" s="16" t="s">
        <v>18</v>
      </c>
      <c r="L134" s="65" t="s">
        <v>21</v>
      </c>
      <c r="M134" s="85">
        <f t="shared" si="10"/>
        <v>2</v>
      </c>
      <c r="N134" s="15">
        <f t="shared" si="8"/>
        <v>0</v>
      </c>
      <c r="O134" s="78">
        <f t="shared" si="5"/>
        <v>0.4</v>
      </c>
      <c r="P134" s="78">
        <f t="shared" si="6"/>
        <v>0</v>
      </c>
      <c r="Q134" s="153">
        <f t="shared" si="7"/>
        <v>0</v>
      </c>
      <c r="R134" s="113"/>
    </row>
    <row r="135" spans="2:18" s="3" customFormat="1" ht="27.95" customHeight="1">
      <c r="B135" s="563"/>
      <c r="C135" s="94" t="s">
        <v>508</v>
      </c>
      <c r="D135" s="20" t="s">
        <v>361</v>
      </c>
      <c r="E135" s="21" t="s">
        <v>22</v>
      </c>
      <c r="F135" s="31" t="s">
        <v>324</v>
      </c>
      <c r="G135" s="25" t="s">
        <v>205</v>
      </c>
      <c r="H135" s="26">
        <v>0.4</v>
      </c>
      <c r="I135" s="27" t="s">
        <v>15</v>
      </c>
      <c r="J135" s="11" t="s">
        <v>210</v>
      </c>
      <c r="K135" s="27" t="s">
        <v>18</v>
      </c>
      <c r="L135" s="64" t="s">
        <v>21</v>
      </c>
      <c r="M135" s="87">
        <v>2</v>
      </c>
      <c r="N135" s="26">
        <f t="shared" si="8"/>
        <v>0</v>
      </c>
      <c r="O135" s="88">
        <f t="shared" si="5"/>
        <v>0.8</v>
      </c>
      <c r="P135" s="88">
        <f t="shared" si="6"/>
        <v>0</v>
      </c>
      <c r="Q135" s="152">
        <f t="shared" si="7"/>
        <v>0</v>
      </c>
      <c r="R135" s="113"/>
    </row>
    <row r="136" spans="2:18" s="3" customFormat="1" ht="27.95" customHeight="1">
      <c r="B136" s="563"/>
      <c r="C136" s="188"/>
      <c r="D136" s="20"/>
      <c r="E136" s="21"/>
      <c r="F136" s="31"/>
      <c r="G136" s="14" t="s">
        <v>206</v>
      </c>
      <c r="H136" s="15">
        <v>0.4</v>
      </c>
      <c r="I136" s="16" t="s">
        <v>204</v>
      </c>
      <c r="J136" s="13" t="s">
        <v>864</v>
      </c>
      <c r="K136" s="16" t="s">
        <v>20</v>
      </c>
      <c r="L136" s="66" t="s">
        <v>338</v>
      </c>
      <c r="M136" s="85">
        <f t="shared" si="10"/>
        <v>2</v>
      </c>
      <c r="N136" s="15">
        <f t="shared" si="8"/>
        <v>0.99</v>
      </c>
      <c r="O136" s="78">
        <f t="shared" ref="O136:O174" si="11">IF(I136="Safe", M136*H136,0)</f>
        <v>0</v>
      </c>
      <c r="P136" s="78">
        <f t="shared" ref="P136:P174" si="12">IF(I136="Dangerous",M136*H136*N136,0)</f>
        <v>0.79200000000000004</v>
      </c>
      <c r="Q136" s="153">
        <f t="shared" ref="Q136:Q174" si="13">IF(P136=0,0,M136*H136*(1-N136))</f>
        <v>8.0000000000000071E-3</v>
      </c>
      <c r="R136" s="113"/>
    </row>
    <row r="137" spans="2:18" s="3" customFormat="1" ht="27.95" customHeight="1">
      <c r="B137" s="563"/>
      <c r="C137" s="188"/>
      <c r="D137" s="22"/>
      <c r="E137" s="23"/>
      <c r="F137" s="24"/>
      <c r="G137" s="14" t="s">
        <v>14</v>
      </c>
      <c r="H137" s="15">
        <v>0.2</v>
      </c>
      <c r="I137" s="16" t="s">
        <v>15</v>
      </c>
      <c r="J137" s="12" t="s">
        <v>210</v>
      </c>
      <c r="K137" s="16" t="s">
        <v>18</v>
      </c>
      <c r="L137" s="65" t="s">
        <v>21</v>
      </c>
      <c r="M137" s="85">
        <f t="shared" si="10"/>
        <v>2</v>
      </c>
      <c r="N137" s="15">
        <f t="shared" si="8"/>
        <v>0</v>
      </c>
      <c r="O137" s="78">
        <f t="shared" si="11"/>
        <v>0.4</v>
      </c>
      <c r="P137" s="78">
        <f t="shared" si="12"/>
        <v>0</v>
      </c>
      <c r="Q137" s="153">
        <f t="shared" si="13"/>
        <v>0</v>
      </c>
      <c r="R137" s="113"/>
    </row>
    <row r="138" spans="2:18" s="3" customFormat="1" ht="27.95" customHeight="1">
      <c r="B138" s="563"/>
      <c r="C138" s="188"/>
      <c r="D138" s="17" t="s">
        <v>363</v>
      </c>
      <c r="E138" s="18" t="s">
        <v>6</v>
      </c>
      <c r="F138" s="19" t="s">
        <v>312</v>
      </c>
      <c r="G138" s="14" t="s">
        <v>12</v>
      </c>
      <c r="H138" s="15">
        <v>0.8</v>
      </c>
      <c r="I138" s="16" t="s">
        <v>68</v>
      </c>
      <c r="J138" s="12" t="s">
        <v>341</v>
      </c>
      <c r="K138" s="16" t="s">
        <v>221</v>
      </c>
      <c r="L138" s="66" t="s">
        <v>338</v>
      </c>
      <c r="M138" s="85">
        <v>0.2</v>
      </c>
      <c r="N138" s="15">
        <f t="shared" ref="N138:N174" si="14">IF(K138="Detected", 0.99,0)</f>
        <v>0.99</v>
      </c>
      <c r="O138" s="78">
        <f t="shared" si="11"/>
        <v>0</v>
      </c>
      <c r="P138" s="78">
        <f t="shared" si="12"/>
        <v>0.15840000000000004</v>
      </c>
      <c r="Q138" s="153">
        <f t="shared" si="13"/>
        <v>1.6000000000000018E-3</v>
      </c>
      <c r="R138" s="113"/>
    </row>
    <row r="139" spans="2:18" s="3" customFormat="1" ht="27.95" customHeight="1">
      <c r="B139" s="563"/>
      <c r="C139" s="188"/>
      <c r="D139" s="20"/>
      <c r="E139" s="21"/>
      <c r="F139" s="31"/>
      <c r="G139" s="14" t="s">
        <v>13</v>
      </c>
      <c r="H139" s="15">
        <v>0.1</v>
      </c>
      <c r="I139" s="16" t="s">
        <v>339</v>
      </c>
      <c r="J139" s="12" t="s">
        <v>343</v>
      </c>
      <c r="K139" s="16" t="s">
        <v>297</v>
      </c>
      <c r="L139" s="66" t="s">
        <v>338</v>
      </c>
      <c r="M139" s="85">
        <f t="shared" si="10"/>
        <v>0.2</v>
      </c>
      <c r="N139" s="15">
        <f t="shared" si="14"/>
        <v>0.99</v>
      </c>
      <c r="O139" s="78">
        <f t="shared" si="11"/>
        <v>0</v>
      </c>
      <c r="P139" s="78">
        <f t="shared" si="12"/>
        <v>1.9800000000000005E-2</v>
      </c>
      <c r="Q139" s="153">
        <f t="shared" si="13"/>
        <v>2.0000000000000023E-4</v>
      </c>
      <c r="R139" s="113"/>
    </row>
    <row r="140" spans="2:18" s="3" customFormat="1" ht="27.95" customHeight="1">
      <c r="B140" s="563"/>
      <c r="C140" s="188"/>
      <c r="D140" s="22"/>
      <c r="E140" s="23"/>
      <c r="F140" s="24"/>
      <c r="G140" s="14" t="s">
        <v>14</v>
      </c>
      <c r="H140" s="15">
        <v>0.1</v>
      </c>
      <c r="I140" s="16" t="s">
        <v>340</v>
      </c>
      <c r="J140" s="12" t="s">
        <v>342</v>
      </c>
      <c r="K140" s="16" t="s">
        <v>221</v>
      </c>
      <c r="L140" s="66" t="s">
        <v>338</v>
      </c>
      <c r="M140" s="85">
        <f t="shared" si="10"/>
        <v>0.2</v>
      </c>
      <c r="N140" s="15">
        <f t="shared" si="14"/>
        <v>0.99</v>
      </c>
      <c r="O140" s="78">
        <f t="shared" si="11"/>
        <v>0</v>
      </c>
      <c r="P140" s="78">
        <f t="shared" si="12"/>
        <v>1.9800000000000005E-2</v>
      </c>
      <c r="Q140" s="153">
        <f t="shared" si="13"/>
        <v>2.0000000000000023E-4</v>
      </c>
      <c r="R140" s="113"/>
    </row>
    <row r="141" spans="2:18" s="3" customFormat="1" ht="27.95" customHeight="1">
      <c r="B141" s="563"/>
      <c r="C141" s="188"/>
      <c r="D141" s="17" t="s">
        <v>509</v>
      </c>
      <c r="E141" s="18" t="s">
        <v>334</v>
      </c>
      <c r="F141" s="19" t="s">
        <v>312</v>
      </c>
      <c r="G141" s="14" t="s">
        <v>12</v>
      </c>
      <c r="H141" s="15">
        <v>0.8</v>
      </c>
      <c r="I141" s="16" t="s">
        <v>68</v>
      </c>
      <c r="J141" s="12" t="s">
        <v>341</v>
      </c>
      <c r="K141" s="16" t="s">
        <v>221</v>
      </c>
      <c r="L141" s="66" t="s">
        <v>350</v>
      </c>
      <c r="M141" s="85">
        <v>0.2</v>
      </c>
      <c r="N141" s="15">
        <f t="shared" si="14"/>
        <v>0.99</v>
      </c>
      <c r="O141" s="78">
        <f t="shared" si="11"/>
        <v>0</v>
      </c>
      <c r="P141" s="78">
        <f t="shared" si="12"/>
        <v>0.15840000000000004</v>
      </c>
      <c r="Q141" s="153">
        <f t="shared" si="13"/>
        <v>1.6000000000000018E-3</v>
      </c>
      <c r="R141" s="113"/>
    </row>
    <row r="142" spans="2:18" s="3" customFormat="1" ht="27.95" customHeight="1">
      <c r="B142" s="563"/>
      <c r="C142" s="188"/>
      <c r="D142" s="20"/>
      <c r="E142" s="21"/>
      <c r="F142" s="31"/>
      <c r="G142" s="14" t="s">
        <v>13</v>
      </c>
      <c r="H142" s="15">
        <v>0.1</v>
      </c>
      <c r="I142" s="16" t="s">
        <v>339</v>
      </c>
      <c r="J142" s="12" t="s">
        <v>343</v>
      </c>
      <c r="K142" s="16" t="s">
        <v>297</v>
      </c>
      <c r="L142" s="66" t="s">
        <v>338</v>
      </c>
      <c r="M142" s="85">
        <f t="shared" si="10"/>
        <v>0.2</v>
      </c>
      <c r="N142" s="15">
        <f t="shared" si="14"/>
        <v>0.99</v>
      </c>
      <c r="O142" s="78">
        <f t="shared" si="11"/>
        <v>0</v>
      </c>
      <c r="P142" s="78">
        <f t="shared" si="12"/>
        <v>1.9800000000000005E-2</v>
      </c>
      <c r="Q142" s="153">
        <f t="shared" si="13"/>
        <v>2.0000000000000023E-4</v>
      </c>
      <c r="R142" s="113"/>
    </row>
    <row r="143" spans="2:18" s="3" customFormat="1" ht="27.95" customHeight="1">
      <c r="B143" s="563"/>
      <c r="C143" s="188"/>
      <c r="D143" s="22"/>
      <c r="E143" s="23"/>
      <c r="F143" s="24"/>
      <c r="G143" s="14" t="s">
        <v>14</v>
      </c>
      <c r="H143" s="15">
        <v>0.1</v>
      </c>
      <c r="I143" s="16" t="s">
        <v>340</v>
      </c>
      <c r="J143" s="12" t="s">
        <v>342</v>
      </c>
      <c r="K143" s="16" t="s">
        <v>221</v>
      </c>
      <c r="L143" s="66" t="s">
        <v>338</v>
      </c>
      <c r="M143" s="85">
        <f t="shared" si="10"/>
        <v>0.2</v>
      </c>
      <c r="N143" s="15">
        <f t="shared" si="14"/>
        <v>0.99</v>
      </c>
      <c r="O143" s="78">
        <f t="shared" si="11"/>
        <v>0</v>
      </c>
      <c r="P143" s="78">
        <f t="shared" si="12"/>
        <v>1.9800000000000005E-2</v>
      </c>
      <c r="Q143" s="153">
        <f t="shared" si="13"/>
        <v>2.0000000000000023E-4</v>
      </c>
      <c r="R143" s="113"/>
    </row>
    <row r="144" spans="2:18" s="3" customFormat="1" ht="27.95" customHeight="1">
      <c r="B144" s="563"/>
      <c r="C144" s="188"/>
      <c r="D144" s="17" t="s">
        <v>510</v>
      </c>
      <c r="E144" s="18" t="s">
        <v>71</v>
      </c>
      <c r="F144" s="19" t="s">
        <v>325</v>
      </c>
      <c r="G144" s="14" t="s">
        <v>205</v>
      </c>
      <c r="H144" s="15">
        <v>0.4</v>
      </c>
      <c r="I144" s="16" t="s">
        <v>15</v>
      </c>
      <c r="J144" s="12" t="s">
        <v>210</v>
      </c>
      <c r="K144" s="16" t="s">
        <v>18</v>
      </c>
      <c r="L144" s="65" t="s">
        <v>21</v>
      </c>
      <c r="M144" s="85">
        <v>2</v>
      </c>
      <c r="N144" s="15">
        <f t="shared" si="14"/>
        <v>0</v>
      </c>
      <c r="O144" s="78">
        <f t="shared" si="11"/>
        <v>0.8</v>
      </c>
      <c r="P144" s="78">
        <f t="shared" si="12"/>
        <v>0</v>
      </c>
      <c r="Q144" s="153">
        <f t="shared" si="13"/>
        <v>0</v>
      </c>
      <c r="R144" s="113"/>
    </row>
    <row r="145" spans="2:18" s="3" customFormat="1" ht="27.95" customHeight="1">
      <c r="B145" s="563"/>
      <c r="C145" s="188"/>
      <c r="D145" s="20"/>
      <c r="E145" s="21"/>
      <c r="F145" s="31"/>
      <c r="G145" s="14" t="s">
        <v>206</v>
      </c>
      <c r="H145" s="15">
        <v>0.4</v>
      </c>
      <c r="I145" s="16" t="s">
        <v>204</v>
      </c>
      <c r="J145" s="13" t="s">
        <v>864</v>
      </c>
      <c r="K145" s="16" t="s">
        <v>20</v>
      </c>
      <c r="L145" s="66" t="s">
        <v>338</v>
      </c>
      <c r="M145" s="85">
        <f t="shared" si="10"/>
        <v>2</v>
      </c>
      <c r="N145" s="15">
        <f t="shared" si="14"/>
        <v>0.99</v>
      </c>
      <c r="O145" s="78">
        <f t="shared" si="11"/>
        <v>0</v>
      </c>
      <c r="P145" s="78">
        <f t="shared" si="12"/>
        <v>0.79200000000000004</v>
      </c>
      <c r="Q145" s="153">
        <f t="shared" si="13"/>
        <v>8.0000000000000071E-3</v>
      </c>
      <c r="R145" s="113"/>
    </row>
    <row r="146" spans="2:18" s="3" customFormat="1" ht="27.95" customHeight="1">
      <c r="B146" s="563"/>
      <c r="C146" s="188"/>
      <c r="D146" s="22"/>
      <c r="E146" s="23"/>
      <c r="F146" s="24"/>
      <c r="G146" s="14" t="s">
        <v>14</v>
      </c>
      <c r="H146" s="15">
        <v>0.2</v>
      </c>
      <c r="I146" s="16" t="s">
        <v>15</v>
      </c>
      <c r="J146" s="12" t="s">
        <v>210</v>
      </c>
      <c r="K146" s="16" t="s">
        <v>18</v>
      </c>
      <c r="L146" s="65" t="s">
        <v>21</v>
      </c>
      <c r="M146" s="85">
        <f t="shared" si="10"/>
        <v>2</v>
      </c>
      <c r="N146" s="15">
        <f t="shared" si="14"/>
        <v>0</v>
      </c>
      <c r="O146" s="78">
        <f t="shared" si="11"/>
        <v>0.4</v>
      </c>
      <c r="P146" s="78">
        <f t="shared" si="12"/>
        <v>0</v>
      </c>
      <c r="Q146" s="153">
        <f t="shared" si="13"/>
        <v>0</v>
      </c>
      <c r="R146" s="113"/>
    </row>
    <row r="147" spans="2:18" s="3" customFormat="1" ht="27.95" customHeight="1">
      <c r="B147" s="563"/>
      <c r="C147" s="188"/>
      <c r="D147" s="17" t="s">
        <v>511</v>
      </c>
      <c r="E147" s="18" t="s">
        <v>6</v>
      </c>
      <c r="F147" s="19" t="s">
        <v>326</v>
      </c>
      <c r="G147" s="14" t="s">
        <v>12</v>
      </c>
      <c r="H147" s="15">
        <v>0.8</v>
      </c>
      <c r="I147" s="16" t="s">
        <v>344</v>
      </c>
      <c r="J147" s="12" t="s">
        <v>341</v>
      </c>
      <c r="K147" s="16" t="s">
        <v>82</v>
      </c>
      <c r="L147" s="66" t="s">
        <v>338</v>
      </c>
      <c r="M147" s="85">
        <v>0.2</v>
      </c>
      <c r="N147" s="15">
        <f t="shared" si="14"/>
        <v>0.99</v>
      </c>
      <c r="O147" s="78">
        <f t="shared" si="11"/>
        <v>0</v>
      </c>
      <c r="P147" s="78">
        <f t="shared" si="12"/>
        <v>0.15840000000000004</v>
      </c>
      <c r="Q147" s="153">
        <f t="shared" si="13"/>
        <v>1.6000000000000018E-3</v>
      </c>
      <c r="R147" s="113"/>
    </row>
    <row r="148" spans="2:18" s="3" customFormat="1" ht="27.95" customHeight="1">
      <c r="B148" s="563"/>
      <c r="C148" s="188"/>
      <c r="D148" s="20"/>
      <c r="E148" s="21"/>
      <c r="F148" s="31"/>
      <c r="G148" s="14" t="s">
        <v>13</v>
      </c>
      <c r="H148" s="15">
        <v>0.1</v>
      </c>
      <c r="I148" s="16" t="s">
        <v>68</v>
      </c>
      <c r="J148" s="12" t="s">
        <v>342</v>
      </c>
      <c r="K148" s="16" t="s">
        <v>297</v>
      </c>
      <c r="L148" s="66" t="s">
        <v>338</v>
      </c>
      <c r="M148" s="85">
        <f t="shared" si="10"/>
        <v>0.2</v>
      </c>
      <c r="N148" s="15">
        <f t="shared" si="14"/>
        <v>0.99</v>
      </c>
      <c r="O148" s="78">
        <f t="shared" si="11"/>
        <v>0</v>
      </c>
      <c r="P148" s="78">
        <f t="shared" si="12"/>
        <v>1.9800000000000005E-2</v>
      </c>
      <c r="Q148" s="153">
        <f t="shared" si="13"/>
        <v>2.0000000000000023E-4</v>
      </c>
      <c r="R148" s="113"/>
    </row>
    <row r="149" spans="2:18" s="3" customFormat="1" ht="27.95" customHeight="1">
      <c r="B149" s="563"/>
      <c r="C149" s="188"/>
      <c r="D149" s="22"/>
      <c r="E149" s="23"/>
      <c r="F149" s="24"/>
      <c r="G149" s="14" t="s">
        <v>14</v>
      </c>
      <c r="H149" s="15">
        <v>0.1</v>
      </c>
      <c r="I149" s="16" t="s">
        <v>68</v>
      </c>
      <c r="J149" s="12" t="s">
        <v>342</v>
      </c>
      <c r="K149" s="16" t="s">
        <v>221</v>
      </c>
      <c r="L149" s="66" t="s">
        <v>338</v>
      </c>
      <c r="M149" s="85">
        <f t="shared" si="10"/>
        <v>0.2</v>
      </c>
      <c r="N149" s="15">
        <f t="shared" si="14"/>
        <v>0.99</v>
      </c>
      <c r="O149" s="78">
        <f t="shared" si="11"/>
        <v>0</v>
      </c>
      <c r="P149" s="78">
        <f t="shared" si="12"/>
        <v>1.9800000000000005E-2</v>
      </c>
      <c r="Q149" s="153">
        <f t="shared" si="13"/>
        <v>2.0000000000000023E-4</v>
      </c>
      <c r="R149" s="113"/>
    </row>
    <row r="150" spans="2:18" s="3" customFormat="1" ht="27.95" customHeight="1">
      <c r="B150" s="563"/>
      <c r="C150" s="188"/>
      <c r="D150" s="17" t="s">
        <v>512</v>
      </c>
      <c r="E150" s="18" t="s">
        <v>6</v>
      </c>
      <c r="F150" s="19" t="s">
        <v>327</v>
      </c>
      <c r="G150" s="14" t="s">
        <v>12</v>
      </c>
      <c r="H150" s="15">
        <v>0.8</v>
      </c>
      <c r="I150" s="16" t="s">
        <v>344</v>
      </c>
      <c r="J150" s="12" t="s">
        <v>341</v>
      </c>
      <c r="K150" s="16" t="s">
        <v>82</v>
      </c>
      <c r="L150" s="66" t="s">
        <v>338</v>
      </c>
      <c r="M150" s="85">
        <v>0.2</v>
      </c>
      <c r="N150" s="15">
        <f t="shared" si="14"/>
        <v>0.99</v>
      </c>
      <c r="O150" s="78">
        <f t="shared" si="11"/>
        <v>0</v>
      </c>
      <c r="P150" s="78">
        <f t="shared" si="12"/>
        <v>0.15840000000000004</v>
      </c>
      <c r="Q150" s="153">
        <f t="shared" si="13"/>
        <v>1.6000000000000018E-3</v>
      </c>
      <c r="R150" s="113"/>
    </row>
    <row r="151" spans="2:18" s="3" customFormat="1" ht="27.95" customHeight="1">
      <c r="B151" s="563"/>
      <c r="C151" s="188"/>
      <c r="D151" s="20"/>
      <c r="E151" s="21"/>
      <c r="F151" s="31"/>
      <c r="G151" s="14" t="s">
        <v>13</v>
      </c>
      <c r="H151" s="15">
        <v>0.1</v>
      </c>
      <c r="I151" s="16" t="s">
        <v>68</v>
      </c>
      <c r="J151" s="12" t="s">
        <v>342</v>
      </c>
      <c r="K151" s="16" t="s">
        <v>297</v>
      </c>
      <c r="L151" s="66" t="s">
        <v>338</v>
      </c>
      <c r="M151" s="85">
        <f t="shared" si="10"/>
        <v>0.2</v>
      </c>
      <c r="N151" s="15">
        <f t="shared" si="14"/>
        <v>0.99</v>
      </c>
      <c r="O151" s="78">
        <f t="shared" si="11"/>
        <v>0</v>
      </c>
      <c r="P151" s="78">
        <f t="shared" si="12"/>
        <v>1.9800000000000005E-2</v>
      </c>
      <c r="Q151" s="153">
        <f t="shared" si="13"/>
        <v>2.0000000000000023E-4</v>
      </c>
      <c r="R151" s="113"/>
    </row>
    <row r="152" spans="2:18" s="3" customFormat="1" ht="27.95" customHeight="1">
      <c r="B152" s="563"/>
      <c r="C152" s="188"/>
      <c r="D152" s="22"/>
      <c r="E152" s="23"/>
      <c r="F152" s="24"/>
      <c r="G152" s="14" t="s">
        <v>14</v>
      </c>
      <c r="H152" s="15">
        <v>0.1</v>
      </c>
      <c r="I152" s="16" t="s">
        <v>68</v>
      </c>
      <c r="J152" s="12" t="s">
        <v>342</v>
      </c>
      <c r="K152" s="16" t="s">
        <v>221</v>
      </c>
      <c r="L152" s="66" t="s">
        <v>338</v>
      </c>
      <c r="M152" s="85">
        <f t="shared" si="10"/>
        <v>0.2</v>
      </c>
      <c r="N152" s="15">
        <f t="shared" si="14"/>
        <v>0.99</v>
      </c>
      <c r="O152" s="78">
        <f t="shared" si="11"/>
        <v>0</v>
      </c>
      <c r="P152" s="78">
        <f t="shared" si="12"/>
        <v>1.9800000000000005E-2</v>
      </c>
      <c r="Q152" s="153">
        <f t="shared" si="13"/>
        <v>2.0000000000000023E-4</v>
      </c>
      <c r="R152" s="113"/>
    </row>
    <row r="153" spans="2:18" s="3" customFormat="1" ht="27.95" customHeight="1">
      <c r="B153" s="563"/>
      <c r="C153" s="188"/>
      <c r="D153" s="17" t="s">
        <v>513</v>
      </c>
      <c r="E153" s="18" t="s">
        <v>71</v>
      </c>
      <c r="F153" s="19" t="s">
        <v>329</v>
      </c>
      <c r="G153" s="14" t="s">
        <v>205</v>
      </c>
      <c r="H153" s="15">
        <v>0.4</v>
      </c>
      <c r="I153" s="16" t="s">
        <v>81</v>
      </c>
      <c r="J153" s="12" t="s">
        <v>292</v>
      </c>
      <c r="K153" s="16" t="s">
        <v>215</v>
      </c>
      <c r="L153" s="65" t="s">
        <v>217</v>
      </c>
      <c r="M153" s="85">
        <v>2</v>
      </c>
      <c r="N153" s="15">
        <f t="shared" si="14"/>
        <v>0</v>
      </c>
      <c r="O153" s="78">
        <f t="shared" si="11"/>
        <v>0.8</v>
      </c>
      <c r="P153" s="78">
        <f t="shared" si="12"/>
        <v>0</v>
      </c>
      <c r="Q153" s="153">
        <f t="shared" si="13"/>
        <v>0</v>
      </c>
      <c r="R153" s="113"/>
    </row>
    <row r="154" spans="2:18" s="3" customFormat="1" ht="27.95" customHeight="1">
      <c r="B154" s="563"/>
      <c r="C154" s="188"/>
      <c r="D154" s="20"/>
      <c r="E154" s="21"/>
      <c r="F154" s="31"/>
      <c r="G154" s="14" t="s">
        <v>206</v>
      </c>
      <c r="H154" s="15">
        <v>0.4</v>
      </c>
      <c r="I154" s="16" t="s">
        <v>68</v>
      </c>
      <c r="J154" s="12" t="s">
        <v>342</v>
      </c>
      <c r="K154" s="16" t="s">
        <v>297</v>
      </c>
      <c r="L154" s="66" t="s">
        <v>338</v>
      </c>
      <c r="M154" s="85">
        <f t="shared" si="10"/>
        <v>2</v>
      </c>
      <c r="N154" s="15">
        <f t="shared" si="14"/>
        <v>0.99</v>
      </c>
      <c r="O154" s="78">
        <f t="shared" si="11"/>
        <v>0</v>
      </c>
      <c r="P154" s="78">
        <f t="shared" si="12"/>
        <v>0.79200000000000004</v>
      </c>
      <c r="Q154" s="153">
        <f t="shared" si="13"/>
        <v>8.0000000000000071E-3</v>
      </c>
      <c r="R154" s="113"/>
    </row>
    <row r="155" spans="2:18" s="3" customFormat="1" ht="27.95" customHeight="1">
      <c r="B155" s="563"/>
      <c r="C155" s="188"/>
      <c r="D155" s="22"/>
      <c r="E155" s="23"/>
      <c r="F155" s="24"/>
      <c r="G155" s="14" t="s">
        <v>14</v>
      </c>
      <c r="H155" s="15">
        <v>0.2</v>
      </c>
      <c r="I155" s="16" t="s">
        <v>15</v>
      </c>
      <c r="J155" s="12" t="s">
        <v>210</v>
      </c>
      <c r="K155" s="16" t="s">
        <v>18</v>
      </c>
      <c r="L155" s="65" t="s">
        <v>21</v>
      </c>
      <c r="M155" s="85">
        <f t="shared" si="10"/>
        <v>2</v>
      </c>
      <c r="N155" s="15">
        <f t="shared" si="14"/>
        <v>0</v>
      </c>
      <c r="O155" s="78">
        <f t="shared" si="11"/>
        <v>0.4</v>
      </c>
      <c r="P155" s="78">
        <f t="shared" si="12"/>
        <v>0</v>
      </c>
      <c r="Q155" s="153">
        <f t="shared" si="13"/>
        <v>0</v>
      </c>
      <c r="R155" s="113"/>
    </row>
    <row r="156" spans="2:18" s="3" customFormat="1" ht="27.95" customHeight="1">
      <c r="B156" s="563"/>
      <c r="C156" s="188"/>
      <c r="D156" s="17" t="s">
        <v>514</v>
      </c>
      <c r="E156" s="18" t="s">
        <v>24</v>
      </c>
      <c r="F156" s="19" t="s">
        <v>331</v>
      </c>
      <c r="G156" s="14" t="s">
        <v>12</v>
      </c>
      <c r="H156" s="15">
        <v>0.8</v>
      </c>
      <c r="I156" s="16" t="s">
        <v>68</v>
      </c>
      <c r="J156" s="12" t="s">
        <v>342</v>
      </c>
      <c r="K156" s="16" t="s">
        <v>221</v>
      </c>
      <c r="L156" s="66" t="s">
        <v>338</v>
      </c>
      <c r="M156" s="85">
        <v>0.2</v>
      </c>
      <c r="N156" s="15">
        <f t="shared" si="14"/>
        <v>0.99</v>
      </c>
      <c r="O156" s="78">
        <f t="shared" si="11"/>
        <v>0</v>
      </c>
      <c r="P156" s="78">
        <f t="shared" si="12"/>
        <v>0.15840000000000004</v>
      </c>
      <c r="Q156" s="153">
        <f t="shared" si="13"/>
        <v>1.6000000000000018E-3</v>
      </c>
      <c r="R156" s="113"/>
    </row>
    <row r="157" spans="2:18" s="3" customFormat="1" ht="27.95" customHeight="1">
      <c r="B157" s="563"/>
      <c r="C157" s="188"/>
      <c r="D157" s="20"/>
      <c r="E157" s="21"/>
      <c r="F157" s="31"/>
      <c r="G157" s="14" t="s">
        <v>13</v>
      </c>
      <c r="H157" s="15">
        <v>0.1</v>
      </c>
      <c r="I157" s="16" t="s">
        <v>204</v>
      </c>
      <c r="J157" s="12" t="s">
        <v>342</v>
      </c>
      <c r="K157" s="16" t="s">
        <v>300</v>
      </c>
      <c r="L157" s="66" t="s">
        <v>338</v>
      </c>
      <c r="M157" s="85">
        <f t="shared" si="10"/>
        <v>0.2</v>
      </c>
      <c r="N157" s="15">
        <f t="shared" si="14"/>
        <v>0.99</v>
      </c>
      <c r="O157" s="78">
        <f t="shared" si="11"/>
        <v>0</v>
      </c>
      <c r="P157" s="78">
        <f t="shared" si="12"/>
        <v>1.9800000000000005E-2</v>
      </c>
      <c r="Q157" s="153">
        <f t="shared" si="13"/>
        <v>2.0000000000000023E-4</v>
      </c>
      <c r="R157" s="113"/>
    </row>
    <row r="158" spans="2:18" s="3" customFormat="1" ht="27.95" customHeight="1">
      <c r="B158" s="563"/>
      <c r="C158" s="188"/>
      <c r="D158" s="20"/>
      <c r="E158" s="21"/>
      <c r="F158" s="31"/>
      <c r="G158" s="14" t="s">
        <v>14</v>
      </c>
      <c r="H158" s="15">
        <v>0.1</v>
      </c>
      <c r="I158" s="91" t="s">
        <v>68</v>
      </c>
      <c r="J158" s="12" t="s">
        <v>342</v>
      </c>
      <c r="K158" s="91" t="s">
        <v>82</v>
      </c>
      <c r="L158" s="66" t="s">
        <v>338</v>
      </c>
      <c r="M158" s="93">
        <f t="shared" si="10"/>
        <v>0.2</v>
      </c>
      <c r="N158" s="172">
        <f t="shared" si="14"/>
        <v>0.99</v>
      </c>
      <c r="O158" s="174">
        <f t="shared" si="11"/>
        <v>0</v>
      </c>
      <c r="P158" s="174">
        <f t="shared" si="12"/>
        <v>1.9800000000000005E-2</v>
      </c>
      <c r="Q158" s="175">
        <f t="shared" si="13"/>
        <v>2.0000000000000023E-4</v>
      </c>
      <c r="R158" s="113"/>
    </row>
    <row r="159" spans="2:18" s="3" customFormat="1" ht="27.95" customHeight="1">
      <c r="B159" s="563"/>
      <c r="C159" s="188"/>
      <c r="D159" s="17" t="s">
        <v>515</v>
      </c>
      <c r="E159" s="18" t="s">
        <v>71</v>
      </c>
      <c r="F159" s="19" t="s">
        <v>330</v>
      </c>
      <c r="G159" s="14" t="s">
        <v>205</v>
      </c>
      <c r="H159" s="15">
        <v>0.4</v>
      </c>
      <c r="I159" s="16" t="s">
        <v>81</v>
      </c>
      <c r="J159" s="12" t="s">
        <v>292</v>
      </c>
      <c r="K159" s="16" t="s">
        <v>215</v>
      </c>
      <c r="L159" s="65" t="s">
        <v>217</v>
      </c>
      <c r="M159" s="85">
        <v>2</v>
      </c>
      <c r="N159" s="15">
        <f t="shared" si="14"/>
        <v>0</v>
      </c>
      <c r="O159" s="78">
        <f t="shared" si="11"/>
        <v>0.8</v>
      </c>
      <c r="P159" s="78">
        <f t="shared" si="12"/>
        <v>0</v>
      </c>
      <c r="Q159" s="153">
        <f t="shared" si="13"/>
        <v>0</v>
      </c>
      <c r="R159" s="113"/>
    </row>
    <row r="160" spans="2:18" s="3" customFormat="1" ht="27.95" customHeight="1">
      <c r="B160" s="563"/>
      <c r="C160" s="188"/>
      <c r="D160" s="20"/>
      <c r="E160" s="21"/>
      <c r="F160" s="31"/>
      <c r="G160" s="14" t="s">
        <v>206</v>
      </c>
      <c r="H160" s="15">
        <v>0.4</v>
      </c>
      <c r="I160" s="16" t="s">
        <v>68</v>
      </c>
      <c r="J160" s="12" t="s">
        <v>342</v>
      </c>
      <c r="K160" s="16" t="s">
        <v>297</v>
      </c>
      <c r="L160" s="66" t="s">
        <v>338</v>
      </c>
      <c r="M160" s="85">
        <f t="shared" ref="M160:M174" si="15">M159</f>
        <v>2</v>
      </c>
      <c r="N160" s="15">
        <f t="shared" si="14"/>
        <v>0.99</v>
      </c>
      <c r="O160" s="78">
        <f t="shared" si="11"/>
        <v>0</v>
      </c>
      <c r="P160" s="78">
        <f t="shared" si="12"/>
        <v>0.79200000000000004</v>
      </c>
      <c r="Q160" s="153">
        <f t="shared" si="13"/>
        <v>8.0000000000000071E-3</v>
      </c>
      <c r="R160" s="113"/>
    </row>
    <row r="161" spans="2:18" s="3" customFormat="1" ht="27.95" customHeight="1">
      <c r="B161" s="563"/>
      <c r="C161" s="188"/>
      <c r="D161" s="22"/>
      <c r="E161" s="23"/>
      <c r="F161" s="24"/>
      <c r="G161" s="14" t="s">
        <v>14</v>
      </c>
      <c r="H161" s="15">
        <v>0.2</v>
      </c>
      <c r="I161" s="16" t="s">
        <v>15</v>
      </c>
      <c r="J161" s="12" t="s">
        <v>210</v>
      </c>
      <c r="K161" s="16" t="s">
        <v>18</v>
      </c>
      <c r="L161" s="65" t="s">
        <v>21</v>
      </c>
      <c r="M161" s="85">
        <f t="shared" si="15"/>
        <v>2</v>
      </c>
      <c r="N161" s="15">
        <f t="shared" si="14"/>
        <v>0</v>
      </c>
      <c r="O161" s="78">
        <f t="shared" si="11"/>
        <v>0.4</v>
      </c>
      <c r="P161" s="78">
        <f t="shared" si="12"/>
        <v>0</v>
      </c>
      <c r="Q161" s="153">
        <f t="shared" si="13"/>
        <v>0</v>
      </c>
      <c r="R161" s="171"/>
    </row>
    <row r="162" spans="2:18" s="3" customFormat="1" ht="27.95" customHeight="1">
      <c r="B162" s="563"/>
      <c r="C162" s="188"/>
      <c r="D162" s="17" t="s">
        <v>516</v>
      </c>
      <c r="E162" s="18" t="s">
        <v>6</v>
      </c>
      <c r="F162" s="19" t="s">
        <v>331</v>
      </c>
      <c r="G162" s="14" t="s">
        <v>12</v>
      </c>
      <c r="H162" s="15">
        <v>0.8</v>
      </c>
      <c r="I162" s="16" t="s">
        <v>68</v>
      </c>
      <c r="J162" s="12" t="s">
        <v>342</v>
      </c>
      <c r="K162" s="16" t="s">
        <v>221</v>
      </c>
      <c r="L162" s="66" t="s">
        <v>338</v>
      </c>
      <c r="M162" s="85">
        <v>0.2</v>
      </c>
      <c r="N162" s="15">
        <f t="shared" si="14"/>
        <v>0.99</v>
      </c>
      <c r="O162" s="78">
        <f t="shared" si="11"/>
        <v>0</v>
      </c>
      <c r="P162" s="78">
        <f t="shared" si="12"/>
        <v>0.15840000000000004</v>
      </c>
      <c r="Q162" s="153">
        <f t="shared" si="13"/>
        <v>1.6000000000000018E-3</v>
      </c>
      <c r="R162" s="171"/>
    </row>
    <row r="163" spans="2:18" s="3" customFormat="1" ht="27.95" customHeight="1">
      <c r="B163" s="563"/>
      <c r="C163" s="188"/>
      <c r="D163" s="20"/>
      <c r="E163" s="21"/>
      <c r="F163" s="31"/>
      <c r="G163" s="14" t="s">
        <v>13</v>
      </c>
      <c r="H163" s="15">
        <v>0.1</v>
      </c>
      <c r="I163" s="16" t="s">
        <v>204</v>
      </c>
      <c r="J163" s="12" t="s">
        <v>342</v>
      </c>
      <c r="K163" s="16" t="s">
        <v>300</v>
      </c>
      <c r="L163" s="66" t="s">
        <v>338</v>
      </c>
      <c r="M163" s="85">
        <f t="shared" si="15"/>
        <v>0.2</v>
      </c>
      <c r="N163" s="15">
        <f t="shared" si="14"/>
        <v>0.99</v>
      </c>
      <c r="O163" s="78">
        <f t="shared" si="11"/>
        <v>0</v>
      </c>
      <c r="P163" s="78">
        <f t="shared" si="12"/>
        <v>1.9800000000000005E-2</v>
      </c>
      <c r="Q163" s="153">
        <f t="shared" si="13"/>
        <v>2.0000000000000023E-4</v>
      </c>
      <c r="R163" s="171"/>
    </row>
    <row r="164" spans="2:18" s="3" customFormat="1" ht="27.95" customHeight="1">
      <c r="B164" s="563"/>
      <c r="C164" s="188"/>
      <c r="D164" s="22"/>
      <c r="E164" s="23"/>
      <c r="F164" s="24"/>
      <c r="G164" s="14" t="s">
        <v>14</v>
      </c>
      <c r="H164" s="15">
        <v>0.1</v>
      </c>
      <c r="I164" s="91" t="s">
        <v>68</v>
      </c>
      <c r="J164" s="12" t="s">
        <v>342</v>
      </c>
      <c r="K164" s="91" t="s">
        <v>82</v>
      </c>
      <c r="L164" s="66" t="s">
        <v>338</v>
      </c>
      <c r="M164" s="85">
        <f t="shared" si="15"/>
        <v>0.2</v>
      </c>
      <c r="N164" s="15">
        <f t="shared" si="14"/>
        <v>0.99</v>
      </c>
      <c r="O164" s="78">
        <f t="shared" si="11"/>
        <v>0</v>
      </c>
      <c r="P164" s="78">
        <f t="shared" si="12"/>
        <v>1.9800000000000005E-2</v>
      </c>
      <c r="Q164" s="153">
        <f t="shared" si="13"/>
        <v>2.0000000000000023E-4</v>
      </c>
      <c r="R164" s="171"/>
    </row>
    <row r="165" spans="2:18" s="3" customFormat="1" ht="27.95" customHeight="1">
      <c r="B165" s="563"/>
      <c r="C165" s="188"/>
      <c r="D165" s="17" t="s">
        <v>517</v>
      </c>
      <c r="E165" s="18" t="s">
        <v>354</v>
      </c>
      <c r="F165" s="19" t="s">
        <v>332</v>
      </c>
      <c r="G165" s="168" t="s">
        <v>357</v>
      </c>
      <c r="H165" s="164">
        <v>0.25</v>
      </c>
      <c r="I165" s="165" t="s">
        <v>81</v>
      </c>
      <c r="J165" s="13" t="s">
        <v>210</v>
      </c>
      <c r="K165" s="165" t="s">
        <v>298</v>
      </c>
      <c r="L165" s="66" t="s">
        <v>299</v>
      </c>
      <c r="M165" s="177">
        <v>0.45</v>
      </c>
      <c r="N165" s="164">
        <f t="shared" si="14"/>
        <v>0</v>
      </c>
      <c r="O165" s="167">
        <f t="shared" si="11"/>
        <v>0.1125</v>
      </c>
      <c r="P165" s="167">
        <f t="shared" si="12"/>
        <v>0</v>
      </c>
      <c r="Q165" s="178">
        <f t="shared" si="13"/>
        <v>0</v>
      </c>
      <c r="R165" s="171"/>
    </row>
    <row r="166" spans="2:18" s="3" customFormat="1" ht="27.95" customHeight="1">
      <c r="B166" s="563"/>
      <c r="C166" s="188"/>
      <c r="D166" s="20"/>
      <c r="E166" s="21"/>
      <c r="F166" s="31"/>
      <c r="G166" s="168" t="s">
        <v>233</v>
      </c>
      <c r="H166" s="164">
        <v>0.25</v>
      </c>
      <c r="I166" s="165" t="s">
        <v>204</v>
      </c>
      <c r="J166" s="13" t="s">
        <v>342</v>
      </c>
      <c r="K166" s="165" t="s">
        <v>82</v>
      </c>
      <c r="L166" s="66" t="s">
        <v>338</v>
      </c>
      <c r="M166" s="177">
        <v>0.45</v>
      </c>
      <c r="N166" s="164">
        <f t="shared" si="14"/>
        <v>0.99</v>
      </c>
      <c r="O166" s="167">
        <f t="shared" si="11"/>
        <v>0</v>
      </c>
      <c r="P166" s="167">
        <f t="shared" si="12"/>
        <v>0.111375</v>
      </c>
      <c r="Q166" s="178">
        <f t="shared" si="13"/>
        <v>1.125000000000001E-3</v>
      </c>
      <c r="R166" s="171"/>
    </row>
    <row r="167" spans="2:18" s="3" customFormat="1" ht="27.95" customHeight="1">
      <c r="B167" s="563"/>
      <c r="C167" s="188"/>
      <c r="D167" s="20"/>
      <c r="E167" s="21"/>
      <c r="F167" s="31"/>
      <c r="G167" s="168" t="s">
        <v>358</v>
      </c>
      <c r="H167" s="164">
        <v>0.25</v>
      </c>
      <c r="I167" s="165" t="s">
        <v>204</v>
      </c>
      <c r="J167" s="13" t="s">
        <v>342</v>
      </c>
      <c r="K167" s="165" t="s">
        <v>300</v>
      </c>
      <c r="L167" s="66" t="s">
        <v>338</v>
      </c>
      <c r="M167" s="177">
        <f>M165</f>
        <v>0.45</v>
      </c>
      <c r="N167" s="164">
        <f t="shared" si="14"/>
        <v>0.99</v>
      </c>
      <c r="O167" s="167">
        <f t="shared" si="11"/>
        <v>0</v>
      </c>
      <c r="P167" s="167">
        <f t="shared" si="12"/>
        <v>0.111375</v>
      </c>
      <c r="Q167" s="178">
        <f t="shared" si="13"/>
        <v>1.125000000000001E-3</v>
      </c>
      <c r="R167" s="171"/>
    </row>
    <row r="168" spans="2:18" s="3" customFormat="1" ht="27.95" customHeight="1">
      <c r="B168" s="563"/>
      <c r="C168" s="188"/>
      <c r="D168" s="20"/>
      <c r="E168" s="21"/>
      <c r="F168" s="31"/>
      <c r="G168" s="168" t="s">
        <v>359</v>
      </c>
      <c r="H168" s="164">
        <v>0.25</v>
      </c>
      <c r="I168" s="179" t="s">
        <v>26</v>
      </c>
      <c r="J168" s="180" t="s">
        <v>214</v>
      </c>
      <c r="K168" s="179" t="s">
        <v>18</v>
      </c>
      <c r="L168" s="181" t="s">
        <v>21</v>
      </c>
      <c r="M168" s="182">
        <f t="shared" si="15"/>
        <v>0.45</v>
      </c>
      <c r="N168" s="183">
        <f t="shared" si="14"/>
        <v>0</v>
      </c>
      <c r="O168" s="184">
        <f t="shared" si="11"/>
        <v>0.1125</v>
      </c>
      <c r="P168" s="184">
        <f t="shared" si="12"/>
        <v>0</v>
      </c>
      <c r="Q168" s="185">
        <f t="shared" si="13"/>
        <v>0</v>
      </c>
      <c r="R168" s="171"/>
    </row>
    <row r="169" spans="2:18" s="3" customFormat="1" ht="27.95" customHeight="1">
      <c r="B169" s="563"/>
      <c r="C169" s="188"/>
      <c r="D169" s="17" t="s">
        <v>518</v>
      </c>
      <c r="E169" s="18" t="s">
        <v>6</v>
      </c>
      <c r="F169" s="19" t="s">
        <v>333</v>
      </c>
      <c r="G169" s="14" t="s">
        <v>12</v>
      </c>
      <c r="H169" s="15">
        <v>0.8</v>
      </c>
      <c r="I169" s="16" t="s">
        <v>345</v>
      </c>
      <c r="J169" s="12" t="s">
        <v>341</v>
      </c>
      <c r="K169" s="16" t="s">
        <v>221</v>
      </c>
      <c r="L169" s="66" t="s">
        <v>338</v>
      </c>
      <c r="M169" s="85">
        <v>0.2</v>
      </c>
      <c r="N169" s="15">
        <f t="shared" si="14"/>
        <v>0.99</v>
      </c>
      <c r="O169" s="78">
        <f t="shared" si="11"/>
        <v>0</v>
      </c>
      <c r="P169" s="78">
        <f t="shared" si="12"/>
        <v>0.15840000000000004</v>
      </c>
      <c r="Q169" s="153">
        <f t="shared" si="13"/>
        <v>1.6000000000000018E-3</v>
      </c>
      <c r="R169" s="171"/>
    </row>
    <row r="170" spans="2:18" s="3" customFormat="1" ht="27.95" customHeight="1">
      <c r="B170" s="563"/>
      <c r="C170" s="188"/>
      <c r="D170" s="20"/>
      <c r="E170" s="21"/>
      <c r="F170" s="31"/>
      <c r="G170" s="14" t="s">
        <v>13</v>
      </c>
      <c r="H170" s="15">
        <v>0.1</v>
      </c>
      <c r="I170" s="16" t="s">
        <v>346</v>
      </c>
      <c r="J170" s="12" t="s">
        <v>218</v>
      </c>
      <c r="K170" s="16" t="s">
        <v>347</v>
      </c>
      <c r="L170" s="65" t="s">
        <v>217</v>
      </c>
      <c r="M170" s="85">
        <f t="shared" si="15"/>
        <v>0.2</v>
      </c>
      <c r="N170" s="15">
        <f t="shared" si="14"/>
        <v>0</v>
      </c>
      <c r="O170" s="78">
        <f t="shared" si="11"/>
        <v>2.0000000000000004E-2</v>
      </c>
      <c r="P170" s="78">
        <f t="shared" si="12"/>
        <v>0</v>
      </c>
      <c r="Q170" s="153">
        <f t="shared" si="13"/>
        <v>0</v>
      </c>
      <c r="R170" s="171"/>
    </row>
    <row r="171" spans="2:18" s="3" customFormat="1" ht="27.95" customHeight="1">
      <c r="B171" s="563"/>
      <c r="C171" s="188"/>
      <c r="D171" s="22"/>
      <c r="E171" s="23"/>
      <c r="F171" s="24"/>
      <c r="G171" s="14" t="s">
        <v>14</v>
      </c>
      <c r="H171" s="15">
        <v>0.1</v>
      </c>
      <c r="I171" s="16" t="s">
        <v>81</v>
      </c>
      <c r="J171" s="12" t="s">
        <v>210</v>
      </c>
      <c r="K171" s="16" t="s">
        <v>18</v>
      </c>
      <c r="L171" s="65" t="s">
        <v>21</v>
      </c>
      <c r="M171" s="85">
        <f t="shared" si="15"/>
        <v>0.2</v>
      </c>
      <c r="N171" s="15">
        <f t="shared" si="14"/>
        <v>0</v>
      </c>
      <c r="O171" s="78">
        <f t="shared" si="11"/>
        <v>2.0000000000000004E-2</v>
      </c>
      <c r="P171" s="78">
        <f t="shared" si="12"/>
        <v>0</v>
      </c>
      <c r="Q171" s="153">
        <f t="shared" si="13"/>
        <v>0</v>
      </c>
      <c r="R171" s="171"/>
    </row>
    <row r="172" spans="2:18" s="3" customFormat="1" ht="27.95" customHeight="1">
      <c r="B172" s="563"/>
      <c r="C172" s="243"/>
      <c r="D172" s="17" t="s">
        <v>519</v>
      </c>
      <c r="E172" s="18" t="s">
        <v>335</v>
      </c>
      <c r="F172" s="19" t="s">
        <v>330</v>
      </c>
      <c r="G172" s="14" t="s">
        <v>205</v>
      </c>
      <c r="H172" s="15">
        <v>0.4</v>
      </c>
      <c r="I172" s="16" t="s">
        <v>81</v>
      </c>
      <c r="J172" s="12" t="s">
        <v>210</v>
      </c>
      <c r="K172" s="16" t="s">
        <v>298</v>
      </c>
      <c r="L172" s="65" t="s">
        <v>299</v>
      </c>
      <c r="M172" s="85">
        <v>2</v>
      </c>
      <c r="N172" s="15">
        <f t="shared" si="14"/>
        <v>0</v>
      </c>
      <c r="O172" s="78">
        <f t="shared" si="11"/>
        <v>0.8</v>
      </c>
      <c r="P172" s="78">
        <f t="shared" si="12"/>
        <v>0</v>
      </c>
      <c r="Q172" s="153">
        <f t="shared" si="13"/>
        <v>0</v>
      </c>
      <c r="R172" s="340"/>
    </row>
    <row r="173" spans="2:18" s="3" customFormat="1" ht="27.95" customHeight="1">
      <c r="B173" s="563"/>
      <c r="C173" s="243"/>
      <c r="D173" s="20"/>
      <c r="E173" s="21"/>
      <c r="F173" s="31"/>
      <c r="G173" s="14" t="s">
        <v>206</v>
      </c>
      <c r="H173" s="15">
        <v>0.4</v>
      </c>
      <c r="I173" s="16" t="s">
        <v>204</v>
      </c>
      <c r="J173" s="12" t="s">
        <v>864</v>
      </c>
      <c r="K173" s="16" t="s">
        <v>300</v>
      </c>
      <c r="L173" s="66" t="s">
        <v>338</v>
      </c>
      <c r="M173" s="85">
        <f t="shared" si="15"/>
        <v>2</v>
      </c>
      <c r="N173" s="15">
        <f t="shared" si="14"/>
        <v>0.99</v>
      </c>
      <c r="O173" s="78">
        <f t="shared" si="11"/>
        <v>0</v>
      </c>
      <c r="P173" s="78">
        <f t="shared" si="12"/>
        <v>0.79200000000000004</v>
      </c>
      <c r="Q173" s="153">
        <f t="shared" si="13"/>
        <v>8.0000000000000071E-3</v>
      </c>
      <c r="R173" s="340"/>
    </row>
    <row r="174" spans="2:18" s="3" customFormat="1" ht="27.95" customHeight="1">
      <c r="B174" s="563"/>
      <c r="C174" s="243"/>
      <c r="D174" s="22"/>
      <c r="E174" s="23"/>
      <c r="F174" s="24"/>
      <c r="G174" s="14" t="s">
        <v>14</v>
      </c>
      <c r="H174" s="15">
        <v>0.2</v>
      </c>
      <c r="I174" s="16" t="s">
        <v>26</v>
      </c>
      <c r="J174" s="12" t="s">
        <v>214</v>
      </c>
      <c r="K174" s="16" t="s">
        <v>18</v>
      </c>
      <c r="L174" s="65" t="s">
        <v>21</v>
      </c>
      <c r="M174" s="85">
        <f t="shared" si="15"/>
        <v>2</v>
      </c>
      <c r="N174" s="15">
        <f t="shared" si="14"/>
        <v>0</v>
      </c>
      <c r="O174" s="78">
        <f t="shared" si="11"/>
        <v>0.4</v>
      </c>
      <c r="P174" s="78">
        <f t="shared" si="12"/>
        <v>0</v>
      </c>
      <c r="Q174" s="153">
        <f t="shared" si="13"/>
        <v>0</v>
      </c>
      <c r="R174" s="340"/>
    </row>
    <row r="175" spans="2:18" s="3" customFormat="1" ht="27.95" customHeight="1">
      <c r="B175" s="563"/>
      <c r="C175" s="243"/>
      <c r="D175" s="20" t="s">
        <v>520</v>
      </c>
      <c r="E175" s="21" t="s">
        <v>308</v>
      </c>
      <c r="F175" s="31" t="s">
        <v>309</v>
      </c>
      <c r="G175" s="159" t="s">
        <v>232</v>
      </c>
      <c r="H175" s="26">
        <v>0.2</v>
      </c>
      <c r="I175" s="27" t="s">
        <v>16</v>
      </c>
      <c r="J175" s="11" t="s">
        <v>349</v>
      </c>
      <c r="K175" s="27" t="s">
        <v>17</v>
      </c>
      <c r="L175" s="64" t="s">
        <v>351</v>
      </c>
      <c r="M175" s="87">
        <v>2.1</v>
      </c>
      <c r="N175" s="26">
        <f>IF(K175="Detected", 0.99,0)</f>
        <v>0.99</v>
      </c>
      <c r="O175" s="88">
        <f>IF(I175="Safe", M175*H175,0)</f>
        <v>0</v>
      </c>
      <c r="P175" s="88">
        <f>IF(I175="Dangerous",M175*H175*N175,0)</f>
        <v>0.41580000000000006</v>
      </c>
      <c r="Q175" s="152">
        <f>IF(P175=0,0,M175*H175*(1-N175))</f>
        <v>4.2000000000000041E-3</v>
      </c>
      <c r="R175" s="340"/>
    </row>
    <row r="176" spans="2:18" s="3" customFormat="1" ht="27.95" customHeight="1">
      <c r="B176" s="563"/>
      <c r="C176" s="188"/>
      <c r="D176" s="20"/>
      <c r="E176" s="21"/>
      <c r="F176" s="31"/>
      <c r="G176" s="163" t="s">
        <v>233</v>
      </c>
      <c r="H176" s="15">
        <v>0.2</v>
      </c>
      <c r="I176" s="16" t="s">
        <v>16</v>
      </c>
      <c r="J176" s="12" t="s">
        <v>348</v>
      </c>
      <c r="K176" s="16" t="s">
        <v>17</v>
      </c>
      <c r="L176" s="65" t="s">
        <v>351</v>
      </c>
      <c r="M176" s="85">
        <f>M175</f>
        <v>2.1</v>
      </c>
      <c r="N176" s="15">
        <f>IF(K176="Detected", 0.99,0)</f>
        <v>0.99</v>
      </c>
      <c r="O176" s="78">
        <f t="shared" ref="O176:O239" si="16">IF(I176="Safe", M176*H176,0)</f>
        <v>0</v>
      </c>
      <c r="P176" s="78">
        <f t="shared" ref="P176:P239" si="17">IF(I176="Dangerous",M176*H176*N176,0)</f>
        <v>0.41580000000000006</v>
      </c>
      <c r="Q176" s="153">
        <f t="shared" ref="Q176:Q239" si="18">IF(P176=0,0,M176*H176*(1-N176))</f>
        <v>4.2000000000000041E-3</v>
      </c>
      <c r="R176" s="340"/>
    </row>
    <row r="177" spans="2:18" s="3" customFormat="1" ht="27.95" customHeight="1">
      <c r="B177" s="563"/>
      <c r="C177" s="188"/>
      <c r="D177" s="20"/>
      <c r="E177" s="21"/>
      <c r="F177" s="31"/>
      <c r="G177" s="163" t="s">
        <v>230</v>
      </c>
      <c r="H177" s="15">
        <v>0.2</v>
      </c>
      <c r="I177" s="16" t="s">
        <v>68</v>
      </c>
      <c r="J177" s="12" t="s">
        <v>348</v>
      </c>
      <c r="K177" s="16" t="s">
        <v>82</v>
      </c>
      <c r="L177" s="65" t="s">
        <v>351</v>
      </c>
      <c r="M177" s="85">
        <f>M176</f>
        <v>2.1</v>
      </c>
      <c r="N177" s="15">
        <f>IF(K177="Detected", 0.99,0)</f>
        <v>0.99</v>
      </c>
      <c r="O177" s="78">
        <f t="shared" si="16"/>
        <v>0</v>
      </c>
      <c r="P177" s="78">
        <f t="shared" si="17"/>
        <v>0.41580000000000006</v>
      </c>
      <c r="Q177" s="153">
        <f t="shared" si="18"/>
        <v>4.2000000000000041E-3</v>
      </c>
      <c r="R177" s="340"/>
    </row>
    <row r="178" spans="2:18" s="3" customFormat="1" ht="27.95" customHeight="1">
      <c r="B178" s="563"/>
      <c r="C178" s="188"/>
      <c r="D178" s="20"/>
      <c r="E178" s="21"/>
      <c r="F178" s="31"/>
      <c r="G178" s="163" t="s">
        <v>231</v>
      </c>
      <c r="H178" s="15">
        <v>0.2</v>
      </c>
      <c r="I178" s="16" t="s">
        <v>27</v>
      </c>
      <c r="J178" s="12" t="s">
        <v>348</v>
      </c>
      <c r="K178" s="16" t="s">
        <v>17</v>
      </c>
      <c r="L178" s="65" t="s">
        <v>351</v>
      </c>
      <c r="M178" s="85">
        <f>M177</f>
        <v>2.1</v>
      </c>
      <c r="N178" s="15">
        <f t="shared" ref="N178:N241" si="19">IF(K178="Detected", 0.99,0)</f>
        <v>0.99</v>
      </c>
      <c r="O178" s="78">
        <f t="shared" si="16"/>
        <v>0</v>
      </c>
      <c r="P178" s="78">
        <f t="shared" si="17"/>
        <v>0.41580000000000006</v>
      </c>
      <c r="Q178" s="153">
        <f t="shared" si="18"/>
        <v>4.2000000000000041E-3</v>
      </c>
      <c r="R178" s="340"/>
    </row>
    <row r="179" spans="2:18" s="3" customFormat="1" ht="39.950000000000003" customHeight="1">
      <c r="B179" s="563"/>
      <c r="C179" s="188"/>
      <c r="D179" s="22"/>
      <c r="E179" s="23"/>
      <c r="F179" s="24"/>
      <c r="G179" s="168" t="s">
        <v>234</v>
      </c>
      <c r="H179" s="15">
        <v>0.2</v>
      </c>
      <c r="I179" s="16" t="s">
        <v>25</v>
      </c>
      <c r="J179" s="12" t="s">
        <v>348</v>
      </c>
      <c r="K179" s="16" t="s">
        <v>17</v>
      </c>
      <c r="L179" s="65" t="s">
        <v>351</v>
      </c>
      <c r="M179" s="85">
        <f>M178</f>
        <v>2.1</v>
      </c>
      <c r="N179" s="15">
        <f t="shared" si="19"/>
        <v>0.99</v>
      </c>
      <c r="O179" s="78">
        <f t="shared" si="16"/>
        <v>0</v>
      </c>
      <c r="P179" s="78">
        <f t="shared" si="17"/>
        <v>0.41580000000000006</v>
      </c>
      <c r="Q179" s="153">
        <f t="shared" si="18"/>
        <v>4.2000000000000041E-3</v>
      </c>
      <c r="R179" s="340"/>
    </row>
    <row r="180" spans="2:18" s="3" customFormat="1" ht="27.95" customHeight="1">
      <c r="B180" s="563"/>
      <c r="C180" s="188"/>
      <c r="D180" s="17" t="s">
        <v>521</v>
      </c>
      <c r="E180" s="18" t="s">
        <v>22</v>
      </c>
      <c r="F180" s="19" t="s">
        <v>198</v>
      </c>
      <c r="G180" s="14" t="s">
        <v>205</v>
      </c>
      <c r="H180" s="15">
        <v>0.4</v>
      </c>
      <c r="I180" s="16" t="s">
        <v>15</v>
      </c>
      <c r="J180" s="12" t="s">
        <v>210</v>
      </c>
      <c r="K180" s="16" t="s">
        <v>18</v>
      </c>
      <c r="L180" s="65" t="s">
        <v>21</v>
      </c>
      <c r="M180" s="85">
        <v>2</v>
      </c>
      <c r="N180" s="15">
        <f t="shared" si="19"/>
        <v>0</v>
      </c>
      <c r="O180" s="78">
        <f t="shared" si="16"/>
        <v>0.8</v>
      </c>
      <c r="P180" s="78">
        <f t="shared" si="17"/>
        <v>0</v>
      </c>
      <c r="Q180" s="153">
        <f t="shared" si="18"/>
        <v>0</v>
      </c>
      <c r="R180" s="340"/>
    </row>
    <row r="181" spans="2:18" s="3" customFormat="1" ht="27.95" customHeight="1">
      <c r="B181" s="563"/>
      <c r="C181" s="188"/>
      <c r="D181" s="20"/>
      <c r="E181" s="21"/>
      <c r="F181" s="31"/>
      <c r="G181" s="14" t="s">
        <v>206</v>
      </c>
      <c r="H181" s="15">
        <v>0.4</v>
      </c>
      <c r="I181" s="16" t="s">
        <v>204</v>
      </c>
      <c r="J181" s="13" t="s">
        <v>336</v>
      </c>
      <c r="K181" s="16" t="s">
        <v>20</v>
      </c>
      <c r="L181" s="66" t="s">
        <v>338</v>
      </c>
      <c r="M181" s="85">
        <f>M180</f>
        <v>2</v>
      </c>
      <c r="N181" s="15">
        <f t="shared" si="19"/>
        <v>0.99</v>
      </c>
      <c r="O181" s="78">
        <f t="shared" si="16"/>
        <v>0</v>
      </c>
      <c r="P181" s="78">
        <f t="shared" si="17"/>
        <v>0.79200000000000004</v>
      </c>
      <c r="Q181" s="153">
        <f t="shared" si="18"/>
        <v>8.0000000000000071E-3</v>
      </c>
      <c r="R181" s="340"/>
    </row>
    <row r="182" spans="2:18" s="3" customFormat="1" ht="27.95" customHeight="1">
      <c r="B182" s="563"/>
      <c r="C182" s="269"/>
      <c r="D182" s="22"/>
      <c r="E182" s="23"/>
      <c r="F182" s="24"/>
      <c r="G182" s="14" t="s">
        <v>14</v>
      </c>
      <c r="H182" s="15">
        <v>0.2</v>
      </c>
      <c r="I182" s="16" t="s">
        <v>15</v>
      </c>
      <c r="J182" s="12" t="s">
        <v>210</v>
      </c>
      <c r="K182" s="16" t="s">
        <v>18</v>
      </c>
      <c r="L182" s="65" t="s">
        <v>21</v>
      </c>
      <c r="M182" s="85">
        <f>M181</f>
        <v>2</v>
      </c>
      <c r="N182" s="15">
        <f t="shared" si="19"/>
        <v>0</v>
      </c>
      <c r="O182" s="78">
        <f t="shared" si="16"/>
        <v>0.4</v>
      </c>
      <c r="P182" s="78">
        <f t="shared" si="17"/>
        <v>0</v>
      </c>
      <c r="Q182" s="153">
        <f t="shared" si="18"/>
        <v>0</v>
      </c>
      <c r="R182" s="340"/>
    </row>
    <row r="183" spans="2:18" s="3" customFormat="1" ht="27.95" customHeight="1">
      <c r="B183" s="563"/>
      <c r="C183" s="94" t="s">
        <v>522</v>
      </c>
      <c r="D183" s="20" t="s">
        <v>523</v>
      </c>
      <c r="E183" s="21" t="s">
        <v>22</v>
      </c>
      <c r="F183" s="31" t="s">
        <v>324</v>
      </c>
      <c r="G183" s="25" t="s">
        <v>205</v>
      </c>
      <c r="H183" s="26">
        <v>0.4</v>
      </c>
      <c r="I183" s="27" t="s">
        <v>15</v>
      </c>
      <c r="J183" s="11" t="s">
        <v>210</v>
      </c>
      <c r="K183" s="27" t="s">
        <v>18</v>
      </c>
      <c r="L183" s="64" t="s">
        <v>21</v>
      </c>
      <c r="M183" s="87">
        <v>2</v>
      </c>
      <c r="N183" s="26">
        <f t="shared" si="19"/>
        <v>0</v>
      </c>
      <c r="O183" s="88">
        <f t="shared" si="16"/>
        <v>0.8</v>
      </c>
      <c r="P183" s="88">
        <f t="shared" si="17"/>
        <v>0</v>
      </c>
      <c r="Q183" s="152">
        <f t="shared" si="18"/>
        <v>0</v>
      </c>
      <c r="R183" s="340"/>
    </row>
    <row r="184" spans="2:18" s="3" customFormat="1" ht="27.95" customHeight="1">
      <c r="B184" s="563"/>
      <c r="C184" s="188"/>
      <c r="D184" s="20"/>
      <c r="E184" s="21"/>
      <c r="F184" s="31"/>
      <c r="G184" s="14" t="s">
        <v>206</v>
      </c>
      <c r="H184" s="15">
        <v>0.4</v>
      </c>
      <c r="I184" s="16" t="s">
        <v>204</v>
      </c>
      <c r="J184" s="13" t="s">
        <v>864</v>
      </c>
      <c r="K184" s="16" t="s">
        <v>20</v>
      </c>
      <c r="L184" s="66" t="s">
        <v>338</v>
      </c>
      <c r="M184" s="85">
        <f t="shared" ref="M184:M206" si="20">M183</f>
        <v>2</v>
      </c>
      <c r="N184" s="15">
        <f t="shared" si="19"/>
        <v>0.99</v>
      </c>
      <c r="O184" s="78">
        <f t="shared" si="16"/>
        <v>0</v>
      </c>
      <c r="P184" s="78">
        <f t="shared" si="17"/>
        <v>0.79200000000000004</v>
      </c>
      <c r="Q184" s="153">
        <f t="shared" si="18"/>
        <v>8.0000000000000071E-3</v>
      </c>
      <c r="R184" s="340"/>
    </row>
    <row r="185" spans="2:18" s="3" customFormat="1" ht="27.95" customHeight="1">
      <c r="B185" s="563"/>
      <c r="C185" s="188"/>
      <c r="D185" s="22"/>
      <c r="E185" s="23"/>
      <c r="F185" s="24"/>
      <c r="G185" s="14" t="s">
        <v>14</v>
      </c>
      <c r="H185" s="15">
        <v>0.2</v>
      </c>
      <c r="I185" s="16" t="s">
        <v>15</v>
      </c>
      <c r="J185" s="12" t="s">
        <v>210</v>
      </c>
      <c r="K185" s="16" t="s">
        <v>18</v>
      </c>
      <c r="L185" s="65" t="s">
        <v>21</v>
      </c>
      <c r="M185" s="85">
        <f t="shared" si="20"/>
        <v>2</v>
      </c>
      <c r="N185" s="15">
        <f t="shared" si="19"/>
        <v>0</v>
      </c>
      <c r="O185" s="78">
        <f t="shared" si="16"/>
        <v>0.4</v>
      </c>
      <c r="P185" s="78">
        <f t="shared" si="17"/>
        <v>0</v>
      </c>
      <c r="Q185" s="153">
        <f t="shared" si="18"/>
        <v>0</v>
      </c>
      <c r="R185" s="340"/>
    </row>
    <row r="186" spans="2:18" s="3" customFormat="1" ht="27.95" customHeight="1">
      <c r="B186" s="563"/>
      <c r="C186" s="188"/>
      <c r="D186" s="17" t="s">
        <v>524</v>
      </c>
      <c r="E186" s="18" t="s">
        <v>6</v>
      </c>
      <c r="F186" s="19" t="s">
        <v>312</v>
      </c>
      <c r="G186" s="14" t="s">
        <v>12</v>
      </c>
      <c r="H186" s="15">
        <v>0.8</v>
      </c>
      <c r="I186" s="16" t="s">
        <v>68</v>
      </c>
      <c r="J186" s="12" t="s">
        <v>341</v>
      </c>
      <c r="K186" s="16" t="s">
        <v>221</v>
      </c>
      <c r="L186" s="66" t="s">
        <v>338</v>
      </c>
      <c r="M186" s="85">
        <v>0.2</v>
      </c>
      <c r="N186" s="15">
        <f t="shared" si="19"/>
        <v>0.99</v>
      </c>
      <c r="O186" s="78">
        <f t="shared" si="16"/>
        <v>0</v>
      </c>
      <c r="P186" s="78">
        <f t="shared" si="17"/>
        <v>0.15840000000000004</v>
      </c>
      <c r="Q186" s="153">
        <f t="shared" si="18"/>
        <v>1.6000000000000018E-3</v>
      </c>
      <c r="R186" s="113"/>
    </row>
    <row r="187" spans="2:18" s="3" customFormat="1" ht="27.95" customHeight="1">
      <c r="B187" s="563"/>
      <c r="C187" s="188"/>
      <c r="D187" s="20"/>
      <c r="E187" s="21"/>
      <c r="F187" s="31"/>
      <c r="G187" s="14" t="s">
        <v>13</v>
      </c>
      <c r="H187" s="15">
        <v>0.1</v>
      </c>
      <c r="I187" s="16" t="s">
        <v>339</v>
      </c>
      <c r="J187" s="12" t="s">
        <v>343</v>
      </c>
      <c r="K187" s="16" t="s">
        <v>297</v>
      </c>
      <c r="L187" s="66" t="s">
        <v>338</v>
      </c>
      <c r="M187" s="85">
        <f t="shared" si="20"/>
        <v>0.2</v>
      </c>
      <c r="N187" s="15">
        <f t="shared" si="19"/>
        <v>0.99</v>
      </c>
      <c r="O187" s="78">
        <f t="shared" si="16"/>
        <v>0</v>
      </c>
      <c r="P187" s="78">
        <f t="shared" si="17"/>
        <v>1.9800000000000005E-2</v>
      </c>
      <c r="Q187" s="153">
        <f t="shared" si="18"/>
        <v>2.0000000000000023E-4</v>
      </c>
      <c r="R187" s="113"/>
    </row>
    <row r="188" spans="2:18" s="3" customFormat="1" ht="27.95" customHeight="1">
      <c r="B188" s="563"/>
      <c r="C188" s="188"/>
      <c r="D188" s="22"/>
      <c r="E188" s="23"/>
      <c r="F188" s="24"/>
      <c r="G188" s="14" t="s">
        <v>14</v>
      </c>
      <c r="H188" s="15">
        <v>0.1</v>
      </c>
      <c r="I188" s="16" t="s">
        <v>340</v>
      </c>
      <c r="J188" s="12" t="s">
        <v>342</v>
      </c>
      <c r="K188" s="16" t="s">
        <v>221</v>
      </c>
      <c r="L188" s="66" t="s">
        <v>338</v>
      </c>
      <c r="M188" s="85">
        <f t="shared" si="20"/>
        <v>0.2</v>
      </c>
      <c r="N188" s="15">
        <f t="shared" si="19"/>
        <v>0.99</v>
      </c>
      <c r="O188" s="78">
        <f t="shared" si="16"/>
        <v>0</v>
      </c>
      <c r="P188" s="78">
        <f t="shared" si="17"/>
        <v>1.9800000000000005E-2</v>
      </c>
      <c r="Q188" s="153">
        <f t="shared" si="18"/>
        <v>2.0000000000000023E-4</v>
      </c>
      <c r="R188" s="113"/>
    </row>
    <row r="189" spans="2:18" s="3" customFormat="1" ht="27.95" customHeight="1">
      <c r="B189" s="563"/>
      <c r="C189" s="188"/>
      <c r="D189" s="17" t="s">
        <v>525</v>
      </c>
      <c r="E189" s="18" t="s">
        <v>334</v>
      </c>
      <c r="F189" s="19" t="s">
        <v>312</v>
      </c>
      <c r="G189" s="14" t="s">
        <v>12</v>
      </c>
      <c r="H189" s="15">
        <v>0.8</v>
      </c>
      <c r="I189" s="16" t="s">
        <v>68</v>
      </c>
      <c r="J189" s="12" t="s">
        <v>341</v>
      </c>
      <c r="K189" s="16" t="s">
        <v>221</v>
      </c>
      <c r="L189" s="66" t="s">
        <v>350</v>
      </c>
      <c r="M189" s="85">
        <v>0.2</v>
      </c>
      <c r="N189" s="15">
        <f t="shared" si="19"/>
        <v>0.99</v>
      </c>
      <c r="O189" s="78">
        <f t="shared" si="16"/>
        <v>0</v>
      </c>
      <c r="P189" s="78">
        <f t="shared" si="17"/>
        <v>0.15840000000000004</v>
      </c>
      <c r="Q189" s="153">
        <f t="shared" si="18"/>
        <v>1.6000000000000018E-3</v>
      </c>
      <c r="R189" s="113"/>
    </row>
    <row r="190" spans="2:18" s="3" customFormat="1" ht="27.95" customHeight="1">
      <c r="B190" s="563"/>
      <c r="C190" s="188"/>
      <c r="D190" s="20"/>
      <c r="E190" s="21"/>
      <c r="F190" s="31"/>
      <c r="G190" s="14" t="s">
        <v>13</v>
      </c>
      <c r="H190" s="15">
        <v>0.1</v>
      </c>
      <c r="I190" s="16" t="s">
        <v>339</v>
      </c>
      <c r="J190" s="12" t="s">
        <v>343</v>
      </c>
      <c r="K190" s="16" t="s">
        <v>297</v>
      </c>
      <c r="L190" s="66" t="s">
        <v>338</v>
      </c>
      <c r="M190" s="85">
        <f t="shared" si="20"/>
        <v>0.2</v>
      </c>
      <c r="N190" s="15">
        <f t="shared" si="19"/>
        <v>0.99</v>
      </c>
      <c r="O190" s="78">
        <f t="shared" si="16"/>
        <v>0</v>
      </c>
      <c r="P190" s="78">
        <f t="shared" si="17"/>
        <v>1.9800000000000005E-2</v>
      </c>
      <c r="Q190" s="153">
        <f t="shared" si="18"/>
        <v>2.0000000000000023E-4</v>
      </c>
      <c r="R190" s="113"/>
    </row>
    <row r="191" spans="2:18" s="3" customFormat="1" ht="27.95" customHeight="1">
      <c r="B191" s="563"/>
      <c r="C191" s="188"/>
      <c r="D191" s="22"/>
      <c r="E191" s="23"/>
      <c r="F191" s="24"/>
      <c r="G191" s="14" t="s">
        <v>14</v>
      </c>
      <c r="H191" s="15">
        <v>0.1</v>
      </c>
      <c r="I191" s="16" t="s">
        <v>340</v>
      </c>
      <c r="J191" s="12" t="s">
        <v>342</v>
      </c>
      <c r="K191" s="16" t="s">
        <v>221</v>
      </c>
      <c r="L191" s="66" t="s">
        <v>338</v>
      </c>
      <c r="M191" s="85">
        <f t="shared" si="20"/>
        <v>0.2</v>
      </c>
      <c r="N191" s="15">
        <f t="shared" si="19"/>
        <v>0.99</v>
      </c>
      <c r="O191" s="78">
        <f t="shared" si="16"/>
        <v>0</v>
      </c>
      <c r="P191" s="78">
        <f t="shared" si="17"/>
        <v>1.9800000000000005E-2</v>
      </c>
      <c r="Q191" s="153">
        <f t="shared" si="18"/>
        <v>2.0000000000000023E-4</v>
      </c>
      <c r="R191" s="113"/>
    </row>
    <row r="192" spans="2:18" s="3" customFormat="1" ht="27.95" customHeight="1">
      <c r="B192" s="563"/>
      <c r="C192" s="188"/>
      <c r="D192" s="17" t="s">
        <v>526</v>
      </c>
      <c r="E192" s="18" t="s">
        <v>71</v>
      </c>
      <c r="F192" s="19" t="s">
        <v>325</v>
      </c>
      <c r="G192" s="14" t="s">
        <v>205</v>
      </c>
      <c r="H192" s="15">
        <v>0.4</v>
      </c>
      <c r="I192" s="16" t="s">
        <v>15</v>
      </c>
      <c r="J192" s="12" t="s">
        <v>210</v>
      </c>
      <c r="K192" s="16" t="s">
        <v>18</v>
      </c>
      <c r="L192" s="65" t="s">
        <v>21</v>
      </c>
      <c r="M192" s="85">
        <v>2</v>
      </c>
      <c r="N192" s="15">
        <f t="shared" si="19"/>
        <v>0</v>
      </c>
      <c r="O192" s="78">
        <f t="shared" si="16"/>
        <v>0.8</v>
      </c>
      <c r="P192" s="78">
        <f t="shared" si="17"/>
        <v>0</v>
      </c>
      <c r="Q192" s="153">
        <f t="shared" si="18"/>
        <v>0</v>
      </c>
      <c r="R192" s="113"/>
    </row>
    <row r="193" spans="2:18" s="3" customFormat="1" ht="27.95" customHeight="1">
      <c r="B193" s="563"/>
      <c r="C193" s="188"/>
      <c r="D193" s="20"/>
      <c r="E193" s="21"/>
      <c r="F193" s="31"/>
      <c r="G193" s="14" t="s">
        <v>206</v>
      </c>
      <c r="H193" s="15">
        <v>0.4</v>
      </c>
      <c r="I193" s="16" t="s">
        <v>204</v>
      </c>
      <c r="J193" s="13" t="s">
        <v>864</v>
      </c>
      <c r="K193" s="16" t="s">
        <v>20</v>
      </c>
      <c r="L193" s="66" t="s">
        <v>338</v>
      </c>
      <c r="M193" s="85">
        <f t="shared" si="20"/>
        <v>2</v>
      </c>
      <c r="N193" s="15">
        <f t="shared" si="19"/>
        <v>0.99</v>
      </c>
      <c r="O193" s="78">
        <f t="shared" si="16"/>
        <v>0</v>
      </c>
      <c r="P193" s="78">
        <f t="shared" si="17"/>
        <v>0.79200000000000004</v>
      </c>
      <c r="Q193" s="153">
        <f t="shared" si="18"/>
        <v>8.0000000000000071E-3</v>
      </c>
      <c r="R193" s="113"/>
    </row>
    <row r="194" spans="2:18" s="3" customFormat="1" ht="27.95" customHeight="1">
      <c r="B194" s="563"/>
      <c r="C194" s="188"/>
      <c r="D194" s="22"/>
      <c r="E194" s="23"/>
      <c r="F194" s="24"/>
      <c r="G194" s="14" t="s">
        <v>14</v>
      </c>
      <c r="H194" s="15">
        <v>0.2</v>
      </c>
      <c r="I194" s="16" t="s">
        <v>15</v>
      </c>
      <c r="J194" s="12" t="s">
        <v>210</v>
      </c>
      <c r="K194" s="16" t="s">
        <v>18</v>
      </c>
      <c r="L194" s="65" t="s">
        <v>21</v>
      </c>
      <c r="M194" s="85">
        <f t="shared" si="20"/>
        <v>2</v>
      </c>
      <c r="N194" s="15">
        <f t="shared" si="19"/>
        <v>0</v>
      </c>
      <c r="O194" s="78">
        <f t="shared" si="16"/>
        <v>0.4</v>
      </c>
      <c r="P194" s="78">
        <f t="shared" si="17"/>
        <v>0</v>
      </c>
      <c r="Q194" s="153">
        <f t="shared" si="18"/>
        <v>0</v>
      </c>
      <c r="R194" s="113"/>
    </row>
    <row r="195" spans="2:18" s="3" customFormat="1" ht="27.95" customHeight="1">
      <c r="B195" s="563"/>
      <c r="C195" s="188"/>
      <c r="D195" s="17" t="s">
        <v>527</v>
      </c>
      <c r="E195" s="18" t="s">
        <v>6</v>
      </c>
      <c r="F195" s="19" t="s">
        <v>326</v>
      </c>
      <c r="G195" s="14" t="s">
        <v>12</v>
      </c>
      <c r="H195" s="15">
        <v>0.8</v>
      </c>
      <c r="I195" s="16" t="s">
        <v>344</v>
      </c>
      <c r="J195" s="12" t="s">
        <v>341</v>
      </c>
      <c r="K195" s="16" t="s">
        <v>82</v>
      </c>
      <c r="L195" s="66" t="s">
        <v>338</v>
      </c>
      <c r="M195" s="85">
        <v>0.2</v>
      </c>
      <c r="N195" s="15">
        <f t="shared" si="19"/>
        <v>0.99</v>
      </c>
      <c r="O195" s="78">
        <f t="shared" si="16"/>
        <v>0</v>
      </c>
      <c r="P195" s="78">
        <f t="shared" si="17"/>
        <v>0.15840000000000004</v>
      </c>
      <c r="Q195" s="153">
        <f t="shared" si="18"/>
        <v>1.6000000000000018E-3</v>
      </c>
      <c r="R195" s="113"/>
    </row>
    <row r="196" spans="2:18" s="3" customFormat="1" ht="27.95" customHeight="1">
      <c r="B196" s="563"/>
      <c r="C196" s="188"/>
      <c r="D196" s="20"/>
      <c r="E196" s="21"/>
      <c r="F196" s="31"/>
      <c r="G196" s="14" t="s">
        <v>13</v>
      </c>
      <c r="H196" s="15">
        <v>0.1</v>
      </c>
      <c r="I196" s="16" t="s">
        <v>68</v>
      </c>
      <c r="J196" s="12" t="s">
        <v>342</v>
      </c>
      <c r="K196" s="16" t="s">
        <v>297</v>
      </c>
      <c r="L196" s="66" t="s">
        <v>338</v>
      </c>
      <c r="M196" s="85">
        <f t="shared" si="20"/>
        <v>0.2</v>
      </c>
      <c r="N196" s="15">
        <f t="shared" si="19"/>
        <v>0.99</v>
      </c>
      <c r="O196" s="78">
        <f t="shared" si="16"/>
        <v>0</v>
      </c>
      <c r="P196" s="78">
        <f t="shared" si="17"/>
        <v>1.9800000000000005E-2</v>
      </c>
      <c r="Q196" s="153">
        <f t="shared" si="18"/>
        <v>2.0000000000000023E-4</v>
      </c>
      <c r="R196" s="113"/>
    </row>
    <row r="197" spans="2:18" s="3" customFormat="1" ht="27.95" customHeight="1">
      <c r="B197" s="563"/>
      <c r="C197" s="188"/>
      <c r="D197" s="22"/>
      <c r="E197" s="23"/>
      <c r="F197" s="24"/>
      <c r="G197" s="14" t="s">
        <v>14</v>
      </c>
      <c r="H197" s="15">
        <v>0.1</v>
      </c>
      <c r="I197" s="16" t="s">
        <v>68</v>
      </c>
      <c r="J197" s="12" t="s">
        <v>342</v>
      </c>
      <c r="K197" s="16" t="s">
        <v>221</v>
      </c>
      <c r="L197" s="66" t="s">
        <v>338</v>
      </c>
      <c r="M197" s="85">
        <f t="shared" si="20"/>
        <v>0.2</v>
      </c>
      <c r="N197" s="15">
        <f t="shared" si="19"/>
        <v>0.99</v>
      </c>
      <c r="O197" s="78">
        <f t="shared" si="16"/>
        <v>0</v>
      </c>
      <c r="P197" s="78">
        <f t="shared" si="17"/>
        <v>1.9800000000000005E-2</v>
      </c>
      <c r="Q197" s="153">
        <f t="shared" si="18"/>
        <v>2.0000000000000023E-4</v>
      </c>
      <c r="R197" s="113"/>
    </row>
    <row r="198" spans="2:18" s="3" customFormat="1" ht="27.95" customHeight="1">
      <c r="B198" s="563"/>
      <c r="C198" s="188"/>
      <c r="D198" s="17" t="s">
        <v>528</v>
      </c>
      <c r="E198" s="18" t="s">
        <v>6</v>
      </c>
      <c r="F198" s="19" t="s">
        <v>327</v>
      </c>
      <c r="G198" s="14" t="s">
        <v>12</v>
      </c>
      <c r="H198" s="15">
        <v>0.8</v>
      </c>
      <c r="I198" s="16" t="s">
        <v>344</v>
      </c>
      <c r="J198" s="12" t="s">
        <v>341</v>
      </c>
      <c r="K198" s="16" t="s">
        <v>82</v>
      </c>
      <c r="L198" s="66" t="s">
        <v>338</v>
      </c>
      <c r="M198" s="85">
        <v>0.2</v>
      </c>
      <c r="N198" s="15">
        <f t="shared" si="19"/>
        <v>0.99</v>
      </c>
      <c r="O198" s="78">
        <f t="shared" si="16"/>
        <v>0</v>
      </c>
      <c r="P198" s="78">
        <f t="shared" si="17"/>
        <v>0.15840000000000004</v>
      </c>
      <c r="Q198" s="153">
        <f t="shared" si="18"/>
        <v>1.6000000000000018E-3</v>
      </c>
      <c r="R198" s="113"/>
    </row>
    <row r="199" spans="2:18" s="3" customFormat="1" ht="27.95" customHeight="1">
      <c r="B199" s="563"/>
      <c r="C199" s="188"/>
      <c r="D199" s="20"/>
      <c r="E199" s="21"/>
      <c r="F199" s="31"/>
      <c r="G199" s="14" t="s">
        <v>13</v>
      </c>
      <c r="H199" s="15">
        <v>0.1</v>
      </c>
      <c r="I199" s="16" t="s">
        <v>68</v>
      </c>
      <c r="J199" s="12" t="s">
        <v>342</v>
      </c>
      <c r="K199" s="16" t="s">
        <v>297</v>
      </c>
      <c r="L199" s="66" t="s">
        <v>338</v>
      </c>
      <c r="M199" s="85">
        <f t="shared" si="20"/>
        <v>0.2</v>
      </c>
      <c r="N199" s="15">
        <f t="shared" si="19"/>
        <v>0.99</v>
      </c>
      <c r="O199" s="78">
        <f t="shared" si="16"/>
        <v>0</v>
      </c>
      <c r="P199" s="78">
        <f t="shared" si="17"/>
        <v>1.9800000000000005E-2</v>
      </c>
      <c r="Q199" s="153">
        <f t="shared" si="18"/>
        <v>2.0000000000000023E-4</v>
      </c>
      <c r="R199" s="113"/>
    </row>
    <row r="200" spans="2:18" s="3" customFormat="1" ht="27.95" customHeight="1">
      <c r="B200" s="563"/>
      <c r="C200" s="188"/>
      <c r="D200" s="22"/>
      <c r="E200" s="23"/>
      <c r="F200" s="24"/>
      <c r="G200" s="14" t="s">
        <v>14</v>
      </c>
      <c r="H200" s="15">
        <v>0.1</v>
      </c>
      <c r="I200" s="16" t="s">
        <v>68</v>
      </c>
      <c r="J200" s="12" t="s">
        <v>342</v>
      </c>
      <c r="K200" s="16" t="s">
        <v>221</v>
      </c>
      <c r="L200" s="66" t="s">
        <v>338</v>
      </c>
      <c r="M200" s="85">
        <f t="shared" si="20"/>
        <v>0.2</v>
      </c>
      <c r="N200" s="15">
        <f t="shared" si="19"/>
        <v>0.99</v>
      </c>
      <c r="O200" s="78">
        <f t="shared" si="16"/>
        <v>0</v>
      </c>
      <c r="P200" s="78">
        <f t="shared" si="17"/>
        <v>1.9800000000000005E-2</v>
      </c>
      <c r="Q200" s="153">
        <f t="shared" si="18"/>
        <v>2.0000000000000023E-4</v>
      </c>
      <c r="R200" s="113"/>
    </row>
    <row r="201" spans="2:18" s="3" customFormat="1" ht="27.95" customHeight="1">
      <c r="B201" s="563"/>
      <c r="C201" s="188"/>
      <c r="D201" s="17" t="s">
        <v>529</v>
      </c>
      <c r="E201" s="18" t="s">
        <v>71</v>
      </c>
      <c r="F201" s="19" t="s">
        <v>329</v>
      </c>
      <c r="G201" s="14" t="s">
        <v>205</v>
      </c>
      <c r="H201" s="15">
        <v>0.4</v>
      </c>
      <c r="I201" s="16" t="s">
        <v>81</v>
      </c>
      <c r="J201" s="12" t="s">
        <v>292</v>
      </c>
      <c r="K201" s="16" t="s">
        <v>215</v>
      </c>
      <c r="L201" s="65" t="s">
        <v>217</v>
      </c>
      <c r="M201" s="85">
        <v>2</v>
      </c>
      <c r="N201" s="15">
        <f t="shared" si="19"/>
        <v>0</v>
      </c>
      <c r="O201" s="78">
        <f t="shared" si="16"/>
        <v>0.8</v>
      </c>
      <c r="P201" s="78">
        <f t="shared" si="17"/>
        <v>0</v>
      </c>
      <c r="Q201" s="153">
        <f t="shared" si="18"/>
        <v>0</v>
      </c>
      <c r="R201" s="113"/>
    </row>
    <row r="202" spans="2:18" s="3" customFormat="1" ht="27.95" customHeight="1">
      <c r="B202" s="563"/>
      <c r="C202" s="188"/>
      <c r="D202" s="20"/>
      <c r="E202" s="21"/>
      <c r="F202" s="31"/>
      <c r="G202" s="14" t="s">
        <v>206</v>
      </c>
      <c r="H202" s="15">
        <v>0.4</v>
      </c>
      <c r="I202" s="16" t="s">
        <v>68</v>
      </c>
      <c r="J202" s="12" t="s">
        <v>342</v>
      </c>
      <c r="K202" s="16" t="s">
        <v>297</v>
      </c>
      <c r="L202" s="66" t="s">
        <v>338</v>
      </c>
      <c r="M202" s="85">
        <f t="shared" si="20"/>
        <v>2</v>
      </c>
      <c r="N202" s="15">
        <f t="shared" si="19"/>
        <v>0.99</v>
      </c>
      <c r="O202" s="78">
        <f t="shared" si="16"/>
        <v>0</v>
      </c>
      <c r="P202" s="78">
        <f t="shared" si="17"/>
        <v>0.79200000000000004</v>
      </c>
      <c r="Q202" s="153">
        <f t="shared" si="18"/>
        <v>8.0000000000000071E-3</v>
      </c>
      <c r="R202" s="113"/>
    </row>
    <row r="203" spans="2:18" s="3" customFormat="1" ht="27.95" customHeight="1">
      <c r="B203" s="563"/>
      <c r="C203" s="188"/>
      <c r="D203" s="22"/>
      <c r="E203" s="23"/>
      <c r="F203" s="24"/>
      <c r="G203" s="14" t="s">
        <v>14</v>
      </c>
      <c r="H203" s="15">
        <v>0.2</v>
      </c>
      <c r="I203" s="16" t="s">
        <v>15</v>
      </c>
      <c r="J203" s="12" t="s">
        <v>210</v>
      </c>
      <c r="K203" s="16" t="s">
        <v>18</v>
      </c>
      <c r="L203" s="65" t="s">
        <v>21</v>
      </c>
      <c r="M203" s="85">
        <f t="shared" si="20"/>
        <v>2</v>
      </c>
      <c r="N203" s="15">
        <f t="shared" si="19"/>
        <v>0</v>
      </c>
      <c r="O203" s="78">
        <f t="shared" si="16"/>
        <v>0.4</v>
      </c>
      <c r="P203" s="78">
        <f t="shared" si="17"/>
        <v>0</v>
      </c>
      <c r="Q203" s="153">
        <f t="shared" si="18"/>
        <v>0</v>
      </c>
      <c r="R203" s="113"/>
    </row>
    <row r="204" spans="2:18" s="3" customFormat="1" ht="27.95" customHeight="1">
      <c r="B204" s="563"/>
      <c r="C204" s="188"/>
      <c r="D204" s="17" t="s">
        <v>530</v>
      </c>
      <c r="E204" s="18" t="s">
        <v>24</v>
      </c>
      <c r="F204" s="19" t="s">
        <v>331</v>
      </c>
      <c r="G204" s="14" t="s">
        <v>12</v>
      </c>
      <c r="H204" s="15">
        <v>0.8</v>
      </c>
      <c r="I204" s="16" t="s">
        <v>68</v>
      </c>
      <c r="J204" s="12" t="s">
        <v>342</v>
      </c>
      <c r="K204" s="16" t="s">
        <v>221</v>
      </c>
      <c r="L204" s="66" t="s">
        <v>338</v>
      </c>
      <c r="M204" s="85">
        <v>0.2</v>
      </c>
      <c r="N204" s="15">
        <f t="shared" si="19"/>
        <v>0.99</v>
      </c>
      <c r="O204" s="78">
        <f t="shared" si="16"/>
        <v>0</v>
      </c>
      <c r="P204" s="78">
        <f t="shared" si="17"/>
        <v>0.15840000000000004</v>
      </c>
      <c r="Q204" s="153">
        <f t="shared" si="18"/>
        <v>1.6000000000000018E-3</v>
      </c>
      <c r="R204" s="113"/>
    </row>
    <row r="205" spans="2:18" s="3" customFormat="1" ht="27.95" customHeight="1">
      <c r="B205" s="563"/>
      <c r="C205" s="188"/>
      <c r="D205" s="20"/>
      <c r="E205" s="21"/>
      <c r="F205" s="31"/>
      <c r="G205" s="14" t="s">
        <v>13</v>
      </c>
      <c r="H205" s="15">
        <v>0.1</v>
      </c>
      <c r="I205" s="16" t="s">
        <v>204</v>
      </c>
      <c r="J205" s="12" t="s">
        <v>342</v>
      </c>
      <c r="K205" s="16" t="s">
        <v>300</v>
      </c>
      <c r="L205" s="66" t="s">
        <v>338</v>
      </c>
      <c r="M205" s="85">
        <f t="shared" si="20"/>
        <v>0.2</v>
      </c>
      <c r="N205" s="15">
        <f t="shared" si="19"/>
        <v>0.99</v>
      </c>
      <c r="O205" s="78">
        <f t="shared" si="16"/>
        <v>0</v>
      </c>
      <c r="P205" s="78">
        <f t="shared" si="17"/>
        <v>1.9800000000000005E-2</v>
      </c>
      <c r="Q205" s="153">
        <f t="shared" si="18"/>
        <v>2.0000000000000023E-4</v>
      </c>
      <c r="R205" s="113"/>
    </row>
    <row r="206" spans="2:18" s="3" customFormat="1" ht="27.95" customHeight="1">
      <c r="B206" s="563"/>
      <c r="C206" s="188"/>
      <c r="D206" s="20"/>
      <c r="E206" s="21"/>
      <c r="F206" s="31"/>
      <c r="G206" s="14" t="s">
        <v>14</v>
      </c>
      <c r="H206" s="15">
        <v>0.1</v>
      </c>
      <c r="I206" s="91" t="s">
        <v>68</v>
      </c>
      <c r="J206" s="12" t="s">
        <v>342</v>
      </c>
      <c r="K206" s="91" t="s">
        <v>82</v>
      </c>
      <c r="L206" s="66" t="s">
        <v>338</v>
      </c>
      <c r="M206" s="93">
        <f t="shared" si="20"/>
        <v>0.2</v>
      </c>
      <c r="N206" s="172">
        <f t="shared" si="19"/>
        <v>0.99</v>
      </c>
      <c r="O206" s="174">
        <f t="shared" si="16"/>
        <v>0</v>
      </c>
      <c r="P206" s="174">
        <f t="shared" si="17"/>
        <v>1.9800000000000005E-2</v>
      </c>
      <c r="Q206" s="175">
        <f t="shared" si="18"/>
        <v>2.0000000000000023E-4</v>
      </c>
      <c r="R206" s="113"/>
    </row>
    <row r="207" spans="2:18" s="3" customFormat="1" ht="27.95" customHeight="1">
      <c r="B207" s="563"/>
      <c r="C207" s="188"/>
      <c r="D207" s="17" t="s">
        <v>531</v>
      </c>
      <c r="E207" s="18" t="s">
        <v>71</v>
      </c>
      <c r="F207" s="19" t="s">
        <v>330</v>
      </c>
      <c r="G207" s="14" t="s">
        <v>205</v>
      </c>
      <c r="H207" s="15">
        <v>0.4</v>
      </c>
      <c r="I207" s="16" t="s">
        <v>81</v>
      </c>
      <c r="J207" s="12" t="s">
        <v>292</v>
      </c>
      <c r="K207" s="16" t="s">
        <v>215</v>
      </c>
      <c r="L207" s="65" t="s">
        <v>217</v>
      </c>
      <c r="M207" s="85">
        <v>2</v>
      </c>
      <c r="N207" s="15">
        <f t="shared" si="19"/>
        <v>0</v>
      </c>
      <c r="O207" s="78">
        <f t="shared" si="16"/>
        <v>0.8</v>
      </c>
      <c r="P207" s="78">
        <f t="shared" si="17"/>
        <v>0</v>
      </c>
      <c r="Q207" s="153">
        <f t="shared" si="18"/>
        <v>0</v>
      </c>
      <c r="R207" s="113"/>
    </row>
    <row r="208" spans="2:18" s="3" customFormat="1" ht="27.95" customHeight="1">
      <c r="B208" s="563"/>
      <c r="C208" s="188"/>
      <c r="D208" s="20"/>
      <c r="E208" s="21"/>
      <c r="F208" s="31"/>
      <c r="G208" s="14" t="s">
        <v>206</v>
      </c>
      <c r="H208" s="15">
        <v>0.4</v>
      </c>
      <c r="I208" s="16" t="s">
        <v>68</v>
      </c>
      <c r="J208" s="12" t="s">
        <v>342</v>
      </c>
      <c r="K208" s="16" t="s">
        <v>297</v>
      </c>
      <c r="L208" s="66" t="s">
        <v>338</v>
      </c>
      <c r="M208" s="85">
        <f t="shared" ref="M208:M222" si="21">M207</f>
        <v>2</v>
      </c>
      <c r="N208" s="15">
        <f t="shared" si="19"/>
        <v>0.99</v>
      </c>
      <c r="O208" s="78">
        <f t="shared" si="16"/>
        <v>0</v>
      </c>
      <c r="P208" s="78">
        <f t="shared" si="17"/>
        <v>0.79200000000000004</v>
      </c>
      <c r="Q208" s="153">
        <f t="shared" si="18"/>
        <v>8.0000000000000071E-3</v>
      </c>
      <c r="R208" s="113"/>
    </row>
    <row r="209" spans="2:18" s="3" customFormat="1" ht="27.95" customHeight="1">
      <c r="B209" s="563"/>
      <c r="C209" s="188"/>
      <c r="D209" s="22"/>
      <c r="E209" s="23"/>
      <c r="F209" s="24"/>
      <c r="G209" s="14" t="s">
        <v>14</v>
      </c>
      <c r="H209" s="15">
        <v>0.2</v>
      </c>
      <c r="I209" s="16" t="s">
        <v>15</v>
      </c>
      <c r="J209" s="12" t="s">
        <v>210</v>
      </c>
      <c r="K209" s="16" t="s">
        <v>18</v>
      </c>
      <c r="L209" s="65" t="s">
        <v>21</v>
      </c>
      <c r="M209" s="85">
        <f t="shared" si="21"/>
        <v>2</v>
      </c>
      <c r="N209" s="15">
        <f t="shared" si="19"/>
        <v>0</v>
      </c>
      <c r="O209" s="78">
        <f t="shared" si="16"/>
        <v>0.4</v>
      </c>
      <c r="P209" s="78">
        <f t="shared" si="17"/>
        <v>0</v>
      </c>
      <c r="Q209" s="153">
        <f t="shared" si="18"/>
        <v>0</v>
      </c>
      <c r="R209" s="171"/>
    </row>
    <row r="210" spans="2:18" s="3" customFormat="1" ht="27.95" customHeight="1">
      <c r="B210" s="563"/>
      <c r="C210" s="188"/>
      <c r="D210" s="17" t="s">
        <v>532</v>
      </c>
      <c r="E210" s="18" t="s">
        <v>6</v>
      </c>
      <c r="F210" s="19" t="s">
        <v>331</v>
      </c>
      <c r="G210" s="14" t="s">
        <v>12</v>
      </c>
      <c r="H210" s="15">
        <v>0.8</v>
      </c>
      <c r="I210" s="16" t="s">
        <v>68</v>
      </c>
      <c r="J210" s="12" t="s">
        <v>342</v>
      </c>
      <c r="K210" s="16" t="s">
        <v>221</v>
      </c>
      <c r="L210" s="66" t="s">
        <v>338</v>
      </c>
      <c r="M210" s="85">
        <v>0.2</v>
      </c>
      <c r="N210" s="15">
        <f t="shared" si="19"/>
        <v>0.99</v>
      </c>
      <c r="O210" s="78">
        <f t="shared" si="16"/>
        <v>0</v>
      </c>
      <c r="P210" s="78">
        <f t="shared" si="17"/>
        <v>0.15840000000000004</v>
      </c>
      <c r="Q210" s="153">
        <f t="shared" si="18"/>
        <v>1.6000000000000018E-3</v>
      </c>
      <c r="R210" s="171"/>
    </row>
    <row r="211" spans="2:18" s="3" customFormat="1" ht="27.95" customHeight="1">
      <c r="B211" s="563"/>
      <c r="C211" s="188"/>
      <c r="D211" s="20"/>
      <c r="E211" s="21"/>
      <c r="F211" s="31"/>
      <c r="G211" s="14" t="s">
        <v>13</v>
      </c>
      <c r="H211" s="15">
        <v>0.1</v>
      </c>
      <c r="I211" s="16" t="s">
        <v>204</v>
      </c>
      <c r="J211" s="12" t="s">
        <v>342</v>
      </c>
      <c r="K211" s="16" t="s">
        <v>300</v>
      </c>
      <c r="L211" s="66" t="s">
        <v>338</v>
      </c>
      <c r="M211" s="85">
        <f t="shared" si="21"/>
        <v>0.2</v>
      </c>
      <c r="N211" s="15">
        <f t="shared" si="19"/>
        <v>0.99</v>
      </c>
      <c r="O211" s="78">
        <f t="shared" si="16"/>
        <v>0</v>
      </c>
      <c r="P211" s="78">
        <f t="shared" si="17"/>
        <v>1.9800000000000005E-2</v>
      </c>
      <c r="Q211" s="153">
        <f t="shared" si="18"/>
        <v>2.0000000000000023E-4</v>
      </c>
      <c r="R211" s="171"/>
    </row>
    <row r="212" spans="2:18" s="3" customFormat="1" ht="27.95" customHeight="1">
      <c r="B212" s="563"/>
      <c r="C212" s="188"/>
      <c r="D212" s="22"/>
      <c r="E212" s="23"/>
      <c r="F212" s="24"/>
      <c r="G212" s="14" t="s">
        <v>14</v>
      </c>
      <c r="H212" s="15">
        <v>0.1</v>
      </c>
      <c r="I212" s="91" t="s">
        <v>68</v>
      </c>
      <c r="J212" s="12" t="s">
        <v>342</v>
      </c>
      <c r="K212" s="91" t="s">
        <v>82</v>
      </c>
      <c r="L212" s="66" t="s">
        <v>338</v>
      </c>
      <c r="M212" s="85">
        <f t="shared" si="21"/>
        <v>0.2</v>
      </c>
      <c r="N212" s="15">
        <f t="shared" si="19"/>
        <v>0.99</v>
      </c>
      <c r="O212" s="78">
        <f t="shared" si="16"/>
        <v>0</v>
      </c>
      <c r="P212" s="78">
        <f t="shared" si="17"/>
        <v>1.9800000000000005E-2</v>
      </c>
      <c r="Q212" s="153">
        <f t="shared" si="18"/>
        <v>2.0000000000000023E-4</v>
      </c>
      <c r="R212" s="171"/>
    </row>
    <row r="213" spans="2:18" s="3" customFormat="1" ht="27.95" customHeight="1">
      <c r="B213" s="563"/>
      <c r="C213" s="188"/>
      <c r="D213" s="17" t="s">
        <v>533</v>
      </c>
      <c r="E213" s="18" t="s">
        <v>354</v>
      </c>
      <c r="F213" s="19" t="s">
        <v>332</v>
      </c>
      <c r="G213" s="168" t="s">
        <v>357</v>
      </c>
      <c r="H213" s="164">
        <v>0.25</v>
      </c>
      <c r="I213" s="165" t="s">
        <v>81</v>
      </c>
      <c r="J213" s="13" t="s">
        <v>210</v>
      </c>
      <c r="K213" s="165" t="s">
        <v>298</v>
      </c>
      <c r="L213" s="66" t="s">
        <v>299</v>
      </c>
      <c r="M213" s="177">
        <v>0.45</v>
      </c>
      <c r="N213" s="164">
        <f t="shared" si="19"/>
        <v>0</v>
      </c>
      <c r="O213" s="167">
        <f t="shared" si="16"/>
        <v>0.1125</v>
      </c>
      <c r="P213" s="167">
        <f t="shared" si="17"/>
        <v>0</v>
      </c>
      <c r="Q213" s="178">
        <f t="shared" si="18"/>
        <v>0</v>
      </c>
      <c r="R213" s="171"/>
    </row>
    <row r="214" spans="2:18" s="3" customFormat="1" ht="27.95" customHeight="1">
      <c r="B214" s="563"/>
      <c r="C214" s="188"/>
      <c r="D214" s="20"/>
      <c r="E214" s="21"/>
      <c r="F214" s="31"/>
      <c r="G214" s="168" t="s">
        <v>233</v>
      </c>
      <c r="H214" s="164">
        <v>0.25</v>
      </c>
      <c r="I214" s="165" t="s">
        <v>204</v>
      </c>
      <c r="J214" s="13" t="s">
        <v>342</v>
      </c>
      <c r="K214" s="165" t="s">
        <v>82</v>
      </c>
      <c r="L214" s="66" t="s">
        <v>338</v>
      </c>
      <c r="M214" s="177">
        <v>0.45</v>
      </c>
      <c r="N214" s="164">
        <f t="shared" si="19"/>
        <v>0.99</v>
      </c>
      <c r="O214" s="167">
        <f t="shared" si="16"/>
        <v>0</v>
      </c>
      <c r="P214" s="167">
        <f t="shared" si="17"/>
        <v>0.111375</v>
      </c>
      <c r="Q214" s="178">
        <f t="shared" si="18"/>
        <v>1.125000000000001E-3</v>
      </c>
      <c r="R214" s="171"/>
    </row>
    <row r="215" spans="2:18" s="3" customFormat="1" ht="27.95" customHeight="1">
      <c r="B215" s="563"/>
      <c r="C215" s="188"/>
      <c r="D215" s="20"/>
      <c r="E215" s="21"/>
      <c r="F215" s="31"/>
      <c r="G215" s="168" t="s">
        <v>358</v>
      </c>
      <c r="H215" s="164">
        <v>0.25</v>
      </c>
      <c r="I215" s="165" t="s">
        <v>204</v>
      </c>
      <c r="J215" s="13" t="s">
        <v>342</v>
      </c>
      <c r="K215" s="165" t="s">
        <v>300</v>
      </c>
      <c r="L215" s="66" t="s">
        <v>338</v>
      </c>
      <c r="M215" s="177">
        <f>M213</f>
        <v>0.45</v>
      </c>
      <c r="N215" s="164">
        <f t="shared" si="19"/>
        <v>0.99</v>
      </c>
      <c r="O215" s="167">
        <f t="shared" si="16"/>
        <v>0</v>
      </c>
      <c r="P215" s="167">
        <f t="shared" si="17"/>
        <v>0.111375</v>
      </c>
      <c r="Q215" s="178">
        <f t="shared" si="18"/>
        <v>1.125000000000001E-3</v>
      </c>
      <c r="R215" s="171"/>
    </row>
    <row r="216" spans="2:18" s="3" customFormat="1" ht="27.95" customHeight="1">
      <c r="B216" s="563"/>
      <c r="C216" s="188"/>
      <c r="D216" s="20"/>
      <c r="E216" s="21"/>
      <c r="F216" s="31"/>
      <c r="G216" s="168" t="s">
        <v>359</v>
      </c>
      <c r="H216" s="164">
        <v>0.25</v>
      </c>
      <c r="I216" s="179" t="s">
        <v>26</v>
      </c>
      <c r="J216" s="180" t="s">
        <v>214</v>
      </c>
      <c r="K216" s="179" t="s">
        <v>18</v>
      </c>
      <c r="L216" s="181" t="s">
        <v>21</v>
      </c>
      <c r="M216" s="182">
        <f t="shared" si="21"/>
        <v>0.45</v>
      </c>
      <c r="N216" s="183">
        <f t="shared" si="19"/>
        <v>0</v>
      </c>
      <c r="O216" s="184">
        <f t="shared" si="16"/>
        <v>0.1125</v>
      </c>
      <c r="P216" s="184">
        <f t="shared" si="17"/>
        <v>0</v>
      </c>
      <c r="Q216" s="185">
        <f t="shared" si="18"/>
        <v>0</v>
      </c>
      <c r="R216" s="171"/>
    </row>
    <row r="217" spans="2:18" s="3" customFormat="1" ht="27.95" customHeight="1">
      <c r="B217" s="563"/>
      <c r="C217" s="188"/>
      <c r="D217" s="17" t="s">
        <v>534</v>
      </c>
      <c r="E217" s="18" t="s">
        <v>6</v>
      </c>
      <c r="F217" s="19" t="s">
        <v>333</v>
      </c>
      <c r="G217" s="14" t="s">
        <v>12</v>
      </c>
      <c r="H217" s="15">
        <v>0.8</v>
      </c>
      <c r="I217" s="16" t="s">
        <v>345</v>
      </c>
      <c r="J217" s="12" t="s">
        <v>341</v>
      </c>
      <c r="K217" s="16" t="s">
        <v>221</v>
      </c>
      <c r="L217" s="66" t="s">
        <v>338</v>
      </c>
      <c r="M217" s="85">
        <v>0.2</v>
      </c>
      <c r="N217" s="15">
        <f t="shared" si="19"/>
        <v>0.99</v>
      </c>
      <c r="O217" s="78">
        <f t="shared" si="16"/>
        <v>0</v>
      </c>
      <c r="P217" s="78">
        <f t="shared" si="17"/>
        <v>0.15840000000000004</v>
      </c>
      <c r="Q217" s="153">
        <f t="shared" si="18"/>
        <v>1.6000000000000018E-3</v>
      </c>
      <c r="R217" s="171"/>
    </row>
    <row r="218" spans="2:18" s="3" customFormat="1" ht="27.95" customHeight="1">
      <c r="B218" s="563"/>
      <c r="C218" s="188"/>
      <c r="D218" s="20"/>
      <c r="E218" s="21"/>
      <c r="F218" s="31"/>
      <c r="G218" s="14" t="s">
        <v>13</v>
      </c>
      <c r="H218" s="15">
        <v>0.1</v>
      </c>
      <c r="I218" s="16" t="s">
        <v>346</v>
      </c>
      <c r="J218" s="12" t="s">
        <v>218</v>
      </c>
      <c r="K218" s="16" t="s">
        <v>347</v>
      </c>
      <c r="L218" s="65" t="s">
        <v>217</v>
      </c>
      <c r="M218" s="85">
        <f t="shared" si="21"/>
        <v>0.2</v>
      </c>
      <c r="N218" s="15">
        <f t="shared" si="19"/>
        <v>0</v>
      </c>
      <c r="O218" s="78">
        <f t="shared" si="16"/>
        <v>2.0000000000000004E-2</v>
      </c>
      <c r="P218" s="78">
        <f t="shared" si="17"/>
        <v>0</v>
      </c>
      <c r="Q218" s="153">
        <f t="shared" si="18"/>
        <v>0</v>
      </c>
      <c r="R218" s="171"/>
    </row>
    <row r="219" spans="2:18" s="3" customFormat="1" ht="27.95" customHeight="1">
      <c r="B219" s="563"/>
      <c r="C219" s="188"/>
      <c r="D219" s="22"/>
      <c r="E219" s="23"/>
      <c r="F219" s="24"/>
      <c r="G219" s="14" t="s">
        <v>14</v>
      </c>
      <c r="H219" s="15">
        <v>0.1</v>
      </c>
      <c r="I219" s="16" t="s">
        <v>81</v>
      </c>
      <c r="J219" s="12" t="s">
        <v>210</v>
      </c>
      <c r="K219" s="16" t="s">
        <v>18</v>
      </c>
      <c r="L219" s="65" t="s">
        <v>21</v>
      </c>
      <c r="M219" s="85">
        <f t="shared" si="21"/>
        <v>0.2</v>
      </c>
      <c r="N219" s="15">
        <f t="shared" si="19"/>
        <v>0</v>
      </c>
      <c r="O219" s="78">
        <f t="shared" si="16"/>
        <v>2.0000000000000004E-2</v>
      </c>
      <c r="P219" s="78">
        <f t="shared" si="17"/>
        <v>0</v>
      </c>
      <c r="Q219" s="153">
        <f t="shared" si="18"/>
        <v>0</v>
      </c>
      <c r="R219" s="171"/>
    </row>
    <row r="220" spans="2:18" s="3" customFormat="1" ht="27.95" customHeight="1">
      <c r="B220" s="563"/>
      <c r="C220" s="188"/>
      <c r="D220" s="17" t="s">
        <v>535</v>
      </c>
      <c r="E220" s="18" t="s">
        <v>335</v>
      </c>
      <c r="F220" s="19" t="s">
        <v>330</v>
      </c>
      <c r="G220" s="14" t="s">
        <v>205</v>
      </c>
      <c r="H220" s="15">
        <v>0.4</v>
      </c>
      <c r="I220" s="16" t="s">
        <v>81</v>
      </c>
      <c r="J220" s="12" t="s">
        <v>210</v>
      </c>
      <c r="K220" s="16" t="s">
        <v>298</v>
      </c>
      <c r="L220" s="65" t="s">
        <v>299</v>
      </c>
      <c r="M220" s="85">
        <v>2</v>
      </c>
      <c r="N220" s="15">
        <f t="shared" si="19"/>
        <v>0</v>
      </c>
      <c r="O220" s="78">
        <f t="shared" si="16"/>
        <v>0.8</v>
      </c>
      <c r="P220" s="78">
        <f t="shared" si="17"/>
        <v>0</v>
      </c>
      <c r="Q220" s="153">
        <f t="shared" si="18"/>
        <v>0</v>
      </c>
      <c r="R220" s="113"/>
    </row>
    <row r="221" spans="2:18" s="3" customFormat="1" ht="27.95" customHeight="1">
      <c r="B221" s="563"/>
      <c r="C221" s="188"/>
      <c r="D221" s="20"/>
      <c r="E221" s="21"/>
      <c r="F221" s="31"/>
      <c r="G221" s="14" t="s">
        <v>206</v>
      </c>
      <c r="H221" s="15">
        <v>0.4</v>
      </c>
      <c r="I221" s="16" t="s">
        <v>204</v>
      </c>
      <c r="J221" s="12" t="s">
        <v>864</v>
      </c>
      <c r="K221" s="16" t="s">
        <v>300</v>
      </c>
      <c r="L221" s="66" t="s">
        <v>338</v>
      </c>
      <c r="M221" s="85">
        <f t="shared" si="21"/>
        <v>2</v>
      </c>
      <c r="N221" s="15">
        <f t="shared" si="19"/>
        <v>0.99</v>
      </c>
      <c r="O221" s="78">
        <f t="shared" si="16"/>
        <v>0</v>
      </c>
      <c r="P221" s="78">
        <f t="shared" si="17"/>
        <v>0.79200000000000004</v>
      </c>
      <c r="Q221" s="153">
        <f t="shared" si="18"/>
        <v>8.0000000000000071E-3</v>
      </c>
      <c r="R221" s="113"/>
    </row>
    <row r="222" spans="2:18" s="3" customFormat="1" ht="27.95" customHeight="1">
      <c r="B222" s="563"/>
      <c r="C222" s="269"/>
      <c r="D222" s="22"/>
      <c r="E222" s="23"/>
      <c r="F222" s="24"/>
      <c r="G222" s="14" t="s">
        <v>14</v>
      </c>
      <c r="H222" s="15">
        <v>0.2</v>
      </c>
      <c r="I222" s="16" t="s">
        <v>26</v>
      </c>
      <c r="J222" s="12" t="s">
        <v>214</v>
      </c>
      <c r="K222" s="16" t="s">
        <v>18</v>
      </c>
      <c r="L222" s="65" t="s">
        <v>21</v>
      </c>
      <c r="M222" s="85">
        <f t="shared" si="21"/>
        <v>2</v>
      </c>
      <c r="N222" s="15">
        <f t="shared" si="19"/>
        <v>0</v>
      </c>
      <c r="O222" s="78">
        <f t="shared" si="16"/>
        <v>0.4</v>
      </c>
      <c r="P222" s="78">
        <f t="shared" si="17"/>
        <v>0</v>
      </c>
      <c r="Q222" s="153">
        <f t="shared" si="18"/>
        <v>0</v>
      </c>
      <c r="R222" s="285"/>
    </row>
    <row r="223" spans="2:18" s="3" customFormat="1" ht="27.95" customHeight="1">
      <c r="B223" s="563"/>
      <c r="C223" s="94" t="s">
        <v>536</v>
      </c>
      <c r="D223" s="20" t="s">
        <v>537</v>
      </c>
      <c r="E223" s="21" t="s">
        <v>22</v>
      </c>
      <c r="F223" s="31" t="s">
        <v>324</v>
      </c>
      <c r="G223" s="25" t="s">
        <v>205</v>
      </c>
      <c r="H223" s="26">
        <v>0.4</v>
      </c>
      <c r="I223" s="27" t="s">
        <v>15</v>
      </c>
      <c r="J223" s="11" t="s">
        <v>210</v>
      </c>
      <c r="K223" s="27" t="s">
        <v>18</v>
      </c>
      <c r="L223" s="64" t="s">
        <v>21</v>
      </c>
      <c r="M223" s="87">
        <v>2</v>
      </c>
      <c r="N223" s="26">
        <f t="shared" si="19"/>
        <v>0</v>
      </c>
      <c r="O223" s="88">
        <f t="shared" si="16"/>
        <v>0.8</v>
      </c>
      <c r="P223" s="88">
        <f t="shared" si="17"/>
        <v>0</v>
      </c>
      <c r="Q223" s="152">
        <f t="shared" si="18"/>
        <v>0</v>
      </c>
      <c r="R223" s="113"/>
    </row>
    <row r="224" spans="2:18" s="3" customFormat="1" ht="27.95" customHeight="1">
      <c r="B224" s="563"/>
      <c r="C224" s="188"/>
      <c r="D224" s="20"/>
      <c r="E224" s="21"/>
      <c r="F224" s="31"/>
      <c r="G224" s="14" t="s">
        <v>206</v>
      </c>
      <c r="H224" s="15">
        <v>0.4</v>
      </c>
      <c r="I224" s="16" t="s">
        <v>204</v>
      </c>
      <c r="J224" s="13" t="s">
        <v>864</v>
      </c>
      <c r="K224" s="16" t="s">
        <v>20</v>
      </c>
      <c r="L224" s="66" t="s">
        <v>338</v>
      </c>
      <c r="M224" s="85">
        <f t="shared" ref="M224:M246" si="22">M223</f>
        <v>2</v>
      </c>
      <c r="N224" s="15">
        <f t="shared" si="19"/>
        <v>0.99</v>
      </c>
      <c r="O224" s="78">
        <f t="shared" si="16"/>
        <v>0</v>
      </c>
      <c r="P224" s="78">
        <f t="shared" si="17"/>
        <v>0.79200000000000004</v>
      </c>
      <c r="Q224" s="153">
        <f t="shared" si="18"/>
        <v>8.0000000000000071E-3</v>
      </c>
      <c r="R224" s="113"/>
    </row>
    <row r="225" spans="2:18" s="3" customFormat="1" ht="27.95" customHeight="1">
      <c r="B225" s="563"/>
      <c r="C225" s="188"/>
      <c r="D225" s="22"/>
      <c r="E225" s="23"/>
      <c r="F225" s="24"/>
      <c r="G225" s="14" t="s">
        <v>14</v>
      </c>
      <c r="H225" s="15">
        <v>0.2</v>
      </c>
      <c r="I225" s="16" t="s">
        <v>15</v>
      </c>
      <c r="J225" s="12" t="s">
        <v>210</v>
      </c>
      <c r="K225" s="16" t="s">
        <v>18</v>
      </c>
      <c r="L225" s="65" t="s">
        <v>21</v>
      </c>
      <c r="M225" s="85">
        <f t="shared" si="22"/>
        <v>2</v>
      </c>
      <c r="N225" s="15">
        <f t="shared" si="19"/>
        <v>0</v>
      </c>
      <c r="O225" s="78">
        <f t="shared" si="16"/>
        <v>0.4</v>
      </c>
      <c r="P225" s="78">
        <f t="shared" si="17"/>
        <v>0</v>
      </c>
      <c r="Q225" s="153">
        <f t="shared" si="18"/>
        <v>0</v>
      </c>
      <c r="R225" s="113"/>
    </row>
    <row r="226" spans="2:18" s="3" customFormat="1" ht="27.95" customHeight="1">
      <c r="B226" s="563"/>
      <c r="C226" s="188"/>
      <c r="D226" s="17" t="s">
        <v>538</v>
      </c>
      <c r="E226" s="18" t="s">
        <v>6</v>
      </c>
      <c r="F226" s="19" t="s">
        <v>312</v>
      </c>
      <c r="G226" s="14" t="s">
        <v>12</v>
      </c>
      <c r="H226" s="15">
        <v>0.8</v>
      </c>
      <c r="I226" s="16" t="s">
        <v>68</v>
      </c>
      <c r="J226" s="12" t="s">
        <v>341</v>
      </c>
      <c r="K226" s="16" t="s">
        <v>221</v>
      </c>
      <c r="L226" s="66" t="s">
        <v>338</v>
      </c>
      <c r="M226" s="85">
        <v>0.2</v>
      </c>
      <c r="N226" s="15">
        <f t="shared" si="19"/>
        <v>0.99</v>
      </c>
      <c r="O226" s="78">
        <f t="shared" si="16"/>
        <v>0</v>
      </c>
      <c r="P226" s="78">
        <f t="shared" si="17"/>
        <v>0.15840000000000004</v>
      </c>
      <c r="Q226" s="153">
        <f t="shared" si="18"/>
        <v>1.6000000000000018E-3</v>
      </c>
      <c r="R226" s="113"/>
    </row>
    <row r="227" spans="2:18" s="3" customFormat="1" ht="27.95" customHeight="1">
      <c r="B227" s="563"/>
      <c r="C227" s="188"/>
      <c r="D227" s="20"/>
      <c r="E227" s="21"/>
      <c r="F227" s="31"/>
      <c r="G227" s="14" t="s">
        <v>13</v>
      </c>
      <c r="H227" s="15">
        <v>0.1</v>
      </c>
      <c r="I227" s="16" t="s">
        <v>339</v>
      </c>
      <c r="J227" s="12" t="s">
        <v>343</v>
      </c>
      <c r="K227" s="16" t="s">
        <v>297</v>
      </c>
      <c r="L227" s="66" t="s">
        <v>338</v>
      </c>
      <c r="M227" s="85">
        <f t="shared" si="22"/>
        <v>0.2</v>
      </c>
      <c r="N227" s="15">
        <f t="shared" si="19"/>
        <v>0.99</v>
      </c>
      <c r="O227" s="78">
        <f t="shared" si="16"/>
        <v>0</v>
      </c>
      <c r="P227" s="78">
        <f t="shared" si="17"/>
        <v>1.9800000000000005E-2</v>
      </c>
      <c r="Q227" s="153">
        <f t="shared" si="18"/>
        <v>2.0000000000000023E-4</v>
      </c>
      <c r="R227" s="113"/>
    </row>
    <row r="228" spans="2:18" s="3" customFormat="1" ht="27.95" customHeight="1">
      <c r="B228" s="563"/>
      <c r="C228" s="188"/>
      <c r="D228" s="22"/>
      <c r="E228" s="23"/>
      <c r="F228" s="24"/>
      <c r="G228" s="14" t="s">
        <v>14</v>
      </c>
      <c r="H228" s="15">
        <v>0.1</v>
      </c>
      <c r="I228" s="16" t="s">
        <v>340</v>
      </c>
      <c r="J228" s="12" t="s">
        <v>342</v>
      </c>
      <c r="K228" s="16" t="s">
        <v>221</v>
      </c>
      <c r="L228" s="66" t="s">
        <v>338</v>
      </c>
      <c r="M228" s="85">
        <f t="shared" si="22"/>
        <v>0.2</v>
      </c>
      <c r="N228" s="15">
        <f t="shared" si="19"/>
        <v>0.99</v>
      </c>
      <c r="O228" s="78">
        <f t="shared" si="16"/>
        <v>0</v>
      </c>
      <c r="P228" s="78">
        <f t="shared" si="17"/>
        <v>1.9800000000000005E-2</v>
      </c>
      <c r="Q228" s="153">
        <f t="shared" si="18"/>
        <v>2.0000000000000023E-4</v>
      </c>
      <c r="R228" s="113"/>
    </row>
    <row r="229" spans="2:18" s="3" customFormat="1" ht="27.95" customHeight="1">
      <c r="B229" s="563"/>
      <c r="C229" s="188"/>
      <c r="D229" s="17" t="s">
        <v>539</v>
      </c>
      <c r="E229" s="18" t="s">
        <v>334</v>
      </c>
      <c r="F229" s="19" t="s">
        <v>312</v>
      </c>
      <c r="G229" s="14" t="s">
        <v>12</v>
      </c>
      <c r="H229" s="15">
        <v>0.8</v>
      </c>
      <c r="I229" s="16" t="s">
        <v>68</v>
      </c>
      <c r="J229" s="12" t="s">
        <v>341</v>
      </c>
      <c r="K229" s="16" t="s">
        <v>221</v>
      </c>
      <c r="L229" s="66" t="s">
        <v>350</v>
      </c>
      <c r="M229" s="85">
        <v>0.2</v>
      </c>
      <c r="N229" s="15">
        <f t="shared" si="19"/>
        <v>0.99</v>
      </c>
      <c r="O229" s="78">
        <f t="shared" si="16"/>
        <v>0</v>
      </c>
      <c r="P229" s="78">
        <f t="shared" si="17"/>
        <v>0.15840000000000004</v>
      </c>
      <c r="Q229" s="153">
        <f t="shared" si="18"/>
        <v>1.6000000000000018E-3</v>
      </c>
      <c r="R229" s="113"/>
    </row>
    <row r="230" spans="2:18" s="3" customFormat="1" ht="27.95" customHeight="1">
      <c r="B230" s="563"/>
      <c r="C230" s="188"/>
      <c r="D230" s="20"/>
      <c r="E230" s="21"/>
      <c r="F230" s="31"/>
      <c r="G230" s="14" t="s">
        <v>13</v>
      </c>
      <c r="H230" s="15">
        <v>0.1</v>
      </c>
      <c r="I230" s="16" t="s">
        <v>339</v>
      </c>
      <c r="J230" s="12" t="s">
        <v>343</v>
      </c>
      <c r="K230" s="16" t="s">
        <v>297</v>
      </c>
      <c r="L230" s="66" t="s">
        <v>338</v>
      </c>
      <c r="M230" s="85">
        <f t="shared" si="22"/>
        <v>0.2</v>
      </c>
      <c r="N230" s="15">
        <f t="shared" si="19"/>
        <v>0.99</v>
      </c>
      <c r="O230" s="78">
        <f t="shared" si="16"/>
        <v>0</v>
      </c>
      <c r="P230" s="78">
        <f t="shared" si="17"/>
        <v>1.9800000000000005E-2</v>
      </c>
      <c r="Q230" s="153">
        <f t="shared" si="18"/>
        <v>2.0000000000000023E-4</v>
      </c>
      <c r="R230" s="113"/>
    </row>
    <row r="231" spans="2:18" s="3" customFormat="1" ht="27.95" customHeight="1">
      <c r="B231" s="563"/>
      <c r="C231" s="188"/>
      <c r="D231" s="22"/>
      <c r="E231" s="23"/>
      <c r="F231" s="24"/>
      <c r="G231" s="14" t="s">
        <v>14</v>
      </c>
      <c r="H231" s="15">
        <v>0.1</v>
      </c>
      <c r="I231" s="16" t="s">
        <v>340</v>
      </c>
      <c r="J231" s="12" t="s">
        <v>342</v>
      </c>
      <c r="K231" s="16" t="s">
        <v>221</v>
      </c>
      <c r="L231" s="66" t="s">
        <v>338</v>
      </c>
      <c r="M231" s="85">
        <f t="shared" si="22"/>
        <v>0.2</v>
      </c>
      <c r="N231" s="15">
        <f t="shared" si="19"/>
        <v>0.99</v>
      </c>
      <c r="O231" s="78">
        <f t="shared" si="16"/>
        <v>0</v>
      </c>
      <c r="P231" s="78">
        <f t="shared" si="17"/>
        <v>1.9800000000000005E-2</v>
      </c>
      <c r="Q231" s="153">
        <f t="shared" si="18"/>
        <v>2.0000000000000023E-4</v>
      </c>
      <c r="R231" s="113"/>
    </row>
    <row r="232" spans="2:18" s="3" customFormat="1" ht="27.95" customHeight="1">
      <c r="B232" s="563"/>
      <c r="C232" s="188"/>
      <c r="D232" s="17" t="s">
        <v>540</v>
      </c>
      <c r="E232" s="18" t="s">
        <v>71</v>
      </c>
      <c r="F232" s="19" t="s">
        <v>325</v>
      </c>
      <c r="G232" s="14" t="s">
        <v>205</v>
      </c>
      <c r="H232" s="15">
        <v>0.4</v>
      </c>
      <c r="I232" s="16" t="s">
        <v>15</v>
      </c>
      <c r="J232" s="12" t="s">
        <v>210</v>
      </c>
      <c r="K232" s="16" t="s">
        <v>18</v>
      </c>
      <c r="L232" s="65" t="s">
        <v>21</v>
      </c>
      <c r="M232" s="85">
        <v>2</v>
      </c>
      <c r="N232" s="15">
        <f t="shared" si="19"/>
        <v>0</v>
      </c>
      <c r="O232" s="78">
        <f t="shared" si="16"/>
        <v>0.8</v>
      </c>
      <c r="P232" s="78">
        <f t="shared" si="17"/>
        <v>0</v>
      </c>
      <c r="Q232" s="153">
        <f t="shared" si="18"/>
        <v>0</v>
      </c>
      <c r="R232" s="113"/>
    </row>
    <row r="233" spans="2:18" s="3" customFormat="1" ht="27.95" customHeight="1">
      <c r="B233" s="563"/>
      <c r="C233" s="188"/>
      <c r="D233" s="20"/>
      <c r="E233" s="21"/>
      <c r="F233" s="31"/>
      <c r="G233" s="14" t="s">
        <v>206</v>
      </c>
      <c r="H233" s="15">
        <v>0.4</v>
      </c>
      <c r="I233" s="16" t="s">
        <v>204</v>
      </c>
      <c r="J233" s="13" t="s">
        <v>864</v>
      </c>
      <c r="K233" s="16" t="s">
        <v>20</v>
      </c>
      <c r="L233" s="66" t="s">
        <v>338</v>
      </c>
      <c r="M233" s="85">
        <f t="shared" si="22"/>
        <v>2</v>
      </c>
      <c r="N233" s="15">
        <f t="shared" si="19"/>
        <v>0.99</v>
      </c>
      <c r="O233" s="78">
        <f t="shared" si="16"/>
        <v>0</v>
      </c>
      <c r="P233" s="78">
        <f t="shared" si="17"/>
        <v>0.79200000000000004</v>
      </c>
      <c r="Q233" s="153">
        <f t="shared" si="18"/>
        <v>8.0000000000000071E-3</v>
      </c>
      <c r="R233" s="113"/>
    </row>
    <row r="234" spans="2:18" s="3" customFormat="1" ht="27.95" customHeight="1">
      <c r="B234" s="563"/>
      <c r="C234" s="188"/>
      <c r="D234" s="22"/>
      <c r="E234" s="23"/>
      <c r="F234" s="24"/>
      <c r="G234" s="14" t="s">
        <v>14</v>
      </c>
      <c r="H234" s="15">
        <v>0.2</v>
      </c>
      <c r="I234" s="16" t="s">
        <v>15</v>
      </c>
      <c r="J234" s="12" t="s">
        <v>210</v>
      </c>
      <c r="K234" s="16" t="s">
        <v>18</v>
      </c>
      <c r="L234" s="65" t="s">
        <v>21</v>
      </c>
      <c r="M234" s="85">
        <f t="shared" si="22"/>
        <v>2</v>
      </c>
      <c r="N234" s="15">
        <f t="shared" si="19"/>
        <v>0</v>
      </c>
      <c r="O234" s="78">
        <f t="shared" si="16"/>
        <v>0.4</v>
      </c>
      <c r="P234" s="78">
        <f t="shared" si="17"/>
        <v>0</v>
      </c>
      <c r="Q234" s="153">
        <f t="shared" si="18"/>
        <v>0</v>
      </c>
      <c r="R234" s="113"/>
    </row>
    <row r="235" spans="2:18" s="3" customFormat="1" ht="27.95" customHeight="1">
      <c r="B235" s="563"/>
      <c r="C235" s="188"/>
      <c r="D235" s="17" t="s">
        <v>541</v>
      </c>
      <c r="E235" s="18" t="s">
        <v>6</v>
      </c>
      <c r="F235" s="19" t="s">
        <v>326</v>
      </c>
      <c r="G235" s="14" t="s">
        <v>12</v>
      </c>
      <c r="H235" s="15">
        <v>0.8</v>
      </c>
      <c r="I235" s="16" t="s">
        <v>344</v>
      </c>
      <c r="J235" s="12" t="s">
        <v>341</v>
      </c>
      <c r="K235" s="16" t="s">
        <v>82</v>
      </c>
      <c r="L235" s="66" t="s">
        <v>338</v>
      </c>
      <c r="M235" s="85">
        <v>0.2</v>
      </c>
      <c r="N235" s="15">
        <f t="shared" si="19"/>
        <v>0.99</v>
      </c>
      <c r="O235" s="78">
        <f t="shared" si="16"/>
        <v>0</v>
      </c>
      <c r="P235" s="78">
        <f t="shared" si="17"/>
        <v>0.15840000000000004</v>
      </c>
      <c r="Q235" s="153">
        <f t="shared" si="18"/>
        <v>1.6000000000000018E-3</v>
      </c>
      <c r="R235" s="113"/>
    </row>
    <row r="236" spans="2:18" s="3" customFormat="1" ht="27.95" customHeight="1">
      <c r="B236" s="563"/>
      <c r="C236" s="188"/>
      <c r="D236" s="20"/>
      <c r="E236" s="21"/>
      <c r="F236" s="31"/>
      <c r="G236" s="14" t="s">
        <v>13</v>
      </c>
      <c r="H236" s="15">
        <v>0.1</v>
      </c>
      <c r="I236" s="16" t="s">
        <v>68</v>
      </c>
      <c r="J236" s="12" t="s">
        <v>342</v>
      </c>
      <c r="K236" s="16" t="s">
        <v>297</v>
      </c>
      <c r="L236" s="66" t="s">
        <v>338</v>
      </c>
      <c r="M236" s="85">
        <f t="shared" si="22"/>
        <v>0.2</v>
      </c>
      <c r="N236" s="15">
        <f t="shared" si="19"/>
        <v>0.99</v>
      </c>
      <c r="O236" s="78">
        <f t="shared" si="16"/>
        <v>0</v>
      </c>
      <c r="P236" s="78">
        <f t="shared" si="17"/>
        <v>1.9800000000000005E-2</v>
      </c>
      <c r="Q236" s="153">
        <f t="shared" si="18"/>
        <v>2.0000000000000023E-4</v>
      </c>
      <c r="R236" s="113"/>
    </row>
    <row r="237" spans="2:18" s="3" customFormat="1" ht="27.95" customHeight="1">
      <c r="B237" s="563"/>
      <c r="C237" s="188"/>
      <c r="D237" s="22"/>
      <c r="E237" s="23"/>
      <c r="F237" s="24"/>
      <c r="G237" s="14" t="s">
        <v>14</v>
      </c>
      <c r="H237" s="15">
        <v>0.1</v>
      </c>
      <c r="I237" s="16" t="s">
        <v>68</v>
      </c>
      <c r="J237" s="12" t="s">
        <v>342</v>
      </c>
      <c r="K237" s="16" t="s">
        <v>221</v>
      </c>
      <c r="L237" s="66" t="s">
        <v>338</v>
      </c>
      <c r="M237" s="85">
        <f t="shared" si="22"/>
        <v>0.2</v>
      </c>
      <c r="N237" s="15">
        <f t="shared" si="19"/>
        <v>0.99</v>
      </c>
      <c r="O237" s="78">
        <f t="shared" si="16"/>
        <v>0</v>
      </c>
      <c r="P237" s="78">
        <f t="shared" si="17"/>
        <v>1.9800000000000005E-2</v>
      </c>
      <c r="Q237" s="153">
        <f t="shared" si="18"/>
        <v>2.0000000000000023E-4</v>
      </c>
      <c r="R237" s="113"/>
    </row>
    <row r="238" spans="2:18" s="3" customFormat="1" ht="27.95" customHeight="1">
      <c r="B238" s="563"/>
      <c r="C238" s="188"/>
      <c r="D238" s="17" t="s">
        <v>542</v>
      </c>
      <c r="E238" s="18" t="s">
        <v>6</v>
      </c>
      <c r="F238" s="19" t="s">
        <v>327</v>
      </c>
      <c r="G238" s="14" t="s">
        <v>12</v>
      </c>
      <c r="H238" s="15">
        <v>0.8</v>
      </c>
      <c r="I238" s="16" t="s">
        <v>344</v>
      </c>
      <c r="J238" s="12" t="s">
        <v>341</v>
      </c>
      <c r="K238" s="16" t="s">
        <v>82</v>
      </c>
      <c r="L238" s="66" t="s">
        <v>338</v>
      </c>
      <c r="M238" s="85">
        <v>0.2</v>
      </c>
      <c r="N238" s="15">
        <f t="shared" si="19"/>
        <v>0.99</v>
      </c>
      <c r="O238" s="78">
        <f t="shared" si="16"/>
        <v>0</v>
      </c>
      <c r="P238" s="78">
        <f t="shared" si="17"/>
        <v>0.15840000000000004</v>
      </c>
      <c r="Q238" s="153">
        <f t="shared" si="18"/>
        <v>1.6000000000000018E-3</v>
      </c>
      <c r="R238" s="113"/>
    </row>
    <row r="239" spans="2:18" s="3" customFormat="1" ht="27.95" customHeight="1">
      <c r="B239" s="563"/>
      <c r="C239" s="188"/>
      <c r="D239" s="20"/>
      <c r="E239" s="21"/>
      <c r="F239" s="31"/>
      <c r="G239" s="14" t="s">
        <v>13</v>
      </c>
      <c r="H239" s="15">
        <v>0.1</v>
      </c>
      <c r="I239" s="16" t="s">
        <v>68</v>
      </c>
      <c r="J239" s="12" t="s">
        <v>342</v>
      </c>
      <c r="K239" s="16" t="s">
        <v>297</v>
      </c>
      <c r="L239" s="66" t="s">
        <v>338</v>
      </c>
      <c r="M239" s="85">
        <f t="shared" si="22"/>
        <v>0.2</v>
      </c>
      <c r="N239" s="15">
        <f t="shared" si="19"/>
        <v>0.99</v>
      </c>
      <c r="O239" s="78">
        <f t="shared" si="16"/>
        <v>0</v>
      </c>
      <c r="P239" s="78">
        <f t="shared" si="17"/>
        <v>1.9800000000000005E-2</v>
      </c>
      <c r="Q239" s="153">
        <f t="shared" si="18"/>
        <v>2.0000000000000023E-4</v>
      </c>
      <c r="R239" s="113"/>
    </row>
    <row r="240" spans="2:18" s="3" customFormat="1" ht="27.95" customHeight="1">
      <c r="B240" s="563"/>
      <c r="C240" s="188"/>
      <c r="D240" s="22"/>
      <c r="E240" s="23"/>
      <c r="F240" s="24"/>
      <c r="G240" s="14" t="s">
        <v>14</v>
      </c>
      <c r="H240" s="15">
        <v>0.1</v>
      </c>
      <c r="I240" s="16" t="s">
        <v>68</v>
      </c>
      <c r="J240" s="12" t="s">
        <v>342</v>
      </c>
      <c r="K240" s="16" t="s">
        <v>221</v>
      </c>
      <c r="L240" s="66" t="s">
        <v>338</v>
      </c>
      <c r="M240" s="85">
        <f t="shared" si="22"/>
        <v>0.2</v>
      </c>
      <c r="N240" s="15">
        <f t="shared" si="19"/>
        <v>0.99</v>
      </c>
      <c r="O240" s="78">
        <f t="shared" ref="O240:O303" si="23">IF(I240="Safe", M240*H240,0)</f>
        <v>0</v>
      </c>
      <c r="P240" s="78">
        <f t="shared" ref="P240:P303" si="24">IF(I240="Dangerous",M240*H240*N240,0)</f>
        <v>1.9800000000000005E-2</v>
      </c>
      <c r="Q240" s="153">
        <f t="shared" ref="Q240:Q303" si="25">IF(P240=0,0,M240*H240*(1-N240))</f>
        <v>2.0000000000000023E-4</v>
      </c>
      <c r="R240" s="113"/>
    </row>
    <row r="241" spans="2:18" s="3" customFormat="1" ht="27.95" customHeight="1">
      <c r="B241" s="563"/>
      <c r="C241" s="188"/>
      <c r="D241" s="17" t="s">
        <v>543</v>
      </c>
      <c r="E241" s="18" t="s">
        <v>71</v>
      </c>
      <c r="F241" s="19" t="s">
        <v>329</v>
      </c>
      <c r="G241" s="14" t="s">
        <v>205</v>
      </c>
      <c r="H241" s="15">
        <v>0.4</v>
      </c>
      <c r="I241" s="16" t="s">
        <v>81</v>
      </c>
      <c r="J241" s="12" t="s">
        <v>292</v>
      </c>
      <c r="K241" s="16" t="s">
        <v>215</v>
      </c>
      <c r="L241" s="65" t="s">
        <v>217</v>
      </c>
      <c r="M241" s="85">
        <v>2</v>
      </c>
      <c r="N241" s="15">
        <f t="shared" si="19"/>
        <v>0</v>
      </c>
      <c r="O241" s="78">
        <f t="shared" si="23"/>
        <v>0.8</v>
      </c>
      <c r="P241" s="78">
        <f t="shared" si="24"/>
        <v>0</v>
      </c>
      <c r="Q241" s="153">
        <f t="shared" si="25"/>
        <v>0</v>
      </c>
      <c r="R241" s="113"/>
    </row>
    <row r="242" spans="2:18" s="3" customFormat="1" ht="27.95" customHeight="1">
      <c r="B242" s="563"/>
      <c r="C242" s="188"/>
      <c r="D242" s="20"/>
      <c r="E242" s="21"/>
      <c r="F242" s="31"/>
      <c r="G242" s="14" t="s">
        <v>206</v>
      </c>
      <c r="H242" s="15">
        <v>0.4</v>
      </c>
      <c r="I242" s="16" t="s">
        <v>68</v>
      </c>
      <c r="J242" s="12" t="s">
        <v>342</v>
      </c>
      <c r="K242" s="16" t="s">
        <v>297</v>
      </c>
      <c r="L242" s="66" t="s">
        <v>338</v>
      </c>
      <c r="M242" s="85">
        <f t="shared" si="22"/>
        <v>2</v>
      </c>
      <c r="N242" s="15">
        <f t="shared" ref="N242:N305" si="26">IF(K242="Detected", 0.99,0)</f>
        <v>0.99</v>
      </c>
      <c r="O242" s="78">
        <f t="shared" si="23"/>
        <v>0</v>
      </c>
      <c r="P242" s="78">
        <f t="shared" si="24"/>
        <v>0.79200000000000004</v>
      </c>
      <c r="Q242" s="153">
        <f t="shared" si="25"/>
        <v>8.0000000000000071E-3</v>
      </c>
      <c r="R242" s="113"/>
    </row>
    <row r="243" spans="2:18" s="3" customFormat="1" ht="27.95" customHeight="1">
      <c r="B243" s="563"/>
      <c r="C243" s="188"/>
      <c r="D243" s="22"/>
      <c r="E243" s="23"/>
      <c r="F243" s="24"/>
      <c r="G243" s="14" t="s">
        <v>14</v>
      </c>
      <c r="H243" s="15">
        <v>0.2</v>
      </c>
      <c r="I243" s="16" t="s">
        <v>15</v>
      </c>
      <c r="J243" s="12" t="s">
        <v>210</v>
      </c>
      <c r="K243" s="16" t="s">
        <v>18</v>
      </c>
      <c r="L243" s="65" t="s">
        <v>21</v>
      </c>
      <c r="M243" s="85">
        <f t="shared" si="22"/>
        <v>2</v>
      </c>
      <c r="N243" s="15">
        <f t="shared" si="26"/>
        <v>0</v>
      </c>
      <c r="O243" s="78">
        <f t="shared" si="23"/>
        <v>0.4</v>
      </c>
      <c r="P243" s="78">
        <f t="shared" si="24"/>
        <v>0</v>
      </c>
      <c r="Q243" s="153">
        <f t="shared" si="25"/>
        <v>0</v>
      </c>
      <c r="R243" s="113"/>
    </row>
    <row r="244" spans="2:18" s="3" customFormat="1" ht="27.95" customHeight="1">
      <c r="B244" s="563"/>
      <c r="C244" s="188"/>
      <c r="D244" s="17" t="s">
        <v>544</v>
      </c>
      <c r="E244" s="18" t="s">
        <v>24</v>
      </c>
      <c r="F244" s="19" t="s">
        <v>331</v>
      </c>
      <c r="G244" s="14" t="s">
        <v>12</v>
      </c>
      <c r="H244" s="15">
        <v>0.8</v>
      </c>
      <c r="I244" s="16" t="s">
        <v>68</v>
      </c>
      <c r="J244" s="12" t="s">
        <v>342</v>
      </c>
      <c r="K244" s="16" t="s">
        <v>221</v>
      </c>
      <c r="L244" s="66" t="s">
        <v>338</v>
      </c>
      <c r="M244" s="85">
        <v>0.2</v>
      </c>
      <c r="N244" s="15">
        <f t="shared" si="26"/>
        <v>0.99</v>
      </c>
      <c r="O244" s="78">
        <f t="shared" si="23"/>
        <v>0</v>
      </c>
      <c r="P244" s="78">
        <f t="shared" si="24"/>
        <v>0.15840000000000004</v>
      </c>
      <c r="Q244" s="153">
        <f t="shared" si="25"/>
        <v>1.6000000000000018E-3</v>
      </c>
      <c r="R244" s="113"/>
    </row>
    <row r="245" spans="2:18" s="3" customFormat="1" ht="27.95" customHeight="1">
      <c r="B245" s="563"/>
      <c r="C245" s="188"/>
      <c r="D245" s="20"/>
      <c r="E245" s="21"/>
      <c r="F245" s="31"/>
      <c r="G245" s="14" t="s">
        <v>13</v>
      </c>
      <c r="H245" s="15">
        <v>0.1</v>
      </c>
      <c r="I245" s="16" t="s">
        <v>204</v>
      </c>
      <c r="J245" s="12" t="s">
        <v>342</v>
      </c>
      <c r="K245" s="16" t="s">
        <v>300</v>
      </c>
      <c r="L245" s="66" t="s">
        <v>338</v>
      </c>
      <c r="M245" s="85">
        <f t="shared" si="22"/>
        <v>0.2</v>
      </c>
      <c r="N245" s="15">
        <f t="shared" si="26"/>
        <v>0.99</v>
      </c>
      <c r="O245" s="78">
        <f t="shared" si="23"/>
        <v>0</v>
      </c>
      <c r="P245" s="78">
        <f t="shared" si="24"/>
        <v>1.9800000000000005E-2</v>
      </c>
      <c r="Q245" s="153">
        <f t="shared" si="25"/>
        <v>2.0000000000000023E-4</v>
      </c>
      <c r="R245" s="113"/>
    </row>
    <row r="246" spans="2:18" s="3" customFormat="1" ht="27.95" customHeight="1">
      <c r="B246" s="563"/>
      <c r="C246" s="188"/>
      <c r="D246" s="20"/>
      <c r="E246" s="21"/>
      <c r="F246" s="31"/>
      <c r="G246" s="14" t="s">
        <v>14</v>
      </c>
      <c r="H246" s="15">
        <v>0.1</v>
      </c>
      <c r="I246" s="91" t="s">
        <v>68</v>
      </c>
      <c r="J246" s="12" t="s">
        <v>342</v>
      </c>
      <c r="K246" s="91" t="s">
        <v>82</v>
      </c>
      <c r="L246" s="66" t="s">
        <v>338</v>
      </c>
      <c r="M246" s="93">
        <f t="shared" si="22"/>
        <v>0.2</v>
      </c>
      <c r="N246" s="172">
        <f t="shared" si="26"/>
        <v>0.99</v>
      </c>
      <c r="O246" s="174">
        <f t="shared" si="23"/>
        <v>0</v>
      </c>
      <c r="P246" s="174">
        <f t="shared" si="24"/>
        <v>1.9800000000000005E-2</v>
      </c>
      <c r="Q246" s="175">
        <f t="shared" si="25"/>
        <v>2.0000000000000023E-4</v>
      </c>
      <c r="R246" s="113"/>
    </row>
    <row r="247" spans="2:18" s="3" customFormat="1" ht="27.95" customHeight="1">
      <c r="B247" s="563"/>
      <c r="C247" s="188"/>
      <c r="D247" s="17" t="s">
        <v>545</v>
      </c>
      <c r="E247" s="18" t="s">
        <v>71</v>
      </c>
      <c r="F247" s="19" t="s">
        <v>330</v>
      </c>
      <c r="G247" s="14" t="s">
        <v>205</v>
      </c>
      <c r="H247" s="15">
        <v>0.4</v>
      </c>
      <c r="I247" s="16" t="s">
        <v>81</v>
      </c>
      <c r="J247" s="12" t="s">
        <v>292</v>
      </c>
      <c r="K247" s="16" t="s">
        <v>215</v>
      </c>
      <c r="L247" s="65" t="s">
        <v>217</v>
      </c>
      <c r="M247" s="85">
        <v>2</v>
      </c>
      <c r="N247" s="15">
        <f t="shared" si="26"/>
        <v>0</v>
      </c>
      <c r="O247" s="78">
        <f t="shared" si="23"/>
        <v>0.8</v>
      </c>
      <c r="P247" s="78">
        <f t="shared" si="24"/>
        <v>0</v>
      </c>
      <c r="Q247" s="153">
        <f t="shared" si="25"/>
        <v>0</v>
      </c>
      <c r="R247" s="113"/>
    </row>
    <row r="248" spans="2:18" s="3" customFormat="1" ht="27.95" customHeight="1">
      <c r="B248" s="563"/>
      <c r="C248" s="188"/>
      <c r="D248" s="20"/>
      <c r="E248" s="21"/>
      <c r="F248" s="31"/>
      <c r="G248" s="14" t="s">
        <v>206</v>
      </c>
      <c r="H248" s="15">
        <v>0.4</v>
      </c>
      <c r="I248" s="16" t="s">
        <v>68</v>
      </c>
      <c r="J248" s="12" t="s">
        <v>342</v>
      </c>
      <c r="K248" s="16" t="s">
        <v>297</v>
      </c>
      <c r="L248" s="66" t="s">
        <v>338</v>
      </c>
      <c r="M248" s="85">
        <f t="shared" ref="M248:M262" si="27">M247</f>
        <v>2</v>
      </c>
      <c r="N248" s="15">
        <f t="shared" si="26"/>
        <v>0.99</v>
      </c>
      <c r="O248" s="78">
        <f t="shared" si="23"/>
        <v>0</v>
      </c>
      <c r="P248" s="78">
        <f t="shared" si="24"/>
        <v>0.79200000000000004</v>
      </c>
      <c r="Q248" s="153">
        <f t="shared" si="25"/>
        <v>8.0000000000000071E-3</v>
      </c>
      <c r="R248" s="113"/>
    </row>
    <row r="249" spans="2:18" s="3" customFormat="1" ht="27.95" customHeight="1">
      <c r="B249" s="563"/>
      <c r="C249" s="188"/>
      <c r="D249" s="22"/>
      <c r="E249" s="23"/>
      <c r="F249" s="24"/>
      <c r="G249" s="14" t="s">
        <v>14</v>
      </c>
      <c r="H249" s="15">
        <v>0.2</v>
      </c>
      <c r="I249" s="16" t="s">
        <v>15</v>
      </c>
      <c r="J249" s="12" t="s">
        <v>210</v>
      </c>
      <c r="K249" s="16" t="s">
        <v>18</v>
      </c>
      <c r="L249" s="65" t="s">
        <v>21</v>
      </c>
      <c r="M249" s="85">
        <f t="shared" si="27"/>
        <v>2</v>
      </c>
      <c r="N249" s="15">
        <f t="shared" si="26"/>
        <v>0</v>
      </c>
      <c r="O249" s="78">
        <f t="shared" si="23"/>
        <v>0.4</v>
      </c>
      <c r="P249" s="78">
        <f t="shared" si="24"/>
        <v>0</v>
      </c>
      <c r="Q249" s="153">
        <f t="shared" si="25"/>
        <v>0</v>
      </c>
      <c r="R249" s="171"/>
    </row>
    <row r="250" spans="2:18" s="3" customFormat="1" ht="27.95" customHeight="1">
      <c r="B250" s="563"/>
      <c r="C250" s="188"/>
      <c r="D250" s="17" t="s">
        <v>546</v>
      </c>
      <c r="E250" s="18" t="s">
        <v>6</v>
      </c>
      <c r="F250" s="19" t="s">
        <v>331</v>
      </c>
      <c r="G250" s="14" t="s">
        <v>12</v>
      </c>
      <c r="H250" s="15">
        <v>0.8</v>
      </c>
      <c r="I250" s="16" t="s">
        <v>68</v>
      </c>
      <c r="J250" s="12" t="s">
        <v>342</v>
      </c>
      <c r="K250" s="16" t="s">
        <v>221</v>
      </c>
      <c r="L250" s="66" t="s">
        <v>338</v>
      </c>
      <c r="M250" s="85">
        <v>0.2</v>
      </c>
      <c r="N250" s="15">
        <f t="shared" si="26"/>
        <v>0.99</v>
      </c>
      <c r="O250" s="78">
        <f t="shared" si="23"/>
        <v>0</v>
      </c>
      <c r="P250" s="78">
        <f t="shared" si="24"/>
        <v>0.15840000000000004</v>
      </c>
      <c r="Q250" s="153">
        <f t="shared" si="25"/>
        <v>1.6000000000000018E-3</v>
      </c>
      <c r="R250" s="171"/>
    </row>
    <row r="251" spans="2:18" s="3" customFormat="1" ht="27.95" customHeight="1">
      <c r="B251" s="563"/>
      <c r="C251" s="188"/>
      <c r="D251" s="20"/>
      <c r="E251" s="21"/>
      <c r="F251" s="31"/>
      <c r="G251" s="14" t="s">
        <v>13</v>
      </c>
      <c r="H251" s="15">
        <v>0.1</v>
      </c>
      <c r="I251" s="16" t="s">
        <v>204</v>
      </c>
      <c r="J251" s="12" t="s">
        <v>342</v>
      </c>
      <c r="K251" s="16" t="s">
        <v>300</v>
      </c>
      <c r="L251" s="66" t="s">
        <v>338</v>
      </c>
      <c r="M251" s="85">
        <f t="shared" si="27"/>
        <v>0.2</v>
      </c>
      <c r="N251" s="15">
        <f t="shared" si="26"/>
        <v>0.99</v>
      </c>
      <c r="O251" s="78">
        <f t="shared" si="23"/>
        <v>0</v>
      </c>
      <c r="P251" s="78">
        <f t="shared" si="24"/>
        <v>1.9800000000000005E-2</v>
      </c>
      <c r="Q251" s="153">
        <f t="shared" si="25"/>
        <v>2.0000000000000023E-4</v>
      </c>
      <c r="R251" s="171"/>
    </row>
    <row r="252" spans="2:18" s="3" customFormat="1" ht="27.95" customHeight="1">
      <c r="B252" s="563"/>
      <c r="C252" s="188"/>
      <c r="D252" s="22"/>
      <c r="E252" s="23"/>
      <c r="F252" s="24"/>
      <c r="G252" s="14" t="s">
        <v>14</v>
      </c>
      <c r="H252" s="15">
        <v>0.1</v>
      </c>
      <c r="I252" s="91" t="s">
        <v>68</v>
      </c>
      <c r="J252" s="12" t="s">
        <v>342</v>
      </c>
      <c r="K252" s="91" t="s">
        <v>82</v>
      </c>
      <c r="L252" s="66" t="s">
        <v>338</v>
      </c>
      <c r="M252" s="85">
        <f t="shared" si="27"/>
        <v>0.2</v>
      </c>
      <c r="N252" s="15">
        <f t="shared" si="26"/>
        <v>0.99</v>
      </c>
      <c r="O252" s="78">
        <f t="shared" si="23"/>
        <v>0</v>
      </c>
      <c r="P252" s="78">
        <f t="shared" si="24"/>
        <v>1.9800000000000005E-2</v>
      </c>
      <c r="Q252" s="153">
        <f t="shared" si="25"/>
        <v>2.0000000000000023E-4</v>
      </c>
      <c r="R252" s="171"/>
    </row>
    <row r="253" spans="2:18" s="3" customFormat="1" ht="27.95" customHeight="1">
      <c r="B253" s="563"/>
      <c r="C253" s="188"/>
      <c r="D253" s="17" t="s">
        <v>547</v>
      </c>
      <c r="E253" s="18" t="s">
        <v>354</v>
      </c>
      <c r="F253" s="19" t="s">
        <v>332</v>
      </c>
      <c r="G253" s="168" t="s">
        <v>357</v>
      </c>
      <c r="H253" s="164">
        <v>0.25</v>
      </c>
      <c r="I253" s="165" t="s">
        <v>81</v>
      </c>
      <c r="J253" s="13" t="s">
        <v>210</v>
      </c>
      <c r="K253" s="165" t="s">
        <v>298</v>
      </c>
      <c r="L253" s="66" t="s">
        <v>299</v>
      </c>
      <c r="M253" s="177">
        <v>0.45</v>
      </c>
      <c r="N253" s="164">
        <f t="shared" si="26"/>
        <v>0</v>
      </c>
      <c r="O253" s="167">
        <f t="shared" si="23"/>
        <v>0.1125</v>
      </c>
      <c r="P253" s="167">
        <f t="shared" si="24"/>
        <v>0</v>
      </c>
      <c r="Q253" s="178">
        <f t="shared" si="25"/>
        <v>0</v>
      </c>
      <c r="R253" s="171"/>
    </row>
    <row r="254" spans="2:18" s="3" customFormat="1" ht="27.95" customHeight="1">
      <c r="B254" s="563"/>
      <c r="C254" s="188"/>
      <c r="D254" s="20"/>
      <c r="E254" s="21"/>
      <c r="F254" s="31"/>
      <c r="G254" s="168" t="s">
        <v>233</v>
      </c>
      <c r="H254" s="164">
        <v>0.25</v>
      </c>
      <c r="I254" s="165" t="s">
        <v>204</v>
      </c>
      <c r="J254" s="13" t="s">
        <v>342</v>
      </c>
      <c r="K254" s="165" t="s">
        <v>82</v>
      </c>
      <c r="L254" s="66" t="s">
        <v>338</v>
      </c>
      <c r="M254" s="177">
        <v>0.45</v>
      </c>
      <c r="N254" s="164">
        <f t="shared" si="26"/>
        <v>0.99</v>
      </c>
      <c r="O254" s="167">
        <f t="shared" si="23"/>
        <v>0</v>
      </c>
      <c r="P254" s="167">
        <f t="shared" si="24"/>
        <v>0.111375</v>
      </c>
      <c r="Q254" s="178">
        <f t="shared" si="25"/>
        <v>1.125000000000001E-3</v>
      </c>
      <c r="R254" s="171"/>
    </row>
    <row r="255" spans="2:18" s="3" customFormat="1" ht="27.95" customHeight="1">
      <c r="B255" s="563"/>
      <c r="C255" s="188"/>
      <c r="D255" s="20"/>
      <c r="E255" s="21"/>
      <c r="F255" s="31"/>
      <c r="G255" s="168" t="s">
        <v>358</v>
      </c>
      <c r="H255" s="164">
        <v>0.25</v>
      </c>
      <c r="I255" s="165" t="s">
        <v>204</v>
      </c>
      <c r="J255" s="13" t="s">
        <v>342</v>
      </c>
      <c r="K255" s="165" t="s">
        <v>300</v>
      </c>
      <c r="L255" s="66" t="s">
        <v>338</v>
      </c>
      <c r="M255" s="177">
        <f>M253</f>
        <v>0.45</v>
      </c>
      <c r="N255" s="164">
        <f t="shared" si="26"/>
        <v>0.99</v>
      </c>
      <c r="O255" s="167">
        <f t="shared" si="23"/>
        <v>0</v>
      </c>
      <c r="P255" s="167">
        <f t="shared" si="24"/>
        <v>0.111375</v>
      </c>
      <c r="Q255" s="178">
        <f t="shared" si="25"/>
        <v>1.125000000000001E-3</v>
      </c>
      <c r="R255" s="171"/>
    </row>
    <row r="256" spans="2:18" s="3" customFormat="1" ht="27.95" customHeight="1">
      <c r="B256" s="563"/>
      <c r="C256" s="188"/>
      <c r="D256" s="20"/>
      <c r="E256" s="21"/>
      <c r="F256" s="31"/>
      <c r="G256" s="168" t="s">
        <v>359</v>
      </c>
      <c r="H256" s="164">
        <v>0.25</v>
      </c>
      <c r="I256" s="179" t="s">
        <v>26</v>
      </c>
      <c r="J256" s="180" t="s">
        <v>214</v>
      </c>
      <c r="K256" s="179" t="s">
        <v>18</v>
      </c>
      <c r="L256" s="181" t="s">
        <v>21</v>
      </c>
      <c r="M256" s="182">
        <f t="shared" si="27"/>
        <v>0.45</v>
      </c>
      <c r="N256" s="183">
        <f t="shared" si="26"/>
        <v>0</v>
      </c>
      <c r="O256" s="184">
        <f t="shared" si="23"/>
        <v>0.1125</v>
      </c>
      <c r="P256" s="184">
        <f t="shared" si="24"/>
        <v>0</v>
      </c>
      <c r="Q256" s="185">
        <f t="shared" si="25"/>
        <v>0</v>
      </c>
      <c r="R256" s="171"/>
    </row>
    <row r="257" spans="2:18" s="3" customFormat="1" ht="27.95" customHeight="1">
      <c r="B257" s="563"/>
      <c r="C257" s="188"/>
      <c r="D257" s="17" t="s">
        <v>548</v>
      </c>
      <c r="E257" s="18" t="s">
        <v>6</v>
      </c>
      <c r="F257" s="19" t="s">
        <v>333</v>
      </c>
      <c r="G257" s="14" t="s">
        <v>12</v>
      </c>
      <c r="H257" s="15">
        <v>0.8</v>
      </c>
      <c r="I257" s="16" t="s">
        <v>345</v>
      </c>
      <c r="J257" s="12" t="s">
        <v>341</v>
      </c>
      <c r="K257" s="16" t="s">
        <v>221</v>
      </c>
      <c r="L257" s="66" t="s">
        <v>338</v>
      </c>
      <c r="M257" s="85">
        <v>0.2</v>
      </c>
      <c r="N257" s="15">
        <f t="shared" si="26"/>
        <v>0.99</v>
      </c>
      <c r="O257" s="78">
        <f t="shared" si="23"/>
        <v>0</v>
      </c>
      <c r="P257" s="78">
        <f t="shared" si="24"/>
        <v>0.15840000000000004</v>
      </c>
      <c r="Q257" s="153">
        <f t="shared" si="25"/>
        <v>1.6000000000000018E-3</v>
      </c>
      <c r="R257" s="171"/>
    </row>
    <row r="258" spans="2:18" s="3" customFormat="1" ht="27.95" customHeight="1">
      <c r="B258" s="563"/>
      <c r="C258" s="188"/>
      <c r="D258" s="20"/>
      <c r="E258" s="21"/>
      <c r="F258" s="31"/>
      <c r="G258" s="14" t="s">
        <v>13</v>
      </c>
      <c r="H258" s="15">
        <v>0.1</v>
      </c>
      <c r="I258" s="16" t="s">
        <v>346</v>
      </c>
      <c r="J258" s="12" t="s">
        <v>218</v>
      </c>
      <c r="K258" s="16" t="s">
        <v>347</v>
      </c>
      <c r="L258" s="65" t="s">
        <v>217</v>
      </c>
      <c r="M258" s="85">
        <f t="shared" si="27"/>
        <v>0.2</v>
      </c>
      <c r="N258" s="15">
        <f t="shared" si="26"/>
        <v>0</v>
      </c>
      <c r="O258" s="78">
        <f t="shared" si="23"/>
        <v>2.0000000000000004E-2</v>
      </c>
      <c r="P258" s="78">
        <f t="shared" si="24"/>
        <v>0</v>
      </c>
      <c r="Q258" s="153">
        <f t="shared" si="25"/>
        <v>0</v>
      </c>
      <c r="R258" s="171"/>
    </row>
    <row r="259" spans="2:18" s="3" customFormat="1" ht="27.95" customHeight="1">
      <c r="B259" s="563"/>
      <c r="C259" s="188"/>
      <c r="D259" s="22"/>
      <c r="E259" s="23"/>
      <c r="F259" s="24"/>
      <c r="G259" s="14" t="s">
        <v>14</v>
      </c>
      <c r="H259" s="15">
        <v>0.1</v>
      </c>
      <c r="I259" s="16" t="s">
        <v>81</v>
      </c>
      <c r="J259" s="12" t="s">
        <v>210</v>
      </c>
      <c r="K259" s="16" t="s">
        <v>18</v>
      </c>
      <c r="L259" s="65" t="s">
        <v>21</v>
      </c>
      <c r="M259" s="85">
        <f t="shared" si="27"/>
        <v>0.2</v>
      </c>
      <c r="N259" s="15">
        <f t="shared" si="26"/>
        <v>0</v>
      </c>
      <c r="O259" s="78">
        <f t="shared" si="23"/>
        <v>2.0000000000000004E-2</v>
      </c>
      <c r="P259" s="78">
        <f t="shared" si="24"/>
        <v>0</v>
      </c>
      <c r="Q259" s="153">
        <f t="shared" si="25"/>
        <v>0</v>
      </c>
      <c r="R259" s="171"/>
    </row>
    <row r="260" spans="2:18" s="3" customFormat="1" ht="27.95" customHeight="1">
      <c r="B260" s="563"/>
      <c r="C260" s="188"/>
      <c r="D260" s="17" t="s">
        <v>549</v>
      </c>
      <c r="E260" s="18" t="s">
        <v>335</v>
      </c>
      <c r="F260" s="19" t="s">
        <v>330</v>
      </c>
      <c r="G260" s="14" t="s">
        <v>205</v>
      </c>
      <c r="H260" s="15">
        <v>0.4</v>
      </c>
      <c r="I260" s="16" t="s">
        <v>81</v>
      </c>
      <c r="J260" s="12" t="s">
        <v>210</v>
      </c>
      <c r="K260" s="16" t="s">
        <v>298</v>
      </c>
      <c r="L260" s="65" t="s">
        <v>299</v>
      </c>
      <c r="M260" s="85">
        <v>2</v>
      </c>
      <c r="N260" s="15">
        <f t="shared" si="26"/>
        <v>0</v>
      </c>
      <c r="O260" s="78">
        <f t="shared" si="23"/>
        <v>0.8</v>
      </c>
      <c r="P260" s="78">
        <f t="shared" si="24"/>
        <v>0</v>
      </c>
      <c r="Q260" s="153">
        <f t="shared" si="25"/>
        <v>0</v>
      </c>
      <c r="R260" s="113"/>
    </row>
    <row r="261" spans="2:18" s="3" customFormat="1" ht="27.95" customHeight="1">
      <c r="B261" s="563"/>
      <c r="C261" s="188"/>
      <c r="D261" s="20"/>
      <c r="E261" s="21"/>
      <c r="F261" s="31"/>
      <c r="G261" s="14" t="s">
        <v>206</v>
      </c>
      <c r="H261" s="15">
        <v>0.4</v>
      </c>
      <c r="I261" s="16" t="s">
        <v>204</v>
      </c>
      <c r="J261" s="12" t="s">
        <v>864</v>
      </c>
      <c r="K261" s="16" t="s">
        <v>300</v>
      </c>
      <c r="L261" s="66" t="s">
        <v>338</v>
      </c>
      <c r="M261" s="85">
        <f t="shared" si="27"/>
        <v>2</v>
      </c>
      <c r="N261" s="15">
        <f t="shared" si="26"/>
        <v>0.99</v>
      </c>
      <c r="O261" s="78">
        <f t="shared" si="23"/>
        <v>0</v>
      </c>
      <c r="P261" s="78">
        <f t="shared" si="24"/>
        <v>0.79200000000000004</v>
      </c>
      <c r="Q261" s="153">
        <f t="shared" si="25"/>
        <v>8.0000000000000071E-3</v>
      </c>
      <c r="R261" s="113"/>
    </row>
    <row r="262" spans="2:18" s="3" customFormat="1" ht="27.95" customHeight="1">
      <c r="B262" s="563"/>
      <c r="C262" s="269"/>
      <c r="D262" s="22"/>
      <c r="E262" s="23"/>
      <c r="F262" s="24"/>
      <c r="G262" s="14" t="s">
        <v>14</v>
      </c>
      <c r="H262" s="15">
        <v>0.2</v>
      </c>
      <c r="I262" s="16" t="s">
        <v>26</v>
      </c>
      <c r="J262" s="12" t="s">
        <v>214</v>
      </c>
      <c r="K262" s="16" t="s">
        <v>18</v>
      </c>
      <c r="L262" s="65" t="s">
        <v>21</v>
      </c>
      <c r="M262" s="85">
        <f t="shared" si="27"/>
        <v>2</v>
      </c>
      <c r="N262" s="15">
        <f t="shared" si="26"/>
        <v>0</v>
      </c>
      <c r="O262" s="78">
        <f t="shared" si="23"/>
        <v>0.4</v>
      </c>
      <c r="P262" s="78">
        <f t="shared" si="24"/>
        <v>0</v>
      </c>
      <c r="Q262" s="153">
        <f t="shared" si="25"/>
        <v>0</v>
      </c>
      <c r="R262" s="113"/>
    </row>
    <row r="263" spans="2:18" s="3" customFormat="1" ht="27.95" customHeight="1">
      <c r="B263" s="563"/>
      <c r="C263" s="94" t="s">
        <v>550</v>
      </c>
      <c r="D263" s="20" t="s">
        <v>551</v>
      </c>
      <c r="E263" s="21" t="s">
        <v>22</v>
      </c>
      <c r="F263" s="31" t="s">
        <v>324</v>
      </c>
      <c r="G263" s="25" t="s">
        <v>205</v>
      </c>
      <c r="H263" s="26">
        <v>0.4</v>
      </c>
      <c r="I263" s="27" t="s">
        <v>15</v>
      </c>
      <c r="J263" s="11" t="s">
        <v>210</v>
      </c>
      <c r="K263" s="27" t="s">
        <v>18</v>
      </c>
      <c r="L263" s="64" t="s">
        <v>21</v>
      </c>
      <c r="M263" s="87">
        <v>2</v>
      </c>
      <c r="N263" s="26">
        <f t="shared" si="26"/>
        <v>0</v>
      </c>
      <c r="O263" s="88">
        <f t="shared" si="23"/>
        <v>0.8</v>
      </c>
      <c r="P263" s="88">
        <f t="shared" si="24"/>
        <v>0</v>
      </c>
      <c r="Q263" s="152">
        <f t="shared" si="25"/>
        <v>0</v>
      </c>
      <c r="R263" s="113"/>
    </row>
    <row r="264" spans="2:18" s="3" customFormat="1" ht="27.95" customHeight="1">
      <c r="B264" s="563"/>
      <c r="C264" s="188"/>
      <c r="D264" s="20"/>
      <c r="E264" s="21"/>
      <c r="F264" s="31"/>
      <c r="G264" s="14" t="s">
        <v>206</v>
      </c>
      <c r="H264" s="15">
        <v>0.4</v>
      </c>
      <c r="I264" s="16" t="s">
        <v>204</v>
      </c>
      <c r="J264" s="13" t="s">
        <v>864</v>
      </c>
      <c r="K264" s="16" t="s">
        <v>20</v>
      </c>
      <c r="L264" s="66" t="s">
        <v>338</v>
      </c>
      <c r="M264" s="85">
        <f t="shared" ref="M264:M286" si="28">M263</f>
        <v>2</v>
      </c>
      <c r="N264" s="15">
        <f t="shared" si="26"/>
        <v>0.99</v>
      </c>
      <c r="O264" s="78">
        <f t="shared" si="23"/>
        <v>0</v>
      </c>
      <c r="P264" s="78">
        <f t="shared" si="24"/>
        <v>0.79200000000000004</v>
      </c>
      <c r="Q264" s="153">
        <f t="shared" si="25"/>
        <v>8.0000000000000071E-3</v>
      </c>
      <c r="R264" s="113"/>
    </row>
    <row r="265" spans="2:18" s="3" customFormat="1" ht="27.95" customHeight="1">
      <c r="B265" s="563"/>
      <c r="C265" s="188"/>
      <c r="D265" s="22"/>
      <c r="E265" s="23"/>
      <c r="F265" s="24"/>
      <c r="G265" s="14" t="s">
        <v>14</v>
      </c>
      <c r="H265" s="15">
        <v>0.2</v>
      </c>
      <c r="I265" s="16" t="s">
        <v>15</v>
      </c>
      <c r="J265" s="12" t="s">
        <v>210</v>
      </c>
      <c r="K265" s="16" t="s">
        <v>18</v>
      </c>
      <c r="L265" s="65" t="s">
        <v>21</v>
      </c>
      <c r="M265" s="85">
        <f t="shared" si="28"/>
        <v>2</v>
      </c>
      <c r="N265" s="15">
        <f t="shared" si="26"/>
        <v>0</v>
      </c>
      <c r="O265" s="78">
        <f t="shared" si="23"/>
        <v>0.4</v>
      </c>
      <c r="P265" s="78">
        <f t="shared" si="24"/>
        <v>0</v>
      </c>
      <c r="Q265" s="153">
        <f t="shared" si="25"/>
        <v>0</v>
      </c>
      <c r="R265" s="113"/>
    </row>
    <row r="266" spans="2:18" s="3" customFormat="1" ht="27.95" customHeight="1">
      <c r="B266" s="563"/>
      <c r="C266" s="188"/>
      <c r="D266" s="17" t="s">
        <v>552</v>
      </c>
      <c r="E266" s="18" t="s">
        <v>6</v>
      </c>
      <c r="F266" s="19" t="s">
        <v>312</v>
      </c>
      <c r="G266" s="14" t="s">
        <v>12</v>
      </c>
      <c r="H266" s="15">
        <v>0.8</v>
      </c>
      <c r="I266" s="16" t="s">
        <v>68</v>
      </c>
      <c r="J266" s="12" t="s">
        <v>341</v>
      </c>
      <c r="K266" s="16" t="s">
        <v>221</v>
      </c>
      <c r="L266" s="66" t="s">
        <v>338</v>
      </c>
      <c r="M266" s="85">
        <v>0.2</v>
      </c>
      <c r="N266" s="15">
        <f t="shared" si="26"/>
        <v>0.99</v>
      </c>
      <c r="O266" s="78">
        <f t="shared" si="23"/>
        <v>0</v>
      </c>
      <c r="P266" s="78">
        <f t="shared" si="24"/>
        <v>0.15840000000000004</v>
      </c>
      <c r="Q266" s="153">
        <f t="shared" si="25"/>
        <v>1.6000000000000018E-3</v>
      </c>
      <c r="R266" s="113"/>
    </row>
    <row r="267" spans="2:18" s="3" customFormat="1" ht="27.95" customHeight="1">
      <c r="B267" s="563"/>
      <c r="C267" s="188"/>
      <c r="D267" s="20"/>
      <c r="E267" s="21"/>
      <c r="F267" s="31"/>
      <c r="G267" s="14" t="s">
        <v>13</v>
      </c>
      <c r="H267" s="15">
        <v>0.1</v>
      </c>
      <c r="I267" s="16" t="s">
        <v>339</v>
      </c>
      <c r="J267" s="12" t="s">
        <v>343</v>
      </c>
      <c r="K267" s="16" t="s">
        <v>297</v>
      </c>
      <c r="L267" s="66" t="s">
        <v>338</v>
      </c>
      <c r="M267" s="85">
        <f t="shared" si="28"/>
        <v>0.2</v>
      </c>
      <c r="N267" s="15">
        <f t="shared" si="26"/>
        <v>0.99</v>
      </c>
      <c r="O267" s="78">
        <f t="shared" si="23"/>
        <v>0</v>
      </c>
      <c r="P267" s="78">
        <f t="shared" si="24"/>
        <v>1.9800000000000005E-2</v>
      </c>
      <c r="Q267" s="153">
        <f t="shared" si="25"/>
        <v>2.0000000000000023E-4</v>
      </c>
      <c r="R267" s="113"/>
    </row>
    <row r="268" spans="2:18" s="3" customFormat="1" ht="27.95" customHeight="1">
      <c r="B268" s="563"/>
      <c r="C268" s="188"/>
      <c r="D268" s="22"/>
      <c r="E268" s="23"/>
      <c r="F268" s="24"/>
      <c r="G268" s="14" t="s">
        <v>14</v>
      </c>
      <c r="H268" s="15">
        <v>0.1</v>
      </c>
      <c r="I268" s="16" t="s">
        <v>340</v>
      </c>
      <c r="J268" s="12" t="s">
        <v>342</v>
      </c>
      <c r="K268" s="16" t="s">
        <v>221</v>
      </c>
      <c r="L268" s="66" t="s">
        <v>338</v>
      </c>
      <c r="M268" s="85">
        <f t="shared" si="28"/>
        <v>0.2</v>
      </c>
      <c r="N268" s="15">
        <f t="shared" si="26"/>
        <v>0.99</v>
      </c>
      <c r="O268" s="78">
        <f t="shared" si="23"/>
        <v>0</v>
      </c>
      <c r="P268" s="78">
        <f t="shared" si="24"/>
        <v>1.9800000000000005E-2</v>
      </c>
      <c r="Q268" s="153">
        <f t="shared" si="25"/>
        <v>2.0000000000000023E-4</v>
      </c>
      <c r="R268" s="113"/>
    </row>
    <row r="269" spans="2:18" s="3" customFormat="1" ht="27.95" customHeight="1">
      <c r="B269" s="563"/>
      <c r="C269" s="188"/>
      <c r="D269" s="17" t="s">
        <v>553</v>
      </c>
      <c r="E269" s="18" t="s">
        <v>334</v>
      </c>
      <c r="F269" s="19" t="s">
        <v>312</v>
      </c>
      <c r="G269" s="14" t="s">
        <v>12</v>
      </c>
      <c r="H269" s="15">
        <v>0.8</v>
      </c>
      <c r="I269" s="16" t="s">
        <v>68</v>
      </c>
      <c r="J269" s="12" t="s">
        <v>341</v>
      </c>
      <c r="K269" s="16" t="s">
        <v>221</v>
      </c>
      <c r="L269" s="66" t="s">
        <v>350</v>
      </c>
      <c r="M269" s="85">
        <v>0.2</v>
      </c>
      <c r="N269" s="15">
        <f t="shared" si="26"/>
        <v>0.99</v>
      </c>
      <c r="O269" s="78">
        <f t="shared" si="23"/>
        <v>0</v>
      </c>
      <c r="P269" s="78">
        <f t="shared" si="24"/>
        <v>0.15840000000000004</v>
      </c>
      <c r="Q269" s="153">
        <f t="shared" si="25"/>
        <v>1.6000000000000018E-3</v>
      </c>
      <c r="R269" s="113"/>
    </row>
    <row r="270" spans="2:18" s="3" customFormat="1" ht="27.95" customHeight="1">
      <c r="B270" s="563"/>
      <c r="C270" s="188"/>
      <c r="D270" s="20"/>
      <c r="E270" s="21"/>
      <c r="F270" s="31"/>
      <c r="G270" s="14" t="s">
        <v>13</v>
      </c>
      <c r="H270" s="15">
        <v>0.1</v>
      </c>
      <c r="I270" s="16" t="s">
        <v>339</v>
      </c>
      <c r="J270" s="12" t="s">
        <v>343</v>
      </c>
      <c r="K270" s="16" t="s">
        <v>297</v>
      </c>
      <c r="L270" s="66" t="s">
        <v>338</v>
      </c>
      <c r="M270" s="85">
        <f t="shared" si="28"/>
        <v>0.2</v>
      </c>
      <c r="N270" s="15">
        <f t="shared" si="26"/>
        <v>0.99</v>
      </c>
      <c r="O270" s="78">
        <f t="shared" si="23"/>
        <v>0</v>
      </c>
      <c r="P270" s="78">
        <f t="shared" si="24"/>
        <v>1.9800000000000005E-2</v>
      </c>
      <c r="Q270" s="153">
        <f t="shared" si="25"/>
        <v>2.0000000000000023E-4</v>
      </c>
      <c r="R270" s="113"/>
    </row>
    <row r="271" spans="2:18" s="3" customFormat="1" ht="27.95" customHeight="1">
      <c r="B271" s="563"/>
      <c r="C271" s="188"/>
      <c r="D271" s="22"/>
      <c r="E271" s="23"/>
      <c r="F271" s="24"/>
      <c r="G271" s="14" t="s">
        <v>14</v>
      </c>
      <c r="H271" s="15">
        <v>0.1</v>
      </c>
      <c r="I271" s="16" t="s">
        <v>340</v>
      </c>
      <c r="J271" s="12" t="s">
        <v>342</v>
      </c>
      <c r="K271" s="16" t="s">
        <v>221</v>
      </c>
      <c r="L271" s="66" t="s">
        <v>338</v>
      </c>
      <c r="M271" s="85">
        <f t="shared" si="28"/>
        <v>0.2</v>
      </c>
      <c r="N271" s="15">
        <f t="shared" si="26"/>
        <v>0.99</v>
      </c>
      <c r="O271" s="78">
        <f t="shared" si="23"/>
        <v>0</v>
      </c>
      <c r="P271" s="78">
        <f t="shared" si="24"/>
        <v>1.9800000000000005E-2</v>
      </c>
      <c r="Q271" s="153">
        <f t="shared" si="25"/>
        <v>2.0000000000000023E-4</v>
      </c>
      <c r="R271" s="113"/>
    </row>
    <row r="272" spans="2:18" s="3" customFormat="1" ht="27.95" customHeight="1">
      <c r="B272" s="563"/>
      <c r="C272" s="188"/>
      <c r="D272" s="17" t="s">
        <v>554</v>
      </c>
      <c r="E272" s="18" t="s">
        <v>71</v>
      </c>
      <c r="F272" s="19" t="s">
        <v>325</v>
      </c>
      <c r="G272" s="14" t="s">
        <v>205</v>
      </c>
      <c r="H272" s="15">
        <v>0.4</v>
      </c>
      <c r="I272" s="16" t="s">
        <v>15</v>
      </c>
      <c r="J272" s="12" t="s">
        <v>210</v>
      </c>
      <c r="K272" s="16" t="s">
        <v>18</v>
      </c>
      <c r="L272" s="65" t="s">
        <v>21</v>
      </c>
      <c r="M272" s="85">
        <v>2</v>
      </c>
      <c r="N272" s="15">
        <f t="shared" si="26"/>
        <v>0</v>
      </c>
      <c r="O272" s="78">
        <f t="shared" si="23"/>
        <v>0.8</v>
      </c>
      <c r="P272" s="78">
        <f t="shared" si="24"/>
        <v>0</v>
      </c>
      <c r="Q272" s="153">
        <f t="shared" si="25"/>
        <v>0</v>
      </c>
      <c r="R272" s="113"/>
    </row>
    <row r="273" spans="2:18" s="3" customFormat="1" ht="27.95" customHeight="1">
      <c r="B273" s="563"/>
      <c r="C273" s="188"/>
      <c r="D273" s="20"/>
      <c r="E273" s="21"/>
      <c r="F273" s="31"/>
      <c r="G273" s="14" t="s">
        <v>206</v>
      </c>
      <c r="H273" s="15">
        <v>0.4</v>
      </c>
      <c r="I273" s="16" t="s">
        <v>204</v>
      </c>
      <c r="J273" s="13" t="s">
        <v>864</v>
      </c>
      <c r="K273" s="16" t="s">
        <v>20</v>
      </c>
      <c r="L273" s="66" t="s">
        <v>338</v>
      </c>
      <c r="M273" s="85">
        <f t="shared" si="28"/>
        <v>2</v>
      </c>
      <c r="N273" s="15">
        <f t="shared" si="26"/>
        <v>0.99</v>
      </c>
      <c r="O273" s="78">
        <f t="shared" si="23"/>
        <v>0</v>
      </c>
      <c r="P273" s="78">
        <f t="shared" si="24"/>
        <v>0.79200000000000004</v>
      </c>
      <c r="Q273" s="153">
        <f t="shared" si="25"/>
        <v>8.0000000000000071E-3</v>
      </c>
      <c r="R273" s="113"/>
    </row>
    <row r="274" spans="2:18" s="3" customFormat="1" ht="27.95" customHeight="1">
      <c r="B274" s="563"/>
      <c r="C274" s="188"/>
      <c r="D274" s="22"/>
      <c r="E274" s="23"/>
      <c r="F274" s="24"/>
      <c r="G274" s="14" t="s">
        <v>14</v>
      </c>
      <c r="H274" s="15">
        <v>0.2</v>
      </c>
      <c r="I274" s="16" t="s">
        <v>15</v>
      </c>
      <c r="J274" s="12" t="s">
        <v>210</v>
      </c>
      <c r="K274" s="16" t="s">
        <v>18</v>
      </c>
      <c r="L274" s="65" t="s">
        <v>21</v>
      </c>
      <c r="M274" s="85">
        <f t="shared" si="28"/>
        <v>2</v>
      </c>
      <c r="N274" s="15">
        <f t="shared" si="26"/>
        <v>0</v>
      </c>
      <c r="O274" s="78">
        <f t="shared" si="23"/>
        <v>0.4</v>
      </c>
      <c r="P274" s="78">
        <f t="shared" si="24"/>
        <v>0</v>
      </c>
      <c r="Q274" s="153">
        <f t="shared" si="25"/>
        <v>0</v>
      </c>
      <c r="R274" s="113"/>
    </row>
    <row r="275" spans="2:18" s="3" customFormat="1" ht="27.95" customHeight="1">
      <c r="B275" s="563"/>
      <c r="C275" s="188"/>
      <c r="D275" s="17" t="s">
        <v>555</v>
      </c>
      <c r="E275" s="18" t="s">
        <v>6</v>
      </c>
      <c r="F275" s="19" t="s">
        <v>326</v>
      </c>
      <c r="G275" s="14" t="s">
        <v>12</v>
      </c>
      <c r="H275" s="15">
        <v>0.8</v>
      </c>
      <c r="I275" s="16" t="s">
        <v>344</v>
      </c>
      <c r="J275" s="12" t="s">
        <v>341</v>
      </c>
      <c r="K275" s="16" t="s">
        <v>82</v>
      </c>
      <c r="L275" s="66" t="s">
        <v>338</v>
      </c>
      <c r="M275" s="85">
        <v>0.2</v>
      </c>
      <c r="N275" s="15">
        <f t="shared" si="26"/>
        <v>0.99</v>
      </c>
      <c r="O275" s="78">
        <f t="shared" si="23"/>
        <v>0</v>
      </c>
      <c r="P275" s="78">
        <f t="shared" si="24"/>
        <v>0.15840000000000004</v>
      </c>
      <c r="Q275" s="153">
        <f t="shared" si="25"/>
        <v>1.6000000000000018E-3</v>
      </c>
      <c r="R275" s="113"/>
    </row>
    <row r="276" spans="2:18" s="3" customFormat="1" ht="27.95" customHeight="1">
      <c r="B276" s="563"/>
      <c r="C276" s="188"/>
      <c r="D276" s="20"/>
      <c r="E276" s="21"/>
      <c r="F276" s="31"/>
      <c r="G276" s="14" t="s">
        <v>13</v>
      </c>
      <c r="H276" s="15">
        <v>0.1</v>
      </c>
      <c r="I276" s="16" t="s">
        <v>68</v>
      </c>
      <c r="J276" s="12" t="s">
        <v>342</v>
      </c>
      <c r="K276" s="16" t="s">
        <v>297</v>
      </c>
      <c r="L276" s="66" t="s">
        <v>338</v>
      </c>
      <c r="M276" s="85">
        <f t="shared" si="28"/>
        <v>0.2</v>
      </c>
      <c r="N276" s="15">
        <f t="shared" si="26"/>
        <v>0.99</v>
      </c>
      <c r="O276" s="78">
        <f t="shared" si="23"/>
        <v>0</v>
      </c>
      <c r="P276" s="78">
        <f t="shared" si="24"/>
        <v>1.9800000000000005E-2</v>
      </c>
      <c r="Q276" s="153">
        <f t="shared" si="25"/>
        <v>2.0000000000000023E-4</v>
      </c>
      <c r="R276" s="113"/>
    </row>
    <row r="277" spans="2:18" s="3" customFormat="1" ht="27.95" customHeight="1">
      <c r="B277" s="563"/>
      <c r="C277" s="188"/>
      <c r="D277" s="22"/>
      <c r="E277" s="23"/>
      <c r="F277" s="24"/>
      <c r="G277" s="14" t="s">
        <v>14</v>
      </c>
      <c r="H277" s="15">
        <v>0.1</v>
      </c>
      <c r="I277" s="16" t="s">
        <v>68</v>
      </c>
      <c r="J277" s="12" t="s">
        <v>342</v>
      </c>
      <c r="K277" s="16" t="s">
        <v>221</v>
      </c>
      <c r="L277" s="66" t="s">
        <v>338</v>
      </c>
      <c r="M277" s="85">
        <f t="shared" si="28"/>
        <v>0.2</v>
      </c>
      <c r="N277" s="15">
        <f t="shared" si="26"/>
        <v>0.99</v>
      </c>
      <c r="O277" s="78">
        <f t="shared" si="23"/>
        <v>0</v>
      </c>
      <c r="P277" s="78">
        <f t="shared" si="24"/>
        <v>1.9800000000000005E-2</v>
      </c>
      <c r="Q277" s="153">
        <f t="shared" si="25"/>
        <v>2.0000000000000023E-4</v>
      </c>
      <c r="R277" s="113"/>
    </row>
    <row r="278" spans="2:18" s="3" customFormat="1" ht="27.95" customHeight="1">
      <c r="B278" s="563"/>
      <c r="C278" s="188"/>
      <c r="D278" s="17" t="s">
        <v>556</v>
      </c>
      <c r="E278" s="18" t="s">
        <v>6</v>
      </c>
      <c r="F278" s="19" t="s">
        <v>327</v>
      </c>
      <c r="G278" s="14" t="s">
        <v>12</v>
      </c>
      <c r="H278" s="15">
        <v>0.8</v>
      </c>
      <c r="I278" s="16" t="s">
        <v>344</v>
      </c>
      <c r="J278" s="12" t="s">
        <v>341</v>
      </c>
      <c r="K278" s="16" t="s">
        <v>82</v>
      </c>
      <c r="L278" s="66" t="s">
        <v>338</v>
      </c>
      <c r="M278" s="85">
        <v>0.2</v>
      </c>
      <c r="N278" s="15">
        <f t="shared" si="26"/>
        <v>0.99</v>
      </c>
      <c r="O278" s="78">
        <f t="shared" si="23"/>
        <v>0</v>
      </c>
      <c r="P278" s="78">
        <f t="shared" si="24"/>
        <v>0.15840000000000004</v>
      </c>
      <c r="Q278" s="153">
        <f t="shared" si="25"/>
        <v>1.6000000000000018E-3</v>
      </c>
      <c r="R278" s="113"/>
    </row>
    <row r="279" spans="2:18" s="3" customFormat="1" ht="27.95" customHeight="1">
      <c r="B279" s="563"/>
      <c r="C279" s="188"/>
      <c r="D279" s="20"/>
      <c r="E279" s="21"/>
      <c r="F279" s="31"/>
      <c r="G279" s="14" t="s">
        <v>13</v>
      </c>
      <c r="H279" s="15">
        <v>0.1</v>
      </c>
      <c r="I279" s="16" t="s">
        <v>68</v>
      </c>
      <c r="J279" s="12" t="s">
        <v>342</v>
      </c>
      <c r="K279" s="16" t="s">
        <v>297</v>
      </c>
      <c r="L279" s="66" t="s">
        <v>338</v>
      </c>
      <c r="M279" s="85">
        <f t="shared" si="28"/>
        <v>0.2</v>
      </c>
      <c r="N279" s="15">
        <f t="shared" si="26"/>
        <v>0.99</v>
      </c>
      <c r="O279" s="78">
        <f t="shared" si="23"/>
        <v>0</v>
      </c>
      <c r="P279" s="78">
        <f t="shared" si="24"/>
        <v>1.9800000000000005E-2</v>
      </c>
      <c r="Q279" s="153">
        <f t="shared" si="25"/>
        <v>2.0000000000000023E-4</v>
      </c>
      <c r="R279" s="113"/>
    </row>
    <row r="280" spans="2:18" s="3" customFormat="1" ht="27.95" customHeight="1">
      <c r="B280" s="563"/>
      <c r="C280" s="188"/>
      <c r="D280" s="22"/>
      <c r="E280" s="23"/>
      <c r="F280" s="24"/>
      <c r="G280" s="14" t="s">
        <v>14</v>
      </c>
      <c r="H280" s="15">
        <v>0.1</v>
      </c>
      <c r="I280" s="16" t="s">
        <v>68</v>
      </c>
      <c r="J280" s="12" t="s">
        <v>342</v>
      </c>
      <c r="K280" s="16" t="s">
        <v>221</v>
      </c>
      <c r="L280" s="66" t="s">
        <v>338</v>
      </c>
      <c r="M280" s="85">
        <f t="shared" si="28"/>
        <v>0.2</v>
      </c>
      <c r="N280" s="15">
        <f t="shared" si="26"/>
        <v>0.99</v>
      </c>
      <c r="O280" s="78">
        <f t="shared" si="23"/>
        <v>0</v>
      </c>
      <c r="P280" s="78">
        <f t="shared" si="24"/>
        <v>1.9800000000000005E-2</v>
      </c>
      <c r="Q280" s="153">
        <f t="shared" si="25"/>
        <v>2.0000000000000023E-4</v>
      </c>
      <c r="R280" s="113"/>
    </row>
    <row r="281" spans="2:18" s="3" customFormat="1" ht="27.95" customHeight="1">
      <c r="B281" s="563"/>
      <c r="C281" s="188"/>
      <c r="D281" s="17" t="s">
        <v>557</v>
      </c>
      <c r="E281" s="18" t="s">
        <v>71</v>
      </c>
      <c r="F281" s="19" t="s">
        <v>329</v>
      </c>
      <c r="G281" s="14" t="s">
        <v>205</v>
      </c>
      <c r="H281" s="15">
        <v>0.4</v>
      </c>
      <c r="I281" s="16" t="s">
        <v>81</v>
      </c>
      <c r="J281" s="12" t="s">
        <v>292</v>
      </c>
      <c r="K281" s="16" t="s">
        <v>215</v>
      </c>
      <c r="L281" s="65" t="s">
        <v>217</v>
      </c>
      <c r="M281" s="85">
        <v>2</v>
      </c>
      <c r="N281" s="15">
        <f t="shared" si="26"/>
        <v>0</v>
      </c>
      <c r="O281" s="78">
        <f t="shared" si="23"/>
        <v>0.8</v>
      </c>
      <c r="P281" s="78">
        <f t="shared" si="24"/>
        <v>0</v>
      </c>
      <c r="Q281" s="153">
        <f t="shared" si="25"/>
        <v>0</v>
      </c>
      <c r="R281" s="113"/>
    </row>
    <row r="282" spans="2:18" s="3" customFormat="1" ht="27.95" customHeight="1">
      <c r="B282" s="563"/>
      <c r="C282" s="188"/>
      <c r="D282" s="20"/>
      <c r="E282" s="21"/>
      <c r="F282" s="31"/>
      <c r="G282" s="14" t="s">
        <v>206</v>
      </c>
      <c r="H282" s="15">
        <v>0.4</v>
      </c>
      <c r="I282" s="16" t="s">
        <v>68</v>
      </c>
      <c r="J282" s="12" t="s">
        <v>342</v>
      </c>
      <c r="K282" s="16" t="s">
        <v>297</v>
      </c>
      <c r="L282" s="66" t="s">
        <v>338</v>
      </c>
      <c r="M282" s="85">
        <f t="shared" si="28"/>
        <v>2</v>
      </c>
      <c r="N282" s="15">
        <f t="shared" si="26"/>
        <v>0.99</v>
      </c>
      <c r="O282" s="78">
        <f t="shared" si="23"/>
        <v>0</v>
      </c>
      <c r="P282" s="78">
        <f t="shared" si="24"/>
        <v>0.79200000000000004</v>
      </c>
      <c r="Q282" s="153">
        <f t="shared" si="25"/>
        <v>8.0000000000000071E-3</v>
      </c>
      <c r="R282" s="113"/>
    </row>
    <row r="283" spans="2:18" s="3" customFormat="1" ht="27.95" customHeight="1">
      <c r="B283" s="563"/>
      <c r="C283" s="188"/>
      <c r="D283" s="22"/>
      <c r="E283" s="23"/>
      <c r="F283" s="24"/>
      <c r="G283" s="14" t="s">
        <v>14</v>
      </c>
      <c r="H283" s="15">
        <v>0.2</v>
      </c>
      <c r="I283" s="16" t="s">
        <v>15</v>
      </c>
      <c r="J283" s="12" t="s">
        <v>210</v>
      </c>
      <c r="K283" s="16" t="s">
        <v>18</v>
      </c>
      <c r="L283" s="65" t="s">
        <v>21</v>
      </c>
      <c r="M283" s="85">
        <f t="shared" si="28"/>
        <v>2</v>
      </c>
      <c r="N283" s="15">
        <f t="shared" si="26"/>
        <v>0</v>
      </c>
      <c r="O283" s="78">
        <f t="shared" si="23"/>
        <v>0.4</v>
      </c>
      <c r="P283" s="78">
        <f t="shared" si="24"/>
        <v>0</v>
      </c>
      <c r="Q283" s="153">
        <f t="shared" si="25"/>
        <v>0</v>
      </c>
      <c r="R283" s="113"/>
    </row>
    <row r="284" spans="2:18" s="3" customFormat="1" ht="27.95" customHeight="1">
      <c r="B284" s="563"/>
      <c r="C284" s="188"/>
      <c r="D284" s="17" t="s">
        <v>558</v>
      </c>
      <c r="E284" s="18" t="s">
        <v>24</v>
      </c>
      <c r="F284" s="19" t="s">
        <v>331</v>
      </c>
      <c r="G284" s="14" t="s">
        <v>12</v>
      </c>
      <c r="H284" s="15">
        <v>0.8</v>
      </c>
      <c r="I284" s="16" t="s">
        <v>68</v>
      </c>
      <c r="J284" s="12" t="s">
        <v>342</v>
      </c>
      <c r="K284" s="16" t="s">
        <v>221</v>
      </c>
      <c r="L284" s="66" t="s">
        <v>338</v>
      </c>
      <c r="M284" s="85">
        <v>0.2</v>
      </c>
      <c r="N284" s="15">
        <f t="shared" si="26"/>
        <v>0.99</v>
      </c>
      <c r="O284" s="78">
        <f t="shared" si="23"/>
        <v>0</v>
      </c>
      <c r="P284" s="78">
        <f t="shared" si="24"/>
        <v>0.15840000000000004</v>
      </c>
      <c r="Q284" s="153">
        <f t="shared" si="25"/>
        <v>1.6000000000000018E-3</v>
      </c>
      <c r="R284" s="113"/>
    </row>
    <row r="285" spans="2:18" s="3" customFormat="1" ht="27.95" customHeight="1">
      <c r="B285" s="563"/>
      <c r="C285" s="188"/>
      <c r="D285" s="20"/>
      <c r="E285" s="21"/>
      <c r="F285" s="31"/>
      <c r="G285" s="14" t="s">
        <v>13</v>
      </c>
      <c r="H285" s="15">
        <v>0.1</v>
      </c>
      <c r="I285" s="16" t="s">
        <v>204</v>
      </c>
      <c r="J285" s="12" t="s">
        <v>342</v>
      </c>
      <c r="K285" s="16" t="s">
        <v>300</v>
      </c>
      <c r="L285" s="66" t="s">
        <v>338</v>
      </c>
      <c r="M285" s="85">
        <f t="shared" si="28"/>
        <v>0.2</v>
      </c>
      <c r="N285" s="15">
        <f t="shared" si="26"/>
        <v>0.99</v>
      </c>
      <c r="O285" s="78">
        <f t="shared" si="23"/>
        <v>0</v>
      </c>
      <c r="P285" s="78">
        <f t="shared" si="24"/>
        <v>1.9800000000000005E-2</v>
      </c>
      <c r="Q285" s="153">
        <f t="shared" si="25"/>
        <v>2.0000000000000023E-4</v>
      </c>
      <c r="R285" s="113"/>
    </row>
    <row r="286" spans="2:18" s="3" customFormat="1" ht="27.95" customHeight="1">
      <c r="B286" s="563"/>
      <c r="C286" s="188"/>
      <c r="D286" s="20"/>
      <c r="E286" s="21"/>
      <c r="F286" s="31"/>
      <c r="G286" s="14" t="s">
        <v>14</v>
      </c>
      <c r="H286" s="15">
        <v>0.1</v>
      </c>
      <c r="I286" s="91" t="s">
        <v>68</v>
      </c>
      <c r="J286" s="12" t="s">
        <v>342</v>
      </c>
      <c r="K286" s="91" t="s">
        <v>82</v>
      </c>
      <c r="L286" s="66" t="s">
        <v>338</v>
      </c>
      <c r="M286" s="93">
        <f t="shared" si="28"/>
        <v>0.2</v>
      </c>
      <c r="N286" s="172">
        <f t="shared" si="26"/>
        <v>0.99</v>
      </c>
      <c r="O286" s="174">
        <f t="shared" si="23"/>
        <v>0</v>
      </c>
      <c r="P286" s="174">
        <f t="shared" si="24"/>
        <v>1.9800000000000005E-2</v>
      </c>
      <c r="Q286" s="175">
        <f t="shared" si="25"/>
        <v>2.0000000000000023E-4</v>
      </c>
      <c r="R286" s="113"/>
    </row>
    <row r="287" spans="2:18" s="3" customFormat="1" ht="27.95" customHeight="1">
      <c r="B287" s="563"/>
      <c r="C287" s="188"/>
      <c r="D287" s="17" t="s">
        <v>559</v>
      </c>
      <c r="E287" s="18" t="s">
        <v>71</v>
      </c>
      <c r="F287" s="19" t="s">
        <v>330</v>
      </c>
      <c r="G287" s="14" t="s">
        <v>205</v>
      </c>
      <c r="H287" s="15">
        <v>0.4</v>
      </c>
      <c r="I287" s="16" t="s">
        <v>81</v>
      </c>
      <c r="J287" s="12" t="s">
        <v>292</v>
      </c>
      <c r="K287" s="16" t="s">
        <v>215</v>
      </c>
      <c r="L287" s="65" t="s">
        <v>217</v>
      </c>
      <c r="M287" s="85">
        <v>2</v>
      </c>
      <c r="N287" s="15">
        <f t="shared" si="26"/>
        <v>0</v>
      </c>
      <c r="O287" s="78">
        <f t="shared" si="23"/>
        <v>0.8</v>
      </c>
      <c r="P287" s="78">
        <f t="shared" si="24"/>
        <v>0</v>
      </c>
      <c r="Q287" s="153">
        <f t="shared" si="25"/>
        <v>0</v>
      </c>
      <c r="R287" s="113"/>
    </row>
    <row r="288" spans="2:18" s="3" customFormat="1" ht="27.95" customHeight="1">
      <c r="B288" s="563"/>
      <c r="C288" s="188"/>
      <c r="D288" s="20"/>
      <c r="E288" s="21"/>
      <c r="F288" s="31"/>
      <c r="G288" s="14" t="s">
        <v>206</v>
      </c>
      <c r="H288" s="15">
        <v>0.4</v>
      </c>
      <c r="I288" s="16" t="s">
        <v>68</v>
      </c>
      <c r="J288" s="12" t="s">
        <v>342</v>
      </c>
      <c r="K288" s="16" t="s">
        <v>297</v>
      </c>
      <c r="L288" s="66" t="s">
        <v>338</v>
      </c>
      <c r="M288" s="85">
        <f t="shared" ref="M288:M302" si="29">M287</f>
        <v>2</v>
      </c>
      <c r="N288" s="15">
        <f t="shared" si="26"/>
        <v>0.99</v>
      </c>
      <c r="O288" s="78">
        <f t="shared" si="23"/>
        <v>0</v>
      </c>
      <c r="P288" s="78">
        <f t="shared" si="24"/>
        <v>0.79200000000000004</v>
      </c>
      <c r="Q288" s="153">
        <f t="shared" si="25"/>
        <v>8.0000000000000071E-3</v>
      </c>
      <c r="R288" s="113"/>
    </row>
    <row r="289" spans="2:18" s="3" customFormat="1" ht="27.95" customHeight="1">
      <c r="B289" s="563"/>
      <c r="C289" s="188"/>
      <c r="D289" s="22"/>
      <c r="E289" s="23"/>
      <c r="F289" s="24"/>
      <c r="G289" s="14" t="s">
        <v>14</v>
      </c>
      <c r="H289" s="15">
        <v>0.2</v>
      </c>
      <c r="I289" s="16" t="s">
        <v>15</v>
      </c>
      <c r="J289" s="12" t="s">
        <v>210</v>
      </c>
      <c r="K289" s="16" t="s">
        <v>18</v>
      </c>
      <c r="L289" s="65" t="s">
        <v>21</v>
      </c>
      <c r="M289" s="85">
        <f t="shared" si="29"/>
        <v>2</v>
      </c>
      <c r="N289" s="15">
        <f t="shared" si="26"/>
        <v>0</v>
      </c>
      <c r="O289" s="78">
        <f t="shared" si="23"/>
        <v>0.4</v>
      </c>
      <c r="P289" s="78">
        <f t="shared" si="24"/>
        <v>0</v>
      </c>
      <c r="Q289" s="153">
        <f t="shared" si="25"/>
        <v>0</v>
      </c>
      <c r="R289" s="171"/>
    </row>
    <row r="290" spans="2:18" s="3" customFormat="1" ht="27.95" customHeight="1">
      <c r="B290" s="563"/>
      <c r="C290" s="188"/>
      <c r="D290" s="17" t="s">
        <v>560</v>
      </c>
      <c r="E290" s="18" t="s">
        <v>6</v>
      </c>
      <c r="F290" s="19" t="s">
        <v>331</v>
      </c>
      <c r="G290" s="14" t="s">
        <v>12</v>
      </c>
      <c r="H290" s="15">
        <v>0.8</v>
      </c>
      <c r="I290" s="16" t="s">
        <v>68</v>
      </c>
      <c r="J290" s="12" t="s">
        <v>342</v>
      </c>
      <c r="K290" s="16" t="s">
        <v>221</v>
      </c>
      <c r="L290" s="66" t="s">
        <v>338</v>
      </c>
      <c r="M290" s="85">
        <v>0.2</v>
      </c>
      <c r="N290" s="15">
        <f t="shared" si="26"/>
        <v>0.99</v>
      </c>
      <c r="O290" s="78">
        <f t="shared" si="23"/>
        <v>0</v>
      </c>
      <c r="P290" s="78">
        <f t="shared" si="24"/>
        <v>0.15840000000000004</v>
      </c>
      <c r="Q290" s="153">
        <f t="shared" si="25"/>
        <v>1.6000000000000018E-3</v>
      </c>
      <c r="R290" s="171"/>
    </row>
    <row r="291" spans="2:18" s="3" customFormat="1" ht="27.95" customHeight="1">
      <c r="B291" s="563"/>
      <c r="C291" s="188"/>
      <c r="D291" s="20"/>
      <c r="E291" s="21"/>
      <c r="F291" s="31"/>
      <c r="G291" s="14" t="s">
        <v>13</v>
      </c>
      <c r="H291" s="15">
        <v>0.1</v>
      </c>
      <c r="I291" s="16" t="s">
        <v>204</v>
      </c>
      <c r="J291" s="12" t="s">
        <v>342</v>
      </c>
      <c r="K291" s="16" t="s">
        <v>300</v>
      </c>
      <c r="L291" s="66" t="s">
        <v>338</v>
      </c>
      <c r="M291" s="85">
        <f t="shared" si="29"/>
        <v>0.2</v>
      </c>
      <c r="N291" s="15">
        <f t="shared" si="26"/>
        <v>0.99</v>
      </c>
      <c r="O291" s="78">
        <f t="shared" si="23"/>
        <v>0</v>
      </c>
      <c r="P291" s="78">
        <f t="shared" si="24"/>
        <v>1.9800000000000005E-2</v>
      </c>
      <c r="Q291" s="153">
        <f t="shared" si="25"/>
        <v>2.0000000000000023E-4</v>
      </c>
      <c r="R291" s="171"/>
    </row>
    <row r="292" spans="2:18" s="3" customFormat="1" ht="27.95" customHeight="1">
      <c r="B292" s="563"/>
      <c r="C292" s="188"/>
      <c r="D292" s="22"/>
      <c r="E292" s="23"/>
      <c r="F292" s="24"/>
      <c r="G292" s="14" t="s">
        <v>14</v>
      </c>
      <c r="H292" s="15">
        <v>0.1</v>
      </c>
      <c r="I292" s="91" t="s">
        <v>68</v>
      </c>
      <c r="J292" s="12" t="s">
        <v>342</v>
      </c>
      <c r="K292" s="91" t="s">
        <v>82</v>
      </c>
      <c r="L292" s="66" t="s">
        <v>338</v>
      </c>
      <c r="M292" s="85">
        <f t="shared" si="29"/>
        <v>0.2</v>
      </c>
      <c r="N292" s="15">
        <f t="shared" si="26"/>
        <v>0.99</v>
      </c>
      <c r="O292" s="78">
        <f t="shared" si="23"/>
        <v>0</v>
      </c>
      <c r="P292" s="78">
        <f t="shared" si="24"/>
        <v>1.9800000000000005E-2</v>
      </c>
      <c r="Q292" s="153">
        <f t="shared" si="25"/>
        <v>2.0000000000000023E-4</v>
      </c>
      <c r="R292" s="171"/>
    </row>
    <row r="293" spans="2:18" s="3" customFormat="1" ht="27.95" customHeight="1">
      <c r="B293" s="563"/>
      <c r="C293" s="188"/>
      <c r="D293" s="17" t="s">
        <v>561</v>
      </c>
      <c r="E293" s="18" t="s">
        <v>354</v>
      </c>
      <c r="F293" s="19" t="s">
        <v>332</v>
      </c>
      <c r="G293" s="168" t="s">
        <v>357</v>
      </c>
      <c r="H293" s="164">
        <v>0.25</v>
      </c>
      <c r="I293" s="165" t="s">
        <v>81</v>
      </c>
      <c r="J293" s="13" t="s">
        <v>210</v>
      </c>
      <c r="K293" s="165" t="s">
        <v>298</v>
      </c>
      <c r="L293" s="66" t="s">
        <v>299</v>
      </c>
      <c r="M293" s="177">
        <v>0.45</v>
      </c>
      <c r="N293" s="164">
        <f t="shared" si="26"/>
        <v>0</v>
      </c>
      <c r="O293" s="167">
        <f t="shared" si="23"/>
        <v>0.1125</v>
      </c>
      <c r="P293" s="167">
        <f t="shared" si="24"/>
        <v>0</v>
      </c>
      <c r="Q293" s="178">
        <f t="shared" si="25"/>
        <v>0</v>
      </c>
      <c r="R293" s="171"/>
    </row>
    <row r="294" spans="2:18" s="3" customFormat="1" ht="27.95" customHeight="1">
      <c r="B294" s="563"/>
      <c r="C294" s="188"/>
      <c r="D294" s="20"/>
      <c r="E294" s="21"/>
      <c r="F294" s="31"/>
      <c r="G294" s="168" t="s">
        <v>233</v>
      </c>
      <c r="H294" s="164">
        <v>0.25</v>
      </c>
      <c r="I294" s="165" t="s">
        <v>204</v>
      </c>
      <c r="J294" s="13" t="s">
        <v>342</v>
      </c>
      <c r="K294" s="165" t="s">
        <v>82</v>
      </c>
      <c r="L294" s="66" t="s">
        <v>338</v>
      </c>
      <c r="M294" s="177">
        <v>0.45</v>
      </c>
      <c r="N294" s="164">
        <f t="shared" si="26"/>
        <v>0.99</v>
      </c>
      <c r="O294" s="167">
        <f t="shared" si="23"/>
        <v>0</v>
      </c>
      <c r="P294" s="167">
        <f t="shared" si="24"/>
        <v>0.111375</v>
      </c>
      <c r="Q294" s="178">
        <f t="shared" si="25"/>
        <v>1.125000000000001E-3</v>
      </c>
      <c r="R294" s="171"/>
    </row>
    <row r="295" spans="2:18" s="3" customFormat="1" ht="27.95" customHeight="1">
      <c r="B295" s="563"/>
      <c r="C295" s="188"/>
      <c r="D295" s="20"/>
      <c r="E295" s="21"/>
      <c r="F295" s="31"/>
      <c r="G295" s="168" t="s">
        <v>358</v>
      </c>
      <c r="H295" s="164">
        <v>0.25</v>
      </c>
      <c r="I295" s="165" t="s">
        <v>204</v>
      </c>
      <c r="J295" s="13" t="s">
        <v>342</v>
      </c>
      <c r="K295" s="165" t="s">
        <v>300</v>
      </c>
      <c r="L295" s="66" t="s">
        <v>338</v>
      </c>
      <c r="M295" s="177">
        <f>M293</f>
        <v>0.45</v>
      </c>
      <c r="N295" s="164">
        <f t="shared" si="26"/>
        <v>0.99</v>
      </c>
      <c r="O295" s="167">
        <f t="shared" si="23"/>
        <v>0</v>
      </c>
      <c r="P295" s="167">
        <f t="shared" si="24"/>
        <v>0.111375</v>
      </c>
      <c r="Q295" s="178">
        <f t="shared" si="25"/>
        <v>1.125000000000001E-3</v>
      </c>
      <c r="R295" s="171"/>
    </row>
    <row r="296" spans="2:18" s="3" customFormat="1" ht="27.95" customHeight="1">
      <c r="B296" s="563"/>
      <c r="C296" s="188"/>
      <c r="D296" s="20"/>
      <c r="E296" s="21"/>
      <c r="F296" s="31"/>
      <c r="G296" s="168" t="s">
        <v>359</v>
      </c>
      <c r="H296" s="164">
        <v>0.25</v>
      </c>
      <c r="I296" s="179" t="s">
        <v>26</v>
      </c>
      <c r="J296" s="180" t="s">
        <v>214</v>
      </c>
      <c r="K296" s="179" t="s">
        <v>18</v>
      </c>
      <c r="L296" s="181" t="s">
        <v>21</v>
      </c>
      <c r="M296" s="182">
        <f t="shared" si="29"/>
        <v>0.45</v>
      </c>
      <c r="N296" s="183">
        <f t="shared" si="26"/>
        <v>0</v>
      </c>
      <c r="O296" s="184">
        <f t="shared" si="23"/>
        <v>0.1125</v>
      </c>
      <c r="P296" s="184">
        <f t="shared" si="24"/>
        <v>0</v>
      </c>
      <c r="Q296" s="185">
        <f t="shared" si="25"/>
        <v>0</v>
      </c>
      <c r="R296" s="171"/>
    </row>
    <row r="297" spans="2:18" s="3" customFormat="1" ht="27.95" customHeight="1">
      <c r="B297" s="563"/>
      <c r="C297" s="188"/>
      <c r="D297" s="17" t="s">
        <v>562</v>
      </c>
      <c r="E297" s="18" t="s">
        <v>6</v>
      </c>
      <c r="F297" s="19" t="s">
        <v>333</v>
      </c>
      <c r="G297" s="14" t="s">
        <v>12</v>
      </c>
      <c r="H297" s="15">
        <v>0.8</v>
      </c>
      <c r="I297" s="16" t="s">
        <v>345</v>
      </c>
      <c r="J297" s="12" t="s">
        <v>341</v>
      </c>
      <c r="K297" s="16" t="s">
        <v>221</v>
      </c>
      <c r="L297" s="66" t="s">
        <v>338</v>
      </c>
      <c r="M297" s="85">
        <v>0.2</v>
      </c>
      <c r="N297" s="15">
        <f t="shared" si="26"/>
        <v>0.99</v>
      </c>
      <c r="O297" s="78">
        <f t="shared" si="23"/>
        <v>0</v>
      </c>
      <c r="P297" s="78">
        <f t="shared" si="24"/>
        <v>0.15840000000000004</v>
      </c>
      <c r="Q297" s="153">
        <f t="shared" si="25"/>
        <v>1.6000000000000018E-3</v>
      </c>
      <c r="R297" s="171"/>
    </row>
    <row r="298" spans="2:18" s="3" customFormat="1" ht="27.95" customHeight="1">
      <c r="B298" s="563"/>
      <c r="C298" s="188"/>
      <c r="D298" s="20"/>
      <c r="E298" s="21"/>
      <c r="F298" s="31"/>
      <c r="G298" s="14" t="s">
        <v>13</v>
      </c>
      <c r="H298" s="15">
        <v>0.1</v>
      </c>
      <c r="I298" s="16" t="s">
        <v>346</v>
      </c>
      <c r="J298" s="12" t="s">
        <v>218</v>
      </c>
      <c r="K298" s="16" t="s">
        <v>347</v>
      </c>
      <c r="L298" s="65" t="s">
        <v>217</v>
      </c>
      <c r="M298" s="85">
        <f t="shared" si="29"/>
        <v>0.2</v>
      </c>
      <c r="N298" s="15">
        <f t="shared" si="26"/>
        <v>0</v>
      </c>
      <c r="O298" s="78">
        <f t="shared" si="23"/>
        <v>2.0000000000000004E-2</v>
      </c>
      <c r="P298" s="78">
        <f t="shared" si="24"/>
        <v>0</v>
      </c>
      <c r="Q298" s="153">
        <f t="shared" si="25"/>
        <v>0</v>
      </c>
      <c r="R298" s="171"/>
    </row>
    <row r="299" spans="2:18" s="3" customFormat="1" ht="27.95" customHeight="1">
      <c r="B299" s="563"/>
      <c r="C299" s="188"/>
      <c r="D299" s="22"/>
      <c r="E299" s="23"/>
      <c r="F299" s="24"/>
      <c r="G299" s="14" t="s">
        <v>14</v>
      </c>
      <c r="H299" s="15">
        <v>0.1</v>
      </c>
      <c r="I299" s="16" t="s">
        <v>81</v>
      </c>
      <c r="J299" s="12" t="s">
        <v>210</v>
      </c>
      <c r="K299" s="16" t="s">
        <v>18</v>
      </c>
      <c r="L299" s="65" t="s">
        <v>21</v>
      </c>
      <c r="M299" s="85">
        <f t="shared" si="29"/>
        <v>0.2</v>
      </c>
      <c r="N299" s="15">
        <f t="shared" si="26"/>
        <v>0</v>
      </c>
      <c r="O299" s="78">
        <f t="shared" si="23"/>
        <v>2.0000000000000004E-2</v>
      </c>
      <c r="P299" s="78">
        <f t="shared" si="24"/>
        <v>0</v>
      </c>
      <c r="Q299" s="153">
        <f t="shared" si="25"/>
        <v>0</v>
      </c>
      <c r="R299" s="171"/>
    </row>
    <row r="300" spans="2:18" s="3" customFormat="1" ht="27.95" customHeight="1">
      <c r="B300" s="563"/>
      <c r="C300" s="188"/>
      <c r="D300" s="17" t="s">
        <v>563</v>
      </c>
      <c r="E300" s="18" t="s">
        <v>335</v>
      </c>
      <c r="F300" s="19" t="s">
        <v>330</v>
      </c>
      <c r="G300" s="14" t="s">
        <v>205</v>
      </c>
      <c r="H300" s="15">
        <v>0.4</v>
      </c>
      <c r="I300" s="16" t="s">
        <v>81</v>
      </c>
      <c r="J300" s="12" t="s">
        <v>210</v>
      </c>
      <c r="K300" s="16" t="s">
        <v>298</v>
      </c>
      <c r="L300" s="65" t="s">
        <v>299</v>
      </c>
      <c r="M300" s="85">
        <v>2</v>
      </c>
      <c r="N300" s="15">
        <f t="shared" si="26"/>
        <v>0</v>
      </c>
      <c r="O300" s="78">
        <f t="shared" si="23"/>
        <v>0.8</v>
      </c>
      <c r="P300" s="78">
        <f t="shared" si="24"/>
        <v>0</v>
      </c>
      <c r="Q300" s="153">
        <f t="shared" si="25"/>
        <v>0</v>
      </c>
      <c r="R300" s="113"/>
    </row>
    <row r="301" spans="2:18" s="3" customFormat="1" ht="27.95" customHeight="1">
      <c r="B301" s="563"/>
      <c r="C301" s="188"/>
      <c r="D301" s="20"/>
      <c r="E301" s="21"/>
      <c r="F301" s="31"/>
      <c r="G301" s="14" t="s">
        <v>206</v>
      </c>
      <c r="H301" s="15">
        <v>0.4</v>
      </c>
      <c r="I301" s="16" t="s">
        <v>204</v>
      </c>
      <c r="J301" s="12" t="s">
        <v>864</v>
      </c>
      <c r="K301" s="16" t="s">
        <v>300</v>
      </c>
      <c r="L301" s="66" t="s">
        <v>338</v>
      </c>
      <c r="M301" s="85">
        <f t="shared" si="29"/>
        <v>2</v>
      </c>
      <c r="N301" s="15">
        <f t="shared" si="26"/>
        <v>0.99</v>
      </c>
      <c r="O301" s="78">
        <f t="shared" si="23"/>
        <v>0</v>
      </c>
      <c r="P301" s="78">
        <f t="shared" si="24"/>
        <v>0.79200000000000004</v>
      </c>
      <c r="Q301" s="153">
        <f t="shared" si="25"/>
        <v>8.0000000000000071E-3</v>
      </c>
      <c r="R301" s="113"/>
    </row>
    <row r="302" spans="2:18" s="3" customFormat="1" ht="27.95" customHeight="1">
      <c r="B302" s="563"/>
      <c r="C302" s="269"/>
      <c r="D302" s="22"/>
      <c r="E302" s="23"/>
      <c r="F302" s="24"/>
      <c r="G302" s="14" t="s">
        <v>14</v>
      </c>
      <c r="H302" s="15">
        <v>0.2</v>
      </c>
      <c r="I302" s="16" t="s">
        <v>26</v>
      </c>
      <c r="J302" s="12" t="s">
        <v>214</v>
      </c>
      <c r="K302" s="16" t="s">
        <v>18</v>
      </c>
      <c r="L302" s="65" t="s">
        <v>21</v>
      </c>
      <c r="M302" s="85">
        <f t="shared" si="29"/>
        <v>2</v>
      </c>
      <c r="N302" s="15">
        <f t="shared" si="26"/>
        <v>0</v>
      </c>
      <c r="O302" s="78">
        <f t="shared" si="23"/>
        <v>0.4</v>
      </c>
      <c r="P302" s="78">
        <f t="shared" si="24"/>
        <v>0</v>
      </c>
      <c r="Q302" s="153">
        <f t="shared" si="25"/>
        <v>0</v>
      </c>
      <c r="R302" s="285"/>
    </row>
    <row r="303" spans="2:18" s="3" customFormat="1" ht="27.95" customHeight="1">
      <c r="B303" s="563"/>
      <c r="C303" s="94" t="s">
        <v>564</v>
      </c>
      <c r="D303" s="20" t="s">
        <v>565</v>
      </c>
      <c r="E303" s="21" t="s">
        <v>22</v>
      </c>
      <c r="F303" s="31" t="s">
        <v>324</v>
      </c>
      <c r="G303" s="25" t="s">
        <v>205</v>
      </c>
      <c r="H303" s="26">
        <v>0.4</v>
      </c>
      <c r="I303" s="27" t="s">
        <v>15</v>
      </c>
      <c r="J303" s="11" t="s">
        <v>210</v>
      </c>
      <c r="K303" s="27" t="s">
        <v>18</v>
      </c>
      <c r="L303" s="64" t="s">
        <v>21</v>
      </c>
      <c r="M303" s="87">
        <v>2</v>
      </c>
      <c r="N303" s="26">
        <f t="shared" si="26"/>
        <v>0</v>
      </c>
      <c r="O303" s="88">
        <f t="shared" si="23"/>
        <v>0.8</v>
      </c>
      <c r="P303" s="88">
        <f t="shared" si="24"/>
        <v>0</v>
      </c>
      <c r="Q303" s="152">
        <f t="shared" si="25"/>
        <v>0</v>
      </c>
      <c r="R303" s="113"/>
    </row>
    <row r="304" spans="2:18" s="3" customFormat="1" ht="27.95" customHeight="1">
      <c r="B304" s="563"/>
      <c r="C304" s="188"/>
      <c r="D304" s="20"/>
      <c r="E304" s="21"/>
      <c r="F304" s="31"/>
      <c r="G304" s="14" t="s">
        <v>206</v>
      </c>
      <c r="H304" s="15">
        <v>0.4</v>
      </c>
      <c r="I304" s="16" t="s">
        <v>204</v>
      </c>
      <c r="J304" s="13" t="s">
        <v>864</v>
      </c>
      <c r="K304" s="16" t="s">
        <v>20</v>
      </c>
      <c r="L304" s="66" t="s">
        <v>338</v>
      </c>
      <c r="M304" s="85">
        <f t="shared" ref="M304:M326" si="30">M303</f>
        <v>2</v>
      </c>
      <c r="N304" s="15">
        <f t="shared" si="26"/>
        <v>0.99</v>
      </c>
      <c r="O304" s="78">
        <f t="shared" ref="O304:O342" si="31">IF(I304="Safe", M304*H304,0)</f>
        <v>0</v>
      </c>
      <c r="P304" s="78">
        <f t="shared" ref="P304:P342" si="32">IF(I304="Dangerous",M304*H304*N304,0)</f>
        <v>0.79200000000000004</v>
      </c>
      <c r="Q304" s="153">
        <f t="shared" ref="Q304:Q342" si="33">IF(P304=0,0,M304*H304*(1-N304))</f>
        <v>8.0000000000000071E-3</v>
      </c>
      <c r="R304" s="113"/>
    </row>
    <row r="305" spans="2:18" s="3" customFormat="1" ht="27.95" customHeight="1">
      <c r="B305" s="563"/>
      <c r="C305" s="188"/>
      <c r="D305" s="22"/>
      <c r="E305" s="23"/>
      <c r="F305" s="24"/>
      <c r="G305" s="14" t="s">
        <v>14</v>
      </c>
      <c r="H305" s="15">
        <v>0.2</v>
      </c>
      <c r="I305" s="16" t="s">
        <v>15</v>
      </c>
      <c r="J305" s="12" t="s">
        <v>210</v>
      </c>
      <c r="K305" s="16" t="s">
        <v>18</v>
      </c>
      <c r="L305" s="65" t="s">
        <v>21</v>
      </c>
      <c r="M305" s="85">
        <f t="shared" si="30"/>
        <v>2</v>
      </c>
      <c r="N305" s="15">
        <f t="shared" si="26"/>
        <v>0</v>
      </c>
      <c r="O305" s="78">
        <f t="shared" si="31"/>
        <v>0.4</v>
      </c>
      <c r="P305" s="78">
        <f t="shared" si="32"/>
        <v>0</v>
      </c>
      <c r="Q305" s="153">
        <f t="shared" si="33"/>
        <v>0</v>
      </c>
      <c r="R305" s="113"/>
    </row>
    <row r="306" spans="2:18" s="3" customFormat="1" ht="27.95" customHeight="1">
      <c r="B306" s="563"/>
      <c r="C306" s="188"/>
      <c r="D306" s="17" t="s">
        <v>364</v>
      </c>
      <c r="E306" s="18" t="s">
        <v>6</v>
      </c>
      <c r="F306" s="19" t="s">
        <v>312</v>
      </c>
      <c r="G306" s="14" t="s">
        <v>12</v>
      </c>
      <c r="H306" s="15">
        <v>0.8</v>
      </c>
      <c r="I306" s="16" t="s">
        <v>68</v>
      </c>
      <c r="J306" s="12" t="s">
        <v>341</v>
      </c>
      <c r="K306" s="16" t="s">
        <v>221</v>
      </c>
      <c r="L306" s="66" t="s">
        <v>338</v>
      </c>
      <c r="M306" s="85">
        <v>0.2</v>
      </c>
      <c r="N306" s="15">
        <f t="shared" ref="N306:N342" si="34">IF(K306="Detected", 0.99,0)</f>
        <v>0.99</v>
      </c>
      <c r="O306" s="78">
        <f t="shared" si="31"/>
        <v>0</v>
      </c>
      <c r="P306" s="78">
        <f t="shared" si="32"/>
        <v>0.15840000000000004</v>
      </c>
      <c r="Q306" s="153">
        <f t="shared" si="33"/>
        <v>1.6000000000000018E-3</v>
      </c>
      <c r="R306" s="113"/>
    </row>
    <row r="307" spans="2:18" s="3" customFormat="1" ht="27.95" customHeight="1">
      <c r="B307" s="563"/>
      <c r="C307" s="188"/>
      <c r="D307" s="20"/>
      <c r="E307" s="21"/>
      <c r="F307" s="31"/>
      <c r="G307" s="14" t="s">
        <v>13</v>
      </c>
      <c r="H307" s="15">
        <v>0.1</v>
      </c>
      <c r="I307" s="16" t="s">
        <v>339</v>
      </c>
      <c r="J307" s="12" t="s">
        <v>343</v>
      </c>
      <c r="K307" s="16" t="s">
        <v>297</v>
      </c>
      <c r="L307" s="66" t="s">
        <v>338</v>
      </c>
      <c r="M307" s="85">
        <f t="shared" si="30"/>
        <v>0.2</v>
      </c>
      <c r="N307" s="15">
        <f t="shared" si="34"/>
        <v>0.99</v>
      </c>
      <c r="O307" s="78">
        <f t="shared" si="31"/>
        <v>0</v>
      </c>
      <c r="P307" s="78">
        <f t="shared" si="32"/>
        <v>1.9800000000000005E-2</v>
      </c>
      <c r="Q307" s="153">
        <f t="shared" si="33"/>
        <v>2.0000000000000023E-4</v>
      </c>
      <c r="R307" s="113"/>
    </row>
    <row r="308" spans="2:18" s="3" customFormat="1" ht="27.95" customHeight="1">
      <c r="B308" s="563"/>
      <c r="C308" s="188"/>
      <c r="D308" s="22"/>
      <c r="E308" s="23"/>
      <c r="F308" s="24"/>
      <c r="G308" s="14" t="s">
        <v>14</v>
      </c>
      <c r="H308" s="15">
        <v>0.1</v>
      </c>
      <c r="I308" s="16" t="s">
        <v>340</v>
      </c>
      <c r="J308" s="12" t="s">
        <v>342</v>
      </c>
      <c r="K308" s="16" t="s">
        <v>221</v>
      </c>
      <c r="L308" s="66" t="s">
        <v>338</v>
      </c>
      <c r="M308" s="85">
        <f t="shared" si="30"/>
        <v>0.2</v>
      </c>
      <c r="N308" s="15">
        <f t="shared" si="34"/>
        <v>0.99</v>
      </c>
      <c r="O308" s="78">
        <f t="shared" si="31"/>
        <v>0</v>
      </c>
      <c r="P308" s="78">
        <f t="shared" si="32"/>
        <v>1.9800000000000005E-2</v>
      </c>
      <c r="Q308" s="153">
        <f t="shared" si="33"/>
        <v>2.0000000000000023E-4</v>
      </c>
      <c r="R308" s="113"/>
    </row>
    <row r="309" spans="2:18" s="3" customFormat="1" ht="27.95" customHeight="1">
      <c r="B309" s="563"/>
      <c r="C309" s="188"/>
      <c r="D309" s="17" t="s">
        <v>566</v>
      </c>
      <c r="E309" s="18" t="s">
        <v>334</v>
      </c>
      <c r="F309" s="19" t="s">
        <v>312</v>
      </c>
      <c r="G309" s="14" t="s">
        <v>12</v>
      </c>
      <c r="H309" s="15">
        <v>0.8</v>
      </c>
      <c r="I309" s="16" t="s">
        <v>68</v>
      </c>
      <c r="J309" s="12" t="s">
        <v>341</v>
      </c>
      <c r="K309" s="16" t="s">
        <v>221</v>
      </c>
      <c r="L309" s="66" t="s">
        <v>350</v>
      </c>
      <c r="M309" s="85">
        <v>0.2</v>
      </c>
      <c r="N309" s="15">
        <f t="shared" si="34"/>
        <v>0.99</v>
      </c>
      <c r="O309" s="78">
        <f t="shared" si="31"/>
        <v>0</v>
      </c>
      <c r="P309" s="78">
        <f t="shared" si="32"/>
        <v>0.15840000000000004</v>
      </c>
      <c r="Q309" s="153">
        <f t="shared" si="33"/>
        <v>1.6000000000000018E-3</v>
      </c>
      <c r="R309" s="113"/>
    </row>
    <row r="310" spans="2:18" s="3" customFormat="1" ht="27.95" customHeight="1">
      <c r="B310" s="563"/>
      <c r="C310" s="188"/>
      <c r="D310" s="20"/>
      <c r="E310" s="21"/>
      <c r="F310" s="31"/>
      <c r="G310" s="14" t="s">
        <v>13</v>
      </c>
      <c r="H310" s="15">
        <v>0.1</v>
      </c>
      <c r="I310" s="16" t="s">
        <v>339</v>
      </c>
      <c r="J310" s="12" t="s">
        <v>343</v>
      </c>
      <c r="K310" s="16" t="s">
        <v>297</v>
      </c>
      <c r="L310" s="66" t="s">
        <v>338</v>
      </c>
      <c r="M310" s="85">
        <f t="shared" si="30"/>
        <v>0.2</v>
      </c>
      <c r="N310" s="15">
        <f t="shared" si="34"/>
        <v>0.99</v>
      </c>
      <c r="O310" s="78">
        <f t="shared" si="31"/>
        <v>0</v>
      </c>
      <c r="P310" s="78">
        <f t="shared" si="32"/>
        <v>1.9800000000000005E-2</v>
      </c>
      <c r="Q310" s="153">
        <f t="shared" si="33"/>
        <v>2.0000000000000023E-4</v>
      </c>
      <c r="R310" s="113"/>
    </row>
    <row r="311" spans="2:18" s="3" customFormat="1" ht="27.95" customHeight="1">
      <c r="B311" s="563"/>
      <c r="C311" s="188"/>
      <c r="D311" s="22"/>
      <c r="E311" s="23"/>
      <c r="F311" s="24"/>
      <c r="G311" s="14" t="s">
        <v>14</v>
      </c>
      <c r="H311" s="15">
        <v>0.1</v>
      </c>
      <c r="I311" s="16" t="s">
        <v>340</v>
      </c>
      <c r="J311" s="12" t="s">
        <v>342</v>
      </c>
      <c r="K311" s="16" t="s">
        <v>221</v>
      </c>
      <c r="L311" s="66" t="s">
        <v>338</v>
      </c>
      <c r="M311" s="85">
        <f t="shared" si="30"/>
        <v>0.2</v>
      </c>
      <c r="N311" s="15">
        <f t="shared" si="34"/>
        <v>0.99</v>
      </c>
      <c r="O311" s="78">
        <f t="shared" si="31"/>
        <v>0</v>
      </c>
      <c r="P311" s="78">
        <f t="shared" si="32"/>
        <v>1.9800000000000005E-2</v>
      </c>
      <c r="Q311" s="153">
        <f t="shared" si="33"/>
        <v>2.0000000000000023E-4</v>
      </c>
      <c r="R311" s="113"/>
    </row>
    <row r="312" spans="2:18" s="3" customFormat="1" ht="27.95" customHeight="1">
      <c r="B312" s="563"/>
      <c r="C312" s="188"/>
      <c r="D312" s="17" t="s">
        <v>567</v>
      </c>
      <c r="E312" s="18" t="s">
        <v>71</v>
      </c>
      <c r="F312" s="19" t="s">
        <v>325</v>
      </c>
      <c r="G312" s="14" t="s">
        <v>205</v>
      </c>
      <c r="H312" s="15">
        <v>0.4</v>
      </c>
      <c r="I312" s="16" t="s">
        <v>15</v>
      </c>
      <c r="J312" s="12" t="s">
        <v>210</v>
      </c>
      <c r="K312" s="16" t="s">
        <v>18</v>
      </c>
      <c r="L312" s="65" t="s">
        <v>21</v>
      </c>
      <c r="M312" s="85">
        <v>2</v>
      </c>
      <c r="N312" s="15">
        <f t="shared" si="34"/>
        <v>0</v>
      </c>
      <c r="O312" s="78">
        <f t="shared" si="31"/>
        <v>0.8</v>
      </c>
      <c r="P312" s="78">
        <f t="shared" si="32"/>
        <v>0</v>
      </c>
      <c r="Q312" s="153">
        <f t="shared" si="33"/>
        <v>0</v>
      </c>
      <c r="R312" s="113"/>
    </row>
    <row r="313" spans="2:18" s="3" customFormat="1" ht="27.95" customHeight="1">
      <c r="B313" s="563"/>
      <c r="C313" s="188"/>
      <c r="D313" s="20"/>
      <c r="E313" s="21"/>
      <c r="F313" s="31"/>
      <c r="G313" s="14" t="s">
        <v>206</v>
      </c>
      <c r="H313" s="15">
        <v>0.4</v>
      </c>
      <c r="I313" s="16" t="s">
        <v>204</v>
      </c>
      <c r="J313" s="13" t="s">
        <v>864</v>
      </c>
      <c r="K313" s="16" t="s">
        <v>20</v>
      </c>
      <c r="L313" s="66" t="s">
        <v>338</v>
      </c>
      <c r="M313" s="85">
        <f t="shared" si="30"/>
        <v>2</v>
      </c>
      <c r="N313" s="15">
        <f t="shared" si="34"/>
        <v>0.99</v>
      </c>
      <c r="O313" s="78">
        <f t="shared" si="31"/>
        <v>0</v>
      </c>
      <c r="P313" s="78">
        <f t="shared" si="32"/>
        <v>0.79200000000000004</v>
      </c>
      <c r="Q313" s="153">
        <f t="shared" si="33"/>
        <v>8.0000000000000071E-3</v>
      </c>
      <c r="R313" s="113"/>
    </row>
    <row r="314" spans="2:18" s="3" customFormat="1" ht="27.95" customHeight="1">
      <c r="B314" s="563"/>
      <c r="C314" s="188"/>
      <c r="D314" s="22"/>
      <c r="E314" s="23"/>
      <c r="F314" s="24"/>
      <c r="G314" s="14" t="s">
        <v>14</v>
      </c>
      <c r="H314" s="15">
        <v>0.2</v>
      </c>
      <c r="I314" s="16" t="s">
        <v>15</v>
      </c>
      <c r="J314" s="12" t="s">
        <v>210</v>
      </c>
      <c r="K314" s="16" t="s">
        <v>18</v>
      </c>
      <c r="L314" s="65" t="s">
        <v>21</v>
      </c>
      <c r="M314" s="85">
        <f t="shared" si="30"/>
        <v>2</v>
      </c>
      <c r="N314" s="15">
        <f t="shared" si="34"/>
        <v>0</v>
      </c>
      <c r="O314" s="78">
        <f t="shared" si="31"/>
        <v>0.4</v>
      </c>
      <c r="P314" s="78">
        <f t="shared" si="32"/>
        <v>0</v>
      </c>
      <c r="Q314" s="153">
        <f t="shared" si="33"/>
        <v>0</v>
      </c>
      <c r="R314" s="113"/>
    </row>
    <row r="315" spans="2:18" s="3" customFormat="1" ht="27.95" customHeight="1">
      <c r="B315" s="563"/>
      <c r="C315" s="188"/>
      <c r="D315" s="17" t="s">
        <v>568</v>
      </c>
      <c r="E315" s="18" t="s">
        <v>6</v>
      </c>
      <c r="F315" s="19" t="s">
        <v>326</v>
      </c>
      <c r="G315" s="14" t="s">
        <v>12</v>
      </c>
      <c r="H315" s="15">
        <v>0.8</v>
      </c>
      <c r="I315" s="16" t="s">
        <v>344</v>
      </c>
      <c r="J315" s="12" t="s">
        <v>341</v>
      </c>
      <c r="K315" s="16" t="s">
        <v>82</v>
      </c>
      <c r="L315" s="66" t="s">
        <v>338</v>
      </c>
      <c r="M315" s="85">
        <v>0.2</v>
      </c>
      <c r="N315" s="15">
        <f t="shared" si="34"/>
        <v>0.99</v>
      </c>
      <c r="O315" s="78">
        <f t="shared" si="31"/>
        <v>0</v>
      </c>
      <c r="P315" s="78">
        <f t="shared" si="32"/>
        <v>0.15840000000000004</v>
      </c>
      <c r="Q315" s="153">
        <f t="shared" si="33"/>
        <v>1.6000000000000018E-3</v>
      </c>
      <c r="R315" s="113"/>
    </row>
    <row r="316" spans="2:18" s="3" customFormat="1" ht="27.95" customHeight="1">
      <c r="B316" s="563"/>
      <c r="C316" s="188"/>
      <c r="D316" s="20"/>
      <c r="E316" s="21"/>
      <c r="F316" s="31"/>
      <c r="G316" s="14" t="s">
        <v>13</v>
      </c>
      <c r="H316" s="15">
        <v>0.1</v>
      </c>
      <c r="I316" s="16" t="s">
        <v>68</v>
      </c>
      <c r="J316" s="12" t="s">
        <v>342</v>
      </c>
      <c r="K316" s="16" t="s">
        <v>297</v>
      </c>
      <c r="L316" s="66" t="s">
        <v>338</v>
      </c>
      <c r="M316" s="85">
        <f t="shared" si="30"/>
        <v>0.2</v>
      </c>
      <c r="N316" s="15">
        <f t="shared" si="34"/>
        <v>0.99</v>
      </c>
      <c r="O316" s="78">
        <f t="shared" si="31"/>
        <v>0</v>
      </c>
      <c r="P316" s="78">
        <f t="shared" si="32"/>
        <v>1.9800000000000005E-2</v>
      </c>
      <c r="Q316" s="153">
        <f t="shared" si="33"/>
        <v>2.0000000000000023E-4</v>
      </c>
      <c r="R316" s="113"/>
    </row>
    <row r="317" spans="2:18" s="3" customFormat="1" ht="27.95" customHeight="1">
      <c r="B317" s="563"/>
      <c r="C317" s="188"/>
      <c r="D317" s="22"/>
      <c r="E317" s="23"/>
      <c r="F317" s="24"/>
      <c r="G317" s="14" t="s">
        <v>14</v>
      </c>
      <c r="H317" s="15">
        <v>0.1</v>
      </c>
      <c r="I317" s="16" t="s">
        <v>68</v>
      </c>
      <c r="J317" s="12" t="s">
        <v>342</v>
      </c>
      <c r="K317" s="16" t="s">
        <v>221</v>
      </c>
      <c r="L317" s="66" t="s">
        <v>338</v>
      </c>
      <c r="M317" s="85">
        <f t="shared" si="30"/>
        <v>0.2</v>
      </c>
      <c r="N317" s="15">
        <f t="shared" si="34"/>
        <v>0.99</v>
      </c>
      <c r="O317" s="78">
        <f t="shared" si="31"/>
        <v>0</v>
      </c>
      <c r="P317" s="78">
        <f t="shared" si="32"/>
        <v>1.9800000000000005E-2</v>
      </c>
      <c r="Q317" s="153">
        <f t="shared" si="33"/>
        <v>2.0000000000000023E-4</v>
      </c>
      <c r="R317" s="113"/>
    </row>
    <row r="318" spans="2:18" s="3" customFormat="1" ht="27.95" customHeight="1">
      <c r="B318" s="563"/>
      <c r="C318" s="188"/>
      <c r="D318" s="17" t="s">
        <v>569</v>
      </c>
      <c r="E318" s="18" t="s">
        <v>6</v>
      </c>
      <c r="F318" s="19" t="s">
        <v>327</v>
      </c>
      <c r="G318" s="14" t="s">
        <v>12</v>
      </c>
      <c r="H318" s="15">
        <v>0.8</v>
      </c>
      <c r="I318" s="16" t="s">
        <v>344</v>
      </c>
      <c r="J318" s="12" t="s">
        <v>341</v>
      </c>
      <c r="K318" s="16" t="s">
        <v>82</v>
      </c>
      <c r="L318" s="66" t="s">
        <v>338</v>
      </c>
      <c r="M318" s="85">
        <v>0.2</v>
      </c>
      <c r="N318" s="15">
        <f t="shared" si="34"/>
        <v>0.99</v>
      </c>
      <c r="O318" s="78">
        <f t="shared" si="31"/>
        <v>0</v>
      </c>
      <c r="P318" s="78">
        <f t="shared" si="32"/>
        <v>0.15840000000000004</v>
      </c>
      <c r="Q318" s="153">
        <f t="shared" si="33"/>
        <v>1.6000000000000018E-3</v>
      </c>
      <c r="R318" s="113"/>
    </row>
    <row r="319" spans="2:18" s="3" customFormat="1" ht="27.95" customHeight="1">
      <c r="B319" s="563"/>
      <c r="C319" s="188"/>
      <c r="D319" s="20"/>
      <c r="E319" s="21"/>
      <c r="F319" s="31"/>
      <c r="G319" s="14" t="s">
        <v>13</v>
      </c>
      <c r="H319" s="15">
        <v>0.1</v>
      </c>
      <c r="I319" s="16" t="s">
        <v>68</v>
      </c>
      <c r="J319" s="12" t="s">
        <v>342</v>
      </c>
      <c r="K319" s="16" t="s">
        <v>297</v>
      </c>
      <c r="L319" s="66" t="s">
        <v>338</v>
      </c>
      <c r="M319" s="85">
        <f t="shared" si="30"/>
        <v>0.2</v>
      </c>
      <c r="N319" s="15">
        <f t="shared" si="34"/>
        <v>0.99</v>
      </c>
      <c r="O319" s="78">
        <f t="shared" si="31"/>
        <v>0</v>
      </c>
      <c r="P319" s="78">
        <f t="shared" si="32"/>
        <v>1.9800000000000005E-2</v>
      </c>
      <c r="Q319" s="153">
        <f t="shared" si="33"/>
        <v>2.0000000000000023E-4</v>
      </c>
      <c r="R319" s="113"/>
    </row>
    <row r="320" spans="2:18" s="3" customFormat="1" ht="27.95" customHeight="1">
      <c r="B320" s="563"/>
      <c r="C320" s="188"/>
      <c r="D320" s="22"/>
      <c r="E320" s="23"/>
      <c r="F320" s="24"/>
      <c r="G320" s="14" t="s">
        <v>14</v>
      </c>
      <c r="H320" s="15">
        <v>0.1</v>
      </c>
      <c r="I320" s="16" t="s">
        <v>68</v>
      </c>
      <c r="J320" s="12" t="s">
        <v>342</v>
      </c>
      <c r="K320" s="16" t="s">
        <v>221</v>
      </c>
      <c r="L320" s="66" t="s">
        <v>338</v>
      </c>
      <c r="M320" s="85">
        <f t="shared" si="30"/>
        <v>0.2</v>
      </c>
      <c r="N320" s="15">
        <f t="shared" si="34"/>
        <v>0.99</v>
      </c>
      <c r="O320" s="78">
        <f t="shared" si="31"/>
        <v>0</v>
      </c>
      <c r="P320" s="78">
        <f t="shared" si="32"/>
        <v>1.9800000000000005E-2</v>
      </c>
      <c r="Q320" s="153">
        <f t="shared" si="33"/>
        <v>2.0000000000000023E-4</v>
      </c>
      <c r="R320" s="113"/>
    </row>
    <row r="321" spans="2:18" s="3" customFormat="1" ht="27.95" customHeight="1">
      <c r="B321" s="563"/>
      <c r="C321" s="188"/>
      <c r="D321" s="17" t="s">
        <v>570</v>
      </c>
      <c r="E321" s="18" t="s">
        <v>71</v>
      </c>
      <c r="F321" s="19" t="s">
        <v>329</v>
      </c>
      <c r="G321" s="14" t="s">
        <v>205</v>
      </c>
      <c r="H321" s="15">
        <v>0.4</v>
      </c>
      <c r="I321" s="16" t="s">
        <v>81</v>
      </c>
      <c r="J321" s="12" t="s">
        <v>292</v>
      </c>
      <c r="K321" s="16" t="s">
        <v>215</v>
      </c>
      <c r="L321" s="65" t="s">
        <v>217</v>
      </c>
      <c r="M321" s="85">
        <v>2</v>
      </c>
      <c r="N321" s="15">
        <f t="shared" si="34"/>
        <v>0</v>
      </c>
      <c r="O321" s="78">
        <f t="shared" si="31"/>
        <v>0.8</v>
      </c>
      <c r="P321" s="78">
        <f t="shared" si="32"/>
        <v>0</v>
      </c>
      <c r="Q321" s="153">
        <f t="shared" si="33"/>
        <v>0</v>
      </c>
      <c r="R321" s="113"/>
    </row>
    <row r="322" spans="2:18" s="3" customFormat="1" ht="27.95" customHeight="1">
      <c r="B322" s="563"/>
      <c r="C322" s="188"/>
      <c r="D322" s="20"/>
      <c r="E322" s="21"/>
      <c r="F322" s="31"/>
      <c r="G322" s="14" t="s">
        <v>206</v>
      </c>
      <c r="H322" s="15">
        <v>0.4</v>
      </c>
      <c r="I322" s="16" t="s">
        <v>68</v>
      </c>
      <c r="J322" s="12" t="s">
        <v>342</v>
      </c>
      <c r="K322" s="16" t="s">
        <v>297</v>
      </c>
      <c r="L322" s="66" t="s">
        <v>338</v>
      </c>
      <c r="M322" s="85">
        <f t="shared" si="30"/>
        <v>2</v>
      </c>
      <c r="N322" s="15">
        <f t="shared" si="34"/>
        <v>0.99</v>
      </c>
      <c r="O322" s="78">
        <f t="shared" si="31"/>
        <v>0</v>
      </c>
      <c r="P322" s="78">
        <f t="shared" si="32"/>
        <v>0.79200000000000004</v>
      </c>
      <c r="Q322" s="153">
        <f t="shared" si="33"/>
        <v>8.0000000000000071E-3</v>
      </c>
      <c r="R322" s="113"/>
    </row>
    <row r="323" spans="2:18" s="3" customFormat="1" ht="27.95" customHeight="1">
      <c r="B323" s="563"/>
      <c r="C323" s="188"/>
      <c r="D323" s="22"/>
      <c r="E323" s="23"/>
      <c r="F323" s="24"/>
      <c r="G323" s="14" t="s">
        <v>14</v>
      </c>
      <c r="H323" s="15">
        <v>0.2</v>
      </c>
      <c r="I323" s="16" t="s">
        <v>15</v>
      </c>
      <c r="J323" s="12" t="s">
        <v>210</v>
      </c>
      <c r="K323" s="16" t="s">
        <v>18</v>
      </c>
      <c r="L323" s="65" t="s">
        <v>21</v>
      </c>
      <c r="M323" s="85">
        <f t="shared" si="30"/>
        <v>2</v>
      </c>
      <c r="N323" s="15">
        <f t="shared" si="34"/>
        <v>0</v>
      </c>
      <c r="O323" s="78">
        <f t="shared" si="31"/>
        <v>0.4</v>
      </c>
      <c r="P323" s="78">
        <f t="shared" si="32"/>
        <v>0</v>
      </c>
      <c r="Q323" s="153">
        <f t="shared" si="33"/>
        <v>0</v>
      </c>
      <c r="R323" s="113"/>
    </row>
    <row r="324" spans="2:18" s="3" customFormat="1" ht="27.95" customHeight="1">
      <c r="B324" s="563"/>
      <c r="C324" s="188"/>
      <c r="D324" s="17" t="s">
        <v>571</v>
      </c>
      <c r="E324" s="18" t="s">
        <v>24</v>
      </c>
      <c r="F324" s="19" t="s">
        <v>331</v>
      </c>
      <c r="G324" s="14" t="s">
        <v>12</v>
      </c>
      <c r="H324" s="15">
        <v>0.8</v>
      </c>
      <c r="I324" s="16" t="s">
        <v>68</v>
      </c>
      <c r="J324" s="12" t="s">
        <v>342</v>
      </c>
      <c r="K324" s="16" t="s">
        <v>221</v>
      </c>
      <c r="L324" s="66" t="s">
        <v>338</v>
      </c>
      <c r="M324" s="85">
        <v>0.2</v>
      </c>
      <c r="N324" s="15">
        <f t="shared" si="34"/>
        <v>0.99</v>
      </c>
      <c r="O324" s="78">
        <f t="shared" si="31"/>
        <v>0</v>
      </c>
      <c r="P324" s="78">
        <f t="shared" si="32"/>
        <v>0.15840000000000004</v>
      </c>
      <c r="Q324" s="153">
        <f t="shared" si="33"/>
        <v>1.6000000000000018E-3</v>
      </c>
      <c r="R324" s="113"/>
    </row>
    <row r="325" spans="2:18" s="3" customFormat="1" ht="27.95" customHeight="1">
      <c r="B325" s="563"/>
      <c r="C325" s="188"/>
      <c r="D325" s="20"/>
      <c r="E325" s="21"/>
      <c r="F325" s="31"/>
      <c r="G325" s="14" t="s">
        <v>13</v>
      </c>
      <c r="H325" s="15">
        <v>0.1</v>
      </c>
      <c r="I325" s="16" t="s">
        <v>204</v>
      </c>
      <c r="J325" s="12" t="s">
        <v>342</v>
      </c>
      <c r="K325" s="16" t="s">
        <v>300</v>
      </c>
      <c r="L325" s="66" t="s">
        <v>338</v>
      </c>
      <c r="M325" s="85">
        <f t="shared" si="30"/>
        <v>0.2</v>
      </c>
      <c r="N325" s="15">
        <f t="shared" si="34"/>
        <v>0.99</v>
      </c>
      <c r="O325" s="78">
        <f t="shared" si="31"/>
        <v>0</v>
      </c>
      <c r="P325" s="78">
        <f t="shared" si="32"/>
        <v>1.9800000000000005E-2</v>
      </c>
      <c r="Q325" s="153">
        <f t="shared" si="33"/>
        <v>2.0000000000000023E-4</v>
      </c>
      <c r="R325" s="113"/>
    </row>
    <row r="326" spans="2:18" s="3" customFormat="1" ht="27.95" customHeight="1">
      <c r="B326" s="563"/>
      <c r="C326" s="188"/>
      <c r="D326" s="20"/>
      <c r="E326" s="21"/>
      <c r="F326" s="31"/>
      <c r="G326" s="14" t="s">
        <v>14</v>
      </c>
      <c r="H326" s="15">
        <v>0.1</v>
      </c>
      <c r="I326" s="91" t="s">
        <v>68</v>
      </c>
      <c r="J326" s="12" t="s">
        <v>342</v>
      </c>
      <c r="K326" s="91" t="s">
        <v>82</v>
      </c>
      <c r="L326" s="66" t="s">
        <v>338</v>
      </c>
      <c r="M326" s="93">
        <f t="shared" si="30"/>
        <v>0.2</v>
      </c>
      <c r="N326" s="172">
        <f t="shared" si="34"/>
        <v>0.99</v>
      </c>
      <c r="O326" s="174">
        <f t="shared" si="31"/>
        <v>0</v>
      </c>
      <c r="P326" s="174">
        <f t="shared" si="32"/>
        <v>1.9800000000000005E-2</v>
      </c>
      <c r="Q326" s="175">
        <f t="shared" si="33"/>
        <v>2.0000000000000023E-4</v>
      </c>
      <c r="R326" s="113"/>
    </row>
    <row r="327" spans="2:18" s="3" customFormat="1" ht="27.95" customHeight="1">
      <c r="B327" s="563"/>
      <c r="C327" s="188"/>
      <c r="D327" s="17" t="s">
        <v>572</v>
      </c>
      <c r="E327" s="18" t="s">
        <v>71</v>
      </c>
      <c r="F327" s="19" t="s">
        <v>330</v>
      </c>
      <c r="G327" s="14" t="s">
        <v>205</v>
      </c>
      <c r="H327" s="15">
        <v>0.4</v>
      </c>
      <c r="I327" s="16" t="s">
        <v>81</v>
      </c>
      <c r="J327" s="12" t="s">
        <v>292</v>
      </c>
      <c r="K327" s="16" t="s">
        <v>215</v>
      </c>
      <c r="L327" s="65" t="s">
        <v>217</v>
      </c>
      <c r="M327" s="85">
        <v>2</v>
      </c>
      <c r="N327" s="15">
        <f t="shared" si="34"/>
        <v>0</v>
      </c>
      <c r="O327" s="78">
        <f t="shared" si="31"/>
        <v>0.8</v>
      </c>
      <c r="P327" s="78">
        <f t="shared" si="32"/>
        <v>0</v>
      </c>
      <c r="Q327" s="153">
        <f t="shared" si="33"/>
        <v>0</v>
      </c>
      <c r="R327" s="113"/>
    </row>
    <row r="328" spans="2:18" s="3" customFormat="1" ht="27.95" customHeight="1">
      <c r="B328" s="563"/>
      <c r="C328" s="188"/>
      <c r="D328" s="20"/>
      <c r="E328" s="21"/>
      <c r="F328" s="31"/>
      <c r="G328" s="14" t="s">
        <v>206</v>
      </c>
      <c r="H328" s="15">
        <v>0.4</v>
      </c>
      <c r="I328" s="16" t="s">
        <v>68</v>
      </c>
      <c r="J328" s="12" t="s">
        <v>342</v>
      </c>
      <c r="K328" s="16" t="s">
        <v>297</v>
      </c>
      <c r="L328" s="66" t="s">
        <v>338</v>
      </c>
      <c r="M328" s="85">
        <f t="shared" ref="M328:M342" si="35">M327</f>
        <v>2</v>
      </c>
      <c r="N328" s="15">
        <f t="shared" si="34"/>
        <v>0.99</v>
      </c>
      <c r="O328" s="78">
        <f t="shared" si="31"/>
        <v>0</v>
      </c>
      <c r="P328" s="78">
        <f t="shared" si="32"/>
        <v>0.79200000000000004</v>
      </c>
      <c r="Q328" s="153">
        <f t="shared" si="33"/>
        <v>8.0000000000000071E-3</v>
      </c>
      <c r="R328" s="113"/>
    </row>
    <row r="329" spans="2:18" s="3" customFormat="1" ht="27.95" customHeight="1">
      <c r="B329" s="563"/>
      <c r="C329" s="188"/>
      <c r="D329" s="22"/>
      <c r="E329" s="23"/>
      <c r="F329" s="24"/>
      <c r="G329" s="14" t="s">
        <v>14</v>
      </c>
      <c r="H329" s="15">
        <v>0.2</v>
      </c>
      <c r="I329" s="16" t="s">
        <v>15</v>
      </c>
      <c r="J329" s="12" t="s">
        <v>210</v>
      </c>
      <c r="K329" s="16" t="s">
        <v>18</v>
      </c>
      <c r="L329" s="65" t="s">
        <v>21</v>
      </c>
      <c r="M329" s="85">
        <f t="shared" si="35"/>
        <v>2</v>
      </c>
      <c r="N329" s="15">
        <f t="shared" si="34"/>
        <v>0</v>
      </c>
      <c r="O329" s="78">
        <f t="shared" si="31"/>
        <v>0.4</v>
      </c>
      <c r="P329" s="78">
        <f t="shared" si="32"/>
        <v>0</v>
      </c>
      <c r="Q329" s="153">
        <f t="shared" si="33"/>
        <v>0</v>
      </c>
      <c r="R329" s="171"/>
    </row>
    <row r="330" spans="2:18" s="3" customFormat="1" ht="27.95" customHeight="1">
      <c r="B330" s="563"/>
      <c r="C330" s="188"/>
      <c r="D330" s="17" t="s">
        <v>573</v>
      </c>
      <c r="E330" s="18" t="s">
        <v>6</v>
      </c>
      <c r="F330" s="19" t="s">
        <v>331</v>
      </c>
      <c r="G330" s="14" t="s">
        <v>12</v>
      </c>
      <c r="H330" s="15">
        <v>0.8</v>
      </c>
      <c r="I330" s="16" t="s">
        <v>68</v>
      </c>
      <c r="J330" s="12" t="s">
        <v>342</v>
      </c>
      <c r="K330" s="16" t="s">
        <v>221</v>
      </c>
      <c r="L330" s="66" t="s">
        <v>338</v>
      </c>
      <c r="M330" s="85">
        <v>0.2</v>
      </c>
      <c r="N330" s="15">
        <f t="shared" si="34"/>
        <v>0.99</v>
      </c>
      <c r="O330" s="78">
        <f t="shared" si="31"/>
        <v>0</v>
      </c>
      <c r="P330" s="78">
        <f t="shared" si="32"/>
        <v>0.15840000000000004</v>
      </c>
      <c r="Q330" s="153">
        <f t="shared" si="33"/>
        <v>1.6000000000000018E-3</v>
      </c>
      <c r="R330" s="171"/>
    </row>
    <row r="331" spans="2:18" s="3" customFormat="1" ht="27.95" customHeight="1">
      <c r="B331" s="563"/>
      <c r="C331" s="188"/>
      <c r="D331" s="20"/>
      <c r="E331" s="21"/>
      <c r="F331" s="31"/>
      <c r="G331" s="14" t="s">
        <v>13</v>
      </c>
      <c r="H331" s="15">
        <v>0.1</v>
      </c>
      <c r="I331" s="16" t="s">
        <v>204</v>
      </c>
      <c r="J331" s="12" t="s">
        <v>342</v>
      </c>
      <c r="K331" s="16" t="s">
        <v>300</v>
      </c>
      <c r="L331" s="66" t="s">
        <v>338</v>
      </c>
      <c r="M331" s="85">
        <f t="shared" si="35"/>
        <v>0.2</v>
      </c>
      <c r="N331" s="15">
        <f t="shared" si="34"/>
        <v>0.99</v>
      </c>
      <c r="O331" s="78">
        <f t="shared" si="31"/>
        <v>0</v>
      </c>
      <c r="P331" s="78">
        <f t="shared" si="32"/>
        <v>1.9800000000000005E-2</v>
      </c>
      <c r="Q331" s="153">
        <f t="shared" si="33"/>
        <v>2.0000000000000023E-4</v>
      </c>
      <c r="R331" s="171"/>
    </row>
    <row r="332" spans="2:18" s="3" customFormat="1" ht="27.95" customHeight="1">
      <c r="B332" s="563"/>
      <c r="C332" s="188"/>
      <c r="D332" s="22"/>
      <c r="E332" s="23"/>
      <c r="F332" s="24"/>
      <c r="G332" s="14" t="s">
        <v>14</v>
      </c>
      <c r="H332" s="15">
        <v>0.1</v>
      </c>
      <c r="I332" s="91" t="s">
        <v>68</v>
      </c>
      <c r="J332" s="12" t="s">
        <v>342</v>
      </c>
      <c r="K332" s="91" t="s">
        <v>82</v>
      </c>
      <c r="L332" s="66" t="s">
        <v>338</v>
      </c>
      <c r="M332" s="85">
        <f t="shared" si="35"/>
        <v>0.2</v>
      </c>
      <c r="N332" s="15">
        <f t="shared" si="34"/>
        <v>0.99</v>
      </c>
      <c r="O332" s="78">
        <f t="shared" si="31"/>
        <v>0</v>
      </c>
      <c r="P332" s="78">
        <f t="shared" si="32"/>
        <v>1.9800000000000005E-2</v>
      </c>
      <c r="Q332" s="153">
        <f t="shared" si="33"/>
        <v>2.0000000000000023E-4</v>
      </c>
      <c r="R332" s="171"/>
    </row>
    <row r="333" spans="2:18" s="3" customFormat="1" ht="27.95" customHeight="1">
      <c r="B333" s="563"/>
      <c r="C333" s="188"/>
      <c r="D333" s="17" t="s">
        <v>574</v>
      </c>
      <c r="E333" s="18" t="s">
        <v>354</v>
      </c>
      <c r="F333" s="19" t="s">
        <v>332</v>
      </c>
      <c r="G333" s="168" t="s">
        <v>357</v>
      </c>
      <c r="H333" s="164">
        <v>0.25</v>
      </c>
      <c r="I333" s="165" t="s">
        <v>81</v>
      </c>
      <c r="J333" s="13" t="s">
        <v>210</v>
      </c>
      <c r="K333" s="165" t="s">
        <v>298</v>
      </c>
      <c r="L333" s="66" t="s">
        <v>299</v>
      </c>
      <c r="M333" s="177">
        <v>1</v>
      </c>
      <c r="N333" s="164">
        <f t="shared" si="34"/>
        <v>0</v>
      </c>
      <c r="O333" s="167">
        <f t="shared" si="31"/>
        <v>0.25</v>
      </c>
      <c r="P333" s="167">
        <f t="shared" si="32"/>
        <v>0</v>
      </c>
      <c r="Q333" s="178">
        <f t="shared" si="33"/>
        <v>0</v>
      </c>
      <c r="R333" s="171"/>
    </row>
    <row r="334" spans="2:18" s="3" customFormat="1" ht="27.95" customHeight="1">
      <c r="B334" s="563"/>
      <c r="C334" s="188"/>
      <c r="D334" s="20"/>
      <c r="E334" s="21"/>
      <c r="F334" s="31"/>
      <c r="G334" s="168" t="s">
        <v>233</v>
      </c>
      <c r="H334" s="164">
        <v>0.25</v>
      </c>
      <c r="I334" s="165" t="s">
        <v>204</v>
      </c>
      <c r="J334" s="13" t="s">
        <v>342</v>
      </c>
      <c r="K334" s="165" t="s">
        <v>82</v>
      </c>
      <c r="L334" s="66" t="s">
        <v>338</v>
      </c>
      <c r="M334" s="177">
        <f>M333</f>
        <v>1</v>
      </c>
      <c r="N334" s="164">
        <f t="shared" si="34"/>
        <v>0.99</v>
      </c>
      <c r="O334" s="167">
        <f t="shared" si="31"/>
        <v>0</v>
      </c>
      <c r="P334" s="167">
        <f t="shared" si="32"/>
        <v>0.2475</v>
      </c>
      <c r="Q334" s="178">
        <f t="shared" si="33"/>
        <v>2.5000000000000022E-3</v>
      </c>
      <c r="R334" s="171"/>
    </row>
    <row r="335" spans="2:18" s="3" customFormat="1" ht="27.95" customHeight="1">
      <c r="B335" s="563"/>
      <c r="C335" s="188"/>
      <c r="D335" s="20"/>
      <c r="E335" s="21"/>
      <c r="F335" s="31"/>
      <c r="G335" s="168" t="s">
        <v>358</v>
      </c>
      <c r="H335" s="164">
        <v>0.25</v>
      </c>
      <c r="I335" s="165" t="s">
        <v>204</v>
      </c>
      <c r="J335" s="13" t="s">
        <v>342</v>
      </c>
      <c r="K335" s="165" t="s">
        <v>300</v>
      </c>
      <c r="L335" s="66" t="s">
        <v>338</v>
      </c>
      <c r="M335" s="177">
        <f>M334</f>
        <v>1</v>
      </c>
      <c r="N335" s="164">
        <f t="shared" si="34"/>
        <v>0.99</v>
      </c>
      <c r="O335" s="167">
        <f t="shared" si="31"/>
        <v>0</v>
      </c>
      <c r="P335" s="167">
        <f t="shared" si="32"/>
        <v>0.2475</v>
      </c>
      <c r="Q335" s="178">
        <f t="shared" si="33"/>
        <v>2.5000000000000022E-3</v>
      </c>
      <c r="R335" s="171"/>
    </row>
    <row r="336" spans="2:18" s="3" customFormat="1" ht="27.95" customHeight="1">
      <c r="B336" s="563"/>
      <c r="C336" s="188"/>
      <c r="D336" s="20"/>
      <c r="E336" s="21"/>
      <c r="F336" s="31"/>
      <c r="G336" s="168" t="s">
        <v>359</v>
      </c>
      <c r="H336" s="164">
        <v>0.25</v>
      </c>
      <c r="I336" s="179" t="s">
        <v>26</v>
      </c>
      <c r="J336" s="180" t="s">
        <v>214</v>
      </c>
      <c r="K336" s="179" t="s">
        <v>18</v>
      </c>
      <c r="L336" s="181" t="s">
        <v>21</v>
      </c>
      <c r="M336" s="182">
        <f>M335</f>
        <v>1</v>
      </c>
      <c r="N336" s="183">
        <f t="shared" si="34"/>
        <v>0</v>
      </c>
      <c r="O336" s="184">
        <f t="shared" si="31"/>
        <v>0.25</v>
      </c>
      <c r="P336" s="184">
        <f t="shared" si="32"/>
        <v>0</v>
      </c>
      <c r="Q336" s="185">
        <f t="shared" si="33"/>
        <v>0</v>
      </c>
      <c r="R336" s="171"/>
    </row>
    <row r="337" spans="2:18" s="3" customFormat="1" ht="27.95" customHeight="1">
      <c r="B337" s="563"/>
      <c r="C337" s="188"/>
      <c r="D337" s="17" t="s">
        <v>575</v>
      </c>
      <c r="E337" s="18" t="s">
        <v>6</v>
      </c>
      <c r="F337" s="19" t="s">
        <v>333</v>
      </c>
      <c r="G337" s="14" t="s">
        <v>12</v>
      </c>
      <c r="H337" s="15">
        <v>0.8</v>
      </c>
      <c r="I337" s="16" t="s">
        <v>345</v>
      </c>
      <c r="J337" s="12" t="s">
        <v>341</v>
      </c>
      <c r="K337" s="16" t="s">
        <v>221</v>
      </c>
      <c r="L337" s="66" t="s">
        <v>338</v>
      </c>
      <c r="M337" s="85">
        <v>0.2</v>
      </c>
      <c r="N337" s="15">
        <f t="shared" si="34"/>
        <v>0.99</v>
      </c>
      <c r="O337" s="78">
        <f t="shared" si="31"/>
        <v>0</v>
      </c>
      <c r="P337" s="78">
        <f t="shared" si="32"/>
        <v>0.15840000000000004</v>
      </c>
      <c r="Q337" s="153">
        <f t="shared" si="33"/>
        <v>1.6000000000000018E-3</v>
      </c>
      <c r="R337" s="171"/>
    </row>
    <row r="338" spans="2:18" s="3" customFormat="1" ht="27.95" customHeight="1">
      <c r="B338" s="563"/>
      <c r="C338" s="188"/>
      <c r="D338" s="20"/>
      <c r="E338" s="21"/>
      <c r="F338" s="31"/>
      <c r="G338" s="14" t="s">
        <v>13</v>
      </c>
      <c r="H338" s="15">
        <v>0.1</v>
      </c>
      <c r="I338" s="16" t="s">
        <v>346</v>
      </c>
      <c r="J338" s="12" t="s">
        <v>218</v>
      </c>
      <c r="K338" s="16" t="s">
        <v>347</v>
      </c>
      <c r="L338" s="65" t="s">
        <v>217</v>
      </c>
      <c r="M338" s="85">
        <f t="shared" si="35"/>
        <v>0.2</v>
      </c>
      <c r="N338" s="15">
        <f t="shared" si="34"/>
        <v>0</v>
      </c>
      <c r="O338" s="78">
        <f t="shared" si="31"/>
        <v>2.0000000000000004E-2</v>
      </c>
      <c r="P338" s="78">
        <f t="shared" si="32"/>
        <v>0</v>
      </c>
      <c r="Q338" s="153">
        <f t="shared" si="33"/>
        <v>0</v>
      </c>
      <c r="R338" s="171"/>
    </row>
    <row r="339" spans="2:18" s="3" customFormat="1" ht="27.95" customHeight="1">
      <c r="B339" s="563"/>
      <c r="C339" s="188"/>
      <c r="D339" s="22"/>
      <c r="E339" s="23"/>
      <c r="F339" s="24"/>
      <c r="G339" s="14" t="s">
        <v>14</v>
      </c>
      <c r="H339" s="15">
        <v>0.1</v>
      </c>
      <c r="I339" s="16" t="s">
        <v>81</v>
      </c>
      <c r="J339" s="12" t="s">
        <v>210</v>
      </c>
      <c r="K339" s="16" t="s">
        <v>18</v>
      </c>
      <c r="L339" s="65" t="s">
        <v>21</v>
      </c>
      <c r="M339" s="85">
        <f t="shared" si="35"/>
        <v>0.2</v>
      </c>
      <c r="N339" s="15">
        <f t="shared" si="34"/>
        <v>0</v>
      </c>
      <c r="O339" s="78">
        <f t="shared" si="31"/>
        <v>2.0000000000000004E-2</v>
      </c>
      <c r="P339" s="78">
        <f t="shared" si="32"/>
        <v>0</v>
      </c>
      <c r="Q339" s="153">
        <f t="shared" si="33"/>
        <v>0</v>
      </c>
      <c r="R339" s="190"/>
    </row>
    <row r="340" spans="2:18" s="3" customFormat="1" ht="27.95" customHeight="1">
      <c r="B340" s="563"/>
      <c r="C340" s="188"/>
      <c r="D340" s="17" t="s">
        <v>576</v>
      </c>
      <c r="E340" s="18" t="s">
        <v>335</v>
      </c>
      <c r="F340" s="19" t="s">
        <v>330</v>
      </c>
      <c r="G340" s="14" t="s">
        <v>205</v>
      </c>
      <c r="H340" s="15">
        <v>0.4</v>
      </c>
      <c r="I340" s="16" t="s">
        <v>81</v>
      </c>
      <c r="J340" s="12" t="s">
        <v>210</v>
      </c>
      <c r="K340" s="16" t="s">
        <v>298</v>
      </c>
      <c r="L340" s="65" t="s">
        <v>299</v>
      </c>
      <c r="M340" s="85">
        <v>2</v>
      </c>
      <c r="N340" s="15">
        <f t="shared" si="34"/>
        <v>0</v>
      </c>
      <c r="O340" s="78">
        <f t="shared" si="31"/>
        <v>0.8</v>
      </c>
      <c r="P340" s="78">
        <f t="shared" si="32"/>
        <v>0</v>
      </c>
      <c r="Q340" s="153">
        <f t="shared" si="33"/>
        <v>0</v>
      </c>
      <c r="R340" s="190"/>
    </row>
    <row r="341" spans="2:18" s="3" customFormat="1" ht="27.95" customHeight="1">
      <c r="B341" s="563"/>
      <c r="C341" s="188"/>
      <c r="D341" s="20"/>
      <c r="E341" s="21"/>
      <c r="F341" s="31"/>
      <c r="G341" s="14" t="s">
        <v>206</v>
      </c>
      <c r="H341" s="15">
        <v>0.4</v>
      </c>
      <c r="I341" s="16" t="s">
        <v>204</v>
      </c>
      <c r="J341" s="12" t="s">
        <v>864</v>
      </c>
      <c r="K341" s="16" t="s">
        <v>300</v>
      </c>
      <c r="L341" s="66" t="s">
        <v>338</v>
      </c>
      <c r="M341" s="85">
        <f t="shared" si="35"/>
        <v>2</v>
      </c>
      <c r="N341" s="15">
        <f t="shared" si="34"/>
        <v>0.99</v>
      </c>
      <c r="O341" s="78">
        <f t="shared" si="31"/>
        <v>0</v>
      </c>
      <c r="P341" s="78">
        <f t="shared" si="32"/>
        <v>0.79200000000000004</v>
      </c>
      <c r="Q341" s="153">
        <f t="shared" si="33"/>
        <v>8.0000000000000071E-3</v>
      </c>
      <c r="R341" s="190"/>
    </row>
    <row r="342" spans="2:18" s="3" customFormat="1" ht="27.95" customHeight="1">
      <c r="B342" s="563"/>
      <c r="C342" s="269"/>
      <c r="D342" s="22"/>
      <c r="E342" s="23"/>
      <c r="F342" s="24"/>
      <c r="G342" s="14" t="s">
        <v>14</v>
      </c>
      <c r="H342" s="15">
        <v>0.2</v>
      </c>
      <c r="I342" s="16" t="s">
        <v>26</v>
      </c>
      <c r="J342" s="12" t="s">
        <v>214</v>
      </c>
      <c r="K342" s="16" t="s">
        <v>18</v>
      </c>
      <c r="L342" s="65" t="s">
        <v>21</v>
      </c>
      <c r="M342" s="85">
        <f t="shared" si="35"/>
        <v>2</v>
      </c>
      <c r="N342" s="15">
        <f t="shared" si="34"/>
        <v>0</v>
      </c>
      <c r="O342" s="78">
        <f t="shared" si="31"/>
        <v>0.4</v>
      </c>
      <c r="P342" s="78">
        <f t="shared" si="32"/>
        <v>0</v>
      </c>
      <c r="Q342" s="153">
        <f t="shared" si="33"/>
        <v>0</v>
      </c>
      <c r="R342" s="190"/>
    </row>
    <row r="343" spans="2:18" s="3" customFormat="1" ht="27.95" customHeight="1">
      <c r="B343" s="563"/>
      <c r="C343" s="99" t="s">
        <v>826</v>
      </c>
      <c r="D343" s="20" t="s">
        <v>827</v>
      </c>
      <c r="E343" s="21" t="s">
        <v>6</v>
      </c>
      <c r="F343" s="31" t="s">
        <v>816</v>
      </c>
      <c r="G343" s="25" t="s">
        <v>12</v>
      </c>
      <c r="H343" s="26">
        <v>0.8</v>
      </c>
      <c r="I343" s="27" t="s">
        <v>345</v>
      </c>
      <c r="J343" s="11" t="s">
        <v>821</v>
      </c>
      <c r="K343" s="27" t="s">
        <v>221</v>
      </c>
      <c r="L343" s="64" t="s">
        <v>337</v>
      </c>
      <c r="M343" s="87">
        <v>0.2</v>
      </c>
      <c r="N343" s="26">
        <f t="shared" ref="N343:N354" si="36">IF(K343="Detected", 0.99,0)</f>
        <v>0.99</v>
      </c>
      <c r="O343" s="88">
        <f t="shared" ref="O343:O354" si="37">IF(I343="Safe", M343*H343,0)</f>
        <v>0</v>
      </c>
      <c r="P343" s="88">
        <f t="shared" ref="P343:P354" si="38">IF(I343="Dangerous",M343*H343*N343,0)</f>
        <v>0.15840000000000004</v>
      </c>
      <c r="Q343" s="152">
        <f t="shared" ref="Q343:Q354" si="39">IF(P343=0,0,M343*H343*(1-N343))</f>
        <v>1.6000000000000018E-3</v>
      </c>
      <c r="R343" s="190"/>
    </row>
    <row r="344" spans="2:18" s="3" customFormat="1" ht="27.95" customHeight="1">
      <c r="B344" s="563"/>
      <c r="C344" s="188"/>
      <c r="D344" s="20"/>
      <c r="E344" s="21"/>
      <c r="F344" s="31"/>
      <c r="G344" s="14" t="s">
        <v>13</v>
      </c>
      <c r="H344" s="15">
        <v>0.1</v>
      </c>
      <c r="I344" s="16" t="s">
        <v>68</v>
      </c>
      <c r="J344" s="11" t="s">
        <v>821</v>
      </c>
      <c r="K344" s="16" t="s">
        <v>82</v>
      </c>
      <c r="L344" s="64" t="s">
        <v>822</v>
      </c>
      <c r="M344" s="85">
        <f>M343</f>
        <v>0.2</v>
      </c>
      <c r="N344" s="15">
        <f t="shared" si="36"/>
        <v>0.99</v>
      </c>
      <c r="O344" s="78">
        <f t="shared" si="37"/>
        <v>0</v>
      </c>
      <c r="P344" s="78">
        <f t="shared" si="38"/>
        <v>1.9800000000000005E-2</v>
      </c>
      <c r="Q344" s="153">
        <f t="shared" si="39"/>
        <v>2.0000000000000023E-4</v>
      </c>
      <c r="R344" s="190"/>
    </row>
    <row r="345" spans="2:18" s="3" customFormat="1" ht="27.95" customHeight="1">
      <c r="B345" s="563"/>
      <c r="C345" s="188"/>
      <c r="D345" s="22"/>
      <c r="E345" s="23"/>
      <c r="F345" s="24"/>
      <c r="G345" s="14" t="s">
        <v>14</v>
      </c>
      <c r="H345" s="15">
        <v>0.1</v>
      </c>
      <c r="I345" s="16" t="s">
        <v>204</v>
      </c>
      <c r="J345" s="11" t="s">
        <v>821</v>
      </c>
      <c r="K345" s="16" t="s">
        <v>82</v>
      </c>
      <c r="L345" s="64" t="s">
        <v>822</v>
      </c>
      <c r="M345" s="85">
        <f>M344</f>
        <v>0.2</v>
      </c>
      <c r="N345" s="15">
        <f t="shared" si="36"/>
        <v>0.99</v>
      </c>
      <c r="O345" s="78">
        <f t="shared" si="37"/>
        <v>0</v>
      </c>
      <c r="P345" s="78">
        <f t="shared" si="38"/>
        <v>1.9800000000000005E-2</v>
      </c>
      <c r="Q345" s="153">
        <f t="shared" si="39"/>
        <v>2.0000000000000023E-4</v>
      </c>
      <c r="R345" s="190"/>
    </row>
    <row r="346" spans="2:18" s="3" customFormat="1" ht="27.95" customHeight="1">
      <c r="B346" s="563"/>
      <c r="C346" s="188"/>
      <c r="D346" s="17" t="s">
        <v>828</v>
      </c>
      <c r="E346" s="18" t="s">
        <v>6</v>
      </c>
      <c r="F346" s="19" t="s">
        <v>817</v>
      </c>
      <c r="G346" s="14" t="s">
        <v>12</v>
      </c>
      <c r="H346" s="15">
        <v>0.8</v>
      </c>
      <c r="I346" s="16" t="s">
        <v>345</v>
      </c>
      <c r="J346" s="11" t="s">
        <v>821</v>
      </c>
      <c r="K346" s="16" t="s">
        <v>221</v>
      </c>
      <c r="L346" s="64" t="s">
        <v>822</v>
      </c>
      <c r="M346" s="85">
        <v>0.2</v>
      </c>
      <c r="N346" s="15">
        <f t="shared" si="36"/>
        <v>0.99</v>
      </c>
      <c r="O346" s="78">
        <f t="shared" si="37"/>
        <v>0</v>
      </c>
      <c r="P346" s="78">
        <f t="shared" si="38"/>
        <v>0.15840000000000004</v>
      </c>
      <c r="Q346" s="153">
        <f t="shared" si="39"/>
        <v>1.6000000000000018E-3</v>
      </c>
      <c r="R346" s="190"/>
    </row>
    <row r="347" spans="2:18" s="3" customFormat="1" ht="39.950000000000003" customHeight="1">
      <c r="B347" s="563"/>
      <c r="C347" s="188"/>
      <c r="D347" s="20"/>
      <c r="E347" s="21"/>
      <c r="F347" s="31"/>
      <c r="G347" s="14" t="s">
        <v>13</v>
      </c>
      <c r="H347" s="15">
        <v>0.1</v>
      </c>
      <c r="I347" s="16" t="s">
        <v>204</v>
      </c>
      <c r="J347" s="11" t="s">
        <v>821</v>
      </c>
      <c r="K347" s="16" t="s">
        <v>221</v>
      </c>
      <c r="L347" s="64" t="s">
        <v>822</v>
      </c>
      <c r="M347" s="85">
        <f>M346</f>
        <v>0.2</v>
      </c>
      <c r="N347" s="15">
        <f t="shared" si="36"/>
        <v>0.99</v>
      </c>
      <c r="O347" s="78">
        <f t="shared" si="37"/>
        <v>0</v>
      </c>
      <c r="P347" s="78">
        <f t="shared" si="38"/>
        <v>1.9800000000000005E-2</v>
      </c>
      <c r="Q347" s="153">
        <f t="shared" si="39"/>
        <v>2.0000000000000023E-4</v>
      </c>
      <c r="R347" s="190"/>
    </row>
    <row r="348" spans="2:18" s="3" customFormat="1" ht="27.95" customHeight="1">
      <c r="B348" s="563"/>
      <c r="C348" s="188"/>
      <c r="D348" s="22"/>
      <c r="E348" s="23"/>
      <c r="F348" s="24"/>
      <c r="G348" s="14" t="s">
        <v>14</v>
      </c>
      <c r="H348" s="15">
        <v>0.1</v>
      </c>
      <c r="I348" s="16" t="s">
        <v>68</v>
      </c>
      <c r="J348" s="11" t="s">
        <v>821</v>
      </c>
      <c r="K348" s="16" t="s">
        <v>82</v>
      </c>
      <c r="L348" s="64" t="s">
        <v>822</v>
      </c>
      <c r="M348" s="85">
        <f>M347</f>
        <v>0.2</v>
      </c>
      <c r="N348" s="15">
        <f t="shared" si="36"/>
        <v>0.99</v>
      </c>
      <c r="O348" s="78">
        <f t="shared" si="37"/>
        <v>0</v>
      </c>
      <c r="P348" s="78">
        <f t="shared" si="38"/>
        <v>1.9800000000000005E-2</v>
      </c>
      <c r="Q348" s="153">
        <f t="shared" si="39"/>
        <v>2.0000000000000023E-4</v>
      </c>
      <c r="R348" s="190"/>
    </row>
    <row r="349" spans="2:18" s="3" customFormat="1" ht="27.95" customHeight="1">
      <c r="B349" s="563"/>
      <c r="C349" s="188"/>
      <c r="D349" s="17" t="s">
        <v>814</v>
      </c>
      <c r="E349" s="18" t="s">
        <v>22</v>
      </c>
      <c r="F349" s="19" t="s">
        <v>818</v>
      </c>
      <c r="G349" s="14" t="s">
        <v>205</v>
      </c>
      <c r="H349" s="15">
        <v>0.4</v>
      </c>
      <c r="I349" s="16" t="s">
        <v>15</v>
      </c>
      <c r="J349" s="12" t="s">
        <v>210</v>
      </c>
      <c r="K349" s="16" t="s">
        <v>18</v>
      </c>
      <c r="L349" s="65" t="s">
        <v>21</v>
      </c>
      <c r="M349" s="85">
        <v>2</v>
      </c>
      <c r="N349" s="15">
        <f t="shared" si="36"/>
        <v>0</v>
      </c>
      <c r="O349" s="78">
        <f t="shared" si="37"/>
        <v>0.8</v>
      </c>
      <c r="P349" s="78">
        <f t="shared" si="38"/>
        <v>0</v>
      </c>
      <c r="Q349" s="153">
        <f t="shared" si="39"/>
        <v>0</v>
      </c>
      <c r="R349" s="190"/>
    </row>
    <row r="350" spans="2:18" s="3" customFormat="1" ht="27.95" customHeight="1">
      <c r="B350" s="563"/>
      <c r="C350" s="188"/>
      <c r="D350" s="20"/>
      <c r="E350" s="21"/>
      <c r="F350" s="31"/>
      <c r="G350" s="14" t="s">
        <v>206</v>
      </c>
      <c r="H350" s="15">
        <v>0.4</v>
      </c>
      <c r="I350" s="16" t="s">
        <v>204</v>
      </c>
      <c r="J350" s="13" t="s">
        <v>336</v>
      </c>
      <c r="K350" s="16" t="s">
        <v>20</v>
      </c>
      <c r="L350" s="66" t="s">
        <v>338</v>
      </c>
      <c r="M350" s="85">
        <f>M349</f>
        <v>2</v>
      </c>
      <c r="N350" s="15">
        <f t="shared" si="36"/>
        <v>0.99</v>
      </c>
      <c r="O350" s="78">
        <f t="shared" si="37"/>
        <v>0</v>
      </c>
      <c r="P350" s="78">
        <f t="shared" si="38"/>
        <v>0.79200000000000004</v>
      </c>
      <c r="Q350" s="153">
        <f t="shared" si="39"/>
        <v>8.0000000000000071E-3</v>
      </c>
      <c r="R350" s="190"/>
    </row>
    <row r="351" spans="2:18" s="3" customFormat="1" ht="27.95" customHeight="1">
      <c r="B351" s="563"/>
      <c r="C351" s="188"/>
      <c r="D351" s="22"/>
      <c r="E351" s="23"/>
      <c r="F351" s="24"/>
      <c r="G351" s="14" t="s">
        <v>14</v>
      </c>
      <c r="H351" s="15">
        <v>0.2</v>
      </c>
      <c r="I351" s="16" t="s">
        <v>15</v>
      </c>
      <c r="J351" s="12" t="s">
        <v>210</v>
      </c>
      <c r="K351" s="16" t="s">
        <v>18</v>
      </c>
      <c r="L351" s="65" t="s">
        <v>21</v>
      </c>
      <c r="M351" s="85">
        <f>M350</f>
        <v>2</v>
      </c>
      <c r="N351" s="15">
        <f t="shared" si="36"/>
        <v>0</v>
      </c>
      <c r="O351" s="78">
        <f t="shared" si="37"/>
        <v>0.4</v>
      </c>
      <c r="P351" s="78">
        <f t="shared" si="38"/>
        <v>0</v>
      </c>
      <c r="Q351" s="153">
        <f t="shared" si="39"/>
        <v>0</v>
      </c>
      <c r="R351" s="190"/>
    </row>
    <row r="352" spans="2:18" s="3" customFormat="1" ht="27.95" customHeight="1">
      <c r="B352" s="563"/>
      <c r="C352" s="188"/>
      <c r="D352" s="20" t="s">
        <v>815</v>
      </c>
      <c r="E352" s="21" t="s">
        <v>22</v>
      </c>
      <c r="F352" s="31" t="s">
        <v>819</v>
      </c>
      <c r="G352" s="25" t="s">
        <v>205</v>
      </c>
      <c r="H352" s="26">
        <v>0.4</v>
      </c>
      <c r="I352" s="27" t="s">
        <v>15</v>
      </c>
      <c r="J352" s="11" t="s">
        <v>210</v>
      </c>
      <c r="K352" s="27" t="s">
        <v>18</v>
      </c>
      <c r="L352" s="64" t="s">
        <v>21</v>
      </c>
      <c r="M352" s="87">
        <v>2</v>
      </c>
      <c r="N352" s="26">
        <f t="shared" si="36"/>
        <v>0</v>
      </c>
      <c r="O352" s="88">
        <f t="shared" si="37"/>
        <v>0.8</v>
      </c>
      <c r="P352" s="88">
        <f t="shared" si="38"/>
        <v>0</v>
      </c>
      <c r="Q352" s="152">
        <f t="shared" si="39"/>
        <v>0</v>
      </c>
      <c r="R352" s="190"/>
    </row>
    <row r="353" spans="2:18" s="3" customFormat="1" ht="27.95" customHeight="1">
      <c r="B353" s="563"/>
      <c r="C353" s="188"/>
      <c r="D353" s="20"/>
      <c r="E353" s="21"/>
      <c r="F353" s="31"/>
      <c r="G353" s="14" t="s">
        <v>206</v>
      </c>
      <c r="H353" s="15">
        <v>0.4</v>
      </c>
      <c r="I353" s="16" t="s">
        <v>204</v>
      </c>
      <c r="J353" s="13" t="s">
        <v>336</v>
      </c>
      <c r="K353" s="16" t="s">
        <v>20</v>
      </c>
      <c r="L353" s="66" t="s">
        <v>338</v>
      </c>
      <c r="M353" s="85">
        <f>M352</f>
        <v>2</v>
      </c>
      <c r="N353" s="15">
        <f t="shared" si="36"/>
        <v>0.99</v>
      </c>
      <c r="O353" s="78">
        <f t="shared" si="37"/>
        <v>0</v>
      </c>
      <c r="P353" s="78">
        <f t="shared" si="38"/>
        <v>0.79200000000000004</v>
      </c>
      <c r="Q353" s="153">
        <f t="shared" si="39"/>
        <v>8.0000000000000071E-3</v>
      </c>
      <c r="R353" s="190"/>
    </row>
    <row r="354" spans="2:18" s="3" customFormat="1" ht="27.95" customHeight="1" thickBot="1">
      <c r="B354" s="564"/>
      <c r="C354" s="189"/>
      <c r="D354" s="46"/>
      <c r="E354" s="43"/>
      <c r="F354" s="48"/>
      <c r="G354" s="49" t="s">
        <v>14</v>
      </c>
      <c r="H354" s="50">
        <v>0.2</v>
      </c>
      <c r="I354" s="51" t="s">
        <v>15</v>
      </c>
      <c r="J354" s="52" t="s">
        <v>210</v>
      </c>
      <c r="K354" s="51" t="s">
        <v>18</v>
      </c>
      <c r="L354" s="67" t="s">
        <v>21</v>
      </c>
      <c r="M354" s="86">
        <f>M353</f>
        <v>2</v>
      </c>
      <c r="N354" s="50">
        <f t="shared" si="36"/>
        <v>0</v>
      </c>
      <c r="O354" s="82">
        <f t="shared" si="37"/>
        <v>0.4</v>
      </c>
      <c r="P354" s="82">
        <f t="shared" si="38"/>
        <v>0</v>
      </c>
      <c r="Q354" s="154">
        <f t="shared" si="39"/>
        <v>0</v>
      </c>
      <c r="R354" s="156"/>
    </row>
    <row r="355" spans="2:18" s="3" customFormat="1" ht="12.75">
      <c r="G355" s="6"/>
      <c r="H355" s="8"/>
      <c r="I355" s="5"/>
      <c r="J355" s="9"/>
      <c r="K355" s="5"/>
      <c r="L355" s="9"/>
      <c r="M355" s="58"/>
      <c r="N355" s="60"/>
      <c r="O355" s="56"/>
      <c r="P355" s="56"/>
      <c r="Q355" s="56"/>
    </row>
    <row r="356" spans="2:18" s="3" customFormat="1" ht="12.75">
      <c r="G356" s="6"/>
      <c r="H356" s="8"/>
      <c r="I356" s="5"/>
      <c r="J356" s="9"/>
      <c r="K356" s="5"/>
      <c r="L356" s="9"/>
      <c r="M356" s="58"/>
      <c r="N356" s="60"/>
      <c r="O356" s="56"/>
      <c r="P356" s="56"/>
      <c r="Q356" s="56"/>
    </row>
    <row r="357" spans="2:18" s="3" customFormat="1" ht="12.75">
      <c r="G357" s="6"/>
      <c r="H357" s="8"/>
      <c r="I357" s="5"/>
      <c r="J357" s="9"/>
      <c r="K357" s="5"/>
      <c r="L357" s="9"/>
      <c r="M357" s="58"/>
      <c r="N357" s="60"/>
      <c r="O357" s="56"/>
      <c r="P357" s="56"/>
      <c r="Q357" s="56"/>
    </row>
    <row r="358" spans="2:18" s="3" customFormat="1" ht="12.75">
      <c r="G358" s="6"/>
      <c r="H358" s="8"/>
      <c r="I358" s="5"/>
      <c r="J358" s="9"/>
      <c r="K358" s="5"/>
      <c r="L358" s="9"/>
      <c r="M358" s="58"/>
      <c r="N358" s="60"/>
      <c r="O358" s="56"/>
      <c r="P358" s="56"/>
      <c r="Q358" s="56"/>
    </row>
    <row r="359" spans="2:18" s="3" customFormat="1" ht="12.75">
      <c r="G359" s="6"/>
      <c r="H359" s="8"/>
      <c r="I359" s="5"/>
      <c r="J359" s="9"/>
      <c r="K359" s="5"/>
      <c r="L359" s="9"/>
      <c r="M359" s="58"/>
      <c r="N359" s="60"/>
      <c r="O359" s="56"/>
      <c r="P359" s="56"/>
      <c r="Q359" s="56"/>
    </row>
    <row r="360" spans="2:18" s="3" customFormat="1" ht="12.75">
      <c r="G360" s="6"/>
      <c r="H360" s="8"/>
      <c r="I360" s="5"/>
      <c r="J360" s="9"/>
      <c r="K360" s="5"/>
      <c r="L360" s="9"/>
      <c r="M360" s="58"/>
      <c r="N360" s="60"/>
      <c r="O360" s="56"/>
      <c r="P360" s="56"/>
      <c r="Q360" s="56"/>
    </row>
    <row r="361" spans="2:18" s="3" customFormat="1" ht="12.75">
      <c r="G361" s="6"/>
      <c r="H361" s="8"/>
      <c r="I361" s="5"/>
      <c r="J361" s="9"/>
      <c r="K361" s="5"/>
      <c r="L361" s="9"/>
      <c r="M361" s="58"/>
      <c r="N361" s="60"/>
      <c r="O361" s="56"/>
      <c r="P361" s="56"/>
      <c r="Q361" s="56"/>
    </row>
    <row r="362" spans="2:18" s="3" customFormat="1" ht="12.75">
      <c r="G362" s="6"/>
      <c r="H362" s="8"/>
      <c r="I362" s="5"/>
      <c r="J362" s="9"/>
      <c r="K362" s="5"/>
      <c r="L362" s="9"/>
      <c r="M362" s="58"/>
      <c r="N362" s="60"/>
      <c r="O362" s="56"/>
      <c r="P362" s="56"/>
      <c r="Q362" s="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I837" s="5"/>
      <c r="J837" s="9"/>
      <c r="K837" s="5"/>
      <c r="L837" s="9"/>
      <c r="M837" s="58"/>
      <c r="N837" s="60"/>
      <c r="O837" s="56"/>
      <c r="P837" s="56"/>
      <c r="Q837" s="56"/>
    </row>
    <row r="838" spans="7:17" s="3" customFormat="1" ht="12.75">
      <c r="G838" s="6"/>
      <c r="I838" s="5"/>
      <c r="J838" s="9"/>
      <c r="K838" s="5"/>
      <c r="L838" s="9"/>
      <c r="M838" s="58"/>
      <c r="N838" s="60"/>
      <c r="O838" s="56"/>
      <c r="P838" s="56"/>
      <c r="Q838" s="56"/>
    </row>
    <row r="839" spans="7:17" s="3" customFormat="1" ht="12.75">
      <c r="G839" s="6"/>
      <c r="I839" s="5"/>
      <c r="J839" s="9"/>
      <c r="K839" s="5"/>
      <c r="L839" s="9"/>
      <c r="M839" s="58"/>
      <c r="N839" s="60"/>
      <c r="O839" s="56"/>
      <c r="P839" s="56"/>
      <c r="Q839" s="56"/>
    </row>
    <row r="840" spans="7:17" s="3" customFormat="1" ht="12.75">
      <c r="G840" s="6"/>
      <c r="I840" s="5"/>
      <c r="J840" s="9"/>
      <c r="K840" s="5"/>
      <c r="L840" s="9"/>
      <c r="M840" s="58"/>
      <c r="N840" s="60"/>
      <c r="O840" s="56"/>
      <c r="P840" s="56"/>
      <c r="Q840" s="56"/>
    </row>
    <row r="841" spans="7:17" s="3" customFormat="1" ht="12.75">
      <c r="G841" s="6"/>
      <c r="I841" s="5"/>
      <c r="J841" s="9"/>
      <c r="K841" s="5"/>
      <c r="L841" s="9"/>
      <c r="M841" s="58"/>
      <c r="N841" s="60"/>
      <c r="O841" s="56"/>
      <c r="P841" s="56"/>
      <c r="Q841" s="56"/>
    </row>
    <row r="842" spans="7:17" s="3" customFormat="1" ht="12.75">
      <c r="G842" s="6"/>
      <c r="I842" s="5"/>
      <c r="J842" s="9"/>
      <c r="K842" s="5"/>
      <c r="L842" s="9"/>
      <c r="M842" s="58"/>
      <c r="N842" s="60"/>
      <c r="O842" s="56"/>
      <c r="P842" s="56"/>
      <c r="Q842" s="56"/>
    </row>
    <row r="843" spans="7:17" s="3" customFormat="1" ht="12.75">
      <c r="G843" s="6"/>
      <c r="I843" s="5"/>
      <c r="J843" s="9"/>
      <c r="K843" s="5"/>
      <c r="L843" s="9"/>
      <c r="M843" s="58"/>
      <c r="N843" s="60"/>
      <c r="O843" s="56"/>
      <c r="P843" s="56"/>
      <c r="Q843" s="56"/>
    </row>
    <row r="844" spans="7:17" s="3" customFormat="1" ht="12.75">
      <c r="G844" s="6"/>
      <c r="I844" s="5"/>
      <c r="J844" s="9"/>
      <c r="K844" s="5"/>
      <c r="L844" s="9"/>
      <c r="M844" s="58"/>
      <c r="N844" s="60"/>
      <c r="O844" s="56"/>
      <c r="P844" s="56"/>
      <c r="Q844" s="56"/>
    </row>
    <row r="845" spans="7:17" s="3" customFormat="1" ht="12.75">
      <c r="G845" s="6"/>
      <c r="I845" s="5"/>
      <c r="J845" s="9"/>
      <c r="K845" s="5"/>
      <c r="L845" s="9"/>
      <c r="M845" s="58"/>
      <c r="N845" s="60"/>
      <c r="O845" s="56"/>
      <c r="P845" s="56"/>
      <c r="Q845" s="56"/>
    </row>
    <row r="846" spans="7:17" s="3" customFormat="1" ht="12.75">
      <c r="G846" s="6"/>
      <c r="I846" s="5"/>
      <c r="J846" s="9"/>
      <c r="K846" s="5"/>
      <c r="L846" s="9"/>
      <c r="M846" s="58"/>
      <c r="N846" s="60"/>
      <c r="O846" s="56"/>
      <c r="P846" s="56"/>
      <c r="Q846" s="56"/>
    </row>
    <row r="847" spans="7:17" s="3" customFormat="1" ht="12.75">
      <c r="G847" s="6"/>
      <c r="I847" s="5"/>
      <c r="J847" s="9"/>
      <c r="K847" s="5"/>
      <c r="L847" s="9"/>
      <c r="M847" s="58"/>
      <c r="N847" s="60"/>
      <c r="O847" s="56"/>
      <c r="P847" s="56"/>
      <c r="Q847" s="56"/>
    </row>
    <row r="848" spans="7:17" s="3" customFormat="1" ht="12.75">
      <c r="G848" s="6"/>
      <c r="I848" s="5"/>
      <c r="J848" s="9"/>
      <c r="K848" s="5"/>
      <c r="L848" s="9"/>
      <c r="M848" s="58"/>
      <c r="N848" s="60"/>
      <c r="O848" s="56"/>
      <c r="P848" s="56"/>
      <c r="Q848" s="56"/>
    </row>
    <row r="849" spans="7:17" s="3" customFormat="1" ht="12.75">
      <c r="G849" s="6"/>
      <c r="I849" s="5"/>
      <c r="J849" s="9"/>
      <c r="K849" s="5"/>
      <c r="L849" s="9"/>
      <c r="M849" s="58"/>
      <c r="N849" s="60"/>
      <c r="O849" s="56"/>
      <c r="P849" s="56"/>
      <c r="Q849" s="56"/>
    </row>
    <row r="850" spans="7:17" s="3" customFormat="1" ht="12.75">
      <c r="G850" s="6"/>
      <c r="I850" s="5"/>
      <c r="J850" s="9"/>
      <c r="K850" s="5"/>
      <c r="L850" s="9"/>
      <c r="M850" s="58"/>
      <c r="N850" s="60"/>
      <c r="O850" s="56"/>
      <c r="P850" s="56"/>
      <c r="Q850" s="56"/>
    </row>
    <row r="851" spans="7:17" s="3" customFormat="1" ht="12.75">
      <c r="G851" s="6"/>
      <c r="I851" s="5"/>
      <c r="J851" s="9"/>
      <c r="K851" s="5"/>
      <c r="L851" s="9"/>
      <c r="M851" s="58"/>
      <c r="N851" s="60"/>
      <c r="O851" s="56"/>
      <c r="P851" s="56"/>
      <c r="Q851" s="56"/>
    </row>
    <row r="852" spans="7:17" s="3" customFormat="1" ht="12.75">
      <c r="G852" s="6"/>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s="3" customFormat="1" ht="12.75">
      <c r="G878" s="6"/>
      <c r="I878" s="5"/>
      <c r="J878" s="9"/>
      <c r="K878" s="5"/>
      <c r="L878" s="9"/>
      <c r="M878" s="58"/>
      <c r="N878" s="60"/>
      <c r="O878" s="56"/>
      <c r="P878" s="56"/>
      <c r="Q878" s="56"/>
    </row>
    <row r="879" spans="7:17" s="3" customFormat="1" ht="12.75">
      <c r="G879" s="6"/>
      <c r="I879" s="5"/>
      <c r="J879" s="9"/>
      <c r="K879" s="5"/>
      <c r="L879" s="9"/>
      <c r="M879" s="58"/>
      <c r="N879" s="60"/>
      <c r="O879" s="56"/>
      <c r="P879" s="56"/>
      <c r="Q879" s="56"/>
    </row>
    <row r="880" spans="7:17" s="3" customFormat="1" ht="12.75">
      <c r="G880" s="6"/>
      <c r="I880" s="5"/>
      <c r="J880" s="9"/>
      <c r="K880" s="5"/>
      <c r="L880" s="9"/>
      <c r="M880" s="58"/>
      <c r="N880" s="60"/>
      <c r="O880" s="56"/>
      <c r="P880" s="56"/>
      <c r="Q880" s="56"/>
    </row>
    <row r="881" spans="7:17" s="3" customFormat="1" ht="12.75">
      <c r="G881" s="6"/>
      <c r="I881" s="5"/>
      <c r="J881" s="9"/>
      <c r="K881" s="5"/>
      <c r="L881" s="9"/>
      <c r="M881" s="58"/>
      <c r="N881" s="60"/>
      <c r="O881" s="56"/>
      <c r="P881" s="56"/>
      <c r="Q881" s="56"/>
    </row>
    <row r="882" spans="7:17" s="3" customFormat="1" ht="12.75">
      <c r="G882" s="6"/>
      <c r="I882" s="5"/>
      <c r="J882" s="9"/>
      <c r="K882" s="5"/>
      <c r="L882" s="9"/>
      <c r="M882" s="58"/>
      <c r="N882" s="60"/>
      <c r="O882" s="56"/>
      <c r="P882" s="56"/>
      <c r="Q882" s="56"/>
    </row>
    <row r="883" spans="7:17" s="3" customFormat="1" ht="12.75">
      <c r="G883" s="6"/>
      <c r="I883" s="5"/>
      <c r="J883" s="9"/>
      <c r="K883" s="5"/>
      <c r="L883" s="9"/>
      <c r="M883" s="58"/>
      <c r="N883" s="60"/>
      <c r="O883" s="56"/>
      <c r="P883" s="56"/>
      <c r="Q883" s="56"/>
    </row>
    <row r="884" spans="7:17" s="3" customFormat="1" ht="12.75">
      <c r="G884" s="6"/>
      <c r="I884" s="5"/>
      <c r="J884" s="9"/>
      <c r="K884" s="5"/>
      <c r="L884" s="9"/>
      <c r="M884" s="58"/>
      <c r="N884" s="60"/>
      <c r="O884" s="56"/>
      <c r="P884" s="56"/>
      <c r="Q884" s="56"/>
    </row>
    <row r="885" spans="7:17" s="3" customFormat="1" ht="12.75">
      <c r="G885" s="6"/>
      <c r="I885" s="5"/>
      <c r="J885" s="9"/>
      <c r="K885" s="5"/>
      <c r="L885" s="9"/>
      <c r="M885" s="58"/>
      <c r="N885" s="60"/>
      <c r="O885" s="56"/>
      <c r="P885" s="56"/>
      <c r="Q885" s="56"/>
    </row>
    <row r="886" spans="7:17" s="3" customFormat="1" ht="12.75">
      <c r="G886" s="6"/>
      <c r="I886" s="5"/>
      <c r="J886" s="9"/>
      <c r="K886" s="5"/>
      <c r="L886" s="9"/>
      <c r="M886" s="58"/>
      <c r="N886" s="60"/>
      <c r="O886" s="56"/>
      <c r="P886" s="56"/>
      <c r="Q886" s="56"/>
    </row>
    <row r="887" spans="7:17" s="3" customFormat="1" ht="12.75">
      <c r="G887" s="6"/>
      <c r="I887" s="5"/>
      <c r="J887" s="9"/>
      <c r="K887" s="5"/>
      <c r="L887" s="9"/>
      <c r="M887" s="58"/>
      <c r="N887" s="60"/>
      <c r="O887" s="56"/>
      <c r="P887" s="56"/>
      <c r="Q887" s="56"/>
    </row>
    <row r="888" spans="7:17" s="3" customFormat="1" ht="12.75">
      <c r="G888" s="6"/>
      <c r="I888" s="5"/>
      <c r="J888" s="9"/>
      <c r="K888" s="5"/>
      <c r="L888" s="9"/>
      <c r="M888" s="58"/>
      <c r="N888" s="60"/>
      <c r="O888" s="56"/>
      <c r="P888" s="56"/>
      <c r="Q888" s="56"/>
    </row>
    <row r="889" spans="7:17" s="3" customFormat="1" ht="12.75">
      <c r="G889" s="6"/>
      <c r="I889" s="5"/>
      <c r="J889" s="9"/>
      <c r="K889" s="5"/>
      <c r="L889" s="9"/>
      <c r="M889" s="58"/>
      <c r="N889" s="60"/>
      <c r="O889" s="56"/>
      <c r="P889" s="56"/>
      <c r="Q889" s="56"/>
    </row>
    <row r="890" spans="7:17" s="3" customFormat="1" ht="12.75">
      <c r="G890" s="6"/>
      <c r="I890" s="5"/>
      <c r="J890" s="9"/>
      <c r="K890" s="5"/>
      <c r="L890" s="9"/>
      <c r="M890" s="58"/>
      <c r="N890" s="60"/>
      <c r="O890" s="56"/>
      <c r="P890" s="56"/>
      <c r="Q890" s="56"/>
    </row>
    <row r="891" spans="7:17" s="3" customFormat="1" ht="12.75">
      <c r="G891" s="6"/>
      <c r="I891" s="5"/>
      <c r="J891" s="9"/>
      <c r="K891" s="5"/>
      <c r="L891" s="9"/>
      <c r="M891" s="58"/>
      <c r="N891" s="60"/>
      <c r="O891" s="56"/>
      <c r="P891" s="56"/>
      <c r="Q891" s="56"/>
    </row>
    <row r="892" spans="7:17" s="3" customFormat="1" ht="12.75">
      <c r="G892" s="6"/>
      <c r="I892" s="5"/>
      <c r="J892" s="9"/>
      <c r="K892" s="5"/>
      <c r="L892" s="9"/>
      <c r="M892" s="58"/>
      <c r="N892" s="60"/>
      <c r="O892" s="56"/>
      <c r="P892" s="56"/>
      <c r="Q892" s="56"/>
    </row>
    <row r="893" spans="7:17" s="3" customFormat="1" ht="12.75">
      <c r="G893" s="6"/>
      <c r="I893" s="5"/>
      <c r="J893" s="9"/>
      <c r="K893" s="5"/>
      <c r="L893" s="9"/>
      <c r="M893" s="58"/>
      <c r="N893" s="60"/>
      <c r="O893" s="56"/>
      <c r="P893" s="56"/>
      <c r="Q893" s="56"/>
    </row>
    <row r="894" spans="7:17" s="3" customFormat="1" ht="12.75">
      <c r="G894" s="6"/>
      <c r="I894" s="5"/>
      <c r="J894" s="9"/>
      <c r="K894" s="5"/>
      <c r="L894" s="9"/>
      <c r="M894" s="58"/>
      <c r="N894" s="60"/>
      <c r="O894" s="56"/>
      <c r="P894" s="56"/>
      <c r="Q894" s="56"/>
    </row>
    <row r="895" spans="7:17" s="3" customFormat="1" ht="12.75">
      <c r="G895" s="6"/>
      <c r="I895" s="5"/>
      <c r="J895" s="9"/>
      <c r="K895" s="5"/>
      <c r="L895" s="9"/>
      <c r="M895" s="58"/>
      <c r="N895" s="60"/>
      <c r="O895" s="56"/>
      <c r="P895" s="56"/>
      <c r="Q895" s="56"/>
    </row>
    <row r="896" spans="7:17" s="3" customFormat="1" ht="12.75">
      <c r="G896" s="6"/>
      <c r="I896" s="5"/>
      <c r="J896" s="9"/>
      <c r="K896" s="5"/>
      <c r="L896" s="9"/>
      <c r="M896" s="58"/>
      <c r="N896" s="60"/>
      <c r="O896" s="56"/>
      <c r="P896" s="56"/>
      <c r="Q896" s="56"/>
    </row>
    <row r="897" spans="7:17" s="3" customFormat="1" ht="12.75">
      <c r="G897" s="6"/>
      <c r="I897" s="5"/>
      <c r="J897" s="9"/>
      <c r="K897" s="5"/>
      <c r="L897" s="9"/>
      <c r="M897" s="58"/>
      <c r="N897" s="60"/>
      <c r="O897" s="56"/>
      <c r="P897" s="56"/>
      <c r="Q897" s="56"/>
    </row>
    <row r="898" spans="7:17" s="3" customFormat="1" ht="12.75">
      <c r="G898" s="6"/>
      <c r="I898" s="5"/>
      <c r="J898" s="9"/>
      <c r="K898" s="5"/>
      <c r="L898" s="9"/>
      <c r="M898" s="58"/>
      <c r="N898" s="60"/>
      <c r="O898" s="56"/>
      <c r="P898" s="56"/>
      <c r="Q898" s="56"/>
    </row>
    <row r="899" spans="7:17" s="3" customFormat="1" ht="12.75">
      <c r="G899" s="6"/>
      <c r="I899" s="5"/>
      <c r="J899" s="9"/>
      <c r="K899" s="5"/>
      <c r="L899" s="9"/>
      <c r="M899" s="58"/>
      <c r="N899" s="60"/>
      <c r="O899" s="56"/>
      <c r="P899" s="56"/>
      <c r="Q899" s="56"/>
    </row>
    <row r="900" spans="7:17" s="3" customFormat="1" ht="12.75">
      <c r="G900" s="6"/>
      <c r="I900" s="5"/>
      <c r="J900" s="9"/>
      <c r="K900" s="5"/>
      <c r="L900" s="9"/>
      <c r="M900" s="58"/>
      <c r="N900" s="60"/>
      <c r="O900" s="56"/>
      <c r="P900" s="56"/>
      <c r="Q900" s="56"/>
    </row>
    <row r="901" spans="7:17" s="3" customFormat="1" ht="12.75">
      <c r="G901" s="6"/>
      <c r="I901" s="5"/>
      <c r="J901" s="9"/>
      <c r="K901" s="5"/>
      <c r="L901" s="9"/>
      <c r="M901" s="58"/>
      <c r="N901" s="60"/>
      <c r="O901" s="56"/>
      <c r="P901" s="56"/>
      <c r="Q901" s="56"/>
    </row>
    <row r="902" spans="7:17" s="3" customFormat="1" ht="12.75">
      <c r="G902" s="6"/>
      <c r="I902" s="5"/>
      <c r="J902" s="9"/>
      <c r="K902" s="5"/>
      <c r="L902" s="9"/>
      <c r="M902" s="58"/>
      <c r="N902" s="60"/>
      <c r="O902" s="56"/>
      <c r="P902" s="56"/>
      <c r="Q902" s="56"/>
    </row>
    <row r="903" spans="7:17" s="3" customFormat="1" ht="12.75">
      <c r="G903" s="6"/>
      <c r="I903" s="5"/>
      <c r="J903" s="9"/>
      <c r="K903" s="5"/>
      <c r="L903" s="9"/>
      <c r="M903" s="58"/>
      <c r="N903" s="60"/>
      <c r="O903" s="56"/>
      <c r="P903" s="56"/>
      <c r="Q903" s="56"/>
    </row>
    <row r="904" spans="7:17" s="3" customFormat="1" ht="12.75">
      <c r="G904" s="6"/>
      <c r="I904" s="5"/>
      <c r="J904" s="9"/>
      <c r="K904" s="5"/>
      <c r="L904" s="9"/>
      <c r="M904" s="58"/>
      <c r="N904" s="60"/>
      <c r="O904" s="56"/>
      <c r="P904" s="56"/>
      <c r="Q904" s="56"/>
    </row>
    <row r="905" spans="7:17" s="3" customFormat="1" ht="12.75">
      <c r="G905" s="6"/>
      <c r="I905" s="5"/>
      <c r="J905" s="9"/>
      <c r="K905" s="5"/>
      <c r="L905" s="9"/>
      <c r="M905" s="58"/>
      <c r="N905" s="60"/>
      <c r="O905" s="56"/>
      <c r="P905" s="56"/>
      <c r="Q905" s="56"/>
    </row>
    <row r="906" spans="7:17" s="3" customFormat="1" ht="12.75">
      <c r="G906" s="6"/>
      <c r="I906" s="5"/>
      <c r="J906" s="9"/>
      <c r="K906" s="5"/>
      <c r="L906" s="9"/>
      <c r="M906" s="58"/>
      <c r="N906" s="60"/>
      <c r="O906" s="56"/>
      <c r="P906" s="56"/>
      <c r="Q906" s="56"/>
    </row>
    <row r="907" spans="7:17" s="3" customFormat="1" ht="12.75">
      <c r="G907" s="6"/>
      <c r="I907" s="5"/>
      <c r="J907" s="9"/>
      <c r="K907" s="5"/>
      <c r="L907" s="9"/>
      <c r="M907" s="58"/>
      <c r="N907" s="60"/>
      <c r="O907" s="56"/>
      <c r="P907" s="56"/>
      <c r="Q907" s="56"/>
    </row>
    <row r="908" spans="7:17" s="3" customFormat="1" ht="12.75">
      <c r="G908" s="6"/>
      <c r="I908" s="5"/>
      <c r="J908" s="9"/>
      <c r="K908" s="5"/>
      <c r="L908" s="9"/>
      <c r="M908" s="58"/>
      <c r="N908" s="60"/>
      <c r="O908" s="56"/>
      <c r="P908" s="56"/>
      <c r="Q908" s="56"/>
    </row>
    <row r="909" spans="7:17" s="3" customFormat="1" ht="12.75">
      <c r="G909" s="6"/>
      <c r="I909" s="5"/>
      <c r="J909" s="9"/>
      <c r="K909" s="5"/>
      <c r="L909" s="9"/>
      <c r="M909" s="58"/>
      <c r="N909" s="60"/>
      <c r="O909" s="56"/>
      <c r="P909" s="56"/>
      <c r="Q909" s="56"/>
    </row>
    <row r="910" spans="7:17" s="3" customFormat="1" ht="12.75">
      <c r="G910" s="6"/>
      <c r="I910" s="5"/>
      <c r="J910" s="9"/>
      <c r="K910" s="5"/>
      <c r="L910" s="9"/>
      <c r="M910" s="58"/>
      <c r="N910" s="60"/>
      <c r="O910" s="56"/>
      <c r="P910" s="56"/>
      <c r="Q910" s="56"/>
    </row>
    <row r="911" spans="7:17" s="3" customFormat="1" ht="12.75">
      <c r="G911" s="6"/>
      <c r="I911" s="5"/>
      <c r="J911" s="9"/>
      <c r="K911" s="5"/>
      <c r="L911" s="9"/>
      <c r="M911" s="58"/>
      <c r="N911" s="60"/>
      <c r="O911" s="56"/>
      <c r="P911" s="56"/>
      <c r="Q911" s="56"/>
    </row>
    <row r="912" spans="7:17" s="3" customFormat="1" ht="12.75">
      <c r="G912" s="6"/>
      <c r="I912" s="5"/>
      <c r="J912" s="9"/>
      <c r="K912" s="5"/>
      <c r="L912" s="9"/>
      <c r="M912" s="58"/>
      <c r="N912" s="60"/>
      <c r="O912" s="56"/>
      <c r="P912" s="56"/>
      <c r="Q912" s="56"/>
    </row>
    <row r="913" spans="4:18" s="3" customFormat="1">
      <c r="D913" s="1"/>
      <c r="E913" s="1"/>
      <c r="F913" s="1"/>
      <c r="G913" s="7"/>
      <c r="H913" s="1"/>
      <c r="I913" s="4"/>
      <c r="J913" s="10"/>
      <c r="K913" s="4"/>
      <c r="L913" s="10"/>
      <c r="M913" s="57"/>
      <c r="N913" s="59"/>
      <c r="O913" s="55"/>
      <c r="P913" s="55"/>
      <c r="Q913" s="55"/>
      <c r="R913" s="1"/>
    </row>
    <row r="914" spans="4:18" s="3" customFormat="1">
      <c r="D914" s="1"/>
      <c r="E914" s="1"/>
      <c r="F914" s="1"/>
      <c r="G914" s="7"/>
      <c r="H914" s="1"/>
      <c r="I914" s="4"/>
      <c r="J914" s="10"/>
      <c r="K914" s="4"/>
      <c r="L914" s="10"/>
      <c r="M914" s="57"/>
      <c r="N914" s="59"/>
      <c r="O914" s="55"/>
      <c r="P914" s="55"/>
      <c r="Q914" s="55"/>
      <c r="R914" s="1"/>
    </row>
    <row r="915" spans="4:18" s="3" customFormat="1">
      <c r="D915" s="1"/>
      <c r="E915" s="1"/>
      <c r="F915" s="1"/>
      <c r="G915" s="7"/>
      <c r="H915" s="1"/>
      <c r="I915" s="4"/>
      <c r="J915" s="10"/>
      <c r="K915" s="4"/>
      <c r="L915" s="10"/>
      <c r="M915" s="57"/>
      <c r="N915" s="59"/>
      <c r="O915" s="55"/>
      <c r="P915" s="55"/>
      <c r="Q915" s="55"/>
      <c r="R915" s="1"/>
    </row>
    <row r="916" spans="4:18" s="3" customFormat="1">
      <c r="D916" s="1"/>
      <c r="E916" s="1"/>
      <c r="F916" s="1"/>
      <c r="G916" s="7"/>
      <c r="H916" s="1"/>
      <c r="I916" s="4"/>
      <c r="J916" s="10"/>
      <c r="K916" s="4"/>
      <c r="L916" s="10"/>
      <c r="M916" s="57"/>
      <c r="N916" s="59"/>
      <c r="O916" s="55"/>
      <c r="P916" s="55"/>
      <c r="Q916" s="55"/>
      <c r="R916" s="1"/>
    </row>
    <row r="917" spans="4:18" s="3" customFormat="1">
      <c r="D917" s="1"/>
      <c r="E917" s="1"/>
      <c r="F917" s="1"/>
      <c r="G917" s="7"/>
      <c r="H917" s="1"/>
      <c r="I917" s="4"/>
      <c r="J917" s="10"/>
      <c r="K917" s="4"/>
      <c r="L917" s="10"/>
      <c r="M917" s="57"/>
      <c r="N917" s="59"/>
      <c r="O917" s="55"/>
      <c r="P917" s="55"/>
      <c r="Q917" s="55"/>
      <c r="R917" s="1"/>
    </row>
    <row r="918" spans="4:18" s="3" customFormat="1">
      <c r="D918" s="1"/>
      <c r="E918" s="1"/>
      <c r="F918" s="1"/>
      <c r="G918" s="7"/>
      <c r="H918" s="1"/>
      <c r="I918" s="4"/>
      <c r="J918" s="10"/>
      <c r="K918" s="4"/>
      <c r="L918" s="10"/>
      <c r="M918" s="57"/>
      <c r="N918" s="59"/>
      <c r="O918" s="55"/>
      <c r="P918" s="55"/>
      <c r="Q918" s="55"/>
      <c r="R918" s="1"/>
    </row>
    <row r="919" spans="4:18" s="3" customFormat="1">
      <c r="D919" s="1"/>
      <c r="E919" s="1"/>
      <c r="F919" s="1"/>
      <c r="G919" s="7"/>
      <c r="H919" s="1"/>
      <c r="I919" s="4"/>
      <c r="J919" s="10"/>
      <c r="K919" s="4"/>
      <c r="L919" s="10"/>
      <c r="M919" s="57"/>
      <c r="N919" s="59"/>
      <c r="O919" s="55"/>
      <c r="P919" s="55"/>
      <c r="Q919" s="55"/>
      <c r="R919" s="1"/>
    </row>
    <row r="920" spans="4:18" s="3" customFormat="1">
      <c r="D920" s="1"/>
      <c r="E920" s="1"/>
      <c r="F920" s="1"/>
      <c r="G920" s="7"/>
      <c r="H920" s="1"/>
      <c r="I920" s="4"/>
      <c r="J920" s="10"/>
      <c r="K920" s="4"/>
      <c r="L920" s="10"/>
      <c r="M920" s="57"/>
      <c r="N920" s="59"/>
      <c r="O920" s="55"/>
      <c r="P920" s="55"/>
      <c r="Q920" s="55"/>
      <c r="R920" s="1"/>
    </row>
    <row r="921" spans="4:18">
      <c r="G921" s="7"/>
    </row>
    <row r="922" spans="4:18">
      <c r="G922" s="7"/>
    </row>
    <row r="923" spans="4:18">
      <c r="G923" s="7"/>
    </row>
    <row r="924" spans="4:18">
      <c r="G924" s="7"/>
    </row>
    <row r="925" spans="4:18">
      <c r="G925" s="7"/>
    </row>
    <row r="926" spans="4:18">
      <c r="G926" s="7"/>
    </row>
    <row r="927" spans="4:18">
      <c r="G927" s="7"/>
    </row>
    <row r="928" spans="4:18">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sheetData>
  <mergeCells count="4">
    <mergeCell ref="M4:Q4"/>
    <mergeCell ref="R7:R11"/>
    <mergeCell ref="R45:R48"/>
    <mergeCell ref="B7:B354"/>
  </mergeCells>
  <phoneticPr fontId="2" type="noConversion"/>
  <hyperlinks>
    <hyperlink ref="R7" r:id="rId1" location="resultstable"/>
    <hyperlink ref="R45" r:id="rId2"/>
  </hyperlink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59999389629810485"/>
  </sheetPr>
  <dimension ref="B1:AP1412"/>
  <sheetViews>
    <sheetView zoomScaleNormal="100" workbookViewId="0">
      <pane ySplit="6" topLeftCell="A7" activePane="bottomLeft" state="frozen"/>
      <selection pane="bottomLeft" activeCell="H23" sqref="H2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C204_0</v>
      </c>
      <c r="C2" s="97" t="s">
        <v>577</v>
      </c>
      <c r="L2" s="71"/>
      <c r="M2" s="73" t="s">
        <v>256</v>
      </c>
      <c r="N2" s="72" t="s">
        <v>254</v>
      </c>
      <c r="O2" s="73" t="s">
        <v>253</v>
      </c>
      <c r="P2" s="73" t="s">
        <v>255</v>
      </c>
      <c r="Q2" s="74" t="s">
        <v>252</v>
      </c>
    </row>
    <row r="3" spans="2:42" ht="24.95" customHeight="1">
      <c r="L3" s="76" t="s">
        <v>123</v>
      </c>
      <c r="M3" s="70">
        <f>P3+Q3</f>
        <v>53.47999999999994</v>
      </c>
      <c r="N3" s="169">
        <f>P3/(P3+Q3)</f>
        <v>0.99</v>
      </c>
      <c r="O3" s="70">
        <f>SUM(O7:O362)</f>
        <v>56.119999999999919</v>
      </c>
      <c r="P3" s="70">
        <f>SUM(P7:P362)</f>
        <v>52.945199999999943</v>
      </c>
      <c r="Q3" s="77">
        <f>SUM(Q7:Q362)</f>
        <v>0.53479999999999861</v>
      </c>
    </row>
    <row r="4" spans="2:42" ht="24.95" customHeight="1" thickBot="1">
      <c r="L4" s="75" t="s">
        <v>124</v>
      </c>
      <c r="M4" s="554">
        <f>(O3+P3)/(M3+O3)</f>
        <v>0.99512043795620442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C204_0</v>
      </c>
      <c r="C7" s="115" t="str">
        <f>C2</f>
        <v>OP-AMPs Iv, Iw(Ch.2)</v>
      </c>
      <c r="D7" s="34" t="s">
        <v>578</v>
      </c>
      <c r="E7" s="35" t="s">
        <v>308</v>
      </c>
      <c r="F7" s="36" t="s">
        <v>309</v>
      </c>
      <c r="G7" s="170" t="s">
        <v>232</v>
      </c>
      <c r="H7" s="38">
        <v>0.2</v>
      </c>
      <c r="I7" s="39" t="s">
        <v>16</v>
      </c>
      <c r="J7" s="40" t="s">
        <v>843</v>
      </c>
      <c r="K7" s="39" t="s">
        <v>17</v>
      </c>
      <c r="L7" s="69" t="s">
        <v>848</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563"/>
      <c r="C8" s="188"/>
      <c r="D8" s="20"/>
      <c r="E8" s="21"/>
      <c r="F8" s="31"/>
      <c r="G8" s="163" t="s">
        <v>233</v>
      </c>
      <c r="H8" s="15">
        <v>0.2</v>
      </c>
      <c r="I8" s="16" t="s">
        <v>16</v>
      </c>
      <c r="J8" s="12" t="s">
        <v>843</v>
      </c>
      <c r="K8" s="16" t="s">
        <v>17</v>
      </c>
      <c r="L8" s="65" t="s">
        <v>849</v>
      </c>
      <c r="M8" s="85">
        <f>M7</f>
        <v>2.1</v>
      </c>
      <c r="N8" s="15">
        <f>IF(K8="Detected", 0.99,0)</f>
        <v>0.99</v>
      </c>
      <c r="O8" s="78">
        <f t="shared" ref="O8:O71" si="0">IF(I8="Safe", M8*H8,0)</f>
        <v>0</v>
      </c>
      <c r="P8" s="78">
        <f t="shared" ref="P8:P71" si="1">IF(I8="Dangerous",M8*H8*N8,0)</f>
        <v>0.41580000000000006</v>
      </c>
      <c r="Q8" s="153">
        <f t="shared" ref="Q8:Q71" si="2">IF(P8=0,0,M8*H8*(1-N8))</f>
        <v>4.2000000000000041E-3</v>
      </c>
      <c r="R8" s="558"/>
    </row>
    <row r="9" spans="2:42" s="3" customFormat="1" ht="27.95" customHeight="1">
      <c r="B9" s="563"/>
      <c r="C9" s="188"/>
      <c r="D9" s="20"/>
      <c r="E9" s="21"/>
      <c r="F9" s="31"/>
      <c r="G9" s="163" t="s">
        <v>230</v>
      </c>
      <c r="H9" s="15">
        <v>0.2</v>
      </c>
      <c r="I9" s="16" t="s">
        <v>68</v>
      </c>
      <c r="J9" s="12" t="s">
        <v>844</v>
      </c>
      <c r="K9" s="16" t="s">
        <v>82</v>
      </c>
      <c r="L9" s="65" t="s">
        <v>849</v>
      </c>
      <c r="M9" s="85">
        <f>M8</f>
        <v>2.1</v>
      </c>
      <c r="N9" s="15">
        <f>IF(K9="Detected", 0.99,0)</f>
        <v>0.99</v>
      </c>
      <c r="O9" s="78">
        <f t="shared" si="0"/>
        <v>0</v>
      </c>
      <c r="P9" s="78">
        <f t="shared" si="1"/>
        <v>0.41580000000000006</v>
      </c>
      <c r="Q9" s="153">
        <f t="shared" si="2"/>
        <v>4.2000000000000041E-3</v>
      </c>
      <c r="R9" s="558"/>
    </row>
    <row r="10" spans="2:42" s="3" customFormat="1" ht="27.95" customHeight="1">
      <c r="B10" s="563"/>
      <c r="C10" s="188"/>
      <c r="D10" s="20"/>
      <c r="E10" s="21"/>
      <c r="F10" s="31"/>
      <c r="G10" s="163" t="s">
        <v>231</v>
      </c>
      <c r="H10" s="15">
        <v>0.2</v>
      </c>
      <c r="I10" s="16" t="s">
        <v>27</v>
      </c>
      <c r="J10" s="12" t="s">
        <v>842</v>
      </c>
      <c r="K10" s="16" t="s">
        <v>17</v>
      </c>
      <c r="L10" s="65" t="s">
        <v>849</v>
      </c>
      <c r="M10" s="85">
        <f>M9</f>
        <v>2.1</v>
      </c>
      <c r="N10" s="15">
        <f t="shared" ref="N10:N73" si="3">IF(K10="Detected", 0.99,0)</f>
        <v>0.99</v>
      </c>
      <c r="O10" s="78">
        <f t="shared" si="0"/>
        <v>0</v>
      </c>
      <c r="P10" s="78">
        <f t="shared" si="1"/>
        <v>0.41580000000000006</v>
      </c>
      <c r="Q10" s="153">
        <f t="shared" si="2"/>
        <v>4.2000000000000041E-3</v>
      </c>
      <c r="R10" s="558"/>
    </row>
    <row r="11" spans="2:42" s="3" customFormat="1" ht="39.950000000000003" customHeight="1">
      <c r="B11" s="563"/>
      <c r="C11" s="188"/>
      <c r="D11" s="22"/>
      <c r="E11" s="23"/>
      <c r="F11" s="24"/>
      <c r="G11" s="168" t="s">
        <v>234</v>
      </c>
      <c r="H11" s="15">
        <v>0.2</v>
      </c>
      <c r="I11" s="16" t="s">
        <v>25</v>
      </c>
      <c r="J11" s="12" t="s">
        <v>842</v>
      </c>
      <c r="K11" s="16" t="s">
        <v>17</v>
      </c>
      <c r="L11" s="65" t="s">
        <v>849</v>
      </c>
      <c r="M11" s="85">
        <f>M10</f>
        <v>2.1</v>
      </c>
      <c r="N11" s="15">
        <f t="shared" si="3"/>
        <v>0.99</v>
      </c>
      <c r="O11" s="78">
        <f t="shared" si="0"/>
        <v>0</v>
      </c>
      <c r="P11" s="78">
        <f t="shared" si="1"/>
        <v>0.41580000000000006</v>
      </c>
      <c r="Q11" s="153">
        <f t="shared" si="2"/>
        <v>4.2000000000000041E-3</v>
      </c>
      <c r="R11" s="559"/>
    </row>
    <row r="12" spans="2:42" s="3" customFormat="1" ht="27.95" customHeight="1">
      <c r="B12" s="563"/>
      <c r="C12" s="188"/>
      <c r="D12" s="17" t="s">
        <v>579</v>
      </c>
      <c r="E12" s="18" t="s">
        <v>22</v>
      </c>
      <c r="F12" s="19" t="s">
        <v>198</v>
      </c>
      <c r="G12" s="14" t="s">
        <v>205</v>
      </c>
      <c r="H12" s="15">
        <v>0.4</v>
      </c>
      <c r="I12" s="16" t="s">
        <v>15</v>
      </c>
      <c r="J12" s="12" t="s">
        <v>210</v>
      </c>
      <c r="K12" s="16" t="s">
        <v>18</v>
      </c>
      <c r="L12" s="65" t="s">
        <v>21</v>
      </c>
      <c r="M12" s="85">
        <v>2</v>
      </c>
      <c r="N12" s="15">
        <f t="shared" si="3"/>
        <v>0</v>
      </c>
      <c r="O12" s="78">
        <f t="shared" si="0"/>
        <v>0.8</v>
      </c>
      <c r="P12" s="78">
        <f t="shared" si="1"/>
        <v>0</v>
      </c>
      <c r="Q12" s="153">
        <f t="shared" si="2"/>
        <v>0</v>
      </c>
      <c r="R12" s="113"/>
    </row>
    <row r="13" spans="2:42" s="3" customFormat="1" ht="27.95" customHeight="1">
      <c r="B13" s="563"/>
      <c r="C13" s="188"/>
      <c r="D13" s="20"/>
      <c r="E13" s="21"/>
      <c r="F13" s="31"/>
      <c r="G13" s="14" t="s">
        <v>206</v>
      </c>
      <c r="H13" s="15">
        <v>0.4</v>
      </c>
      <c r="I13" s="16" t="s">
        <v>204</v>
      </c>
      <c r="J13" s="13" t="s">
        <v>846</v>
      </c>
      <c r="K13" s="16" t="s">
        <v>20</v>
      </c>
      <c r="L13" s="66" t="s">
        <v>848</v>
      </c>
      <c r="M13" s="85">
        <f t="shared" ref="M13:M75" si="4">M12</f>
        <v>2</v>
      </c>
      <c r="N13" s="15">
        <f t="shared" si="3"/>
        <v>0.99</v>
      </c>
      <c r="O13" s="78">
        <f t="shared" si="0"/>
        <v>0</v>
      </c>
      <c r="P13" s="78">
        <f t="shared" si="1"/>
        <v>0.79200000000000004</v>
      </c>
      <c r="Q13" s="153">
        <f t="shared" si="2"/>
        <v>8.0000000000000071E-3</v>
      </c>
      <c r="R13" s="113"/>
    </row>
    <row r="14" spans="2:42" s="3" customFormat="1" ht="27.95" customHeight="1">
      <c r="B14" s="563"/>
      <c r="C14" s="269"/>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113"/>
    </row>
    <row r="15" spans="2:42" s="3" customFormat="1" ht="27.95" customHeight="1">
      <c r="B15" s="563"/>
      <c r="C15" s="94" t="s">
        <v>580</v>
      </c>
      <c r="D15" s="20" t="s">
        <v>581</v>
      </c>
      <c r="E15" s="21" t="s">
        <v>22</v>
      </c>
      <c r="F15" s="31" t="s">
        <v>324</v>
      </c>
      <c r="G15" s="25" t="s">
        <v>205</v>
      </c>
      <c r="H15" s="26">
        <v>0.4</v>
      </c>
      <c r="I15" s="27" t="s">
        <v>15</v>
      </c>
      <c r="J15" s="11" t="s">
        <v>210</v>
      </c>
      <c r="K15" s="27" t="s">
        <v>18</v>
      </c>
      <c r="L15" s="64" t="s">
        <v>21</v>
      </c>
      <c r="M15" s="87">
        <v>2</v>
      </c>
      <c r="N15" s="26">
        <f t="shared" si="3"/>
        <v>0</v>
      </c>
      <c r="O15" s="88">
        <f t="shared" si="0"/>
        <v>0.8</v>
      </c>
      <c r="P15" s="88">
        <f t="shared" si="1"/>
        <v>0</v>
      </c>
      <c r="Q15" s="152">
        <f t="shared" si="2"/>
        <v>0</v>
      </c>
      <c r="R15" s="113"/>
    </row>
    <row r="16" spans="2:42" s="3" customFormat="1" ht="27.95" customHeight="1">
      <c r="B16" s="563"/>
      <c r="C16" s="188"/>
      <c r="D16" s="20"/>
      <c r="E16" s="21"/>
      <c r="F16" s="31"/>
      <c r="G16" s="14" t="s">
        <v>206</v>
      </c>
      <c r="H16" s="15">
        <v>0.4</v>
      </c>
      <c r="I16" s="16" t="s">
        <v>204</v>
      </c>
      <c r="J16" s="13" t="s">
        <v>851</v>
      </c>
      <c r="K16" s="16" t="s">
        <v>20</v>
      </c>
      <c r="L16" s="66" t="s">
        <v>849</v>
      </c>
      <c r="M16" s="85">
        <f t="shared" si="4"/>
        <v>2</v>
      </c>
      <c r="N16" s="15">
        <f t="shared" si="3"/>
        <v>0.99</v>
      </c>
      <c r="O16" s="78">
        <f t="shared" si="0"/>
        <v>0</v>
      </c>
      <c r="P16" s="78">
        <f t="shared" si="1"/>
        <v>0.79200000000000004</v>
      </c>
      <c r="Q16" s="153">
        <f t="shared" si="2"/>
        <v>8.0000000000000071E-3</v>
      </c>
      <c r="R16" s="113"/>
    </row>
    <row r="17" spans="2:18" s="3" customFormat="1" ht="27.95" customHeight="1">
      <c r="B17" s="563"/>
      <c r="C17" s="188"/>
      <c r="D17" s="22"/>
      <c r="E17" s="23"/>
      <c r="F17" s="24"/>
      <c r="G17" s="14" t="s">
        <v>14</v>
      </c>
      <c r="H17" s="15">
        <v>0.2</v>
      </c>
      <c r="I17" s="16" t="s">
        <v>15</v>
      </c>
      <c r="J17" s="12" t="s">
        <v>210</v>
      </c>
      <c r="K17" s="16" t="s">
        <v>18</v>
      </c>
      <c r="L17" s="65" t="s">
        <v>21</v>
      </c>
      <c r="M17" s="85">
        <f t="shared" si="4"/>
        <v>2</v>
      </c>
      <c r="N17" s="15">
        <f t="shared" si="3"/>
        <v>0</v>
      </c>
      <c r="O17" s="78">
        <f t="shared" si="0"/>
        <v>0.4</v>
      </c>
      <c r="P17" s="78">
        <f t="shared" si="1"/>
        <v>0</v>
      </c>
      <c r="Q17" s="153">
        <f t="shared" si="2"/>
        <v>0</v>
      </c>
      <c r="R17" s="113"/>
    </row>
    <row r="18" spans="2:18" s="3" customFormat="1" ht="27.95" customHeight="1">
      <c r="B18" s="563"/>
      <c r="C18" s="188"/>
      <c r="D18" s="17" t="s">
        <v>582</v>
      </c>
      <c r="E18" s="18" t="s">
        <v>6</v>
      </c>
      <c r="F18" s="19" t="s">
        <v>312</v>
      </c>
      <c r="G18" s="14" t="s">
        <v>12</v>
      </c>
      <c r="H18" s="15">
        <v>0.8</v>
      </c>
      <c r="I18" s="16" t="s">
        <v>68</v>
      </c>
      <c r="J18" s="12" t="s">
        <v>852</v>
      </c>
      <c r="K18" s="16" t="s">
        <v>221</v>
      </c>
      <c r="L18" s="66" t="s">
        <v>849</v>
      </c>
      <c r="M18" s="85">
        <v>0.2</v>
      </c>
      <c r="N18" s="15">
        <f t="shared" si="3"/>
        <v>0.99</v>
      </c>
      <c r="O18" s="78">
        <f t="shared" si="0"/>
        <v>0</v>
      </c>
      <c r="P18" s="78">
        <f t="shared" si="1"/>
        <v>0.15840000000000004</v>
      </c>
      <c r="Q18" s="153">
        <f t="shared" si="2"/>
        <v>1.6000000000000018E-3</v>
      </c>
      <c r="R18" s="113"/>
    </row>
    <row r="19" spans="2:18" s="3" customFormat="1" ht="27.95" customHeight="1">
      <c r="B19" s="563"/>
      <c r="C19" s="188"/>
      <c r="D19" s="20"/>
      <c r="E19" s="21"/>
      <c r="F19" s="31"/>
      <c r="G19" s="14" t="s">
        <v>13</v>
      </c>
      <c r="H19" s="15">
        <v>0.1</v>
      </c>
      <c r="I19" s="16" t="s">
        <v>339</v>
      </c>
      <c r="J19" s="12" t="s">
        <v>343</v>
      </c>
      <c r="K19" s="16" t="s">
        <v>297</v>
      </c>
      <c r="L19" s="66" t="s">
        <v>849</v>
      </c>
      <c r="M19" s="85">
        <f t="shared" si="4"/>
        <v>0.2</v>
      </c>
      <c r="N19" s="15">
        <f t="shared" si="3"/>
        <v>0.99</v>
      </c>
      <c r="O19" s="78">
        <f t="shared" si="0"/>
        <v>0</v>
      </c>
      <c r="P19" s="78">
        <f t="shared" si="1"/>
        <v>1.9800000000000005E-2</v>
      </c>
      <c r="Q19" s="153">
        <f t="shared" si="2"/>
        <v>2.0000000000000023E-4</v>
      </c>
      <c r="R19" s="113"/>
    </row>
    <row r="20" spans="2:18" s="3" customFormat="1" ht="27.95" customHeight="1">
      <c r="B20" s="563"/>
      <c r="C20" s="188"/>
      <c r="D20" s="22"/>
      <c r="E20" s="23"/>
      <c r="F20" s="24"/>
      <c r="G20" s="14" t="s">
        <v>14</v>
      </c>
      <c r="H20" s="15">
        <v>0.1</v>
      </c>
      <c r="I20" s="16" t="s">
        <v>340</v>
      </c>
      <c r="J20" s="12" t="s">
        <v>342</v>
      </c>
      <c r="K20" s="16" t="s">
        <v>221</v>
      </c>
      <c r="L20" s="66" t="s">
        <v>849</v>
      </c>
      <c r="M20" s="85">
        <f t="shared" si="4"/>
        <v>0.2</v>
      </c>
      <c r="N20" s="15">
        <f t="shared" si="3"/>
        <v>0.99</v>
      </c>
      <c r="O20" s="78">
        <f t="shared" si="0"/>
        <v>0</v>
      </c>
      <c r="P20" s="78">
        <f t="shared" si="1"/>
        <v>1.9800000000000005E-2</v>
      </c>
      <c r="Q20" s="153">
        <f t="shared" si="2"/>
        <v>2.0000000000000023E-4</v>
      </c>
      <c r="R20" s="113"/>
    </row>
    <row r="21" spans="2:18" s="3" customFormat="1" ht="27.95" customHeight="1">
      <c r="B21" s="563"/>
      <c r="C21" s="188"/>
      <c r="D21" s="17" t="s">
        <v>583</v>
      </c>
      <c r="E21" s="18" t="s">
        <v>334</v>
      </c>
      <c r="F21" s="19" t="s">
        <v>312</v>
      </c>
      <c r="G21" s="14" t="s">
        <v>12</v>
      </c>
      <c r="H21" s="15">
        <v>0.8</v>
      </c>
      <c r="I21" s="16" t="s">
        <v>68</v>
      </c>
      <c r="J21" s="12" t="s">
        <v>852</v>
      </c>
      <c r="K21" s="16" t="s">
        <v>221</v>
      </c>
      <c r="L21" s="66" t="s">
        <v>849</v>
      </c>
      <c r="M21" s="85">
        <v>0.2</v>
      </c>
      <c r="N21" s="15">
        <f t="shared" si="3"/>
        <v>0.99</v>
      </c>
      <c r="O21" s="78">
        <f t="shared" si="0"/>
        <v>0</v>
      </c>
      <c r="P21" s="78">
        <f t="shared" si="1"/>
        <v>0.15840000000000004</v>
      </c>
      <c r="Q21" s="153">
        <f t="shared" si="2"/>
        <v>1.6000000000000018E-3</v>
      </c>
      <c r="R21" s="113"/>
    </row>
    <row r="22" spans="2:18" s="3" customFormat="1" ht="27.95" customHeight="1">
      <c r="B22" s="563"/>
      <c r="C22" s="188"/>
      <c r="D22" s="20"/>
      <c r="E22" s="21"/>
      <c r="F22" s="31"/>
      <c r="G22" s="14" t="s">
        <v>13</v>
      </c>
      <c r="H22" s="15">
        <v>0.1</v>
      </c>
      <c r="I22" s="16" t="s">
        <v>339</v>
      </c>
      <c r="J22" s="12" t="s">
        <v>343</v>
      </c>
      <c r="K22" s="16" t="s">
        <v>297</v>
      </c>
      <c r="L22" s="66" t="s">
        <v>849</v>
      </c>
      <c r="M22" s="85">
        <f t="shared" si="4"/>
        <v>0.2</v>
      </c>
      <c r="N22" s="15">
        <f t="shared" si="3"/>
        <v>0.99</v>
      </c>
      <c r="O22" s="78">
        <f t="shared" si="0"/>
        <v>0</v>
      </c>
      <c r="P22" s="78">
        <f t="shared" si="1"/>
        <v>1.9800000000000005E-2</v>
      </c>
      <c r="Q22" s="153">
        <f t="shared" si="2"/>
        <v>2.0000000000000023E-4</v>
      </c>
      <c r="R22" s="113"/>
    </row>
    <row r="23" spans="2:18" s="3" customFormat="1" ht="27.95" customHeight="1">
      <c r="B23" s="563"/>
      <c r="C23" s="188"/>
      <c r="D23" s="22"/>
      <c r="E23" s="23"/>
      <c r="F23" s="24"/>
      <c r="G23" s="14" t="s">
        <v>14</v>
      </c>
      <c r="H23" s="15">
        <v>0.1</v>
      </c>
      <c r="I23" s="16" t="s">
        <v>340</v>
      </c>
      <c r="J23" s="12" t="s">
        <v>342</v>
      </c>
      <c r="K23" s="16" t="s">
        <v>221</v>
      </c>
      <c r="L23" s="66" t="s">
        <v>849</v>
      </c>
      <c r="M23" s="85">
        <f t="shared" si="4"/>
        <v>0.2</v>
      </c>
      <c r="N23" s="15">
        <f t="shared" si="3"/>
        <v>0.99</v>
      </c>
      <c r="O23" s="78">
        <f t="shared" si="0"/>
        <v>0</v>
      </c>
      <c r="P23" s="78">
        <f t="shared" si="1"/>
        <v>1.9800000000000005E-2</v>
      </c>
      <c r="Q23" s="153">
        <f t="shared" si="2"/>
        <v>2.0000000000000023E-4</v>
      </c>
      <c r="R23" s="113"/>
    </row>
    <row r="24" spans="2:18" s="3" customFormat="1" ht="27.95" customHeight="1">
      <c r="B24" s="563"/>
      <c r="C24" s="188"/>
      <c r="D24" s="17" t="s">
        <v>584</v>
      </c>
      <c r="E24" s="18" t="s">
        <v>71</v>
      </c>
      <c r="F24" s="19" t="s">
        <v>325</v>
      </c>
      <c r="G24" s="14" t="s">
        <v>205</v>
      </c>
      <c r="H24" s="15">
        <v>0.4</v>
      </c>
      <c r="I24" s="16" t="s">
        <v>15</v>
      </c>
      <c r="J24" s="12" t="s">
        <v>210</v>
      </c>
      <c r="K24" s="16" t="s">
        <v>18</v>
      </c>
      <c r="L24" s="65" t="s">
        <v>21</v>
      </c>
      <c r="M24" s="85">
        <v>2</v>
      </c>
      <c r="N24" s="15">
        <f t="shared" si="3"/>
        <v>0</v>
      </c>
      <c r="O24" s="78">
        <f t="shared" si="0"/>
        <v>0.8</v>
      </c>
      <c r="P24" s="78">
        <f t="shared" si="1"/>
        <v>0</v>
      </c>
      <c r="Q24" s="153">
        <f t="shared" si="2"/>
        <v>0</v>
      </c>
      <c r="R24" s="113"/>
    </row>
    <row r="25" spans="2:18" s="3" customFormat="1" ht="27.95" customHeight="1">
      <c r="B25" s="563"/>
      <c r="C25" s="188"/>
      <c r="D25" s="20"/>
      <c r="E25" s="21"/>
      <c r="F25" s="31"/>
      <c r="G25" s="14" t="s">
        <v>206</v>
      </c>
      <c r="H25" s="15">
        <v>0.4</v>
      </c>
      <c r="I25" s="16" t="s">
        <v>204</v>
      </c>
      <c r="J25" s="13" t="s">
        <v>853</v>
      </c>
      <c r="K25" s="16" t="s">
        <v>20</v>
      </c>
      <c r="L25" s="66" t="s">
        <v>849</v>
      </c>
      <c r="M25" s="85">
        <f t="shared" si="4"/>
        <v>2</v>
      </c>
      <c r="N25" s="15">
        <f t="shared" si="3"/>
        <v>0.99</v>
      </c>
      <c r="O25" s="78">
        <f t="shared" si="0"/>
        <v>0</v>
      </c>
      <c r="P25" s="78">
        <f t="shared" si="1"/>
        <v>0.79200000000000004</v>
      </c>
      <c r="Q25" s="153">
        <f t="shared" si="2"/>
        <v>8.0000000000000071E-3</v>
      </c>
      <c r="R25" s="113"/>
    </row>
    <row r="26" spans="2:18" s="3" customFormat="1" ht="27.95" customHeight="1">
      <c r="B26" s="563"/>
      <c r="C26" s="188"/>
      <c r="D26" s="22"/>
      <c r="E26" s="23"/>
      <c r="F26" s="24"/>
      <c r="G26" s="14" t="s">
        <v>14</v>
      </c>
      <c r="H26" s="15">
        <v>0.2</v>
      </c>
      <c r="I26" s="16" t="s">
        <v>15</v>
      </c>
      <c r="J26" s="12" t="s">
        <v>210</v>
      </c>
      <c r="K26" s="16" t="s">
        <v>18</v>
      </c>
      <c r="L26" s="65" t="s">
        <v>21</v>
      </c>
      <c r="M26" s="85">
        <f t="shared" si="4"/>
        <v>2</v>
      </c>
      <c r="N26" s="15">
        <f t="shared" si="3"/>
        <v>0</v>
      </c>
      <c r="O26" s="78">
        <f t="shared" si="0"/>
        <v>0.4</v>
      </c>
      <c r="P26" s="78">
        <f t="shared" si="1"/>
        <v>0</v>
      </c>
      <c r="Q26" s="153">
        <f t="shared" si="2"/>
        <v>0</v>
      </c>
      <c r="R26" s="113"/>
    </row>
    <row r="27" spans="2:18" s="3" customFormat="1" ht="27.95" customHeight="1">
      <c r="B27" s="563"/>
      <c r="C27" s="188"/>
      <c r="D27" s="17" t="s">
        <v>585</v>
      </c>
      <c r="E27" s="18" t="s">
        <v>6</v>
      </c>
      <c r="F27" s="19" t="s">
        <v>326</v>
      </c>
      <c r="G27" s="14" t="s">
        <v>12</v>
      </c>
      <c r="H27" s="15">
        <v>0.8</v>
      </c>
      <c r="I27" s="16" t="s">
        <v>344</v>
      </c>
      <c r="J27" s="12" t="s">
        <v>852</v>
      </c>
      <c r="K27" s="16" t="s">
        <v>82</v>
      </c>
      <c r="L27" s="66" t="s">
        <v>849</v>
      </c>
      <c r="M27" s="85">
        <v>0.2</v>
      </c>
      <c r="N27" s="15">
        <f t="shared" si="3"/>
        <v>0.99</v>
      </c>
      <c r="O27" s="78">
        <f t="shared" si="0"/>
        <v>0</v>
      </c>
      <c r="P27" s="78">
        <f t="shared" si="1"/>
        <v>0.15840000000000004</v>
      </c>
      <c r="Q27" s="153">
        <f t="shared" si="2"/>
        <v>1.6000000000000018E-3</v>
      </c>
      <c r="R27" s="113"/>
    </row>
    <row r="28" spans="2:18" s="3" customFormat="1" ht="27.95" customHeight="1">
      <c r="B28" s="563"/>
      <c r="C28" s="188"/>
      <c r="D28" s="20"/>
      <c r="E28" s="21"/>
      <c r="F28" s="31"/>
      <c r="G28" s="14" t="s">
        <v>13</v>
      </c>
      <c r="H28" s="15">
        <v>0.1</v>
      </c>
      <c r="I28" s="16" t="s">
        <v>68</v>
      </c>
      <c r="J28" s="12" t="s">
        <v>342</v>
      </c>
      <c r="K28" s="16" t="s">
        <v>297</v>
      </c>
      <c r="L28" s="66" t="s">
        <v>849</v>
      </c>
      <c r="M28" s="85">
        <f t="shared" si="4"/>
        <v>0.2</v>
      </c>
      <c r="N28" s="15">
        <f t="shared" si="3"/>
        <v>0.99</v>
      </c>
      <c r="O28" s="78">
        <f t="shared" si="0"/>
        <v>0</v>
      </c>
      <c r="P28" s="78">
        <f t="shared" si="1"/>
        <v>1.9800000000000005E-2</v>
      </c>
      <c r="Q28" s="153">
        <f t="shared" si="2"/>
        <v>2.0000000000000023E-4</v>
      </c>
      <c r="R28" s="113"/>
    </row>
    <row r="29" spans="2:18" s="3" customFormat="1" ht="27.95" customHeight="1">
      <c r="B29" s="563"/>
      <c r="C29" s="188"/>
      <c r="D29" s="22"/>
      <c r="E29" s="23"/>
      <c r="F29" s="24"/>
      <c r="G29" s="14" t="s">
        <v>14</v>
      </c>
      <c r="H29" s="15">
        <v>0.1</v>
      </c>
      <c r="I29" s="16" t="s">
        <v>68</v>
      </c>
      <c r="J29" s="12" t="s">
        <v>342</v>
      </c>
      <c r="K29" s="16" t="s">
        <v>221</v>
      </c>
      <c r="L29" s="66" t="s">
        <v>849</v>
      </c>
      <c r="M29" s="85">
        <f t="shared" si="4"/>
        <v>0.2</v>
      </c>
      <c r="N29" s="15">
        <f t="shared" si="3"/>
        <v>0.99</v>
      </c>
      <c r="O29" s="78">
        <f t="shared" si="0"/>
        <v>0</v>
      </c>
      <c r="P29" s="78">
        <f t="shared" si="1"/>
        <v>1.9800000000000005E-2</v>
      </c>
      <c r="Q29" s="153">
        <f t="shared" si="2"/>
        <v>2.0000000000000023E-4</v>
      </c>
      <c r="R29" s="113"/>
    </row>
    <row r="30" spans="2:18" s="3" customFormat="1" ht="27.95" customHeight="1">
      <c r="B30" s="563"/>
      <c r="C30" s="188"/>
      <c r="D30" s="17" t="s">
        <v>586</v>
      </c>
      <c r="E30" s="18" t="s">
        <v>6</v>
      </c>
      <c r="F30" s="19" t="s">
        <v>327</v>
      </c>
      <c r="G30" s="14" t="s">
        <v>12</v>
      </c>
      <c r="H30" s="15">
        <v>0.8</v>
      </c>
      <c r="I30" s="16" t="s">
        <v>344</v>
      </c>
      <c r="J30" s="12" t="s">
        <v>852</v>
      </c>
      <c r="K30" s="16" t="s">
        <v>82</v>
      </c>
      <c r="L30" s="66" t="s">
        <v>849</v>
      </c>
      <c r="M30" s="85">
        <v>0.2</v>
      </c>
      <c r="N30" s="15">
        <f t="shared" si="3"/>
        <v>0.99</v>
      </c>
      <c r="O30" s="78">
        <f t="shared" si="0"/>
        <v>0</v>
      </c>
      <c r="P30" s="78">
        <f t="shared" si="1"/>
        <v>0.15840000000000004</v>
      </c>
      <c r="Q30" s="153">
        <f t="shared" si="2"/>
        <v>1.6000000000000018E-3</v>
      </c>
      <c r="R30" s="113"/>
    </row>
    <row r="31" spans="2:18" s="3" customFormat="1" ht="27.95" customHeight="1">
      <c r="B31" s="563"/>
      <c r="C31" s="188"/>
      <c r="D31" s="20"/>
      <c r="E31" s="21"/>
      <c r="F31" s="31"/>
      <c r="G31" s="14" t="s">
        <v>13</v>
      </c>
      <c r="H31" s="15">
        <v>0.1</v>
      </c>
      <c r="I31" s="16" t="s">
        <v>68</v>
      </c>
      <c r="J31" s="12" t="s">
        <v>342</v>
      </c>
      <c r="K31" s="16" t="s">
        <v>297</v>
      </c>
      <c r="L31" s="66" t="s">
        <v>849</v>
      </c>
      <c r="M31" s="85">
        <f t="shared" si="4"/>
        <v>0.2</v>
      </c>
      <c r="N31" s="15">
        <f t="shared" si="3"/>
        <v>0.99</v>
      </c>
      <c r="O31" s="78">
        <f t="shared" si="0"/>
        <v>0</v>
      </c>
      <c r="P31" s="78">
        <f t="shared" si="1"/>
        <v>1.9800000000000005E-2</v>
      </c>
      <c r="Q31" s="153">
        <f t="shared" si="2"/>
        <v>2.0000000000000023E-4</v>
      </c>
      <c r="R31" s="113"/>
    </row>
    <row r="32" spans="2:18" s="3" customFormat="1" ht="27.95" customHeight="1">
      <c r="B32" s="563"/>
      <c r="C32" s="188"/>
      <c r="D32" s="22"/>
      <c r="E32" s="23"/>
      <c r="F32" s="24"/>
      <c r="G32" s="14" t="s">
        <v>14</v>
      </c>
      <c r="H32" s="15">
        <v>0.1</v>
      </c>
      <c r="I32" s="16" t="s">
        <v>68</v>
      </c>
      <c r="J32" s="12" t="s">
        <v>342</v>
      </c>
      <c r="K32" s="16" t="s">
        <v>221</v>
      </c>
      <c r="L32" s="66" t="s">
        <v>854</v>
      </c>
      <c r="M32" s="85">
        <f t="shared" si="4"/>
        <v>0.2</v>
      </c>
      <c r="N32" s="15">
        <f t="shared" si="3"/>
        <v>0.99</v>
      </c>
      <c r="O32" s="78">
        <f t="shared" si="0"/>
        <v>0</v>
      </c>
      <c r="P32" s="78">
        <f t="shared" si="1"/>
        <v>1.9800000000000005E-2</v>
      </c>
      <c r="Q32" s="153">
        <f t="shared" si="2"/>
        <v>2.0000000000000023E-4</v>
      </c>
      <c r="R32" s="113"/>
    </row>
    <row r="33" spans="2:18" s="3" customFormat="1" ht="27.95" customHeight="1">
      <c r="B33" s="563"/>
      <c r="C33" s="188"/>
      <c r="D33" s="17" t="s">
        <v>587</v>
      </c>
      <c r="E33" s="18" t="s">
        <v>71</v>
      </c>
      <c r="F33" s="19" t="s">
        <v>329</v>
      </c>
      <c r="G33" s="14" t="s">
        <v>205</v>
      </c>
      <c r="H33" s="15">
        <v>0.4</v>
      </c>
      <c r="I33" s="16" t="s">
        <v>81</v>
      </c>
      <c r="J33" s="12" t="s">
        <v>292</v>
      </c>
      <c r="K33" s="16" t="s">
        <v>215</v>
      </c>
      <c r="L33" s="65" t="s">
        <v>217</v>
      </c>
      <c r="M33" s="85">
        <v>2</v>
      </c>
      <c r="N33" s="15">
        <f t="shared" si="3"/>
        <v>0</v>
      </c>
      <c r="O33" s="78">
        <f t="shared" si="0"/>
        <v>0.8</v>
      </c>
      <c r="P33" s="78">
        <f t="shared" si="1"/>
        <v>0</v>
      </c>
      <c r="Q33" s="153">
        <f t="shared" si="2"/>
        <v>0</v>
      </c>
      <c r="R33" s="113"/>
    </row>
    <row r="34" spans="2:18" s="3" customFormat="1" ht="27.95" customHeight="1">
      <c r="B34" s="563"/>
      <c r="C34" s="188"/>
      <c r="D34" s="20"/>
      <c r="E34" s="21"/>
      <c r="F34" s="31"/>
      <c r="G34" s="14" t="s">
        <v>206</v>
      </c>
      <c r="H34" s="15">
        <v>0.4</v>
      </c>
      <c r="I34" s="16" t="s">
        <v>68</v>
      </c>
      <c r="J34" s="12" t="s">
        <v>342</v>
      </c>
      <c r="K34" s="16" t="s">
        <v>297</v>
      </c>
      <c r="L34" s="66" t="s">
        <v>854</v>
      </c>
      <c r="M34" s="85">
        <f t="shared" si="4"/>
        <v>2</v>
      </c>
      <c r="N34" s="15">
        <f t="shared" si="3"/>
        <v>0.99</v>
      </c>
      <c r="O34" s="78">
        <f t="shared" si="0"/>
        <v>0</v>
      </c>
      <c r="P34" s="78">
        <f t="shared" si="1"/>
        <v>0.79200000000000004</v>
      </c>
      <c r="Q34" s="153">
        <f t="shared" si="2"/>
        <v>8.0000000000000071E-3</v>
      </c>
      <c r="R34" s="113"/>
    </row>
    <row r="35" spans="2:18" s="3" customFormat="1" ht="27.95" customHeight="1">
      <c r="B35" s="563"/>
      <c r="C35" s="188"/>
      <c r="D35" s="22"/>
      <c r="E35" s="23"/>
      <c r="F35" s="24"/>
      <c r="G35" s="14" t="s">
        <v>14</v>
      </c>
      <c r="H35" s="15">
        <v>0.2</v>
      </c>
      <c r="I35" s="16" t="s">
        <v>15</v>
      </c>
      <c r="J35" s="12" t="s">
        <v>210</v>
      </c>
      <c r="K35" s="16" t="s">
        <v>18</v>
      </c>
      <c r="L35" s="65" t="s">
        <v>21</v>
      </c>
      <c r="M35" s="85">
        <f t="shared" si="4"/>
        <v>2</v>
      </c>
      <c r="N35" s="15">
        <f t="shared" si="3"/>
        <v>0</v>
      </c>
      <c r="O35" s="78">
        <f t="shared" si="0"/>
        <v>0.4</v>
      </c>
      <c r="P35" s="78">
        <f t="shared" si="1"/>
        <v>0</v>
      </c>
      <c r="Q35" s="153">
        <f t="shared" si="2"/>
        <v>0</v>
      </c>
      <c r="R35" s="113"/>
    </row>
    <row r="36" spans="2:18" s="3" customFormat="1" ht="27.95" customHeight="1">
      <c r="B36" s="563"/>
      <c r="C36" s="188"/>
      <c r="D36" s="17" t="s">
        <v>588</v>
      </c>
      <c r="E36" s="18" t="s">
        <v>24</v>
      </c>
      <c r="F36" s="19" t="s">
        <v>331</v>
      </c>
      <c r="G36" s="14" t="s">
        <v>12</v>
      </c>
      <c r="H36" s="15">
        <v>0.8</v>
      </c>
      <c r="I36" s="16" t="s">
        <v>68</v>
      </c>
      <c r="J36" s="12" t="s">
        <v>342</v>
      </c>
      <c r="K36" s="16" t="s">
        <v>221</v>
      </c>
      <c r="L36" s="66" t="s">
        <v>854</v>
      </c>
      <c r="M36" s="85">
        <v>0.2</v>
      </c>
      <c r="N36" s="15">
        <f t="shared" si="3"/>
        <v>0.99</v>
      </c>
      <c r="O36" s="78">
        <f t="shared" si="0"/>
        <v>0</v>
      </c>
      <c r="P36" s="78">
        <f t="shared" si="1"/>
        <v>0.15840000000000004</v>
      </c>
      <c r="Q36" s="153">
        <f t="shared" si="2"/>
        <v>1.6000000000000018E-3</v>
      </c>
      <c r="R36" s="113"/>
    </row>
    <row r="37" spans="2:18" s="3" customFormat="1" ht="27.95" customHeight="1">
      <c r="B37" s="563"/>
      <c r="C37" s="188"/>
      <c r="D37" s="20"/>
      <c r="E37" s="21"/>
      <c r="F37" s="31"/>
      <c r="G37" s="14" t="s">
        <v>13</v>
      </c>
      <c r="H37" s="15">
        <v>0.1</v>
      </c>
      <c r="I37" s="16" t="s">
        <v>204</v>
      </c>
      <c r="J37" s="12" t="s">
        <v>342</v>
      </c>
      <c r="K37" s="16" t="s">
        <v>300</v>
      </c>
      <c r="L37" s="66" t="s">
        <v>854</v>
      </c>
      <c r="M37" s="85">
        <f t="shared" si="4"/>
        <v>0.2</v>
      </c>
      <c r="N37" s="15">
        <f t="shared" si="3"/>
        <v>0.99</v>
      </c>
      <c r="O37" s="78">
        <f t="shared" si="0"/>
        <v>0</v>
      </c>
      <c r="P37" s="78">
        <f t="shared" si="1"/>
        <v>1.9800000000000005E-2</v>
      </c>
      <c r="Q37" s="153">
        <f t="shared" si="2"/>
        <v>2.0000000000000023E-4</v>
      </c>
      <c r="R37" s="113"/>
    </row>
    <row r="38" spans="2:18" s="3" customFormat="1" ht="27.95" customHeight="1">
      <c r="B38" s="563"/>
      <c r="C38" s="188"/>
      <c r="D38" s="20"/>
      <c r="E38" s="21"/>
      <c r="F38" s="31"/>
      <c r="G38" s="14" t="s">
        <v>14</v>
      </c>
      <c r="H38" s="15">
        <v>0.1</v>
      </c>
      <c r="I38" s="91" t="s">
        <v>68</v>
      </c>
      <c r="J38" s="12" t="s">
        <v>342</v>
      </c>
      <c r="K38" s="91" t="s">
        <v>82</v>
      </c>
      <c r="L38" s="66" t="s">
        <v>854</v>
      </c>
      <c r="M38" s="93">
        <f t="shared" si="4"/>
        <v>0.2</v>
      </c>
      <c r="N38" s="172">
        <f t="shared" si="3"/>
        <v>0.99</v>
      </c>
      <c r="O38" s="174">
        <f t="shared" si="0"/>
        <v>0</v>
      </c>
      <c r="P38" s="174">
        <f t="shared" si="1"/>
        <v>1.9800000000000005E-2</v>
      </c>
      <c r="Q38" s="175">
        <f t="shared" si="2"/>
        <v>2.0000000000000023E-4</v>
      </c>
      <c r="R38" s="113"/>
    </row>
    <row r="39" spans="2:18" s="3" customFormat="1" ht="27.95" customHeight="1">
      <c r="B39" s="563"/>
      <c r="C39" s="188"/>
      <c r="D39" s="17" t="s">
        <v>589</v>
      </c>
      <c r="E39" s="18" t="s">
        <v>71</v>
      </c>
      <c r="F39" s="19" t="s">
        <v>330</v>
      </c>
      <c r="G39" s="14" t="s">
        <v>205</v>
      </c>
      <c r="H39" s="15">
        <v>0.4</v>
      </c>
      <c r="I39" s="16" t="s">
        <v>81</v>
      </c>
      <c r="J39" s="12" t="s">
        <v>292</v>
      </c>
      <c r="K39" s="16" t="s">
        <v>215</v>
      </c>
      <c r="L39" s="65" t="s">
        <v>217</v>
      </c>
      <c r="M39" s="85">
        <v>2</v>
      </c>
      <c r="N39" s="15">
        <f t="shared" si="3"/>
        <v>0</v>
      </c>
      <c r="O39" s="78">
        <f t="shared" si="0"/>
        <v>0.8</v>
      </c>
      <c r="P39" s="78">
        <f t="shared" si="1"/>
        <v>0</v>
      </c>
      <c r="Q39" s="153">
        <f t="shared" si="2"/>
        <v>0</v>
      </c>
      <c r="R39" s="113"/>
    </row>
    <row r="40" spans="2:18" s="3" customFormat="1" ht="27.95" customHeight="1">
      <c r="B40" s="563"/>
      <c r="C40" s="188"/>
      <c r="D40" s="20"/>
      <c r="E40" s="21"/>
      <c r="F40" s="31"/>
      <c r="G40" s="14" t="s">
        <v>206</v>
      </c>
      <c r="H40" s="15">
        <v>0.4</v>
      </c>
      <c r="I40" s="16" t="s">
        <v>68</v>
      </c>
      <c r="J40" s="12" t="s">
        <v>342</v>
      </c>
      <c r="K40" s="16" t="s">
        <v>297</v>
      </c>
      <c r="L40" s="66" t="s">
        <v>854</v>
      </c>
      <c r="M40" s="85">
        <f t="shared" si="4"/>
        <v>2</v>
      </c>
      <c r="N40" s="15">
        <f t="shared" si="3"/>
        <v>0.99</v>
      </c>
      <c r="O40" s="78">
        <f t="shared" si="0"/>
        <v>0</v>
      </c>
      <c r="P40" s="78">
        <f t="shared" si="1"/>
        <v>0.79200000000000004</v>
      </c>
      <c r="Q40" s="153">
        <f t="shared" si="2"/>
        <v>8.0000000000000071E-3</v>
      </c>
      <c r="R40" s="113"/>
    </row>
    <row r="41" spans="2:18" s="3" customFormat="1" ht="27.95" customHeight="1">
      <c r="B41" s="563"/>
      <c r="C41" s="188"/>
      <c r="D41" s="22"/>
      <c r="E41" s="23"/>
      <c r="F41" s="24"/>
      <c r="G41" s="14" t="s">
        <v>14</v>
      </c>
      <c r="H41" s="15">
        <v>0.2</v>
      </c>
      <c r="I41" s="16" t="s">
        <v>15</v>
      </c>
      <c r="J41" s="12" t="s">
        <v>210</v>
      </c>
      <c r="K41" s="16" t="s">
        <v>18</v>
      </c>
      <c r="L41" s="65" t="s">
        <v>21</v>
      </c>
      <c r="M41" s="85">
        <f t="shared" si="4"/>
        <v>2</v>
      </c>
      <c r="N41" s="15">
        <f t="shared" si="3"/>
        <v>0</v>
      </c>
      <c r="O41" s="78">
        <f t="shared" si="0"/>
        <v>0.4</v>
      </c>
      <c r="P41" s="78">
        <f t="shared" si="1"/>
        <v>0</v>
      </c>
      <c r="Q41" s="153">
        <f t="shared" si="2"/>
        <v>0</v>
      </c>
      <c r="R41" s="113"/>
    </row>
    <row r="42" spans="2:18" s="3" customFormat="1" ht="27.95" customHeight="1">
      <c r="B42" s="563"/>
      <c r="C42" s="188"/>
      <c r="D42" s="17" t="s">
        <v>590</v>
      </c>
      <c r="E42" s="18" t="s">
        <v>6</v>
      </c>
      <c r="F42" s="19" t="s">
        <v>331</v>
      </c>
      <c r="G42" s="14" t="s">
        <v>12</v>
      </c>
      <c r="H42" s="15">
        <v>0.8</v>
      </c>
      <c r="I42" s="16" t="s">
        <v>68</v>
      </c>
      <c r="J42" s="12" t="s">
        <v>342</v>
      </c>
      <c r="K42" s="16" t="s">
        <v>221</v>
      </c>
      <c r="L42" s="66" t="s">
        <v>854</v>
      </c>
      <c r="M42" s="85">
        <v>0.2</v>
      </c>
      <c r="N42" s="15">
        <f t="shared" si="3"/>
        <v>0.99</v>
      </c>
      <c r="O42" s="78">
        <f t="shared" si="0"/>
        <v>0</v>
      </c>
      <c r="P42" s="78">
        <f t="shared" si="1"/>
        <v>0.15840000000000004</v>
      </c>
      <c r="Q42" s="153">
        <f t="shared" si="2"/>
        <v>1.6000000000000018E-3</v>
      </c>
      <c r="R42" s="113"/>
    </row>
    <row r="43" spans="2:18" s="3" customFormat="1" ht="27.95" customHeight="1">
      <c r="B43" s="563"/>
      <c r="C43" s="188"/>
      <c r="D43" s="20"/>
      <c r="E43" s="21"/>
      <c r="F43" s="31"/>
      <c r="G43" s="14" t="s">
        <v>13</v>
      </c>
      <c r="H43" s="15">
        <v>0.1</v>
      </c>
      <c r="I43" s="16" t="s">
        <v>204</v>
      </c>
      <c r="J43" s="12" t="s">
        <v>342</v>
      </c>
      <c r="K43" s="16" t="s">
        <v>300</v>
      </c>
      <c r="L43" s="66" t="s">
        <v>854</v>
      </c>
      <c r="M43" s="85">
        <f t="shared" si="4"/>
        <v>0.2</v>
      </c>
      <c r="N43" s="15">
        <f t="shared" si="3"/>
        <v>0.99</v>
      </c>
      <c r="O43" s="78">
        <f t="shared" si="0"/>
        <v>0</v>
      </c>
      <c r="P43" s="78">
        <f t="shared" si="1"/>
        <v>1.9800000000000005E-2</v>
      </c>
      <c r="Q43" s="153">
        <f t="shared" si="2"/>
        <v>2.0000000000000023E-4</v>
      </c>
      <c r="R43" s="113"/>
    </row>
    <row r="44" spans="2:18" s="3" customFormat="1" ht="27.95" customHeight="1">
      <c r="B44" s="563"/>
      <c r="C44" s="188"/>
      <c r="D44" s="22"/>
      <c r="E44" s="23"/>
      <c r="F44" s="24"/>
      <c r="G44" s="14" t="s">
        <v>14</v>
      </c>
      <c r="H44" s="15">
        <v>0.1</v>
      </c>
      <c r="I44" s="91" t="s">
        <v>68</v>
      </c>
      <c r="J44" s="12" t="s">
        <v>342</v>
      </c>
      <c r="K44" s="91" t="s">
        <v>82</v>
      </c>
      <c r="L44" s="66" t="s">
        <v>854</v>
      </c>
      <c r="M44" s="85">
        <f t="shared" si="4"/>
        <v>0.2</v>
      </c>
      <c r="N44" s="15">
        <f t="shared" si="3"/>
        <v>0.99</v>
      </c>
      <c r="O44" s="78">
        <f t="shared" si="0"/>
        <v>0</v>
      </c>
      <c r="P44" s="78">
        <f t="shared" si="1"/>
        <v>1.9800000000000005E-2</v>
      </c>
      <c r="Q44" s="153">
        <f t="shared" si="2"/>
        <v>2.0000000000000023E-4</v>
      </c>
      <c r="R44" s="113"/>
    </row>
    <row r="45" spans="2:18" s="3" customFormat="1" ht="27.95" customHeight="1">
      <c r="B45" s="563"/>
      <c r="C45" s="188"/>
      <c r="D45" s="17" t="s">
        <v>591</v>
      </c>
      <c r="E45" s="18" t="s">
        <v>354</v>
      </c>
      <c r="F45" s="19" t="s">
        <v>332</v>
      </c>
      <c r="G45" s="168" t="s">
        <v>357</v>
      </c>
      <c r="H45" s="164">
        <v>0.25</v>
      </c>
      <c r="I45" s="165" t="s">
        <v>81</v>
      </c>
      <c r="J45" s="13" t="s">
        <v>210</v>
      </c>
      <c r="K45" s="165" t="s">
        <v>298</v>
      </c>
      <c r="L45" s="66" t="s">
        <v>299</v>
      </c>
      <c r="M45" s="177">
        <v>0.45</v>
      </c>
      <c r="N45" s="164">
        <f t="shared" si="3"/>
        <v>0</v>
      </c>
      <c r="O45" s="167">
        <f t="shared" si="0"/>
        <v>0.1125</v>
      </c>
      <c r="P45" s="167">
        <f t="shared" si="1"/>
        <v>0</v>
      </c>
      <c r="Q45" s="178">
        <f t="shared" si="2"/>
        <v>0</v>
      </c>
      <c r="R45" s="557" t="s">
        <v>355</v>
      </c>
    </row>
    <row r="46" spans="2:18" s="3" customFormat="1" ht="27.95" customHeight="1">
      <c r="B46" s="563"/>
      <c r="C46" s="188"/>
      <c r="D46" s="20"/>
      <c r="E46" s="21"/>
      <c r="F46" s="31"/>
      <c r="G46" s="168" t="s">
        <v>233</v>
      </c>
      <c r="H46" s="164">
        <v>0.25</v>
      </c>
      <c r="I46" s="165" t="s">
        <v>204</v>
      </c>
      <c r="J46" s="13" t="s">
        <v>342</v>
      </c>
      <c r="K46" s="165" t="s">
        <v>82</v>
      </c>
      <c r="L46" s="66" t="s">
        <v>854</v>
      </c>
      <c r="M46" s="177">
        <v>0.45</v>
      </c>
      <c r="N46" s="164">
        <f t="shared" si="3"/>
        <v>0.99</v>
      </c>
      <c r="O46" s="167">
        <f t="shared" si="0"/>
        <v>0</v>
      </c>
      <c r="P46" s="167">
        <f t="shared" si="1"/>
        <v>0.111375</v>
      </c>
      <c r="Q46" s="178">
        <f t="shared" si="2"/>
        <v>1.125000000000001E-3</v>
      </c>
      <c r="R46" s="558"/>
    </row>
    <row r="47" spans="2:18" s="3" customFormat="1" ht="27.95" customHeight="1">
      <c r="B47" s="563"/>
      <c r="C47" s="188"/>
      <c r="D47" s="20"/>
      <c r="E47" s="21"/>
      <c r="F47" s="31"/>
      <c r="G47" s="168" t="s">
        <v>358</v>
      </c>
      <c r="H47" s="164">
        <v>0.25</v>
      </c>
      <c r="I47" s="165" t="s">
        <v>204</v>
      </c>
      <c r="J47" s="13" t="s">
        <v>342</v>
      </c>
      <c r="K47" s="165" t="s">
        <v>300</v>
      </c>
      <c r="L47" s="66" t="s">
        <v>854</v>
      </c>
      <c r="M47" s="177">
        <f>M45</f>
        <v>0.45</v>
      </c>
      <c r="N47" s="164">
        <f t="shared" si="3"/>
        <v>0.99</v>
      </c>
      <c r="O47" s="167">
        <f t="shared" si="0"/>
        <v>0</v>
      </c>
      <c r="P47" s="167">
        <f t="shared" si="1"/>
        <v>0.111375</v>
      </c>
      <c r="Q47" s="178">
        <f t="shared" si="2"/>
        <v>1.125000000000001E-3</v>
      </c>
      <c r="R47" s="558"/>
    </row>
    <row r="48" spans="2:18" s="3" customFormat="1" ht="27.95" customHeight="1">
      <c r="B48" s="563"/>
      <c r="C48" s="188"/>
      <c r="D48" s="20"/>
      <c r="E48" s="21"/>
      <c r="F48" s="31"/>
      <c r="G48" s="168" t="s">
        <v>359</v>
      </c>
      <c r="H48" s="164">
        <v>0.25</v>
      </c>
      <c r="I48" s="179" t="s">
        <v>26</v>
      </c>
      <c r="J48" s="180" t="s">
        <v>214</v>
      </c>
      <c r="K48" s="179" t="s">
        <v>18</v>
      </c>
      <c r="L48" s="181" t="s">
        <v>21</v>
      </c>
      <c r="M48" s="182">
        <f t="shared" si="4"/>
        <v>0.45</v>
      </c>
      <c r="N48" s="183">
        <f t="shared" si="3"/>
        <v>0</v>
      </c>
      <c r="O48" s="184">
        <f t="shared" si="0"/>
        <v>0.1125</v>
      </c>
      <c r="P48" s="184">
        <f t="shared" si="1"/>
        <v>0</v>
      </c>
      <c r="Q48" s="185">
        <f t="shared" si="2"/>
        <v>0</v>
      </c>
      <c r="R48" s="558"/>
    </row>
    <row r="49" spans="2:18" s="3" customFormat="1" ht="27.95" customHeight="1">
      <c r="B49" s="563"/>
      <c r="C49" s="188"/>
      <c r="D49" s="17" t="s">
        <v>592</v>
      </c>
      <c r="E49" s="18" t="s">
        <v>6</v>
      </c>
      <c r="F49" s="19" t="s">
        <v>333</v>
      </c>
      <c r="G49" s="14" t="s">
        <v>12</v>
      </c>
      <c r="H49" s="15">
        <v>0.8</v>
      </c>
      <c r="I49" s="16" t="s">
        <v>345</v>
      </c>
      <c r="J49" s="12" t="s">
        <v>852</v>
      </c>
      <c r="K49" s="16" t="s">
        <v>221</v>
      </c>
      <c r="L49" s="66" t="s">
        <v>854</v>
      </c>
      <c r="M49" s="85">
        <v>0.2</v>
      </c>
      <c r="N49" s="15">
        <f t="shared" si="3"/>
        <v>0.99</v>
      </c>
      <c r="O49" s="78">
        <f t="shared" si="0"/>
        <v>0</v>
      </c>
      <c r="P49" s="78">
        <f t="shared" si="1"/>
        <v>0.15840000000000004</v>
      </c>
      <c r="Q49" s="153">
        <f t="shared" si="2"/>
        <v>1.6000000000000018E-3</v>
      </c>
      <c r="R49" s="176"/>
    </row>
    <row r="50" spans="2:18" s="3" customFormat="1" ht="27.95" customHeight="1">
      <c r="B50" s="563"/>
      <c r="C50" s="188"/>
      <c r="D50" s="20"/>
      <c r="E50" s="21"/>
      <c r="F50" s="31"/>
      <c r="G50" s="14" t="s">
        <v>13</v>
      </c>
      <c r="H50" s="15">
        <v>0.1</v>
      </c>
      <c r="I50" s="16" t="s">
        <v>346</v>
      </c>
      <c r="J50" s="12" t="s">
        <v>218</v>
      </c>
      <c r="K50" s="16" t="s">
        <v>347</v>
      </c>
      <c r="L50" s="65" t="s">
        <v>217</v>
      </c>
      <c r="M50" s="85">
        <f t="shared" si="4"/>
        <v>0.2</v>
      </c>
      <c r="N50" s="15">
        <f t="shared" si="3"/>
        <v>0</v>
      </c>
      <c r="O50" s="78">
        <f t="shared" si="0"/>
        <v>2.0000000000000004E-2</v>
      </c>
      <c r="P50" s="78">
        <f t="shared" si="1"/>
        <v>0</v>
      </c>
      <c r="Q50" s="153">
        <f t="shared" si="2"/>
        <v>0</v>
      </c>
      <c r="R50" s="113"/>
    </row>
    <row r="51" spans="2:18" s="3" customFormat="1" ht="27.95" customHeight="1">
      <c r="B51" s="563"/>
      <c r="C51" s="188"/>
      <c r="D51" s="22"/>
      <c r="E51" s="23"/>
      <c r="F51" s="24"/>
      <c r="G51" s="14" t="s">
        <v>14</v>
      </c>
      <c r="H51" s="15">
        <v>0.1</v>
      </c>
      <c r="I51" s="16" t="s">
        <v>81</v>
      </c>
      <c r="J51" s="12" t="s">
        <v>210</v>
      </c>
      <c r="K51" s="16" t="s">
        <v>18</v>
      </c>
      <c r="L51" s="65" t="s">
        <v>21</v>
      </c>
      <c r="M51" s="85">
        <f t="shared" si="4"/>
        <v>0.2</v>
      </c>
      <c r="N51" s="15">
        <f t="shared" si="3"/>
        <v>0</v>
      </c>
      <c r="O51" s="78">
        <f t="shared" si="0"/>
        <v>2.0000000000000004E-2</v>
      </c>
      <c r="P51" s="78">
        <f t="shared" si="1"/>
        <v>0</v>
      </c>
      <c r="Q51" s="153">
        <f t="shared" si="2"/>
        <v>0</v>
      </c>
      <c r="R51" s="113"/>
    </row>
    <row r="52" spans="2:18" s="3" customFormat="1" ht="27.95" customHeight="1">
      <c r="B52" s="563"/>
      <c r="C52" s="188"/>
      <c r="D52" s="17" t="s">
        <v>593</v>
      </c>
      <c r="E52" s="18" t="s">
        <v>335</v>
      </c>
      <c r="F52" s="19" t="s">
        <v>330</v>
      </c>
      <c r="G52" s="14" t="s">
        <v>205</v>
      </c>
      <c r="H52" s="15">
        <v>0.4</v>
      </c>
      <c r="I52" s="16" t="s">
        <v>81</v>
      </c>
      <c r="J52" s="12" t="s">
        <v>210</v>
      </c>
      <c r="K52" s="16" t="s">
        <v>298</v>
      </c>
      <c r="L52" s="65" t="s">
        <v>299</v>
      </c>
      <c r="M52" s="85">
        <v>2</v>
      </c>
      <c r="N52" s="15">
        <f t="shared" si="3"/>
        <v>0</v>
      </c>
      <c r="O52" s="78">
        <f t="shared" si="0"/>
        <v>0.8</v>
      </c>
      <c r="P52" s="78">
        <f t="shared" si="1"/>
        <v>0</v>
      </c>
      <c r="Q52" s="153">
        <f t="shared" si="2"/>
        <v>0</v>
      </c>
      <c r="R52" s="113"/>
    </row>
    <row r="53" spans="2:18" s="3" customFormat="1" ht="27.95" customHeight="1">
      <c r="B53" s="563"/>
      <c r="C53" s="243"/>
      <c r="D53" s="20"/>
      <c r="E53" s="21"/>
      <c r="F53" s="31"/>
      <c r="G53" s="14" t="s">
        <v>206</v>
      </c>
      <c r="H53" s="15">
        <v>0.4</v>
      </c>
      <c r="I53" s="16" t="s">
        <v>204</v>
      </c>
      <c r="J53" s="12" t="s">
        <v>855</v>
      </c>
      <c r="K53" s="16" t="s">
        <v>300</v>
      </c>
      <c r="L53" s="66" t="s">
        <v>854</v>
      </c>
      <c r="M53" s="85">
        <f t="shared" si="4"/>
        <v>2</v>
      </c>
      <c r="N53" s="15">
        <f t="shared" si="3"/>
        <v>0.99</v>
      </c>
      <c r="O53" s="78">
        <f t="shared" si="0"/>
        <v>0</v>
      </c>
      <c r="P53" s="78">
        <f t="shared" si="1"/>
        <v>0.79200000000000004</v>
      </c>
      <c r="Q53" s="153">
        <f t="shared" si="2"/>
        <v>8.0000000000000071E-3</v>
      </c>
      <c r="R53" s="113"/>
    </row>
    <row r="54" spans="2:18" s="3" customFormat="1" ht="27.95" customHeight="1">
      <c r="B54" s="563"/>
      <c r="C54" s="269"/>
      <c r="D54" s="22"/>
      <c r="E54" s="23"/>
      <c r="F54" s="24"/>
      <c r="G54" s="14" t="s">
        <v>14</v>
      </c>
      <c r="H54" s="15">
        <v>0.2</v>
      </c>
      <c r="I54" s="16" t="s">
        <v>26</v>
      </c>
      <c r="J54" s="12" t="s">
        <v>214</v>
      </c>
      <c r="K54" s="16" t="s">
        <v>18</v>
      </c>
      <c r="L54" s="65" t="s">
        <v>21</v>
      </c>
      <c r="M54" s="85">
        <f t="shared" si="4"/>
        <v>2</v>
      </c>
      <c r="N54" s="15">
        <f t="shared" si="3"/>
        <v>0</v>
      </c>
      <c r="O54" s="78">
        <f t="shared" si="0"/>
        <v>0.4</v>
      </c>
      <c r="P54" s="78">
        <f t="shared" si="1"/>
        <v>0</v>
      </c>
      <c r="Q54" s="153">
        <f t="shared" si="2"/>
        <v>0</v>
      </c>
      <c r="R54" s="113"/>
    </row>
    <row r="55" spans="2:18" s="3" customFormat="1" ht="27.95" customHeight="1">
      <c r="B55" s="563"/>
      <c r="C55" s="94" t="s">
        <v>710</v>
      </c>
      <c r="D55" s="20" t="s">
        <v>595</v>
      </c>
      <c r="E55" s="21" t="s">
        <v>22</v>
      </c>
      <c r="F55" s="31" t="s">
        <v>324</v>
      </c>
      <c r="G55" s="25" t="s">
        <v>205</v>
      </c>
      <c r="H55" s="26">
        <v>0.4</v>
      </c>
      <c r="I55" s="27" t="s">
        <v>15</v>
      </c>
      <c r="J55" s="11" t="s">
        <v>210</v>
      </c>
      <c r="K55" s="27" t="s">
        <v>18</v>
      </c>
      <c r="L55" s="64" t="s">
        <v>21</v>
      </c>
      <c r="M55" s="87">
        <v>2</v>
      </c>
      <c r="N55" s="26">
        <f t="shared" si="3"/>
        <v>0</v>
      </c>
      <c r="O55" s="88">
        <f t="shared" si="0"/>
        <v>0.8</v>
      </c>
      <c r="P55" s="88">
        <f t="shared" si="1"/>
        <v>0</v>
      </c>
      <c r="Q55" s="152">
        <f t="shared" si="2"/>
        <v>0</v>
      </c>
      <c r="R55" s="113"/>
    </row>
    <row r="56" spans="2:18" s="3" customFormat="1" ht="27.95" customHeight="1">
      <c r="B56" s="563"/>
      <c r="C56" s="188"/>
      <c r="D56" s="20"/>
      <c r="E56" s="21"/>
      <c r="F56" s="31"/>
      <c r="G56" s="14" t="s">
        <v>206</v>
      </c>
      <c r="H56" s="15">
        <v>0.4</v>
      </c>
      <c r="I56" s="16" t="s">
        <v>204</v>
      </c>
      <c r="J56" s="12" t="s">
        <v>855</v>
      </c>
      <c r="K56" s="16" t="s">
        <v>20</v>
      </c>
      <c r="L56" s="66" t="s">
        <v>854</v>
      </c>
      <c r="M56" s="85">
        <f t="shared" si="4"/>
        <v>2</v>
      </c>
      <c r="N56" s="15">
        <f t="shared" si="3"/>
        <v>0.99</v>
      </c>
      <c r="O56" s="78">
        <f t="shared" si="0"/>
        <v>0</v>
      </c>
      <c r="P56" s="78">
        <f t="shared" si="1"/>
        <v>0.79200000000000004</v>
      </c>
      <c r="Q56" s="153">
        <f t="shared" si="2"/>
        <v>8.0000000000000071E-3</v>
      </c>
      <c r="R56" s="113"/>
    </row>
    <row r="57" spans="2:18" s="3" customFormat="1" ht="27.95" customHeight="1">
      <c r="B57" s="563"/>
      <c r="C57" s="188"/>
      <c r="D57" s="22"/>
      <c r="E57" s="23"/>
      <c r="F57" s="24"/>
      <c r="G57" s="14" t="s">
        <v>14</v>
      </c>
      <c r="H57" s="15">
        <v>0.2</v>
      </c>
      <c r="I57" s="16" t="s">
        <v>15</v>
      </c>
      <c r="J57" s="12" t="s">
        <v>210</v>
      </c>
      <c r="K57" s="16" t="s">
        <v>18</v>
      </c>
      <c r="L57" s="65" t="s">
        <v>21</v>
      </c>
      <c r="M57" s="85">
        <f t="shared" si="4"/>
        <v>2</v>
      </c>
      <c r="N57" s="15">
        <f t="shared" si="3"/>
        <v>0</v>
      </c>
      <c r="O57" s="78">
        <f t="shared" si="0"/>
        <v>0.4</v>
      </c>
      <c r="P57" s="78">
        <f t="shared" si="1"/>
        <v>0</v>
      </c>
      <c r="Q57" s="153">
        <f t="shared" si="2"/>
        <v>0</v>
      </c>
      <c r="R57" s="113"/>
    </row>
    <row r="58" spans="2:18" s="3" customFormat="1" ht="27.95" customHeight="1">
      <c r="B58" s="563"/>
      <c r="C58" s="188"/>
      <c r="D58" s="17" t="s">
        <v>596</v>
      </c>
      <c r="E58" s="18" t="s">
        <v>6</v>
      </c>
      <c r="F58" s="19" t="s">
        <v>312</v>
      </c>
      <c r="G58" s="14" t="s">
        <v>12</v>
      </c>
      <c r="H58" s="15">
        <v>0.8</v>
      </c>
      <c r="I58" s="16" t="s">
        <v>68</v>
      </c>
      <c r="J58" s="12" t="s">
        <v>856</v>
      </c>
      <c r="K58" s="16" t="s">
        <v>221</v>
      </c>
      <c r="L58" s="66" t="s">
        <v>854</v>
      </c>
      <c r="M58" s="85">
        <v>0.2</v>
      </c>
      <c r="N58" s="15">
        <f t="shared" si="3"/>
        <v>0.99</v>
      </c>
      <c r="O58" s="78">
        <f t="shared" si="0"/>
        <v>0</v>
      </c>
      <c r="P58" s="78">
        <f t="shared" si="1"/>
        <v>0.15840000000000004</v>
      </c>
      <c r="Q58" s="153">
        <f t="shared" si="2"/>
        <v>1.6000000000000018E-3</v>
      </c>
      <c r="R58" s="113"/>
    </row>
    <row r="59" spans="2:18" s="3" customFormat="1" ht="27.95" customHeight="1">
      <c r="B59" s="563"/>
      <c r="C59" s="188"/>
      <c r="D59" s="20"/>
      <c r="E59" s="21"/>
      <c r="F59" s="31"/>
      <c r="G59" s="14" t="s">
        <v>13</v>
      </c>
      <c r="H59" s="15">
        <v>0.1</v>
      </c>
      <c r="I59" s="16" t="s">
        <v>339</v>
      </c>
      <c r="J59" s="12" t="s">
        <v>343</v>
      </c>
      <c r="K59" s="16" t="s">
        <v>297</v>
      </c>
      <c r="L59" s="66" t="s">
        <v>854</v>
      </c>
      <c r="M59" s="85">
        <f t="shared" si="4"/>
        <v>0.2</v>
      </c>
      <c r="N59" s="15">
        <f t="shared" si="3"/>
        <v>0.99</v>
      </c>
      <c r="O59" s="78">
        <f t="shared" si="0"/>
        <v>0</v>
      </c>
      <c r="P59" s="78">
        <f t="shared" si="1"/>
        <v>1.9800000000000005E-2</v>
      </c>
      <c r="Q59" s="153">
        <f t="shared" si="2"/>
        <v>2.0000000000000023E-4</v>
      </c>
      <c r="R59" s="113"/>
    </row>
    <row r="60" spans="2:18" s="3" customFormat="1" ht="27.95" customHeight="1">
      <c r="B60" s="563"/>
      <c r="C60" s="188"/>
      <c r="D60" s="22"/>
      <c r="E60" s="23"/>
      <c r="F60" s="24"/>
      <c r="G60" s="14" t="s">
        <v>14</v>
      </c>
      <c r="H60" s="15">
        <v>0.1</v>
      </c>
      <c r="I60" s="16" t="s">
        <v>340</v>
      </c>
      <c r="J60" s="12" t="s">
        <v>342</v>
      </c>
      <c r="K60" s="16" t="s">
        <v>221</v>
      </c>
      <c r="L60" s="66" t="s">
        <v>854</v>
      </c>
      <c r="M60" s="85">
        <f t="shared" si="4"/>
        <v>0.2</v>
      </c>
      <c r="N60" s="15">
        <f t="shared" si="3"/>
        <v>0.99</v>
      </c>
      <c r="O60" s="78">
        <f t="shared" si="0"/>
        <v>0</v>
      </c>
      <c r="P60" s="78">
        <f t="shared" si="1"/>
        <v>1.9800000000000005E-2</v>
      </c>
      <c r="Q60" s="153">
        <f t="shared" si="2"/>
        <v>2.0000000000000023E-4</v>
      </c>
      <c r="R60" s="113"/>
    </row>
    <row r="61" spans="2:18" s="3" customFormat="1" ht="27.95" customHeight="1">
      <c r="B61" s="563"/>
      <c r="C61" s="188"/>
      <c r="D61" s="17" t="s">
        <v>597</v>
      </c>
      <c r="E61" s="18" t="s">
        <v>334</v>
      </c>
      <c r="F61" s="19" t="s">
        <v>312</v>
      </c>
      <c r="G61" s="14" t="s">
        <v>12</v>
      </c>
      <c r="H61" s="15">
        <v>0.8</v>
      </c>
      <c r="I61" s="16" t="s">
        <v>68</v>
      </c>
      <c r="J61" s="12" t="s">
        <v>857</v>
      </c>
      <c r="K61" s="16" t="s">
        <v>221</v>
      </c>
      <c r="L61" s="66" t="s">
        <v>854</v>
      </c>
      <c r="M61" s="85">
        <v>0.2</v>
      </c>
      <c r="N61" s="15">
        <f t="shared" si="3"/>
        <v>0.99</v>
      </c>
      <c r="O61" s="78">
        <f t="shared" si="0"/>
        <v>0</v>
      </c>
      <c r="P61" s="78">
        <f t="shared" si="1"/>
        <v>0.15840000000000004</v>
      </c>
      <c r="Q61" s="153">
        <f t="shared" si="2"/>
        <v>1.6000000000000018E-3</v>
      </c>
      <c r="R61" s="113"/>
    </row>
    <row r="62" spans="2:18" s="3" customFormat="1" ht="27.95" customHeight="1">
      <c r="B62" s="563"/>
      <c r="C62" s="188"/>
      <c r="D62" s="20"/>
      <c r="E62" s="21"/>
      <c r="F62" s="31"/>
      <c r="G62" s="14" t="s">
        <v>13</v>
      </c>
      <c r="H62" s="15">
        <v>0.1</v>
      </c>
      <c r="I62" s="16" t="s">
        <v>339</v>
      </c>
      <c r="J62" s="12" t="s">
        <v>343</v>
      </c>
      <c r="K62" s="16" t="s">
        <v>297</v>
      </c>
      <c r="L62" s="66" t="s">
        <v>854</v>
      </c>
      <c r="M62" s="85">
        <f t="shared" si="4"/>
        <v>0.2</v>
      </c>
      <c r="N62" s="15">
        <f t="shared" si="3"/>
        <v>0.99</v>
      </c>
      <c r="O62" s="78">
        <f t="shared" si="0"/>
        <v>0</v>
      </c>
      <c r="P62" s="78">
        <f t="shared" si="1"/>
        <v>1.9800000000000005E-2</v>
      </c>
      <c r="Q62" s="153">
        <f t="shared" si="2"/>
        <v>2.0000000000000023E-4</v>
      </c>
      <c r="R62" s="113"/>
    </row>
    <row r="63" spans="2:18" s="3" customFormat="1" ht="27.95" customHeight="1">
      <c r="B63" s="563"/>
      <c r="C63" s="188"/>
      <c r="D63" s="22"/>
      <c r="E63" s="23"/>
      <c r="F63" s="24"/>
      <c r="G63" s="14" t="s">
        <v>14</v>
      </c>
      <c r="H63" s="15">
        <v>0.1</v>
      </c>
      <c r="I63" s="16" t="s">
        <v>340</v>
      </c>
      <c r="J63" s="12" t="s">
        <v>342</v>
      </c>
      <c r="K63" s="16" t="s">
        <v>221</v>
      </c>
      <c r="L63" s="66" t="s">
        <v>854</v>
      </c>
      <c r="M63" s="85">
        <f t="shared" si="4"/>
        <v>0.2</v>
      </c>
      <c r="N63" s="15">
        <f t="shared" si="3"/>
        <v>0.99</v>
      </c>
      <c r="O63" s="78">
        <f t="shared" si="0"/>
        <v>0</v>
      </c>
      <c r="P63" s="78">
        <f t="shared" si="1"/>
        <v>1.9800000000000005E-2</v>
      </c>
      <c r="Q63" s="153">
        <f t="shared" si="2"/>
        <v>2.0000000000000023E-4</v>
      </c>
      <c r="R63" s="113"/>
    </row>
    <row r="64" spans="2:18" s="3" customFormat="1" ht="27.95" customHeight="1">
      <c r="B64" s="563"/>
      <c r="C64" s="188"/>
      <c r="D64" s="17" t="s">
        <v>598</v>
      </c>
      <c r="E64" s="18" t="s">
        <v>71</v>
      </c>
      <c r="F64" s="19" t="s">
        <v>325</v>
      </c>
      <c r="G64" s="14" t="s">
        <v>205</v>
      </c>
      <c r="H64" s="15">
        <v>0.4</v>
      </c>
      <c r="I64" s="16" t="s">
        <v>15</v>
      </c>
      <c r="J64" s="12" t="s">
        <v>210</v>
      </c>
      <c r="K64" s="16" t="s">
        <v>18</v>
      </c>
      <c r="L64" s="65" t="s">
        <v>21</v>
      </c>
      <c r="M64" s="85">
        <v>2</v>
      </c>
      <c r="N64" s="15">
        <f t="shared" si="3"/>
        <v>0</v>
      </c>
      <c r="O64" s="78">
        <f t="shared" si="0"/>
        <v>0.8</v>
      </c>
      <c r="P64" s="78">
        <f t="shared" si="1"/>
        <v>0</v>
      </c>
      <c r="Q64" s="153">
        <f t="shared" si="2"/>
        <v>0</v>
      </c>
      <c r="R64" s="113"/>
    </row>
    <row r="65" spans="2:18" s="3" customFormat="1" ht="27.95" customHeight="1">
      <c r="B65" s="563"/>
      <c r="C65" s="188"/>
      <c r="D65" s="20"/>
      <c r="E65" s="21"/>
      <c r="F65" s="31"/>
      <c r="G65" s="14" t="s">
        <v>206</v>
      </c>
      <c r="H65" s="15">
        <v>0.4</v>
      </c>
      <c r="I65" s="16" t="s">
        <v>204</v>
      </c>
      <c r="J65" s="13" t="s">
        <v>858</v>
      </c>
      <c r="K65" s="16" t="s">
        <v>20</v>
      </c>
      <c r="L65" s="66" t="s">
        <v>854</v>
      </c>
      <c r="M65" s="85">
        <f t="shared" si="4"/>
        <v>2</v>
      </c>
      <c r="N65" s="15">
        <f t="shared" si="3"/>
        <v>0.99</v>
      </c>
      <c r="O65" s="78">
        <f t="shared" si="0"/>
        <v>0</v>
      </c>
      <c r="P65" s="78">
        <f t="shared" si="1"/>
        <v>0.79200000000000004</v>
      </c>
      <c r="Q65" s="153">
        <f t="shared" si="2"/>
        <v>8.0000000000000071E-3</v>
      </c>
      <c r="R65" s="113"/>
    </row>
    <row r="66" spans="2:18" s="3" customFormat="1" ht="27.95" customHeight="1">
      <c r="B66" s="563"/>
      <c r="C66" s="188"/>
      <c r="D66" s="22"/>
      <c r="E66" s="23"/>
      <c r="F66" s="24"/>
      <c r="G66" s="14" t="s">
        <v>14</v>
      </c>
      <c r="H66" s="15">
        <v>0.2</v>
      </c>
      <c r="I66" s="16" t="s">
        <v>15</v>
      </c>
      <c r="J66" s="12" t="s">
        <v>210</v>
      </c>
      <c r="K66" s="16" t="s">
        <v>18</v>
      </c>
      <c r="L66" s="65" t="s">
        <v>21</v>
      </c>
      <c r="M66" s="85">
        <f t="shared" si="4"/>
        <v>2</v>
      </c>
      <c r="N66" s="15">
        <f t="shared" si="3"/>
        <v>0</v>
      </c>
      <c r="O66" s="78">
        <f t="shared" si="0"/>
        <v>0.4</v>
      </c>
      <c r="P66" s="78">
        <f t="shared" si="1"/>
        <v>0</v>
      </c>
      <c r="Q66" s="153">
        <f t="shared" si="2"/>
        <v>0</v>
      </c>
      <c r="R66" s="113"/>
    </row>
    <row r="67" spans="2:18" s="3" customFormat="1" ht="27.95" customHeight="1">
      <c r="B67" s="563"/>
      <c r="C67" s="188"/>
      <c r="D67" s="17" t="s">
        <v>599</v>
      </c>
      <c r="E67" s="18" t="s">
        <v>6</v>
      </c>
      <c r="F67" s="19" t="s">
        <v>326</v>
      </c>
      <c r="G67" s="14" t="s">
        <v>12</v>
      </c>
      <c r="H67" s="15">
        <v>0.8</v>
      </c>
      <c r="I67" s="16" t="s">
        <v>344</v>
      </c>
      <c r="J67" s="12" t="s">
        <v>859</v>
      </c>
      <c r="K67" s="16" t="s">
        <v>82</v>
      </c>
      <c r="L67" s="66" t="s">
        <v>854</v>
      </c>
      <c r="M67" s="85">
        <v>0.2</v>
      </c>
      <c r="N67" s="15">
        <f t="shared" si="3"/>
        <v>0.99</v>
      </c>
      <c r="O67" s="78">
        <f t="shared" si="0"/>
        <v>0</v>
      </c>
      <c r="P67" s="78">
        <f t="shared" si="1"/>
        <v>0.15840000000000004</v>
      </c>
      <c r="Q67" s="153">
        <f t="shared" si="2"/>
        <v>1.6000000000000018E-3</v>
      </c>
      <c r="R67" s="113"/>
    </row>
    <row r="68" spans="2:18" s="3" customFormat="1" ht="27.95" customHeight="1">
      <c r="B68" s="563"/>
      <c r="C68" s="188"/>
      <c r="D68" s="20"/>
      <c r="E68" s="21"/>
      <c r="F68" s="31"/>
      <c r="G68" s="14" t="s">
        <v>13</v>
      </c>
      <c r="H68" s="15">
        <v>0.1</v>
      </c>
      <c r="I68" s="16" t="s">
        <v>68</v>
      </c>
      <c r="J68" s="12" t="s">
        <v>342</v>
      </c>
      <c r="K68" s="16" t="s">
        <v>297</v>
      </c>
      <c r="L68" s="66" t="s">
        <v>854</v>
      </c>
      <c r="M68" s="85">
        <f t="shared" si="4"/>
        <v>0.2</v>
      </c>
      <c r="N68" s="15">
        <f t="shared" si="3"/>
        <v>0.99</v>
      </c>
      <c r="O68" s="78">
        <f t="shared" si="0"/>
        <v>0</v>
      </c>
      <c r="P68" s="78">
        <f t="shared" si="1"/>
        <v>1.9800000000000005E-2</v>
      </c>
      <c r="Q68" s="153">
        <f t="shared" si="2"/>
        <v>2.0000000000000023E-4</v>
      </c>
      <c r="R68" s="113"/>
    </row>
    <row r="69" spans="2:18" s="3" customFormat="1" ht="27.95" customHeight="1">
      <c r="B69" s="563"/>
      <c r="C69" s="188"/>
      <c r="D69" s="22"/>
      <c r="E69" s="23"/>
      <c r="F69" s="24"/>
      <c r="G69" s="14" t="s">
        <v>14</v>
      </c>
      <c r="H69" s="15">
        <v>0.1</v>
      </c>
      <c r="I69" s="16" t="s">
        <v>68</v>
      </c>
      <c r="J69" s="12" t="s">
        <v>342</v>
      </c>
      <c r="K69" s="16" t="s">
        <v>221</v>
      </c>
      <c r="L69" s="66" t="s">
        <v>854</v>
      </c>
      <c r="M69" s="85">
        <f t="shared" si="4"/>
        <v>0.2</v>
      </c>
      <c r="N69" s="15">
        <f t="shared" si="3"/>
        <v>0.99</v>
      </c>
      <c r="O69" s="78">
        <f t="shared" si="0"/>
        <v>0</v>
      </c>
      <c r="P69" s="78">
        <f t="shared" si="1"/>
        <v>1.9800000000000005E-2</v>
      </c>
      <c r="Q69" s="153">
        <f t="shared" si="2"/>
        <v>2.0000000000000023E-4</v>
      </c>
      <c r="R69" s="113"/>
    </row>
    <row r="70" spans="2:18" s="3" customFormat="1" ht="27.95" customHeight="1">
      <c r="B70" s="563"/>
      <c r="C70" s="188"/>
      <c r="D70" s="17" t="s">
        <v>600</v>
      </c>
      <c r="E70" s="18" t="s">
        <v>6</v>
      </c>
      <c r="F70" s="19" t="s">
        <v>327</v>
      </c>
      <c r="G70" s="14" t="s">
        <v>12</v>
      </c>
      <c r="H70" s="15">
        <v>0.8</v>
      </c>
      <c r="I70" s="16" t="s">
        <v>344</v>
      </c>
      <c r="J70" s="12" t="s">
        <v>859</v>
      </c>
      <c r="K70" s="16" t="s">
        <v>82</v>
      </c>
      <c r="L70" s="66" t="s">
        <v>854</v>
      </c>
      <c r="M70" s="85">
        <v>0.2</v>
      </c>
      <c r="N70" s="15">
        <f t="shared" si="3"/>
        <v>0.99</v>
      </c>
      <c r="O70" s="78">
        <f t="shared" si="0"/>
        <v>0</v>
      </c>
      <c r="P70" s="78">
        <f t="shared" si="1"/>
        <v>0.15840000000000004</v>
      </c>
      <c r="Q70" s="153">
        <f t="shared" si="2"/>
        <v>1.6000000000000018E-3</v>
      </c>
      <c r="R70" s="113"/>
    </row>
    <row r="71" spans="2:18" s="3" customFormat="1" ht="27.95" customHeight="1">
      <c r="B71" s="563"/>
      <c r="C71" s="188"/>
      <c r="D71" s="20"/>
      <c r="E71" s="21"/>
      <c r="F71" s="31"/>
      <c r="G71" s="14" t="s">
        <v>13</v>
      </c>
      <c r="H71" s="15">
        <v>0.1</v>
      </c>
      <c r="I71" s="16" t="s">
        <v>68</v>
      </c>
      <c r="J71" s="12" t="s">
        <v>342</v>
      </c>
      <c r="K71" s="16" t="s">
        <v>297</v>
      </c>
      <c r="L71" s="66" t="s">
        <v>854</v>
      </c>
      <c r="M71" s="85">
        <f t="shared" si="4"/>
        <v>0.2</v>
      </c>
      <c r="N71" s="15">
        <f t="shared" si="3"/>
        <v>0.99</v>
      </c>
      <c r="O71" s="78">
        <f t="shared" si="0"/>
        <v>0</v>
      </c>
      <c r="P71" s="78">
        <f t="shared" si="1"/>
        <v>1.9800000000000005E-2</v>
      </c>
      <c r="Q71" s="153">
        <f t="shared" si="2"/>
        <v>2.0000000000000023E-4</v>
      </c>
      <c r="R71" s="113"/>
    </row>
    <row r="72" spans="2:18" s="3" customFormat="1" ht="27.95" customHeight="1">
      <c r="B72" s="563"/>
      <c r="C72" s="188"/>
      <c r="D72" s="22"/>
      <c r="E72" s="23"/>
      <c r="F72" s="24"/>
      <c r="G72" s="14" t="s">
        <v>14</v>
      </c>
      <c r="H72" s="15">
        <v>0.1</v>
      </c>
      <c r="I72" s="16" t="s">
        <v>68</v>
      </c>
      <c r="J72" s="12" t="s">
        <v>342</v>
      </c>
      <c r="K72" s="16" t="s">
        <v>221</v>
      </c>
      <c r="L72" s="66" t="s">
        <v>854</v>
      </c>
      <c r="M72" s="85">
        <f t="shared" si="4"/>
        <v>0.2</v>
      </c>
      <c r="N72" s="15">
        <f t="shared" si="3"/>
        <v>0.99</v>
      </c>
      <c r="O72" s="78">
        <f t="shared" ref="O72:O135" si="5">IF(I72="Safe", M72*H72,0)</f>
        <v>0</v>
      </c>
      <c r="P72" s="78">
        <f t="shared" ref="P72:P135" si="6">IF(I72="Dangerous",M72*H72*N72,0)</f>
        <v>1.9800000000000005E-2</v>
      </c>
      <c r="Q72" s="153">
        <f t="shared" ref="Q72:Q135" si="7">IF(P72=0,0,M72*H72*(1-N72))</f>
        <v>2.0000000000000023E-4</v>
      </c>
      <c r="R72" s="113"/>
    </row>
    <row r="73" spans="2:18" s="3" customFormat="1" ht="27.95" customHeight="1">
      <c r="B73" s="563"/>
      <c r="C73" s="188"/>
      <c r="D73" s="17" t="s">
        <v>601</v>
      </c>
      <c r="E73" s="18" t="s">
        <v>71</v>
      </c>
      <c r="F73" s="19" t="s">
        <v>329</v>
      </c>
      <c r="G73" s="14" t="s">
        <v>205</v>
      </c>
      <c r="H73" s="15">
        <v>0.4</v>
      </c>
      <c r="I73" s="16" t="s">
        <v>81</v>
      </c>
      <c r="J73" s="12" t="s">
        <v>292</v>
      </c>
      <c r="K73" s="16" t="s">
        <v>215</v>
      </c>
      <c r="L73" s="65" t="s">
        <v>217</v>
      </c>
      <c r="M73" s="85">
        <v>2</v>
      </c>
      <c r="N73" s="15">
        <f t="shared" si="3"/>
        <v>0</v>
      </c>
      <c r="O73" s="78">
        <f t="shared" si="5"/>
        <v>0.8</v>
      </c>
      <c r="P73" s="78">
        <f t="shared" si="6"/>
        <v>0</v>
      </c>
      <c r="Q73" s="153">
        <f t="shared" si="7"/>
        <v>0</v>
      </c>
      <c r="R73" s="113"/>
    </row>
    <row r="74" spans="2:18" s="3" customFormat="1" ht="27.95" customHeight="1">
      <c r="B74" s="563"/>
      <c r="C74" s="188"/>
      <c r="D74" s="20"/>
      <c r="E74" s="21"/>
      <c r="F74" s="31"/>
      <c r="G74" s="14" t="s">
        <v>206</v>
      </c>
      <c r="H74" s="15">
        <v>0.4</v>
      </c>
      <c r="I74" s="16" t="s">
        <v>68</v>
      </c>
      <c r="J74" s="12" t="s">
        <v>342</v>
      </c>
      <c r="K74" s="16" t="s">
        <v>297</v>
      </c>
      <c r="L74" s="66" t="s">
        <v>854</v>
      </c>
      <c r="M74" s="85">
        <f t="shared" si="4"/>
        <v>2</v>
      </c>
      <c r="N74" s="15">
        <f t="shared" ref="N74:N137" si="8">IF(K74="Detected", 0.99,0)</f>
        <v>0.99</v>
      </c>
      <c r="O74" s="78">
        <f t="shared" si="5"/>
        <v>0</v>
      </c>
      <c r="P74" s="78">
        <f t="shared" si="6"/>
        <v>0.79200000000000004</v>
      </c>
      <c r="Q74" s="153">
        <f t="shared" si="7"/>
        <v>8.0000000000000071E-3</v>
      </c>
      <c r="R74" s="113"/>
    </row>
    <row r="75" spans="2:18" s="3" customFormat="1" ht="27.95" customHeight="1">
      <c r="B75" s="563"/>
      <c r="C75" s="188"/>
      <c r="D75" s="22"/>
      <c r="E75" s="23"/>
      <c r="F75" s="24"/>
      <c r="G75" s="14" t="s">
        <v>14</v>
      </c>
      <c r="H75" s="15">
        <v>0.2</v>
      </c>
      <c r="I75" s="16" t="s">
        <v>15</v>
      </c>
      <c r="J75" s="12" t="s">
        <v>210</v>
      </c>
      <c r="K75" s="16" t="s">
        <v>18</v>
      </c>
      <c r="L75" s="65" t="s">
        <v>21</v>
      </c>
      <c r="M75" s="85">
        <f t="shared" si="4"/>
        <v>2</v>
      </c>
      <c r="N75" s="15">
        <f t="shared" si="8"/>
        <v>0</v>
      </c>
      <c r="O75" s="78">
        <f t="shared" si="5"/>
        <v>0.4</v>
      </c>
      <c r="P75" s="78">
        <f t="shared" si="6"/>
        <v>0</v>
      </c>
      <c r="Q75" s="153">
        <f t="shared" si="7"/>
        <v>0</v>
      </c>
      <c r="R75" s="113"/>
    </row>
    <row r="76" spans="2:18" s="3" customFormat="1" ht="27.95" customHeight="1">
      <c r="B76" s="563"/>
      <c r="C76" s="188"/>
      <c r="D76" s="17" t="s">
        <v>602</v>
      </c>
      <c r="E76" s="18" t="s">
        <v>24</v>
      </c>
      <c r="F76" s="19" t="s">
        <v>331</v>
      </c>
      <c r="G76" s="14" t="s">
        <v>12</v>
      </c>
      <c r="H76" s="15">
        <v>0.8</v>
      </c>
      <c r="I76" s="16" t="s">
        <v>68</v>
      </c>
      <c r="J76" s="12" t="s">
        <v>342</v>
      </c>
      <c r="K76" s="16" t="s">
        <v>221</v>
      </c>
      <c r="L76" s="66" t="s">
        <v>854</v>
      </c>
      <c r="M76" s="85">
        <v>0.2</v>
      </c>
      <c r="N76" s="15">
        <f t="shared" si="8"/>
        <v>0.99</v>
      </c>
      <c r="O76" s="78">
        <f t="shared" si="5"/>
        <v>0</v>
      </c>
      <c r="P76" s="78">
        <f t="shared" si="6"/>
        <v>0.15840000000000004</v>
      </c>
      <c r="Q76" s="153">
        <f t="shared" si="7"/>
        <v>1.6000000000000018E-3</v>
      </c>
      <c r="R76" s="113"/>
    </row>
    <row r="77" spans="2:18" s="3" customFormat="1" ht="27.95" customHeight="1">
      <c r="B77" s="563"/>
      <c r="C77" s="188"/>
      <c r="D77" s="20"/>
      <c r="E77" s="21"/>
      <c r="F77" s="31"/>
      <c r="G77" s="14" t="s">
        <v>13</v>
      </c>
      <c r="H77" s="15">
        <v>0.1</v>
      </c>
      <c r="I77" s="16" t="s">
        <v>204</v>
      </c>
      <c r="J77" s="12" t="s">
        <v>342</v>
      </c>
      <c r="K77" s="16" t="s">
        <v>300</v>
      </c>
      <c r="L77" s="66" t="s">
        <v>854</v>
      </c>
      <c r="M77" s="85">
        <f t="shared" ref="M77:M94" si="9">M76</f>
        <v>0.2</v>
      </c>
      <c r="N77" s="15">
        <f t="shared" si="8"/>
        <v>0.99</v>
      </c>
      <c r="O77" s="78">
        <f t="shared" si="5"/>
        <v>0</v>
      </c>
      <c r="P77" s="78">
        <f t="shared" si="6"/>
        <v>1.9800000000000005E-2</v>
      </c>
      <c r="Q77" s="153">
        <f t="shared" si="7"/>
        <v>2.0000000000000023E-4</v>
      </c>
      <c r="R77" s="113"/>
    </row>
    <row r="78" spans="2:18" s="3" customFormat="1" ht="27.95" customHeight="1">
      <c r="B78" s="563"/>
      <c r="C78" s="188"/>
      <c r="D78" s="20"/>
      <c r="E78" s="21"/>
      <c r="F78" s="31"/>
      <c r="G78" s="14" t="s">
        <v>14</v>
      </c>
      <c r="H78" s="15">
        <v>0.1</v>
      </c>
      <c r="I78" s="91" t="s">
        <v>68</v>
      </c>
      <c r="J78" s="12" t="s">
        <v>342</v>
      </c>
      <c r="K78" s="91" t="s">
        <v>82</v>
      </c>
      <c r="L78" s="66" t="s">
        <v>854</v>
      </c>
      <c r="M78" s="93">
        <f t="shared" si="9"/>
        <v>0.2</v>
      </c>
      <c r="N78" s="172">
        <f t="shared" si="8"/>
        <v>0.99</v>
      </c>
      <c r="O78" s="174">
        <f t="shared" si="5"/>
        <v>0</v>
      </c>
      <c r="P78" s="174">
        <f t="shared" si="6"/>
        <v>1.9800000000000005E-2</v>
      </c>
      <c r="Q78" s="175">
        <f t="shared" si="7"/>
        <v>2.0000000000000023E-4</v>
      </c>
      <c r="R78" s="113"/>
    </row>
    <row r="79" spans="2:18" s="3" customFormat="1" ht="27.95" customHeight="1">
      <c r="B79" s="563"/>
      <c r="C79" s="188"/>
      <c r="D79" s="17" t="s">
        <v>603</v>
      </c>
      <c r="E79" s="18" t="s">
        <v>71</v>
      </c>
      <c r="F79" s="19" t="s">
        <v>330</v>
      </c>
      <c r="G79" s="14" t="s">
        <v>205</v>
      </c>
      <c r="H79" s="15">
        <v>0.4</v>
      </c>
      <c r="I79" s="16" t="s">
        <v>81</v>
      </c>
      <c r="J79" s="12" t="s">
        <v>292</v>
      </c>
      <c r="K79" s="16" t="s">
        <v>215</v>
      </c>
      <c r="L79" s="65" t="s">
        <v>217</v>
      </c>
      <c r="M79" s="85">
        <v>2</v>
      </c>
      <c r="N79" s="15">
        <f t="shared" si="8"/>
        <v>0</v>
      </c>
      <c r="O79" s="78">
        <f t="shared" si="5"/>
        <v>0.8</v>
      </c>
      <c r="P79" s="78">
        <f t="shared" si="6"/>
        <v>0</v>
      </c>
      <c r="Q79" s="153">
        <f t="shared" si="7"/>
        <v>0</v>
      </c>
      <c r="R79" s="113"/>
    </row>
    <row r="80" spans="2:18" s="3" customFormat="1" ht="27.95" customHeight="1">
      <c r="B80" s="563"/>
      <c r="C80" s="188"/>
      <c r="D80" s="20"/>
      <c r="E80" s="21"/>
      <c r="F80" s="31"/>
      <c r="G80" s="14" t="s">
        <v>206</v>
      </c>
      <c r="H80" s="15">
        <v>0.4</v>
      </c>
      <c r="I80" s="16" t="s">
        <v>68</v>
      </c>
      <c r="J80" s="12" t="s">
        <v>342</v>
      </c>
      <c r="K80" s="16" t="s">
        <v>297</v>
      </c>
      <c r="L80" s="66" t="s">
        <v>854</v>
      </c>
      <c r="M80" s="85">
        <f t="shared" si="9"/>
        <v>2</v>
      </c>
      <c r="N80" s="15">
        <f t="shared" si="8"/>
        <v>0.99</v>
      </c>
      <c r="O80" s="78">
        <f t="shared" si="5"/>
        <v>0</v>
      </c>
      <c r="P80" s="78">
        <f t="shared" si="6"/>
        <v>0.79200000000000004</v>
      </c>
      <c r="Q80" s="153">
        <f t="shared" si="7"/>
        <v>8.0000000000000071E-3</v>
      </c>
      <c r="R80" s="113"/>
    </row>
    <row r="81" spans="2:18" s="3" customFormat="1" ht="27.95" customHeight="1">
      <c r="B81" s="563"/>
      <c r="C81" s="188"/>
      <c r="D81" s="22"/>
      <c r="E81" s="23"/>
      <c r="F81" s="24"/>
      <c r="G81" s="14" t="s">
        <v>14</v>
      </c>
      <c r="H81" s="15">
        <v>0.2</v>
      </c>
      <c r="I81" s="16" t="s">
        <v>15</v>
      </c>
      <c r="J81" s="12" t="s">
        <v>210</v>
      </c>
      <c r="K81" s="16" t="s">
        <v>18</v>
      </c>
      <c r="L81" s="65" t="s">
        <v>21</v>
      </c>
      <c r="M81" s="85">
        <f t="shared" si="9"/>
        <v>2</v>
      </c>
      <c r="N81" s="15">
        <f t="shared" si="8"/>
        <v>0</v>
      </c>
      <c r="O81" s="78">
        <f t="shared" si="5"/>
        <v>0.4</v>
      </c>
      <c r="P81" s="78">
        <f t="shared" si="6"/>
        <v>0</v>
      </c>
      <c r="Q81" s="153">
        <f t="shared" si="7"/>
        <v>0</v>
      </c>
      <c r="R81" s="171"/>
    </row>
    <row r="82" spans="2:18" s="3" customFormat="1" ht="27.95" customHeight="1">
      <c r="B82" s="563"/>
      <c r="C82" s="188"/>
      <c r="D82" s="17" t="s">
        <v>604</v>
      </c>
      <c r="E82" s="18" t="s">
        <v>6</v>
      </c>
      <c r="F82" s="19" t="s">
        <v>331</v>
      </c>
      <c r="G82" s="14" t="s">
        <v>12</v>
      </c>
      <c r="H82" s="15">
        <v>0.8</v>
      </c>
      <c r="I82" s="16" t="s">
        <v>68</v>
      </c>
      <c r="J82" s="12" t="s">
        <v>342</v>
      </c>
      <c r="K82" s="16" t="s">
        <v>221</v>
      </c>
      <c r="L82" s="66" t="s">
        <v>854</v>
      </c>
      <c r="M82" s="85">
        <v>0.2</v>
      </c>
      <c r="N82" s="15">
        <f t="shared" si="8"/>
        <v>0.99</v>
      </c>
      <c r="O82" s="78">
        <f t="shared" si="5"/>
        <v>0</v>
      </c>
      <c r="P82" s="78">
        <f t="shared" si="6"/>
        <v>0.15840000000000004</v>
      </c>
      <c r="Q82" s="153">
        <f t="shared" si="7"/>
        <v>1.6000000000000018E-3</v>
      </c>
      <c r="R82" s="171"/>
    </row>
    <row r="83" spans="2:18" s="3" customFormat="1" ht="27.95" customHeight="1">
      <c r="B83" s="563"/>
      <c r="C83" s="188"/>
      <c r="D83" s="20"/>
      <c r="E83" s="21"/>
      <c r="F83" s="31"/>
      <c r="G83" s="14" t="s">
        <v>13</v>
      </c>
      <c r="H83" s="15">
        <v>0.1</v>
      </c>
      <c r="I83" s="16" t="s">
        <v>204</v>
      </c>
      <c r="J83" s="12" t="s">
        <v>342</v>
      </c>
      <c r="K83" s="16" t="s">
        <v>300</v>
      </c>
      <c r="L83" s="66" t="s">
        <v>854</v>
      </c>
      <c r="M83" s="85">
        <f t="shared" si="9"/>
        <v>0.2</v>
      </c>
      <c r="N83" s="15">
        <f t="shared" si="8"/>
        <v>0.99</v>
      </c>
      <c r="O83" s="78">
        <f t="shared" si="5"/>
        <v>0</v>
      </c>
      <c r="P83" s="78">
        <f t="shared" si="6"/>
        <v>1.9800000000000005E-2</v>
      </c>
      <c r="Q83" s="153">
        <f t="shared" si="7"/>
        <v>2.0000000000000023E-4</v>
      </c>
      <c r="R83" s="171"/>
    </row>
    <row r="84" spans="2:18" s="3" customFormat="1" ht="27.95" customHeight="1">
      <c r="B84" s="563"/>
      <c r="C84" s="188"/>
      <c r="D84" s="22"/>
      <c r="E84" s="23"/>
      <c r="F84" s="24"/>
      <c r="G84" s="14" t="s">
        <v>14</v>
      </c>
      <c r="H84" s="15">
        <v>0.1</v>
      </c>
      <c r="I84" s="91" t="s">
        <v>68</v>
      </c>
      <c r="J84" s="12" t="s">
        <v>342</v>
      </c>
      <c r="K84" s="91" t="s">
        <v>82</v>
      </c>
      <c r="L84" s="66" t="s">
        <v>854</v>
      </c>
      <c r="M84" s="85">
        <f t="shared" si="9"/>
        <v>0.2</v>
      </c>
      <c r="N84" s="15">
        <f t="shared" si="8"/>
        <v>0.99</v>
      </c>
      <c r="O84" s="78">
        <f t="shared" si="5"/>
        <v>0</v>
      </c>
      <c r="P84" s="78">
        <f t="shared" si="6"/>
        <v>1.9800000000000005E-2</v>
      </c>
      <c r="Q84" s="153">
        <f t="shared" si="7"/>
        <v>2.0000000000000023E-4</v>
      </c>
      <c r="R84" s="171"/>
    </row>
    <row r="85" spans="2:18" s="3" customFormat="1" ht="27.95" customHeight="1">
      <c r="B85" s="563"/>
      <c r="C85" s="188"/>
      <c r="D85" s="17" t="s">
        <v>605</v>
      </c>
      <c r="E85" s="18" t="s">
        <v>354</v>
      </c>
      <c r="F85" s="19" t="s">
        <v>332</v>
      </c>
      <c r="G85" s="168" t="s">
        <v>357</v>
      </c>
      <c r="H85" s="164">
        <v>0.25</v>
      </c>
      <c r="I85" s="165" t="s">
        <v>81</v>
      </c>
      <c r="J85" s="13" t="s">
        <v>210</v>
      </c>
      <c r="K85" s="165" t="s">
        <v>298</v>
      </c>
      <c r="L85" s="66" t="s">
        <v>299</v>
      </c>
      <c r="M85" s="177">
        <v>0.45</v>
      </c>
      <c r="N85" s="164">
        <f t="shared" si="8"/>
        <v>0</v>
      </c>
      <c r="O85" s="167">
        <f t="shared" si="5"/>
        <v>0.1125</v>
      </c>
      <c r="P85" s="167">
        <f t="shared" si="6"/>
        <v>0</v>
      </c>
      <c r="Q85" s="178">
        <f t="shared" si="7"/>
        <v>0</v>
      </c>
      <c r="R85" s="171"/>
    </row>
    <row r="86" spans="2:18" s="3" customFormat="1" ht="27.95" customHeight="1">
      <c r="B86" s="563"/>
      <c r="C86" s="188"/>
      <c r="D86" s="20"/>
      <c r="E86" s="21"/>
      <c r="F86" s="31"/>
      <c r="G86" s="168" t="s">
        <v>233</v>
      </c>
      <c r="H86" s="164">
        <v>0.25</v>
      </c>
      <c r="I86" s="165" t="s">
        <v>204</v>
      </c>
      <c r="J86" s="13" t="s">
        <v>342</v>
      </c>
      <c r="K86" s="165" t="s">
        <v>82</v>
      </c>
      <c r="L86" s="66" t="s">
        <v>854</v>
      </c>
      <c r="M86" s="177">
        <v>0.45</v>
      </c>
      <c r="N86" s="164">
        <f t="shared" si="8"/>
        <v>0.99</v>
      </c>
      <c r="O86" s="167">
        <f t="shared" si="5"/>
        <v>0</v>
      </c>
      <c r="P86" s="167">
        <f t="shared" si="6"/>
        <v>0.111375</v>
      </c>
      <c r="Q86" s="178">
        <f t="shared" si="7"/>
        <v>1.125000000000001E-3</v>
      </c>
      <c r="R86" s="171"/>
    </row>
    <row r="87" spans="2:18" s="3" customFormat="1" ht="27.95" customHeight="1">
      <c r="B87" s="563"/>
      <c r="C87" s="188"/>
      <c r="D87" s="20"/>
      <c r="E87" s="21"/>
      <c r="F87" s="31"/>
      <c r="G87" s="168" t="s">
        <v>358</v>
      </c>
      <c r="H87" s="164">
        <v>0.25</v>
      </c>
      <c r="I87" s="165" t="s">
        <v>204</v>
      </c>
      <c r="J87" s="13" t="s">
        <v>342</v>
      </c>
      <c r="K87" s="165" t="s">
        <v>300</v>
      </c>
      <c r="L87" s="66" t="s">
        <v>854</v>
      </c>
      <c r="M87" s="177">
        <f>M85</f>
        <v>0.45</v>
      </c>
      <c r="N87" s="164">
        <f t="shared" si="8"/>
        <v>0.99</v>
      </c>
      <c r="O87" s="167">
        <f t="shared" si="5"/>
        <v>0</v>
      </c>
      <c r="P87" s="167">
        <f t="shared" si="6"/>
        <v>0.111375</v>
      </c>
      <c r="Q87" s="178">
        <f t="shared" si="7"/>
        <v>1.125000000000001E-3</v>
      </c>
      <c r="R87" s="171"/>
    </row>
    <row r="88" spans="2:18" s="3" customFormat="1" ht="27.95" customHeight="1">
      <c r="B88" s="563"/>
      <c r="C88" s="188"/>
      <c r="D88" s="20"/>
      <c r="E88" s="21"/>
      <c r="F88" s="31"/>
      <c r="G88" s="168" t="s">
        <v>359</v>
      </c>
      <c r="H88" s="164">
        <v>0.25</v>
      </c>
      <c r="I88" s="179" t="s">
        <v>26</v>
      </c>
      <c r="J88" s="180" t="s">
        <v>214</v>
      </c>
      <c r="K88" s="179" t="s">
        <v>18</v>
      </c>
      <c r="L88" s="181" t="s">
        <v>21</v>
      </c>
      <c r="M88" s="182">
        <f t="shared" si="9"/>
        <v>0.45</v>
      </c>
      <c r="N88" s="183">
        <f t="shared" si="8"/>
        <v>0</v>
      </c>
      <c r="O88" s="184">
        <f t="shared" si="5"/>
        <v>0.1125</v>
      </c>
      <c r="P88" s="184">
        <f t="shared" si="6"/>
        <v>0</v>
      </c>
      <c r="Q88" s="185">
        <f t="shared" si="7"/>
        <v>0</v>
      </c>
      <c r="R88" s="171"/>
    </row>
    <row r="89" spans="2:18" s="3" customFormat="1" ht="27.95" customHeight="1">
      <c r="B89" s="563"/>
      <c r="C89" s="188"/>
      <c r="D89" s="17" t="s">
        <v>606</v>
      </c>
      <c r="E89" s="18" t="s">
        <v>6</v>
      </c>
      <c r="F89" s="19" t="s">
        <v>333</v>
      </c>
      <c r="G89" s="14" t="s">
        <v>12</v>
      </c>
      <c r="H89" s="15">
        <v>0.8</v>
      </c>
      <c r="I89" s="16" t="s">
        <v>345</v>
      </c>
      <c r="J89" s="12" t="s">
        <v>861</v>
      </c>
      <c r="K89" s="16" t="s">
        <v>221</v>
      </c>
      <c r="L89" s="66" t="s">
        <v>854</v>
      </c>
      <c r="M89" s="85">
        <v>0.2</v>
      </c>
      <c r="N89" s="15">
        <f t="shared" si="8"/>
        <v>0.99</v>
      </c>
      <c r="O89" s="78">
        <f t="shared" si="5"/>
        <v>0</v>
      </c>
      <c r="P89" s="78">
        <f t="shared" si="6"/>
        <v>0.15840000000000004</v>
      </c>
      <c r="Q89" s="153">
        <f t="shared" si="7"/>
        <v>1.6000000000000018E-3</v>
      </c>
      <c r="R89" s="171"/>
    </row>
    <row r="90" spans="2:18" s="3" customFormat="1" ht="27.95" customHeight="1">
      <c r="B90" s="563"/>
      <c r="C90" s="188"/>
      <c r="D90" s="20"/>
      <c r="E90" s="21"/>
      <c r="F90" s="31"/>
      <c r="G90" s="14" t="s">
        <v>13</v>
      </c>
      <c r="H90" s="15">
        <v>0.1</v>
      </c>
      <c r="I90" s="16" t="s">
        <v>346</v>
      </c>
      <c r="J90" s="12" t="s">
        <v>218</v>
      </c>
      <c r="K90" s="16" t="s">
        <v>347</v>
      </c>
      <c r="L90" s="65" t="s">
        <v>217</v>
      </c>
      <c r="M90" s="85">
        <f t="shared" si="9"/>
        <v>0.2</v>
      </c>
      <c r="N90" s="15">
        <f t="shared" si="8"/>
        <v>0</v>
      </c>
      <c r="O90" s="78">
        <f t="shared" si="5"/>
        <v>2.0000000000000004E-2</v>
      </c>
      <c r="P90" s="78">
        <f t="shared" si="6"/>
        <v>0</v>
      </c>
      <c r="Q90" s="153">
        <f t="shared" si="7"/>
        <v>0</v>
      </c>
      <c r="R90" s="171"/>
    </row>
    <row r="91" spans="2:18" s="3" customFormat="1" ht="27.95" customHeight="1">
      <c r="B91" s="563"/>
      <c r="C91" s="188"/>
      <c r="D91" s="22"/>
      <c r="E91" s="23"/>
      <c r="F91" s="24"/>
      <c r="G91" s="14" t="s">
        <v>14</v>
      </c>
      <c r="H91" s="15">
        <v>0.1</v>
      </c>
      <c r="I91" s="16" t="s">
        <v>81</v>
      </c>
      <c r="J91" s="12" t="s">
        <v>210</v>
      </c>
      <c r="K91" s="16" t="s">
        <v>18</v>
      </c>
      <c r="L91" s="65" t="s">
        <v>21</v>
      </c>
      <c r="M91" s="85">
        <f t="shared" si="9"/>
        <v>0.2</v>
      </c>
      <c r="N91" s="15">
        <f t="shared" si="8"/>
        <v>0</v>
      </c>
      <c r="O91" s="78">
        <f t="shared" si="5"/>
        <v>2.0000000000000004E-2</v>
      </c>
      <c r="P91" s="78">
        <f t="shared" si="6"/>
        <v>0</v>
      </c>
      <c r="Q91" s="153">
        <f t="shared" si="7"/>
        <v>0</v>
      </c>
      <c r="R91" s="171"/>
    </row>
    <row r="92" spans="2:18" s="3" customFormat="1" ht="27.95" customHeight="1">
      <c r="B92" s="563"/>
      <c r="C92" s="188"/>
      <c r="D92" s="17" t="s">
        <v>607</v>
      </c>
      <c r="E92" s="18" t="s">
        <v>335</v>
      </c>
      <c r="F92" s="19" t="s">
        <v>330</v>
      </c>
      <c r="G92" s="14" t="s">
        <v>205</v>
      </c>
      <c r="H92" s="15">
        <v>0.4</v>
      </c>
      <c r="I92" s="16" t="s">
        <v>81</v>
      </c>
      <c r="J92" s="12" t="s">
        <v>210</v>
      </c>
      <c r="K92" s="16" t="s">
        <v>298</v>
      </c>
      <c r="L92" s="65" t="s">
        <v>299</v>
      </c>
      <c r="M92" s="85">
        <v>2</v>
      </c>
      <c r="N92" s="15">
        <f t="shared" si="8"/>
        <v>0</v>
      </c>
      <c r="O92" s="78">
        <f t="shared" si="5"/>
        <v>0.8</v>
      </c>
      <c r="P92" s="78">
        <f t="shared" si="6"/>
        <v>0</v>
      </c>
      <c r="Q92" s="153">
        <f t="shared" si="7"/>
        <v>0</v>
      </c>
      <c r="R92" s="113"/>
    </row>
    <row r="93" spans="2:18" s="3" customFormat="1" ht="27.95" customHeight="1">
      <c r="B93" s="563"/>
      <c r="C93" s="243"/>
      <c r="D93" s="20"/>
      <c r="E93" s="21"/>
      <c r="F93" s="31"/>
      <c r="G93" s="14" t="s">
        <v>206</v>
      </c>
      <c r="H93" s="15">
        <v>0.4</v>
      </c>
      <c r="I93" s="16" t="s">
        <v>204</v>
      </c>
      <c r="J93" s="12" t="s">
        <v>860</v>
      </c>
      <c r="K93" s="16" t="s">
        <v>300</v>
      </c>
      <c r="L93" s="66" t="s">
        <v>854</v>
      </c>
      <c r="M93" s="85">
        <f t="shared" si="9"/>
        <v>2</v>
      </c>
      <c r="N93" s="15">
        <f t="shared" si="8"/>
        <v>0.99</v>
      </c>
      <c r="O93" s="78">
        <f t="shared" si="5"/>
        <v>0</v>
      </c>
      <c r="P93" s="78">
        <f t="shared" si="6"/>
        <v>0.79200000000000004</v>
      </c>
      <c r="Q93" s="153">
        <f t="shared" si="7"/>
        <v>8.0000000000000071E-3</v>
      </c>
      <c r="R93" s="113"/>
    </row>
    <row r="94" spans="2:18" s="3" customFormat="1" ht="27.95" customHeight="1">
      <c r="B94" s="563"/>
      <c r="C94" s="269"/>
      <c r="D94" s="22"/>
      <c r="E94" s="23"/>
      <c r="F94" s="24"/>
      <c r="G94" s="14" t="s">
        <v>14</v>
      </c>
      <c r="H94" s="15">
        <v>0.2</v>
      </c>
      <c r="I94" s="16" t="s">
        <v>26</v>
      </c>
      <c r="J94" s="12" t="s">
        <v>214</v>
      </c>
      <c r="K94" s="16" t="s">
        <v>18</v>
      </c>
      <c r="L94" s="65" t="s">
        <v>21</v>
      </c>
      <c r="M94" s="85">
        <f t="shared" si="9"/>
        <v>2</v>
      </c>
      <c r="N94" s="15">
        <f t="shared" si="8"/>
        <v>0</v>
      </c>
      <c r="O94" s="78">
        <f t="shared" si="5"/>
        <v>0.4</v>
      </c>
      <c r="P94" s="78">
        <f t="shared" si="6"/>
        <v>0</v>
      </c>
      <c r="Q94" s="153">
        <f t="shared" si="7"/>
        <v>0</v>
      </c>
      <c r="R94" s="113"/>
    </row>
    <row r="95" spans="2:18" s="3" customFormat="1" ht="27.95" customHeight="1">
      <c r="B95" s="563"/>
      <c r="C95" s="94" t="s">
        <v>608</v>
      </c>
      <c r="D95" s="20" t="s">
        <v>609</v>
      </c>
      <c r="E95" s="21" t="s">
        <v>22</v>
      </c>
      <c r="F95" s="31" t="s">
        <v>324</v>
      </c>
      <c r="G95" s="25" t="s">
        <v>205</v>
      </c>
      <c r="H95" s="26">
        <v>0.4</v>
      </c>
      <c r="I95" s="27" t="s">
        <v>15</v>
      </c>
      <c r="J95" s="11" t="s">
        <v>210</v>
      </c>
      <c r="K95" s="27" t="s">
        <v>18</v>
      </c>
      <c r="L95" s="64" t="s">
        <v>21</v>
      </c>
      <c r="M95" s="87">
        <v>2</v>
      </c>
      <c r="N95" s="26">
        <f t="shared" si="8"/>
        <v>0</v>
      </c>
      <c r="O95" s="88">
        <f t="shared" si="5"/>
        <v>0.8</v>
      </c>
      <c r="P95" s="88">
        <f t="shared" si="6"/>
        <v>0</v>
      </c>
      <c r="Q95" s="152">
        <f t="shared" si="7"/>
        <v>0</v>
      </c>
      <c r="R95" s="113"/>
    </row>
    <row r="96" spans="2:18" s="3" customFormat="1" ht="27.95" customHeight="1">
      <c r="B96" s="563"/>
      <c r="C96" s="188"/>
      <c r="D96" s="20"/>
      <c r="E96" s="21"/>
      <c r="F96" s="31"/>
      <c r="G96" s="14" t="s">
        <v>206</v>
      </c>
      <c r="H96" s="15">
        <v>0.4</v>
      </c>
      <c r="I96" s="16" t="s">
        <v>204</v>
      </c>
      <c r="J96" s="12" t="s">
        <v>860</v>
      </c>
      <c r="K96" s="16" t="s">
        <v>20</v>
      </c>
      <c r="L96" s="66" t="s">
        <v>862</v>
      </c>
      <c r="M96" s="85">
        <f t="shared" ref="M96:M158" si="10">M95</f>
        <v>2</v>
      </c>
      <c r="N96" s="15">
        <f t="shared" si="8"/>
        <v>0.99</v>
      </c>
      <c r="O96" s="78">
        <f t="shared" si="5"/>
        <v>0</v>
      </c>
      <c r="P96" s="78">
        <f t="shared" si="6"/>
        <v>0.79200000000000004</v>
      </c>
      <c r="Q96" s="153">
        <f t="shared" si="7"/>
        <v>8.0000000000000071E-3</v>
      </c>
      <c r="R96" s="113"/>
    </row>
    <row r="97" spans="2:18" s="3" customFormat="1" ht="27.95" customHeight="1">
      <c r="B97" s="563"/>
      <c r="C97" s="188"/>
      <c r="D97" s="22"/>
      <c r="E97" s="23"/>
      <c r="F97" s="24"/>
      <c r="G97" s="14" t="s">
        <v>14</v>
      </c>
      <c r="H97" s="15">
        <v>0.2</v>
      </c>
      <c r="I97" s="16" t="s">
        <v>15</v>
      </c>
      <c r="J97" s="12" t="s">
        <v>210</v>
      </c>
      <c r="K97" s="16" t="s">
        <v>18</v>
      </c>
      <c r="L97" s="65" t="s">
        <v>21</v>
      </c>
      <c r="M97" s="85">
        <f t="shared" si="10"/>
        <v>2</v>
      </c>
      <c r="N97" s="15">
        <f t="shared" si="8"/>
        <v>0</v>
      </c>
      <c r="O97" s="78">
        <f t="shared" si="5"/>
        <v>0.4</v>
      </c>
      <c r="P97" s="78">
        <f t="shared" si="6"/>
        <v>0</v>
      </c>
      <c r="Q97" s="153">
        <f t="shared" si="7"/>
        <v>0</v>
      </c>
      <c r="R97" s="113"/>
    </row>
    <row r="98" spans="2:18" s="3" customFormat="1" ht="27.95" customHeight="1">
      <c r="B98" s="563"/>
      <c r="C98" s="188"/>
      <c r="D98" s="17" t="s">
        <v>610</v>
      </c>
      <c r="E98" s="18" t="s">
        <v>6</v>
      </c>
      <c r="F98" s="19" t="s">
        <v>312</v>
      </c>
      <c r="G98" s="14" t="s">
        <v>12</v>
      </c>
      <c r="H98" s="15">
        <v>0.8</v>
      </c>
      <c r="I98" s="16" t="s">
        <v>68</v>
      </c>
      <c r="J98" s="12" t="s">
        <v>820</v>
      </c>
      <c r="K98" s="16" t="s">
        <v>221</v>
      </c>
      <c r="L98" s="66" t="s">
        <v>862</v>
      </c>
      <c r="M98" s="85">
        <v>0.2</v>
      </c>
      <c r="N98" s="15">
        <f t="shared" si="8"/>
        <v>0.99</v>
      </c>
      <c r="O98" s="78">
        <f t="shared" si="5"/>
        <v>0</v>
      </c>
      <c r="P98" s="78">
        <f t="shared" si="6"/>
        <v>0.15840000000000004</v>
      </c>
      <c r="Q98" s="153">
        <f t="shared" si="7"/>
        <v>1.6000000000000018E-3</v>
      </c>
      <c r="R98" s="113"/>
    </row>
    <row r="99" spans="2:18" s="3" customFormat="1" ht="27.95" customHeight="1">
      <c r="B99" s="563"/>
      <c r="C99" s="188"/>
      <c r="D99" s="20"/>
      <c r="E99" s="21"/>
      <c r="F99" s="31"/>
      <c r="G99" s="14" t="s">
        <v>13</v>
      </c>
      <c r="H99" s="15">
        <v>0.1</v>
      </c>
      <c r="I99" s="16" t="s">
        <v>339</v>
      </c>
      <c r="J99" s="12" t="s">
        <v>343</v>
      </c>
      <c r="K99" s="16" t="s">
        <v>297</v>
      </c>
      <c r="L99" s="66" t="s">
        <v>862</v>
      </c>
      <c r="M99" s="85">
        <f t="shared" si="10"/>
        <v>0.2</v>
      </c>
      <c r="N99" s="15">
        <f t="shared" si="8"/>
        <v>0.99</v>
      </c>
      <c r="O99" s="78">
        <f t="shared" si="5"/>
        <v>0</v>
      </c>
      <c r="P99" s="78">
        <f t="shared" si="6"/>
        <v>1.9800000000000005E-2</v>
      </c>
      <c r="Q99" s="153">
        <f t="shared" si="7"/>
        <v>2.0000000000000023E-4</v>
      </c>
      <c r="R99" s="113"/>
    </row>
    <row r="100" spans="2:18" s="3" customFormat="1" ht="27.95" customHeight="1">
      <c r="B100" s="563"/>
      <c r="C100" s="188"/>
      <c r="D100" s="22"/>
      <c r="E100" s="23"/>
      <c r="F100" s="24"/>
      <c r="G100" s="14" t="s">
        <v>14</v>
      </c>
      <c r="H100" s="15">
        <v>0.1</v>
      </c>
      <c r="I100" s="16" t="s">
        <v>340</v>
      </c>
      <c r="J100" s="12" t="s">
        <v>342</v>
      </c>
      <c r="K100" s="16" t="s">
        <v>221</v>
      </c>
      <c r="L100" s="66" t="s">
        <v>862</v>
      </c>
      <c r="M100" s="85">
        <f t="shared" si="10"/>
        <v>0.2</v>
      </c>
      <c r="N100" s="15">
        <f t="shared" si="8"/>
        <v>0.99</v>
      </c>
      <c r="O100" s="78">
        <f t="shared" si="5"/>
        <v>0</v>
      </c>
      <c r="P100" s="78">
        <f t="shared" si="6"/>
        <v>1.9800000000000005E-2</v>
      </c>
      <c r="Q100" s="153">
        <f t="shared" si="7"/>
        <v>2.0000000000000023E-4</v>
      </c>
      <c r="R100" s="113"/>
    </row>
    <row r="101" spans="2:18" s="3" customFormat="1" ht="27.95" customHeight="1">
      <c r="B101" s="563"/>
      <c r="C101" s="188"/>
      <c r="D101" s="17" t="s">
        <v>611</v>
      </c>
      <c r="E101" s="18" t="s">
        <v>334</v>
      </c>
      <c r="F101" s="19" t="s">
        <v>312</v>
      </c>
      <c r="G101" s="14" t="s">
        <v>12</v>
      </c>
      <c r="H101" s="15">
        <v>0.8</v>
      </c>
      <c r="I101" s="16" t="s">
        <v>68</v>
      </c>
      <c r="J101" s="12" t="s">
        <v>820</v>
      </c>
      <c r="K101" s="16" t="s">
        <v>221</v>
      </c>
      <c r="L101" s="66" t="s">
        <v>862</v>
      </c>
      <c r="M101" s="85">
        <v>0.2</v>
      </c>
      <c r="N101" s="15">
        <f t="shared" si="8"/>
        <v>0.99</v>
      </c>
      <c r="O101" s="78">
        <f t="shared" si="5"/>
        <v>0</v>
      </c>
      <c r="P101" s="78">
        <f t="shared" si="6"/>
        <v>0.15840000000000004</v>
      </c>
      <c r="Q101" s="153">
        <f t="shared" si="7"/>
        <v>1.6000000000000018E-3</v>
      </c>
      <c r="R101" s="113"/>
    </row>
    <row r="102" spans="2:18" s="3" customFormat="1" ht="27.95" customHeight="1">
      <c r="B102" s="563"/>
      <c r="C102" s="188"/>
      <c r="D102" s="20"/>
      <c r="E102" s="21"/>
      <c r="F102" s="31"/>
      <c r="G102" s="14" t="s">
        <v>13</v>
      </c>
      <c r="H102" s="15">
        <v>0.1</v>
      </c>
      <c r="I102" s="16" t="s">
        <v>339</v>
      </c>
      <c r="J102" s="12" t="s">
        <v>343</v>
      </c>
      <c r="K102" s="16" t="s">
        <v>297</v>
      </c>
      <c r="L102" s="66" t="s">
        <v>862</v>
      </c>
      <c r="M102" s="85">
        <f t="shared" si="10"/>
        <v>0.2</v>
      </c>
      <c r="N102" s="15">
        <f t="shared" si="8"/>
        <v>0.99</v>
      </c>
      <c r="O102" s="78">
        <f t="shared" si="5"/>
        <v>0</v>
      </c>
      <c r="P102" s="78">
        <f t="shared" si="6"/>
        <v>1.9800000000000005E-2</v>
      </c>
      <c r="Q102" s="153">
        <f t="shared" si="7"/>
        <v>2.0000000000000023E-4</v>
      </c>
      <c r="R102" s="113"/>
    </row>
    <row r="103" spans="2:18" s="3" customFormat="1" ht="27.95" customHeight="1">
      <c r="B103" s="563"/>
      <c r="C103" s="188"/>
      <c r="D103" s="22"/>
      <c r="E103" s="23"/>
      <c r="F103" s="24"/>
      <c r="G103" s="14" t="s">
        <v>14</v>
      </c>
      <c r="H103" s="15">
        <v>0.1</v>
      </c>
      <c r="I103" s="16" t="s">
        <v>340</v>
      </c>
      <c r="J103" s="12" t="s">
        <v>342</v>
      </c>
      <c r="K103" s="16" t="s">
        <v>221</v>
      </c>
      <c r="L103" s="66" t="s">
        <v>862</v>
      </c>
      <c r="M103" s="85">
        <f t="shared" si="10"/>
        <v>0.2</v>
      </c>
      <c r="N103" s="15">
        <f t="shared" si="8"/>
        <v>0.99</v>
      </c>
      <c r="O103" s="78">
        <f t="shared" si="5"/>
        <v>0</v>
      </c>
      <c r="P103" s="78">
        <f t="shared" si="6"/>
        <v>1.9800000000000005E-2</v>
      </c>
      <c r="Q103" s="153">
        <f t="shared" si="7"/>
        <v>2.0000000000000023E-4</v>
      </c>
      <c r="R103" s="113"/>
    </row>
    <row r="104" spans="2:18" s="3" customFormat="1" ht="27.95" customHeight="1">
      <c r="B104" s="563"/>
      <c r="C104" s="188"/>
      <c r="D104" s="17" t="s">
        <v>612</v>
      </c>
      <c r="E104" s="18" t="s">
        <v>71</v>
      </c>
      <c r="F104" s="19" t="s">
        <v>325</v>
      </c>
      <c r="G104" s="14" t="s">
        <v>205</v>
      </c>
      <c r="H104" s="15">
        <v>0.4</v>
      </c>
      <c r="I104" s="16" t="s">
        <v>15</v>
      </c>
      <c r="J104" s="12" t="s">
        <v>210</v>
      </c>
      <c r="K104" s="16" t="s">
        <v>18</v>
      </c>
      <c r="L104" s="65" t="s">
        <v>21</v>
      </c>
      <c r="M104" s="85">
        <v>2</v>
      </c>
      <c r="N104" s="15">
        <f t="shared" si="8"/>
        <v>0</v>
      </c>
      <c r="O104" s="78">
        <f t="shared" si="5"/>
        <v>0.8</v>
      </c>
      <c r="P104" s="78">
        <f t="shared" si="6"/>
        <v>0</v>
      </c>
      <c r="Q104" s="153">
        <f t="shared" si="7"/>
        <v>0</v>
      </c>
      <c r="R104" s="113"/>
    </row>
    <row r="105" spans="2:18" s="3" customFormat="1" ht="27.95" customHeight="1">
      <c r="B105" s="563"/>
      <c r="C105" s="188"/>
      <c r="D105" s="20"/>
      <c r="E105" s="21"/>
      <c r="F105" s="31"/>
      <c r="G105" s="14" t="s">
        <v>206</v>
      </c>
      <c r="H105" s="15">
        <v>0.4</v>
      </c>
      <c r="I105" s="16" t="s">
        <v>204</v>
      </c>
      <c r="J105" s="13" t="s">
        <v>850</v>
      </c>
      <c r="K105" s="16" t="s">
        <v>20</v>
      </c>
      <c r="L105" s="66" t="s">
        <v>862</v>
      </c>
      <c r="M105" s="85">
        <f t="shared" si="10"/>
        <v>2</v>
      </c>
      <c r="N105" s="15">
        <f t="shared" si="8"/>
        <v>0.99</v>
      </c>
      <c r="O105" s="78">
        <f t="shared" si="5"/>
        <v>0</v>
      </c>
      <c r="P105" s="78">
        <f t="shared" si="6"/>
        <v>0.79200000000000004</v>
      </c>
      <c r="Q105" s="153">
        <f t="shared" si="7"/>
        <v>8.0000000000000071E-3</v>
      </c>
      <c r="R105" s="113"/>
    </row>
    <row r="106" spans="2:18" s="3" customFormat="1" ht="27.95" customHeight="1">
      <c r="B106" s="563"/>
      <c r="C106" s="188"/>
      <c r="D106" s="22"/>
      <c r="E106" s="23"/>
      <c r="F106" s="24"/>
      <c r="G106" s="14" t="s">
        <v>14</v>
      </c>
      <c r="H106" s="15">
        <v>0.2</v>
      </c>
      <c r="I106" s="16" t="s">
        <v>15</v>
      </c>
      <c r="J106" s="12" t="s">
        <v>210</v>
      </c>
      <c r="K106" s="16" t="s">
        <v>18</v>
      </c>
      <c r="L106" s="65" t="s">
        <v>21</v>
      </c>
      <c r="M106" s="85">
        <f t="shared" si="10"/>
        <v>2</v>
      </c>
      <c r="N106" s="15">
        <f t="shared" si="8"/>
        <v>0</v>
      </c>
      <c r="O106" s="78">
        <f t="shared" si="5"/>
        <v>0.4</v>
      </c>
      <c r="P106" s="78">
        <f t="shared" si="6"/>
        <v>0</v>
      </c>
      <c r="Q106" s="153">
        <f t="shared" si="7"/>
        <v>0</v>
      </c>
      <c r="R106" s="113"/>
    </row>
    <row r="107" spans="2:18" s="3" customFormat="1" ht="27.95" customHeight="1">
      <c r="B107" s="563"/>
      <c r="C107" s="188"/>
      <c r="D107" s="17" t="s">
        <v>613</v>
      </c>
      <c r="E107" s="18" t="s">
        <v>6</v>
      </c>
      <c r="F107" s="19" t="s">
        <v>326</v>
      </c>
      <c r="G107" s="14" t="s">
        <v>12</v>
      </c>
      <c r="H107" s="15">
        <v>0.8</v>
      </c>
      <c r="I107" s="16" t="s">
        <v>344</v>
      </c>
      <c r="J107" s="12" t="s">
        <v>820</v>
      </c>
      <c r="K107" s="16" t="s">
        <v>82</v>
      </c>
      <c r="L107" s="66" t="s">
        <v>862</v>
      </c>
      <c r="M107" s="85">
        <v>0.2</v>
      </c>
      <c r="N107" s="15">
        <f t="shared" si="8"/>
        <v>0.99</v>
      </c>
      <c r="O107" s="78">
        <f t="shared" si="5"/>
        <v>0</v>
      </c>
      <c r="P107" s="78">
        <f t="shared" si="6"/>
        <v>0.15840000000000004</v>
      </c>
      <c r="Q107" s="153">
        <f t="shared" si="7"/>
        <v>1.6000000000000018E-3</v>
      </c>
      <c r="R107" s="113"/>
    </row>
    <row r="108" spans="2:18" s="3" customFormat="1" ht="27.95" customHeight="1">
      <c r="B108" s="563"/>
      <c r="C108" s="188"/>
      <c r="D108" s="20"/>
      <c r="E108" s="21"/>
      <c r="F108" s="31"/>
      <c r="G108" s="14" t="s">
        <v>13</v>
      </c>
      <c r="H108" s="15">
        <v>0.1</v>
      </c>
      <c r="I108" s="16" t="s">
        <v>68</v>
      </c>
      <c r="J108" s="12" t="s">
        <v>342</v>
      </c>
      <c r="K108" s="16" t="s">
        <v>297</v>
      </c>
      <c r="L108" s="66" t="s">
        <v>862</v>
      </c>
      <c r="M108" s="85">
        <f t="shared" si="10"/>
        <v>0.2</v>
      </c>
      <c r="N108" s="15">
        <f t="shared" si="8"/>
        <v>0.99</v>
      </c>
      <c r="O108" s="78">
        <f t="shared" si="5"/>
        <v>0</v>
      </c>
      <c r="P108" s="78">
        <f t="shared" si="6"/>
        <v>1.9800000000000005E-2</v>
      </c>
      <c r="Q108" s="153">
        <f t="shared" si="7"/>
        <v>2.0000000000000023E-4</v>
      </c>
      <c r="R108" s="113"/>
    </row>
    <row r="109" spans="2:18" s="3" customFormat="1" ht="27.95" customHeight="1">
      <c r="B109" s="563"/>
      <c r="C109" s="188"/>
      <c r="D109" s="22"/>
      <c r="E109" s="23"/>
      <c r="F109" s="24"/>
      <c r="G109" s="14" t="s">
        <v>14</v>
      </c>
      <c r="H109" s="15">
        <v>0.1</v>
      </c>
      <c r="I109" s="16" t="s">
        <v>68</v>
      </c>
      <c r="J109" s="12" t="s">
        <v>342</v>
      </c>
      <c r="K109" s="16" t="s">
        <v>221</v>
      </c>
      <c r="L109" s="66" t="s">
        <v>847</v>
      </c>
      <c r="M109" s="85">
        <f t="shared" si="10"/>
        <v>0.2</v>
      </c>
      <c r="N109" s="15">
        <f t="shared" si="8"/>
        <v>0.99</v>
      </c>
      <c r="O109" s="78">
        <f t="shared" si="5"/>
        <v>0</v>
      </c>
      <c r="P109" s="78">
        <f t="shared" si="6"/>
        <v>1.9800000000000005E-2</v>
      </c>
      <c r="Q109" s="153">
        <f t="shared" si="7"/>
        <v>2.0000000000000023E-4</v>
      </c>
      <c r="R109" s="113"/>
    </row>
    <row r="110" spans="2:18" s="3" customFormat="1" ht="27.95" customHeight="1">
      <c r="B110" s="563"/>
      <c r="C110" s="188"/>
      <c r="D110" s="17" t="s">
        <v>614</v>
      </c>
      <c r="E110" s="18" t="s">
        <v>6</v>
      </c>
      <c r="F110" s="19" t="s">
        <v>327</v>
      </c>
      <c r="G110" s="14" t="s">
        <v>12</v>
      </c>
      <c r="H110" s="15">
        <v>0.8</v>
      </c>
      <c r="I110" s="16" t="s">
        <v>344</v>
      </c>
      <c r="J110" s="12" t="s">
        <v>820</v>
      </c>
      <c r="K110" s="16" t="s">
        <v>82</v>
      </c>
      <c r="L110" s="66" t="s">
        <v>847</v>
      </c>
      <c r="M110" s="85">
        <v>0.2</v>
      </c>
      <c r="N110" s="15">
        <f t="shared" si="8"/>
        <v>0.99</v>
      </c>
      <c r="O110" s="78">
        <f t="shared" si="5"/>
        <v>0</v>
      </c>
      <c r="P110" s="78">
        <f t="shared" si="6"/>
        <v>0.15840000000000004</v>
      </c>
      <c r="Q110" s="153">
        <f t="shared" si="7"/>
        <v>1.6000000000000018E-3</v>
      </c>
      <c r="R110" s="113"/>
    </row>
    <row r="111" spans="2:18" s="3" customFormat="1" ht="27.95" customHeight="1">
      <c r="B111" s="563"/>
      <c r="C111" s="188"/>
      <c r="D111" s="20"/>
      <c r="E111" s="21"/>
      <c r="F111" s="31"/>
      <c r="G111" s="14" t="s">
        <v>13</v>
      </c>
      <c r="H111" s="15">
        <v>0.1</v>
      </c>
      <c r="I111" s="16" t="s">
        <v>68</v>
      </c>
      <c r="J111" s="12" t="s">
        <v>342</v>
      </c>
      <c r="K111" s="16" t="s">
        <v>297</v>
      </c>
      <c r="L111" s="66" t="s">
        <v>847</v>
      </c>
      <c r="M111" s="85">
        <f t="shared" si="10"/>
        <v>0.2</v>
      </c>
      <c r="N111" s="15">
        <f t="shared" si="8"/>
        <v>0.99</v>
      </c>
      <c r="O111" s="78">
        <f t="shared" si="5"/>
        <v>0</v>
      </c>
      <c r="P111" s="78">
        <f t="shared" si="6"/>
        <v>1.9800000000000005E-2</v>
      </c>
      <c r="Q111" s="153">
        <f t="shared" si="7"/>
        <v>2.0000000000000023E-4</v>
      </c>
      <c r="R111" s="113"/>
    </row>
    <row r="112" spans="2:18" s="3" customFormat="1" ht="27.95" customHeight="1">
      <c r="B112" s="563"/>
      <c r="C112" s="188"/>
      <c r="D112" s="22"/>
      <c r="E112" s="23"/>
      <c r="F112" s="24"/>
      <c r="G112" s="14" t="s">
        <v>14</v>
      </c>
      <c r="H112" s="15">
        <v>0.1</v>
      </c>
      <c r="I112" s="16" t="s">
        <v>68</v>
      </c>
      <c r="J112" s="12" t="s">
        <v>342</v>
      </c>
      <c r="K112" s="16" t="s">
        <v>221</v>
      </c>
      <c r="L112" s="66" t="s">
        <v>847</v>
      </c>
      <c r="M112" s="85">
        <f t="shared" si="10"/>
        <v>0.2</v>
      </c>
      <c r="N112" s="15">
        <f t="shared" si="8"/>
        <v>0.99</v>
      </c>
      <c r="O112" s="78">
        <f t="shared" si="5"/>
        <v>0</v>
      </c>
      <c r="P112" s="78">
        <f t="shared" si="6"/>
        <v>1.9800000000000005E-2</v>
      </c>
      <c r="Q112" s="153">
        <f t="shared" si="7"/>
        <v>2.0000000000000023E-4</v>
      </c>
      <c r="R112" s="113"/>
    </row>
    <row r="113" spans="2:18" s="3" customFormat="1" ht="27.95" customHeight="1">
      <c r="B113" s="563"/>
      <c r="C113" s="188"/>
      <c r="D113" s="17" t="s">
        <v>615</v>
      </c>
      <c r="E113" s="18" t="s">
        <v>71</v>
      </c>
      <c r="F113" s="19" t="s">
        <v>329</v>
      </c>
      <c r="G113" s="14" t="s">
        <v>205</v>
      </c>
      <c r="H113" s="15">
        <v>0.4</v>
      </c>
      <c r="I113" s="16" t="s">
        <v>81</v>
      </c>
      <c r="J113" s="12" t="s">
        <v>292</v>
      </c>
      <c r="K113" s="16" t="s">
        <v>215</v>
      </c>
      <c r="L113" s="65" t="s">
        <v>217</v>
      </c>
      <c r="M113" s="85">
        <v>2</v>
      </c>
      <c r="N113" s="15">
        <f t="shared" si="8"/>
        <v>0</v>
      </c>
      <c r="O113" s="78">
        <f t="shared" si="5"/>
        <v>0.8</v>
      </c>
      <c r="P113" s="78">
        <f t="shared" si="6"/>
        <v>0</v>
      </c>
      <c r="Q113" s="153">
        <f t="shared" si="7"/>
        <v>0</v>
      </c>
      <c r="R113" s="113"/>
    </row>
    <row r="114" spans="2:18" s="3" customFormat="1" ht="27.95" customHeight="1">
      <c r="B114" s="563"/>
      <c r="C114" s="188"/>
      <c r="D114" s="20"/>
      <c r="E114" s="21"/>
      <c r="F114" s="31"/>
      <c r="G114" s="14" t="s">
        <v>206</v>
      </c>
      <c r="H114" s="15">
        <v>0.4</v>
      </c>
      <c r="I114" s="16" t="s">
        <v>68</v>
      </c>
      <c r="J114" s="12" t="s">
        <v>342</v>
      </c>
      <c r="K114" s="16" t="s">
        <v>297</v>
      </c>
      <c r="L114" s="66" t="s">
        <v>847</v>
      </c>
      <c r="M114" s="85">
        <f t="shared" si="10"/>
        <v>2</v>
      </c>
      <c r="N114" s="15">
        <f t="shared" si="8"/>
        <v>0.99</v>
      </c>
      <c r="O114" s="78">
        <f t="shared" si="5"/>
        <v>0</v>
      </c>
      <c r="P114" s="78">
        <f t="shared" si="6"/>
        <v>0.79200000000000004</v>
      </c>
      <c r="Q114" s="153">
        <f t="shared" si="7"/>
        <v>8.0000000000000071E-3</v>
      </c>
      <c r="R114" s="113"/>
    </row>
    <row r="115" spans="2:18" s="3" customFormat="1" ht="27.95" customHeight="1">
      <c r="B115" s="563"/>
      <c r="C115" s="188"/>
      <c r="D115" s="22"/>
      <c r="E115" s="23"/>
      <c r="F115" s="24"/>
      <c r="G115" s="14" t="s">
        <v>14</v>
      </c>
      <c r="H115" s="15">
        <v>0.2</v>
      </c>
      <c r="I115" s="16" t="s">
        <v>15</v>
      </c>
      <c r="J115" s="12" t="s">
        <v>210</v>
      </c>
      <c r="K115" s="16" t="s">
        <v>18</v>
      </c>
      <c r="L115" s="65" t="s">
        <v>21</v>
      </c>
      <c r="M115" s="85">
        <f t="shared" si="10"/>
        <v>2</v>
      </c>
      <c r="N115" s="15">
        <f t="shared" si="8"/>
        <v>0</v>
      </c>
      <c r="O115" s="78">
        <f t="shared" si="5"/>
        <v>0.4</v>
      </c>
      <c r="P115" s="78">
        <f t="shared" si="6"/>
        <v>0</v>
      </c>
      <c r="Q115" s="153">
        <f t="shared" si="7"/>
        <v>0</v>
      </c>
      <c r="R115" s="113"/>
    </row>
    <row r="116" spans="2:18" s="3" customFormat="1" ht="27.95" customHeight="1">
      <c r="B116" s="563"/>
      <c r="C116" s="188"/>
      <c r="D116" s="17" t="s">
        <v>616</v>
      </c>
      <c r="E116" s="18" t="s">
        <v>24</v>
      </c>
      <c r="F116" s="19" t="s">
        <v>331</v>
      </c>
      <c r="G116" s="14" t="s">
        <v>12</v>
      </c>
      <c r="H116" s="15">
        <v>0.8</v>
      </c>
      <c r="I116" s="16" t="s">
        <v>68</v>
      </c>
      <c r="J116" s="12" t="s">
        <v>342</v>
      </c>
      <c r="K116" s="16" t="s">
        <v>221</v>
      </c>
      <c r="L116" s="66" t="s">
        <v>847</v>
      </c>
      <c r="M116" s="85">
        <v>0.2</v>
      </c>
      <c r="N116" s="15">
        <f t="shared" si="8"/>
        <v>0.99</v>
      </c>
      <c r="O116" s="78">
        <f t="shared" si="5"/>
        <v>0</v>
      </c>
      <c r="P116" s="78">
        <f t="shared" si="6"/>
        <v>0.15840000000000004</v>
      </c>
      <c r="Q116" s="153">
        <f t="shared" si="7"/>
        <v>1.6000000000000018E-3</v>
      </c>
      <c r="R116" s="113"/>
    </row>
    <row r="117" spans="2:18" s="3" customFormat="1" ht="27.95" customHeight="1">
      <c r="B117" s="563"/>
      <c r="C117" s="188"/>
      <c r="D117" s="20"/>
      <c r="E117" s="21"/>
      <c r="F117" s="31"/>
      <c r="G117" s="14" t="s">
        <v>13</v>
      </c>
      <c r="H117" s="15">
        <v>0.1</v>
      </c>
      <c r="I117" s="16" t="s">
        <v>204</v>
      </c>
      <c r="J117" s="12" t="s">
        <v>342</v>
      </c>
      <c r="K117" s="16" t="s">
        <v>300</v>
      </c>
      <c r="L117" s="66" t="s">
        <v>847</v>
      </c>
      <c r="M117" s="85">
        <f t="shared" si="10"/>
        <v>0.2</v>
      </c>
      <c r="N117" s="15">
        <f t="shared" si="8"/>
        <v>0.99</v>
      </c>
      <c r="O117" s="78">
        <f t="shared" si="5"/>
        <v>0</v>
      </c>
      <c r="P117" s="78">
        <f t="shared" si="6"/>
        <v>1.9800000000000005E-2</v>
      </c>
      <c r="Q117" s="153">
        <f t="shared" si="7"/>
        <v>2.0000000000000023E-4</v>
      </c>
      <c r="R117" s="113"/>
    </row>
    <row r="118" spans="2:18" s="3" customFormat="1" ht="27.95" customHeight="1">
      <c r="B118" s="563"/>
      <c r="C118" s="188"/>
      <c r="D118" s="20"/>
      <c r="E118" s="21"/>
      <c r="F118" s="31"/>
      <c r="G118" s="14" t="s">
        <v>14</v>
      </c>
      <c r="H118" s="15">
        <v>0.1</v>
      </c>
      <c r="I118" s="91" t="s">
        <v>68</v>
      </c>
      <c r="J118" s="12" t="s">
        <v>342</v>
      </c>
      <c r="K118" s="91" t="s">
        <v>82</v>
      </c>
      <c r="L118" s="66" t="s">
        <v>847</v>
      </c>
      <c r="M118" s="93">
        <f t="shared" si="10"/>
        <v>0.2</v>
      </c>
      <c r="N118" s="172">
        <f t="shared" si="8"/>
        <v>0.99</v>
      </c>
      <c r="O118" s="174">
        <f t="shared" si="5"/>
        <v>0</v>
      </c>
      <c r="P118" s="174">
        <f t="shared" si="6"/>
        <v>1.9800000000000005E-2</v>
      </c>
      <c r="Q118" s="175">
        <f t="shared" si="7"/>
        <v>2.0000000000000023E-4</v>
      </c>
      <c r="R118" s="113"/>
    </row>
    <row r="119" spans="2:18" s="3" customFormat="1" ht="27.95" customHeight="1">
      <c r="B119" s="563"/>
      <c r="C119" s="188"/>
      <c r="D119" s="17" t="s">
        <v>617</v>
      </c>
      <c r="E119" s="18" t="s">
        <v>71</v>
      </c>
      <c r="F119" s="19" t="s">
        <v>330</v>
      </c>
      <c r="G119" s="14" t="s">
        <v>205</v>
      </c>
      <c r="H119" s="15">
        <v>0.4</v>
      </c>
      <c r="I119" s="16" t="s">
        <v>81</v>
      </c>
      <c r="J119" s="12" t="s">
        <v>292</v>
      </c>
      <c r="K119" s="16" t="s">
        <v>215</v>
      </c>
      <c r="L119" s="65" t="s">
        <v>217</v>
      </c>
      <c r="M119" s="85">
        <v>2</v>
      </c>
      <c r="N119" s="15">
        <f t="shared" si="8"/>
        <v>0</v>
      </c>
      <c r="O119" s="78">
        <f t="shared" si="5"/>
        <v>0.8</v>
      </c>
      <c r="P119" s="78">
        <f t="shared" si="6"/>
        <v>0</v>
      </c>
      <c r="Q119" s="153">
        <f t="shared" si="7"/>
        <v>0</v>
      </c>
      <c r="R119" s="113"/>
    </row>
    <row r="120" spans="2:18" s="3" customFormat="1" ht="27.95" customHeight="1">
      <c r="B120" s="563"/>
      <c r="C120" s="188"/>
      <c r="D120" s="20"/>
      <c r="E120" s="21"/>
      <c r="F120" s="31"/>
      <c r="G120" s="14" t="s">
        <v>206</v>
      </c>
      <c r="H120" s="15">
        <v>0.4</v>
      </c>
      <c r="I120" s="16" t="s">
        <v>68</v>
      </c>
      <c r="J120" s="12" t="s">
        <v>342</v>
      </c>
      <c r="K120" s="16" t="s">
        <v>297</v>
      </c>
      <c r="L120" s="66" t="s">
        <v>847</v>
      </c>
      <c r="M120" s="85">
        <f t="shared" si="10"/>
        <v>2</v>
      </c>
      <c r="N120" s="15">
        <f t="shared" si="8"/>
        <v>0.99</v>
      </c>
      <c r="O120" s="78">
        <f t="shared" si="5"/>
        <v>0</v>
      </c>
      <c r="P120" s="78">
        <f t="shared" si="6"/>
        <v>0.79200000000000004</v>
      </c>
      <c r="Q120" s="153">
        <f t="shared" si="7"/>
        <v>8.0000000000000071E-3</v>
      </c>
      <c r="R120" s="113"/>
    </row>
    <row r="121" spans="2:18" s="3" customFormat="1" ht="27.95" customHeight="1">
      <c r="B121" s="563"/>
      <c r="C121" s="188"/>
      <c r="D121" s="22"/>
      <c r="E121" s="23"/>
      <c r="F121" s="24"/>
      <c r="G121" s="14" t="s">
        <v>14</v>
      </c>
      <c r="H121" s="15">
        <v>0.2</v>
      </c>
      <c r="I121" s="16" t="s">
        <v>15</v>
      </c>
      <c r="J121" s="12" t="s">
        <v>210</v>
      </c>
      <c r="K121" s="16" t="s">
        <v>18</v>
      </c>
      <c r="L121" s="65" t="s">
        <v>21</v>
      </c>
      <c r="M121" s="85">
        <f t="shared" si="10"/>
        <v>2</v>
      </c>
      <c r="N121" s="15">
        <f t="shared" si="8"/>
        <v>0</v>
      </c>
      <c r="O121" s="78">
        <f t="shared" si="5"/>
        <v>0.4</v>
      </c>
      <c r="P121" s="78">
        <f t="shared" si="6"/>
        <v>0</v>
      </c>
      <c r="Q121" s="153">
        <f t="shared" si="7"/>
        <v>0</v>
      </c>
      <c r="R121" s="171"/>
    </row>
    <row r="122" spans="2:18" s="3" customFormat="1" ht="27.95" customHeight="1">
      <c r="B122" s="563"/>
      <c r="C122" s="188"/>
      <c r="D122" s="17" t="s">
        <v>618</v>
      </c>
      <c r="E122" s="18" t="s">
        <v>6</v>
      </c>
      <c r="F122" s="19" t="s">
        <v>331</v>
      </c>
      <c r="G122" s="14" t="s">
        <v>12</v>
      </c>
      <c r="H122" s="15">
        <v>0.8</v>
      </c>
      <c r="I122" s="16" t="s">
        <v>68</v>
      </c>
      <c r="J122" s="12" t="s">
        <v>342</v>
      </c>
      <c r="K122" s="16" t="s">
        <v>221</v>
      </c>
      <c r="L122" s="66" t="s">
        <v>847</v>
      </c>
      <c r="M122" s="85">
        <v>0.2</v>
      </c>
      <c r="N122" s="15">
        <f t="shared" si="8"/>
        <v>0.99</v>
      </c>
      <c r="O122" s="78">
        <f t="shared" si="5"/>
        <v>0</v>
      </c>
      <c r="P122" s="78">
        <f t="shared" si="6"/>
        <v>0.15840000000000004</v>
      </c>
      <c r="Q122" s="153">
        <f t="shared" si="7"/>
        <v>1.6000000000000018E-3</v>
      </c>
      <c r="R122" s="171"/>
    </row>
    <row r="123" spans="2:18" s="3" customFormat="1" ht="27.95" customHeight="1">
      <c r="B123" s="563"/>
      <c r="C123" s="188"/>
      <c r="D123" s="20"/>
      <c r="E123" s="21"/>
      <c r="F123" s="31"/>
      <c r="G123" s="14" t="s">
        <v>13</v>
      </c>
      <c r="H123" s="15">
        <v>0.1</v>
      </c>
      <c r="I123" s="16" t="s">
        <v>204</v>
      </c>
      <c r="J123" s="12" t="s">
        <v>342</v>
      </c>
      <c r="K123" s="16" t="s">
        <v>300</v>
      </c>
      <c r="L123" s="66" t="s">
        <v>847</v>
      </c>
      <c r="M123" s="85">
        <f t="shared" si="10"/>
        <v>0.2</v>
      </c>
      <c r="N123" s="15">
        <f t="shared" si="8"/>
        <v>0.99</v>
      </c>
      <c r="O123" s="78">
        <f t="shared" si="5"/>
        <v>0</v>
      </c>
      <c r="P123" s="78">
        <f t="shared" si="6"/>
        <v>1.9800000000000005E-2</v>
      </c>
      <c r="Q123" s="153">
        <f t="shared" si="7"/>
        <v>2.0000000000000023E-4</v>
      </c>
      <c r="R123" s="171"/>
    </row>
    <row r="124" spans="2:18" s="3" customFormat="1" ht="27.95" customHeight="1">
      <c r="B124" s="563"/>
      <c r="C124" s="188"/>
      <c r="D124" s="22"/>
      <c r="E124" s="23"/>
      <c r="F124" s="24"/>
      <c r="G124" s="14" t="s">
        <v>14</v>
      </c>
      <c r="H124" s="15">
        <v>0.1</v>
      </c>
      <c r="I124" s="91" t="s">
        <v>68</v>
      </c>
      <c r="J124" s="12" t="s">
        <v>342</v>
      </c>
      <c r="K124" s="91" t="s">
        <v>82</v>
      </c>
      <c r="L124" s="66" t="s">
        <v>847</v>
      </c>
      <c r="M124" s="85">
        <f t="shared" si="10"/>
        <v>0.2</v>
      </c>
      <c r="N124" s="15">
        <f t="shared" si="8"/>
        <v>0.99</v>
      </c>
      <c r="O124" s="78">
        <f t="shared" si="5"/>
        <v>0</v>
      </c>
      <c r="P124" s="78">
        <f t="shared" si="6"/>
        <v>1.9800000000000005E-2</v>
      </c>
      <c r="Q124" s="153">
        <f t="shared" si="7"/>
        <v>2.0000000000000023E-4</v>
      </c>
      <c r="R124" s="171"/>
    </row>
    <row r="125" spans="2:18" s="3" customFormat="1" ht="27.95" customHeight="1">
      <c r="B125" s="563"/>
      <c r="C125" s="188"/>
      <c r="D125" s="17" t="s">
        <v>619</v>
      </c>
      <c r="E125" s="18" t="s">
        <v>354</v>
      </c>
      <c r="F125" s="19" t="s">
        <v>332</v>
      </c>
      <c r="G125" s="168" t="s">
        <v>357</v>
      </c>
      <c r="H125" s="164">
        <v>0.25</v>
      </c>
      <c r="I125" s="165" t="s">
        <v>81</v>
      </c>
      <c r="J125" s="13" t="s">
        <v>210</v>
      </c>
      <c r="K125" s="165" t="s">
        <v>298</v>
      </c>
      <c r="L125" s="66" t="s">
        <v>299</v>
      </c>
      <c r="M125" s="177">
        <v>0.45</v>
      </c>
      <c r="N125" s="164">
        <f t="shared" si="8"/>
        <v>0</v>
      </c>
      <c r="O125" s="167">
        <f t="shared" si="5"/>
        <v>0.1125</v>
      </c>
      <c r="P125" s="167">
        <f t="shared" si="6"/>
        <v>0</v>
      </c>
      <c r="Q125" s="178">
        <f t="shared" si="7"/>
        <v>0</v>
      </c>
      <c r="R125" s="171"/>
    </row>
    <row r="126" spans="2:18" s="3" customFormat="1" ht="27.95" customHeight="1">
      <c r="B126" s="563"/>
      <c r="C126" s="188"/>
      <c r="D126" s="20"/>
      <c r="E126" s="21"/>
      <c r="F126" s="31"/>
      <c r="G126" s="168" t="s">
        <v>233</v>
      </c>
      <c r="H126" s="164">
        <v>0.25</v>
      </c>
      <c r="I126" s="165" t="s">
        <v>204</v>
      </c>
      <c r="J126" s="13" t="s">
        <v>342</v>
      </c>
      <c r="K126" s="165" t="s">
        <v>82</v>
      </c>
      <c r="L126" s="66" t="s">
        <v>847</v>
      </c>
      <c r="M126" s="177">
        <v>0.45</v>
      </c>
      <c r="N126" s="164">
        <f t="shared" si="8"/>
        <v>0.99</v>
      </c>
      <c r="O126" s="167">
        <f t="shared" si="5"/>
        <v>0</v>
      </c>
      <c r="P126" s="167">
        <f t="shared" si="6"/>
        <v>0.111375</v>
      </c>
      <c r="Q126" s="178">
        <f t="shared" si="7"/>
        <v>1.125000000000001E-3</v>
      </c>
      <c r="R126" s="171"/>
    </row>
    <row r="127" spans="2:18" s="3" customFormat="1" ht="27.95" customHeight="1">
      <c r="B127" s="563"/>
      <c r="C127" s="188"/>
      <c r="D127" s="20"/>
      <c r="E127" s="21"/>
      <c r="F127" s="31"/>
      <c r="G127" s="168" t="s">
        <v>358</v>
      </c>
      <c r="H127" s="164">
        <v>0.25</v>
      </c>
      <c r="I127" s="165" t="s">
        <v>204</v>
      </c>
      <c r="J127" s="13" t="s">
        <v>342</v>
      </c>
      <c r="K127" s="165" t="s">
        <v>300</v>
      </c>
      <c r="L127" s="66" t="s">
        <v>847</v>
      </c>
      <c r="M127" s="177">
        <f>M125</f>
        <v>0.45</v>
      </c>
      <c r="N127" s="164">
        <f t="shared" si="8"/>
        <v>0.99</v>
      </c>
      <c r="O127" s="167">
        <f t="shared" si="5"/>
        <v>0</v>
      </c>
      <c r="P127" s="167">
        <f t="shared" si="6"/>
        <v>0.111375</v>
      </c>
      <c r="Q127" s="178">
        <f t="shared" si="7"/>
        <v>1.125000000000001E-3</v>
      </c>
      <c r="R127" s="171"/>
    </row>
    <row r="128" spans="2:18" s="3" customFormat="1" ht="27.95" customHeight="1">
      <c r="B128" s="563"/>
      <c r="C128" s="188"/>
      <c r="D128" s="20"/>
      <c r="E128" s="21"/>
      <c r="F128" s="31"/>
      <c r="G128" s="168" t="s">
        <v>359</v>
      </c>
      <c r="H128" s="164">
        <v>0.25</v>
      </c>
      <c r="I128" s="179" t="s">
        <v>26</v>
      </c>
      <c r="J128" s="180" t="s">
        <v>214</v>
      </c>
      <c r="K128" s="179" t="s">
        <v>18</v>
      </c>
      <c r="L128" s="181" t="s">
        <v>21</v>
      </c>
      <c r="M128" s="182">
        <f t="shared" si="10"/>
        <v>0.45</v>
      </c>
      <c r="N128" s="183">
        <f t="shared" si="8"/>
        <v>0</v>
      </c>
      <c r="O128" s="184">
        <f t="shared" si="5"/>
        <v>0.1125</v>
      </c>
      <c r="P128" s="184">
        <f t="shared" si="6"/>
        <v>0</v>
      </c>
      <c r="Q128" s="185">
        <f t="shared" si="7"/>
        <v>0</v>
      </c>
      <c r="R128" s="171"/>
    </row>
    <row r="129" spans="2:18" s="3" customFormat="1" ht="27.95" customHeight="1">
      <c r="B129" s="563"/>
      <c r="C129" s="188"/>
      <c r="D129" s="17" t="s">
        <v>620</v>
      </c>
      <c r="E129" s="18" t="s">
        <v>6</v>
      </c>
      <c r="F129" s="19" t="s">
        <v>333</v>
      </c>
      <c r="G129" s="14" t="s">
        <v>12</v>
      </c>
      <c r="H129" s="15">
        <v>0.8</v>
      </c>
      <c r="I129" s="16" t="s">
        <v>345</v>
      </c>
      <c r="J129" s="12" t="s">
        <v>820</v>
      </c>
      <c r="K129" s="16" t="s">
        <v>221</v>
      </c>
      <c r="L129" s="66" t="s">
        <v>847</v>
      </c>
      <c r="M129" s="85">
        <v>0.2</v>
      </c>
      <c r="N129" s="15">
        <f t="shared" si="8"/>
        <v>0.99</v>
      </c>
      <c r="O129" s="78">
        <f t="shared" si="5"/>
        <v>0</v>
      </c>
      <c r="P129" s="78">
        <f t="shared" si="6"/>
        <v>0.15840000000000004</v>
      </c>
      <c r="Q129" s="153">
        <f t="shared" si="7"/>
        <v>1.6000000000000018E-3</v>
      </c>
      <c r="R129" s="171"/>
    </row>
    <row r="130" spans="2:18" s="3" customFormat="1" ht="27.95" customHeight="1">
      <c r="B130" s="563"/>
      <c r="C130" s="188"/>
      <c r="D130" s="20"/>
      <c r="E130" s="21"/>
      <c r="F130" s="31"/>
      <c r="G130" s="14" t="s">
        <v>13</v>
      </c>
      <c r="H130" s="15">
        <v>0.1</v>
      </c>
      <c r="I130" s="16" t="s">
        <v>346</v>
      </c>
      <c r="J130" s="12" t="s">
        <v>218</v>
      </c>
      <c r="K130" s="16" t="s">
        <v>347</v>
      </c>
      <c r="L130" s="65" t="s">
        <v>217</v>
      </c>
      <c r="M130" s="85">
        <f t="shared" si="10"/>
        <v>0.2</v>
      </c>
      <c r="N130" s="15">
        <f t="shared" si="8"/>
        <v>0</v>
      </c>
      <c r="O130" s="78">
        <f t="shared" si="5"/>
        <v>2.0000000000000004E-2</v>
      </c>
      <c r="P130" s="78">
        <f t="shared" si="6"/>
        <v>0</v>
      </c>
      <c r="Q130" s="153">
        <f t="shared" si="7"/>
        <v>0</v>
      </c>
      <c r="R130" s="171"/>
    </row>
    <row r="131" spans="2:18" s="3" customFormat="1" ht="27.95" customHeight="1">
      <c r="B131" s="563"/>
      <c r="C131" s="188"/>
      <c r="D131" s="22"/>
      <c r="E131" s="23"/>
      <c r="F131" s="24"/>
      <c r="G131" s="14" t="s">
        <v>14</v>
      </c>
      <c r="H131" s="15">
        <v>0.1</v>
      </c>
      <c r="I131" s="16" t="s">
        <v>81</v>
      </c>
      <c r="J131" s="12" t="s">
        <v>210</v>
      </c>
      <c r="K131" s="16" t="s">
        <v>18</v>
      </c>
      <c r="L131" s="65" t="s">
        <v>21</v>
      </c>
      <c r="M131" s="85">
        <f t="shared" si="10"/>
        <v>0.2</v>
      </c>
      <c r="N131" s="15">
        <f t="shared" si="8"/>
        <v>0</v>
      </c>
      <c r="O131" s="78">
        <f t="shared" si="5"/>
        <v>2.0000000000000004E-2</v>
      </c>
      <c r="P131" s="78">
        <f t="shared" si="6"/>
        <v>0</v>
      </c>
      <c r="Q131" s="153">
        <f t="shared" si="7"/>
        <v>0</v>
      </c>
      <c r="R131" s="171"/>
    </row>
    <row r="132" spans="2:18" s="3" customFormat="1" ht="27.95" customHeight="1">
      <c r="B132" s="563"/>
      <c r="C132" s="188"/>
      <c r="D132" s="17" t="s">
        <v>621</v>
      </c>
      <c r="E132" s="18" t="s">
        <v>335</v>
      </c>
      <c r="F132" s="19" t="s">
        <v>330</v>
      </c>
      <c r="G132" s="14" t="s">
        <v>205</v>
      </c>
      <c r="H132" s="15">
        <v>0.4</v>
      </c>
      <c r="I132" s="16" t="s">
        <v>81</v>
      </c>
      <c r="J132" s="12" t="s">
        <v>210</v>
      </c>
      <c r="K132" s="16" t="s">
        <v>298</v>
      </c>
      <c r="L132" s="65" t="s">
        <v>299</v>
      </c>
      <c r="M132" s="85">
        <v>2</v>
      </c>
      <c r="N132" s="15">
        <f t="shared" si="8"/>
        <v>0</v>
      </c>
      <c r="O132" s="78">
        <f t="shared" si="5"/>
        <v>0.8</v>
      </c>
      <c r="P132" s="78">
        <f t="shared" si="6"/>
        <v>0</v>
      </c>
      <c r="Q132" s="153">
        <f t="shared" si="7"/>
        <v>0</v>
      </c>
      <c r="R132" s="113"/>
    </row>
    <row r="133" spans="2:18" s="3" customFormat="1" ht="27.95" customHeight="1">
      <c r="B133" s="563"/>
      <c r="C133" s="188"/>
      <c r="D133" s="20"/>
      <c r="E133" s="21"/>
      <c r="F133" s="31"/>
      <c r="G133" s="14" t="s">
        <v>206</v>
      </c>
      <c r="H133" s="15">
        <v>0.4</v>
      </c>
      <c r="I133" s="16" t="s">
        <v>204</v>
      </c>
      <c r="J133" s="12" t="s">
        <v>850</v>
      </c>
      <c r="K133" s="16" t="s">
        <v>300</v>
      </c>
      <c r="L133" s="66" t="s">
        <v>847</v>
      </c>
      <c r="M133" s="85">
        <f t="shared" si="10"/>
        <v>2</v>
      </c>
      <c r="N133" s="15">
        <f t="shared" si="8"/>
        <v>0.99</v>
      </c>
      <c r="O133" s="78">
        <f t="shared" si="5"/>
        <v>0</v>
      </c>
      <c r="P133" s="78">
        <f t="shared" si="6"/>
        <v>0.79200000000000004</v>
      </c>
      <c r="Q133" s="153">
        <f t="shared" si="7"/>
        <v>8.0000000000000071E-3</v>
      </c>
      <c r="R133" s="113"/>
    </row>
    <row r="134" spans="2:18" s="3" customFormat="1" ht="27.95" customHeight="1">
      <c r="B134" s="563"/>
      <c r="C134" s="269"/>
      <c r="D134" s="22"/>
      <c r="E134" s="23"/>
      <c r="F134" s="24"/>
      <c r="G134" s="14" t="s">
        <v>14</v>
      </c>
      <c r="H134" s="15">
        <v>0.2</v>
      </c>
      <c r="I134" s="16" t="s">
        <v>26</v>
      </c>
      <c r="J134" s="12" t="s">
        <v>214</v>
      </c>
      <c r="K134" s="16" t="s">
        <v>18</v>
      </c>
      <c r="L134" s="65" t="s">
        <v>21</v>
      </c>
      <c r="M134" s="85">
        <f t="shared" si="10"/>
        <v>2</v>
      </c>
      <c r="N134" s="15">
        <f t="shared" si="8"/>
        <v>0</v>
      </c>
      <c r="O134" s="78">
        <f t="shared" si="5"/>
        <v>0.4</v>
      </c>
      <c r="P134" s="78">
        <f t="shared" si="6"/>
        <v>0</v>
      </c>
      <c r="Q134" s="153">
        <f t="shared" si="7"/>
        <v>0</v>
      </c>
      <c r="R134" s="113"/>
    </row>
    <row r="135" spans="2:18" s="3" customFormat="1" ht="27.95" customHeight="1">
      <c r="B135" s="563"/>
      <c r="C135" s="94" t="s">
        <v>622</v>
      </c>
      <c r="D135" s="20" t="s">
        <v>623</v>
      </c>
      <c r="E135" s="21" t="s">
        <v>22</v>
      </c>
      <c r="F135" s="31" t="s">
        <v>324</v>
      </c>
      <c r="G135" s="25" t="s">
        <v>205</v>
      </c>
      <c r="H135" s="26">
        <v>0.4</v>
      </c>
      <c r="I135" s="27" t="s">
        <v>15</v>
      </c>
      <c r="J135" s="11" t="s">
        <v>210</v>
      </c>
      <c r="K135" s="27" t="s">
        <v>18</v>
      </c>
      <c r="L135" s="64" t="s">
        <v>21</v>
      </c>
      <c r="M135" s="87">
        <v>2</v>
      </c>
      <c r="N135" s="26">
        <f t="shared" si="8"/>
        <v>0</v>
      </c>
      <c r="O135" s="88">
        <f t="shared" si="5"/>
        <v>0.8</v>
      </c>
      <c r="P135" s="88">
        <f t="shared" si="6"/>
        <v>0</v>
      </c>
      <c r="Q135" s="152">
        <f t="shared" si="7"/>
        <v>0</v>
      </c>
      <c r="R135" s="113"/>
    </row>
    <row r="136" spans="2:18" s="3" customFormat="1" ht="27.95" customHeight="1">
      <c r="B136" s="563"/>
      <c r="C136" s="188"/>
      <c r="D136" s="20"/>
      <c r="E136" s="21"/>
      <c r="F136" s="31"/>
      <c r="G136" s="14" t="s">
        <v>206</v>
      </c>
      <c r="H136" s="15">
        <v>0.4</v>
      </c>
      <c r="I136" s="16" t="s">
        <v>204</v>
      </c>
      <c r="J136" s="13" t="s">
        <v>850</v>
      </c>
      <c r="K136" s="16" t="s">
        <v>20</v>
      </c>
      <c r="L136" s="66" t="s">
        <v>847</v>
      </c>
      <c r="M136" s="85">
        <f t="shared" si="10"/>
        <v>2</v>
      </c>
      <c r="N136" s="15">
        <f t="shared" si="8"/>
        <v>0.99</v>
      </c>
      <c r="O136" s="78">
        <f t="shared" ref="O136:O174" si="11">IF(I136="Safe", M136*H136,0)</f>
        <v>0</v>
      </c>
      <c r="P136" s="78">
        <f t="shared" ref="P136:P174" si="12">IF(I136="Dangerous",M136*H136*N136,0)</f>
        <v>0.79200000000000004</v>
      </c>
      <c r="Q136" s="153">
        <f t="shared" ref="Q136:Q174" si="13">IF(P136=0,0,M136*H136*(1-N136))</f>
        <v>8.0000000000000071E-3</v>
      </c>
      <c r="R136" s="113"/>
    </row>
    <row r="137" spans="2:18" s="3" customFormat="1" ht="27.95" customHeight="1">
      <c r="B137" s="563"/>
      <c r="C137" s="188"/>
      <c r="D137" s="22"/>
      <c r="E137" s="23"/>
      <c r="F137" s="24"/>
      <c r="G137" s="14" t="s">
        <v>14</v>
      </c>
      <c r="H137" s="15">
        <v>0.2</v>
      </c>
      <c r="I137" s="16" t="s">
        <v>15</v>
      </c>
      <c r="J137" s="12" t="s">
        <v>210</v>
      </c>
      <c r="K137" s="16" t="s">
        <v>18</v>
      </c>
      <c r="L137" s="65" t="s">
        <v>21</v>
      </c>
      <c r="M137" s="85">
        <f t="shared" si="10"/>
        <v>2</v>
      </c>
      <c r="N137" s="15">
        <f t="shared" si="8"/>
        <v>0</v>
      </c>
      <c r="O137" s="78">
        <f t="shared" si="11"/>
        <v>0.4</v>
      </c>
      <c r="P137" s="78">
        <f t="shared" si="12"/>
        <v>0</v>
      </c>
      <c r="Q137" s="153">
        <f t="shared" si="13"/>
        <v>0</v>
      </c>
      <c r="R137" s="113"/>
    </row>
    <row r="138" spans="2:18" s="3" customFormat="1" ht="27.95" customHeight="1">
      <c r="B138" s="563"/>
      <c r="C138" s="188"/>
      <c r="D138" s="17" t="s">
        <v>624</v>
      </c>
      <c r="E138" s="18" t="s">
        <v>6</v>
      </c>
      <c r="F138" s="19" t="s">
        <v>312</v>
      </c>
      <c r="G138" s="14" t="s">
        <v>12</v>
      </c>
      <c r="H138" s="15">
        <v>0.8</v>
      </c>
      <c r="I138" s="16" t="s">
        <v>68</v>
      </c>
      <c r="J138" s="12" t="s">
        <v>820</v>
      </c>
      <c r="K138" s="16" t="s">
        <v>221</v>
      </c>
      <c r="L138" s="66" t="s">
        <v>847</v>
      </c>
      <c r="M138" s="85">
        <v>0.2</v>
      </c>
      <c r="N138" s="15">
        <f t="shared" ref="N138:N174" si="14">IF(K138="Detected", 0.99,0)</f>
        <v>0.99</v>
      </c>
      <c r="O138" s="78">
        <f t="shared" si="11"/>
        <v>0</v>
      </c>
      <c r="P138" s="78">
        <f t="shared" si="12"/>
        <v>0.15840000000000004</v>
      </c>
      <c r="Q138" s="153">
        <f t="shared" si="13"/>
        <v>1.6000000000000018E-3</v>
      </c>
      <c r="R138" s="113"/>
    </row>
    <row r="139" spans="2:18" s="3" customFormat="1" ht="27.95" customHeight="1">
      <c r="B139" s="563"/>
      <c r="C139" s="188"/>
      <c r="D139" s="20"/>
      <c r="E139" s="21"/>
      <c r="F139" s="31"/>
      <c r="G139" s="14" t="s">
        <v>13</v>
      </c>
      <c r="H139" s="15">
        <v>0.1</v>
      </c>
      <c r="I139" s="16" t="s">
        <v>339</v>
      </c>
      <c r="J139" s="12" t="s">
        <v>343</v>
      </c>
      <c r="K139" s="16" t="s">
        <v>297</v>
      </c>
      <c r="L139" s="66" t="s">
        <v>847</v>
      </c>
      <c r="M139" s="85">
        <f t="shared" si="10"/>
        <v>0.2</v>
      </c>
      <c r="N139" s="15">
        <f t="shared" si="14"/>
        <v>0.99</v>
      </c>
      <c r="O139" s="78">
        <f t="shared" si="11"/>
        <v>0</v>
      </c>
      <c r="P139" s="78">
        <f t="shared" si="12"/>
        <v>1.9800000000000005E-2</v>
      </c>
      <c r="Q139" s="153">
        <f t="shared" si="13"/>
        <v>2.0000000000000023E-4</v>
      </c>
      <c r="R139" s="113"/>
    </row>
    <row r="140" spans="2:18" s="3" customFormat="1" ht="27.95" customHeight="1">
      <c r="B140" s="563"/>
      <c r="C140" s="188"/>
      <c r="D140" s="22"/>
      <c r="E140" s="23"/>
      <c r="F140" s="24"/>
      <c r="G140" s="14" t="s">
        <v>14</v>
      </c>
      <c r="H140" s="15">
        <v>0.1</v>
      </c>
      <c r="I140" s="16" t="s">
        <v>340</v>
      </c>
      <c r="J140" s="12" t="s">
        <v>342</v>
      </c>
      <c r="K140" s="16" t="s">
        <v>221</v>
      </c>
      <c r="L140" s="66" t="s">
        <v>847</v>
      </c>
      <c r="M140" s="85">
        <f t="shared" si="10"/>
        <v>0.2</v>
      </c>
      <c r="N140" s="15">
        <f t="shared" si="14"/>
        <v>0.99</v>
      </c>
      <c r="O140" s="78">
        <f t="shared" si="11"/>
        <v>0</v>
      </c>
      <c r="P140" s="78">
        <f t="shared" si="12"/>
        <v>1.9800000000000005E-2</v>
      </c>
      <c r="Q140" s="153">
        <f t="shared" si="13"/>
        <v>2.0000000000000023E-4</v>
      </c>
      <c r="R140" s="113"/>
    </row>
    <row r="141" spans="2:18" s="3" customFormat="1" ht="27.95" customHeight="1">
      <c r="B141" s="563"/>
      <c r="C141" s="188"/>
      <c r="D141" s="17" t="s">
        <v>625</v>
      </c>
      <c r="E141" s="18" t="s">
        <v>334</v>
      </c>
      <c r="F141" s="19" t="s">
        <v>312</v>
      </c>
      <c r="G141" s="14" t="s">
        <v>12</v>
      </c>
      <c r="H141" s="15">
        <v>0.8</v>
      </c>
      <c r="I141" s="16" t="s">
        <v>68</v>
      </c>
      <c r="J141" s="12" t="s">
        <v>820</v>
      </c>
      <c r="K141" s="16" t="s">
        <v>221</v>
      </c>
      <c r="L141" s="66" t="s">
        <v>847</v>
      </c>
      <c r="M141" s="85">
        <v>0.2</v>
      </c>
      <c r="N141" s="15">
        <f t="shared" si="14"/>
        <v>0.99</v>
      </c>
      <c r="O141" s="78">
        <f t="shared" si="11"/>
        <v>0</v>
      </c>
      <c r="P141" s="78">
        <f t="shared" si="12"/>
        <v>0.15840000000000004</v>
      </c>
      <c r="Q141" s="153">
        <f t="shared" si="13"/>
        <v>1.6000000000000018E-3</v>
      </c>
      <c r="R141" s="113"/>
    </row>
    <row r="142" spans="2:18" s="3" customFormat="1" ht="27.95" customHeight="1">
      <c r="B142" s="563"/>
      <c r="C142" s="188"/>
      <c r="D142" s="20"/>
      <c r="E142" s="21"/>
      <c r="F142" s="31"/>
      <c r="G142" s="14" t="s">
        <v>13</v>
      </c>
      <c r="H142" s="15">
        <v>0.1</v>
      </c>
      <c r="I142" s="16" t="s">
        <v>339</v>
      </c>
      <c r="J142" s="12" t="s">
        <v>343</v>
      </c>
      <c r="K142" s="16" t="s">
        <v>297</v>
      </c>
      <c r="L142" s="66" t="s">
        <v>847</v>
      </c>
      <c r="M142" s="85">
        <f t="shared" si="10"/>
        <v>0.2</v>
      </c>
      <c r="N142" s="15">
        <f t="shared" si="14"/>
        <v>0.99</v>
      </c>
      <c r="O142" s="78">
        <f t="shared" si="11"/>
        <v>0</v>
      </c>
      <c r="P142" s="78">
        <f t="shared" si="12"/>
        <v>1.9800000000000005E-2</v>
      </c>
      <c r="Q142" s="153">
        <f t="shared" si="13"/>
        <v>2.0000000000000023E-4</v>
      </c>
      <c r="R142" s="113"/>
    </row>
    <row r="143" spans="2:18" s="3" customFormat="1" ht="27.95" customHeight="1">
      <c r="B143" s="563"/>
      <c r="C143" s="188"/>
      <c r="D143" s="22"/>
      <c r="E143" s="23"/>
      <c r="F143" s="24"/>
      <c r="G143" s="14" t="s">
        <v>14</v>
      </c>
      <c r="H143" s="15">
        <v>0.1</v>
      </c>
      <c r="I143" s="16" t="s">
        <v>340</v>
      </c>
      <c r="J143" s="12" t="s">
        <v>342</v>
      </c>
      <c r="K143" s="16" t="s">
        <v>221</v>
      </c>
      <c r="L143" s="66" t="s">
        <v>847</v>
      </c>
      <c r="M143" s="85">
        <f t="shared" si="10"/>
        <v>0.2</v>
      </c>
      <c r="N143" s="15">
        <f t="shared" si="14"/>
        <v>0.99</v>
      </c>
      <c r="O143" s="78">
        <f t="shared" si="11"/>
        <v>0</v>
      </c>
      <c r="P143" s="78">
        <f t="shared" si="12"/>
        <v>1.9800000000000005E-2</v>
      </c>
      <c r="Q143" s="153">
        <f t="shared" si="13"/>
        <v>2.0000000000000023E-4</v>
      </c>
      <c r="R143" s="113"/>
    </row>
    <row r="144" spans="2:18" s="3" customFormat="1" ht="27.95" customHeight="1">
      <c r="B144" s="563"/>
      <c r="C144" s="188"/>
      <c r="D144" s="17" t="s">
        <v>626</v>
      </c>
      <c r="E144" s="18" t="s">
        <v>71</v>
      </c>
      <c r="F144" s="19" t="s">
        <v>325</v>
      </c>
      <c r="G144" s="14" t="s">
        <v>205</v>
      </c>
      <c r="H144" s="15">
        <v>0.4</v>
      </c>
      <c r="I144" s="16" t="s">
        <v>15</v>
      </c>
      <c r="J144" s="12" t="s">
        <v>210</v>
      </c>
      <c r="K144" s="16" t="s">
        <v>18</v>
      </c>
      <c r="L144" s="65" t="s">
        <v>21</v>
      </c>
      <c r="M144" s="85">
        <v>2</v>
      </c>
      <c r="N144" s="15">
        <f t="shared" si="14"/>
        <v>0</v>
      </c>
      <c r="O144" s="78">
        <f t="shared" si="11"/>
        <v>0.8</v>
      </c>
      <c r="P144" s="78">
        <f t="shared" si="12"/>
        <v>0</v>
      </c>
      <c r="Q144" s="153">
        <f t="shared" si="13"/>
        <v>0</v>
      </c>
      <c r="R144" s="113"/>
    </row>
    <row r="145" spans="2:18" s="3" customFormat="1" ht="27.95" customHeight="1">
      <c r="B145" s="563"/>
      <c r="C145" s="188"/>
      <c r="D145" s="20"/>
      <c r="E145" s="21"/>
      <c r="F145" s="31"/>
      <c r="G145" s="14" t="s">
        <v>206</v>
      </c>
      <c r="H145" s="15">
        <v>0.4</v>
      </c>
      <c r="I145" s="16" t="s">
        <v>204</v>
      </c>
      <c r="J145" s="13" t="s">
        <v>850</v>
      </c>
      <c r="K145" s="16" t="s">
        <v>20</v>
      </c>
      <c r="L145" s="66" t="s">
        <v>847</v>
      </c>
      <c r="M145" s="85">
        <f t="shared" si="10"/>
        <v>2</v>
      </c>
      <c r="N145" s="15">
        <f t="shared" si="14"/>
        <v>0.99</v>
      </c>
      <c r="O145" s="78">
        <f t="shared" si="11"/>
        <v>0</v>
      </c>
      <c r="P145" s="78">
        <f t="shared" si="12"/>
        <v>0.79200000000000004</v>
      </c>
      <c r="Q145" s="153">
        <f t="shared" si="13"/>
        <v>8.0000000000000071E-3</v>
      </c>
      <c r="R145" s="113"/>
    </row>
    <row r="146" spans="2:18" s="3" customFormat="1" ht="27.95" customHeight="1">
      <c r="B146" s="563"/>
      <c r="C146" s="188"/>
      <c r="D146" s="22"/>
      <c r="E146" s="23"/>
      <c r="F146" s="24"/>
      <c r="G146" s="14" t="s">
        <v>14</v>
      </c>
      <c r="H146" s="15">
        <v>0.2</v>
      </c>
      <c r="I146" s="16" t="s">
        <v>15</v>
      </c>
      <c r="J146" s="12" t="s">
        <v>210</v>
      </c>
      <c r="K146" s="16" t="s">
        <v>18</v>
      </c>
      <c r="L146" s="65" t="s">
        <v>21</v>
      </c>
      <c r="M146" s="85">
        <f t="shared" si="10"/>
        <v>2</v>
      </c>
      <c r="N146" s="15">
        <f t="shared" si="14"/>
        <v>0</v>
      </c>
      <c r="O146" s="78">
        <f t="shared" si="11"/>
        <v>0.4</v>
      </c>
      <c r="P146" s="78">
        <f t="shared" si="12"/>
        <v>0</v>
      </c>
      <c r="Q146" s="153">
        <f t="shared" si="13"/>
        <v>0</v>
      </c>
      <c r="R146" s="113"/>
    </row>
    <row r="147" spans="2:18" s="3" customFormat="1" ht="27.95" customHeight="1">
      <c r="B147" s="563"/>
      <c r="C147" s="188"/>
      <c r="D147" s="17" t="s">
        <v>627</v>
      </c>
      <c r="E147" s="18" t="s">
        <v>6</v>
      </c>
      <c r="F147" s="19" t="s">
        <v>326</v>
      </c>
      <c r="G147" s="14" t="s">
        <v>12</v>
      </c>
      <c r="H147" s="15">
        <v>0.8</v>
      </c>
      <c r="I147" s="16" t="s">
        <v>344</v>
      </c>
      <c r="J147" s="12" t="s">
        <v>820</v>
      </c>
      <c r="K147" s="16" t="s">
        <v>82</v>
      </c>
      <c r="L147" s="66" t="s">
        <v>847</v>
      </c>
      <c r="M147" s="85">
        <v>0.2</v>
      </c>
      <c r="N147" s="15">
        <f t="shared" si="14"/>
        <v>0.99</v>
      </c>
      <c r="O147" s="78">
        <f t="shared" si="11"/>
        <v>0</v>
      </c>
      <c r="P147" s="78">
        <f t="shared" si="12"/>
        <v>0.15840000000000004</v>
      </c>
      <c r="Q147" s="153">
        <f t="shared" si="13"/>
        <v>1.6000000000000018E-3</v>
      </c>
      <c r="R147" s="113"/>
    </row>
    <row r="148" spans="2:18" s="3" customFormat="1" ht="27.95" customHeight="1">
      <c r="B148" s="563"/>
      <c r="C148" s="188"/>
      <c r="D148" s="20"/>
      <c r="E148" s="21"/>
      <c r="F148" s="31"/>
      <c r="G148" s="14" t="s">
        <v>13</v>
      </c>
      <c r="H148" s="15">
        <v>0.1</v>
      </c>
      <c r="I148" s="16" t="s">
        <v>68</v>
      </c>
      <c r="J148" s="12" t="s">
        <v>342</v>
      </c>
      <c r="K148" s="16" t="s">
        <v>297</v>
      </c>
      <c r="L148" s="66" t="s">
        <v>847</v>
      </c>
      <c r="M148" s="85">
        <f t="shared" si="10"/>
        <v>0.2</v>
      </c>
      <c r="N148" s="15">
        <f t="shared" si="14"/>
        <v>0.99</v>
      </c>
      <c r="O148" s="78">
        <f t="shared" si="11"/>
        <v>0</v>
      </c>
      <c r="P148" s="78">
        <f t="shared" si="12"/>
        <v>1.9800000000000005E-2</v>
      </c>
      <c r="Q148" s="153">
        <f t="shared" si="13"/>
        <v>2.0000000000000023E-4</v>
      </c>
      <c r="R148" s="113"/>
    </row>
    <row r="149" spans="2:18" s="3" customFormat="1" ht="27.95" customHeight="1">
      <c r="B149" s="563"/>
      <c r="C149" s="188"/>
      <c r="D149" s="22"/>
      <c r="E149" s="23"/>
      <c r="F149" s="24"/>
      <c r="G149" s="14" t="s">
        <v>14</v>
      </c>
      <c r="H149" s="15">
        <v>0.1</v>
      </c>
      <c r="I149" s="16" t="s">
        <v>68</v>
      </c>
      <c r="J149" s="12" t="s">
        <v>342</v>
      </c>
      <c r="K149" s="16" t="s">
        <v>221</v>
      </c>
      <c r="L149" s="66" t="s">
        <v>847</v>
      </c>
      <c r="M149" s="85">
        <f t="shared" si="10"/>
        <v>0.2</v>
      </c>
      <c r="N149" s="15">
        <f t="shared" si="14"/>
        <v>0.99</v>
      </c>
      <c r="O149" s="78">
        <f t="shared" si="11"/>
        <v>0</v>
      </c>
      <c r="P149" s="78">
        <f t="shared" si="12"/>
        <v>1.9800000000000005E-2</v>
      </c>
      <c r="Q149" s="153">
        <f t="shared" si="13"/>
        <v>2.0000000000000023E-4</v>
      </c>
      <c r="R149" s="113"/>
    </row>
    <row r="150" spans="2:18" s="3" customFormat="1" ht="27.95" customHeight="1">
      <c r="B150" s="563"/>
      <c r="C150" s="188"/>
      <c r="D150" s="17" t="s">
        <v>628</v>
      </c>
      <c r="E150" s="18" t="s">
        <v>6</v>
      </c>
      <c r="F150" s="19" t="s">
        <v>327</v>
      </c>
      <c r="G150" s="14" t="s">
        <v>12</v>
      </c>
      <c r="H150" s="15">
        <v>0.8</v>
      </c>
      <c r="I150" s="16" t="s">
        <v>344</v>
      </c>
      <c r="J150" s="12" t="s">
        <v>820</v>
      </c>
      <c r="K150" s="16" t="s">
        <v>82</v>
      </c>
      <c r="L150" s="66" t="s">
        <v>847</v>
      </c>
      <c r="M150" s="85">
        <v>0.2</v>
      </c>
      <c r="N150" s="15">
        <f t="shared" si="14"/>
        <v>0.99</v>
      </c>
      <c r="O150" s="78">
        <f t="shared" si="11"/>
        <v>0</v>
      </c>
      <c r="P150" s="78">
        <f t="shared" si="12"/>
        <v>0.15840000000000004</v>
      </c>
      <c r="Q150" s="153">
        <f t="shared" si="13"/>
        <v>1.6000000000000018E-3</v>
      </c>
      <c r="R150" s="113"/>
    </row>
    <row r="151" spans="2:18" s="3" customFormat="1" ht="27.95" customHeight="1">
      <c r="B151" s="563"/>
      <c r="C151" s="188"/>
      <c r="D151" s="20"/>
      <c r="E151" s="21"/>
      <c r="F151" s="31"/>
      <c r="G151" s="14" t="s">
        <v>13</v>
      </c>
      <c r="H151" s="15">
        <v>0.1</v>
      </c>
      <c r="I151" s="16" t="s">
        <v>68</v>
      </c>
      <c r="J151" s="12" t="s">
        <v>342</v>
      </c>
      <c r="K151" s="16" t="s">
        <v>297</v>
      </c>
      <c r="L151" s="66" t="s">
        <v>847</v>
      </c>
      <c r="M151" s="85">
        <f t="shared" si="10"/>
        <v>0.2</v>
      </c>
      <c r="N151" s="15">
        <f t="shared" si="14"/>
        <v>0.99</v>
      </c>
      <c r="O151" s="78">
        <f t="shared" si="11"/>
        <v>0</v>
      </c>
      <c r="P151" s="78">
        <f t="shared" si="12"/>
        <v>1.9800000000000005E-2</v>
      </c>
      <c r="Q151" s="153">
        <f t="shared" si="13"/>
        <v>2.0000000000000023E-4</v>
      </c>
      <c r="R151" s="113"/>
    </row>
    <row r="152" spans="2:18" s="3" customFormat="1" ht="27.95" customHeight="1">
      <c r="B152" s="563"/>
      <c r="C152" s="188"/>
      <c r="D152" s="22"/>
      <c r="E152" s="23"/>
      <c r="F152" s="24"/>
      <c r="G152" s="14" t="s">
        <v>14</v>
      </c>
      <c r="H152" s="15">
        <v>0.1</v>
      </c>
      <c r="I152" s="16" t="s">
        <v>68</v>
      </c>
      <c r="J152" s="12" t="s">
        <v>342</v>
      </c>
      <c r="K152" s="16" t="s">
        <v>221</v>
      </c>
      <c r="L152" s="66" t="s">
        <v>847</v>
      </c>
      <c r="M152" s="85">
        <f t="shared" si="10"/>
        <v>0.2</v>
      </c>
      <c r="N152" s="15">
        <f t="shared" si="14"/>
        <v>0.99</v>
      </c>
      <c r="O152" s="78">
        <f t="shared" si="11"/>
        <v>0</v>
      </c>
      <c r="P152" s="78">
        <f t="shared" si="12"/>
        <v>1.9800000000000005E-2</v>
      </c>
      <c r="Q152" s="153">
        <f t="shared" si="13"/>
        <v>2.0000000000000023E-4</v>
      </c>
      <c r="R152" s="113"/>
    </row>
    <row r="153" spans="2:18" s="3" customFormat="1" ht="27.95" customHeight="1">
      <c r="B153" s="563"/>
      <c r="C153" s="188"/>
      <c r="D153" s="17" t="s">
        <v>629</v>
      </c>
      <c r="E153" s="18" t="s">
        <v>71</v>
      </c>
      <c r="F153" s="19" t="s">
        <v>329</v>
      </c>
      <c r="G153" s="14" t="s">
        <v>205</v>
      </c>
      <c r="H153" s="15">
        <v>0.4</v>
      </c>
      <c r="I153" s="16" t="s">
        <v>81</v>
      </c>
      <c r="J153" s="12" t="s">
        <v>292</v>
      </c>
      <c r="K153" s="16" t="s">
        <v>215</v>
      </c>
      <c r="L153" s="65" t="s">
        <v>217</v>
      </c>
      <c r="M153" s="85">
        <v>2</v>
      </c>
      <c r="N153" s="15">
        <f t="shared" si="14"/>
        <v>0</v>
      </c>
      <c r="O153" s="78">
        <f t="shared" si="11"/>
        <v>0.8</v>
      </c>
      <c r="P153" s="78">
        <f t="shared" si="12"/>
        <v>0</v>
      </c>
      <c r="Q153" s="153">
        <f t="shared" si="13"/>
        <v>0</v>
      </c>
      <c r="R153" s="113"/>
    </row>
    <row r="154" spans="2:18" s="3" customFormat="1" ht="27.95" customHeight="1">
      <c r="B154" s="563"/>
      <c r="C154" s="188"/>
      <c r="D154" s="20"/>
      <c r="E154" s="21"/>
      <c r="F154" s="31"/>
      <c r="G154" s="14" t="s">
        <v>206</v>
      </c>
      <c r="H154" s="15">
        <v>0.4</v>
      </c>
      <c r="I154" s="16" t="s">
        <v>68</v>
      </c>
      <c r="J154" s="12" t="s">
        <v>342</v>
      </c>
      <c r="K154" s="16" t="s">
        <v>297</v>
      </c>
      <c r="L154" s="66" t="s">
        <v>847</v>
      </c>
      <c r="M154" s="85">
        <f t="shared" si="10"/>
        <v>2</v>
      </c>
      <c r="N154" s="15">
        <f t="shared" si="14"/>
        <v>0.99</v>
      </c>
      <c r="O154" s="78">
        <f t="shared" si="11"/>
        <v>0</v>
      </c>
      <c r="P154" s="78">
        <f t="shared" si="12"/>
        <v>0.79200000000000004</v>
      </c>
      <c r="Q154" s="153">
        <f t="shared" si="13"/>
        <v>8.0000000000000071E-3</v>
      </c>
      <c r="R154" s="113"/>
    </row>
    <row r="155" spans="2:18" s="3" customFormat="1" ht="27.95" customHeight="1">
      <c r="B155" s="563"/>
      <c r="C155" s="188"/>
      <c r="D155" s="22"/>
      <c r="E155" s="23"/>
      <c r="F155" s="24"/>
      <c r="G155" s="14" t="s">
        <v>14</v>
      </c>
      <c r="H155" s="15">
        <v>0.2</v>
      </c>
      <c r="I155" s="16" t="s">
        <v>15</v>
      </c>
      <c r="J155" s="12" t="s">
        <v>210</v>
      </c>
      <c r="K155" s="16" t="s">
        <v>18</v>
      </c>
      <c r="L155" s="65" t="s">
        <v>21</v>
      </c>
      <c r="M155" s="85">
        <f t="shared" si="10"/>
        <v>2</v>
      </c>
      <c r="N155" s="15">
        <f t="shared" si="14"/>
        <v>0</v>
      </c>
      <c r="O155" s="78">
        <f t="shared" si="11"/>
        <v>0.4</v>
      </c>
      <c r="P155" s="78">
        <f t="shared" si="12"/>
        <v>0</v>
      </c>
      <c r="Q155" s="153">
        <f t="shared" si="13"/>
        <v>0</v>
      </c>
      <c r="R155" s="113"/>
    </row>
    <row r="156" spans="2:18" s="3" customFormat="1" ht="27.95" customHeight="1">
      <c r="B156" s="563"/>
      <c r="C156" s="188"/>
      <c r="D156" s="17" t="s">
        <v>630</v>
      </c>
      <c r="E156" s="18" t="s">
        <v>24</v>
      </c>
      <c r="F156" s="19" t="s">
        <v>331</v>
      </c>
      <c r="G156" s="14" t="s">
        <v>12</v>
      </c>
      <c r="H156" s="15">
        <v>0.8</v>
      </c>
      <c r="I156" s="16" t="s">
        <v>68</v>
      </c>
      <c r="J156" s="12" t="s">
        <v>342</v>
      </c>
      <c r="K156" s="16" t="s">
        <v>221</v>
      </c>
      <c r="L156" s="66" t="s">
        <v>847</v>
      </c>
      <c r="M156" s="85">
        <v>0.2</v>
      </c>
      <c r="N156" s="15">
        <f t="shared" si="14"/>
        <v>0.99</v>
      </c>
      <c r="O156" s="78">
        <f t="shared" si="11"/>
        <v>0</v>
      </c>
      <c r="P156" s="78">
        <f t="shared" si="12"/>
        <v>0.15840000000000004</v>
      </c>
      <c r="Q156" s="153">
        <f t="shared" si="13"/>
        <v>1.6000000000000018E-3</v>
      </c>
      <c r="R156" s="113"/>
    </row>
    <row r="157" spans="2:18" s="3" customFormat="1" ht="27.95" customHeight="1">
      <c r="B157" s="563"/>
      <c r="C157" s="188"/>
      <c r="D157" s="20"/>
      <c r="E157" s="21"/>
      <c r="F157" s="31"/>
      <c r="G157" s="14" t="s">
        <v>13</v>
      </c>
      <c r="H157" s="15">
        <v>0.1</v>
      </c>
      <c r="I157" s="16" t="s">
        <v>204</v>
      </c>
      <c r="J157" s="12" t="s">
        <v>342</v>
      </c>
      <c r="K157" s="16" t="s">
        <v>300</v>
      </c>
      <c r="L157" s="66" t="s">
        <v>847</v>
      </c>
      <c r="M157" s="85">
        <f t="shared" si="10"/>
        <v>0.2</v>
      </c>
      <c r="N157" s="15">
        <f t="shared" si="14"/>
        <v>0.99</v>
      </c>
      <c r="O157" s="78">
        <f t="shared" si="11"/>
        <v>0</v>
      </c>
      <c r="P157" s="78">
        <f t="shared" si="12"/>
        <v>1.9800000000000005E-2</v>
      </c>
      <c r="Q157" s="153">
        <f t="shared" si="13"/>
        <v>2.0000000000000023E-4</v>
      </c>
      <c r="R157" s="113"/>
    </row>
    <row r="158" spans="2:18" s="3" customFormat="1" ht="27.95" customHeight="1">
      <c r="B158" s="563"/>
      <c r="C158" s="188"/>
      <c r="D158" s="20"/>
      <c r="E158" s="21"/>
      <c r="F158" s="31"/>
      <c r="G158" s="14" t="s">
        <v>14</v>
      </c>
      <c r="H158" s="15">
        <v>0.1</v>
      </c>
      <c r="I158" s="91" t="s">
        <v>68</v>
      </c>
      <c r="J158" s="12" t="s">
        <v>342</v>
      </c>
      <c r="K158" s="91" t="s">
        <v>82</v>
      </c>
      <c r="L158" s="66" t="s">
        <v>847</v>
      </c>
      <c r="M158" s="93">
        <f t="shared" si="10"/>
        <v>0.2</v>
      </c>
      <c r="N158" s="172">
        <f t="shared" si="14"/>
        <v>0.99</v>
      </c>
      <c r="O158" s="174">
        <f t="shared" si="11"/>
        <v>0</v>
      </c>
      <c r="P158" s="174">
        <f t="shared" si="12"/>
        <v>1.9800000000000005E-2</v>
      </c>
      <c r="Q158" s="175">
        <f t="shared" si="13"/>
        <v>2.0000000000000023E-4</v>
      </c>
      <c r="R158" s="113"/>
    </row>
    <row r="159" spans="2:18" s="3" customFormat="1" ht="27.95" customHeight="1">
      <c r="B159" s="563"/>
      <c r="C159" s="188"/>
      <c r="D159" s="17" t="s">
        <v>631</v>
      </c>
      <c r="E159" s="18" t="s">
        <v>71</v>
      </c>
      <c r="F159" s="19" t="s">
        <v>330</v>
      </c>
      <c r="G159" s="14" t="s">
        <v>205</v>
      </c>
      <c r="H159" s="15">
        <v>0.4</v>
      </c>
      <c r="I159" s="16" t="s">
        <v>81</v>
      </c>
      <c r="J159" s="12" t="s">
        <v>292</v>
      </c>
      <c r="K159" s="16" t="s">
        <v>215</v>
      </c>
      <c r="L159" s="65" t="s">
        <v>217</v>
      </c>
      <c r="M159" s="85">
        <v>2</v>
      </c>
      <c r="N159" s="15">
        <f t="shared" si="14"/>
        <v>0</v>
      </c>
      <c r="O159" s="78">
        <f t="shared" si="11"/>
        <v>0.8</v>
      </c>
      <c r="P159" s="78">
        <f t="shared" si="12"/>
        <v>0</v>
      </c>
      <c r="Q159" s="153">
        <f t="shared" si="13"/>
        <v>0</v>
      </c>
      <c r="R159" s="113"/>
    </row>
    <row r="160" spans="2:18" s="3" customFormat="1" ht="27.95" customHeight="1">
      <c r="B160" s="563"/>
      <c r="C160" s="188"/>
      <c r="D160" s="20"/>
      <c r="E160" s="21"/>
      <c r="F160" s="31"/>
      <c r="G160" s="14" t="s">
        <v>206</v>
      </c>
      <c r="H160" s="15">
        <v>0.4</v>
      </c>
      <c r="I160" s="16" t="s">
        <v>68</v>
      </c>
      <c r="J160" s="12" t="s">
        <v>342</v>
      </c>
      <c r="K160" s="16" t="s">
        <v>297</v>
      </c>
      <c r="L160" s="66" t="s">
        <v>847</v>
      </c>
      <c r="M160" s="85">
        <f t="shared" ref="M160:M174" si="15">M159</f>
        <v>2</v>
      </c>
      <c r="N160" s="15">
        <f t="shared" si="14"/>
        <v>0.99</v>
      </c>
      <c r="O160" s="78">
        <f t="shared" si="11"/>
        <v>0</v>
      </c>
      <c r="P160" s="78">
        <f t="shared" si="12"/>
        <v>0.79200000000000004</v>
      </c>
      <c r="Q160" s="153">
        <f t="shared" si="13"/>
        <v>8.0000000000000071E-3</v>
      </c>
      <c r="R160" s="113"/>
    </row>
    <row r="161" spans="2:18" s="3" customFormat="1" ht="27.95" customHeight="1">
      <c r="B161" s="563"/>
      <c r="C161" s="188"/>
      <c r="D161" s="22"/>
      <c r="E161" s="23"/>
      <c r="F161" s="24"/>
      <c r="G161" s="14" t="s">
        <v>14</v>
      </c>
      <c r="H161" s="15">
        <v>0.2</v>
      </c>
      <c r="I161" s="16" t="s">
        <v>15</v>
      </c>
      <c r="J161" s="12" t="s">
        <v>210</v>
      </c>
      <c r="K161" s="16" t="s">
        <v>18</v>
      </c>
      <c r="L161" s="65" t="s">
        <v>21</v>
      </c>
      <c r="M161" s="85">
        <f t="shared" si="15"/>
        <v>2</v>
      </c>
      <c r="N161" s="15">
        <f t="shared" si="14"/>
        <v>0</v>
      </c>
      <c r="O161" s="78">
        <f t="shared" si="11"/>
        <v>0.4</v>
      </c>
      <c r="P161" s="78">
        <f t="shared" si="12"/>
        <v>0</v>
      </c>
      <c r="Q161" s="153">
        <f t="shared" si="13"/>
        <v>0</v>
      </c>
      <c r="R161" s="171"/>
    </row>
    <row r="162" spans="2:18" s="3" customFormat="1" ht="27.95" customHeight="1">
      <c r="B162" s="563"/>
      <c r="C162" s="188"/>
      <c r="D162" s="17" t="s">
        <v>632</v>
      </c>
      <c r="E162" s="18" t="s">
        <v>6</v>
      </c>
      <c r="F162" s="19" t="s">
        <v>331</v>
      </c>
      <c r="G162" s="14" t="s">
        <v>12</v>
      </c>
      <c r="H162" s="15">
        <v>0.8</v>
      </c>
      <c r="I162" s="16" t="s">
        <v>68</v>
      </c>
      <c r="J162" s="12" t="s">
        <v>342</v>
      </c>
      <c r="K162" s="16" t="s">
        <v>221</v>
      </c>
      <c r="L162" s="66" t="s">
        <v>847</v>
      </c>
      <c r="M162" s="85">
        <v>0.2</v>
      </c>
      <c r="N162" s="15">
        <f t="shared" si="14"/>
        <v>0.99</v>
      </c>
      <c r="O162" s="78">
        <f t="shared" si="11"/>
        <v>0</v>
      </c>
      <c r="P162" s="78">
        <f t="shared" si="12"/>
        <v>0.15840000000000004</v>
      </c>
      <c r="Q162" s="153">
        <f t="shared" si="13"/>
        <v>1.6000000000000018E-3</v>
      </c>
      <c r="R162" s="171"/>
    </row>
    <row r="163" spans="2:18" s="3" customFormat="1" ht="27.95" customHeight="1">
      <c r="B163" s="563"/>
      <c r="C163" s="188"/>
      <c r="D163" s="20"/>
      <c r="E163" s="21"/>
      <c r="F163" s="31"/>
      <c r="G163" s="14" t="s">
        <v>13</v>
      </c>
      <c r="H163" s="15">
        <v>0.1</v>
      </c>
      <c r="I163" s="16" t="s">
        <v>204</v>
      </c>
      <c r="J163" s="12" t="s">
        <v>342</v>
      </c>
      <c r="K163" s="16" t="s">
        <v>300</v>
      </c>
      <c r="L163" s="66" t="s">
        <v>847</v>
      </c>
      <c r="M163" s="85">
        <f t="shared" si="15"/>
        <v>0.2</v>
      </c>
      <c r="N163" s="15">
        <f t="shared" si="14"/>
        <v>0.99</v>
      </c>
      <c r="O163" s="78">
        <f t="shared" si="11"/>
        <v>0</v>
      </c>
      <c r="P163" s="78">
        <f t="shared" si="12"/>
        <v>1.9800000000000005E-2</v>
      </c>
      <c r="Q163" s="153">
        <f t="shared" si="13"/>
        <v>2.0000000000000023E-4</v>
      </c>
      <c r="R163" s="171"/>
    </row>
    <row r="164" spans="2:18" s="3" customFormat="1" ht="27.95" customHeight="1">
      <c r="B164" s="563"/>
      <c r="C164" s="188"/>
      <c r="D164" s="22"/>
      <c r="E164" s="23"/>
      <c r="F164" s="24"/>
      <c r="G164" s="14" t="s">
        <v>14</v>
      </c>
      <c r="H164" s="15">
        <v>0.1</v>
      </c>
      <c r="I164" s="91" t="s">
        <v>68</v>
      </c>
      <c r="J164" s="12" t="s">
        <v>342</v>
      </c>
      <c r="K164" s="91" t="s">
        <v>82</v>
      </c>
      <c r="L164" s="66" t="s">
        <v>847</v>
      </c>
      <c r="M164" s="85">
        <f t="shared" si="15"/>
        <v>0.2</v>
      </c>
      <c r="N164" s="15">
        <f t="shared" si="14"/>
        <v>0.99</v>
      </c>
      <c r="O164" s="78">
        <f t="shared" si="11"/>
        <v>0</v>
      </c>
      <c r="P164" s="78">
        <f t="shared" si="12"/>
        <v>1.9800000000000005E-2</v>
      </c>
      <c r="Q164" s="153">
        <f t="shared" si="13"/>
        <v>2.0000000000000023E-4</v>
      </c>
      <c r="R164" s="171"/>
    </row>
    <row r="165" spans="2:18" s="3" customFormat="1" ht="27.95" customHeight="1">
      <c r="B165" s="563"/>
      <c r="C165" s="188"/>
      <c r="D165" s="17" t="s">
        <v>633</v>
      </c>
      <c r="E165" s="18" t="s">
        <v>354</v>
      </c>
      <c r="F165" s="19" t="s">
        <v>332</v>
      </c>
      <c r="G165" s="168" t="s">
        <v>357</v>
      </c>
      <c r="H165" s="164">
        <v>0.25</v>
      </c>
      <c r="I165" s="165" t="s">
        <v>81</v>
      </c>
      <c r="J165" s="13" t="s">
        <v>210</v>
      </c>
      <c r="K165" s="165" t="s">
        <v>298</v>
      </c>
      <c r="L165" s="66" t="s">
        <v>299</v>
      </c>
      <c r="M165" s="177">
        <v>0.45</v>
      </c>
      <c r="N165" s="164">
        <f t="shared" si="14"/>
        <v>0</v>
      </c>
      <c r="O165" s="167">
        <f t="shared" si="11"/>
        <v>0.1125</v>
      </c>
      <c r="P165" s="167">
        <f t="shared" si="12"/>
        <v>0</v>
      </c>
      <c r="Q165" s="178">
        <f t="shared" si="13"/>
        <v>0</v>
      </c>
      <c r="R165" s="171"/>
    </row>
    <row r="166" spans="2:18" s="3" customFormat="1" ht="27.95" customHeight="1">
      <c r="B166" s="563"/>
      <c r="C166" s="188"/>
      <c r="D166" s="20"/>
      <c r="E166" s="21"/>
      <c r="F166" s="31"/>
      <c r="G166" s="168" t="s">
        <v>233</v>
      </c>
      <c r="H166" s="164">
        <v>0.25</v>
      </c>
      <c r="I166" s="165" t="s">
        <v>204</v>
      </c>
      <c r="J166" s="13" t="s">
        <v>342</v>
      </c>
      <c r="K166" s="165" t="s">
        <v>82</v>
      </c>
      <c r="L166" s="66" t="s">
        <v>847</v>
      </c>
      <c r="M166" s="177">
        <v>0.45</v>
      </c>
      <c r="N166" s="164">
        <f t="shared" si="14"/>
        <v>0.99</v>
      </c>
      <c r="O166" s="167">
        <f t="shared" si="11"/>
        <v>0</v>
      </c>
      <c r="P166" s="167">
        <f t="shared" si="12"/>
        <v>0.111375</v>
      </c>
      <c r="Q166" s="178">
        <f t="shared" si="13"/>
        <v>1.125000000000001E-3</v>
      </c>
      <c r="R166" s="171"/>
    </row>
    <row r="167" spans="2:18" s="3" customFormat="1" ht="27.95" customHeight="1">
      <c r="B167" s="563"/>
      <c r="C167" s="188"/>
      <c r="D167" s="20"/>
      <c r="E167" s="21"/>
      <c r="F167" s="31"/>
      <c r="G167" s="168" t="s">
        <v>358</v>
      </c>
      <c r="H167" s="164">
        <v>0.25</v>
      </c>
      <c r="I167" s="165" t="s">
        <v>204</v>
      </c>
      <c r="J167" s="13" t="s">
        <v>342</v>
      </c>
      <c r="K167" s="165" t="s">
        <v>300</v>
      </c>
      <c r="L167" s="66" t="s">
        <v>847</v>
      </c>
      <c r="M167" s="177">
        <f>M165</f>
        <v>0.45</v>
      </c>
      <c r="N167" s="164">
        <f t="shared" si="14"/>
        <v>0.99</v>
      </c>
      <c r="O167" s="167">
        <f t="shared" si="11"/>
        <v>0</v>
      </c>
      <c r="P167" s="167">
        <f t="shared" si="12"/>
        <v>0.111375</v>
      </c>
      <c r="Q167" s="178">
        <f t="shared" si="13"/>
        <v>1.125000000000001E-3</v>
      </c>
      <c r="R167" s="171"/>
    </row>
    <row r="168" spans="2:18" s="3" customFormat="1" ht="27.95" customHeight="1">
      <c r="B168" s="563"/>
      <c r="C168" s="188"/>
      <c r="D168" s="20"/>
      <c r="E168" s="21"/>
      <c r="F168" s="31"/>
      <c r="G168" s="168" t="s">
        <v>359</v>
      </c>
      <c r="H168" s="164">
        <v>0.25</v>
      </c>
      <c r="I168" s="179" t="s">
        <v>26</v>
      </c>
      <c r="J168" s="180" t="s">
        <v>214</v>
      </c>
      <c r="K168" s="179" t="s">
        <v>18</v>
      </c>
      <c r="L168" s="181" t="s">
        <v>21</v>
      </c>
      <c r="M168" s="182">
        <f t="shared" si="15"/>
        <v>0.45</v>
      </c>
      <c r="N168" s="183">
        <f t="shared" si="14"/>
        <v>0</v>
      </c>
      <c r="O168" s="184">
        <f t="shared" si="11"/>
        <v>0.1125</v>
      </c>
      <c r="P168" s="184">
        <f t="shared" si="12"/>
        <v>0</v>
      </c>
      <c r="Q168" s="185">
        <f t="shared" si="13"/>
        <v>0</v>
      </c>
      <c r="R168" s="171"/>
    </row>
    <row r="169" spans="2:18" s="3" customFormat="1" ht="27.95" customHeight="1">
      <c r="B169" s="563"/>
      <c r="C169" s="188"/>
      <c r="D169" s="17" t="s">
        <v>634</v>
      </c>
      <c r="E169" s="18" t="s">
        <v>6</v>
      </c>
      <c r="F169" s="19" t="s">
        <v>333</v>
      </c>
      <c r="G169" s="14" t="s">
        <v>12</v>
      </c>
      <c r="H169" s="15">
        <v>0.8</v>
      </c>
      <c r="I169" s="16" t="s">
        <v>345</v>
      </c>
      <c r="J169" s="12" t="s">
        <v>820</v>
      </c>
      <c r="K169" s="16" t="s">
        <v>221</v>
      </c>
      <c r="L169" s="66" t="s">
        <v>847</v>
      </c>
      <c r="M169" s="85">
        <v>0.2</v>
      </c>
      <c r="N169" s="15">
        <f t="shared" si="14"/>
        <v>0.99</v>
      </c>
      <c r="O169" s="78">
        <f t="shared" si="11"/>
        <v>0</v>
      </c>
      <c r="P169" s="78">
        <f t="shared" si="12"/>
        <v>0.15840000000000004</v>
      </c>
      <c r="Q169" s="153">
        <f t="shared" si="13"/>
        <v>1.6000000000000018E-3</v>
      </c>
      <c r="R169" s="171"/>
    </row>
    <row r="170" spans="2:18" s="3" customFormat="1" ht="27.95" customHeight="1">
      <c r="B170" s="563"/>
      <c r="C170" s="188"/>
      <c r="D170" s="20"/>
      <c r="E170" s="21"/>
      <c r="F170" s="31"/>
      <c r="G170" s="14" t="s">
        <v>13</v>
      </c>
      <c r="H170" s="15">
        <v>0.1</v>
      </c>
      <c r="I170" s="16" t="s">
        <v>346</v>
      </c>
      <c r="J170" s="12" t="s">
        <v>218</v>
      </c>
      <c r="K170" s="16" t="s">
        <v>347</v>
      </c>
      <c r="L170" s="65" t="s">
        <v>217</v>
      </c>
      <c r="M170" s="85">
        <f t="shared" si="15"/>
        <v>0.2</v>
      </c>
      <c r="N170" s="15">
        <f t="shared" si="14"/>
        <v>0</v>
      </c>
      <c r="O170" s="78">
        <f t="shared" si="11"/>
        <v>2.0000000000000004E-2</v>
      </c>
      <c r="P170" s="78">
        <f t="shared" si="12"/>
        <v>0</v>
      </c>
      <c r="Q170" s="153">
        <f t="shared" si="13"/>
        <v>0</v>
      </c>
      <c r="R170" s="171"/>
    </row>
    <row r="171" spans="2:18" s="3" customFormat="1" ht="27.95" customHeight="1">
      <c r="B171" s="563"/>
      <c r="C171" s="188"/>
      <c r="D171" s="22"/>
      <c r="E171" s="23"/>
      <c r="F171" s="24"/>
      <c r="G171" s="14" t="s">
        <v>14</v>
      </c>
      <c r="H171" s="15">
        <v>0.1</v>
      </c>
      <c r="I171" s="16" t="s">
        <v>81</v>
      </c>
      <c r="J171" s="12" t="s">
        <v>210</v>
      </c>
      <c r="K171" s="16" t="s">
        <v>18</v>
      </c>
      <c r="L171" s="65" t="s">
        <v>21</v>
      </c>
      <c r="M171" s="85">
        <f t="shared" si="15"/>
        <v>0.2</v>
      </c>
      <c r="N171" s="15">
        <f t="shared" si="14"/>
        <v>0</v>
      </c>
      <c r="O171" s="78">
        <f t="shared" si="11"/>
        <v>2.0000000000000004E-2</v>
      </c>
      <c r="P171" s="78">
        <f t="shared" si="12"/>
        <v>0</v>
      </c>
      <c r="Q171" s="153">
        <f t="shared" si="13"/>
        <v>0</v>
      </c>
      <c r="R171" s="171"/>
    </row>
    <row r="172" spans="2:18" s="3" customFormat="1" ht="27.95" customHeight="1">
      <c r="B172" s="563"/>
      <c r="C172" s="188"/>
      <c r="D172" s="17" t="s">
        <v>635</v>
      </c>
      <c r="E172" s="18" t="s">
        <v>335</v>
      </c>
      <c r="F172" s="19" t="s">
        <v>330</v>
      </c>
      <c r="G172" s="14" t="s">
        <v>205</v>
      </c>
      <c r="H172" s="15">
        <v>0.4</v>
      </c>
      <c r="I172" s="16" t="s">
        <v>81</v>
      </c>
      <c r="J172" s="12" t="s">
        <v>210</v>
      </c>
      <c r="K172" s="16" t="s">
        <v>298</v>
      </c>
      <c r="L172" s="65" t="s">
        <v>299</v>
      </c>
      <c r="M172" s="85">
        <v>2</v>
      </c>
      <c r="N172" s="15">
        <f t="shared" si="14"/>
        <v>0</v>
      </c>
      <c r="O172" s="78">
        <f t="shared" si="11"/>
        <v>0.8</v>
      </c>
      <c r="P172" s="78">
        <f t="shared" si="12"/>
        <v>0</v>
      </c>
      <c r="Q172" s="153">
        <f t="shared" si="13"/>
        <v>0</v>
      </c>
      <c r="R172" s="113"/>
    </row>
    <row r="173" spans="2:18" s="3" customFormat="1" ht="27.95" customHeight="1">
      <c r="B173" s="563"/>
      <c r="C173" s="188"/>
      <c r="D173" s="20"/>
      <c r="E173" s="21"/>
      <c r="F173" s="31"/>
      <c r="G173" s="14" t="s">
        <v>206</v>
      </c>
      <c r="H173" s="15">
        <v>0.4</v>
      </c>
      <c r="I173" s="16" t="s">
        <v>204</v>
      </c>
      <c r="J173" s="12" t="s">
        <v>850</v>
      </c>
      <c r="K173" s="16" t="s">
        <v>300</v>
      </c>
      <c r="L173" s="66" t="s">
        <v>847</v>
      </c>
      <c r="M173" s="85">
        <f t="shared" si="15"/>
        <v>2</v>
      </c>
      <c r="N173" s="15">
        <f t="shared" si="14"/>
        <v>0.99</v>
      </c>
      <c r="O173" s="78">
        <f t="shared" si="11"/>
        <v>0</v>
      </c>
      <c r="P173" s="78">
        <f t="shared" si="12"/>
        <v>0.79200000000000004</v>
      </c>
      <c r="Q173" s="153">
        <f t="shared" si="13"/>
        <v>8.0000000000000071E-3</v>
      </c>
      <c r="R173" s="113"/>
    </row>
    <row r="174" spans="2:18" s="3" customFormat="1" ht="27.95" customHeight="1">
      <c r="B174" s="563"/>
      <c r="C174" s="243"/>
      <c r="D174" s="22"/>
      <c r="E174" s="23"/>
      <c r="F174" s="24"/>
      <c r="G174" s="14" t="s">
        <v>14</v>
      </c>
      <c r="H174" s="15">
        <v>0.2</v>
      </c>
      <c r="I174" s="16" t="s">
        <v>26</v>
      </c>
      <c r="J174" s="12" t="s">
        <v>214</v>
      </c>
      <c r="K174" s="16" t="s">
        <v>18</v>
      </c>
      <c r="L174" s="65" t="s">
        <v>21</v>
      </c>
      <c r="M174" s="85">
        <f t="shared" si="15"/>
        <v>2</v>
      </c>
      <c r="N174" s="15">
        <f t="shared" si="14"/>
        <v>0</v>
      </c>
      <c r="O174" s="78">
        <f t="shared" si="11"/>
        <v>0.4</v>
      </c>
      <c r="P174" s="78">
        <f t="shared" si="12"/>
        <v>0</v>
      </c>
      <c r="Q174" s="153">
        <f t="shared" si="13"/>
        <v>0</v>
      </c>
      <c r="R174" s="190"/>
    </row>
    <row r="175" spans="2:18" s="3" customFormat="1" ht="27.95" customHeight="1">
      <c r="B175" s="563"/>
      <c r="C175" s="243"/>
      <c r="D175" s="20" t="s">
        <v>636</v>
      </c>
      <c r="E175" s="21" t="s">
        <v>308</v>
      </c>
      <c r="F175" s="31" t="s">
        <v>309</v>
      </c>
      <c r="G175" s="159" t="s">
        <v>232</v>
      </c>
      <c r="H175" s="26">
        <v>0.2</v>
      </c>
      <c r="I175" s="27" t="s">
        <v>16</v>
      </c>
      <c r="J175" s="11" t="s">
        <v>841</v>
      </c>
      <c r="K175" s="27" t="s">
        <v>17</v>
      </c>
      <c r="L175" s="64" t="s">
        <v>847</v>
      </c>
      <c r="M175" s="87">
        <v>2.1</v>
      </c>
      <c r="N175" s="26">
        <f>IF(K175="Detected", 0.99,0)</f>
        <v>0.99</v>
      </c>
      <c r="O175" s="88">
        <f>IF(I175="Safe", M175*H175,0)</f>
        <v>0</v>
      </c>
      <c r="P175" s="88">
        <f>IF(I175="Dangerous",M175*H175*N175,0)</f>
        <v>0.41580000000000006</v>
      </c>
      <c r="Q175" s="152">
        <f>IF(P175=0,0,M175*H175*(1-N175))</f>
        <v>4.2000000000000041E-3</v>
      </c>
      <c r="R175" s="190"/>
    </row>
    <row r="176" spans="2:18" s="3" customFormat="1" ht="27.95" customHeight="1">
      <c r="B176" s="563"/>
      <c r="C176" s="243"/>
      <c r="D176" s="20"/>
      <c r="E176" s="21"/>
      <c r="F176" s="31"/>
      <c r="G176" s="163" t="s">
        <v>233</v>
      </c>
      <c r="H176" s="15">
        <v>0.2</v>
      </c>
      <c r="I176" s="16" t="s">
        <v>16</v>
      </c>
      <c r="J176" s="12" t="s">
        <v>841</v>
      </c>
      <c r="K176" s="16" t="s">
        <v>17</v>
      </c>
      <c r="L176" s="65" t="s">
        <v>847</v>
      </c>
      <c r="M176" s="85">
        <f>M175</f>
        <v>2.1</v>
      </c>
      <c r="N176" s="15">
        <f>IF(K176="Detected", 0.99,0)</f>
        <v>0.99</v>
      </c>
      <c r="O176" s="78">
        <f t="shared" ref="O176:O239" si="16">IF(I176="Safe", M176*H176,0)</f>
        <v>0</v>
      </c>
      <c r="P176" s="78">
        <f t="shared" ref="P176:P239" si="17">IF(I176="Dangerous",M176*H176*N176,0)</f>
        <v>0.41580000000000006</v>
      </c>
      <c r="Q176" s="153">
        <f t="shared" ref="Q176:Q239" si="18">IF(P176=0,0,M176*H176*(1-N176))</f>
        <v>4.2000000000000041E-3</v>
      </c>
      <c r="R176" s="190"/>
    </row>
    <row r="177" spans="2:18" s="3" customFormat="1" ht="27.95" customHeight="1">
      <c r="B177" s="563"/>
      <c r="C177" s="188"/>
      <c r="D177" s="20"/>
      <c r="E177" s="21"/>
      <c r="F177" s="31"/>
      <c r="G177" s="163" t="s">
        <v>230</v>
      </c>
      <c r="H177" s="15">
        <v>0.2</v>
      </c>
      <c r="I177" s="16" t="s">
        <v>68</v>
      </c>
      <c r="J177" s="12" t="s">
        <v>841</v>
      </c>
      <c r="K177" s="16" t="s">
        <v>82</v>
      </c>
      <c r="L177" s="65" t="s">
        <v>847</v>
      </c>
      <c r="M177" s="85">
        <f>M176</f>
        <v>2.1</v>
      </c>
      <c r="N177" s="15">
        <f>IF(K177="Detected", 0.99,0)</f>
        <v>0.99</v>
      </c>
      <c r="O177" s="78">
        <f t="shared" si="16"/>
        <v>0</v>
      </c>
      <c r="P177" s="78">
        <f t="shared" si="17"/>
        <v>0.41580000000000006</v>
      </c>
      <c r="Q177" s="153">
        <f t="shared" si="18"/>
        <v>4.2000000000000041E-3</v>
      </c>
      <c r="R177" s="190"/>
    </row>
    <row r="178" spans="2:18" s="3" customFormat="1" ht="27.95" customHeight="1">
      <c r="B178" s="563"/>
      <c r="C178" s="188"/>
      <c r="D178" s="20"/>
      <c r="E178" s="21"/>
      <c r="F178" s="31"/>
      <c r="G178" s="163" t="s">
        <v>231</v>
      </c>
      <c r="H178" s="15">
        <v>0.2</v>
      </c>
      <c r="I178" s="16" t="s">
        <v>27</v>
      </c>
      <c r="J178" s="12" t="s">
        <v>841</v>
      </c>
      <c r="K178" s="16" t="s">
        <v>17</v>
      </c>
      <c r="L178" s="65" t="s">
        <v>847</v>
      </c>
      <c r="M178" s="85">
        <f>M177</f>
        <v>2.1</v>
      </c>
      <c r="N178" s="15">
        <f t="shared" ref="N178:N241" si="19">IF(K178="Detected", 0.99,0)</f>
        <v>0.99</v>
      </c>
      <c r="O178" s="78">
        <f t="shared" si="16"/>
        <v>0</v>
      </c>
      <c r="P178" s="78">
        <f t="shared" si="17"/>
        <v>0.41580000000000006</v>
      </c>
      <c r="Q178" s="153">
        <f t="shared" si="18"/>
        <v>4.2000000000000041E-3</v>
      </c>
      <c r="R178" s="190"/>
    </row>
    <row r="179" spans="2:18" s="3" customFormat="1" ht="39.950000000000003" customHeight="1">
      <c r="B179" s="563"/>
      <c r="C179" s="188"/>
      <c r="D179" s="22"/>
      <c r="E179" s="23"/>
      <c r="F179" s="24"/>
      <c r="G179" s="168" t="s">
        <v>234</v>
      </c>
      <c r="H179" s="15">
        <v>0.2</v>
      </c>
      <c r="I179" s="16" t="s">
        <v>25</v>
      </c>
      <c r="J179" s="12" t="s">
        <v>841</v>
      </c>
      <c r="K179" s="16" t="s">
        <v>17</v>
      </c>
      <c r="L179" s="65" t="s">
        <v>847</v>
      </c>
      <c r="M179" s="85">
        <f>M178</f>
        <v>2.1</v>
      </c>
      <c r="N179" s="15">
        <f t="shared" si="19"/>
        <v>0.99</v>
      </c>
      <c r="O179" s="78">
        <f t="shared" si="16"/>
        <v>0</v>
      </c>
      <c r="P179" s="78">
        <f t="shared" si="17"/>
        <v>0.41580000000000006</v>
      </c>
      <c r="Q179" s="153">
        <f t="shared" si="18"/>
        <v>4.2000000000000041E-3</v>
      </c>
      <c r="R179" s="190"/>
    </row>
    <row r="180" spans="2:18" s="3" customFormat="1" ht="27.95" customHeight="1">
      <c r="B180" s="563"/>
      <c r="C180" s="188"/>
      <c r="D180" s="17" t="s">
        <v>637</v>
      </c>
      <c r="E180" s="18" t="s">
        <v>22</v>
      </c>
      <c r="F180" s="19" t="s">
        <v>198</v>
      </c>
      <c r="G180" s="14" t="s">
        <v>205</v>
      </c>
      <c r="H180" s="15">
        <v>0.4</v>
      </c>
      <c r="I180" s="16" t="s">
        <v>15</v>
      </c>
      <c r="J180" s="12" t="s">
        <v>210</v>
      </c>
      <c r="K180" s="16" t="s">
        <v>18</v>
      </c>
      <c r="L180" s="65" t="s">
        <v>21</v>
      </c>
      <c r="M180" s="85">
        <v>2</v>
      </c>
      <c r="N180" s="15">
        <f t="shared" si="19"/>
        <v>0</v>
      </c>
      <c r="O180" s="78">
        <f t="shared" si="16"/>
        <v>0.8</v>
      </c>
      <c r="P180" s="78">
        <f t="shared" si="17"/>
        <v>0</v>
      </c>
      <c r="Q180" s="153">
        <f t="shared" si="18"/>
        <v>0</v>
      </c>
      <c r="R180" s="190"/>
    </row>
    <row r="181" spans="2:18" s="3" customFormat="1" ht="27.95" customHeight="1">
      <c r="B181" s="563"/>
      <c r="C181" s="188"/>
      <c r="D181" s="20"/>
      <c r="E181" s="21"/>
      <c r="F181" s="31"/>
      <c r="G181" s="14" t="s">
        <v>206</v>
      </c>
      <c r="H181" s="15">
        <v>0.4</v>
      </c>
      <c r="I181" s="16" t="s">
        <v>204</v>
      </c>
      <c r="J181" s="13" t="s">
        <v>845</v>
      </c>
      <c r="K181" s="16" t="s">
        <v>20</v>
      </c>
      <c r="L181" s="66" t="s">
        <v>847</v>
      </c>
      <c r="M181" s="85">
        <f>M180</f>
        <v>2</v>
      </c>
      <c r="N181" s="15">
        <f t="shared" si="19"/>
        <v>0.99</v>
      </c>
      <c r="O181" s="78">
        <f t="shared" si="16"/>
        <v>0</v>
      </c>
      <c r="P181" s="78">
        <f t="shared" si="17"/>
        <v>0.79200000000000004</v>
      </c>
      <c r="Q181" s="153">
        <f t="shared" si="18"/>
        <v>8.0000000000000071E-3</v>
      </c>
      <c r="R181" s="190"/>
    </row>
    <row r="182" spans="2:18" s="3" customFormat="1" ht="27.95" customHeight="1">
      <c r="B182" s="563"/>
      <c r="C182" s="269"/>
      <c r="D182" s="22"/>
      <c r="E182" s="23"/>
      <c r="F182" s="24"/>
      <c r="G182" s="14" t="s">
        <v>14</v>
      </c>
      <c r="H182" s="15">
        <v>0.2</v>
      </c>
      <c r="I182" s="16" t="s">
        <v>15</v>
      </c>
      <c r="J182" s="12" t="s">
        <v>210</v>
      </c>
      <c r="K182" s="16" t="s">
        <v>18</v>
      </c>
      <c r="L182" s="65" t="s">
        <v>21</v>
      </c>
      <c r="M182" s="85">
        <f>M181</f>
        <v>2</v>
      </c>
      <c r="N182" s="15">
        <f t="shared" si="19"/>
        <v>0</v>
      </c>
      <c r="O182" s="78">
        <f t="shared" si="16"/>
        <v>0.4</v>
      </c>
      <c r="P182" s="78">
        <f t="shared" si="17"/>
        <v>0</v>
      </c>
      <c r="Q182" s="153">
        <f t="shared" si="18"/>
        <v>0</v>
      </c>
      <c r="R182" s="190"/>
    </row>
    <row r="183" spans="2:18" s="3" customFormat="1" ht="27.95" customHeight="1">
      <c r="B183" s="563"/>
      <c r="C183" s="94" t="s">
        <v>638</v>
      </c>
      <c r="D183" s="20" t="s">
        <v>639</v>
      </c>
      <c r="E183" s="21" t="s">
        <v>22</v>
      </c>
      <c r="F183" s="31" t="s">
        <v>324</v>
      </c>
      <c r="G183" s="25" t="s">
        <v>205</v>
      </c>
      <c r="H183" s="26">
        <v>0.4</v>
      </c>
      <c r="I183" s="27" t="s">
        <v>15</v>
      </c>
      <c r="J183" s="11" t="s">
        <v>210</v>
      </c>
      <c r="K183" s="27" t="s">
        <v>18</v>
      </c>
      <c r="L183" s="64" t="s">
        <v>21</v>
      </c>
      <c r="M183" s="87">
        <v>2</v>
      </c>
      <c r="N183" s="26">
        <f t="shared" si="19"/>
        <v>0</v>
      </c>
      <c r="O183" s="88">
        <f t="shared" si="16"/>
        <v>0.8</v>
      </c>
      <c r="P183" s="88">
        <f t="shared" si="17"/>
        <v>0</v>
      </c>
      <c r="Q183" s="152">
        <f t="shared" si="18"/>
        <v>0</v>
      </c>
      <c r="R183" s="190"/>
    </row>
    <row r="184" spans="2:18" s="3" customFormat="1" ht="27.95" customHeight="1">
      <c r="B184" s="563"/>
      <c r="C184" s="188"/>
      <c r="D184" s="20"/>
      <c r="E184" s="21"/>
      <c r="F184" s="31"/>
      <c r="G184" s="14" t="s">
        <v>206</v>
      </c>
      <c r="H184" s="15">
        <v>0.4</v>
      </c>
      <c r="I184" s="16" t="s">
        <v>204</v>
      </c>
      <c r="J184" s="13" t="s">
        <v>850</v>
      </c>
      <c r="K184" s="16" t="s">
        <v>20</v>
      </c>
      <c r="L184" s="66" t="s">
        <v>847</v>
      </c>
      <c r="M184" s="85">
        <f t="shared" ref="M184:M206" si="20">M183</f>
        <v>2</v>
      </c>
      <c r="N184" s="15">
        <f t="shared" si="19"/>
        <v>0.99</v>
      </c>
      <c r="O184" s="78">
        <f t="shared" si="16"/>
        <v>0</v>
      </c>
      <c r="P184" s="78">
        <f t="shared" si="17"/>
        <v>0.79200000000000004</v>
      </c>
      <c r="Q184" s="153">
        <f t="shared" si="18"/>
        <v>8.0000000000000071E-3</v>
      </c>
      <c r="R184" s="190"/>
    </row>
    <row r="185" spans="2:18" s="3" customFormat="1" ht="27.95" customHeight="1">
      <c r="B185" s="563"/>
      <c r="C185" s="188"/>
      <c r="D185" s="22"/>
      <c r="E185" s="23"/>
      <c r="F185" s="24"/>
      <c r="G185" s="14" t="s">
        <v>14</v>
      </c>
      <c r="H185" s="15">
        <v>0.2</v>
      </c>
      <c r="I185" s="16" t="s">
        <v>15</v>
      </c>
      <c r="J185" s="12" t="s">
        <v>210</v>
      </c>
      <c r="K185" s="16" t="s">
        <v>18</v>
      </c>
      <c r="L185" s="65" t="s">
        <v>21</v>
      </c>
      <c r="M185" s="85">
        <f t="shared" si="20"/>
        <v>2</v>
      </c>
      <c r="N185" s="15">
        <f t="shared" si="19"/>
        <v>0</v>
      </c>
      <c r="O185" s="78">
        <f t="shared" si="16"/>
        <v>0.4</v>
      </c>
      <c r="P185" s="78">
        <f t="shared" si="17"/>
        <v>0</v>
      </c>
      <c r="Q185" s="153">
        <f t="shared" si="18"/>
        <v>0</v>
      </c>
      <c r="R185" s="113"/>
    </row>
    <row r="186" spans="2:18" s="3" customFormat="1" ht="27.95" customHeight="1">
      <c r="B186" s="563"/>
      <c r="C186" s="188"/>
      <c r="D186" s="17" t="s">
        <v>640</v>
      </c>
      <c r="E186" s="18" t="s">
        <v>6</v>
      </c>
      <c r="F186" s="19" t="s">
        <v>312</v>
      </c>
      <c r="G186" s="14" t="s">
        <v>12</v>
      </c>
      <c r="H186" s="15">
        <v>0.8</v>
      </c>
      <c r="I186" s="16" t="s">
        <v>68</v>
      </c>
      <c r="J186" s="12" t="s">
        <v>820</v>
      </c>
      <c r="K186" s="16" t="s">
        <v>221</v>
      </c>
      <c r="L186" s="66" t="s">
        <v>847</v>
      </c>
      <c r="M186" s="85">
        <v>0.2</v>
      </c>
      <c r="N186" s="15">
        <f t="shared" si="19"/>
        <v>0.99</v>
      </c>
      <c r="O186" s="78">
        <f t="shared" si="16"/>
        <v>0</v>
      </c>
      <c r="P186" s="78">
        <f t="shared" si="17"/>
        <v>0.15840000000000004</v>
      </c>
      <c r="Q186" s="153">
        <f t="shared" si="18"/>
        <v>1.6000000000000018E-3</v>
      </c>
      <c r="R186" s="113"/>
    </row>
    <row r="187" spans="2:18" s="3" customFormat="1" ht="27.95" customHeight="1">
      <c r="B187" s="563"/>
      <c r="C187" s="188"/>
      <c r="D187" s="20"/>
      <c r="E187" s="21"/>
      <c r="F187" s="31"/>
      <c r="G187" s="14" t="s">
        <v>13</v>
      </c>
      <c r="H187" s="15">
        <v>0.1</v>
      </c>
      <c r="I187" s="16" t="s">
        <v>339</v>
      </c>
      <c r="J187" s="12" t="s">
        <v>343</v>
      </c>
      <c r="K187" s="16" t="s">
        <v>297</v>
      </c>
      <c r="L187" s="66" t="s">
        <v>847</v>
      </c>
      <c r="M187" s="85">
        <f t="shared" si="20"/>
        <v>0.2</v>
      </c>
      <c r="N187" s="15">
        <f t="shared" si="19"/>
        <v>0.99</v>
      </c>
      <c r="O187" s="78">
        <f t="shared" si="16"/>
        <v>0</v>
      </c>
      <c r="P187" s="78">
        <f t="shared" si="17"/>
        <v>1.9800000000000005E-2</v>
      </c>
      <c r="Q187" s="153">
        <f t="shared" si="18"/>
        <v>2.0000000000000023E-4</v>
      </c>
      <c r="R187" s="113"/>
    </row>
    <row r="188" spans="2:18" s="3" customFormat="1" ht="27.95" customHeight="1">
      <c r="B188" s="563"/>
      <c r="C188" s="188"/>
      <c r="D188" s="22"/>
      <c r="E188" s="23"/>
      <c r="F188" s="24"/>
      <c r="G188" s="14" t="s">
        <v>14</v>
      </c>
      <c r="H188" s="15">
        <v>0.1</v>
      </c>
      <c r="I188" s="16" t="s">
        <v>340</v>
      </c>
      <c r="J188" s="12" t="s">
        <v>342</v>
      </c>
      <c r="K188" s="16" t="s">
        <v>221</v>
      </c>
      <c r="L188" s="66" t="s">
        <v>847</v>
      </c>
      <c r="M188" s="85">
        <f t="shared" si="20"/>
        <v>0.2</v>
      </c>
      <c r="N188" s="15">
        <f t="shared" si="19"/>
        <v>0.99</v>
      </c>
      <c r="O188" s="78">
        <f t="shared" si="16"/>
        <v>0</v>
      </c>
      <c r="P188" s="78">
        <f t="shared" si="17"/>
        <v>1.9800000000000005E-2</v>
      </c>
      <c r="Q188" s="153">
        <f t="shared" si="18"/>
        <v>2.0000000000000023E-4</v>
      </c>
      <c r="R188" s="113"/>
    </row>
    <row r="189" spans="2:18" s="3" customFormat="1" ht="27.95" customHeight="1">
      <c r="B189" s="563"/>
      <c r="C189" s="188"/>
      <c r="D189" s="17" t="s">
        <v>641</v>
      </c>
      <c r="E189" s="18" t="s">
        <v>334</v>
      </c>
      <c r="F189" s="19" t="s">
        <v>312</v>
      </c>
      <c r="G189" s="14" t="s">
        <v>12</v>
      </c>
      <c r="H189" s="15">
        <v>0.8</v>
      </c>
      <c r="I189" s="16" t="s">
        <v>68</v>
      </c>
      <c r="J189" s="12" t="s">
        <v>820</v>
      </c>
      <c r="K189" s="16" t="s">
        <v>221</v>
      </c>
      <c r="L189" s="66" t="s">
        <v>847</v>
      </c>
      <c r="M189" s="85">
        <v>0.2</v>
      </c>
      <c r="N189" s="15">
        <f t="shared" si="19"/>
        <v>0.99</v>
      </c>
      <c r="O189" s="78">
        <f t="shared" si="16"/>
        <v>0</v>
      </c>
      <c r="P189" s="78">
        <f t="shared" si="17"/>
        <v>0.15840000000000004</v>
      </c>
      <c r="Q189" s="153">
        <f t="shared" si="18"/>
        <v>1.6000000000000018E-3</v>
      </c>
      <c r="R189" s="113"/>
    </row>
    <row r="190" spans="2:18" s="3" customFormat="1" ht="27.95" customHeight="1">
      <c r="B190" s="563"/>
      <c r="C190" s="188"/>
      <c r="D190" s="20"/>
      <c r="E190" s="21"/>
      <c r="F190" s="31"/>
      <c r="G190" s="14" t="s">
        <v>13</v>
      </c>
      <c r="H190" s="15">
        <v>0.1</v>
      </c>
      <c r="I190" s="16" t="s">
        <v>339</v>
      </c>
      <c r="J190" s="12" t="s">
        <v>343</v>
      </c>
      <c r="K190" s="16" t="s">
        <v>297</v>
      </c>
      <c r="L190" s="66" t="s">
        <v>847</v>
      </c>
      <c r="M190" s="85">
        <f t="shared" si="20"/>
        <v>0.2</v>
      </c>
      <c r="N190" s="15">
        <f t="shared" si="19"/>
        <v>0.99</v>
      </c>
      <c r="O190" s="78">
        <f t="shared" si="16"/>
        <v>0</v>
      </c>
      <c r="P190" s="78">
        <f t="shared" si="17"/>
        <v>1.9800000000000005E-2</v>
      </c>
      <c r="Q190" s="153">
        <f t="shared" si="18"/>
        <v>2.0000000000000023E-4</v>
      </c>
      <c r="R190" s="113"/>
    </row>
    <row r="191" spans="2:18" s="3" customFormat="1" ht="27.95" customHeight="1">
      <c r="B191" s="563"/>
      <c r="C191" s="188"/>
      <c r="D191" s="22"/>
      <c r="E191" s="23"/>
      <c r="F191" s="24"/>
      <c r="G191" s="14" t="s">
        <v>14</v>
      </c>
      <c r="H191" s="15">
        <v>0.1</v>
      </c>
      <c r="I191" s="16" t="s">
        <v>340</v>
      </c>
      <c r="J191" s="12" t="s">
        <v>342</v>
      </c>
      <c r="K191" s="16" t="s">
        <v>221</v>
      </c>
      <c r="L191" s="66" t="s">
        <v>847</v>
      </c>
      <c r="M191" s="85">
        <f t="shared" si="20"/>
        <v>0.2</v>
      </c>
      <c r="N191" s="15">
        <f t="shared" si="19"/>
        <v>0.99</v>
      </c>
      <c r="O191" s="78">
        <f t="shared" si="16"/>
        <v>0</v>
      </c>
      <c r="P191" s="78">
        <f t="shared" si="17"/>
        <v>1.9800000000000005E-2</v>
      </c>
      <c r="Q191" s="153">
        <f t="shared" si="18"/>
        <v>2.0000000000000023E-4</v>
      </c>
      <c r="R191" s="113"/>
    </row>
    <row r="192" spans="2:18" s="3" customFormat="1" ht="27.95" customHeight="1">
      <c r="B192" s="563"/>
      <c r="C192" s="188"/>
      <c r="D192" s="17" t="s">
        <v>642</v>
      </c>
      <c r="E192" s="18" t="s">
        <v>71</v>
      </c>
      <c r="F192" s="19" t="s">
        <v>325</v>
      </c>
      <c r="G192" s="14" t="s">
        <v>205</v>
      </c>
      <c r="H192" s="15">
        <v>0.4</v>
      </c>
      <c r="I192" s="16" t="s">
        <v>15</v>
      </c>
      <c r="J192" s="12" t="s">
        <v>210</v>
      </c>
      <c r="K192" s="16" t="s">
        <v>18</v>
      </c>
      <c r="L192" s="65" t="s">
        <v>21</v>
      </c>
      <c r="M192" s="85">
        <v>2</v>
      </c>
      <c r="N192" s="15">
        <f t="shared" si="19"/>
        <v>0</v>
      </c>
      <c r="O192" s="78">
        <f t="shared" si="16"/>
        <v>0.8</v>
      </c>
      <c r="P192" s="78">
        <f t="shared" si="17"/>
        <v>0</v>
      </c>
      <c r="Q192" s="153">
        <f t="shared" si="18"/>
        <v>0</v>
      </c>
      <c r="R192" s="113"/>
    </row>
    <row r="193" spans="2:18" s="3" customFormat="1" ht="27.95" customHeight="1">
      <c r="B193" s="563"/>
      <c r="C193" s="188"/>
      <c r="D193" s="20"/>
      <c r="E193" s="21"/>
      <c r="F193" s="31"/>
      <c r="G193" s="14" t="s">
        <v>206</v>
      </c>
      <c r="H193" s="15">
        <v>0.4</v>
      </c>
      <c r="I193" s="16" t="s">
        <v>204</v>
      </c>
      <c r="J193" s="13" t="s">
        <v>850</v>
      </c>
      <c r="K193" s="16" t="s">
        <v>20</v>
      </c>
      <c r="L193" s="66" t="s">
        <v>847</v>
      </c>
      <c r="M193" s="85">
        <f t="shared" si="20"/>
        <v>2</v>
      </c>
      <c r="N193" s="15">
        <f t="shared" si="19"/>
        <v>0.99</v>
      </c>
      <c r="O193" s="78">
        <f t="shared" si="16"/>
        <v>0</v>
      </c>
      <c r="P193" s="78">
        <f t="shared" si="17"/>
        <v>0.79200000000000004</v>
      </c>
      <c r="Q193" s="153">
        <f t="shared" si="18"/>
        <v>8.0000000000000071E-3</v>
      </c>
      <c r="R193" s="113"/>
    </row>
    <row r="194" spans="2:18" s="3" customFormat="1" ht="27.95" customHeight="1">
      <c r="B194" s="563"/>
      <c r="C194" s="188"/>
      <c r="D194" s="22"/>
      <c r="E194" s="23"/>
      <c r="F194" s="24"/>
      <c r="G194" s="14" t="s">
        <v>14</v>
      </c>
      <c r="H194" s="15">
        <v>0.2</v>
      </c>
      <c r="I194" s="16" t="s">
        <v>15</v>
      </c>
      <c r="J194" s="12" t="s">
        <v>210</v>
      </c>
      <c r="K194" s="16" t="s">
        <v>18</v>
      </c>
      <c r="L194" s="65" t="s">
        <v>21</v>
      </c>
      <c r="M194" s="85">
        <f t="shared" si="20"/>
        <v>2</v>
      </c>
      <c r="N194" s="15">
        <f t="shared" si="19"/>
        <v>0</v>
      </c>
      <c r="O194" s="78">
        <f t="shared" si="16"/>
        <v>0.4</v>
      </c>
      <c r="P194" s="78">
        <f t="shared" si="17"/>
        <v>0</v>
      </c>
      <c r="Q194" s="153">
        <f t="shared" si="18"/>
        <v>0</v>
      </c>
      <c r="R194" s="113"/>
    </row>
    <row r="195" spans="2:18" s="3" customFormat="1" ht="27.95" customHeight="1">
      <c r="B195" s="563"/>
      <c r="C195" s="188"/>
      <c r="D195" s="17" t="s">
        <v>643</v>
      </c>
      <c r="E195" s="18" t="s">
        <v>6</v>
      </c>
      <c r="F195" s="19" t="s">
        <v>326</v>
      </c>
      <c r="G195" s="14" t="s">
        <v>12</v>
      </c>
      <c r="H195" s="15">
        <v>0.8</v>
      </c>
      <c r="I195" s="16" t="s">
        <v>344</v>
      </c>
      <c r="J195" s="12" t="s">
        <v>820</v>
      </c>
      <c r="K195" s="16" t="s">
        <v>82</v>
      </c>
      <c r="L195" s="66" t="s">
        <v>847</v>
      </c>
      <c r="M195" s="85">
        <v>0.2</v>
      </c>
      <c r="N195" s="15">
        <f t="shared" si="19"/>
        <v>0.99</v>
      </c>
      <c r="O195" s="78">
        <f t="shared" si="16"/>
        <v>0</v>
      </c>
      <c r="P195" s="78">
        <f t="shared" si="17"/>
        <v>0.15840000000000004</v>
      </c>
      <c r="Q195" s="153">
        <f t="shared" si="18"/>
        <v>1.6000000000000018E-3</v>
      </c>
      <c r="R195" s="113"/>
    </row>
    <row r="196" spans="2:18" s="3" customFormat="1" ht="27.95" customHeight="1">
      <c r="B196" s="563"/>
      <c r="C196" s="188"/>
      <c r="D196" s="20"/>
      <c r="E196" s="21"/>
      <c r="F196" s="31"/>
      <c r="G196" s="14" t="s">
        <v>13</v>
      </c>
      <c r="H196" s="15">
        <v>0.1</v>
      </c>
      <c r="I196" s="16" t="s">
        <v>68</v>
      </c>
      <c r="J196" s="12" t="s">
        <v>342</v>
      </c>
      <c r="K196" s="16" t="s">
        <v>297</v>
      </c>
      <c r="L196" s="66" t="s">
        <v>847</v>
      </c>
      <c r="M196" s="85">
        <f t="shared" si="20"/>
        <v>0.2</v>
      </c>
      <c r="N196" s="15">
        <f t="shared" si="19"/>
        <v>0.99</v>
      </c>
      <c r="O196" s="78">
        <f t="shared" si="16"/>
        <v>0</v>
      </c>
      <c r="P196" s="78">
        <f t="shared" si="17"/>
        <v>1.9800000000000005E-2</v>
      </c>
      <c r="Q196" s="153">
        <f t="shared" si="18"/>
        <v>2.0000000000000023E-4</v>
      </c>
      <c r="R196" s="113"/>
    </row>
    <row r="197" spans="2:18" s="3" customFormat="1" ht="27.95" customHeight="1">
      <c r="B197" s="563"/>
      <c r="C197" s="188"/>
      <c r="D197" s="22"/>
      <c r="E197" s="23"/>
      <c r="F197" s="24"/>
      <c r="G197" s="14" t="s">
        <v>14</v>
      </c>
      <c r="H197" s="15">
        <v>0.1</v>
      </c>
      <c r="I197" s="16" t="s">
        <v>68</v>
      </c>
      <c r="J197" s="12" t="s">
        <v>342</v>
      </c>
      <c r="K197" s="16" t="s">
        <v>221</v>
      </c>
      <c r="L197" s="66" t="s">
        <v>847</v>
      </c>
      <c r="M197" s="85">
        <f t="shared" si="20"/>
        <v>0.2</v>
      </c>
      <c r="N197" s="15">
        <f t="shared" si="19"/>
        <v>0.99</v>
      </c>
      <c r="O197" s="78">
        <f t="shared" si="16"/>
        <v>0</v>
      </c>
      <c r="P197" s="78">
        <f t="shared" si="17"/>
        <v>1.9800000000000005E-2</v>
      </c>
      <c r="Q197" s="153">
        <f t="shared" si="18"/>
        <v>2.0000000000000023E-4</v>
      </c>
      <c r="R197" s="113"/>
    </row>
    <row r="198" spans="2:18" s="3" customFormat="1" ht="27.95" customHeight="1">
      <c r="B198" s="563"/>
      <c r="C198" s="188"/>
      <c r="D198" s="17" t="s">
        <v>644</v>
      </c>
      <c r="E198" s="18" t="s">
        <v>6</v>
      </c>
      <c r="F198" s="19" t="s">
        <v>327</v>
      </c>
      <c r="G198" s="14" t="s">
        <v>12</v>
      </c>
      <c r="H198" s="15">
        <v>0.8</v>
      </c>
      <c r="I198" s="16" t="s">
        <v>344</v>
      </c>
      <c r="J198" s="12" t="s">
        <v>820</v>
      </c>
      <c r="K198" s="16" t="s">
        <v>82</v>
      </c>
      <c r="L198" s="66" t="s">
        <v>847</v>
      </c>
      <c r="M198" s="85">
        <v>0.2</v>
      </c>
      <c r="N198" s="15">
        <f t="shared" si="19"/>
        <v>0.99</v>
      </c>
      <c r="O198" s="78">
        <f t="shared" si="16"/>
        <v>0</v>
      </c>
      <c r="P198" s="78">
        <f t="shared" si="17"/>
        <v>0.15840000000000004</v>
      </c>
      <c r="Q198" s="153">
        <f t="shared" si="18"/>
        <v>1.6000000000000018E-3</v>
      </c>
      <c r="R198" s="113"/>
    </row>
    <row r="199" spans="2:18" s="3" customFormat="1" ht="27.95" customHeight="1">
      <c r="B199" s="563"/>
      <c r="C199" s="188"/>
      <c r="D199" s="20"/>
      <c r="E199" s="21"/>
      <c r="F199" s="31"/>
      <c r="G199" s="14" t="s">
        <v>13</v>
      </c>
      <c r="H199" s="15">
        <v>0.1</v>
      </c>
      <c r="I199" s="16" t="s">
        <v>68</v>
      </c>
      <c r="J199" s="12" t="s">
        <v>342</v>
      </c>
      <c r="K199" s="16" t="s">
        <v>297</v>
      </c>
      <c r="L199" s="66" t="s">
        <v>847</v>
      </c>
      <c r="M199" s="85">
        <f t="shared" si="20"/>
        <v>0.2</v>
      </c>
      <c r="N199" s="15">
        <f t="shared" si="19"/>
        <v>0.99</v>
      </c>
      <c r="O199" s="78">
        <f t="shared" si="16"/>
        <v>0</v>
      </c>
      <c r="P199" s="78">
        <f t="shared" si="17"/>
        <v>1.9800000000000005E-2</v>
      </c>
      <c r="Q199" s="153">
        <f t="shared" si="18"/>
        <v>2.0000000000000023E-4</v>
      </c>
      <c r="R199" s="113"/>
    </row>
    <row r="200" spans="2:18" s="3" customFormat="1" ht="27.95" customHeight="1">
      <c r="B200" s="563"/>
      <c r="C200" s="188"/>
      <c r="D200" s="22"/>
      <c r="E200" s="23"/>
      <c r="F200" s="24"/>
      <c r="G200" s="14" t="s">
        <v>14</v>
      </c>
      <c r="H200" s="15">
        <v>0.1</v>
      </c>
      <c r="I200" s="16" t="s">
        <v>68</v>
      </c>
      <c r="J200" s="12" t="s">
        <v>342</v>
      </c>
      <c r="K200" s="16" t="s">
        <v>221</v>
      </c>
      <c r="L200" s="66" t="s">
        <v>847</v>
      </c>
      <c r="M200" s="85">
        <f t="shared" si="20"/>
        <v>0.2</v>
      </c>
      <c r="N200" s="15">
        <f t="shared" si="19"/>
        <v>0.99</v>
      </c>
      <c r="O200" s="78">
        <f t="shared" si="16"/>
        <v>0</v>
      </c>
      <c r="P200" s="78">
        <f t="shared" si="17"/>
        <v>1.9800000000000005E-2</v>
      </c>
      <c r="Q200" s="153">
        <f t="shared" si="18"/>
        <v>2.0000000000000023E-4</v>
      </c>
      <c r="R200" s="113"/>
    </row>
    <row r="201" spans="2:18" s="3" customFormat="1" ht="27.95" customHeight="1">
      <c r="B201" s="563"/>
      <c r="C201" s="188"/>
      <c r="D201" s="17" t="s">
        <v>645</v>
      </c>
      <c r="E201" s="18" t="s">
        <v>71</v>
      </c>
      <c r="F201" s="19" t="s">
        <v>329</v>
      </c>
      <c r="G201" s="14" t="s">
        <v>205</v>
      </c>
      <c r="H201" s="15">
        <v>0.4</v>
      </c>
      <c r="I201" s="16" t="s">
        <v>81</v>
      </c>
      <c r="J201" s="12" t="s">
        <v>292</v>
      </c>
      <c r="K201" s="16" t="s">
        <v>215</v>
      </c>
      <c r="L201" s="65" t="s">
        <v>217</v>
      </c>
      <c r="M201" s="85">
        <v>2</v>
      </c>
      <c r="N201" s="15">
        <f t="shared" si="19"/>
        <v>0</v>
      </c>
      <c r="O201" s="78">
        <f t="shared" si="16"/>
        <v>0.8</v>
      </c>
      <c r="P201" s="78">
        <f t="shared" si="17"/>
        <v>0</v>
      </c>
      <c r="Q201" s="153">
        <f t="shared" si="18"/>
        <v>0</v>
      </c>
      <c r="R201" s="113"/>
    </row>
    <row r="202" spans="2:18" s="3" customFormat="1" ht="27.95" customHeight="1">
      <c r="B202" s="563"/>
      <c r="C202" s="188"/>
      <c r="D202" s="20"/>
      <c r="E202" s="21"/>
      <c r="F202" s="31"/>
      <c r="G202" s="14" t="s">
        <v>206</v>
      </c>
      <c r="H202" s="15">
        <v>0.4</v>
      </c>
      <c r="I202" s="16" t="s">
        <v>68</v>
      </c>
      <c r="J202" s="12" t="s">
        <v>342</v>
      </c>
      <c r="K202" s="16" t="s">
        <v>297</v>
      </c>
      <c r="L202" s="66" t="s">
        <v>847</v>
      </c>
      <c r="M202" s="85">
        <f t="shared" si="20"/>
        <v>2</v>
      </c>
      <c r="N202" s="15">
        <f t="shared" si="19"/>
        <v>0.99</v>
      </c>
      <c r="O202" s="78">
        <f t="shared" si="16"/>
        <v>0</v>
      </c>
      <c r="P202" s="78">
        <f t="shared" si="17"/>
        <v>0.79200000000000004</v>
      </c>
      <c r="Q202" s="153">
        <f t="shared" si="18"/>
        <v>8.0000000000000071E-3</v>
      </c>
      <c r="R202" s="113"/>
    </row>
    <row r="203" spans="2:18" s="3" customFormat="1" ht="27.95" customHeight="1">
      <c r="B203" s="563"/>
      <c r="C203" s="188"/>
      <c r="D203" s="22"/>
      <c r="E203" s="23"/>
      <c r="F203" s="24"/>
      <c r="G203" s="14" t="s">
        <v>14</v>
      </c>
      <c r="H203" s="15">
        <v>0.2</v>
      </c>
      <c r="I203" s="16" t="s">
        <v>15</v>
      </c>
      <c r="J203" s="12" t="s">
        <v>210</v>
      </c>
      <c r="K203" s="16" t="s">
        <v>18</v>
      </c>
      <c r="L203" s="65" t="s">
        <v>21</v>
      </c>
      <c r="M203" s="85">
        <f t="shared" si="20"/>
        <v>2</v>
      </c>
      <c r="N203" s="15">
        <f t="shared" si="19"/>
        <v>0</v>
      </c>
      <c r="O203" s="78">
        <f t="shared" si="16"/>
        <v>0.4</v>
      </c>
      <c r="P203" s="78">
        <f t="shared" si="17"/>
        <v>0</v>
      </c>
      <c r="Q203" s="153">
        <f t="shared" si="18"/>
        <v>0</v>
      </c>
      <c r="R203" s="113"/>
    </row>
    <row r="204" spans="2:18" s="3" customFormat="1" ht="27.95" customHeight="1">
      <c r="B204" s="563"/>
      <c r="C204" s="188"/>
      <c r="D204" s="17" t="s">
        <v>646</v>
      </c>
      <c r="E204" s="18" t="s">
        <v>24</v>
      </c>
      <c r="F204" s="19" t="s">
        <v>331</v>
      </c>
      <c r="G204" s="14" t="s">
        <v>12</v>
      </c>
      <c r="H204" s="15">
        <v>0.8</v>
      </c>
      <c r="I204" s="16" t="s">
        <v>68</v>
      </c>
      <c r="J204" s="12" t="s">
        <v>342</v>
      </c>
      <c r="K204" s="16" t="s">
        <v>221</v>
      </c>
      <c r="L204" s="66" t="s">
        <v>847</v>
      </c>
      <c r="M204" s="85">
        <v>0.2</v>
      </c>
      <c r="N204" s="15">
        <f t="shared" si="19"/>
        <v>0.99</v>
      </c>
      <c r="O204" s="78">
        <f t="shared" si="16"/>
        <v>0</v>
      </c>
      <c r="P204" s="78">
        <f t="shared" si="17"/>
        <v>0.15840000000000004</v>
      </c>
      <c r="Q204" s="153">
        <f t="shared" si="18"/>
        <v>1.6000000000000018E-3</v>
      </c>
      <c r="R204" s="113"/>
    </row>
    <row r="205" spans="2:18" s="3" customFormat="1" ht="27.95" customHeight="1">
      <c r="B205" s="563"/>
      <c r="C205" s="188"/>
      <c r="D205" s="20"/>
      <c r="E205" s="21"/>
      <c r="F205" s="31"/>
      <c r="G205" s="14" t="s">
        <v>13</v>
      </c>
      <c r="H205" s="15">
        <v>0.1</v>
      </c>
      <c r="I205" s="16" t="s">
        <v>204</v>
      </c>
      <c r="J205" s="12" t="s">
        <v>342</v>
      </c>
      <c r="K205" s="16" t="s">
        <v>300</v>
      </c>
      <c r="L205" s="66" t="s">
        <v>847</v>
      </c>
      <c r="M205" s="85">
        <f t="shared" si="20"/>
        <v>0.2</v>
      </c>
      <c r="N205" s="15">
        <f t="shared" si="19"/>
        <v>0.99</v>
      </c>
      <c r="O205" s="78">
        <f t="shared" si="16"/>
        <v>0</v>
      </c>
      <c r="P205" s="78">
        <f t="shared" si="17"/>
        <v>1.9800000000000005E-2</v>
      </c>
      <c r="Q205" s="153">
        <f t="shared" si="18"/>
        <v>2.0000000000000023E-4</v>
      </c>
      <c r="R205" s="113"/>
    </row>
    <row r="206" spans="2:18" s="3" customFormat="1" ht="27.95" customHeight="1">
      <c r="B206" s="563"/>
      <c r="C206" s="188"/>
      <c r="D206" s="20"/>
      <c r="E206" s="21"/>
      <c r="F206" s="31"/>
      <c r="G206" s="14" t="s">
        <v>14</v>
      </c>
      <c r="H206" s="15">
        <v>0.1</v>
      </c>
      <c r="I206" s="91" t="s">
        <v>68</v>
      </c>
      <c r="J206" s="12" t="s">
        <v>342</v>
      </c>
      <c r="K206" s="91" t="s">
        <v>82</v>
      </c>
      <c r="L206" s="66" t="s">
        <v>847</v>
      </c>
      <c r="M206" s="93">
        <f t="shared" si="20"/>
        <v>0.2</v>
      </c>
      <c r="N206" s="172">
        <f t="shared" si="19"/>
        <v>0.99</v>
      </c>
      <c r="O206" s="174">
        <f t="shared" si="16"/>
        <v>0</v>
      </c>
      <c r="P206" s="174">
        <f t="shared" si="17"/>
        <v>1.9800000000000005E-2</v>
      </c>
      <c r="Q206" s="175">
        <f t="shared" si="18"/>
        <v>2.0000000000000023E-4</v>
      </c>
      <c r="R206" s="113"/>
    </row>
    <row r="207" spans="2:18" s="3" customFormat="1" ht="27.95" customHeight="1">
      <c r="B207" s="563"/>
      <c r="C207" s="188"/>
      <c r="D207" s="17" t="s">
        <v>647</v>
      </c>
      <c r="E207" s="18" t="s">
        <v>71</v>
      </c>
      <c r="F207" s="19" t="s">
        <v>330</v>
      </c>
      <c r="G207" s="14" t="s">
        <v>205</v>
      </c>
      <c r="H207" s="15">
        <v>0.4</v>
      </c>
      <c r="I207" s="16" t="s">
        <v>81</v>
      </c>
      <c r="J207" s="12" t="s">
        <v>292</v>
      </c>
      <c r="K207" s="16" t="s">
        <v>215</v>
      </c>
      <c r="L207" s="65" t="s">
        <v>217</v>
      </c>
      <c r="M207" s="85">
        <v>2</v>
      </c>
      <c r="N207" s="15">
        <f t="shared" si="19"/>
        <v>0</v>
      </c>
      <c r="O207" s="78">
        <f t="shared" si="16"/>
        <v>0.8</v>
      </c>
      <c r="P207" s="78">
        <f t="shared" si="17"/>
        <v>0</v>
      </c>
      <c r="Q207" s="153">
        <f t="shared" si="18"/>
        <v>0</v>
      </c>
      <c r="R207" s="113"/>
    </row>
    <row r="208" spans="2:18" s="3" customFormat="1" ht="27.95" customHeight="1">
      <c r="B208" s="563"/>
      <c r="C208" s="188"/>
      <c r="D208" s="20"/>
      <c r="E208" s="21"/>
      <c r="F208" s="31"/>
      <c r="G208" s="14" t="s">
        <v>206</v>
      </c>
      <c r="H208" s="15">
        <v>0.4</v>
      </c>
      <c r="I208" s="16" t="s">
        <v>68</v>
      </c>
      <c r="J208" s="12" t="s">
        <v>342</v>
      </c>
      <c r="K208" s="16" t="s">
        <v>297</v>
      </c>
      <c r="L208" s="66" t="s">
        <v>847</v>
      </c>
      <c r="M208" s="85">
        <f t="shared" ref="M208:M222" si="21">M207</f>
        <v>2</v>
      </c>
      <c r="N208" s="15">
        <f t="shared" si="19"/>
        <v>0.99</v>
      </c>
      <c r="O208" s="78">
        <f t="shared" si="16"/>
        <v>0</v>
      </c>
      <c r="P208" s="78">
        <f t="shared" si="17"/>
        <v>0.79200000000000004</v>
      </c>
      <c r="Q208" s="153">
        <f t="shared" si="18"/>
        <v>8.0000000000000071E-3</v>
      </c>
      <c r="R208" s="113"/>
    </row>
    <row r="209" spans="2:18" s="3" customFormat="1" ht="27.95" customHeight="1">
      <c r="B209" s="563"/>
      <c r="C209" s="188"/>
      <c r="D209" s="22"/>
      <c r="E209" s="23"/>
      <c r="F209" s="24"/>
      <c r="G209" s="14" t="s">
        <v>14</v>
      </c>
      <c r="H209" s="15">
        <v>0.2</v>
      </c>
      <c r="I209" s="16" t="s">
        <v>15</v>
      </c>
      <c r="J209" s="12" t="s">
        <v>210</v>
      </c>
      <c r="K209" s="16" t="s">
        <v>18</v>
      </c>
      <c r="L209" s="65" t="s">
        <v>21</v>
      </c>
      <c r="M209" s="85">
        <f t="shared" si="21"/>
        <v>2</v>
      </c>
      <c r="N209" s="15">
        <f t="shared" si="19"/>
        <v>0</v>
      </c>
      <c r="O209" s="78">
        <f t="shared" si="16"/>
        <v>0.4</v>
      </c>
      <c r="P209" s="78">
        <f t="shared" si="17"/>
        <v>0</v>
      </c>
      <c r="Q209" s="153">
        <f t="shared" si="18"/>
        <v>0</v>
      </c>
      <c r="R209" s="171"/>
    </row>
    <row r="210" spans="2:18" s="3" customFormat="1" ht="27.95" customHeight="1">
      <c r="B210" s="563"/>
      <c r="C210" s="188"/>
      <c r="D210" s="17" t="s">
        <v>648</v>
      </c>
      <c r="E210" s="18" t="s">
        <v>6</v>
      </c>
      <c r="F210" s="19" t="s">
        <v>331</v>
      </c>
      <c r="G210" s="14" t="s">
        <v>12</v>
      </c>
      <c r="H210" s="15">
        <v>0.8</v>
      </c>
      <c r="I210" s="16" t="s">
        <v>68</v>
      </c>
      <c r="J210" s="12" t="s">
        <v>342</v>
      </c>
      <c r="K210" s="16" t="s">
        <v>221</v>
      </c>
      <c r="L210" s="66" t="s">
        <v>847</v>
      </c>
      <c r="M210" s="85">
        <v>0.2</v>
      </c>
      <c r="N210" s="15">
        <f t="shared" si="19"/>
        <v>0.99</v>
      </c>
      <c r="O210" s="78">
        <f t="shared" si="16"/>
        <v>0</v>
      </c>
      <c r="P210" s="78">
        <f t="shared" si="17"/>
        <v>0.15840000000000004</v>
      </c>
      <c r="Q210" s="153">
        <f t="shared" si="18"/>
        <v>1.6000000000000018E-3</v>
      </c>
      <c r="R210" s="171"/>
    </row>
    <row r="211" spans="2:18" s="3" customFormat="1" ht="27.95" customHeight="1">
      <c r="B211" s="563"/>
      <c r="C211" s="188"/>
      <c r="D211" s="20"/>
      <c r="E211" s="21"/>
      <c r="F211" s="31"/>
      <c r="G211" s="14" t="s">
        <v>13</v>
      </c>
      <c r="H211" s="15">
        <v>0.1</v>
      </c>
      <c r="I211" s="16" t="s">
        <v>204</v>
      </c>
      <c r="J211" s="12" t="s">
        <v>342</v>
      </c>
      <c r="K211" s="16" t="s">
        <v>300</v>
      </c>
      <c r="L211" s="66" t="s">
        <v>847</v>
      </c>
      <c r="M211" s="85">
        <f t="shared" si="21"/>
        <v>0.2</v>
      </c>
      <c r="N211" s="15">
        <f t="shared" si="19"/>
        <v>0.99</v>
      </c>
      <c r="O211" s="78">
        <f t="shared" si="16"/>
        <v>0</v>
      </c>
      <c r="P211" s="78">
        <f t="shared" si="17"/>
        <v>1.9800000000000005E-2</v>
      </c>
      <c r="Q211" s="153">
        <f t="shared" si="18"/>
        <v>2.0000000000000023E-4</v>
      </c>
      <c r="R211" s="171"/>
    </row>
    <row r="212" spans="2:18" s="3" customFormat="1" ht="27.95" customHeight="1">
      <c r="B212" s="563"/>
      <c r="C212" s="188"/>
      <c r="D212" s="22"/>
      <c r="E212" s="23"/>
      <c r="F212" s="24"/>
      <c r="G212" s="14" t="s">
        <v>14</v>
      </c>
      <c r="H212" s="15">
        <v>0.1</v>
      </c>
      <c r="I212" s="91" t="s">
        <v>68</v>
      </c>
      <c r="J212" s="12" t="s">
        <v>342</v>
      </c>
      <c r="K212" s="91" t="s">
        <v>82</v>
      </c>
      <c r="L212" s="66" t="s">
        <v>847</v>
      </c>
      <c r="M212" s="85">
        <f t="shared" si="21"/>
        <v>0.2</v>
      </c>
      <c r="N212" s="15">
        <f t="shared" si="19"/>
        <v>0.99</v>
      </c>
      <c r="O212" s="78">
        <f t="shared" si="16"/>
        <v>0</v>
      </c>
      <c r="P212" s="78">
        <f t="shared" si="17"/>
        <v>1.9800000000000005E-2</v>
      </c>
      <c r="Q212" s="153">
        <f t="shared" si="18"/>
        <v>2.0000000000000023E-4</v>
      </c>
      <c r="R212" s="171"/>
    </row>
    <row r="213" spans="2:18" s="3" customFormat="1" ht="27.95" customHeight="1">
      <c r="B213" s="563"/>
      <c r="C213" s="188"/>
      <c r="D213" s="17" t="s">
        <v>649</v>
      </c>
      <c r="E213" s="18" t="s">
        <v>354</v>
      </c>
      <c r="F213" s="19" t="s">
        <v>332</v>
      </c>
      <c r="G213" s="168" t="s">
        <v>357</v>
      </c>
      <c r="H213" s="164">
        <v>0.25</v>
      </c>
      <c r="I213" s="165" t="s">
        <v>81</v>
      </c>
      <c r="J213" s="13" t="s">
        <v>210</v>
      </c>
      <c r="K213" s="165" t="s">
        <v>298</v>
      </c>
      <c r="L213" s="66" t="s">
        <v>299</v>
      </c>
      <c r="M213" s="177">
        <v>0.45</v>
      </c>
      <c r="N213" s="164">
        <f t="shared" si="19"/>
        <v>0</v>
      </c>
      <c r="O213" s="167">
        <f t="shared" si="16"/>
        <v>0.1125</v>
      </c>
      <c r="P213" s="167">
        <f t="shared" si="17"/>
        <v>0</v>
      </c>
      <c r="Q213" s="178">
        <f t="shared" si="18"/>
        <v>0</v>
      </c>
      <c r="R213" s="171"/>
    </row>
    <row r="214" spans="2:18" s="3" customFormat="1" ht="27.95" customHeight="1">
      <c r="B214" s="563"/>
      <c r="C214" s="188"/>
      <c r="D214" s="20"/>
      <c r="E214" s="21"/>
      <c r="F214" s="31"/>
      <c r="G214" s="168" t="s">
        <v>233</v>
      </c>
      <c r="H214" s="164">
        <v>0.25</v>
      </c>
      <c r="I214" s="165" t="s">
        <v>204</v>
      </c>
      <c r="J214" s="13" t="s">
        <v>342</v>
      </c>
      <c r="K214" s="165" t="s">
        <v>82</v>
      </c>
      <c r="L214" s="66" t="s">
        <v>847</v>
      </c>
      <c r="M214" s="177">
        <v>0.45</v>
      </c>
      <c r="N214" s="164">
        <f t="shared" si="19"/>
        <v>0.99</v>
      </c>
      <c r="O214" s="167">
        <f t="shared" si="16"/>
        <v>0</v>
      </c>
      <c r="P214" s="167">
        <f t="shared" si="17"/>
        <v>0.111375</v>
      </c>
      <c r="Q214" s="178">
        <f t="shared" si="18"/>
        <v>1.125000000000001E-3</v>
      </c>
      <c r="R214" s="171"/>
    </row>
    <row r="215" spans="2:18" s="3" customFormat="1" ht="27.95" customHeight="1">
      <c r="B215" s="563"/>
      <c r="C215" s="188"/>
      <c r="D215" s="20"/>
      <c r="E215" s="21"/>
      <c r="F215" s="31"/>
      <c r="G215" s="168" t="s">
        <v>358</v>
      </c>
      <c r="H215" s="164">
        <v>0.25</v>
      </c>
      <c r="I215" s="165" t="s">
        <v>204</v>
      </c>
      <c r="J215" s="13" t="s">
        <v>342</v>
      </c>
      <c r="K215" s="165" t="s">
        <v>300</v>
      </c>
      <c r="L215" s="66" t="s">
        <v>847</v>
      </c>
      <c r="M215" s="177">
        <f>M213</f>
        <v>0.45</v>
      </c>
      <c r="N215" s="164">
        <f t="shared" si="19"/>
        <v>0.99</v>
      </c>
      <c r="O215" s="167">
        <f t="shared" si="16"/>
        <v>0</v>
      </c>
      <c r="P215" s="167">
        <f t="shared" si="17"/>
        <v>0.111375</v>
      </c>
      <c r="Q215" s="178">
        <f t="shared" si="18"/>
        <v>1.125000000000001E-3</v>
      </c>
      <c r="R215" s="171"/>
    </row>
    <row r="216" spans="2:18" s="3" customFormat="1" ht="27.95" customHeight="1">
      <c r="B216" s="563"/>
      <c r="C216" s="188"/>
      <c r="D216" s="20"/>
      <c r="E216" s="21"/>
      <c r="F216" s="31"/>
      <c r="G216" s="168" t="s">
        <v>359</v>
      </c>
      <c r="H216" s="164">
        <v>0.25</v>
      </c>
      <c r="I216" s="179" t="s">
        <v>26</v>
      </c>
      <c r="J216" s="180" t="s">
        <v>214</v>
      </c>
      <c r="K216" s="179" t="s">
        <v>18</v>
      </c>
      <c r="L216" s="181" t="s">
        <v>21</v>
      </c>
      <c r="M216" s="182">
        <f t="shared" si="21"/>
        <v>0.45</v>
      </c>
      <c r="N216" s="183">
        <f t="shared" si="19"/>
        <v>0</v>
      </c>
      <c r="O216" s="184">
        <f t="shared" si="16"/>
        <v>0.1125</v>
      </c>
      <c r="P216" s="184">
        <f t="shared" si="17"/>
        <v>0</v>
      </c>
      <c r="Q216" s="185">
        <f t="shared" si="18"/>
        <v>0</v>
      </c>
      <c r="R216" s="171"/>
    </row>
    <row r="217" spans="2:18" s="3" customFormat="1" ht="27.95" customHeight="1">
      <c r="B217" s="563"/>
      <c r="C217" s="188"/>
      <c r="D217" s="17" t="s">
        <v>650</v>
      </c>
      <c r="E217" s="18" t="s">
        <v>6</v>
      </c>
      <c r="F217" s="19" t="s">
        <v>333</v>
      </c>
      <c r="G217" s="14" t="s">
        <v>12</v>
      </c>
      <c r="H217" s="15">
        <v>0.8</v>
      </c>
      <c r="I217" s="16" t="s">
        <v>345</v>
      </c>
      <c r="J217" s="12" t="s">
        <v>820</v>
      </c>
      <c r="K217" s="16" t="s">
        <v>221</v>
      </c>
      <c r="L217" s="66" t="s">
        <v>847</v>
      </c>
      <c r="M217" s="85">
        <v>0.2</v>
      </c>
      <c r="N217" s="15">
        <f t="shared" si="19"/>
        <v>0.99</v>
      </c>
      <c r="O217" s="78">
        <f t="shared" si="16"/>
        <v>0</v>
      </c>
      <c r="P217" s="78">
        <f t="shared" si="17"/>
        <v>0.15840000000000004</v>
      </c>
      <c r="Q217" s="153">
        <f t="shared" si="18"/>
        <v>1.6000000000000018E-3</v>
      </c>
      <c r="R217" s="171"/>
    </row>
    <row r="218" spans="2:18" s="3" customFormat="1" ht="27.95" customHeight="1">
      <c r="B218" s="563"/>
      <c r="C218" s="188"/>
      <c r="D218" s="20"/>
      <c r="E218" s="21"/>
      <c r="F218" s="31"/>
      <c r="G218" s="14" t="s">
        <v>13</v>
      </c>
      <c r="H218" s="15">
        <v>0.1</v>
      </c>
      <c r="I218" s="16" t="s">
        <v>346</v>
      </c>
      <c r="J218" s="12" t="s">
        <v>218</v>
      </c>
      <c r="K218" s="16" t="s">
        <v>347</v>
      </c>
      <c r="L218" s="65" t="s">
        <v>217</v>
      </c>
      <c r="M218" s="85">
        <f t="shared" si="21"/>
        <v>0.2</v>
      </c>
      <c r="N218" s="15">
        <f t="shared" si="19"/>
        <v>0</v>
      </c>
      <c r="O218" s="78">
        <f t="shared" si="16"/>
        <v>2.0000000000000004E-2</v>
      </c>
      <c r="P218" s="78">
        <f t="shared" si="17"/>
        <v>0</v>
      </c>
      <c r="Q218" s="153">
        <f t="shared" si="18"/>
        <v>0</v>
      </c>
      <c r="R218" s="171"/>
    </row>
    <row r="219" spans="2:18" s="3" customFormat="1" ht="27.95" customHeight="1">
      <c r="B219" s="563"/>
      <c r="C219" s="188"/>
      <c r="D219" s="22"/>
      <c r="E219" s="23"/>
      <c r="F219" s="24"/>
      <c r="G219" s="14" t="s">
        <v>14</v>
      </c>
      <c r="H219" s="15">
        <v>0.1</v>
      </c>
      <c r="I219" s="16" t="s">
        <v>81</v>
      </c>
      <c r="J219" s="12" t="s">
        <v>210</v>
      </c>
      <c r="K219" s="16" t="s">
        <v>18</v>
      </c>
      <c r="L219" s="65" t="s">
        <v>21</v>
      </c>
      <c r="M219" s="85">
        <f t="shared" si="21"/>
        <v>0.2</v>
      </c>
      <c r="N219" s="15">
        <f t="shared" si="19"/>
        <v>0</v>
      </c>
      <c r="O219" s="78">
        <f t="shared" si="16"/>
        <v>2.0000000000000004E-2</v>
      </c>
      <c r="P219" s="78">
        <f t="shared" si="17"/>
        <v>0</v>
      </c>
      <c r="Q219" s="153">
        <f t="shared" si="18"/>
        <v>0</v>
      </c>
      <c r="R219" s="171"/>
    </row>
    <row r="220" spans="2:18" s="3" customFormat="1" ht="27.95" customHeight="1">
      <c r="B220" s="563"/>
      <c r="C220" s="188"/>
      <c r="D220" s="17" t="s">
        <v>651</v>
      </c>
      <c r="E220" s="18" t="s">
        <v>335</v>
      </c>
      <c r="F220" s="19" t="s">
        <v>330</v>
      </c>
      <c r="G220" s="14" t="s">
        <v>205</v>
      </c>
      <c r="H220" s="15">
        <v>0.4</v>
      </c>
      <c r="I220" s="16" t="s">
        <v>81</v>
      </c>
      <c r="J220" s="12" t="s">
        <v>210</v>
      </c>
      <c r="K220" s="16" t="s">
        <v>298</v>
      </c>
      <c r="L220" s="65" t="s">
        <v>299</v>
      </c>
      <c r="M220" s="85">
        <v>2</v>
      </c>
      <c r="N220" s="15">
        <f t="shared" si="19"/>
        <v>0</v>
      </c>
      <c r="O220" s="78">
        <f t="shared" si="16"/>
        <v>0.8</v>
      </c>
      <c r="P220" s="78">
        <f t="shared" si="17"/>
        <v>0</v>
      </c>
      <c r="Q220" s="153">
        <f t="shared" si="18"/>
        <v>0</v>
      </c>
      <c r="R220" s="113"/>
    </row>
    <row r="221" spans="2:18" s="3" customFormat="1" ht="27.95" customHeight="1">
      <c r="B221" s="563"/>
      <c r="C221" s="188"/>
      <c r="D221" s="20"/>
      <c r="E221" s="21"/>
      <c r="F221" s="31"/>
      <c r="G221" s="14" t="s">
        <v>206</v>
      </c>
      <c r="H221" s="15">
        <v>0.4</v>
      </c>
      <c r="I221" s="16" t="s">
        <v>204</v>
      </c>
      <c r="J221" s="12" t="s">
        <v>850</v>
      </c>
      <c r="K221" s="16" t="s">
        <v>300</v>
      </c>
      <c r="L221" s="66" t="s">
        <v>847</v>
      </c>
      <c r="M221" s="85">
        <f t="shared" si="21"/>
        <v>2</v>
      </c>
      <c r="N221" s="15">
        <f t="shared" si="19"/>
        <v>0.99</v>
      </c>
      <c r="O221" s="78">
        <f t="shared" si="16"/>
        <v>0</v>
      </c>
      <c r="P221" s="78">
        <f t="shared" si="17"/>
        <v>0.79200000000000004</v>
      </c>
      <c r="Q221" s="153">
        <f t="shared" si="18"/>
        <v>8.0000000000000071E-3</v>
      </c>
      <c r="R221" s="113"/>
    </row>
    <row r="222" spans="2:18" s="3" customFormat="1" ht="27.95" customHeight="1">
      <c r="B222" s="563"/>
      <c r="C222" s="269"/>
      <c r="D222" s="22"/>
      <c r="E222" s="23"/>
      <c r="F222" s="24"/>
      <c r="G222" s="14" t="s">
        <v>14</v>
      </c>
      <c r="H222" s="15">
        <v>0.2</v>
      </c>
      <c r="I222" s="16" t="s">
        <v>26</v>
      </c>
      <c r="J222" s="12" t="s">
        <v>214</v>
      </c>
      <c r="K222" s="16" t="s">
        <v>18</v>
      </c>
      <c r="L222" s="65" t="s">
        <v>21</v>
      </c>
      <c r="M222" s="85">
        <f t="shared" si="21"/>
        <v>2</v>
      </c>
      <c r="N222" s="15">
        <f t="shared" si="19"/>
        <v>0</v>
      </c>
      <c r="O222" s="78">
        <f t="shared" si="16"/>
        <v>0.4</v>
      </c>
      <c r="P222" s="78">
        <f t="shared" si="17"/>
        <v>0</v>
      </c>
      <c r="Q222" s="153">
        <f t="shared" si="18"/>
        <v>0</v>
      </c>
      <c r="R222" s="113"/>
    </row>
    <row r="223" spans="2:18" s="3" customFormat="1" ht="27.95" customHeight="1">
      <c r="B223" s="563"/>
      <c r="C223" s="94" t="s">
        <v>652</v>
      </c>
      <c r="D223" s="20" t="s">
        <v>653</v>
      </c>
      <c r="E223" s="21" t="s">
        <v>22</v>
      </c>
      <c r="F223" s="31" t="s">
        <v>324</v>
      </c>
      <c r="G223" s="25" t="s">
        <v>205</v>
      </c>
      <c r="H223" s="26">
        <v>0.4</v>
      </c>
      <c r="I223" s="27" t="s">
        <v>15</v>
      </c>
      <c r="J223" s="11" t="s">
        <v>210</v>
      </c>
      <c r="K223" s="27" t="s">
        <v>18</v>
      </c>
      <c r="L223" s="64" t="s">
        <v>21</v>
      </c>
      <c r="M223" s="87">
        <v>2</v>
      </c>
      <c r="N223" s="26">
        <f t="shared" si="19"/>
        <v>0</v>
      </c>
      <c r="O223" s="88">
        <f t="shared" si="16"/>
        <v>0.8</v>
      </c>
      <c r="P223" s="88">
        <f t="shared" si="17"/>
        <v>0</v>
      </c>
      <c r="Q223" s="152">
        <f t="shared" si="18"/>
        <v>0</v>
      </c>
      <c r="R223" s="113"/>
    </row>
    <row r="224" spans="2:18" s="3" customFormat="1" ht="27.95" customHeight="1">
      <c r="B224" s="563"/>
      <c r="C224" s="188"/>
      <c r="D224" s="20"/>
      <c r="E224" s="21"/>
      <c r="F224" s="31"/>
      <c r="G224" s="14" t="s">
        <v>206</v>
      </c>
      <c r="H224" s="15">
        <v>0.4</v>
      </c>
      <c r="I224" s="16" t="s">
        <v>204</v>
      </c>
      <c r="J224" s="13" t="s">
        <v>850</v>
      </c>
      <c r="K224" s="16" t="s">
        <v>20</v>
      </c>
      <c r="L224" s="66" t="s">
        <v>847</v>
      </c>
      <c r="M224" s="85">
        <f t="shared" ref="M224:M246" si="22">M223</f>
        <v>2</v>
      </c>
      <c r="N224" s="15">
        <f t="shared" si="19"/>
        <v>0.99</v>
      </c>
      <c r="O224" s="78">
        <f t="shared" si="16"/>
        <v>0</v>
      </c>
      <c r="P224" s="78">
        <f t="shared" si="17"/>
        <v>0.79200000000000004</v>
      </c>
      <c r="Q224" s="153">
        <f t="shared" si="18"/>
        <v>8.0000000000000071E-3</v>
      </c>
      <c r="R224" s="113"/>
    </row>
    <row r="225" spans="2:18" s="3" customFormat="1" ht="27.95" customHeight="1">
      <c r="B225" s="563"/>
      <c r="C225" s="188"/>
      <c r="D225" s="22"/>
      <c r="E225" s="23"/>
      <c r="F225" s="24"/>
      <c r="G225" s="14" t="s">
        <v>14</v>
      </c>
      <c r="H225" s="15">
        <v>0.2</v>
      </c>
      <c r="I225" s="16" t="s">
        <v>15</v>
      </c>
      <c r="J225" s="12" t="s">
        <v>210</v>
      </c>
      <c r="K225" s="16" t="s">
        <v>18</v>
      </c>
      <c r="L225" s="65" t="s">
        <v>21</v>
      </c>
      <c r="M225" s="85">
        <f t="shared" si="22"/>
        <v>2</v>
      </c>
      <c r="N225" s="15">
        <f t="shared" si="19"/>
        <v>0</v>
      </c>
      <c r="O225" s="78">
        <f t="shared" si="16"/>
        <v>0.4</v>
      </c>
      <c r="P225" s="78">
        <f t="shared" si="17"/>
        <v>0</v>
      </c>
      <c r="Q225" s="153">
        <f t="shared" si="18"/>
        <v>0</v>
      </c>
      <c r="R225" s="113"/>
    </row>
    <row r="226" spans="2:18" s="3" customFormat="1" ht="27.95" customHeight="1">
      <c r="B226" s="563"/>
      <c r="C226" s="188"/>
      <c r="D226" s="17" t="s">
        <v>654</v>
      </c>
      <c r="E226" s="18" t="s">
        <v>6</v>
      </c>
      <c r="F226" s="19" t="s">
        <v>312</v>
      </c>
      <c r="G226" s="14" t="s">
        <v>12</v>
      </c>
      <c r="H226" s="15">
        <v>0.8</v>
      </c>
      <c r="I226" s="16" t="s">
        <v>68</v>
      </c>
      <c r="J226" s="12" t="s">
        <v>820</v>
      </c>
      <c r="K226" s="16" t="s">
        <v>221</v>
      </c>
      <c r="L226" s="66" t="s">
        <v>847</v>
      </c>
      <c r="M226" s="85">
        <v>0.2</v>
      </c>
      <c r="N226" s="15">
        <f t="shared" si="19"/>
        <v>0.99</v>
      </c>
      <c r="O226" s="78">
        <f t="shared" si="16"/>
        <v>0</v>
      </c>
      <c r="P226" s="78">
        <f t="shared" si="17"/>
        <v>0.15840000000000004</v>
      </c>
      <c r="Q226" s="153">
        <f t="shared" si="18"/>
        <v>1.6000000000000018E-3</v>
      </c>
      <c r="R226" s="113"/>
    </row>
    <row r="227" spans="2:18" s="3" customFormat="1" ht="27.95" customHeight="1">
      <c r="B227" s="563"/>
      <c r="C227" s="188"/>
      <c r="D227" s="20"/>
      <c r="E227" s="21"/>
      <c r="F227" s="31"/>
      <c r="G227" s="14" t="s">
        <v>13</v>
      </c>
      <c r="H227" s="15">
        <v>0.1</v>
      </c>
      <c r="I227" s="16" t="s">
        <v>339</v>
      </c>
      <c r="J227" s="12" t="s">
        <v>343</v>
      </c>
      <c r="K227" s="16" t="s">
        <v>297</v>
      </c>
      <c r="L227" s="66" t="s">
        <v>847</v>
      </c>
      <c r="M227" s="85">
        <f t="shared" si="22"/>
        <v>0.2</v>
      </c>
      <c r="N227" s="15">
        <f t="shared" si="19"/>
        <v>0.99</v>
      </c>
      <c r="O227" s="78">
        <f t="shared" si="16"/>
        <v>0</v>
      </c>
      <c r="P227" s="78">
        <f t="shared" si="17"/>
        <v>1.9800000000000005E-2</v>
      </c>
      <c r="Q227" s="153">
        <f t="shared" si="18"/>
        <v>2.0000000000000023E-4</v>
      </c>
      <c r="R227" s="113"/>
    </row>
    <row r="228" spans="2:18" s="3" customFormat="1" ht="27.95" customHeight="1">
      <c r="B228" s="563"/>
      <c r="C228" s="188"/>
      <c r="D228" s="22"/>
      <c r="E228" s="23"/>
      <c r="F228" s="24"/>
      <c r="G228" s="14" t="s">
        <v>14</v>
      </c>
      <c r="H228" s="15">
        <v>0.1</v>
      </c>
      <c r="I228" s="16" t="s">
        <v>340</v>
      </c>
      <c r="J228" s="12" t="s">
        <v>342</v>
      </c>
      <c r="K228" s="16" t="s">
        <v>221</v>
      </c>
      <c r="L228" s="66" t="s">
        <v>847</v>
      </c>
      <c r="M228" s="85">
        <f t="shared" si="22"/>
        <v>0.2</v>
      </c>
      <c r="N228" s="15">
        <f t="shared" si="19"/>
        <v>0.99</v>
      </c>
      <c r="O228" s="78">
        <f t="shared" si="16"/>
        <v>0</v>
      </c>
      <c r="P228" s="78">
        <f t="shared" si="17"/>
        <v>1.9800000000000005E-2</v>
      </c>
      <c r="Q228" s="153">
        <f t="shared" si="18"/>
        <v>2.0000000000000023E-4</v>
      </c>
      <c r="R228" s="113"/>
    </row>
    <row r="229" spans="2:18" s="3" customFormat="1" ht="27.95" customHeight="1">
      <c r="B229" s="563"/>
      <c r="C229" s="188"/>
      <c r="D229" s="17" t="s">
        <v>655</v>
      </c>
      <c r="E229" s="18" t="s">
        <v>334</v>
      </c>
      <c r="F229" s="19" t="s">
        <v>312</v>
      </c>
      <c r="G229" s="14" t="s">
        <v>12</v>
      </c>
      <c r="H229" s="15">
        <v>0.8</v>
      </c>
      <c r="I229" s="16" t="s">
        <v>68</v>
      </c>
      <c r="J229" s="12" t="s">
        <v>820</v>
      </c>
      <c r="K229" s="16" t="s">
        <v>221</v>
      </c>
      <c r="L229" s="66" t="s">
        <v>847</v>
      </c>
      <c r="M229" s="85">
        <v>0.2</v>
      </c>
      <c r="N229" s="15">
        <f t="shared" si="19"/>
        <v>0.99</v>
      </c>
      <c r="O229" s="78">
        <f t="shared" si="16"/>
        <v>0</v>
      </c>
      <c r="P229" s="78">
        <f t="shared" si="17"/>
        <v>0.15840000000000004</v>
      </c>
      <c r="Q229" s="153">
        <f t="shared" si="18"/>
        <v>1.6000000000000018E-3</v>
      </c>
      <c r="R229" s="113"/>
    </row>
    <row r="230" spans="2:18" s="3" customFormat="1" ht="27.95" customHeight="1">
      <c r="B230" s="563"/>
      <c r="C230" s="188"/>
      <c r="D230" s="20"/>
      <c r="E230" s="21"/>
      <c r="F230" s="31"/>
      <c r="G230" s="14" t="s">
        <v>13</v>
      </c>
      <c r="H230" s="15">
        <v>0.1</v>
      </c>
      <c r="I230" s="16" t="s">
        <v>339</v>
      </c>
      <c r="J230" s="12" t="s">
        <v>343</v>
      </c>
      <c r="K230" s="16" t="s">
        <v>297</v>
      </c>
      <c r="L230" s="66" t="s">
        <v>847</v>
      </c>
      <c r="M230" s="85">
        <f t="shared" si="22"/>
        <v>0.2</v>
      </c>
      <c r="N230" s="15">
        <f t="shared" si="19"/>
        <v>0.99</v>
      </c>
      <c r="O230" s="78">
        <f t="shared" si="16"/>
        <v>0</v>
      </c>
      <c r="P230" s="78">
        <f t="shared" si="17"/>
        <v>1.9800000000000005E-2</v>
      </c>
      <c r="Q230" s="153">
        <f t="shared" si="18"/>
        <v>2.0000000000000023E-4</v>
      </c>
      <c r="R230" s="113"/>
    </row>
    <row r="231" spans="2:18" s="3" customFormat="1" ht="27.95" customHeight="1">
      <c r="B231" s="563"/>
      <c r="C231" s="188"/>
      <c r="D231" s="22"/>
      <c r="E231" s="23"/>
      <c r="F231" s="24"/>
      <c r="G231" s="14" t="s">
        <v>14</v>
      </c>
      <c r="H231" s="15">
        <v>0.1</v>
      </c>
      <c r="I231" s="16" t="s">
        <v>340</v>
      </c>
      <c r="J231" s="12" t="s">
        <v>342</v>
      </c>
      <c r="K231" s="16" t="s">
        <v>221</v>
      </c>
      <c r="L231" s="66" t="s">
        <v>847</v>
      </c>
      <c r="M231" s="85">
        <f t="shared" si="22"/>
        <v>0.2</v>
      </c>
      <c r="N231" s="15">
        <f t="shared" si="19"/>
        <v>0.99</v>
      </c>
      <c r="O231" s="78">
        <f t="shared" si="16"/>
        <v>0</v>
      </c>
      <c r="P231" s="78">
        <f t="shared" si="17"/>
        <v>1.9800000000000005E-2</v>
      </c>
      <c r="Q231" s="153">
        <f t="shared" si="18"/>
        <v>2.0000000000000023E-4</v>
      </c>
      <c r="R231" s="113"/>
    </row>
    <row r="232" spans="2:18" s="3" customFormat="1" ht="27.95" customHeight="1">
      <c r="B232" s="563"/>
      <c r="C232" s="188"/>
      <c r="D232" s="17" t="s">
        <v>656</v>
      </c>
      <c r="E232" s="18" t="s">
        <v>71</v>
      </c>
      <c r="F232" s="19" t="s">
        <v>325</v>
      </c>
      <c r="G232" s="14" t="s">
        <v>205</v>
      </c>
      <c r="H232" s="15">
        <v>0.4</v>
      </c>
      <c r="I232" s="16" t="s">
        <v>15</v>
      </c>
      <c r="J232" s="12" t="s">
        <v>210</v>
      </c>
      <c r="K232" s="16" t="s">
        <v>18</v>
      </c>
      <c r="L232" s="65" t="s">
        <v>21</v>
      </c>
      <c r="M232" s="85">
        <v>2</v>
      </c>
      <c r="N232" s="15">
        <f t="shared" si="19"/>
        <v>0</v>
      </c>
      <c r="O232" s="78">
        <f t="shared" si="16"/>
        <v>0.8</v>
      </c>
      <c r="P232" s="78">
        <f t="shared" si="17"/>
        <v>0</v>
      </c>
      <c r="Q232" s="153">
        <f t="shared" si="18"/>
        <v>0</v>
      </c>
      <c r="R232" s="113"/>
    </row>
    <row r="233" spans="2:18" s="3" customFormat="1" ht="27.95" customHeight="1">
      <c r="B233" s="563"/>
      <c r="C233" s="188"/>
      <c r="D233" s="20"/>
      <c r="E233" s="21"/>
      <c r="F233" s="31"/>
      <c r="G233" s="14" t="s">
        <v>206</v>
      </c>
      <c r="H233" s="15">
        <v>0.4</v>
      </c>
      <c r="I233" s="16" t="s">
        <v>204</v>
      </c>
      <c r="J233" s="13" t="s">
        <v>850</v>
      </c>
      <c r="K233" s="16" t="s">
        <v>20</v>
      </c>
      <c r="L233" s="66" t="s">
        <v>847</v>
      </c>
      <c r="M233" s="85">
        <f t="shared" si="22"/>
        <v>2</v>
      </c>
      <c r="N233" s="15">
        <f t="shared" si="19"/>
        <v>0.99</v>
      </c>
      <c r="O233" s="78">
        <f t="shared" si="16"/>
        <v>0</v>
      </c>
      <c r="P233" s="78">
        <f t="shared" si="17"/>
        <v>0.79200000000000004</v>
      </c>
      <c r="Q233" s="153">
        <f t="shared" si="18"/>
        <v>8.0000000000000071E-3</v>
      </c>
      <c r="R233" s="113"/>
    </row>
    <row r="234" spans="2:18" s="3" customFormat="1" ht="27.95" customHeight="1">
      <c r="B234" s="563"/>
      <c r="C234" s="188"/>
      <c r="D234" s="22"/>
      <c r="E234" s="23"/>
      <c r="F234" s="24"/>
      <c r="G234" s="14" t="s">
        <v>14</v>
      </c>
      <c r="H234" s="15">
        <v>0.2</v>
      </c>
      <c r="I234" s="16" t="s">
        <v>15</v>
      </c>
      <c r="J234" s="12" t="s">
        <v>210</v>
      </c>
      <c r="K234" s="16" t="s">
        <v>18</v>
      </c>
      <c r="L234" s="65" t="s">
        <v>21</v>
      </c>
      <c r="M234" s="85">
        <f t="shared" si="22"/>
        <v>2</v>
      </c>
      <c r="N234" s="15">
        <f t="shared" si="19"/>
        <v>0</v>
      </c>
      <c r="O234" s="78">
        <f t="shared" si="16"/>
        <v>0.4</v>
      </c>
      <c r="P234" s="78">
        <f t="shared" si="17"/>
        <v>0</v>
      </c>
      <c r="Q234" s="153">
        <f t="shared" si="18"/>
        <v>0</v>
      </c>
      <c r="R234" s="113"/>
    </row>
    <row r="235" spans="2:18" s="3" customFormat="1" ht="27.95" customHeight="1">
      <c r="B235" s="563"/>
      <c r="C235" s="188"/>
      <c r="D235" s="17" t="s">
        <v>657</v>
      </c>
      <c r="E235" s="18" t="s">
        <v>6</v>
      </c>
      <c r="F235" s="19" t="s">
        <v>326</v>
      </c>
      <c r="G235" s="14" t="s">
        <v>12</v>
      </c>
      <c r="H235" s="15">
        <v>0.8</v>
      </c>
      <c r="I235" s="16" t="s">
        <v>344</v>
      </c>
      <c r="J235" s="12" t="s">
        <v>820</v>
      </c>
      <c r="K235" s="16" t="s">
        <v>82</v>
      </c>
      <c r="L235" s="66" t="s">
        <v>847</v>
      </c>
      <c r="M235" s="85">
        <v>0.2</v>
      </c>
      <c r="N235" s="15">
        <f t="shared" si="19"/>
        <v>0.99</v>
      </c>
      <c r="O235" s="78">
        <f t="shared" si="16"/>
        <v>0</v>
      </c>
      <c r="P235" s="78">
        <f t="shared" si="17"/>
        <v>0.15840000000000004</v>
      </c>
      <c r="Q235" s="153">
        <f t="shared" si="18"/>
        <v>1.6000000000000018E-3</v>
      </c>
      <c r="R235" s="113"/>
    </row>
    <row r="236" spans="2:18" s="3" customFormat="1" ht="27.95" customHeight="1">
      <c r="B236" s="563"/>
      <c r="C236" s="188"/>
      <c r="D236" s="20"/>
      <c r="E236" s="21"/>
      <c r="F236" s="31"/>
      <c r="G236" s="14" t="s">
        <v>13</v>
      </c>
      <c r="H236" s="15">
        <v>0.1</v>
      </c>
      <c r="I236" s="16" t="s">
        <v>68</v>
      </c>
      <c r="J236" s="12" t="s">
        <v>342</v>
      </c>
      <c r="K236" s="16" t="s">
        <v>297</v>
      </c>
      <c r="L236" s="66" t="s">
        <v>847</v>
      </c>
      <c r="M236" s="85">
        <f t="shared" si="22"/>
        <v>0.2</v>
      </c>
      <c r="N236" s="15">
        <f t="shared" si="19"/>
        <v>0.99</v>
      </c>
      <c r="O236" s="78">
        <f t="shared" si="16"/>
        <v>0</v>
      </c>
      <c r="P236" s="78">
        <f t="shared" si="17"/>
        <v>1.9800000000000005E-2</v>
      </c>
      <c r="Q236" s="153">
        <f t="shared" si="18"/>
        <v>2.0000000000000023E-4</v>
      </c>
      <c r="R236" s="113"/>
    </row>
    <row r="237" spans="2:18" s="3" customFormat="1" ht="27.95" customHeight="1">
      <c r="B237" s="563"/>
      <c r="C237" s="188"/>
      <c r="D237" s="22"/>
      <c r="E237" s="23"/>
      <c r="F237" s="24"/>
      <c r="G237" s="14" t="s">
        <v>14</v>
      </c>
      <c r="H237" s="15">
        <v>0.1</v>
      </c>
      <c r="I237" s="16" t="s">
        <v>68</v>
      </c>
      <c r="J237" s="12" t="s">
        <v>342</v>
      </c>
      <c r="K237" s="16" t="s">
        <v>221</v>
      </c>
      <c r="L237" s="66" t="s">
        <v>847</v>
      </c>
      <c r="M237" s="85">
        <f t="shared" si="22"/>
        <v>0.2</v>
      </c>
      <c r="N237" s="15">
        <f t="shared" si="19"/>
        <v>0.99</v>
      </c>
      <c r="O237" s="78">
        <f t="shared" si="16"/>
        <v>0</v>
      </c>
      <c r="P237" s="78">
        <f t="shared" si="17"/>
        <v>1.9800000000000005E-2</v>
      </c>
      <c r="Q237" s="153">
        <f t="shared" si="18"/>
        <v>2.0000000000000023E-4</v>
      </c>
      <c r="R237" s="113"/>
    </row>
    <row r="238" spans="2:18" s="3" customFormat="1" ht="27.95" customHeight="1">
      <c r="B238" s="563"/>
      <c r="C238" s="188"/>
      <c r="D238" s="17" t="s">
        <v>658</v>
      </c>
      <c r="E238" s="18" t="s">
        <v>6</v>
      </c>
      <c r="F238" s="19" t="s">
        <v>327</v>
      </c>
      <c r="G238" s="14" t="s">
        <v>12</v>
      </c>
      <c r="H238" s="15">
        <v>0.8</v>
      </c>
      <c r="I238" s="16" t="s">
        <v>344</v>
      </c>
      <c r="J238" s="12" t="s">
        <v>820</v>
      </c>
      <c r="K238" s="16" t="s">
        <v>82</v>
      </c>
      <c r="L238" s="66" t="s">
        <v>847</v>
      </c>
      <c r="M238" s="85">
        <v>0.2</v>
      </c>
      <c r="N238" s="15">
        <f t="shared" si="19"/>
        <v>0.99</v>
      </c>
      <c r="O238" s="78">
        <f t="shared" si="16"/>
        <v>0</v>
      </c>
      <c r="P238" s="78">
        <f t="shared" si="17"/>
        <v>0.15840000000000004</v>
      </c>
      <c r="Q238" s="153">
        <f t="shared" si="18"/>
        <v>1.6000000000000018E-3</v>
      </c>
      <c r="R238" s="113"/>
    </row>
    <row r="239" spans="2:18" s="3" customFormat="1" ht="27.95" customHeight="1">
      <c r="B239" s="563"/>
      <c r="C239" s="188"/>
      <c r="D239" s="20"/>
      <c r="E239" s="21"/>
      <c r="F239" s="31"/>
      <c r="G239" s="14" t="s">
        <v>13</v>
      </c>
      <c r="H239" s="15">
        <v>0.1</v>
      </c>
      <c r="I239" s="16" t="s">
        <v>68</v>
      </c>
      <c r="J239" s="12" t="s">
        <v>342</v>
      </c>
      <c r="K239" s="16" t="s">
        <v>297</v>
      </c>
      <c r="L239" s="66" t="s">
        <v>847</v>
      </c>
      <c r="M239" s="85">
        <f t="shared" si="22"/>
        <v>0.2</v>
      </c>
      <c r="N239" s="15">
        <f t="shared" si="19"/>
        <v>0.99</v>
      </c>
      <c r="O239" s="78">
        <f t="shared" si="16"/>
        <v>0</v>
      </c>
      <c r="P239" s="78">
        <f t="shared" si="17"/>
        <v>1.9800000000000005E-2</v>
      </c>
      <c r="Q239" s="153">
        <f t="shared" si="18"/>
        <v>2.0000000000000023E-4</v>
      </c>
      <c r="R239" s="113"/>
    </row>
    <row r="240" spans="2:18" s="3" customFormat="1" ht="27.95" customHeight="1">
      <c r="B240" s="563"/>
      <c r="C240" s="188"/>
      <c r="D240" s="22"/>
      <c r="E240" s="23"/>
      <c r="F240" s="24"/>
      <c r="G240" s="14" t="s">
        <v>14</v>
      </c>
      <c r="H240" s="15">
        <v>0.1</v>
      </c>
      <c r="I240" s="16" t="s">
        <v>68</v>
      </c>
      <c r="J240" s="12" t="s">
        <v>342</v>
      </c>
      <c r="K240" s="16" t="s">
        <v>221</v>
      </c>
      <c r="L240" s="66" t="s">
        <v>847</v>
      </c>
      <c r="M240" s="85">
        <f t="shared" si="22"/>
        <v>0.2</v>
      </c>
      <c r="N240" s="15">
        <f t="shared" si="19"/>
        <v>0.99</v>
      </c>
      <c r="O240" s="78">
        <f t="shared" ref="O240:O303" si="23">IF(I240="Safe", M240*H240,0)</f>
        <v>0</v>
      </c>
      <c r="P240" s="78">
        <f t="shared" ref="P240:P303" si="24">IF(I240="Dangerous",M240*H240*N240,0)</f>
        <v>1.9800000000000005E-2</v>
      </c>
      <c r="Q240" s="153">
        <f t="shared" ref="Q240:Q303" si="25">IF(P240=0,0,M240*H240*(1-N240))</f>
        <v>2.0000000000000023E-4</v>
      </c>
      <c r="R240" s="113"/>
    </row>
    <row r="241" spans="2:18" s="3" customFormat="1" ht="27.95" customHeight="1">
      <c r="B241" s="563"/>
      <c r="C241" s="188"/>
      <c r="D241" s="17" t="s">
        <v>659</v>
      </c>
      <c r="E241" s="18" t="s">
        <v>71</v>
      </c>
      <c r="F241" s="19" t="s">
        <v>329</v>
      </c>
      <c r="G241" s="14" t="s">
        <v>205</v>
      </c>
      <c r="H241" s="15">
        <v>0.4</v>
      </c>
      <c r="I241" s="16" t="s">
        <v>81</v>
      </c>
      <c r="J241" s="12" t="s">
        <v>292</v>
      </c>
      <c r="K241" s="16" t="s">
        <v>215</v>
      </c>
      <c r="L241" s="65" t="s">
        <v>217</v>
      </c>
      <c r="M241" s="85">
        <v>2</v>
      </c>
      <c r="N241" s="15">
        <f t="shared" si="19"/>
        <v>0</v>
      </c>
      <c r="O241" s="78">
        <f t="shared" si="23"/>
        <v>0.8</v>
      </c>
      <c r="P241" s="78">
        <f t="shared" si="24"/>
        <v>0</v>
      </c>
      <c r="Q241" s="153">
        <f t="shared" si="25"/>
        <v>0</v>
      </c>
      <c r="R241" s="113"/>
    </row>
    <row r="242" spans="2:18" s="3" customFormat="1" ht="27.95" customHeight="1">
      <c r="B242" s="563"/>
      <c r="C242" s="188"/>
      <c r="D242" s="20"/>
      <c r="E242" s="21"/>
      <c r="F242" s="31"/>
      <c r="G242" s="14" t="s">
        <v>206</v>
      </c>
      <c r="H242" s="15">
        <v>0.4</v>
      </c>
      <c r="I242" s="16" t="s">
        <v>68</v>
      </c>
      <c r="J242" s="12" t="s">
        <v>342</v>
      </c>
      <c r="K242" s="16" t="s">
        <v>297</v>
      </c>
      <c r="L242" s="66" t="s">
        <v>847</v>
      </c>
      <c r="M242" s="85">
        <f t="shared" si="22"/>
        <v>2</v>
      </c>
      <c r="N242" s="15">
        <f t="shared" ref="N242:N305" si="26">IF(K242="Detected", 0.99,0)</f>
        <v>0.99</v>
      </c>
      <c r="O242" s="78">
        <f t="shared" si="23"/>
        <v>0</v>
      </c>
      <c r="P242" s="78">
        <f t="shared" si="24"/>
        <v>0.79200000000000004</v>
      </c>
      <c r="Q242" s="153">
        <f t="shared" si="25"/>
        <v>8.0000000000000071E-3</v>
      </c>
      <c r="R242" s="113"/>
    </row>
    <row r="243" spans="2:18" s="3" customFormat="1" ht="27.95" customHeight="1">
      <c r="B243" s="563"/>
      <c r="C243" s="188"/>
      <c r="D243" s="22"/>
      <c r="E243" s="23"/>
      <c r="F243" s="24"/>
      <c r="G243" s="14" t="s">
        <v>14</v>
      </c>
      <c r="H243" s="15">
        <v>0.2</v>
      </c>
      <c r="I243" s="16" t="s">
        <v>15</v>
      </c>
      <c r="J243" s="12" t="s">
        <v>210</v>
      </c>
      <c r="K243" s="16" t="s">
        <v>18</v>
      </c>
      <c r="L243" s="65" t="s">
        <v>21</v>
      </c>
      <c r="M243" s="85">
        <f t="shared" si="22"/>
        <v>2</v>
      </c>
      <c r="N243" s="15">
        <f t="shared" si="26"/>
        <v>0</v>
      </c>
      <c r="O243" s="78">
        <f t="shared" si="23"/>
        <v>0.4</v>
      </c>
      <c r="P243" s="78">
        <f t="shared" si="24"/>
        <v>0</v>
      </c>
      <c r="Q243" s="153">
        <f t="shared" si="25"/>
        <v>0</v>
      </c>
      <c r="R243" s="113"/>
    </row>
    <row r="244" spans="2:18" s="3" customFormat="1" ht="27.95" customHeight="1">
      <c r="B244" s="563"/>
      <c r="C244" s="188"/>
      <c r="D244" s="17" t="s">
        <v>660</v>
      </c>
      <c r="E244" s="18" t="s">
        <v>24</v>
      </c>
      <c r="F244" s="19" t="s">
        <v>331</v>
      </c>
      <c r="G244" s="14" t="s">
        <v>12</v>
      </c>
      <c r="H244" s="15">
        <v>0.8</v>
      </c>
      <c r="I244" s="16" t="s">
        <v>68</v>
      </c>
      <c r="J244" s="12" t="s">
        <v>342</v>
      </c>
      <c r="K244" s="16" t="s">
        <v>221</v>
      </c>
      <c r="L244" s="66" t="s">
        <v>847</v>
      </c>
      <c r="M244" s="85">
        <v>0.2</v>
      </c>
      <c r="N244" s="15">
        <f t="shared" si="26"/>
        <v>0.99</v>
      </c>
      <c r="O244" s="78">
        <f t="shared" si="23"/>
        <v>0</v>
      </c>
      <c r="P244" s="78">
        <f t="shared" si="24"/>
        <v>0.15840000000000004</v>
      </c>
      <c r="Q244" s="153">
        <f t="shared" si="25"/>
        <v>1.6000000000000018E-3</v>
      </c>
      <c r="R244" s="113"/>
    </row>
    <row r="245" spans="2:18" s="3" customFormat="1" ht="27.95" customHeight="1">
      <c r="B245" s="563"/>
      <c r="C245" s="188"/>
      <c r="D245" s="20"/>
      <c r="E245" s="21"/>
      <c r="F245" s="31"/>
      <c r="G245" s="14" t="s">
        <v>13</v>
      </c>
      <c r="H245" s="15">
        <v>0.1</v>
      </c>
      <c r="I245" s="16" t="s">
        <v>204</v>
      </c>
      <c r="J245" s="12" t="s">
        <v>342</v>
      </c>
      <c r="K245" s="16" t="s">
        <v>300</v>
      </c>
      <c r="L245" s="66" t="s">
        <v>847</v>
      </c>
      <c r="M245" s="85">
        <f t="shared" si="22"/>
        <v>0.2</v>
      </c>
      <c r="N245" s="15">
        <f t="shared" si="26"/>
        <v>0.99</v>
      </c>
      <c r="O245" s="78">
        <f t="shared" si="23"/>
        <v>0</v>
      </c>
      <c r="P245" s="78">
        <f t="shared" si="24"/>
        <v>1.9800000000000005E-2</v>
      </c>
      <c r="Q245" s="153">
        <f t="shared" si="25"/>
        <v>2.0000000000000023E-4</v>
      </c>
      <c r="R245" s="113"/>
    </row>
    <row r="246" spans="2:18" s="3" customFormat="1" ht="27.95" customHeight="1">
      <c r="B246" s="563"/>
      <c r="C246" s="188"/>
      <c r="D246" s="20"/>
      <c r="E246" s="21"/>
      <c r="F246" s="31"/>
      <c r="G246" s="14" t="s">
        <v>14</v>
      </c>
      <c r="H246" s="15">
        <v>0.1</v>
      </c>
      <c r="I246" s="91" t="s">
        <v>68</v>
      </c>
      <c r="J246" s="12" t="s">
        <v>342</v>
      </c>
      <c r="K246" s="91" t="s">
        <v>82</v>
      </c>
      <c r="L246" s="66" t="s">
        <v>847</v>
      </c>
      <c r="M246" s="93">
        <f t="shared" si="22"/>
        <v>0.2</v>
      </c>
      <c r="N246" s="172">
        <f t="shared" si="26"/>
        <v>0.99</v>
      </c>
      <c r="O246" s="174">
        <f t="shared" si="23"/>
        <v>0</v>
      </c>
      <c r="P246" s="174">
        <f t="shared" si="24"/>
        <v>1.9800000000000005E-2</v>
      </c>
      <c r="Q246" s="175">
        <f t="shared" si="25"/>
        <v>2.0000000000000023E-4</v>
      </c>
      <c r="R246" s="113"/>
    </row>
    <row r="247" spans="2:18" s="3" customFormat="1" ht="27.95" customHeight="1">
      <c r="B247" s="563"/>
      <c r="C247" s="188"/>
      <c r="D247" s="17" t="s">
        <v>661</v>
      </c>
      <c r="E247" s="18" t="s">
        <v>71</v>
      </c>
      <c r="F247" s="19" t="s">
        <v>330</v>
      </c>
      <c r="G247" s="14" t="s">
        <v>205</v>
      </c>
      <c r="H247" s="15">
        <v>0.4</v>
      </c>
      <c r="I247" s="16" t="s">
        <v>81</v>
      </c>
      <c r="J247" s="12" t="s">
        <v>292</v>
      </c>
      <c r="K247" s="16" t="s">
        <v>215</v>
      </c>
      <c r="L247" s="65" t="s">
        <v>217</v>
      </c>
      <c r="M247" s="85">
        <v>2</v>
      </c>
      <c r="N247" s="15">
        <f t="shared" si="26"/>
        <v>0</v>
      </c>
      <c r="O247" s="78">
        <f t="shared" si="23"/>
        <v>0.8</v>
      </c>
      <c r="P247" s="78">
        <f t="shared" si="24"/>
        <v>0</v>
      </c>
      <c r="Q247" s="153">
        <f t="shared" si="25"/>
        <v>0</v>
      </c>
      <c r="R247" s="113"/>
    </row>
    <row r="248" spans="2:18" s="3" customFormat="1" ht="27.95" customHeight="1">
      <c r="B248" s="563"/>
      <c r="C248" s="188"/>
      <c r="D248" s="20"/>
      <c r="E248" s="21"/>
      <c r="F248" s="31"/>
      <c r="G248" s="14" t="s">
        <v>206</v>
      </c>
      <c r="H248" s="15">
        <v>0.4</v>
      </c>
      <c r="I248" s="16" t="s">
        <v>68</v>
      </c>
      <c r="J248" s="12" t="s">
        <v>342</v>
      </c>
      <c r="K248" s="16" t="s">
        <v>297</v>
      </c>
      <c r="L248" s="66" t="s">
        <v>847</v>
      </c>
      <c r="M248" s="85">
        <f t="shared" ref="M248:M262" si="27">M247</f>
        <v>2</v>
      </c>
      <c r="N248" s="15">
        <f t="shared" si="26"/>
        <v>0.99</v>
      </c>
      <c r="O248" s="78">
        <f t="shared" si="23"/>
        <v>0</v>
      </c>
      <c r="P248" s="78">
        <f t="shared" si="24"/>
        <v>0.79200000000000004</v>
      </c>
      <c r="Q248" s="153">
        <f t="shared" si="25"/>
        <v>8.0000000000000071E-3</v>
      </c>
      <c r="R248" s="113"/>
    </row>
    <row r="249" spans="2:18" s="3" customFormat="1" ht="27.95" customHeight="1">
      <c r="B249" s="563"/>
      <c r="C249" s="188"/>
      <c r="D249" s="22"/>
      <c r="E249" s="23"/>
      <c r="F249" s="24"/>
      <c r="G249" s="14" t="s">
        <v>14</v>
      </c>
      <c r="H249" s="15">
        <v>0.2</v>
      </c>
      <c r="I249" s="16" t="s">
        <v>15</v>
      </c>
      <c r="J249" s="12" t="s">
        <v>210</v>
      </c>
      <c r="K249" s="16" t="s">
        <v>18</v>
      </c>
      <c r="L249" s="65" t="s">
        <v>21</v>
      </c>
      <c r="M249" s="85">
        <f t="shared" si="27"/>
        <v>2</v>
      </c>
      <c r="N249" s="15">
        <f t="shared" si="26"/>
        <v>0</v>
      </c>
      <c r="O249" s="78">
        <f t="shared" si="23"/>
        <v>0.4</v>
      </c>
      <c r="P249" s="78">
        <f t="shared" si="24"/>
        <v>0</v>
      </c>
      <c r="Q249" s="153">
        <f t="shared" si="25"/>
        <v>0</v>
      </c>
      <c r="R249" s="171"/>
    </row>
    <row r="250" spans="2:18" s="3" customFormat="1" ht="27.95" customHeight="1">
      <c r="B250" s="563"/>
      <c r="C250" s="188"/>
      <c r="D250" s="17" t="s">
        <v>662</v>
      </c>
      <c r="E250" s="18" t="s">
        <v>6</v>
      </c>
      <c r="F250" s="19" t="s">
        <v>331</v>
      </c>
      <c r="G250" s="14" t="s">
        <v>12</v>
      </c>
      <c r="H250" s="15">
        <v>0.8</v>
      </c>
      <c r="I250" s="16" t="s">
        <v>68</v>
      </c>
      <c r="J250" s="12" t="s">
        <v>342</v>
      </c>
      <c r="K250" s="16" t="s">
        <v>221</v>
      </c>
      <c r="L250" s="66" t="s">
        <v>847</v>
      </c>
      <c r="M250" s="85">
        <v>0.2</v>
      </c>
      <c r="N250" s="15">
        <f t="shared" si="26"/>
        <v>0.99</v>
      </c>
      <c r="O250" s="78">
        <f t="shared" si="23"/>
        <v>0</v>
      </c>
      <c r="P250" s="78">
        <f t="shared" si="24"/>
        <v>0.15840000000000004</v>
      </c>
      <c r="Q250" s="153">
        <f t="shared" si="25"/>
        <v>1.6000000000000018E-3</v>
      </c>
      <c r="R250" s="171"/>
    </row>
    <row r="251" spans="2:18" s="3" customFormat="1" ht="27.95" customHeight="1">
      <c r="B251" s="563"/>
      <c r="C251" s="188"/>
      <c r="D251" s="20"/>
      <c r="E251" s="21"/>
      <c r="F251" s="31"/>
      <c r="G251" s="14" t="s">
        <v>13</v>
      </c>
      <c r="H251" s="15">
        <v>0.1</v>
      </c>
      <c r="I251" s="16" t="s">
        <v>204</v>
      </c>
      <c r="J251" s="12" t="s">
        <v>342</v>
      </c>
      <c r="K251" s="16" t="s">
        <v>300</v>
      </c>
      <c r="L251" s="66" t="s">
        <v>847</v>
      </c>
      <c r="M251" s="85">
        <f t="shared" si="27"/>
        <v>0.2</v>
      </c>
      <c r="N251" s="15">
        <f t="shared" si="26"/>
        <v>0.99</v>
      </c>
      <c r="O251" s="78">
        <f t="shared" si="23"/>
        <v>0</v>
      </c>
      <c r="P251" s="78">
        <f t="shared" si="24"/>
        <v>1.9800000000000005E-2</v>
      </c>
      <c r="Q251" s="153">
        <f t="shared" si="25"/>
        <v>2.0000000000000023E-4</v>
      </c>
      <c r="R251" s="171"/>
    </row>
    <row r="252" spans="2:18" s="3" customFormat="1" ht="27.95" customHeight="1">
      <c r="B252" s="563"/>
      <c r="C252" s="188"/>
      <c r="D252" s="22"/>
      <c r="E252" s="23"/>
      <c r="F252" s="24"/>
      <c r="G252" s="14" t="s">
        <v>14</v>
      </c>
      <c r="H252" s="15">
        <v>0.1</v>
      </c>
      <c r="I252" s="91" t="s">
        <v>68</v>
      </c>
      <c r="J252" s="12" t="s">
        <v>342</v>
      </c>
      <c r="K252" s="91" t="s">
        <v>82</v>
      </c>
      <c r="L252" s="66" t="s">
        <v>847</v>
      </c>
      <c r="M252" s="85">
        <f t="shared" si="27"/>
        <v>0.2</v>
      </c>
      <c r="N252" s="15">
        <f t="shared" si="26"/>
        <v>0.99</v>
      </c>
      <c r="O252" s="78">
        <f t="shared" si="23"/>
        <v>0</v>
      </c>
      <c r="P252" s="78">
        <f t="shared" si="24"/>
        <v>1.9800000000000005E-2</v>
      </c>
      <c r="Q252" s="153">
        <f t="shared" si="25"/>
        <v>2.0000000000000023E-4</v>
      </c>
      <c r="R252" s="171"/>
    </row>
    <row r="253" spans="2:18" s="3" customFormat="1" ht="27.95" customHeight="1">
      <c r="B253" s="563"/>
      <c r="C253" s="188"/>
      <c r="D253" s="17" t="s">
        <v>663</v>
      </c>
      <c r="E253" s="18" t="s">
        <v>354</v>
      </c>
      <c r="F253" s="19" t="s">
        <v>332</v>
      </c>
      <c r="G253" s="168" t="s">
        <v>357</v>
      </c>
      <c r="H253" s="164">
        <v>0.25</v>
      </c>
      <c r="I253" s="165" t="s">
        <v>81</v>
      </c>
      <c r="J253" s="13" t="s">
        <v>210</v>
      </c>
      <c r="K253" s="165" t="s">
        <v>298</v>
      </c>
      <c r="L253" s="66" t="s">
        <v>299</v>
      </c>
      <c r="M253" s="177">
        <v>0.45</v>
      </c>
      <c r="N253" s="164">
        <f t="shared" si="26"/>
        <v>0</v>
      </c>
      <c r="O253" s="167">
        <f t="shared" si="23"/>
        <v>0.1125</v>
      </c>
      <c r="P253" s="167">
        <f t="shared" si="24"/>
        <v>0</v>
      </c>
      <c r="Q253" s="178">
        <f t="shared" si="25"/>
        <v>0</v>
      </c>
      <c r="R253" s="171"/>
    </row>
    <row r="254" spans="2:18" s="3" customFormat="1" ht="27.95" customHeight="1">
      <c r="B254" s="563"/>
      <c r="C254" s="188"/>
      <c r="D254" s="20"/>
      <c r="E254" s="21"/>
      <c r="F254" s="31"/>
      <c r="G254" s="168" t="s">
        <v>233</v>
      </c>
      <c r="H254" s="164">
        <v>0.25</v>
      </c>
      <c r="I254" s="165" t="s">
        <v>204</v>
      </c>
      <c r="J254" s="13" t="s">
        <v>342</v>
      </c>
      <c r="K254" s="165" t="s">
        <v>82</v>
      </c>
      <c r="L254" s="66" t="s">
        <v>847</v>
      </c>
      <c r="M254" s="177">
        <v>0.45</v>
      </c>
      <c r="N254" s="164">
        <f t="shared" si="26"/>
        <v>0.99</v>
      </c>
      <c r="O254" s="167">
        <f t="shared" si="23"/>
        <v>0</v>
      </c>
      <c r="P254" s="167">
        <f t="shared" si="24"/>
        <v>0.111375</v>
      </c>
      <c r="Q254" s="178">
        <f t="shared" si="25"/>
        <v>1.125000000000001E-3</v>
      </c>
      <c r="R254" s="171"/>
    </row>
    <row r="255" spans="2:18" s="3" customFormat="1" ht="27.95" customHeight="1">
      <c r="B255" s="563"/>
      <c r="C255" s="188"/>
      <c r="D255" s="20"/>
      <c r="E255" s="21"/>
      <c r="F255" s="31"/>
      <c r="G255" s="168" t="s">
        <v>358</v>
      </c>
      <c r="H255" s="164">
        <v>0.25</v>
      </c>
      <c r="I255" s="165" t="s">
        <v>204</v>
      </c>
      <c r="J255" s="13" t="s">
        <v>342</v>
      </c>
      <c r="K255" s="165" t="s">
        <v>300</v>
      </c>
      <c r="L255" s="66" t="s">
        <v>847</v>
      </c>
      <c r="M255" s="177">
        <f>M253</f>
        <v>0.45</v>
      </c>
      <c r="N255" s="164">
        <f t="shared" si="26"/>
        <v>0.99</v>
      </c>
      <c r="O255" s="167">
        <f t="shared" si="23"/>
        <v>0</v>
      </c>
      <c r="P255" s="167">
        <f t="shared" si="24"/>
        <v>0.111375</v>
      </c>
      <c r="Q255" s="178">
        <f t="shared" si="25"/>
        <v>1.125000000000001E-3</v>
      </c>
      <c r="R255" s="171"/>
    </row>
    <row r="256" spans="2:18" s="3" customFormat="1" ht="27.95" customHeight="1">
      <c r="B256" s="563"/>
      <c r="C256" s="188"/>
      <c r="D256" s="20"/>
      <c r="E256" s="21"/>
      <c r="F256" s="31"/>
      <c r="G256" s="168" t="s">
        <v>359</v>
      </c>
      <c r="H256" s="164">
        <v>0.25</v>
      </c>
      <c r="I256" s="179" t="s">
        <v>26</v>
      </c>
      <c r="J256" s="180" t="s">
        <v>214</v>
      </c>
      <c r="K256" s="179" t="s">
        <v>18</v>
      </c>
      <c r="L256" s="181" t="s">
        <v>21</v>
      </c>
      <c r="M256" s="182">
        <f t="shared" si="27"/>
        <v>0.45</v>
      </c>
      <c r="N256" s="183">
        <f t="shared" si="26"/>
        <v>0</v>
      </c>
      <c r="O256" s="184">
        <f t="shared" si="23"/>
        <v>0.1125</v>
      </c>
      <c r="P256" s="184">
        <f t="shared" si="24"/>
        <v>0</v>
      </c>
      <c r="Q256" s="185">
        <f t="shared" si="25"/>
        <v>0</v>
      </c>
      <c r="R256" s="171"/>
    </row>
    <row r="257" spans="2:18" s="3" customFormat="1" ht="27.95" customHeight="1">
      <c r="B257" s="563"/>
      <c r="C257" s="188"/>
      <c r="D257" s="17" t="s">
        <v>664</v>
      </c>
      <c r="E257" s="18" t="s">
        <v>6</v>
      </c>
      <c r="F257" s="19" t="s">
        <v>333</v>
      </c>
      <c r="G257" s="14" t="s">
        <v>12</v>
      </c>
      <c r="H257" s="15">
        <v>0.8</v>
      </c>
      <c r="I257" s="16" t="s">
        <v>345</v>
      </c>
      <c r="J257" s="12" t="s">
        <v>820</v>
      </c>
      <c r="K257" s="16" t="s">
        <v>221</v>
      </c>
      <c r="L257" s="66" t="s">
        <v>847</v>
      </c>
      <c r="M257" s="85">
        <v>0.2</v>
      </c>
      <c r="N257" s="15">
        <f t="shared" si="26"/>
        <v>0.99</v>
      </c>
      <c r="O257" s="78">
        <f t="shared" si="23"/>
        <v>0</v>
      </c>
      <c r="P257" s="78">
        <f t="shared" si="24"/>
        <v>0.15840000000000004</v>
      </c>
      <c r="Q257" s="153">
        <f t="shared" si="25"/>
        <v>1.6000000000000018E-3</v>
      </c>
      <c r="R257" s="171"/>
    </row>
    <row r="258" spans="2:18" s="3" customFormat="1" ht="27.95" customHeight="1">
      <c r="B258" s="563"/>
      <c r="C258" s="188"/>
      <c r="D258" s="20"/>
      <c r="E258" s="21"/>
      <c r="F258" s="31"/>
      <c r="G258" s="14" t="s">
        <v>13</v>
      </c>
      <c r="H258" s="15">
        <v>0.1</v>
      </c>
      <c r="I258" s="16" t="s">
        <v>346</v>
      </c>
      <c r="J258" s="12" t="s">
        <v>218</v>
      </c>
      <c r="K258" s="16" t="s">
        <v>347</v>
      </c>
      <c r="L258" s="65" t="s">
        <v>217</v>
      </c>
      <c r="M258" s="85">
        <f t="shared" si="27"/>
        <v>0.2</v>
      </c>
      <c r="N258" s="15">
        <f t="shared" si="26"/>
        <v>0</v>
      </c>
      <c r="O258" s="78">
        <f t="shared" si="23"/>
        <v>2.0000000000000004E-2</v>
      </c>
      <c r="P258" s="78">
        <f t="shared" si="24"/>
        <v>0</v>
      </c>
      <c r="Q258" s="153">
        <f t="shared" si="25"/>
        <v>0</v>
      </c>
      <c r="R258" s="171"/>
    </row>
    <row r="259" spans="2:18" s="3" customFormat="1" ht="27.95" customHeight="1">
      <c r="B259" s="563"/>
      <c r="C259" s="188"/>
      <c r="D259" s="22"/>
      <c r="E259" s="23"/>
      <c r="F259" s="24"/>
      <c r="G259" s="14" t="s">
        <v>14</v>
      </c>
      <c r="H259" s="15">
        <v>0.1</v>
      </c>
      <c r="I259" s="16" t="s">
        <v>81</v>
      </c>
      <c r="J259" s="12" t="s">
        <v>210</v>
      </c>
      <c r="K259" s="16" t="s">
        <v>18</v>
      </c>
      <c r="L259" s="65" t="s">
        <v>21</v>
      </c>
      <c r="M259" s="85">
        <f t="shared" si="27"/>
        <v>0.2</v>
      </c>
      <c r="N259" s="15">
        <f t="shared" si="26"/>
        <v>0</v>
      </c>
      <c r="O259" s="78">
        <f t="shared" si="23"/>
        <v>2.0000000000000004E-2</v>
      </c>
      <c r="P259" s="78">
        <f t="shared" si="24"/>
        <v>0</v>
      </c>
      <c r="Q259" s="153">
        <f t="shared" si="25"/>
        <v>0</v>
      </c>
      <c r="R259" s="171"/>
    </row>
    <row r="260" spans="2:18" s="3" customFormat="1" ht="27.95" customHeight="1">
      <c r="B260" s="563"/>
      <c r="C260" s="188"/>
      <c r="D260" s="17" t="s">
        <v>665</v>
      </c>
      <c r="E260" s="18" t="s">
        <v>335</v>
      </c>
      <c r="F260" s="19" t="s">
        <v>330</v>
      </c>
      <c r="G260" s="14" t="s">
        <v>205</v>
      </c>
      <c r="H260" s="15">
        <v>0.4</v>
      </c>
      <c r="I260" s="16" t="s">
        <v>81</v>
      </c>
      <c r="J260" s="12" t="s">
        <v>210</v>
      </c>
      <c r="K260" s="16" t="s">
        <v>298</v>
      </c>
      <c r="L260" s="65" t="s">
        <v>299</v>
      </c>
      <c r="M260" s="85">
        <v>2</v>
      </c>
      <c r="N260" s="15">
        <f t="shared" si="26"/>
        <v>0</v>
      </c>
      <c r="O260" s="78">
        <f t="shared" si="23"/>
        <v>0.8</v>
      </c>
      <c r="P260" s="78">
        <f t="shared" si="24"/>
        <v>0</v>
      </c>
      <c r="Q260" s="153">
        <f t="shared" si="25"/>
        <v>0</v>
      </c>
      <c r="R260" s="113"/>
    </row>
    <row r="261" spans="2:18" s="3" customFormat="1" ht="27.95" customHeight="1">
      <c r="B261" s="563"/>
      <c r="C261" s="188"/>
      <c r="D261" s="20"/>
      <c r="E261" s="21"/>
      <c r="F261" s="31"/>
      <c r="G261" s="14" t="s">
        <v>206</v>
      </c>
      <c r="H261" s="15">
        <v>0.4</v>
      </c>
      <c r="I261" s="16" t="s">
        <v>204</v>
      </c>
      <c r="J261" s="12" t="s">
        <v>850</v>
      </c>
      <c r="K261" s="16" t="s">
        <v>300</v>
      </c>
      <c r="L261" s="66" t="s">
        <v>847</v>
      </c>
      <c r="M261" s="85">
        <f t="shared" si="27"/>
        <v>2</v>
      </c>
      <c r="N261" s="15">
        <f t="shared" si="26"/>
        <v>0.99</v>
      </c>
      <c r="O261" s="78">
        <f t="shared" si="23"/>
        <v>0</v>
      </c>
      <c r="P261" s="78">
        <f t="shared" si="24"/>
        <v>0.79200000000000004</v>
      </c>
      <c r="Q261" s="153">
        <f t="shared" si="25"/>
        <v>8.0000000000000071E-3</v>
      </c>
      <c r="R261" s="113"/>
    </row>
    <row r="262" spans="2:18" s="3" customFormat="1" ht="27.95" customHeight="1">
      <c r="B262" s="563"/>
      <c r="C262" s="269"/>
      <c r="D262" s="22"/>
      <c r="E262" s="23"/>
      <c r="F262" s="24"/>
      <c r="G262" s="14" t="s">
        <v>14</v>
      </c>
      <c r="H262" s="15">
        <v>0.2</v>
      </c>
      <c r="I262" s="16" t="s">
        <v>26</v>
      </c>
      <c r="J262" s="12" t="s">
        <v>214</v>
      </c>
      <c r="K262" s="16" t="s">
        <v>18</v>
      </c>
      <c r="L262" s="65" t="s">
        <v>21</v>
      </c>
      <c r="M262" s="85">
        <f t="shared" si="27"/>
        <v>2</v>
      </c>
      <c r="N262" s="15">
        <f t="shared" si="26"/>
        <v>0</v>
      </c>
      <c r="O262" s="78">
        <f t="shared" si="23"/>
        <v>0.4</v>
      </c>
      <c r="P262" s="78">
        <f t="shared" si="24"/>
        <v>0</v>
      </c>
      <c r="Q262" s="153">
        <f t="shared" si="25"/>
        <v>0</v>
      </c>
      <c r="R262" s="113"/>
    </row>
    <row r="263" spans="2:18" s="3" customFormat="1" ht="27.95" customHeight="1">
      <c r="B263" s="563"/>
      <c r="C263" s="94" t="s">
        <v>666</v>
      </c>
      <c r="D263" s="20" t="s">
        <v>667</v>
      </c>
      <c r="E263" s="21" t="s">
        <v>22</v>
      </c>
      <c r="F263" s="31" t="s">
        <v>324</v>
      </c>
      <c r="G263" s="25" t="s">
        <v>205</v>
      </c>
      <c r="H263" s="26">
        <v>0.4</v>
      </c>
      <c r="I263" s="27" t="s">
        <v>15</v>
      </c>
      <c r="J263" s="11" t="s">
        <v>210</v>
      </c>
      <c r="K263" s="27" t="s">
        <v>18</v>
      </c>
      <c r="L263" s="64" t="s">
        <v>21</v>
      </c>
      <c r="M263" s="87">
        <v>2</v>
      </c>
      <c r="N263" s="26">
        <f t="shared" si="26"/>
        <v>0</v>
      </c>
      <c r="O263" s="88">
        <f t="shared" si="23"/>
        <v>0.8</v>
      </c>
      <c r="P263" s="88">
        <f t="shared" si="24"/>
        <v>0</v>
      </c>
      <c r="Q263" s="152">
        <f t="shared" si="25"/>
        <v>0</v>
      </c>
      <c r="R263" s="113"/>
    </row>
    <row r="264" spans="2:18" s="3" customFormat="1" ht="27.95" customHeight="1">
      <c r="B264" s="563"/>
      <c r="C264" s="188"/>
      <c r="D264" s="20"/>
      <c r="E264" s="21"/>
      <c r="F264" s="31"/>
      <c r="G264" s="14" t="s">
        <v>206</v>
      </c>
      <c r="H264" s="15">
        <v>0.4</v>
      </c>
      <c r="I264" s="16" t="s">
        <v>204</v>
      </c>
      <c r="J264" s="13" t="s">
        <v>850</v>
      </c>
      <c r="K264" s="16" t="s">
        <v>20</v>
      </c>
      <c r="L264" s="66" t="s">
        <v>847</v>
      </c>
      <c r="M264" s="85">
        <f t="shared" ref="M264:M286" si="28">M263</f>
        <v>2</v>
      </c>
      <c r="N264" s="15">
        <f t="shared" si="26"/>
        <v>0.99</v>
      </c>
      <c r="O264" s="78">
        <f t="shared" si="23"/>
        <v>0</v>
      </c>
      <c r="P264" s="78">
        <f t="shared" si="24"/>
        <v>0.79200000000000004</v>
      </c>
      <c r="Q264" s="153">
        <f t="shared" si="25"/>
        <v>8.0000000000000071E-3</v>
      </c>
      <c r="R264" s="113"/>
    </row>
    <row r="265" spans="2:18" s="3" customFormat="1" ht="27.95" customHeight="1">
      <c r="B265" s="563"/>
      <c r="C265" s="188"/>
      <c r="D265" s="22"/>
      <c r="E265" s="23"/>
      <c r="F265" s="24"/>
      <c r="G265" s="14" t="s">
        <v>14</v>
      </c>
      <c r="H265" s="15">
        <v>0.2</v>
      </c>
      <c r="I265" s="16" t="s">
        <v>15</v>
      </c>
      <c r="J265" s="12" t="s">
        <v>210</v>
      </c>
      <c r="K265" s="16" t="s">
        <v>18</v>
      </c>
      <c r="L265" s="65" t="s">
        <v>21</v>
      </c>
      <c r="M265" s="85">
        <f t="shared" si="28"/>
        <v>2</v>
      </c>
      <c r="N265" s="15">
        <f t="shared" si="26"/>
        <v>0</v>
      </c>
      <c r="O265" s="78">
        <f t="shared" si="23"/>
        <v>0.4</v>
      </c>
      <c r="P265" s="78">
        <f t="shared" si="24"/>
        <v>0</v>
      </c>
      <c r="Q265" s="153">
        <f t="shared" si="25"/>
        <v>0</v>
      </c>
      <c r="R265" s="113"/>
    </row>
    <row r="266" spans="2:18" s="3" customFormat="1" ht="27.95" customHeight="1">
      <c r="B266" s="563"/>
      <c r="C266" s="188"/>
      <c r="D266" s="17" t="s">
        <v>668</v>
      </c>
      <c r="E266" s="18" t="s">
        <v>6</v>
      </c>
      <c r="F266" s="19" t="s">
        <v>312</v>
      </c>
      <c r="G266" s="14" t="s">
        <v>12</v>
      </c>
      <c r="H266" s="15">
        <v>0.8</v>
      </c>
      <c r="I266" s="16" t="s">
        <v>68</v>
      </c>
      <c r="J266" s="12" t="s">
        <v>820</v>
      </c>
      <c r="K266" s="16" t="s">
        <v>221</v>
      </c>
      <c r="L266" s="66" t="s">
        <v>847</v>
      </c>
      <c r="M266" s="85">
        <v>0.2</v>
      </c>
      <c r="N266" s="15">
        <f t="shared" si="26"/>
        <v>0.99</v>
      </c>
      <c r="O266" s="78">
        <f t="shared" si="23"/>
        <v>0</v>
      </c>
      <c r="P266" s="78">
        <f t="shared" si="24"/>
        <v>0.15840000000000004</v>
      </c>
      <c r="Q266" s="153">
        <f t="shared" si="25"/>
        <v>1.6000000000000018E-3</v>
      </c>
      <c r="R266" s="113"/>
    </row>
    <row r="267" spans="2:18" s="3" customFormat="1" ht="27.95" customHeight="1">
      <c r="B267" s="563"/>
      <c r="C267" s="188"/>
      <c r="D267" s="20"/>
      <c r="E267" s="21"/>
      <c r="F267" s="31"/>
      <c r="G267" s="14" t="s">
        <v>13</v>
      </c>
      <c r="H267" s="15">
        <v>0.1</v>
      </c>
      <c r="I267" s="16" t="s">
        <v>339</v>
      </c>
      <c r="J267" s="12" t="s">
        <v>343</v>
      </c>
      <c r="K267" s="16" t="s">
        <v>297</v>
      </c>
      <c r="L267" s="66" t="s">
        <v>847</v>
      </c>
      <c r="M267" s="85">
        <f t="shared" si="28"/>
        <v>0.2</v>
      </c>
      <c r="N267" s="15">
        <f t="shared" si="26"/>
        <v>0.99</v>
      </c>
      <c r="O267" s="78">
        <f t="shared" si="23"/>
        <v>0</v>
      </c>
      <c r="P267" s="78">
        <f t="shared" si="24"/>
        <v>1.9800000000000005E-2</v>
      </c>
      <c r="Q267" s="153">
        <f t="shared" si="25"/>
        <v>2.0000000000000023E-4</v>
      </c>
      <c r="R267" s="113"/>
    </row>
    <row r="268" spans="2:18" s="3" customFormat="1" ht="27.95" customHeight="1">
      <c r="B268" s="563"/>
      <c r="C268" s="188"/>
      <c r="D268" s="22"/>
      <c r="E268" s="23"/>
      <c r="F268" s="24"/>
      <c r="G268" s="14" t="s">
        <v>14</v>
      </c>
      <c r="H268" s="15">
        <v>0.1</v>
      </c>
      <c r="I268" s="16" t="s">
        <v>340</v>
      </c>
      <c r="J268" s="12" t="s">
        <v>342</v>
      </c>
      <c r="K268" s="16" t="s">
        <v>221</v>
      </c>
      <c r="L268" s="66" t="s">
        <v>847</v>
      </c>
      <c r="M268" s="85">
        <f t="shared" si="28"/>
        <v>0.2</v>
      </c>
      <c r="N268" s="15">
        <f t="shared" si="26"/>
        <v>0.99</v>
      </c>
      <c r="O268" s="78">
        <f t="shared" si="23"/>
        <v>0</v>
      </c>
      <c r="P268" s="78">
        <f t="shared" si="24"/>
        <v>1.9800000000000005E-2</v>
      </c>
      <c r="Q268" s="153">
        <f t="shared" si="25"/>
        <v>2.0000000000000023E-4</v>
      </c>
      <c r="R268" s="113"/>
    </row>
    <row r="269" spans="2:18" s="3" customFormat="1" ht="27.95" customHeight="1">
      <c r="B269" s="563"/>
      <c r="C269" s="188"/>
      <c r="D269" s="17" t="s">
        <v>669</v>
      </c>
      <c r="E269" s="18" t="s">
        <v>334</v>
      </c>
      <c r="F269" s="19" t="s">
        <v>312</v>
      </c>
      <c r="G269" s="14" t="s">
        <v>12</v>
      </c>
      <c r="H269" s="15">
        <v>0.8</v>
      </c>
      <c r="I269" s="16" t="s">
        <v>68</v>
      </c>
      <c r="J269" s="12" t="s">
        <v>820</v>
      </c>
      <c r="K269" s="16" t="s">
        <v>221</v>
      </c>
      <c r="L269" s="66" t="s">
        <v>847</v>
      </c>
      <c r="M269" s="85">
        <v>0.2</v>
      </c>
      <c r="N269" s="15">
        <f t="shared" si="26"/>
        <v>0.99</v>
      </c>
      <c r="O269" s="78">
        <f t="shared" si="23"/>
        <v>0</v>
      </c>
      <c r="P269" s="78">
        <f t="shared" si="24"/>
        <v>0.15840000000000004</v>
      </c>
      <c r="Q269" s="153">
        <f t="shared" si="25"/>
        <v>1.6000000000000018E-3</v>
      </c>
      <c r="R269" s="113"/>
    </row>
    <row r="270" spans="2:18" s="3" customFormat="1" ht="27.95" customHeight="1">
      <c r="B270" s="563"/>
      <c r="C270" s="188"/>
      <c r="D270" s="20"/>
      <c r="E270" s="21"/>
      <c r="F270" s="31"/>
      <c r="G270" s="14" t="s">
        <v>13</v>
      </c>
      <c r="H270" s="15">
        <v>0.1</v>
      </c>
      <c r="I270" s="16" t="s">
        <v>339</v>
      </c>
      <c r="J270" s="12" t="s">
        <v>343</v>
      </c>
      <c r="K270" s="16" t="s">
        <v>297</v>
      </c>
      <c r="L270" s="66" t="s">
        <v>847</v>
      </c>
      <c r="M270" s="85">
        <f t="shared" si="28"/>
        <v>0.2</v>
      </c>
      <c r="N270" s="15">
        <f t="shared" si="26"/>
        <v>0.99</v>
      </c>
      <c r="O270" s="78">
        <f t="shared" si="23"/>
        <v>0</v>
      </c>
      <c r="P270" s="78">
        <f t="shared" si="24"/>
        <v>1.9800000000000005E-2</v>
      </c>
      <c r="Q270" s="153">
        <f t="shared" si="25"/>
        <v>2.0000000000000023E-4</v>
      </c>
      <c r="R270" s="113"/>
    </row>
    <row r="271" spans="2:18" s="3" customFormat="1" ht="27.95" customHeight="1">
      <c r="B271" s="563"/>
      <c r="C271" s="188"/>
      <c r="D271" s="22"/>
      <c r="E271" s="23"/>
      <c r="F271" s="24"/>
      <c r="G271" s="14" t="s">
        <v>14</v>
      </c>
      <c r="H271" s="15">
        <v>0.1</v>
      </c>
      <c r="I271" s="16" t="s">
        <v>340</v>
      </c>
      <c r="J271" s="12" t="s">
        <v>342</v>
      </c>
      <c r="K271" s="16" t="s">
        <v>221</v>
      </c>
      <c r="L271" s="66" t="s">
        <v>847</v>
      </c>
      <c r="M271" s="85">
        <f t="shared" si="28"/>
        <v>0.2</v>
      </c>
      <c r="N271" s="15">
        <f t="shared" si="26"/>
        <v>0.99</v>
      </c>
      <c r="O271" s="78">
        <f t="shared" si="23"/>
        <v>0</v>
      </c>
      <c r="P271" s="78">
        <f t="shared" si="24"/>
        <v>1.9800000000000005E-2</v>
      </c>
      <c r="Q271" s="153">
        <f t="shared" si="25"/>
        <v>2.0000000000000023E-4</v>
      </c>
      <c r="R271" s="113"/>
    </row>
    <row r="272" spans="2:18" s="3" customFormat="1" ht="27.95" customHeight="1">
      <c r="B272" s="563"/>
      <c r="C272" s="188"/>
      <c r="D272" s="17" t="s">
        <v>670</v>
      </c>
      <c r="E272" s="18" t="s">
        <v>71</v>
      </c>
      <c r="F272" s="19" t="s">
        <v>325</v>
      </c>
      <c r="G272" s="14" t="s">
        <v>205</v>
      </c>
      <c r="H272" s="15">
        <v>0.4</v>
      </c>
      <c r="I272" s="16" t="s">
        <v>15</v>
      </c>
      <c r="J272" s="12" t="s">
        <v>210</v>
      </c>
      <c r="K272" s="16" t="s">
        <v>18</v>
      </c>
      <c r="L272" s="65" t="s">
        <v>21</v>
      </c>
      <c r="M272" s="85">
        <v>2</v>
      </c>
      <c r="N272" s="15">
        <f t="shared" si="26"/>
        <v>0</v>
      </c>
      <c r="O272" s="78">
        <f t="shared" si="23"/>
        <v>0.8</v>
      </c>
      <c r="P272" s="78">
        <f t="shared" si="24"/>
        <v>0</v>
      </c>
      <c r="Q272" s="153">
        <f t="shared" si="25"/>
        <v>0</v>
      </c>
      <c r="R272" s="113"/>
    </row>
    <row r="273" spans="2:18" s="3" customFormat="1" ht="27.95" customHeight="1">
      <c r="B273" s="563"/>
      <c r="C273" s="188"/>
      <c r="D273" s="20"/>
      <c r="E273" s="21"/>
      <c r="F273" s="31"/>
      <c r="G273" s="14" t="s">
        <v>206</v>
      </c>
      <c r="H273" s="15">
        <v>0.4</v>
      </c>
      <c r="I273" s="16" t="s">
        <v>204</v>
      </c>
      <c r="J273" s="13" t="s">
        <v>850</v>
      </c>
      <c r="K273" s="16" t="s">
        <v>20</v>
      </c>
      <c r="L273" s="66" t="s">
        <v>847</v>
      </c>
      <c r="M273" s="85">
        <f t="shared" si="28"/>
        <v>2</v>
      </c>
      <c r="N273" s="15">
        <f t="shared" si="26"/>
        <v>0.99</v>
      </c>
      <c r="O273" s="78">
        <f t="shared" si="23"/>
        <v>0</v>
      </c>
      <c r="P273" s="78">
        <f t="shared" si="24"/>
        <v>0.79200000000000004</v>
      </c>
      <c r="Q273" s="153">
        <f t="shared" si="25"/>
        <v>8.0000000000000071E-3</v>
      </c>
      <c r="R273" s="113"/>
    </row>
    <row r="274" spans="2:18" s="3" customFormat="1" ht="27.95" customHeight="1">
      <c r="B274" s="563"/>
      <c r="C274" s="188"/>
      <c r="D274" s="22"/>
      <c r="E274" s="23"/>
      <c r="F274" s="24"/>
      <c r="G274" s="14" t="s">
        <v>14</v>
      </c>
      <c r="H274" s="15">
        <v>0.2</v>
      </c>
      <c r="I274" s="16" t="s">
        <v>15</v>
      </c>
      <c r="J274" s="12" t="s">
        <v>210</v>
      </c>
      <c r="K274" s="16" t="s">
        <v>18</v>
      </c>
      <c r="L274" s="65" t="s">
        <v>21</v>
      </c>
      <c r="M274" s="85">
        <f t="shared" si="28"/>
        <v>2</v>
      </c>
      <c r="N274" s="15">
        <f t="shared" si="26"/>
        <v>0</v>
      </c>
      <c r="O274" s="78">
        <f t="shared" si="23"/>
        <v>0.4</v>
      </c>
      <c r="P274" s="78">
        <f t="shared" si="24"/>
        <v>0</v>
      </c>
      <c r="Q274" s="153">
        <f t="shared" si="25"/>
        <v>0</v>
      </c>
      <c r="R274" s="113"/>
    </row>
    <row r="275" spans="2:18" s="3" customFormat="1" ht="27.95" customHeight="1">
      <c r="B275" s="563"/>
      <c r="C275" s="188"/>
      <c r="D275" s="17" t="s">
        <v>671</v>
      </c>
      <c r="E275" s="18" t="s">
        <v>6</v>
      </c>
      <c r="F275" s="19" t="s">
        <v>326</v>
      </c>
      <c r="G275" s="14" t="s">
        <v>12</v>
      </c>
      <c r="H275" s="15">
        <v>0.8</v>
      </c>
      <c r="I275" s="16" t="s">
        <v>344</v>
      </c>
      <c r="J275" s="12" t="s">
        <v>820</v>
      </c>
      <c r="K275" s="16" t="s">
        <v>82</v>
      </c>
      <c r="L275" s="66" t="s">
        <v>847</v>
      </c>
      <c r="M275" s="85">
        <v>0.2</v>
      </c>
      <c r="N275" s="15">
        <f t="shared" si="26"/>
        <v>0.99</v>
      </c>
      <c r="O275" s="78">
        <f t="shared" si="23"/>
        <v>0</v>
      </c>
      <c r="P275" s="78">
        <f t="shared" si="24"/>
        <v>0.15840000000000004</v>
      </c>
      <c r="Q275" s="153">
        <f t="shared" si="25"/>
        <v>1.6000000000000018E-3</v>
      </c>
      <c r="R275" s="113"/>
    </row>
    <row r="276" spans="2:18" s="3" customFormat="1" ht="27.95" customHeight="1">
      <c r="B276" s="563"/>
      <c r="C276" s="188"/>
      <c r="D276" s="20"/>
      <c r="E276" s="21"/>
      <c r="F276" s="31"/>
      <c r="G276" s="14" t="s">
        <v>13</v>
      </c>
      <c r="H276" s="15">
        <v>0.1</v>
      </c>
      <c r="I276" s="16" t="s">
        <v>68</v>
      </c>
      <c r="J276" s="12" t="s">
        <v>342</v>
      </c>
      <c r="K276" s="16" t="s">
        <v>297</v>
      </c>
      <c r="L276" s="66" t="s">
        <v>847</v>
      </c>
      <c r="M276" s="85">
        <f t="shared" si="28"/>
        <v>0.2</v>
      </c>
      <c r="N276" s="15">
        <f t="shared" si="26"/>
        <v>0.99</v>
      </c>
      <c r="O276" s="78">
        <f t="shared" si="23"/>
        <v>0</v>
      </c>
      <c r="P276" s="78">
        <f t="shared" si="24"/>
        <v>1.9800000000000005E-2</v>
      </c>
      <c r="Q276" s="153">
        <f t="shared" si="25"/>
        <v>2.0000000000000023E-4</v>
      </c>
      <c r="R276" s="113"/>
    </row>
    <row r="277" spans="2:18" s="3" customFormat="1" ht="27.95" customHeight="1">
      <c r="B277" s="563"/>
      <c r="C277" s="188"/>
      <c r="D277" s="22"/>
      <c r="E277" s="23"/>
      <c r="F277" s="24"/>
      <c r="G277" s="14" t="s">
        <v>14</v>
      </c>
      <c r="H277" s="15">
        <v>0.1</v>
      </c>
      <c r="I277" s="16" t="s">
        <v>68</v>
      </c>
      <c r="J277" s="12" t="s">
        <v>342</v>
      </c>
      <c r="K277" s="16" t="s">
        <v>221</v>
      </c>
      <c r="L277" s="66" t="s">
        <v>847</v>
      </c>
      <c r="M277" s="85">
        <f t="shared" si="28"/>
        <v>0.2</v>
      </c>
      <c r="N277" s="15">
        <f t="shared" si="26"/>
        <v>0.99</v>
      </c>
      <c r="O277" s="78">
        <f t="shared" si="23"/>
        <v>0</v>
      </c>
      <c r="P277" s="78">
        <f t="shared" si="24"/>
        <v>1.9800000000000005E-2</v>
      </c>
      <c r="Q277" s="153">
        <f t="shared" si="25"/>
        <v>2.0000000000000023E-4</v>
      </c>
      <c r="R277" s="113"/>
    </row>
    <row r="278" spans="2:18" s="3" customFormat="1" ht="27.95" customHeight="1">
      <c r="B278" s="563"/>
      <c r="C278" s="188"/>
      <c r="D278" s="17" t="s">
        <v>672</v>
      </c>
      <c r="E278" s="18" t="s">
        <v>6</v>
      </c>
      <c r="F278" s="19" t="s">
        <v>327</v>
      </c>
      <c r="G278" s="14" t="s">
        <v>12</v>
      </c>
      <c r="H278" s="15">
        <v>0.8</v>
      </c>
      <c r="I278" s="16" t="s">
        <v>344</v>
      </c>
      <c r="J278" s="12" t="s">
        <v>820</v>
      </c>
      <c r="K278" s="16" t="s">
        <v>82</v>
      </c>
      <c r="L278" s="66" t="s">
        <v>847</v>
      </c>
      <c r="M278" s="85">
        <v>0.2</v>
      </c>
      <c r="N278" s="15">
        <f t="shared" si="26"/>
        <v>0.99</v>
      </c>
      <c r="O278" s="78">
        <f t="shared" si="23"/>
        <v>0</v>
      </c>
      <c r="P278" s="78">
        <f t="shared" si="24"/>
        <v>0.15840000000000004</v>
      </c>
      <c r="Q278" s="153">
        <f t="shared" si="25"/>
        <v>1.6000000000000018E-3</v>
      </c>
      <c r="R278" s="113"/>
    </row>
    <row r="279" spans="2:18" s="3" customFormat="1" ht="27.95" customHeight="1">
      <c r="B279" s="563"/>
      <c r="C279" s="188"/>
      <c r="D279" s="20"/>
      <c r="E279" s="21"/>
      <c r="F279" s="31"/>
      <c r="G279" s="14" t="s">
        <v>13</v>
      </c>
      <c r="H279" s="15">
        <v>0.1</v>
      </c>
      <c r="I279" s="16" t="s">
        <v>68</v>
      </c>
      <c r="J279" s="12" t="s">
        <v>342</v>
      </c>
      <c r="K279" s="16" t="s">
        <v>297</v>
      </c>
      <c r="L279" s="66" t="s">
        <v>847</v>
      </c>
      <c r="M279" s="85">
        <f t="shared" si="28"/>
        <v>0.2</v>
      </c>
      <c r="N279" s="15">
        <f t="shared" si="26"/>
        <v>0.99</v>
      </c>
      <c r="O279" s="78">
        <f t="shared" si="23"/>
        <v>0</v>
      </c>
      <c r="P279" s="78">
        <f t="shared" si="24"/>
        <v>1.9800000000000005E-2</v>
      </c>
      <c r="Q279" s="153">
        <f t="shared" si="25"/>
        <v>2.0000000000000023E-4</v>
      </c>
      <c r="R279" s="113"/>
    </row>
    <row r="280" spans="2:18" s="3" customFormat="1" ht="27.95" customHeight="1">
      <c r="B280" s="563"/>
      <c r="C280" s="188"/>
      <c r="D280" s="22"/>
      <c r="E280" s="23"/>
      <c r="F280" s="24"/>
      <c r="G280" s="14" t="s">
        <v>14</v>
      </c>
      <c r="H280" s="15">
        <v>0.1</v>
      </c>
      <c r="I280" s="16" t="s">
        <v>68</v>
      </c>
      <c r="J280" s="12" t="s">
        <v>342</v>
      </c>
      <c r="K280" s="16" t="s">
        <v>221</v>
      </c>
      <c r="L280" s="66" t="s">
        <v>847</v>
      </c>
      <c r="M280" s="85">
        <f t="shared" si="28"/>
        <v>0.2</v>
      </c>
      <c r="N280" s="15">
        <f t="shared" si="26"/>
        <v>0.99</v>
      </c>
      <c r="O280" s="78">
        <f t="shared" si="23"/>
        <v>0</v>
      </c>
      <c r="P280" s="78">
        <f t="shared" si="24"/>
        <v>1.9800000000000005E-2</v>
      </c>
      <c r="Q280" s="153">
        <f t="shared" si="25"/>
        <v>2.0000000000000023E-4</v>
      </c>
      <c r="R280" s="113"/>
    </row>
    <row r="281" spans="2:18" s="3" customFormat="1" ht="27.95" customHeight="1">
      <c r="B281" s="563"/>
      <c r="C281" s="188"/>
      <c r="D281" s="17" t="s">
        <v>673</v>
      </c>
      <c r="E281" s="18" t="s">
        <v>71</v>
      </c>
      <c r="F281" s="19" t="s">
        <v>329</v>
      </c>
      <c r="G281" s="14" t="s">
        <v>205</v>
      </c>
      <c r="H281" s="15">
        <v>0.4</v>
      </c>
      <c r="I281" s="16" t="s">
        <v>81</v>
      </c>
      <c r="J281" s="12" t="s">
        <v>292</v>
      </c>
      <c r="K281" s="16" t="s">
        <v>215</v>
      </c>
      <c r="L281" s="65" t="s">
        <v>217</v>
      </c>
      <c r="M281" s="85">
        <v>2</v>
      </c>
      <c r="N281" s="15">
        <f t="shared" si="26"/>
        <v>0</v>
      </c>
      <c r="O281" s="78">
        <f t="shared" si="23"/>
        <v>0.8</v>
      </c>
      <c r="P281" s="78">
        <f t="shared" si="24"/>
        <v>0</v>
      </c>
      <c r="Q281" s="153">
        <f t="shared" si="25"/>
        <v>0</v>
      </c>
      <c r="R281" s="113"/>
    </row>
    <row r="282" spans="2:18" s="3" customFormat="1" ht="27.95" customHeight="1">
      <c r="B282" s="563"/>
      <c r="C282" s="188"/>
      <c r="D282" s="20"/>
      <c r="E282" s="21"/>
      <c r="F282" s="31"/>
      <c r="G282" s="14" t="s">
        <v>206</v>
      </c>
      <c r="H282" s="15">
        <v>0.4</v>
      </c>
      <c r="I282" s="16" t="s">
        <v>68</v>
      </c>
      <c r="J282" s="12" t="s">
        <v>342</v>
      </c>
      <c r="K282" s="16" t="s">
        <v>297</v>
      </c>
      <c r="L282" s="66" t="s">
        <v>847</v>
      </c>
      <c r="M282" s="85">
        <f t="shared" si="28"/>
        <v>2</v>
      </c>
      <c r="N282" s="15">
        <f t="shared" si="26"/>
        <v>0.99</v>
      </c>
      <c r="O282" s="78">
        <f t="shared" si="23"/>
        <v>0</v>
      </c>
      <c r="P282" s="78">
        <f t="shared" si="24"/>
        <v>0.79200000000000004</v>
      </c>
      <c r="Q282" s="153">
        <f t="shared" si="25"/>
        <v>8.0000000000000071E-3</v>
      </c>
      <c r="R282" s="113"/>
    </row>
    <row r="283" spans="2:18" s="3" customFormat="1" ht="27.95" customHeight="1">
      <c r="B283" s="563"/>
      <c r="C283" s="188"/>
      <c r="D283" s="22"/>
      <c r="E283" s="23"/>
      <c r="F283" s="24"/>
      <c r="G283" s="14" t="s">
        <v>14</v>
      </c>
      <c r="H283" s="15">
        <v>0.2</v>
      </c>
      <c r="I283" s="16" t="s">
        <v>15</v>
      </c>
      <c r="J283" s="12" t="s">
        <v>210</v>
      </c>
      <c r="K283" s="16" t="s">
        <v>18</v>
      </c>
      <c r="L283" s="65" t="s">
        <v>21</v>
      </c>
      <c r="M283" s="85">
        <f t="shared" si="28"/>
        <v>2</v>
      </c>
      <c r="N283" s="15">
        <f t="shared" si="26"/>
        <v>0</v>
      </c>
      <c r="O283" s="78">
        <f t="shared" si="23"/>
        <v>0.4</v>
      </c>
      <c r="P283" s="78">
        <f t="shared" si="24"/>
        <v>0</v>
      </c>
      <c r="Q283" s="153">
        <f t="shared" si="25"/>
        <v>0</v>
      </c>
      <c r="R283" s="113"/>
    </row>
    <row r="284" spans="2:18" s="3" customFormat="1" ht="27.95" customHeight="1">
      <c r="B284" s="563"/>
      <c r="C284" s="188"/>
      <c r="D284" s="17" t="s">
        <v>674</v>
      </c>
      <c r="E284" s="18" t="s">
        <v>24</v>
      </c>
      <c r="F284" s="19" t="s">
        <v>331</v>
      </c>
      <c r="G284" s="14" t="s">
        <v>12</v>
      </c>
      <c r="H284" s="15">
        <v>0.8</v>
      </c>
      <c r="I284" s="16" t="s">
        <v>68</v>
      </c>
      <c r="J284" s="12" t="s">
        <v>342</v>
      </c>
      <c r="K284" s="16" t="s">
        <v>221</v>
      </c>
      <c r="L284" s="66" t="s">
        <v>847</v>
      </c>
      <c r="M284" s="85">
        <v>0.2</v>
      </c>
      <c r="N284" s="15">
        <f t="shared" si="26"/>
        <v>0.99</v>
      </c>
      <c r="O284" s="78">
        <f t="shared" si="23"/>
        <v>0</v>
      </c>
      <c r="P284" s="78">
        <f t="shared" si="24"/>
        <v>0.15840000000000004</v>
      </c>
      <c r="Q284" s="153">
        <f t="shared" si="25"/>
        <v>1.6000000000000018E-3</v>
      </c>
      <c r="R284" s="113"/>
    </row>
    <row r="285" spans="2:18" s="3" customFormat="1" ht="27.95" customHeight="1">
      <c r="B285" s="563"/>
      <c r="C285" s="188"/>
      <c r="D285" s="20"/>
      <c r="E285" s="21"/>
      <c r="F285" s="31"/>
      <c r="G285" s="14" t="s">
        <v>13</v>
      </c>
      <c r="H285" s="15">
        <v>0.1</v>
      </c>
      <c r="I285" s="16" t="s">
        <v>204</v>
      </c>
      <c r="J285" s="12" t="s">
        <v>342</v>
      </c>
      <c r="K285" s="16" t="s">
        <v>300</v>
      </c>
      <c r="L285" s="66" t="s">
        <v>847</v>
      </c>
      <c r="M285" s="85">
        <f t="shared" si="28"/>
        <v>0.2</v>
      </c>
      <c r="N285" s="15">
        <f t="shared" si="26"/>
        <v>0.99</v>
      </c>
      <c r="O285" s="78">
        <f t="shared" si="23"/>
        <v>0</v>
      </c>
      <c r="P285" s="78">
        <f t="shared" si="24"/>
        <v>1.9800000000000005E-2</v>
      </c>
      <c r="Q285" s="153">
        <f t="shared" si="25"/>
        <v>2.0000000000000023E-4</v>
      </c>
      <c r="R285" s="113"/>
    </row>
    <row r="286" spans="2:18" s="3" customFormat="1" ht="27.95" customHeight="1">
      <c r="B286" s="563"/>
      <c r="C286" s="188"/>
      <c r="D286" s="20"/>
      <c r="E286" s="21"/>
      <c r="F286" s="31"/>
      <c r="G286" s="14" t="s">
        <v>14</v>
      </c>
      <c r="H286" s="15">
        <v>0.1</v>
      </c>
      <c r="I286" s="91" t="s">
        <v>68</v>
      </c>
      <c r="J286" s="12" t="s">
        <v>342</v>
      </c>
      <c r="K286" s="91" t="s">
        <v>82</v>
      </c>
      <c r="L286" s="66" t="s">
        <v>847</v>
      </c>
      <c r="M286" s="93">
        <f t="shared" si="28"/>
        <v>0.2</v>
      </c>
      <c r="N286" s="172">
        <f t="shared" si="26"/>
        <v>0.99</v>
      </c>
      <c r="O286" s="174">
        <f t="shared" si="23"/>
        <v>0</v>
      </c>
      <c r="P286" s="174">
        <f t="shared" si="24"/>
        <v>1.9800000000000005E-2</v>
      </c>
      <c r="Q286" s="175">
        <f t="shared" si="25"/>
        <v>2.0000000000000023E-4</v>
      </c>
      <c r="R286" s="113"/>
    </row>
    <row r="287" spans="2:18" s="3" customFormat="1" ht="27.95" customHeight="1">
      <c r="B287" s="563"/>
      <c r="C287" s="188"/>
      <c r="D287" s="17" t="s">
        <v>675</v>
      </c>
      <c r="E287" s="18" t="s">
        <v>71</v>
      </c>
      <c r="F287" s="19" t="s">
        <v>330</v>
      </c>
      <c r="G287" s="14" t="s">
        <v>205</v>
      </c>
      <c r="H287" s="15">
        <v>0.4</v>
      </c>
      <c r="I287" s="16" t="s">
        <v>81</v>
      </c>
      <c r="J287" s="12" t="s">
        <v>292</v>
      </c>
      <c r="K287" s="16" t="s">
        <v>215</v>
      </c>
      <c r="L287" s="65" t="s">
        <v>217</v>
      </c>
      <c r="M287" s="85">
        <v>2</v>
      </c>
      <c r="N287" s="15">
        <f t="shared" si="26"/>
        <v>0</v>
      </c>
      <c r="O287" s="78">
        <f t="shared" si="23"/>
        <v>0.8</v>
      </c>
      <c r="P287" s="78">
        <f t="shared" si="24"/>
        <v>0</v>
      </c>
      <c r="Q287" s="153">
        <f t="shared" si="25"/>
        <v>0</v>
      </c>
      <c r="R287" s="113"/>
    </row>
    <row r="288" spans="2:18" s="3" customFormat="1" ht="27.95" customHeight="1">
      <c r="B288" s="563"/>
      <c r="C288" s="188"/>
      <c r="D288" s="20"/>
      <c r="E288" s="21"/>
      <c r="F288" s="31"/>
      <c r="G288" s="14" t="s">
        <v>206</v>
      </c>
      <c r="H288" s="15">
        <v>0.4</v>
      </c>
      <c r="I288" s="16" t="s">
        <v>68</v>
      </c>
      <c r="J288" s="12" t="s">
        <v>342</v>
      </c>
      <c r="K288" s="16" t="s">
        <v>297</v>
      </c>
      <c r="L288" s="66" t="s">
        <v>847</v>
      </c>
      <c r="M288" s="85">
        <f t="shared" ref="M288:M302" si="29">M287</f>
        <v>2</v>
      </c>
      <c r="N288" s="15">
        <f t="shared" si="26"/>
        <v>0.99</v>
      </c>
      <c r="O288" s="78">
        <f t="shared" si="23"/>
        <v>0</v>
      </c>
      <c r="P288" s="78">
        <f t="shared" si="24"/>
        <v>0.79200000000000004</v>
      </c>
      <c r="Q288" s="153">
        <f t="shared" si="25"/>
        <v>8.0000000000000071E-3</v>
      </c>
      <c r="R288" s="113"/>
    </row>
    <row r="289" spans="2:18" s="3" customFormat="1" ht="27.95" customHeight="1">
      <c r="B289" s="563"/>
      <c r="C289" s="188"/>
      <c r="D289" s="22"/>
      <c r="E289" s="23"/>
      <c r="F289" s="24"/>
      <c r="G289" s="14" t="s">
        <v>14</v>
      </c>
      <c r="H289" s="15">
        <v>0.2</v>
      </c>
      <c r="I289" s="16" t="s">
        <v>15</v>
      </c>
      <c r="J289" s="12" t="s">
        <v>210</v>
      </c>
      <c r="K289" s="16" t="s">
        <v>18</v>
      </c>
      <c r="L289" s="65" t="s">
        <v>21</v>
      </c>
      <c r="M289" s="85">
        <f t="shared" si="29"/>
        <v>2</v>
      </c>
      <c r="N289" s="15">
        <f t="shared" si="26"/>
        <v>0</v>
      </c>
      <c r="O289" s="78">
        <f t="shared" si="23"/>
        <v>0.4</v>
      </c>
      <c r="P289" s="78">
        <f t="shared" si="24"/>
        <v>0</v>
      </c>
      <c r="Q289" s="153">
        <f t="shared" si="25"/>
        <v>0</v>
      </c>
      <c r="R289" s="171"/>
    </row>
    <row r="290" spans="2:18" s="3" customFormat="1" ht="27.95" customHeight="1">
      <c r="B290" s="563"/>
      <c r="C290" s="188"/>
      <c r="D290" s="17" t="s">
        <v>676</v>
      </c>
      <c r="E290" s="18" t="s">
        <v>6</v>
      </c>
      <c r="F290" s="19" t="s">
        <v>331</v>
      </c>
      <c r="G290" s="14" t="s">
        <v>12</v>
      </c>
      <c r="H290" s="15">
        <v>0.8</v>
      </c>
      <c r="I290" s="16" t="s">
        <v>68</v>
      </c>
      <c r="J290" s="12" t="s">
        <v>342</v>
      </c>
      <c r="K290" s="16" t="s">
        <v>221</v>
      </c>
      <c r="L290" s="66" t="s">
        <v>847</v>
      </c>
      <c r="M290" s="85">
        <v>0.2</v>
      </c>
      <c r="N290" s="15">
        <f t="shared" si="26"/>
        <v>0.99</v>
      </c>
      <c r="O290" s="78">
        <f t="shared" si="23"/>
        <v>0</v>
      </c>
      <c r="P290" s="78">
        <f t="shared" si="24"/>
        <v>0.15840000000000004</v>
      </c>
      <c r="Q290" s="153">
        <f t="shared" si="25"/>
        <v>1.6000000000000018E-3</v>
      </c>
      <c r="R290" s="171"/>
    </row>
    <row r="291" spans="2:18" s="3" customFormat="1" ht="27.95" customHeight="1">
      <c r="B291" s="563"/>
      <c r="C291" s="188"/>
      <c r="D291" s="20"/>
      <c r="E291" s="21"/>
      <c r="F291" s="31"/>
      <c r="G291" s="14" t="s">
        <v>13</v>
      </c>
      <c r="H291" s="15">
        <v>0.1</v>
      </c>
      <c r="I291" s="16" t="s">
        <v>204</v>
      </c>
      <c r="J291" s="12" t="s">
        <v>342</v>
      </c>
      <c r="K291" s="16" t="s">
        <v>300</v>
      </c>
      <c r="L291" s="66" t="s">
        <v>847</v>
      </c>
      <c r="M291" s="85">
        <f t="shared" si="29"/>
        <v>0.2</v>
      </c>
      <c r="N291" s="15">
        <f t="shared" si="26"/>
        <v>0.99</v>
      </c>
      <c r="O291" s="78">
        <f t="shared" si="23"/>
        <v>0</v>
      </c>
      <c r="P291" s="78">
        <f t="shared" si="24"/>
        <v>1.9800000000000005E-2</v>
      </c>
      <c r="Q291" s="153">
        <f t="shared" si="25"/>
        <v>2.0000000000000023E-4</v>
      </c>
      <c r="R291" s="171"/>
    </row>
    <row r="292" spans="2:18" s="3" customFormat="1" ht="27.95" customHeight="1">
      <c r="B292" s="563"/>
      <c r="C292" s="188"/>
      <c r="D292" s="22"/>
      <c r="E292" s="23"/>
      <c r="F292" s="24"/>
      <c r="G292" s="14" t="s">
        <v>14</v>
      </c>
      <c r="H292" s="15">
        <v>0.1</v>
      </c>
      <c r="I292" s="91" t="s">
        <v>68</v>
      </c>
      <c r="J292" s="12" t="s">
        <v>342</v>
      </c>
      <c r="K292" s="91" t="s">
        <v>82</v>
      </c>
      <c r="L292" s="66" t="s">
        <v>847</v>
      </c>
      <c r="M292" s="85">
        <f t="shared" si="29"/>
        <v>0.2</v>
      </c>
      <c r="N292" s="15">
        <f t="shared" si="26"/>
        <v>0.99</v>
      </c>
      <c r="O292" s="78">
        <f t="shared" si="23"/>
        <v>0</v>
      </c>
      <c r="P292" s="78">
        <f t="shared" si="24"/>
        <v>1.9800000000000005E-2</v>
      </c>
      <c r="Q292" s="153">
        <f t="shared" si="25"/>
        <v>2.0000000000000023E-4</v>
      </c>
      <c r="R292" s="171"/>
    </row>
    <row r="293" spans="2:18" s="3" customFormat="1" ht="27.95" customHeight="1">
      <c r="B293" s="563"/>
      <c r="C293" s="188"/>
      <c r="D293" s="17" t="s">
        <v>677</v>
      </c>
      <c r="E293" s="18" t="s">
        <v>354</v>
      </c>
      <c r="F293" s="19" t="s">
        <v>332</v>
      </c>
      <c r="G293" s="168" t="s">
        <v>357</v>
      </c>
      <c r="H293" s="164">
        <v>0.25</v>
      </c>
      <c r="I293" s="165" t="s">
        <v>81</v>
      </c>
      <c r="J293" s="13" t="s">
        <v>210</v>
      </c>
      <c r="K293" s="165" t="s">
        <v>298</v>
      </c>
      <c r="L293" s="66" t="s">
        <v>299</v>
      </c>
      <c r="M293" s="177">
        <v>0.45</v>
      </c>
      <c r="N293" s="164">
        <f t="shared" si="26"/>
        <v>0</v>
      </c>
      <c r="O293" s="167">
        <f t="shared" si="23"/>
        <v>0.1125</v>
      </c>
      <c r="P293" s="167">
        <f t="shared" si="24"/>
        <v>0</v>
      </c>
      <c r="Q293" s="178">
        <f t="shared" si="25"/>
        <v>0</v>
      </c>
      <c r="R293" s="171"/>
    </row>
    <row r="294" spans="2:18" s="3" customFormat="1" ht="27.95" customHeight="1">
      <c r="B294" s="563"/>
      <c r="C294" s="188"/>
      <c r="D294" s="20"/>
      <c r="E294" s="21"/>
      <c r="F294" s="31"/>
      <c r="G294" s="168" t="s">
        <v>233</v>
      </c>
      <c r="H294" s="164">
        <v>0.25</v>
      </c>
      <c r="I294" s="165" t="s">
        <v>204</v>
      </c>
      <c r="J294" s="13" t="s">
        <v>342</v>
      </c>
      <c r="K294" s="165" t="s">
        <v>82</v>
      </c>
      <c r="L294" s="66" t="s">
        <v>847</v>
      </c>
      <c r="M294" s="177">
        <v>0.45</v>
      </c>
      <c r="N294" s="164">
        <f t="shared" si="26"/>
        <v>0.99</v>
      </c>
      <c r="O294" s="167">
        <f t="shared" si="23"/>
        <v>0</v>
      </c>
      <c r="P294" s="167">
        <f t="shared" si="24"/>
        <v>0.111375</v>
      </c>
      <c r="Q294" s="178">
        <f t="shared" si="25"/>
        <v>1.125000000000001E-3</v>
      </c>
      <c r="R294" s="171"/>
    </row>
    <row r="295" spans="2:18" s="3" customFormat="1" ht="27.95" customHeight="1">
      <c r="B295" s="563"/>
      <c r="C295" s="188"/>
      <c r="D295" s="20"/>
      <c r="E295" s="21"/>
      <c r="F295" s="31"/>
      <c r="G295" s="168" t="s">
        <v>358</v>
      </c>
      <c r="H295" s="164">
        <v>0.25</v>
      </c>
      <c r="I295" s="165" t="s">
        <v>204</v>
      </c>
      <c r="J295" s="13" t="s">
        <v>342</v>
      </c>
      <c r="K295" s="165" t="s">
        <v>300</v>
      </c>
      <c r="L295" s="66" t="s">
        <v>847</v>
      </c>
      <c r="M295" s="177">
        <f>M293</f>
        <v>0.45</v>
      </c>
      <c r="N295" s="164">
        <f t="shared" si="26"/>
        <v>0.99</v>
      </c>
      <c r="O295" s="167">
        <f t="shared" si="23"/>
        <v>0</v>
      </c>
      <c r="P295" s="167">
        <f t="shared" si="24"/>
        <v>0.111375</v>
      </c>
      <c r="Q295" s="178">
        <f t="shared" si="25"/>
        <v>1.125000000000001E-3</v>
      </c>
      <c r="R295" s="171"/>
    </row>
    <row r="296" spans="2:18" s="3" customFormat="1" ht="27.95" customHeight="1">
      <c r="B296" s="563"/>
      <c r="C296" s="188"/>
      <c r="D296" s="20"/>
      <c r="E296" s="21"/>
      <c r="F296" s="31"/>
      <c r="G296" s="168" t="s">
        <v>359</v>
      </c>
      <c r="H296" s="164">
        <v>0.25</v>
      </c>
      <c r="I296" s="179" t="s">
        <v>26</v>
      </c>
      <c r="J296" s="180" t="s">
        <v>214</v>
      </c>
      <c r="K296" s="179" t="s">
        <v>18</v>
      </c>
      <c r="L296" s="181" t="s">
        <v>21</v>
      </c>
      <c r="M296" s="182">
        <f t="shared" si="29"/>
        <v>0.45</v>
      </c>
      <c r="N296" s="183">
        <f t="shared" si="26"/>
        <v>0</v>
      </c>
      <c r="O296" s="184">
        <f t="shared" si="23"/>
        <v>0.1125</v>
      </c>
      <c r="P296" s="184">
        <f t="shared" si="24"/>
        <v>0</v>
      </c>
      <c r="Q296" s="185">
        <f t="shared" si="25"/>
        <v>0</v>
      </c>
      <c r="R296" s="171"/>
    </row>
    <row r="297" spans="2:18" s="3" customFormat="1" ht="27.95" customHeight="1">
      <c r="B297" s="563"/>
      <c r="C297" s="188"/>
      <c r="D297" s="17" t="s">
        <v>678</v>
      </c>
      <c r="E297" s="18" t="s">
        <v>6</v>
      </c>
      <c r="F297" s="19" t="s">
        <v>333</v>
      </c>
      <c r="G297" s="14" t="s">
        <v>12</v>
      </c>
      <c r="H297" s="15">
        <v>0.8</v>
      </c>
      <c r="I297" s="16" t="s">
        <v>345</v>
      </c>
      <c r="J297" s="12" t="s">
        <v>820</v>
      </c>
      <c r="K297" s="16" t="s">
        <v>221</v>
      </c>
      <c r="L297" s="66" t="s">
        <v>847</v>
      </c>
      <c r="M297" s="85">
        <v>0.2</v>
      </c>
      <c r="N297" s="15">
        <f t="shared" si="26"/>
        <v>0.99</v>
      </c>
      <c r="O297" s="78">
        <f t="shared" si="23"/>
        <v>0</v>
      </c>
      <c r="P297" s="78">
        <f t="shared" si="24"/>
        <v>0.15840000000000004</v>
      </c>
      <c r="Q297" s="153">
        <f t="shared" si="25"/>
        <v>1.6000000000000018E-3</v>
      </c>
      <c r="R297" s="171"/>
    </row>
    <row r="298" spans="2:18" s="3" customFormat="1" ht="27.95" customHeight="1">
      <c r="B298" s="563"/>
      <c r="C298" s="188"/>
      <c r="D298" s="20"/>
      <c r="E298" s="21"/>
      <c r="F298" s="31"/>
      <c r="G298" s="14" t="s">
        <v>13</v>
      </c>
      <c r="H298" s="15">
        <v>0.1</v>
      </c>
      <c r="I298" s="16" t="s">
        <v>346</v>
      </c>
      <c r="J298" s="12" t="s">
        <v>218</v>
      </c>
      <c r="K298" s="16" t="s">
        <v>347</v>
      </c>
      <c r="L298" s="65" t="s">
        <v>217</v>
      </c>
      <c r="M298" s="85">
        <f t="shared" si="29"/>
        <v>0.2</v>
      </c>
      <c r="N298" s="15">
        <f t="shared" si="26"/>
        <v>0</v>
      </c>
      <c r="O298" s="78">
        <f t="shared" si="23"/>
        <v>2.0000000000000004E-2</v>
      </c>
      <c r="P298" s="78">
        <f t="shared" si="24"/>
        <v>0</v>
      </c>
      <c r="Q298" s="153">
        <f t="shared" si="25"/>
        <v>0</v>
      </c>
      <c r="R298" s="171"/>
    </row>
    <row r="299" spans="2:18" s="3" customFormat="1" ht="27.95" customHeight="1">
      <c r="B299" s="563"/>
      <c r="C299" s="188"/>
      <c r="D299" s="22"/>
      <c r="E299" s="23"/>
      <c r="F299" s="24"/>
      <c r="G299" s="14" t="s">
        <v>14</v>
      </c>
      <c r="H299" s="15">
        <v>0.1</v>
      </c>
      <c r="I299" s="16" t="s">
        <v>81</v>
      </c>
      <c r="J299" s="12" t="s">
        <v>210</v>
      </c>
      <c r="K299" s="16" t="s">
        <v>18</v>
      </c>
      <c r="L299" s="65" t="s">
        <v>21</v>
      </c>
      <c r="M299" s="85">
        <f t="shared" si="29"/>
        <v>0.2</v>
      </c>
      <c r="N299" s="15">
        <f t="shared" si="26"/>
        <v>0</v>
      </c>
      <c r="O299" s="78">
        <f t="shared" si="23"/>
        <v>2.0000000000000004E-2</v>
      </c>
      <c r="P299" s="78">
        <f t="shared" si="24"/>
        <v>0</v>
      </c>
      <c r="Q299" s="153">
        <f t="shared" si="25"/>
        <v>0</v>
      </c>
      <c r="R299" s="171"/>
    </row>
    <row r="300" spans="2:18" s="3" customFormat="1" ht="27.95" customHeight="1">
      <c r="B300" s="563"/>
      <c r="C300" s="188"/>
      <c r="D300" s="17" t="s">
        <v>679</v>
      </c>
      <c r="E300" s="18" t="s">
        <v>335</v>
      </c>
      <c r="F300" s="19" t="s">
        <v>330</v>
      </c>
      <c r="G300" s="14" t="s">
        <v>205</v>
      </c>
      <c r="H300" s="15">
        <v>0.4</v>
      </c>
      <c r="I300" s="16" t="s">
        <v>81</v>
      </c>
      <c r="J300" s="12" t="s">
        <v>210</v>
      </c>
      <c r="K300" s="16" t="s">
        <v>298</v>
      </c>
      <c r="L300" s="65" t="s">
        <v>299</v>
      </c>
      <c r="M300" s="85">
        <v>2</v>
      </c>
      <c r="N300" s="15">
        <f t="shared" si="26"/>
        <v>0</v>
      </c>
      <c r="O300" s="78">
        <f t="shared" si="23"/>
        <v>0.8</v>
      </c>
      <c r="P300" s="78">
        <f t="shared" si="24"/>
        <v>0</v>
      </c>
      <c r="Q300" s="153">
        <f t="shared" si="25"/>
        <v>0</v>
      </c>
      <c r="R300" s="113"/>
    </row>
    <row r="301" spans="2:18" s="3" customFormat="1" ht="27.95" customHeight="1">
      <c r="B301" s="563"/>
      <c r="C301" s="188"/>
      <c r="D301" s="20"/>
      <c r="E301" s="21"/>
      <c r="F301" s="31"/>
      <c r="G301" s="14" t="s">
        <v>206</v>
      </c>
      <c r="H301" s="15">
        <v>0.4</v>
      </c>
      <c r="I301" s="16" t="s">
        <v>204</v>
      </c>
      <c r="J301" s="12" t="s">
        <v>850</v>
      </c>
      <c r="K301" s="16" t="s">
        <v>300</v>
      </c>
      <c r="L301" s="66" t="s">
        <v>847</v>
      </c>
      <c r="M301" s="85">
        <f t="shared" si="29"/>
        <v>2</v>
      </c>
      <c r="N301" s="15">
        <f t="shared" si="26"/>
        <v>0.99</v>
      </c>
      <c r="O301" s="78">
        <f t="shared" si="23"/>
        <v>0</v>
      </c>
      <c r="P301" s="78">
        <f t="shared" si="24"/>
        <v>0.79200000000000004</v>
      </c>
      <c r="Q301" s="153">
        <f t="shared" si="25"/>
        <v>8.0000000000000071E-3</v>
      </c>
      <c r="R301" s="113"/>
    </row>
    <row r="302" spans="2:18" s="3" customFormat="1" ht="27.95" customHeight="1">
      <c r="B302" s="563"/>
      <c r="C302" s="269"/>
      <c r="D302" s="22"/>
      <c r="E302" s="23"/>
      <c r="F302" s="24"/>
      <c r="G302" s="14" t="s">
        <v>14</v>
      </c>
      <c r="H302" s="15">
        <v>0.2</v>
      </c>
      <c r="I302" s="16" t="s">
        <v>26</v>
      </c>
      <c r="J302" s="12" t="s">
        <v>214</v>
      </c>
      <c r="K302" s="16" t="s">
        <v>18</v>
      </c>
      <c r="L302" s="65" t="s">
        <v>21</v>
      </c>
      <c r="M302" s="85">
        <f t="shared" si="29"/>
        <v>2</v>
      </c>
      <c r="N302" s="15">
        <f t="shared" si="26"/>
        <v>0</v>
      </c>
      <c r="O302" s="78">
        <f t="shared" si="23"/>
        <v>0.4</v>
      </c>
      <c r="P302" s="78">
        <f t="shared" si="24"/>
        <v>0</v>
      </c>
      <c r="Q302" s="153">
        <f t="shared" si="25"/>
        <v>0</v>
      </c>
      <c r="R302" s="113"/>
    </row>
    <row r="303" spans="2:18" s="3" customFormat="1" ht="27.95" customHeight="1">
      <c r="B303" s="563"/>
      <c r="C303" s="94" t="s">
        <v>680</v>
      </c>
      <c r="D303" s="20" t="s">
        <v>681</v>
      </c>
      <c r="E303" s="21" t="s">
        <v>22</v>
      </c>
      <c r="F303" s="31" t="s">
        <v>324</v>
      </c>
      <c r="G303" s="25" t="s">
        <v>205</v>
      </c>
      <c r="H303" s="26">
        <v>0.4</v>
      </c>
      <c r="I303" s="27" t="s">
        <v>15</v>
      </c>
      <c r="J303" s="11" t="s">
        <v>210</v>
      </c>
      <c r="K303" s="27" t="s">
        <v>18</v>
      </c>
      <c r="L303" s="64" t="s">
        <v>21</v>
      </c>
      <c r="M303" s="87">
        <v>2</v>
      </c>
      <c r="N303" s="26">
        <f t="shared" si="26"/>
        <v>0</v>
      </c>
      <c r="O303" s="88">
        <f t="shared" si="23"/>
        <v>0.8</v>
      </c>
      <c r="P303" s="88">
        <f t="shared" si="24"/>
        <v>0</v>
      </c>
      <c r="Q303" s="152">
        <f t="shared" si="25"/>
        <v>0</v>
      </c>
      <c r="R303" s="113"/>
    </row>
    <row r="304" spans="2:18" s="3" customFormat="1" ht="27.95" customHeight="1">
      <c r="B304" s="563"/>
      <c r="C304" s="188"/>
      <c r="D304" s="20"/>
      <c r="E304" s="21"/>
      <c r="F304" s="31"/>
      <c r="G304" s="14" t="s">
        <v>206</v>
      </c>
      <c r="H304" s="15">
        <v>0.4</v>
      </c>
      <c r="I304" s="16" t="s">
        <v>204</v>
      </c>
      <c r="J304" s="13" t="s">
        <v>850</v>
      </c>
      <c r="K304" s="16" t="s">
        <v>20</v>
      </c>
      <c r="L304" s="66" t="s">
        <v>847</v>
      </c>
      <c r="M304" s="85">
        <f t="shared" ref="M304:M326" si="30">M303</f>
        <v>2</v>
      </c>
      <c r="N304" s="15">
        <f t="shared" si="26"/>
        <v>0.99</v>
      </c>
      <c r="O304" s="78">
        <f t="shared" ref="O304:O342" si="31">IF(I304="Safe", M304*H304,0)</f>
        <v>0</v>
      </c>
      <c r="P304" s="78">
        <f t="shared" ref="P304:P342" si="32">IF(I304="Dangerous",M304*H304*N304,0)</f>
        <v>0.79200000000000004</v>
      </c>
      <c r="Q304" s="153">
        <f t="shared" ref="Q304:Q342" si="33">IF(P304=0,0,M304*H304*(1-N304))</f>
        <v>8.0000000000000071E-3</v>
      </c>
      <c r="R304" s="113"/>
    </row>
    <row r="305" spans="2:18" s="3" customFormat="1" ht="27.95" customHeight="1">
      <c r="B305" s="563"/>
      <c r="C305" s="188"/>
      <c r="D305" s="22"/>
      <c r="E305" s="23"/>
      <c r="F305" s="24"/>
      <c r="G305" s="14" t="s">
        <v>14</v>
      </c>
      <c r="H305" s="15">
        <v>0.2</v>
      </c>
      <c r="I305" s="16" t="s">
        <v>15</v>
      </c>
      <c r="J305" s="12" t="s">
        <v>210</v>
      </c>
      <c r="K305" s="16" t="s">
        <v>18</v>
      </c>
      <c r="L305" s="65" t="s">
        <v>21</v>
      </c>
      <c r="M305" s="85">
        <f t="shared" si="30"/>
        <v>2</v>
      </c>
      <c r="N305" s="15">
        <f t="shared" si="26"/>
        <v>0</v>
      </c>
      <c r="O305" s="78">
        <f t="shared" si="31"/>
        <v>0.4</v>
      </c>
      <c r="P305" s="78">
        <f t="shared" si="32"/>
        <v>0</v>
      </c>
      <c r="Q305" s="153">
        <f t="shared" si="33"/>
        <v>0</v>
      </c>
      <c r="R305" s="113"/>
    </row>
    <row r="306" spans="2:18" s="3" customFormat="1" ht="27.95" customHeight="1">
      <c r="B306" s="563"/>
      <c r="C306" s="188"/>
      <c r="D306" s="17" t="s">
        <v>682</v>
      </c>
      <c r="E306" s="18" t="s">
        <v>6</v>
      </c>
      <c r="F306" s="19" t="s">
        <v>312</v>
      </c>
      <c r="G306" s="14" t="s">
        <v>12</v>
      </c>
      <c r="H306" s="15">
        <v>0.8</v>
      </c>
      <c r="I306" s="16" t="s">
        <v>68</v>
      </c>
      <c r="J306" s="12" t="s">
        <v>820</v>
      </c>
      <c r="K306" s="16" t="s">
        <v>221</v>
      </c>
      <c r="L306" s="66" t="s">
        <v>847</v>
      </c>
      <c r="M306" s="85">
        <v>0.2</v>
      </c>
      <c r="N306" s="15">
        <f t="shared" ref="N306:N342" si="34">IF(K306="Detected", 0.99,0)</f>
        <v>0.99</v>
      </c>
      <c r="O306" s="78">
        <f t="shared" si="31"/>
        <v>0</v>
      </c>
      <c r="P306" s="78">
        <f t="shared" si="32"/>
        <v>0.15840000000000004</v>
      </c>
      <c r="Q306" s="153">
        <f t="shared" si="33"/>
        <v>1.6000000000000018E-3</v>
      </c>
      <c r="R306" s="113"/>
    </row>
    <row r="307" spans="2:18" s="3" customFormat="1" ht="27.95" customHeight="1">
      <c r="B307" s="563"/>
      <c r="C307" s="188"/>
      <c r="D307" s="20"/>
      <c r="E307" s="21"/>
      <c r="F307" s="31"/>
      <c r="G307" s="14" t="s">
        <v>13</v>
      </c>
      <c r="H307" s="15">
        <v>0.1</v>
      </c>
      <c r="I307" s="16" t="s">
        <v>339</v>
      </c>
      <c r="J307" s="12" t="s">
        <v>343</v>
      </c>
      <c r="K307" s="16" t="s">
        <v>297</v>
      </c>
      <c r="L307" s="66" t="s">
        <v>847</v>
      </c>
      <c r="M307" s="85">
        <f t="shared" si="30"/>
        <v>0.2</v>
      </c>
      <c r="N307" s="15">
        <f t="shared" si="34"/>
        <v>0.99</v>
      </c>
      <c r="O307" s="78">
        <f t="shared" si="31"/>
        <v>0</v>
      </c>
      <c r="P307" s="78">
        <f t="shared" si="32"/>
        <v>1.9800000000000005E-2</v>
      </c>
      <c r="Q307" s="153">
        <f t="shared" si="33"/>
        <v>2.0000000000000023E-4</v>
      </c>
      <c r="R307" s="113"/>
    </row>
    <row r="308" spans="2:18" s="3" customFormat="1" ht="27.95" customHeight="1">
      <c r="B308" s="563"/>
      <c r="C308" s="188"/>
      <c r="D308" s="22"/>
      <c r="E308" s="23"/>
      <c r="F308" s="24"/>
      <c r="G308" s="14" t="s">
        <v>14</v>
      </c>
      <c r="H308" s="15">
        <v>0.1</v>
      </c>
      <c r="I308" s="16" t="s">
        <v>340</v>
      </c>
      <c r="J308" s="12" t="s">
        <v>342</v>
      </c>
      <c r="K308" s="16" t="s">
        <v>221</v>
      </c>
      <c r="L308" s="66" t="s">
        <v>847</v>
      </c>
      <c r="M308" s="85">
        <f t="shared" si="30"/>
        <v>0.2</v>
      </c>
      <c r="N308" s="15">
        <f t="shared" si="34"/>
        <v>0.99</v>
      </c>
      <c r="O308" s="78">
        <f t="shared" si="31"/>
        <v>0</v>
      </c>
      <c r="P308" s="78">
        <f t="shared" si="32"/>
        <v>1.9800000000000005E-2</v>
      </c>
      <c r="Q308" s="153">
        <f t="shared" si="33"/>
        <v>2.0000000000000023E-4</v>
      </c>
      <c r="R308" s="113"/>
    </row>
    <row r="309" spans="2:18" s="3" customFormat="1" ht="27.95" customHeight="1">
      <c r="B309" s="563"/>
      <c r="C309" s="188"/>
      <c r="D309" s="17" t="s">
        <v>683</v>
      </c>
      <c r="E309" s="18" t="s">
        <v>334</v>
      </c>
      <c r="F309" s="19" t="s">
        <v>312</v>
      </c>
      <c r="G309" s="14" t="s">
        <v>12</v>
      </c>
      <c r="H309" s="15">
        <v>0.8</v>
      </c>
      <c r="I309" s="16" t="s">
        <v>68</v>
      </c>
      <c r="J309" s="12" t="s">
        <v>820</v>
      </c>
      <c r="K309" s="16" t="s">
        <v>221</v>
      </c>
      <c r="L309" s="66" t="s">
        <v>847</v>
      </c>
      <c r="M309" s="85">
        <v>0.2</v>
      </c>
      <c r="N309" s="15">
        <f t="shared" si="34"/>
        <v>0.99</v>
      </c>
      <c r="O309" s="78">
        <f t="shared" si="31"/>
        <v>0</v>
      </c>
      <c r="P309" s="78">
        <f t="shared" si="32"/>
        <v>0.15840000000000004</v>
      </c>
      <c r="Q309" s="153">
        <f t="shared" si="33"/>
        <v>1.6000000000000018E-3</v>
      </c>
      <c r="R309" s="113"/>
    </row>
    <row r="310" spans="2:18" s="3" customFormat="1" ht="27.95" customHeight="1">
      <c r="B310" s="563"/>
      <c r="C310" s="188"/>
      <c r="D310" s="20"/>
      <c r="E310" s="21"/>
      <c r="F310" s="31"/>
      <c r="G310" s="14" t="s">
        <v>13</v>
      </c>
      <c r="H310" s="15">
        <v>0.1</v>
      </c>
      <c r="I310" s="16" t="s">
        <v>339</v>
      </c>
      <c r="J310" s="12" t="s">
        <v>343</v>
      </c>
      <c r="K310" s="16" t="s">
        <v>297</v>
      </c>
      <c r="L310" s="66" t="s">
        <v>847</v>
      </c>
      <c r="M310" s="85">
        <f t="shared" si="30"/>
        <v>0.2</v>
      </c>
      <c r="N310" s="15">
        <f t="shared" si="34"/>
        <v>0.99</v>
      </c>
      <c r="O310" s="78">
        <f t="shared" si="31"/>
        <v>0</v>
      </c>
      <c r="P310" s="78">
        <f t="shared" si="32"/>
        <v>1.9800000000000005E-2</v>
      </c>
      <c r="Q310" s="153">
        <f t="shared" si="33"/>
        <v>2.0000000000000023E-4</v>
      </c>
      <c r="R310" s="113"/>
    </row>
    <row r="311" spans="2:18" s="3" customFormat="1" ht="27.95" customHeight="1">
      <c r="B311" s="563"/>
      <c r="C311" s="188"/>
      <c r="D311" s="22"/>
      <c r="E311" s="23"/>
      <c r="F311" s="24"/>
      <c r="G311" s="14" t="s">
        <v>14</v>
      </c>
      <c r="H311" s="15">
        <v>0.1</v>
      </c>
      <c r="I311" s="16" t="s">
        <v>340</v>
      </c>
      <c r="J311" s="12" t="s">
        <v>342</v>
      </c>
      <c r="K311" s="16" t="s">
        <v>221</v>
      </c>
      <c r="L311" s="66" t="s">
        <v>847</v>
      </c>
      <c r="M311" s="85">
        <f t="shared" si="30"/>
        <v>0.2</v>
      </c>
      <c r="N311" s="15">
        <f t="shared" si="34"/>
        <v>0.99</v>
      </c>
      <c r="O311" s="78">
        <f t="shared" si="31"/>
        <v>0</v>
      </c>
      <c r="P311" s="78">
        <f t="shared" si="32"/>
        <v>1.9800000000000005E-2</v>
      </c>
      <c r="Q311" s="153">
        <f t="shared" si="33"/>
        <v>2.0000000000000023E-4</v>
      </c>
      <c r="R311" s="113"/>
    </row>
    <row r="312" spans="2:18" s="3" customFormat="1" ht="27.95" customHeight="1">
      <c r="B312" s="563"/>
      <c r="C312" s="188"/>
      <c r="D312" s="17" t="s">
        <v>684</v>
      </c>
      <c r="E312" s="18" t="s">
        <v>71</v>
      </c>
      <c r="F312" s="19" t="s">
        <v>325</v>
      </c>
      <c r="G312" s="14" t="s">
        <v>205</v>
      </c>
      <c r="H312" s="15">
        <v>0.4</v>
      </c>
      <c r="I312" s="16" t="s">
        <v>15</v>
      </c>
      <c r="J312" s="12" t="s">
        <v>210</v>
      </c>
      <c r="K312" s="16" t="s">
        <v>18</v>
      </c>
      <c r="L312" s="65" t="s">
        <v>21</v>
      </c>
      <c r="M312" s="85">
        <v>2</v>
      </c>
      <c r="N312" s="15">
        <f t="shared" si="34"/>
        <v>0</v>
      </c>
      <c r="O312" s="78">
        <f t="shared" si="31"/>
        <v>0.8</v>
      </c>
      <c r="P312" s="78">
        <f t="shared" si="32"/>
        <v>0</v>
      </c>
      <c r="Q312" s="153">
        <f t="shared" si="33"/>
        <v>0</v>
      </c>
      <c r="R312" s="113"/>
    </row>
    <row r="313" spans="2:18" s="3" customFormat="1" ht="27.95" customHeight="1">
      <c r="B313" s="563"/>
      <c r="C313" s="188"/>
      <c r="D313" s="20"/>
      <c r="E313" s="21"/>
      <c r="F313" s="31"/>
      <c r="G313" s="14" t="s">
        <v>206</v>
      </c>
      <c r="H313" s="15">
        <v>0.4</v>
      </c>
      <c r="I313" s="16" t="s">
        <v>204</v>
      </c>
      <c r="J313" s="13" t="s">
        <v>850</v>
      </c>
      <c r="K313" s="16" t="s">
        <v>20</v>
      </c>
      <c r="L313" s="66" t="s">
        <v>847</v>
      </c>
      <c r="M313" s="85">
        <f t="shared" si="30"/>
        <v>2</v>
      </c>
      <c r="N313" s="15">
        <f t="shared" si="34"/>
        <v>0.99</v>
      </c>
      <c r="O313" s="78">
        <f t="shared" si="31"/>
        <v>0</v>
      </c>
      <c r="P313" s="78">
        <f t="shared" si="32"/>
        <v>0.79200000000000004</v>
      </c>
      <c r="Q313" s="153">
        <f t="shared" si="33"/>
        <v>8.0000000000000071E-3</v>
      </c>
      <c r="R313" s="113"/>
    </row>
    <row r="314" spans="2:18" s="3" customFormat="1" ht="27.95" customHeight="1">
      <c r="B314" s="563"/>
      <c r="C314" s="188"/>
      <c r="D314" s="22"/>
      <c r="E314" s="23"/>
      <c r="F314" s="24"/>
      <c r="G314" s="14" t="s">
        <v>14</v>
      </c>
      <c r="H314" s="15">
        <v>0.2</v>
      </c>
      <c r="I314" s="16" t="s">
        <v>15</v>
      </c>
      <c r="J314" s="12" t="s">
        <v>210</v>
      </c>
      <c r="K314" s="16" t="s">
        <v>18</v>
      </c>
      <c r="L314" s="65" t="s">
        <v>21</v>
      </c>
      <c r="M314" s="85">
        <f t="shared" si="30"/>
        <v>2</v>
      </c>
      <c r="N314" s="15">
        <f t="shared" si="34"/>
        <v>0</v>
      </c>
      <c r="O314" s="78">
        <f t="shared" si="31"/>
        <v>0.4</v>
      </c>
      <c r="P314" s="78">
        <f t="shared" si="32"/>
        <v>0</v>
      </c>
      <c r="Q314" s="153">
        <f t="shared" si="33"/>
        <v>0</v>
      </c>
      <c r="R314" s="113"/>
    </row>
    <row r="315" spans="2:18" s="3" customFormat="1" ht="27.95" customHeight="1">
      <c r="B315" s="563"/>
      <c r="C315" s="188"/>
      <c r="D315" s="17" t="s">
        <v>685</v>
      </c>
      <c r="E315" s="18" t="s">
        <v>6</v>
      </c>
      <c r="F315" s="19" t="s">
        <v>326</v>
      </c>
      <c r="G315" s="14" t="s">
        <v>12</v>
      </c>
      <c r="H315" s="15">
        <v>0.8</v>
      </c>
      <c r="I315" s="16" t="s">
        <v>344</v>
      </c>
      <c r="J315" s="12" t="s">
        <v>820</v>
      </c>
      <c r="K315" s="16" t="s">
        <v>82</v>
      </c>
      <c r="L315" s="66" t="s">
        <v>847</v>
      </c>
      <c r="M315" s="85">
        <v>0.2</v>
      </c>
      <c r="N315" s="15">
        <f t="shared" si="34"/>
        <v>0.99</v>
      </c>
      <c r="O315" s="78">
        <f t="shared" si="31"/>
        <v>0</v>
      </c>
      <c r="P315" s="78">
        <f t="shared" si="32"/>
        <v>0.15840000000000004</v>
      </c>
      <c r="Q315" s="153">
        <f t="shared" si="33"/>
        <v>1.6000000000000018E-3</v>
      </c>
      <c r="R315" s="113"/>
    </row>
    <row r="316" spans="2:18" s="3" customFormat="1" ht="27.95" customHeight="1">
      <c r="B316" s="563"/>
      <c r="C316" s="188"/>
      <c r="D316" s="20"/>
      <c r="E316" s="21"/>
      <c r="F316" s="31"/>
      <c r="G316" s="14" t="s">
        <v>13</v>
      </c>
      <c r="H316" s="15">
        <v>0.1</v>
      </c>
      <c r="I316" s="16" t="s">
        <v>68</v>
      </c>
      <c r="J316" s="12" t="s">
        <v>342</v>
      </c>
      <c r="K316" s="16" t="s">
        <v>297</v>
      </c>
      <c r="L316" s="66" t="s">
        <v>847</v>
      </c>
      <c r="M316" s="85">
        <f t="shared" si="30"/>
        <v>0.2</v>
      </c>
      <c r="N316" s="15">
        <f t="shared" si="34"/>
        <v>0.99</v>
      </c>
      <c r="O316" s="78">
        <f t="shared" si="31"/>
        <v>0</v>
      </c>
      <c r="P316" s="78">
        <f t="shared" si="32"/>
        <v>1.9800000000000005E-2</v>
      </c>
      <c r="Q316" s="153">
        <f t="shared" si="33"/>
        <v>2.0000000000000023E-4</v>
      </c>
      <c r="R316" s="113"/>
    </row>
    <row r="317" spans="2:18" s="3" customFormat="1" ht="27.95" customHeight="1">
      <c r="B317" s="563"/>
      <c r="C317" s="188"/>
      <c r="D317" s="22"/>
      <c r="E317" s="23"/>
      <c r="F317" s="24"/>
      <c r="G317" s="14" t="s">
        <v>14</v>
      </c>
      <c r="H317" s="15">
        <v>0.1</v>
      </c>
      <c r="I317" s="16" t="s">
        <v>68</v>
      </c>
      <c r="J317" s="12" t="s">
        <v>342</v>
      </c>
      <c r="K317" s="16" t="s">
        <v>221</v>
      </c>
      <c r="L317" s="66" t="s">
        <v>847</v>
      </c>
      <c r="M317" s="85">
        <f t="shared" si="30"/>
        <v>0.2</v>
      </c>
      <c r="N317" s="15">
        <f t="shared" si="34"/>
        <v>0.99</v>
      </c>
      <c r="O317" s="78">
        <f t="shared" si="31"/>
        <v>0</v>
      </c>
      <c r="P317" s="78">
        <f t="shared" si="32"/>
        <v>1.9800000000000005E-2</v>
      </c>
      <c r="Q317" s="153">
        <f t="shared" si="33"/>
        <v>2.0000000000000023E-4</v>
      </c>
      <c r="R317" s="113"/>
    </row>
    <row r="318" spans="2:18" s="3" customFormat="1" ht="27.95" customHeight="1">
      <c r="B318" s="563"/>
      <c r="C318" s="188"/>
      <c r="D318" s="17" t="s">
        <v>686</v>
      </c>
      <c r="E318" s="18" t="s">
        <v>6</v>
      </c>
      <c r="F318" s="19" t="s">
        <v>327</v>
      </c>
      <c r="G318" s="14" t="s">
        <v>12</v>
      </c>
      <c r="H318" s="15">
        <v>0.8</v>
      </c>
      <c r="I318" s="16" t="s">
        <v>344</v>
      </c>
      <c r="J318" s="12" t="s">
        <v>820</v>
      </c>
      <c r="K318" s="16" t="s">
        <v>82</v>
      </c>
      <c r="L318" s="66" t="s">
        <v>847</v>
      </c>
      <c r="M318" s="85">
        <v>0.2</v>
      </c>
      <c r="N318" s="15">
        <f t="shared" si="34"/>
        <v>0.99</v>
      </c>
      <c r="O318" s="78">
        <f t="shared" si="31"/>
        <v>0</v>
      </c>
      <c r="P318" s="78">
        <f t="shared" si="32"/>
        <v>0.15840000000000004</v>
      </c>
      <c r="Q318" s="153">
        <f t="shared" si="33"/>
        <v>1.6000000000000018E-3</v>
      </c>
      <c r="R318" s="113"/>
    </row>
    <row r="319" spans="2:18" s="3" customFormat="1" ht="27.95" customHeight="1">
      <c r="B319" s="563"/>
      <c r="C319" s="188"/>
      <c r="D319" s="20"/>
      <c r="E319" s="21"/>
      <c r="F319" s="31"/>
      <c r="G319" s="14" t="s">
        <v>13</v>
      </c>
      <c r="H319" s="15">
        <v>0.1</v>
      </c>
      <c r="I319" s="16" t="s">
        <v>68</v>
      </c>
      <c r="J319" s="12" t="s">
        <v>342</v>
      </c>
      <c r="K319" s="16" t="s">
        <v>297</v>
      </c>
      <c r="L319" s="66" t="s">
        <v>847</v>
      </c>
      <c r="M319" s="85">
        <f t="shared" si="30"/>
        <v>0.2</v>
      </c>
      <c r="N319" s="15">
        <f t="shared" si="34"/>
        <v>0.99</v>
      </c>
      <c r="O319" s="78">
        <f t="shared" si="31"/>
        <v>0</v>
      </c>
      <c r="P319" s="78">
        <f t="shared" si="32"/>
        <v>1.9800000000000005E-2</v>
      </c>
      <c r="Q319" s="153">
        <f t="shared" si="33"/>
        <v>2.0000000000000023E-4</v>
      </c>
      <c r="R319" s="113"/>
    </row>
    <row r="320" spans="2:18" s="3" customFormat="1" ht="27.95" customHeight="1">
      <c r="B320" s="563"/>
      <c r="C320" s="188"/>
      <c r="D320" s="22"/>
      <c r="E320" s="23"/>
      <c r="F320" s="24"/>
      <c r="G320" s="14" t="s">
        <v>14</v>
      </c>
      <c r="H320" s="15">
        <v>0.1</v>
      </c>
      <c r="I320" s="16" t="s">
        <v>68</v>
      </c>
      <c r="J320" s="12" t="s">
        <v>342</v>
      </c>
      <c r="K320" s="16" t="s">
        <v>221</v>
      </c>
      <c r="L320" s="66" t="s">
        <v>847</v>
      </c>
      <c r="M320" s="85">
        <f t="shared" si="30"/>
        <v>0.2</v>
      </c>
      <c r="N320" s="15">
        <f t="shared" si="34"/>
        <v>0.99</v>
      </c>
      <c r="O320" s="78">
        <f t="shared" si="31"/>
        <v>0</v>
      </c>
      <c r="P320" s="78">
        <f t="shared" si="32"/>
        <v>1.9800000000000005E-2</v>
      </c>
      <c r="Q320" s="153">
        <f t="shared" si="33"/>
        <v>2.0000000000000023E-4</v>
      </c>
      <c r="R320" s="113"/>
    </row>
    <row r="321" spans="2:18" s="3" customFormat="1" ht="27.95" customHeight="1">
      <c r="B321" s="563"/>
      <c r="C321" s="188"/>
      <c r="D321" s="17" t="s">
        <v>687</v>
      </c>
      <c r="E321" s="18" t="s">
        <v>71</v>
      </c>
      <c r="F321" s="19" t="s">
        <v>329</v>
      </c>
      <c r="G321" s="14" t="s">
        <v>205</v>
      </c>
      <c r="H321" s="15">
        <v>0.4</v>
      </c>
      <c r="I321" s="16" t="s">
        <v>81</v>
      </c>
      <c r="J321" s="12" t="s">
        <v>292</v>
      </c>
      <c r="K321" s="16" t="s">
        <v>215</v>
      </c>
      <c r="L321" s="65" t="s">
        <v>217</v>
      </c>
      <c r="M321" s="85">
        <v>2</v>
      </c>
      <c r="N321" s="15">
        <f t="shared" si="34"/>
        <v>0</v>
      </c>
      <c r="O321" s="78">
        <f t="shared" si="31"/>
        <v>0.8</v>
      </c>
      <c r="P321" s="78">
        <f t="shared" si="32"/>
        <v>0</v>
      </c>
      <c r="Q321" s="153">
        <f t="shared" si="33"/>
        <v>0</v>
      </c>
      <c r="R321" s="113"/>
    </row>
    <row r="322" spans="2:18" s="3" customFormat="1" ht="27.95" customHeight="1">
      <c r="B322" s="563"/>
      <c r="C322" s="188"/>
      <c r="D322" s="20"/>
      <c r="E322" s="21"/>
      <c r="F322" s="31"/>
      <c r="G322" s="14" t="s">
        <v>206</v>
      </c>
      <c r="H322" s="15">
        <v>0.4</v>
      </c>
      <c r="I322" s="16" t="s">
        <v>68</v>
      </c>
      <c r="J322" s="12" t="s">
        <v>342</v>
      </c>
      <c r="K322" s="16" t="s">
        <v>297</v>
      </c>
      <c r="L322" s="66" t="s">
        <v>847</v>
      </c>
      <c r="M322" s="85">
        <f t="shared" si="30"/>
        <v>2</v>
      </c>
      <c r="N322" s="15">
        <f t="shared" si="34"/>
        <v>0.99</v>
      </c>
      <c r="O322" s="78">
        <f t="shared" si="31"/>
        <v>0</v>
      </c>
      <c r="P322" s="78">
        <f t="shared" si="32"/>
        <v>0.79200000000000004</v>
      </c>
      <c r="Q322" s="153">
        <f t="shared" si="33"/>
        <v>8.0000000000000071E-3</v>
      </c>
      <c r="R322" s="113"/>
    </row>
    <row r="323" spans="2:18" s="3" customFormat="1" ht="27.95" customHeight="1">
      <c r="B323" s="563"/>
      <c r="C323" s="188"/>
      <c r="D323" s="22"/>
      <c r="E323" s="23"/>
      <c r="F323" s="24"/>
      <c r="G323" s="14" t="s">
        <v>14</v>
      </c>
      <c r="H323" s="15">
        <v>0.2</v>
      </c>
      <c r="I323" s="16" t="s">
        <v>15</v>
      </c>
      <c r="J323" s="12" t="s">
        <v>210</v>
      </c>
      <c r="K323" s="16" t="s">
        <v>18</v>
      </c>
      <c r="L323" s="65" t="s">
        <v>21</v>
      </c>
      <c r="M323" s="85">
        <f t="shared" si="30"/>
        <v>2</v>
      </c>
      <c r="N323" s="15">
        <f t="shared" si="34"/>
        <v>0</v>
      </c>
      <c r="O323" s="78">
        <f t="shared" si="31"/>
        <v>0.4</v>
      </c>
      <c r="P323" s="78">
        <f t="shared" si="32"/>
        <v>0</v>
      </c>
      <c r="Q323" s="153">
        <f t="shared" si="33"/>
        <v>0</v>
      </c>
      <c r="R323" s="113"/>
    </row>
    <row r="324" spans="2:18" s="3" customFormat="1" ht="27.95" customHeight="1">
      <c r="B324" s="563"/>
      <c r="C324" s="188"/>
      <c r="D324" s="17" t="s">
        <v>688</v>
      </c>
      <c r="E324" s="18" t="s">
        <v>24</v>
      </c>
      <c r="F324" s="19" t="s">
        <v>331</v>
      </c>
      <c r="G324" s="14" t="s">
        <v>12</v>
      </c>
      <c r="H324" s="15">
        <v>0.8</v>
      </c>
      <c r="I324" s="16" t="s">
        <v>68</v>
      </c>
      <c r="J324" s="12" t="s">
        <v>342</v>
      </c>
      <c r="K324" s="16" t="s">
        <v>221</v>
      </c>
      <c r="L324" s="66" t="s">
        <v>847</v>
      </c>
      <c r="M324" s="85">
        <v>0.2</v>
      </c>
      <c r="N324" s="15">
        <f t="shared" si="34"/>
        <v>0.99</v>
      </c>
      <c r="O324" s="78">
        <f t="shared" si="31"/>
        <v>0</v>
      </c>
      <c r="P324" s="78">
        <f t="shared" si="32"/>
        <v>0.15840000000000004</v>
      </c>
      <c r="Q324" s="153">
        <f t="shared" si="33"/>
        <v>1.6000000000000018E-3</v>
      </c>
      <c r="R324" s="113"/>
    </row>
    <row r="325" spans="2:18" s="3" customFormat="1" ht="27.95" customHeight="1">
      <c r="B325" s="563"/>
      <c r="C325" s="188"/>
      <c r="D325" s="20"/>
      <c r="E325" s="21"/>
      <c r="F325" s="31"/>
      <c r="G325" s="14" t="s">
        <v>13</v>
      </c>
      <c r="H325" s="15">
        <v>0.1</v>
      </c>
      <c r="I325" s="16" t="s">
        <v>204</v>
      </c>
      <c r="J325" s="12" t="s">
        <v>342</v>
      </c>
      <c r="K325" s="16" t="s">
        <v>300</v>
      </c>
      <c r="L325" s="66" t="s">
        <v>847</v>
      </c>
      <c r="M325" s="85">
        <f t="shared" si="30"/>
        <v>0.2</v>
      </c>
      <c r="N325" s="15">
        <f t="shared" si="34"/>
        <v>0.99</v>
      </c>
      <c r="O325" s="78">
        <f t="shared" si="31"/>
        <v>0</v>
      </c>
      <c r="P325" s="78">
        <f t="shared" si="32"/>
        <v>1.9800000000000005E-2</v>
      </c>
      <c r="Q325" s="153">
        <f t="shared" si="33"/>
        <v>2.0000000000000023E-4</v>
      </c>
      <c r="R325" s="113"/>
    </row>
    <row r="326" spans="2:18" s="3" customFormat="1" ht="27.95" customHeight="1">
      <c r="B326" s="563"/>
      <c r="C326" s="188"/>
      <c r="D326" s="20"/>
      <c r="E326" s="21"/>
      <c r="F326" s="31"/>
      <c r="G326" s="14" t="s">
        <v>14</v>
      </c>
      <c r="H326" s="15">
        <v>0.1</v>
      </c>
      <c r="I326" s="91" t="s">
        <v>68</v>
      </c>
      <c r="J326" s="12" t="s">
        <v>342</v>
      </c>
      <c r="K326" s="91" t="s">
        <v>82</v>
      </c>
      <c r="L326" s="66" t="s">
        <v>847</v>
      </c>
      <c r="M326" s="93">
        <f t="shared" si="30"/>
        <v>0.2</v>
      </c>
      <c r="N326" s="172">
        <f t="shared" si="34"/>
        <v>0.99</v>
      </c>
      <c r="O326" s="174">
        <f t="shared" si="31"/>
        <v>0</v>
      </c>
      <c r="P326" s="174">
        <f t="shared" si="32"/>
        <v>1.9800000000000005E-2</v>
      </c>
      <c r="Q326" s="175">
        <f t="shared" si="33"/>
        <v>2.0000000000000023E-4</v>
      </c>
      <c r="R326" s="113"/>
    </row>
    <row r="327" spans="2:18" s="3" customFormat="1" ht="27.95" customHeight="1">
      <c r="B327" s="563"/>
      <c r="C327" s="188"/>
      <c r="D327" s="17" t="s">
        <v>689</v>
      </c>
      <c r="E327" s="18" t="s">
        <v>71</v>
      </c>
      <c r="F327" s="19" t="s">
        <v>330</v>
      </c>
      <c r="G327" s="14" t="s">
        <v>205</v>
      </c>
      <c r="H327" s="15">
        <v>0.4</v>
      </c>
      <c r="I327" s="16" t="s">
        <v>81</v>
      </c>
      <c r="J327" s="12" t="s">
        <v>292</v>
      </c>
      <c r="K327" s="16" t="s">
        <v>215</v>
      </c>
      <c r="L327" s="65" t="s">
        <v>217</v>
      </c>
      <c r="M327" s="85">
        <v>2</v>
      </c>
      <c r="N327" s="15">
        <f t="shared" si="34"/>
        <v>0</v>
      </c>
      <c r="O327" s="78">
        <f t="shared" si="31"/>
        <v>0.8</v>
      </c>
      <c r="P327" s="78">
        <f t="shared" si="32"/>
        <v>0</v>
      </c>
      <c r="Q327" s="153">
        <f t="shared" si="33"/>
        <v>0</v>
      </c>
      <c r="R327" s="113"/>
    </row>
    <row r="328" spans="2:18" s="3" customFormat="1" ht="27.95" customHeight="1">
      <c r="B328" s="563"/>
      <c r="C328" s="188"/>
      <c r="D328" s="20"/>
      <c r="E328" s="21"/>
      <c r="F328" s="31"/>
      <c r="G328" s="14" t="s">
        <v>206</v>
      </c>
      <c r="H328" s="15">
        <v>0.4</v>
      </c>
      <c r="I328" s="16" t="s">
        <v>68</v>
      </c>
      <c r="J328" s="12" t="s">
        <v>342</v>
      </c>
      <c r="K328" s="16" t="s">
        <v>297</v>
      </c>
      <c r="L328" s="66" t="s">
        <v>847</v>
      </c>
      <c r="M328" s="85">
        <f t="shared" ref="M328:M342" si="35">M327</f>
        <v>2</v>
      </c>
      <c r="N328" s="15">
        <f t="shared" si="34"/>
        <v>0.99</v>
      </c>
      <c r="O328" s="78">
        <f t="shared" si="31"/>
        <v>0</v>
      </c>
      <c r="P328" s="78">
        <f t="shared" si="32"/>
        <v>0.79200000000000004</v>
      </c>
      <c r="Q328" s="153">
        <f t="shared" si="33"/>
        <v>8.0000000000000071E-3</v>
      </c>
      <c r="R328" s="113"/>
    </row>
    <row r="329" spans="2:18" s="3" customFormat="1" ht="27.95" customHeight="1">
      <c r="B329" s="563"/>
      <c r="C329" s="188"/>
      <c r="D329" s="22"/>
      <c r="E329" s="23"/>
      <c r="F329" s="24"/>
      <c r="G329" s="14" t="s">
        <v>14</v>
      </c>
      <c r="H329" s="15">
        <v>0.2</v>
      </c>
      <c r="I329" s="16" t="s">
        <v>15</v>
      </c>
      <c r="J329" s="12" t="s">
        <v>210</v>
      </c>
      <c r="K329" s="16" t="s">
        <v>18</v>
      </c>
      <c r="L329" s="65" t="s">
        <v>21</v>
      </c>
      <c r="M329" s="85">
        <f t="shared" si="35"/>
        <v>2</v>
      </c>
      <c r="N329" s="15">
        <f t="shared" si="34"/>
        <v>0</v>
      </c>
      <c r="O329" s="78">
        <f t="shared" si="31"/>
        <v>0.4</v>
      </c>
      <c r="P329" s="78">
        <f t="shared" si="32"/>
        <v>0</v>
      </c>
      <c r="Q329" s="153">
        <f t="shared" si="33"/>
        <v>0</v>
      </c>
      <c r="R329" s="171"/>
    </row>
    <row r="330" spans="2:18" s="3" customFormat="1" ht="27.95" customHeight="1">
      <c r="B330" s="563"/>
      <c r="C330" s="188"/>
      <c r="D330" s="17" t="s">
        <v>690</v>
      </c>
      <c r="E330" s="18" t="s">
        <v>6</v>
      </c>
      <c r="F330" s="19" t="s">
        <v>331</v>
      </c>
      <c r="G330" s="14" t="s">
        <v>12</v>
      </c>
      <c r="H330" s="15">
        <v>0.8</v>
      </c>
      <c r="I330" s="16" t="s">
        <v>68</v>
      </c>
      <c r="J330" s="12" t="s">
        <v>342</v>
      </c>
      <c r="K330" s="16" t="s">
        <v>221</v>
      </c>
      <c r="L330" s="66" t="s">
        <v>847</v>
      </c>
      <c r="M330" s="85">
        <v>0.2</v>
      </c>
      <c r="N330" s="15">
        <f t="shared" si="34"/>
        <v>0.99</v>
      </c>
      <c r="O330" s="78">
        <f t="shared" si="31"/>
        <v>0</v>
      </c>
      <c r="P330" s="78">
        <f t="shared" si="32"/>
        <v>0.15840000000000004</v>
      </c>
      <c r="Q330" s="153">
        <f t="shared" si="33"/>
        <v>1.6000000000000018E-3</v>
      </c>
      <c r="R330" s="171"/>
    </row>
    <row r="331" spans="2:18" s="3" customFormat="1" ht="27.95" customHeight="1">
      <c r="B331" s="563"/>
      <c r="C331" s="188"/>
      <c r="D331" s="20"/>
      <c r="E331" s="21"/>
      <c r="F331" s="31"/>
      <c r="G331" s="14" t="s">
        <v>13</v>
      </c>
      <c r="H331" s="15">
        <v>0.1</v>
      </c>
      <c r="I331" s="16" t="s">
        <v>204</v>
      </c>
      <c r="J331" s="12" t="s">
        <v>342</v>
      </c>
      <c r="K331" s="16" t="s">
        <v>300</v>
      </c>
      <c r="L331" s="66" t="s">
        <v>847</v>
      </c>
      <c r="M331" s="85">
        <f t="shared" si="35"/>
        <v>0.2</v>
      </c>
      <c r="N331" s="15">
        <f t="shared" si="34"/>
        <v>0.99</v>
      </c>
      <c r="O331" s="78">
        <f t="shared" si="31"/>
        <v>0</v>
      </c>
      <c r="P331" s="78">
        <f t="shared" si="32"/>
        <v>1.9800000000000005E-2</v>
      </c>
      <c r="Q331" s="153">
        <f t="shared" si="33"/>
        <v>2.0000000000000023E-4</v>
      </c>
      <c r="R331" s="171"/>
    </row>
    <row r="332" spans="2:18" s="3" customFormat="1" ht="27.95" customHeight="1">
      <c r="B332" s="563"/>
      <c r="C332" s="188"/>
      <c r="D332" s="22"/>
      <c r="E332" s="23"/>
      <c r="F332" s="24"/>
      <c r="G332" s="14" t="s">
        <v>14</v>
      </c>
      <c r="H332" s="15">
        <v>0.1</v>
      </c>
      <c r="I332" s="91" t="s">
        <v>68</v>
      </c>
      <c r="J332" s="12" t="s">
        <v>342</v>
      </c>
      <c r="K332" s="91" t="s">
        <v>82</v>
      </c>
      <c r="L332" s="66" t="s">
        <v>847</v>
      </c>
      <c r="M332" s="85">
        <f t="shared" si="35"/>
        <v>0.2</v>
      </c>
      <c r="N332" s="15">
        <f t="shared" si="34"/>
        <v>0.99</v>
      </c>
      <c r="O332" s="78">
        <f t="shared" si="31"/>
        <v>0</v>
      </c>
      <c r="P332" s="78">
        <f t="shared" si="32"/>
        <v>1.9800000000000005E-2</v>
      </c>
      <c r="Q332" s="153">
        <f t="shared" si="33"/>
        <v>2.0000000000000023E-4</v>
      </c>
      <c r="R332" s="171"/>
    </row>
    <row r="333" spans="2:18" s="3" customFormat="1" ht="27.95" customHeight="1">
      <c r="B333" s="563"/>
      <c r="C333" s="188"/>
      <c r="D333" s="17" t="s">
        <v>691</v>
      </c>
      <c r="E333" s="18" t="s">
        <v>354</v>
      </c>
      <c r="F333" s="19" t="s">
        <v>332</v>
      </c>
      <c r="G333" s="168" t="s">
        <v>357</v>
      </c>
      <c r="H333" s="164">
        <v>0.25</v>
      </c>
      <c r="I333" s="165" t="s">
        <v>81</v>
      </c>
      <c r="J333" s="13" t="s">
        <v>210</v>
      </c>
      <c r="K333" s="165" t="s">
        <v>298</v>
      </c>
      <c r="L333" s="66" t="s">
        <v>299</v>
      </c>
      <c r="M333" s="177">
        <v>0.45</v>
      </c>
      <c r="N333" s="164">
        <f t="shared" si="34"/>
        <v>0</v>
      </c>
      <c r="O333" s="167">
        <f t="shared" si="31"/>
        <v>0.1125</v>
      </c>
      <c r="P333" s="167">
        <f t="shared" si="32"/>
        <v>0</v>
      </c>
      <c r="Q333" s="178">
        <f t="shared" si="33"/>
        <v>0</v>
      </c>
      <c r="R333" s="171"/>
    </row>
    <row r="334" spans="2:18" s="3" customFormat="1" ht="27.95" customHeight="1">
      <c r="B334" s="563"/>
      <c r="C334" s="188"/>
      <c r="D334" s="20"/>
      <c r="E334" s="21"/>
      <c r="F334" s="31"/>
      <c r="G334" s="168" t="s">
        <v>233</v>
      </c>
      <c r="H334" s="164">
        <v>0.25</v>
      </c>
      <c r="I334" s="165" t="s">
        <v>204</v>
      </c>
      <c r="J334" s="13" t="s">
        <v>342</v>
      </c>
      <c r="K334" s="165" t="s">
        <v>82</v>
      </c>
      <c r="L334" s="66" t="s">
        <v>847</v>
      </c>
      <c r="M334" s="177">
        <v>0.45</v>
      </c>
      <c r="N334" s="164">
        <f t="shared" si="34"/>
        <v>0.99</v>
      </c>
      <c r="O334" s="167">
        <f t="shared" si="31"/>
        <v>0</v>
      </c>
      <c r="P334" s="167">
        <f t="shared" si="32"/>
        <v>0.111375</v>
      </c>
      <c r="Q334" s="178">
        <f t="shared" si="33"/>
        <v>1.125000000000001E-3</v>
      </c>
      <c r="R334" s="171"/>
    </row>
    <row r="335" spans="2:18" s="3" customFormat="1" ht="27.95" customHeight="1">
      <c r="B335" s="563"/>
      <c r="C335" s="188"/>
      <c r="D335" s="20"/>
      <c r="E335" s="21"/>
      <c r="F335" s="31"/>
      <c r="G335" s="168" t="s">
        <v>358</v>
      </c>
      <c r="H335" s="164">
        <v>0.25</v>
      </c>
      <c r="I335" s="165" t="s">
        <v>204</v>
      </c>
      <c r="J335" s="13" t="s">
        <v>342</v>
      </c>
      <c r="K335" s="165" t="s">
        <v>300</v>
      </c>
      <c r="L335" s="66" t="s">
        <v>847</v>
      </c>
      <c r="M335" s="177">
        <f>M333</f>
        <v>0.45</v>
      </c>
      <c r="N335" s="164">
        <f t="shared" si="34"/>
        <v>0.99</v>
      </c>
      <c r="O335" s="167">
        <f t="shared" si="31"/>
        <v>0</v>
      </c>
      <c r="P335" s="167">
        <f t="shared" si="32"/>
        <v>0.111375</v>
      </c>
      <c r="Q335" s="178">
        <f t="shared" si="33"/>
        <v>1.125000000000001E-3</v>
      </c>
      <c r="R335" s="171"/>
    </row>
    <row r="336" spans="2:18" s="3" customFormat="1" ht="27.95" customHeight="1">
      <c r="B336" s="563"/>
      <c r="C336" s="188"/>
      <c r="D336" s="20"/>
      <c r="E336" s="21"/>
      <c r="F336" s="31"/>
      <c r="G336" s="168" t="s">
        <v>359</v>
      </c>
      <c r="H336" s="164">
        <v>0.25</v>
      </c>
      <c r="I336" s="179" t="s">
        <v>26</v>
      </c>
      <c r="J336" s="180" t="s">
        <v>214</v>
      </c>
      <c r="K336" s="179" t="s">
        <v>18</v>
      </c>
      <c r="L336" s="181" t="s">
        <v>21</v>
      </c>
      <c r="M336" s="182">
        <f t="shared" si="35"/>
        <v>0.45</v>
      </c>
      <c r="N336" s="183">
        <f t="shared" si="34"/>
        <v>0</v>
      </c>
      <c r="O336" s="184">
        <f t="shared" si="31"/>
        <v>0.1125</v>
      </c>
      <c r="P336" s="184">
        <f t="shared" si="32"/>
        <v>0</v>
      </c>
      <c r="Q336" s="185">
        <f t="shared" si="33"/>
        <v>0</v>
      </c>
      <c r="R336" s="171"/>
    </row>
    <row r="337" spans="2:18" s="3" customFormat="1" ht="27.95" customHeight="1">
      <c r="B337" s="563"/>
      <c r="C337" s="188"/>
      <c r="D337" s="17" t="s">
        <v>692</v>
      </c>
      <c r="E337" s="18" t="s">
        <v>6</v>
      </c>
      <c r="F337" s="19" t="s">
        <v>333</v>
      </c>
      <c r="G337" s="14" t="s">
        <v>12</v>
      </c>
      <c r="H337" s="15">
        <v>0.8</v>
      </c>
      <c r="I337" s="16" t="s">
        <v>345</v>
      </c>
      <c r="J337" s="12" t="s">
        <v>820</v>
      </c>
      <c r="K337" s="16" t="s">
        <v>221</v>
      </c>
      <c r="L337" s="66" t="s">
        <v>847</v>
      </c>
      <c r="M337" s="85">
        <v>0.2</v>
      </c>
      <c r="N337" s="15">
        <f t="shared" si="34"/>
        <v>0.99</v>
      </c>
      <c r="O337" s="78">
        <f t="shared" si="31"/>
        <v>0</v>
      </c>
      <c r="P337" s="78">
        <f t="shared" si="32"/>
        <v>0.15840000000000004</v>
      </c>
      <c r="Q337" s="153">
        <f t="shared" si="33"/>
        <v>1.6000000000000018E-3</v>
      </c>
      <c r="R337" s="171"/>
    </row>
    <row r="338" spans="2:18" s="3" customFormat="1" ht="27.95" customHeight="1">
      <c r="B338" s="563"/>
      <c r="C338" s="188"/>
      <c r="D338" s="20"/>
      <c r="E338" s="21"/>
      <c r="F338" s="31"/>
      <c r="G338" s="14" t="s">
        <v>13</v>
      </c>
      <c r="H338" s="15">
        <v>0.1</v>
      </c>
      <c r="I338" s="16" t="s">
        <v>346</v>
      </c>
      <c r="J338" s="12" t="s">
        <v>218</v>
      </c>
      <c r="K338" s="16" t="s">
        <v>347</v>
      </c>
      <c r="L338" s="65" t="s">
        <v>217</v>
      </c>
      <c r="M338" s="85">
        <f t="shared" si="35"/>
        <v>0.2</v>
      </c>
      <c r="N338" s="15">
        <f t="shared" si="34"/>
        <v>0</v>
      </c>
      <c r="O338" s="78">
        <f t="shared" si="31"/>
        <v>2.0000000000000004E-2</v>
      </c>
      <c r="P338" s="78">
        <f t="shared" si="32"/>
        <v>0</v>
      </c>
      <c r="Q338" s="153">
        <f t="shared" si="33"/>
        <v>0</v>
      </c>
      <c r="R338" s="171"/>
    </row>
    <row r="339" spans="2:18" s="3" customFormat="1" ht="27.95" customHeight="1">
      <c r="B339" s="563"/>
      <c r="C339" s="188"/>
      <c r="D339" s="22"/>
      <c r="E339" s="23"/>
      <c r="F339" s="24"/>
      <c r="G339" s="14" t="s">
        <v>14</v>
      </c>
      <c r="H339" s="15">
        <v>0.1</v>
      </c>
      <c r="I339" s="16" t="s">
        <v>81</v>
      </c>
      <c r="J339" s="12" t="s">
        <v>210</v>
      </c>
      <c r="K339" s="16" t="s">
        <v>18</v>
      </c>
      <c r="L339" s="65" t="s">
        <v>21</v>
      </c>
      <c r="M339" s="85">
        <f t="shared" si="35"/>
        <v>0.2</v>
      </c>
      <c r="N339" s="15">
        <f t="shared" si="34"/>
        <v>0</v>
      </c>
      <c r="O339" s="78">
        <f t="shared" si="31"/>
        <v>2.0000000000000004E-2</v>
      </c>
      <c r="P339" s="78">
        <f t="shared" si="32"/>
        <v>0</v>
      </c>
      <c r="Q339" s="153">
        <f t="shared" si="33"/>
        <v>0</v>
      </c>
      <c r="R339" s="171"/>
    </row>
    <row r="340" spans="2:18" s="3" customFormat="1" ht="27.95" customHeight="1">
      <c r="B340" s="563"/>
      <c r="C340" s="188"/>
      <c r="D340" s="17" t="s">
        <v>693</v>
      </c>
      <c r="E340" s="18" t="s">
        <v>335</v>
      </c>
      <c r="F340" s="19" t="s">
        <v>330</v>
      </c>
      <c r="G340" s="14" t="s">
        <v>205</v>
      </c>
      <c r="H340" s="15">
        <v>0.4</v>
      </c>
      <c r="I340" s="16" t="s">
        <v>81</v>
      </c>
      <c r="J340" s="12" t="s">
        <v>210</v>
      </c>
      <c r="K340" s="16" t="s">
        <v>298</v>
      </c>
      <c r="L340" s="65" t="s">
        <v>299</v>
      </c>
      <c r="M340" s="85">
        <v>2</v>
      </c>
      <c r="N340" s="15">
        <f t="shared" si="34"/>
        <v>0</v>
      </c>
      <c r="O340" s="78">
        <f t="shared" si="31"/>
        <v>0.8</v>
      </c>
      <c r="P340" s="78">
        <f t="shared" si="32"/>
        <v>0</v>
      </c>
      <c r="Q340" s="153">
        <f t="shared" si="33"/>
        <v>0</v>
      </c>
      <c r="R340" s="113"/>
    </row>
    <row r="341" spans="2:18" s="3" customFormat="1" ht="27.95" customHeight="1">
      <c r="B341" s="563"/>
      <c r="C341" s="188"/>
      <c r="D341" s="20"/>
      <c r="E341" s="21"/>
      <c r="F341" s="31"/>
      <c r="G341" s="14" t="s">
        <v>206</v>
      </c>
      <c r="H341" s="15">
        <v>0.4</v>
      </c>
      <c r="I341" s="16" t="s">
        <v>204</v>
      </c>
      <c r="J341" s="12" t="s">
        <v>850</v>
      </c>
      <c r="K341" s="16" t="s">
        <v>300</v>
      </c>
      <c r="L341" s="66" t="s">
        <v>847</v>
      </c>
      <c r="M341" s="85">
        <f t="shared" si="35"/>
        <v>2</v>
      </c>
      <c r="N341" s="15">
        <f t="shared" si="34"/>
        <v>0.99</v>
      </c>
      <c r="O341" s="78">
        <f t="shared" si="31"/>
        <v>0</v>
      </c>
      <c r="P341" s="78">
        <f t="shared" si="32"/>
        <v>0.79200000000000004</v>
      </c>
      <c r="Q341" s="153">
        <f t="shared" si="33"/>
        <v>8.0000000000000071E-3</v>
      </c>
      <c r="R341" s="113"/>
    </row>
    <row r="342" spans="2:18" s="3" customFormat="1" ht="27.95" customHeight="1">
      <c r="B342" s="563"/>
      <c r="C342" s="269"/>
      <c r="D342" s="22"/>
      <c r="E342" s="23"/>
      <c r="F342" s="24"/>
      <c r="G342" s="14" t="s">
        <v>14</v>
      </c>
      <c r="H342" s="15">
        <v>0.2</v>
      </c>
      <c r="I342" s="16" t="s">
        <v>26</v>
      </c>
      <c r="J342" s="12" t="s">
        <v>214</v>
      </c>
      <c r="K342" s="16" t="s">
        <v>18</v>
      </c>
      <c r="L342" s="65" t="s">
        <v>21</v>
      </c>
      <c r="M342" s="85">
        <f t="shared" si="35"/>
        <v>2</v>
      </c>
      <c r="N342" s="15">
        <f t="shared" si="34"/>
        <v>0</v>
      </c>
      <c r="O342" s="78">
        <f t="shared" si="31"/>
        <v>0.4</v>
      </c>
      <c r="P342" s="78">
        <f t="shared" si="32"/>
        <v>0</v>
      </c>
      <c r="Q342" s="153">
        <f t="shared" si="33"/>
        <v>0</v>
      </c>
      <c r="R342" s="285"/>
    </row>
    <row r="343" spans="2:18" s="3" customFormat="1" ht="27.95" customHeight="1">
      <c r="B343" s="563"/>
      <c r="C343" s="99" t="s">
        <v>829</v>
      </c>
      <c r="D343" s="20" t="s">
        <v>830</v>
      </c>
      <c r="E343" s="21" t="s">
        <v>308</v>
      </c>
      <c r="F343" s="31" t="s">
        <v>824</v>
      </c>
      <c r="G343" s="159" t="s">
        <v>232</v>
      </c>
      <c r="H343" s="26">
        <v>0.2</v>
      </c>
      <c r="I343" s="27" t="s">
        <v>16</v>
      </c>
      <c r="J343" s="11" t="s">
        <v>841</v>
      </c>
      <c r="K343" s="27" t="s">
        <v>17</v>
      </c>
      <c r="L343" s="64" t="s">
        <v>847</v>
      </c>
      <c r="M343" s="87">
        <v>0.2</v>
      </c>
      <c r="N343" s="26">
        <f>IF(K343="Detected", 0.99,0)</f>
        <v>0.99</v>
      </c>
      <c r="O343" s="88">
        <f>IF(I343="Safe", M343*H343,0)</f>
        <v>0</v>
      </c>
      <c r="P343" s="88">
        <f>IF(I343="Dangerous",M343*H343*N343,0)</f>
        <v>3.960000000000001E-2</v>
      </c>
      <c r="Q343" s="152">
        <f>IF(P343=0,0,M343*H343*(1-N343))</f>
        <v>4.0000000000000045E-4</v>
      </c>
      <c r="R343" s="561" t="s">
        <v>825</v>
      </c>
    </row>
    <row r="344" spans="2:18" s="3" customFormat="1" ht="27.95" customHeight="1">
      <c r="B344" s="563"/>
      <c r="C344" s="188"/>
      <c r="D344" s="20"/>
      <c r="E344" s="21"/>
      <c r="F344" s="31"/>
      <c r="G344" s="163" t="s">
        <v>233</v>
      </c>
      <c r="H344" s="15">
        <v>0.2</v>
      </c>
      <c r="I344" s="16" t="s">
        <v>16</v>
      </c>
      <c r="J344" s="12" t="s">
        <v>841</v>
      </c>
      <c r="K344" s="16" t="s">
        <v>17</v>
      </c>
      <c r="L344" s="65" t="s">
        <v>847</v>
      </c>
      <c r="M344" s="85">
        <f>M343</f>
        <v>0.2</v>
      </c>
      <c r="N344" s="15">
        <f>IF(K344="Detected", 0.99,0)</f>
        <v>0.99</v>
      </c>
      <c r="O344" s="78">
        <f t="shared" ref="O344:O362" si="36">IF(I344="Safe", M344*H344,0)</f>
        <v>0</v>
      </c>
      <c r="P344" s="78">
        <f t="shared" ref="P344:P362" si="37">IF(I344="Dangerous",M344*H344*N344,0)</f>
        <v>3.960000000000001E-2</v>
      </c>
      <c r="Q344" s="153">
        <f t="shared" ref="Q344:Q362" si="38">IF(P344=0,0,M344*H344*(1-N344))</f>
        <v>4.0000000000000045E-4</v>
      </c>
      <c r="R344" s="558"/>
    </row>
    <row r="345" spans="2:18" s="3" customFormat="1" ht="27.95" customHeight="1">
      <c r="B345" s="563"/>
      <c r="C345" s="188"/>
      <c r="D345" s="20"/>
      <c r="E345" s="21"/>
      <c r="F345" s="31"/>
      <c r="G345" s="163" t="s">
        <v>230</v>
      </c>
      <c r="H345" s="15">
        <v>0.2</v>
      </c>
      <c r="I345" s="16" t="s">
        <v>68</v>
      </c>
      <c r="J345" s="12" t="s">
        <v>841</v>
      </c>
      <c r="K345" s="16" t="s">
        <v>82</v>
      </c>
      <c r="L345" s="65" t="s">
        <v>847</v>
      </c>
      <c r="M345" s="85">
        <f>M344</f>
        <v>0.2</v>
      </c>
      <c r="N345" s="15">
        <f>IF(K345="Detected", 0.99,0)</f>
        <v>0.99</v>
      </c>
      <c r="O345" s="78">
        <f t="shared" si="36"/>
        <v>0</v>
      </c>
      <c r="P345" s="78">
        <f t="shared" si="37"/>
        <v>3.960000000000001E-2</v>
      </c>
      <c r="Q345" s="153">
        <f t="shared" si="38"/>
        <v>4.0000000000000045E-4</v>
      </c>
      <c r="R345" s="558"/>
    </row>
    <row r="346" spans="2:18" s="3" customFormat="1" ht="27.95" customHeight="1">
      <c r="B346" s="563"/>
      <c r="C346" s="188"/>
      <c r="D346" s="20"/>
      <c r="E346" s="21"/>
      <c r="F346" s="31"/>
      <c r="G346" s="163" t="s">
        <v>231</v>
      </c>
      <c r="H346" s="15">
        <v>0.2</v>
      </c>
      <c r="I346" s="16" t="s">
        <v>27</v>
      </c>
      <c r="J346" s="12" t="s">
        <v>841</v>
      </c>
      <c r="K346" s="16" t="s">
        <v>17</v>
      </c>
      <c r="L346" s="65" t="s">
        <v>847</v>
      </c>
      <c r="M346" s="85">
        <f>M345</f>
        <v>0.2</v>
      </c>
      <c r="N346" s="15">
        <f t="shared" ref="N346:N362" si="39">IF(K346="Detected", 0.99,0)</f>
        <v>0.99</v>
      </c>
      <c r="O346" s="78">
        <f t="shared" si="36"/>
        <v>0</v>
      </c>
      <c r="P346" s="78">
        <f t="shared" si="37"/>
        <v>3.960000000000001E-2</v>
      </c>
      <c r="Q346" s="153">
        <f t="shared" si="38"/>
        <v>4.0000000000000045E-4</v>
      </c>
      <c r="R346" s="558"/>
    </row>
    <row r="347" spans="2:18" s="3" customFormat="1" ht="39.950000000000003" customHeight="1">
      <c r="B347" s="563"/>
      <c r="C347" s="188"/>
      <c r="D347" s="22"/>
      <c r="E347" s="23"/>
      <c r="F347" s="24"/>
      <c r="G347" s="168" t="s">
        <v>234</v>
      </c>
      <c r="H347" s="15">
        <v>0.2</v>
      </c>
      <c r="I347" s="16" t="s">
        <v>25</v>
      </c>
      <c r="J347" s="12" t="s">
        <v>841</v>
      </c>
      <c r="K347" s="16" t="s">
        <v>17</v>
      </c>
      <c r="L347" s="65" t="s">
        <v>847</v>
      </c>
      <c r="M347" s="85">
        <f>M346</f>
        <v>0.2</v>
      </c>
      <c r="N347" s="15">
        <f t="shared" si="39"/>
        <v>0.99</v>
      </c>
      <c r="O347" s="78">
        <f t="shared" si="36"/>
        <v>0</v>
      </c>
      <c r="P347" s="78">
        <f t="shared" si="37"/>
        <v>3.960000000000001E-2</v>
      </c>
      <c r="Q347" s="153">
        <f t="shared" si="38"/>
        <v>4.0000000000000045E-4</v>
      </c>
      <c r="R347" s="559"/>
    </row>
    <row r="348" spans="2:18" s="3" customFormat="1" ht="27.95" customHeight="1">
      <c r="B348" s="563"/>
      <c r="C348" s="188"/>
      <c r="D348" s="17" t="s">
        <v>831</v>
      </c>
      <c r="E348" s="18" t="s">
        <v>22</v>
      </c>
      <c r="F348" s="19" t="s">
        <v>198</v>
      </c>
      <c r="G348" s="14" t="s">
        <v>205</v>
      </c>
      <c r="H348" s="15">
        <v>0.4</v>
      </c>
      <c r="I348" s="16" t="s">
        <v>15</v>
      </c>
      <c r="J348" s="12" t="s">
        <v>210</v>
      </c>
      <c r="K348" s="16" t="s">
        <v>18</v>
      </c>
      <c r="L348" s="65" t="s">
        <v>21</v>
      </c>
      <c r="M348" s="85">
        <v>2</v>
      </c>
      <c r="N348" s="15">
        <f t="shared" si="39"/>
        <v>0</v>
      </c>
      <c r="O348" s="78">
        <f t="shared" si="36"/>
        <v>0.8</v>
      </c>
      <c r="P348" s="78">
        <f t="shared" si="37"/>
        <v>0</v>
      </c>
      <c r="Q348" s="153">
        <f t="shared" si="38"/>
        <v>0</v>
      </c>
      <c r="R348" s="191"/>
    </row>
    <row r="349" spans="2:18" s="3" customFormat="1" ht="27.95" customHeight="1">
      <c r="B349" s="563"/>
      <c r="C349" s="188"/>
      <c r="D349" s="20"/>
      <c r="E349" s="21"/>
      <c r="F349" s="31"/>
      <c r="G349" s="14" t="s">
        <v>206</v>
      </c>
      <c r="H349" s="15">
        <v>0.4</v>
      </c>
      <c r="I349" s="16" t="s">
        <v>204</v>
      </c>
      <c r="J349" s="13" t="s">
        <v>845</v>
      </c>
      <c r="K349" s="16" t="s">
        <v>20</v>
      </c>
      <c r="L349" s="66" t="s">
        <v>847</v>
      </c>
      <c r="M349" s="85">
        <f>M348</f>
        <v>2</v>
      </c>
      <c r="N349" s="15">
        <f t="shared" si="39"/>
        <v>0.99</v>
      </c>
      <c r="O349" s="78">
        <f t="shared" si="36"/>
        <v>0</v>
      </c>
      <c r="P349" s="78">
        <f t="shared" si="37"/>
        <v>0.79200000000000004</v>
      </c>
      <c r="Q349" s="153">
        <f t="shared" si="38"/>
        <v>8.0000000000000071E-3</v>
      </c>
      <c r="R349" s="190"/>
    </row>
    <row r="350" spans="2:18" s="3" customFormat="1" ht="27.95" customHeight="1">
      <c r="B350" s="563"/>
      <c r="C350" s="188"/>
      <c r="D350" s="22"/>
      <c r="E350" s="23"/>
      <c r="F350" s="24"/>
      <c r="G350" s="14" t="s">
        <v>14</v>
      </c>
      <c r="H350" s="15">
        <v>0.2</v>
      </c>
      <c r="I350" s="16" t="s">
        <v>15</v>
      </c>
      <c r="J350" s="12" t="s">
        <v>210</v>
      </c>
      <c r="K350" s="16" t="s">
        <v>18</v>
      </c>
      <c r="L350" s="65" t="s">
        <v>21</v>
      </c>
      <c r="M350" s="85">
        <f>M349</f>
        <v>2</v>
      </c>
      <c r="N350" s="15">
        <f t="shared" si="39"/>
        <v>0</v>
      </c>
      <c r="O350" s="78">
        <f t="shared" si="36"/>
        <v>0.4</v>
      </c>
      <c r="P350" s="78">
        <f t="shared" si="37"/>
        <v>0</v>
      </c>
      <c r="Q350" s="153">
        <f t="shared" si="38"/>
        <v>0</v>
      </c>
      <c r="R350" s="190"/>
    </row>
    <row r="351" spans="2:18" s="3" customFormat="1" ht="27.95" customHeight="1">
      <c r="B351" s="563"/>
      <c r="C351" s="188"/>
      <c r="D351" s="20" t="s">
        <v>832</v>
      </c>
      <c r="E351" s="21" t="s">
        <v>6</v>
      </c>
      <c r="F351" s="31" t="s">
        <v>816</v>
      </c>
      <c r="G351" s="25" t="s">
        <v>12</v>
      </c>
      <c r="H351" s="26">
        <v>0.8</v>
      </c>
      <c r="I351" s="27" t="s">
        <v>345</v>
      </c>
      <c r="J351" s="11" t="s">
        <v>820</v>
      </c>
      <c r="K351" s="27" t="s">
        <v>221</v>
      </c>
      <c r="L351" s="64" t="s">
        <v>847</v>
      </c>
      <c r="M351" s="87">
        <v>0.2</v>
      </c>
      <c r="N351" s="26">
        <f t="shared" si="39"/>
        <v>0.99</v>
      </c>
      <c r="O351" s="88">
        <f t="shared" si="36"/>
        <v>0</v>
      </c>
      <c r="P351" s="88">
        <f t="shared" si="37"/>
        <v>0.15840000000000004</v>
      </c>
      <c r="Q351" s="152">
        <f t="shared" si="38"/>
        <v>1.6000000000000018E-3</v>
      </c>
      <c r="R351" s="190"/>
    </row>
    <row r="352" spans="2:18" s="3" customFormat="1" ht="27.95" customHeight="1">
      <c r="B352" s="563"/>
      <c r="C352" s="188"/>
      <c r="D352" s="20"/>
      <c r="E352" s="21"/>
      <c r="F352" s="31"/>
      <c r="G352" s="14" t="s">
        <v>13</v>
      </c>
      <c r="H352" s="15">
        <v>0.1</v>
      </c>
      <c r="I352" s="16" t="s">
        <v>68</v>
      </c>
      <c r="J352" s="11" t="s">
        <v>820</v>
      </c>
      <c r="K352" s="16" t="s">
        <v>82</v>
      </c>
      <c r="L352" s="64" t="s">
        <v>847</v>
      </c>
      <c r="M352" s="85">
        <f>M351</f>
        <v>0.2</v>
      </c>
      <c r="N352" s="15">
        <f t="shared" si="39"/>
        <v>0.99</v>
      </c>
      <c r="O352" s="78">
        <f t="shared" si="36"/>
        <v>0</v>
      </c>
      <c r="P352" s="78">
        <f t="shared" si="37"/>
        <v>1.9800000000000005E-2</v>
      </c>
      <c r="Q352" s="153">
        <f t="shared" si="38"/>
        <v>2.0000000000000023E-4</v>
      </c>
      <c r="R352" s="190"/>
    </row>
    <row r="353" spans="2:18" s="3" customFormat="1" ht="27.95" customHeight="1">
      <c r="B353" s="563"/>
      <c r="C353" s="188"/>
      <c r="D353" s="22"/>
      <c r="E353" s="23"/>
      <c r="F353" s="24"/>
      <c r="G353" s="14" t="s">
        <v>14</v>
      </c>
      <c r="H353" s="15">
        <v>0.1</v>
      </c>
      <c r="I353" s="16" t="s">
        <v>204</v>
      </c>
      <c r="J353" s="11" t="s">
        <v>820</v>
      </c>
      <c r="K353" s="16" t="s">
        <v>82</v>
      </c>
      <c r="L353" s="64" t="s">
        <v>847</v>
      </c>
      <c r="M353" s="85">
        <f>M352</f>
        <v>0.2</v>
      </c>
      <c r="N353" s="15">
        <f t="shared" si="39"/>
        <v>0.99</v>
      </c>
      <c r="O353" s="78">
        <f t="shared" si="36"/>
        <v>0</v>
      </c>
      <c r="P353" s="78">
        <f t="shared" si="37"/>
        <v>1.9800000000000005E-2</v>
      </c>
      <c r="Q353" s="153">
        <f t="shared" si="38"/>
        <v>2.0000000000000023E-4</v>
      </c>
      <c r="R353" s="190"/>
    </row>
    <row r="354" spans="2:18" s="3" customFormat="1" ht="27.95" customHeight="1">
      <c r="B354" s="563"/>
      <c r="C354" s="188"/>
      <c r="D354" s="17" t="s">
        <v>833</v>
      </c>
      <c r="E354" s="18" t="s">
        <v>6</v>
      </c>
      <c r="F354" s="19" t="s">
        <v>817</v>
      </c>
      <c r="G354" s="14" t="s">
        <v>12</v>
      </c>
      <c r="H354" s="15">
        <v>0.8</v>
      </c>
      <c r="I354" s="16" t="s">
        <v>345</v>
      </c>
      <c r="J354" s="11" t="s">
        <v>820</v>
      </c>
      <c r="K354" s="16" t="s">
        <v>221</v>
      </c>
      <c r="L354" s="64" t="s">
        <v>847</v>
      </c>
      <c r="M354" s="85">
        <v>0.2</v>
      </c>
      <c r="N354" s="15">
        <f t="shared" si="39"/>
        <v>0.99</v>
      </c>
      <c r="O354" s="78">
        <f t="shared" si="36"/>
        <v>0</v>
      </c>
      <c r="P354" s="78">
        <f t="shared" si="37"/>
        <v>0.15840000000000004</v>
      </c>
      <c r="Q354" s="153">
        <f t="shared" si="38"/>
        <v>1.6000000000000018E-3</v>
      </c>
      <c r="R354" s="190"/>
    </row>
    <row r="355" spans="2:18" s="3" customFormat="1" ht="27.95" customHeight="1">
      <c r="B355" s="563"/>
      <c r="C355" s="188"/>
      <c r="D355" s="20"/>
      <c r="E355" s="21"/>
      <c r="F355" s="31"/>
      <c r="G355" s="14" t="s">
        <v>13</v>
      </c>
      <c r="H355" s="15">
        <v>0.1</v>
      </c>
      <c r="I355" s="16" t="s">
        <v>204</v>
      </c>
      <c r="J355" s="11" t="s">
        <v>820</v>
      </c>
      <c r="K355" s="16" t="s">
        <v>221</v>
      </c>
      <c r="L355" s="64" t="s">
        <v>847</v>
      </c>
      <c r="M355" s="85">
        <f>M354</f>
        <v>0.2</v>
      </c>
      <c r="N355" s="15">
        <f t="shared" si="39"/>
        <v>0.99</v>
      </c>
      <c r="O355" s="78">
        <f t="shared" si="36"/>
        <v>0</v>
      </c>
      <c r="P355" s="78">
        <f t="shared" si="37"/>
        <v>1.9800000000000005E-2</v>
      </c>
      <c r="Q355" s="153">
        <f t="shared" si="38"/>
        <v>2.0000000000000023E-4</v>
      </c>
      <c r="R355" s="190"/>
    </row>
    <row r="356" spans="2:18" s="3" customFormat="1" ht="27.95" customHeight="1">
      <c r="B356" s="563"/>
      <c r="C356" s="188"/>
      <c r="D356" s="22"/>
      <c r="E356" s="23"/>
      <c r="F356" s="24"/>
      <c r="G356" s="14" t="s">
        <v>14</v>
      </c>
      <c r="H356" s="15">
        <v>0.1</v>
      </c>
      <c r="I356" s="16" t="s">
        <v>68</v>
      </c>
      <c r="J356" s="11" t="s">
        <v>820</v>
      </c>
      <c r="K356" s="16" t="s">
        <v>82</v>
      </c>
      <c r="L356" s="64" t="s">
        <v>847</v>
      </c>
      <c r="M356" s="85">
        <f>M355</f>
        <v>0.2</v>
      </c>
      <c r="N356" s="15">
        <f t="shared" si="39"/>
        <v>0.99</v>
      </c>
      <c r="O356" s="78">
        <f t="shared" si="36"/>
        <v>0</v>
      </c>
      <c r="P356" s="78">
        <f t="shared" si="37"/>
        <v>1.9800000000000005E-2</v>
      </c>
      <c r="Q356" s="153">
        <f t="shared" si="38"/>
        <v>2.0000000000000023E-4</v>
      </c>
      <c r="R356" s="190"/>
    </row>
    <row r="357" spans="2:18" s="3" customFormat="1" ht="27.95" customHeight="1">
      <c r="B357" s="563"/>
      <c r="C357" s="188"/>
      <c r="D357" s="17" t="s">
        <v>834</v>
      </c>
      <c r="E357" s="18" t="s">
        <v>22</v>
      </c>
      <c r="F357" s="19" t="s">
        <v>818</v>
      </c>
      <c r="G357" s="14" t="s">
        <v>205</v>
      </c>
      <c r="H357" s="15">
        <v>0.4</v>
      </c>
      <c r="I357" s="16" t="s">
        <v>15</v>
      </c>
      <c r="J357" s="12" t="s">
        <v>210</v>
      </c>
      <c r="K357" s="16" t="s">
        <v>18</v>
      </c>
      <c r="L357" s="65" t="s">
        <v>21</v>
      </c>
      <c r="M357" s="85">
        <v>2</v>
      </c>
      <c r="N357" s="15">
        <f t="shared" si="39"/>
        <v>0</v>
      </c>
      <c r="O357" s="78">
        <f t="shared" si="36"/>
        <v>0.8</v>
      </c>
      <c r="P357" s="78">
        <f t="shared" si="37"/>
        <v>0</v>
      </c>
      <c r="Q357" s="153">
        <f t="shared" si="38"/>
        <v>0</v>
      </c>
      <c r="R357" s="190"/>
    </row>
    <row r="358" spans="2:18" s="3" customFormat="1" ht="27.95" customHeight="1">
      <c r="B358" s="563"/>
      <c r="C358" s="188"/>
      <c r="D358" s="20"/>
      <c r="E358" s="21"/>
      <c r="F358" s="31"/>
      <c r="G358" s="14" t="s">
        <v>206</v>
      </c>
      <c r="H358" s="15">
        <v>0.4</v>
      </c>
      <c r="I358" s="16" t="s">
        <v>204</v>
      </c>
      <c r="J358" s="13" t="s">
        <v>845</v>
      </c>
      <c r="K358" s="16" t="s">
        <v>20</v>
      </c>
      <c r="L358" s="66" t="s">
        <v>847</v>
      </c>
      <c r="M358" s="85">
        <f>M357</f>
        <v>2</v>
      </c>
      <c r="N358" s="15">
        <f t="shared" si="39"/>
        <v>0.99</v>
      </c>
      <c r="O358" s="78">
        <f t="shared" si="36"/>
        <v>0</v>
      </c>
      <c r="P358" s="78">
        <f t="shared" si="37"/>
        <v>0.79200000000000004</v>
      </c>
      <c r="Q358" s="153">
        <f t="shared" si="38"/>
        <v>8.0000000000000071E-3</v>
      </c>
      <c r="R358" s="190"/>
    </row>
    <row r="359" spans="2:18" s="3" customFormat="1" ht="27.95" customHeight="1">
      <c r="B359" s="563"/>
      <c r="C359" s="188"/>
      <c r="D359" s="22"/>
      <c r="E359" s="23"/>
      <c r="F359" s="24"/>
      <c r="G359" s="14" t="s">
        <v>14</v>
      </c>
      <c r="H359" s="15">
        <v>0.2</v>
      </c>
      <c r="I359" s="16" t="s">
        <v>15</v>
      </c>
      <c r="J359" s="12" t="s">
        <v>210</v>
      </c>
      <c r="K359" s="16" t="s">
        <v>18</v>
      </c>
      <c r="L359" s="65" t="s">
        <v>21</v>
      </c>
      <c r="M359" s="85">
        <f>M358</f>
        <v>2</v>
      </c>
      <c r="N359" s="15">
        <f t="shared" si="39"/>
        <v>0</v>
      </c>
      <c r="O359" s="78">
        <f t="shared" si="36"/>
        <v>0.4</v>
      </c>
      <c r="P359" s="78">
        <f t="shared" si="37"/>
        <v>0</v>
      </c>
      <c r="Q359" s="153">
        <f t="shared" si="38"/>
        <v>0</v>
      </c>
      <c r="R359" s="190"/>
    </row>
    <row r="360" spans="2:18" s="3" customFormat="1" ht="27.95" customHeight="1">
      <c r="B360" s="563"/>
      <c r="C360" s="188"/>
      <c r="D360" s="20" t="s">
        <v>835</v>
      </c>
      <c r="E360" s="21" t="s">
        <v>22</v>
      </c>
      <c r="F360" s="31" t="s">
        <v>819</v>
      </c>
      <c r="G360" s="25" t="s">
        <v>205</v>
      </c>
      <c r="H360" s="26">
        <v>0.4</v>
      </c>
      <c r="I360" s="27" t="s">
        <v>15</v>
      </c>
      <c r="J360" s="11" t="s">
        <v>210</v>
      </c>
      <c r="K360" s="27" t="s">
        <v>18</v>
      </c>
      <c r="L360" s="64" t="s">
        <v>21</v>
      </c>
      <c r="M360" s="87">
        <v>2</v>
      </c>
      <c r="N360" s="26">
        <f t="shared" si="39"/>
        <v>0</v>
      </c>
      <c r="O360" s="88">
        <f t="shared" si="36"/>
        <v>0.8</v>
      </c>
      <c r="P360" s="88">
        <f t="shared" si="37"/>
        <v>0</v>
      </c>
      <c r="Q360" s="152">
        <f t="shared" si="38"/>
        <v>0</v>
      </c>
      <c r="R360" s="190"/>
    </row>
    <row r="361" spans="2:18" s="3" customFormat="1" ht="27.95" customHeight="1">
      <c r="B361" s="563"/>
      <c r="C361" s="188"/>
      <c r="D361" s="20"/>
      <c r="E361" s="21"/>
      <c r="F361" s="31"/>
      <c r="G361" s="14" t="s">
        <v>206</v>
      </c>
      <c r="H361" s="15">
        <v>0.4</v>
      </c>
      <c r="I361" s="16" t="s">
        <v>204</v>
      </c>
      <c r="J361" s="13" t="s">
        <v>845</v>
      </c>
      <c r="K361" s="16" t="s">
        <v>20</v>
      </c>
      <c r="L361" s="66" t="s">
        <v>847</v>
      </c>
      <c r="M361" s="85">
        <f>M360</f>
        <v>2</v>
      </c>
      <c r="N361" s="15">
        <f t="shared" si="39"/>
        <v>0.99</v>
      </c>
      <c r="O361" s="78">
        <f t="shared" si="36"/>
        <v>0</v>
      </c>
      <c r="P361" s="78">
        <f t="shared" si="37"/>
        <v>0.79200000000000004</v>
      </c>
      <c r="Q361" s="153">
        <f t="shared" si="38"/>
        <v>8.0000000000000071E-3</v>
      </c>
      <c r="R361" s="190"/>
    </row>
    <row r="362" spans="2:18" s="3" customFormat="1" ht="27.95" customHeight="1" thickBot="1">
      <c r="B362" s="564"/>
      <c r="C362" s="189"/>
      <c r="D362" s="46"/>
      <c r="E362" s="43"/>
      <c r="F362" s="48"/>
      <c r="G362" s="49" t="s">
        <v>14</v>
      </c>
      <c r="H362" s="50">
        <v>0.2</v>
      </c>
      <c r="I362" s="51" t="s">
        <v>15</v>
      </c>
      <c r="J362" s="52" t="s">
        <v>210</v>
      </c>
      <c r="K362" s="51" t="s">
        <v>18</v>
      </c>
      <c r="L362" s="199" t="s">
        <v>863</v>
      </c>
      <c r="M362" s="86">
        <f>M361</f>
        <v>2</v>
      </c>
      <c r="N362" s="50">
        <f t="shared" si="39"/>
        <v>0</v>
      </c>
      <c r="O362" s="82">
        <f t="shared" si="36"/>
        <v>0.4</v>
      </c>
      <c r="P362" s="82">
        <f t="shared" si="37"/>
        <v>0</v>
      </c>
      <c r="Q362" s="154">
        <f t="shared" si="38"/>
        <v>0</v>
      </c>
      <c r="R362" s="1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H837" s="8"/>
      <c r="I837" s="5"/>
      <c r="J837" s="9"/>
      <c r="K837" s="5"/>
      <c r="L837" s="9"/>
      <c r="M837" s="58"/>
      <c r="N837" s="60"/>
      <c r="O837" s="56"/>
      <c r="P837" s="56"/>
      <c r="Q837" s="56"/>
    </row>
    <row r="838" spans="7:17" s="3" customFormat="1" ht="12.75">
      <c r="G838" s="6"/>
      <c r="H838" s="8"/>
      <c r="I838" s="5"/>
      <c r="J838" s="9"/>
      <c r="K838" s="5"/>
      <c r="L838" s="9"/>
      <c r="M838" s="58"/>
      <c r="N838" s="60"/>
      <c r="O838" s="56"/>
      <c r="P838" s="56"/>
      <c r="Q838" s="56"/>
    </row>
    <row r="839" spans="7:17" s="3" customFormat="1" ht="12.75">
      <c r="G839" s="6"/>
      <c r="H839" s="8"/>
      <c r="I839" s="5"/>
      <c r="J839" s="9"/>
      <c r="K839" s="5"/>
      <c r="L839" s="9"/>
      <c r="M839" s="58"/>
      <c r="N839" s="60"/>
      <c r="O839" s="56"/>
      <c r="P839" s="56"/>
      <c r="Q839" s="56"/>
    </row>
    <row r="840" spans="7:17" s="3" customFormat="1" ht="12.75">
      <c r="G840" s="6"/>
      <c r="H840" s="8"/>
      <c r="I840" s="5"/>
      <c r="J840" s="9"/>
      <c r="K840" s="5"/>
      <c r="L840" s="9"/>
      <c r="M840" s="58"/>
      <c r="N840" s="60"/>
      <c r="O840" s="56"/>
      <c r="P840" s="56"/>
      <c r="Q840" s="56"/>
    </row>
    <row r="841" spans="7:17" s="3" customFormat="1" ht="12.75">
      <c r="G841" s="6"/>
      <c r="H841" s="8"/>
      <c r="I841" s="5"/>
      <c r="J841" s="9"/>
      <c r="K841" s="5"/>
      <c r="L841" s="9"/>
      <c r="M841" s="58"/>
      <c r="N841" s="60"/>
      <c r="O841" s="56"/>
      <c r="P841" s="56"/>
      <c r="Q841" s="56"/>
    </row>
    <row r="842" spans="7:17" s="3" customFormat="1" ht="12.75">
      <c r="G842" s="6"/>
      <c r="H842" s="8"/>
      <c r="I842" s="5"/>
      <c r="J842" s="9"/>
      <c r="K842" s="5"/>
      <c r="L842" s="9"/>
      <c r="M842" s="58"/>
      <c r="N842" s="60"/>
      <c r="O842" s="56"/>
      <c r="P842" s="56"/>
      <c r="Q842" s="56"/>
    </row>
    <row r="843" spans="7:17" s="3" customFormat="1" ht="12.75">
      <c r="G843" s="6"/>
      <c r="H843" s="8"/>
      <c r="I843" s="5"/>
      <c r="J843" s="9"/>
      <c r="K843" s="5"/>
      <c r="L843" s="9"/>
      <c r="M843" s="58"/>
      <c r="N843" s="60"/>
      <c r="O843" s="56"/>
      <c r="P843" s="56"/>
      <c r="Q843" s="56"/>
    </row>
    <row r="844" spans="7:17" s="3" customFormat="1" ht="12.75">
      <c r="G844" s="6"/>
      <c r="H844" s="8"/>
      <c r="I844" s="5"/>
      <c r="J844" s="9"/>
      <c r="K844" s="5"/>
      <c r="L844" s="9"/>
      <c r="M844" s="58"/>
      <c r="N844" s="60"/>
      <c r="O844" s="56"/>
      <c r="P844" s="56"/>
      <c r="Q844" s="56"/>
    </row>
    <row r="845" spans="7:17" s="3" customFormat="1" ht="12.75">
      <c r="G845" s="6"/>
      <c r="H845" s="8"/>
      <c r="I845" s="5"/>
      <c r="J845" s="9"/>
      <c r="K845" s="5"/>
      <c r="L845" s="9"/>
      <c r="M845" s="58"/>
      <c r="N845" s="60"/>
      <c r="O845" s="56"/>
      <c r="P845" s="56"/>
      <c r="Q845" s="56"/>
    </row>
    <row r="846" spans="7:17" s="3" customFormat="1" ht="12.75">
      <c r="G846" s="6"/>
      <c r="H846" s="8"/>
      <c r="I846" s="5"/>
      <c r="J846" s="9"/>
      <c r="K846" s="5"/>
      <c r="L846" s="9"/>
      <c r="M846" s="58"/>
      <c r="N846" s="60"/>
      <c r="O846" s="56"/>
      <c r="P846" s="56"/>
      <c r="Q846" s="56"/>
    </row>
    <row r="847" spans="7:17" s="3" customFormat="1" ht="12.75">
      <c r="G847" s="6"/>
      <c r="H847" s="8"/>
      <c r="I847" s="5"/>
      <c r="J847" s="9"/>
      <c r="K847" s="5"/>
      <c r="L847" s="9"/>
      <c r="M847" s="58"/>
      <c r="N847" s="60"/>
      <c r="O847" s="56"/>
      <c r="P847" s="56"/>
      <c r="Q847" s="56"/>
    </row>
    <row r="848" spans="7:17" s="3" customFormat="1" ht="12.75">
      <c r="G848" s="6"/>
      <c r="H848" s="8"/>
      <c r="I848" s="5"/>
      <c r="J848" s="9"/>
      <c r="K848" s="5"/>
      <c r="L848" s="9"/>
      <c r="M848" s="58"/>
      <c r="N848" s="60"/>
      <c r="O848" s="56"/>
      <c r="P848" s="56"/>
      <c r="Q848" s="56"/>
    </row>
    <row r="849" spans="7:17" s="3" customFormat="1" ht="12.75">
      <c r="G849" s="6"/>
      <c r="H849" s="8"/>
      <c r="I849" s="5"/>
      <c r="J849" s="9"/>
      <c r="K849" s="5"/>
      <c r="L849" s="9"/>
      <c r="M849" s="58"/>
      <c r="N849" s="60"/>
      <c r="O849" s="56"/>
      <c r="P849" s="56"/>
      <c r="Q849" s="56"/>
    </row>
    <row r="850" spans="7:17" s="3" customFormat="1" ht="12.75">
      <c r="G850" s="6"/>
      <c r="H850" s="8"/>
      <c r="I850" s="5"/>
      <c r="J850" s="9"/>
      <c r="K850" s="5"/>
      <c r="L850" s="9"/>
      <c r="M850" s="58"/>
      <c r="N850" s="60"/>
      <c r="O850" s="56"/>
      <c r="P850" s="56"/>
      <c r="Q850" s="56"/>
    </row>
    <row r="851" spans="7:17" s="3" customFormat="1" ht="12.75">
      <c r="G851" s="6"/>
      <c r="H851" s="8"/>
      <c r="I851" s="5"/>
      <c r="J851" s="9"/>
      <c r="K851" s="5"/>
      <c r="L851" s="9"/>
      <c r="M851" s="58"/>
      <c r="N851" s="60"/>
      <c r="O851" s="56"/>
      <c r="P851" s="56"/>
      <c r="Q851" s="56"/>
    </row>
    <row r="852" spans="7:17" s="3" customFormat="1" ht="12.75">
      <c r="G852" s="6"/>
      <c r="H852" s="8"/>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s="3" customFormat="1" ht="12.75">
      <c r="G878" s="6"/>
      <c r="I878" s="5"/>
      <c r="J878" s="9"/>
      <c r="K878" s="5"/>
      <c r="L878" s="9"/>
      <c r="M878" s="58"/>
      <c r="N878" s="60"/>
      <c r="O878" s="56"/>
      <c r="P878" s="56"/>
      <c r="Q878" s="56"/>
    </row>
    <row r="879" spans="7:17" s="3" customFormat="1" ht="12.75">
      <c r="G879" s="6"/>
      <c r="I879" s="5"/>
      <c r="J879" s="9"/>
      <c r="K879" s="5"/>
      <c r="L879" s="9"/>
      <c r="M879" s="58"/>
      <c r="N879" s="60"/>
      <c r="O879" s="56"/>
      <c r="P879" s="56"/>
      <c r="Q879" s="56"/>
    </row>
    <row r="880" spans="7:17" s="3" customFormat="1" ht="12.75">
      <c r="G880" s="6"/>
      <c r="I880" s="5"/>
      <c r="J880" s="9"/>
      <c r="K880" s="5"/>
      <c r="L880" s="9"/>
      <c r="M880" s="58"/>
      <c r="N880" s="60"/>
      <c r="O880" s="56"/>
      <c r="P880" s="56"/>
      <c r="Q880" s="56"/>
    </row>
    <row r="881" spans="7:17" s="3" customFormat="1" ht="12.75">
      <c r="G881" s="6"/>
      <c r="I881" s="5"/>
      <c r="J881" s="9"/>
      <c r="K881" s="5"/>
      <c r="L881" s="9"/>
      <c r="M881" s="58"/>
      <c r="N881" s="60"/>
      <c r="O881" s="56"/>
      <c r="P881" s="56"/>
      <c r="Q881" s="56"/>
    </row>
    <row r="882" spans="7:17" s="3" customFormat="1" ht="12.75">
      <c r="G882" s="6"/>
      <c r="I882" s="5"/>
      <c r="J882" s="9"/>
      <c r="K882" s="5"/>
      <c r="L882" s="9"/>
      <c r="M882" s="58"/>
      <c r="N882" s="60"/>
      <c r="O882" s="56"/>
      <c r="P882" s="56"/>
      <c r="Q882" s="56"/>
    </row>
    <row r="883" spans="7:17" s="3" customFormat="1" ht="12.75">
      <c r="G883" s="6"/>
      <c r="I883" s="5"/>
      <c r="J883" s="9"/>
      <c r="K883" s="5"/>
      <c r="L883" s="9"/>
      <c r="M883" s="58"/>
      <c r="N883" s="60"/>
      <c r="O883" s="56"/>
      <c r="P883" s="56"/>
      <c r="Q883" s="56"/>
    </row>
    <row r="884" spans="7:17" s="3" customFormat="1" ht="12.75">
      <c r="G884" s="6"/>
      <c r="I884" s="5"/>
      <c r="J884" s="9"/>
      <c r="K884" s="5"/>
      <c r="L884" s="9"/>
      <c r="M884" s="58"/>
      <c r="N884" s="60"/>
      <c r="O884" s="56"/>
      <c r="P884" s="56"/>
      <c r="Q884" s="56"/>
    </row>
    <row r="885" spans="7:17" s="3" customFormat="1" ht="12.75">
      <c r="G885" s="6"/>
      <c r="I885" s="5"/>
      <c r="J885" s="9"/>
      <c r="K885" s="5"/>
      <c r="L885" s="9"/>
      <c r="M885" s="58"/>
      <c r="N885" s="60"/>
      <c r="O885" s="56"/>
      <c r="P885" s="56"/>
      <c r="Q885" s="56"/>
    </row>
    <row r="886" spans="7:17" s="3" customFormat="1" ht="12.75">
      <c r="G886" s="6"/>
      <c r="I886" s="5"/>
      <c r="J886" s="9"/>
      <c r="K886" s="5"/>
      <c r="L886" s="9"/>
      <c r="M886" s="58"/>
      <c r="N886" s="60"/>
      <c r="O886" s="56"/>
      <c r="P886" s="56"/>
      <c r="Q886" s="56"/>
    </row>
    <row r="887" spans="7:17" s="3" customFormat="1" ht="12.75">
      <c r="G887" s="6"/>
      <c r="I887" s="5"/>
      <c r="J887" s="9"/>
      <c r="K887" s="5"/>
      <c r="L887" s="9"/>
      <c r="M887" s="58"/>
      <c r="N887" s="60"/>
      <c r="O887" s="56"/>
      <c r="P887" s="56"/>
      <c r="Q887" s="56"/>
    </row>
    <row r="888" spans="7:17" s="3" customFormat="1" ht="12.75">
      <c r="G888" s="6"/>
      <c r="I888" s="5"/>
      <c r="J888" s="9"/>
      <c r="K888" s="5"/>
      <c r="L888" s="9"/>
      <c r="M888" s="58"/>
      <c r="N888" s="60"/>
      <c r="O888" s="56"/>
      <c r="P888" s="56"/>
      <c r="Q888" s="56"/>
    </row>
    <row r="889" spans="7:17" s="3" customFormat="1" ht="12.75">
      <c r="G889" s="6"/>
      <c r="I889" s="5"/>
      <c r="J889" s="9"/>
      <c r="K889" s="5"/>
      <c r="L889" s="9"/>
      <c r="M889" s="58"/>
      <c r="N889" s="60"/>
      <c r="O889" s="56"/>
      <c r="P889" s="56"/>
      <c r="Q889" s="56"/>
    </row>
    <row r="890" spans="7:17" s="3" customFormat="1" ht="12.75">
      <c r="G890" s="6"/>
      <c r="I890" s="5"/>
      <c r="J890" s="9"/>
      <c r="K890" s="5"/>
      <c r="L890" s="9"/>
      <c r="M890" s="58"/>
      <c r="N890" s="60"/>
      <c r="O890" s="56"/>
      <c r="P890" s="56"/>
      <c r="Q890" s="56"/>
    </row>
    <row r="891" spans="7:17" s="3" customFormat="1" ht="12.75">
      <c r="G891" s="6"/>
      <c r="I891" s="5"/>
      <c r="J891" s="9"/>
      <c r="K891" s="5"/>
      <c r="L891" s="9"/>
      <c r="M891" s="58"/>
      <c r="N891" s="60"/>
      <c r="O891" s="56"/>
      <c r="P891" s="56"/>
      <c r="Q891" s="56"/>
    </row>
    <row r="892" spans="7:17" s="3" customFormat="1" ht="12.75">
      <c r="G892" s="6"/>
      <c r="I892" s="5"/>
      <c r="J892" s="9"/>
      <c r="K892" s="5"/>
      <c r="L892" s="9"/>
      <c r="M892" s="58"/>
      <c r="N892" s="60"/>
      <c r="O892" s="56"/>
      <c r="P892" s="56"/>
      <c r="Q892" s="56"/>
    </row>
    <row r="893" spans="7:17" s="3" customFormat="1" ht="12.75">
      <c r="G893" s="6"/>
      <c r="I893" s="5"/>
      <c r="J893" s="9"/>
      <c r="K893" s="5"/>
      <c r="L893" s="9"/>
      <c r="M893" s="58"/>
      <c r="N893" s="60"/>
      <c r="O893" s="56"/>
      <c r="P893" s="56"/>
      <c r="Q893" s="56"/>
    </row>
    <row r="894" spans="7:17" s="3" customFormat="1" ht="12.75">
      <c r="G894" s="6"/>
      <c r="I894" s="5"/>
      <c r="J894" s="9"/>
      <c r="K894" s="5"/>
      <c r="L894" s="9"/>
      <c r="M894" s="58"/>
      <c r="N894" s="60"/>
      <c r="O894" s="56"/>
      <c r="P894" s="56"/>
      <c r="Q894" s="56"/>
    </row>
    <row r="895" spans="7:17" s="3" customFormat="1" ht="12.75">
      <c r="G895" s="6"/>
      <c r="I895" s="5"/>
      <c r="J895" s="9"/>
      <c r="K895" s="5"/>
      <c r="L895" s="9"/>
      <c r="M895" s="58"/>
      <c r="N895" s="60"/>
      <c r="O895" s="56"/>
      <c r="P895" s="56"/>
      <c r="Q895" s="56"/>
    </row>
    <row r="896" spans="7:17" s="3" customFormat="1" ht="12.75">
      <c r="G896" s="6"/>
      <c r="I896" s="5"/>
      <c r="J896" s="9"/>
      <c r="K896" s="5"/>
      <c r="L896" s="9"/>
      <c r="M896" s="58"/>
      <c r="N896" s="60"/>
      <c r="O896" s="56"/>
      <c r="P896" s="56"/>
      <c r="Q896" s="56"/>
    </row>
    <row r="897" spans="7:17" s="3" customFormat="1" ht="12.75">
      <c r="G897" s="6"/>
      <c r="I897" s="5"/>
      <c r="J897" s="9"/>
      <c r="K897" s="5"/>
      <c r="L897" s="9"/>
      <c r="M897" s="58"/>
      <c r="N897" s="60"/>
      <c r="O897" s="56"/>
      <c r="P897" s="56"/>
      <c r="Q897" s="56"/>
    </row>
    <row r="898" spans="7:17" s="3" customFormat="1" ht="12.75">
      <c r="G898" s="6"/>
      <c r="I898" s="5"/>
      <c r="J898" s="9"/>
      <c r="K898" s="5"/>
      <c r="L898" s="9"/>
      <c r="M898" s="58"/>
      <c r="N898" s="60"/>
      <c r="O898" s="56"/>
      <c r="P898" s="56"/>
      <c r="Q898" s="56"/>
    </row>
    <row r="899" spans="7:17" s="3" customFormat="1" ht="12.75">
      <c r="G899" s="6"/>
      <c r="I899" s="5"/>
      <c r="J899" s="9"/>
      <c r="K899" s="5"/>
      <c r="L899" s="9"/>
      <c r="M899" s="58"/>
      <c r="N899" s="60"/>
      <c r="O899" s="56"/>
      <c r="P899" s="56"/>
      <c r="Q899" s="56"/>
    </row>
    <row r="900" spans="7:17" s="3" customFormat="1" ht="12.75">
      <c r="G900" s="6"/>
      <c r="I900" s="5"/>
      <c r="J900" s="9"/>
      <c r="K900" s="5"/>
      <c r="L900" s="9"/>
      <c r="M900" s="58"/>
      <c r="N900" s="60"/>
      <c r="O900" s="56"/>
      <c r="P900" s="56"/>
      <c r="Q900" s="56"/>
    </row>
    <row r="901" spans="7:17" s="3" customFormat="1" ht="12.75">
      <c r="G901" s="6"/>
      <c r="I901" s="5"/>
      <c r="J901" s="9"/>
      <c r="K901" s="5"/>
      <c r="L901" s="9"/>
      <c r="M901" s="58"/>
      <c r="N901" s="60"/>
      <c r="O901" s="56"/>
      <c r="P901" s="56"/>
      <c r="Q901" s="56"/>
    </row>
    <row r="902" spans="7:17" s="3" customFormat="1" ht="12.75">
      <c r="G902" s="6"/>
      <c r="I902" s="5"/>
      <c r="J902" s="9"/>
      <c r="K902" s="5"/>
      <c r="L902" s="9"/>
      <c r="M902" s="58"/>
      <c r="N902" s="60"/>
      <c r="O902" s="56"/>
      <c r="P902" s="56"/>
      <c r="Q902" s="56"/>
    </row>
    <row r="903" spans="7:17" s="3" customFormat="1" ht="12.75">
      <c r="G903" s="6"/>
      <c r="I903" s="5"/>
      <c r="J903" s="9"/>
      <c r="K903" s="5"/>
      <c r="L903" s="9"/>
      <c r="M903" s="58"/>
      <c r="N903" s="60"/>
      <c r="O903" s="56"/>
      <c r="P903" s="56"/>
      <c r="Q903" s="56"/>
    </row>
    <row r="904" spans="7:17" s="3" customFormat="1" ht="12.75">
      <c r="G904" s="6"/>
      <c r="I904" s="5"/>
      <c r="J904" s="9"/>
      <c r="K904" s="5"/>
      <c r="L904" s="9"/>
      <c r="M904" s="58"/>
      <c r="N904" s="60"/>
      <c r="O904" s="56"/>
      <c r="P904" s="56"/>
      <c r="Q904" s="56"/>
    </row>
    <row r="905" spans="7:17" s="3" customFormat="1" ht="12.75">
      <c r="G905" s="6"/>
      <c r="I905" s="5"/>
      <c r="J905" s="9"/>
      <c r="K905" s="5"/>
      <c r="L905" s="9"/>
      <c r="M905" s="58"/>
      <c r="N905" s="60"/>
      <c r="O905" s="56"/>
      <c r="P905" s="56"/>
      <c r="Q905" s="56"/>
    </row>
    <row r="906" spans="7:17" s="3" customFormat="1" ht="12.75">
      <c r="G906" s="6"/>
      <c r="I906" s="5"/>
      <c r="J906" s="9"/>
      <c r="K906" s="5"/>
      <c r="L906" s="9"/>
      <c r="M906" s="58"/>
      <c r="N906" s="60"/>
      <c r="O906" s="56"/>
      <c r="P906" s="56"/>
      <c r="Q906" s="56"/>
    </row>
    <row r="907" spans="7:17" s="3" customFormat="1" ht="12.75">
      <c r="G907" s="6"/>
      <c r="I907" s="5"/>
      <c r="J907" s="9"/>
      <c r="K907" s="5"/>
      <c r="L907" s="9"/>
      <c r="M907" s="58"/>
      <c r="N907" s="60"/>
      <c r="O907" s="56"/>
      <c r="P907" s="56"/>
      <c r="Q907" s="56"/>
    </row>
    <row r="908" spans="7:17" s="3" customFormat="1" ht="12.75">
      <c r="G908" s="6"/>
      <c r="I908" s="5"/>
      <c r="J908" s="9"/>
      <c r="K908" s="5"/>
      <c r="L908" s="9"/>
      <c r="M908" s="58"/>
      <c r="N908" s="60"/>
      <c r="O908" s="56"/>
      <c r="P908" s="56"/>
      <c r="Q908" s="56"/>
    </row>
    <row r="909" spans="7:17" s="3" customFormat="1" ht="12.75">
      <c r="G909" s="6"/>
      <c r="I909" s="5"/>
      <c r="J909" s="9"/>
      <c r="K909" s="5"/>
      <c r="L909" s="9"/>
      <c r="M909" s="58"/>
      <c r="N909" s="60"/>
      <c r="O909" s="56"/>
      <c r="P909" s="56"/>
      <c r="Q909" s="56"/>
    </row>
    <row r="910" spans="7:17" s="3" customFormat="1" ht="12.75">
      <c r="G910" s="6"/>
      <c r="I910" s="5"/>
      <c r="J910" s="9"/>
      <c r="K910" s="5"/>
      <c r="L910" s="9"/>
      <c r="M910" s="58"/>
      <c r="N910" s="60"/>
      <c r="O910" s="56"/>
      <c r="P910" s="56"/>
      <c r="Q910" s="56"/>
    </row>
    <row r="911" spans="7:17" s="3" customFormat="1" ht="12.75">
      <c r="G911" s="6"/>
      <c r="I911" s="5"/>
      <c r="J911" s="9"/>
      <c r="K911" s="5"/>
      <c r="L911" s="9"/>
      <c r="M911" s="58"/>
      <c r="N911" s="60"/>
      <c r="O911" s="56"/>
      <c r="P911" s="56"/>
      <c r="Q911" s="56"/>
    </row>
    <row r="912" spans="7:17" s="3" customFormat="1" ht="12.75">
      <c r="G912" s="6"/>
      <c r="I912" s="5"/>
      <c r="J912" s="9"/>
      <c r="K912" s="5"/>
      <c r="L912" s="9"/>
      <c r="M912" s="58"/>
      <c r="N912" s="60"/>
      <c r="O912" s="56"/>
      <c r="P912" s="56"/>
      <c r="Q912" s="56"/>
    </row>
    <row r="913" spans="7:17" s="3" customFormat="1" ht="12.75">
      <c r="G913" s="6"/>
      <c r="I913" s="5"/>
      <c r="J913" s="9"/>
      <c r="K913" s="5"/>
      <c r="L913" s="9"/>
      <c r="M913" s="58"/>
      <c r="N913" s="60"/>
      <c r="O913" s="56"/>
      <c r="P913" s="56"/>
      <c r="Q913" s="56"/>
    </row>
    <row r="914" spans="7:17" s="3" customFormat="1" ht="12.75">
      <c r="G914" s="6"/>
      <c r="I914" s="5"/>
      <c r="J914" s="9"/>
      <c r="K914" s="5"/>
      <c r="L914" s="9"/>
      <c r="M914" s="58"/>
      <c r="N914" s="60"/>
      <c r="O914" s="56"/>
      <c r="P914" s="56"/>
      <c r="Q914" s="56"/>
    </row>
    <row r="915" spans="7:17" s="3" customFormat="1" ht="12.75">
      <c r="G915" s="6"/>
      <c r="I915" s="5"/>
      <c r="J915" s="9"/>
      <c r="K915" s="5"/>
      <c r="L915" s="9"/>
      <c r="M915" s="58"/>
      <c r="N915" s="60"/>
      <c r="O915" s="56"/>
      <c r="P915" s="56"/>
      <c r="Q915" s="56"/>
    </row>
    <row r="916" spans="7:17" s="3" customFormat="1" ht="12.75">
      <c r="G916" s="6"/>
      <c r="I916" s="5"/>
      <c r="J916" s="9"/>
      <c r="K916" s="5"/>
      <c r="L916" s="9"/>
      <c r="M916" s="58"/>
      <c r="N916" s="60"/>
      <c r="O916" s="56"/>
      <c r="P916" s="56"/>
      <c r="Q916" s="56"/>
    </row>
    <row r="917" spans="7:17" s="3" customFormat="1" ht="12.75">
      <c r="G917" s="6"/>
      <c r="I917" s="5"/>
      <c r="J917" s="9"/>
      <c r="K917" s="5"/>
      <c r="L917" s="9"/>
      <c r="M917" s="58"/>
      <c r="N917" s="60"/>
      <c r="O917" s="56"/>
      <c r="P917" s="56"/>
      <c r="Q917" s="56"/>
    </row>
    <row r="918" spans="7:17" s="3" customFormat="1" ht="12.75">
      <c r="G918" s="6"/>
      <c r="I918" s="5"/>
      <c r="J918" s="9"/>
      <c r="K918" s="5"/>
      <c r="L918" s="9"/>
      <c r="M918" s="58"/>
      <c r="N918" s="60"/>
      <c r="O918" s="56"/>
      <c r="P918" s="56"/>
      <c r="Q918" s="56"/>
    </row>
    <row r="919" spans="7:17" s="3" customFormat="1" ht="12.75">
      <c r="G919" s="6"/>
      <c r="I919" s="5"/>
      <c r="J919" s="9"/>
      <c r="K919" s="5"/>
      <c r="L919" s="9"/>
      <c r="M919" s="58"/>
      <c r="N919" s="60"/>
      <c r="O919" s="56"/>
      <c r="P919" s="56"/>
      <c r="Q919" s="56"/>
    </row>
    <row r="920" spans="7:17" s="3" customFormat="1" ht="12.75">
      <c r="G920" s="6"/>
      <c r="I920" s="5"/>
      <c r="J920" s="9"/>
      <c r="K920" s="5"/>
      <c r="L920" s="9"/>
      <c r="M920" s="58"/>
      <c r="N920" s="60"/>
      <c r="O920" s="56"/>
      <c r="P920" s="56"/>
      <c r="Q920" s="56"/>
    </row>
    <row r="921" spans="7:17" s="3" customFormat="1" ht="12.75">
      <c r="G921" s="6"/>
      <c r="I921" s="5"/>
      <c r="J921" s="9"/>
      <c r="K921" s="5"/>
      <c r="L921" s="9"/>
      <c r="M921" s="58"/>
      <c r="N921" s="60"/>
      <c r="O921" s="56"/>
      <c r="P921" s="56"/>
      <c r="Q921" s="56"/>
    </row>
    <row r="922" spans="7:17" s="3" customFormat="1" ht="12.75">
      <c r="G922" s="6"/>
      <c r="I922" s="5"/>
      <c r="J922" s="9"/>
      <c r="K922" s="5"/>
      <c r="L922" s="9"/>
      <c r="M922" s="58"/>
      <c r="N922" s="60"/>
      <c r="O922" s="56"/>
      <c r="P922" s="56"/>
      <c r="Q922" s="56"/>
    </row>
    <row r="923" spans="7:17" s="3" customFormat="1" ht="12.75">
      <c r="G923" s="6"/>
      <c r="I923" s="5"/>
      <c r="J923" s="9"/>
      <c r="K923" s="5"/>
      <c r="L923" s="9"/>
      <c r="M923" s="58"/>
      <c r="N923" s="60"/>
      <c r="O923" s="56"/>
      <c r="P923" s="56"/>
      <c r="Q923" s="56"/>
    </row>
    <row r="924" spans="7:17" s="3" customFormat="1" ht="12.75">
      <c r="G924" s="6"/>
      <c r="I924" s="5"/>
      <c r="J924" s="9"/>
      <c r="K924" s="5"/>
      <c r="L924" s="9"/>
      <c r="M924" s="58"/>
      <c r="N924" s="60"/>
      <c r="O924" s="56"/>
      <c r="P924" s="56"/>
      <c r="Q924" s="56"/>
    </row>
    <row r="925" spans="7:17" s="3" customFormat="1" ht="12.75">
      <c r="G925" s="6"/>
      <c r="I925" s="5"/>
      <c r="J925" s="9"/>
      <c r="K925" s="5"/>
      <c r="L925" s="9"/>
      <c r="M925" s="58"/>
      <c r="N925" s="60"/>
      <c r="O925" s="56"/>
      <c r="P925" s="56"/>
      <c r="Q925" s="56"/>
    </row>
    <row r="926" spans="7:17" s="3" customFormat="1" ht="12.75">
      <c r="G926" s="6"/>
      <c r="I926" s="5"/>
      <c r="J926" s="9"/>
      <c r="K926" s="5"/>
      <c r="L926" s="9"/>
      <c r="M926" s="58"/>
      <c r="N926" s="60"/>
      <c r="O926" s="56"/>
      <c r="P926" s="56"/>
      <c r="Q926" s="56"/>
    </row>
    <row r="927" spans="7:17" s="3" customFormat="1" ht="12.75">
      <c r="G927" s="6"/>
      <c r="I927" s="5"/>
      <c r="J927" s="9"/>
      <c r="K927" s="5"/>
      <c r="L927" s="9"/>
      <c r="M927" s="58"/>
      <c r="N927" s="60"/>
      <c r="O927" s="56"/>
      <c r="P927" s="56"/>
      <c r="Q927" s="56"/>
    </row>
    <row r="928" spans="7:17" s="3" customFormat="1" ht="12.75">
      <c r="G928" s="6"/>
      <c r="I928" s="5"/>
      <c r="J928" s="9"/>
      <c r="K928" s="5"/>
      <c r="L928" s="9"/>
      <c r="M928" s="58"/>
      <c r="N928" s="60"/>
      <c r="O928" s="56"/>
      <c r="P928" s="56"/>
      <c r="Q928" s="56"/>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sheetData>
  <mergeCells count="5">
    <mergeCell ref="M4:Q4"/>
    <mergeCell ref="R7:R11"/>
    <mergeCell ref="R45:R48"/>
    <mergeCell ref="R343:R347"/>
    <mergeCell ref="B7:B362"/>
  </mergeCells>
  <phoneticPr fontId="2" type="noConversion"/>
  <hyperlinks>
    <hyperlink ref="R7" r:id="rId1" location="resultstable"/>
    <hyperlink ref="R45" r:id="rId2"/>
    <hyperlink ref="R343" r:id="rId3" location="resultstable"/>
  </hyperlinks>
  <pageMargins left="0.7" right="0.7" top="0.75" bottom="0.75" header="0.3" footer="0.3"/>
  <pageSetup paperSize="9"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59999389629810485"/>
  </sheetPr>
  <dimension ref="B1:AP1412"/>
  <sheetViews>
    <sheetView zoomScaleNormal="100" workbookViewId="0">
      <pane ySplit="6" topLeftCell="A327" activePane="bottomLeft" state="frozen"/>
      <selection pane="bottomLeft" activeCell="R347" sqref="R34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C204_1</v>
      </c>
      <c r="C2" s="97" t="s">
        <v>577</v>
      </c>
      <c r="L2" s="71"/>
      <c r="M2" s="73" t="s">
        <v>256</v>
      </c>
      <c r="N2" s="72" t="s">
        <v>254</v>
      </c>
      <c r="O2" s="73" t="s">
        <v>253</v>
      </c>
      <c r="P2" s="73" t="s">
        <v>255</v>
      </c>
      <c r="Q2" s="74" t="s">
        <v>252</v>
      </c>
    </row>
    <row r="3" spans="2:42" ht="24.95" customHeight="1">
      <c r="L3" s="76" t="s">
        <v>123</v>
      </c>
      <c r="M3" s="70">
        <f>P3+Q3</f>
        <v>52.47999999999994</v>
      </c>
      <c r="N3" s="169">
        <f>P3/(P3+Q3)</f>
        <v>0.99</v>
      </c>
      <c r="O3" s="70">
        <f>SUM(O7:O354)</f>
        <v>54.919999999999924</v>
      </c>
      <c r="P3" s="70">
        <f>SUM(P7:P354)</f>
        <v>51.955199999999941</v>
      </c>
      <c r="Q3" s="77">
        <f>SUM(Q7:Q354)</f>
        <v>0.52479999999999882</v>
      </c>
    </row>
    <row r="4" spans="2:42" ht="24.95" customHeight="1" thickBot="1">
      <c r="L4" s="75" t="s">
        <v>124</v>
      </c>
      <c r="M4" s="554">
        <f>(O3+P3)/(M3+O3)</f>
        <v>0.99511359404096833</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C204_1</v>
      </c>
      <c r="C7" s="115" t="str">
        <f>C2</f>
        <v>OP-AMPs Iv, Iw(Ch.2)</v>
      </c>
      <c r="D7" s="34" t="s">
        <v>694</v>
      </c>
      <c r="E7" s="35" t="s">
        <v>308</v>
      </c>
      <c r="F7" s="36" t="s">
        <v>309</v>
      </c>
      <c r="G7" s="170" t="s">
        <v>232</v>
      </c>
      <c r="H7" s="38">
        <v>0.2</v>
      </c>
      <c r="I7" s="39" t="s">
        <v>16</v>
      </c>
      <c r="J7" s="40" t="s">
        <v>841</v>
      </c>
      <c r="K7" s="39" t="s">
        <v>17</v>
      </c>
      <c r="L7" s="69" t="s">
        <v>847</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563"/>
      <c r="C8" s="188"/>
      <c r="D8" s="20"/>
      <c r="E8" s="21"/>
      <c r="F8" s="31"/>
      <c r="G8" s="163" t="s">
        <v>233</v>
      </c>
      <c r="H8" s="15">
        <v>0.2</v>
      </c>
      <c r="I8" s="16" t="s">
        <v>16</v>
      </c>
      <c r="J8" s="12" t="s">
        <v>841</v>
      </c>
      <c r="K8" s="16" t="s">
        <v>17</v>
      </c>
      <c r="L8" s="65" t="s">
        <v>847</v>
      </c>
      <c r="M8" s="85">
        <f>M7</f>
        <v>2.1</v>
      </c>
      <c r="N8" s="15">
        <f>IF(K8="Detected", 0.99,0)</f>
        <v>0.99</v>
      </c>
      <c r="O8" s="78">
        <f t="shared" ref="O8:O71" si="0">IF(I8="Safe", M8*H8,0)</f>
        <v>0</v>
      </c>
      <c r="P8" s="78">
        <f t="shared" ref="P8:P71" si="1">IF(I8="Dangerous",M8*H8*N8,0)</f>
        <v>0.41580000000000006</v>
      </c>
      <c r="Q8" s="153">
        <f t="shared" ref="Q8:Q71" si="2">IF(P8=0,0,M8*H8*(1-N8))</f>
        <v>4.2000000000000041E-3</v>
      </c>
      <c r="R8" s="558"/>
    </row>
    <row r="9" spans="2:42" s="3" customFormat="1" ht="27.95" customHeight="1">
      <c r="B9" s="563"/>
      <c r="C9" s="188"/>
      <c r="D9" s="20"/>
      <c r="E9" s="21"/>
      <c r="F9" s="31"/>
      <c r="G9" s="163" t="s">
        <v>230</v>
      </c>
      <c r="H9" s="15">
        <v>0.2</v>
      </c>
      <c r="I9" s="16" t="s">
        <v>68</v>
      </c>
      <c r="J9" s="12" t="s">
        <v>841</v>
      </c>
      <c r="K9" s="16" t="s">
        <v>82</v>
      </c>
      <c r="L9" s="65" t="s">
        <v>847</v>
      </c>
      <c r="M9" s="85">
        <f>M8</f>
        <v>2.1</v>
      </c>
      <c r="N9" s="15">
        <f>IF(K9="Detected", 0.99,0)</f>
        <v>0.99</v>
      </c>
      <c r="O9" s="78">
        <f t="shared" si="0"/>
        <v>0</v>
      </c>
      <c r="P9" s="78">
        <f t="shared" si="1"/>
        <v>0.41580000000000006</v>
      </c>
      <c r="Q9" s="153">
        <f t="shared" si="2"/>
        <v>4.2000000000000041E-3</v>
      </c>
      <c r="R9" s="558"/>
    </row>
    <row r="10" spans="2:42" s="3" customFormat="1" ht="27.95" customHeight="1">
      <c r="B10" s="563"/>
      <c r="C10" s="188"/>
      <c r="D10" s="20"/>
      <c r="E10" s="21"/>
      <c r="F10" s="31"/>
      <c r="G10" s="163" t="s">
        <v>231</v>
      </c>
      <c r="H10" s="15">
        <v>0.2</v>
      </c>
      <c r="I10" s="16" t="s">
        <v>27</v>
      </c>
      <c r="J10" s="12" t="s">
        <v>841</v>
      </c>
      <c r="K10" s="16" t="s">
        <v>17</v>
      </c>
      <c r="L10" s="65" t="s">
        <v>847</v>
      </c>
      <c r="M10" s="85">
        <f>M9</f>
        <v>2.1</v>
      </c>
      <c r="N10" s="15">
        <f t="shared" ref="N10:N73" si="3">IF(K10="Detected", 0.99,0)</f>
        <v>0.99</v>
      </c>
      <c r="O10" s="78">
        <f t="shared" si="0"/>
        <v>0</v>
      </c>
      <c r="P10" s="78">
        <f t="shared" si="1"/>
        <v>0.41580000000000006</v>
      </c>
      <c r="Q10" s="153">
        <f t="shared" si="2"/>
        <v>4.2000000000000041E-3</v>
      </c>
      <c r="R10" s="558"/>
    </row>
    <row r="11" spans="2:42" s="3" customFormat="1" ht="39.950000000000003" customHeight="1">
      <c r="B11" s="563"/>
      <c r="C11" s="188"/>
      <c r="D11" s="22"/>
      <c r="E11" s="23"/>
      <c r="F11" s="24"/>
      <c r="G11" s="168" t="s">
        <v>234</v>
      </c>
      <c r="H11" s="15">
        <v>0.2</v>
      </c>
      <c r="I11" s="16" t="s">
        <v>25</v>
      </c>
      <c r="J11" s="12" t="s">
        <v>841</v>
      </c>
      <c r="K11" s="16" t="s">
        <v>17</v>
      </c>
      <c r="L11" s="65" t="s">
        <v>847</v>
      </c>
      <c r="M11" s="85">
        <f>M10</f>
        <v>2.1</v>
      </c>
      <c r="N11" s="15">
        <f t="shared" si="3"/>
        <v>0.99</v>
      </c>
      <c r="O11" s="78">
        <f t="shared" si="0"/>
        <v>0</v>
      </c>
      <c r="P11" s="78">
        <f t="shared" si="1"/>
        <v>0.41580000000000006</v>
      </c>
      <c r="Q11" s="153">
        <f t="shared" si="2"/>
        <v>4.2000000000000041E-3</v>
      </c>
      <c r="R11" s="559"/>
    </row>
    <row r="12" spans="2:42" s="3" customFormat="1" ht="27.95" customHeight="1">
      <c r="B12" s="563"/>
      <c r="C12" s="188"/>
      <c r="D12" s="17" t="s">
        <v>695</v>
      </c>
      <c r="E12" s="18" t="s">
        <v>22</v>
      </c>
      <c r="F12" s="19" t="s">
        <v>198</v>
      </c>
      <c r="G12" s="14" t="s">
        <v>205</v>
      </c>
      <c r="H12" s="15">
        <v>0.4</v>
      </c>
      <c r="I12" s="16" t="s">
        <v>15</v>
      </c>
      <c r="J12" s="12" t="s">
        <v>210</v>
      </c>
      <c r="K12" s="16" t="s">
        <v>18</v>
      </c>
      <c r="L12" s="65" t="s">
        <v>21</v>
      </c>
      <c r="M12" s="85">
        <v>2</v>
      </c>
      <c r="N12" s="15">
        <f t="shared" si="3"/>
        <v>0</v>
      </c>
      <c r="O12" s="78">
        <f t="shared" si="0"/>
        <v>0.8</v>
      </c>
      <c r="P12" s="78">
        <f t="shared" si="1"/>
        <v>0</v>
      </c>
      <c r="Q12" s="153">
        <f t="shared" si="2"/>
        <v>0</v>
      </c>
      <c r="R12" s="113"/>
    </row>
    <row r="13" spans="2:42" s="3" customFormat="1" ht="27.95" customHeight="1">
      <c r="B13" s="563"/>
      <c r="C13" s="188"/>
      <c r="D13" s="20"/>
      <c r="E13" s="21"/>
      <c r="F13" s="31"/>
      <c r="G13" s="14" t="s">
        <v>206</v>
      </c>
      <c r="H13" s="15">
        <v>0.4</v>
      </c>
      <c r="I13" s="16" t="s">
        <v>204</v>
      </c>
      <c r="J13" s="13" t="s">
        <v>845</v>
      </c>
      <c r="K13" s="16" t="s">
        <v>20</v>
      </c>
      <c r="L13" s="66" t="s">
        <v>847</v>
      </c>
      <c r="M13" s="85">
        <f t="shared" ref="M13:M75" si="4">M12</f>
        <v>2</v>
      </c>
      <c r="N13" s="15">
        <f t="shared" si="3"/>
        <v>0.99</v>
      </c>
      <c r="O13" s="78">
        <f t="shared" si="0"/>
        <v>0</v>
      </c>
      <c r="P13" s="78">
        <f t="shared" si="1"/>
        <v>0.79200000000000004</v>
      </c>
      <c r="Q13" s="153">
        <f t="shared" si="2"/>
        <v>8.0000000000000071E-3</v>
      </c>
      <c r="R13" s="113"/>
    </row>
    <row r="14" spans="2:42" s="3" customFormat="1" ht="27.95" customHeight="1">
      <c r="B14" s="563"/>
      <c r="C14" s="269"/>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113"/>
    </row>
    <row r="15" spans="2:42" s="3" customFormat="1" ht="27.95" customHeight="1">
      <c r="B15" s="563"/>
      <c r="C15" s="94" t="s">
        <v>696</v>
      </c>
      <c r="D15" s="20" t="s">
        <v>697</v>
      </c>
      <c r="E15" s="21" t="s">
        <v>22</v>
      </c>
      <c r="F15" s="31" t="s">
        <v>324</v>
      </c>
      <c r="G15" s="25" t="s">
        <v>205</v>
      </c>
      <c r="H15" s="26">
        <v>0.4</v>
      </c>
      <c r="I15" s="27" t="s">
        <v>15</v>
      </c>
      <c r="J15" s="11" t="s">
        <v>210</v>
      </c>
      <c r="K15" s="27" t="s">
        <v>18</v>
      </c>
      <c r="L15" s="64" t="s">
        <v>21</v>
      </c>
      <c r="M15" s="87">
        <v>2</v>
      </c>
      <c r="N15" s="26">
        <f t="shared" si="3"/>
        <v>0</v>
      </c>
      <c r="O15" s="88">
        <f t="shared" si="0"/>
        <v>0.8</v>
      </c>
      <c r="P15" s="88">
        <f t="shared" si="1"/>
        <v>0</v>
      </c>
      <c r="Q15" s="152">
        <f t="shared" si="2"/>
        <v>0</v>
      </c>
      <c r="R15" s="113"/>
    </row>
    <row r="16" spans="2:42" s="3" customFormat="1" ht="27.95" customHeight="1">
      <c r="B16" s="563"/>
      <c r="C16" s="188"/>
      <c r="D16" s="20"/>
      <c r="E16" s="21"/>
      <c r="F16" s="31"/>
      <c r="G16" s="14" t="s">
        <v>206</v>
      </c>
      <c r="H16" s="15">
        <v>0.4</v>
      </c>
      <c r="I16" s="16" t="s">
        <v>204</v>
      </c>
      <c r="J16" s="13" t="s">
        <v>850</v>
      </c>
      <c r="K16" s="16" t="s">
        <v>20</v>
      </c>
      <c r="L16" s="66" t="s">
        <v>847</v>
      </c>
      <c r="M16" s="85">
        <f t="shared" si="4"/>
        <v>2</v>
      </c>
      <c r="N16" s="15">
        <f t="shared" si="3"/>
        <v>0.99</v>
      </c>
      <c r="O16" s="78">
        <f t="shared" si="0"/>
        <v>0</v>
      </c>
      <c r="P16" s="78">
        <f t="shared" si="1"/>
        <v>0.79200000000000004</v>
      </c>
      <c r="Q16" s="153">
        <f t="shared" si="2"/>
        <v>8.0000000000000071E-3</v>
      </c>
      <c r="R16" s="113"/>
    </row>
    <row r="17" spans="2:18" s="3" customFormat="1" ht="27.95" customHeight="1">
      <c r="B17" s="563"/>
      <c r="C17" s="188"/>
      <c r="D17" s="22"/>
      <c r="E17" s="23"/>
      <c r="F17" s="24"/>
      <c r="G17" s="14" t="s">
        <v>14</v>
      </c>
      <c r="H17" s="15">
        <v>0.2</v>
      </c>
      <c r="I17" s="16" t="s">
        <v>15</v>
      </c>
      <c r="J17" s="12" t="s">
        <v>210</v>
      </c>
      <c r="K17" s="16" t="s">
        <v>18</v>
      </c>
      <c r="L17" s="65" t="s">
        <v>21</v>
      </c>
      <c r="M17" s="85">
        <f t="shared" si="4"/>
        <v>2</v>
      </c>
      <c r="N17" s="15">
        <f t="shared" si="3"/>
        <v>0</v>
      </c>
      <c r="O17" s="78">
        <f t="shared" si="0"/>
        <v>0.4</v>
      </c>
      <c r="P17" s="78">
        <f t="shared" si="1"/>
        <v>0</v>
      </c>
      <c r="Q17" s="153">
        <f t="shared" si="2"/>
        <v>0</v>
      </c>
      <c r="R17" s="113"/>
    </row>
    <row r="18" spans="2:18" s="3" customFormat="1" ht="27.95" customHeight="1">
      <c r="B18" s="563"/>
      <c r="C18" s="188"/>
      <c r="D18" s="17" t="s">
        <v>698</v>
      </c>
      <c r="E18" s="18" t="s">
        <v>6</v>
      </c>
      <c r="F18" s="19" t="s">
        <v>312</v>
      </c>
      <c r="G18" s="14" t="s">
        <v>12</v>
      </c>
      <c r="H18" s="15">
        <v>0.8</v>
      </c>
      <c r="I18" s="16" t="s">
        <v>68</v>
      </c>
      <c r="J18" s="12" t="s">
        <v>820</v>
      </c>
      <c r="K18" s="16" t="s">
        <v>221</v>
      </c>
      <c r="L18" s="66" t="s">
        <v>847</v>
      </c>
      <c r="M18" s="85">
        <v>0.2</v>
      </c>
      <c r="N18" s="15">
        <f t="shared" si="3"/>
        <v>0.99</v>
      </c>
      <c r="O18" s="78">
        <f t="shared" si="0"/>
        <v>0</v>
      </c>
      <c r="P18" s="78">
        <f t="shared" si="1"/>
        <v>0.15840000000000004</v>
      </c>
      <c r="Q18" s="153">
        <f t="shared" si="2"/>
        <v>1.6000000000000018E-3</v>
      </c>
      <c r="R18" s="113"/>
    </row>
    <row r="19" spans="2:18" s="3" customFormat="1" ht="27.95" customHeight="1">
      <c r="B19" s="563"/>
      <c r="C19" s="188"/>
      <c r="D19" s="20"/>
      <c r="E19" s="21"/>
      <c r="F19" s="31"/>
      <c r="G19" s="14" t="s">
        <v>13</v>
      </c>
      <c r="H19" s="15">
        <v>0.1</v>
      </c>
      <c r="I19" s="16" t="s">
        <v>339</v>
      </c>
      <c r="J19" s="12" t="s">
        <v>343</v>
      </c>
      <c r="K19" s="16" t="s">
        <v>297</v>
      </c>
      <c r="L19" s="66" t="s">
        <v>847</v>
      </c>
      <c r="M19" s="85">
        <f t="shared" si="4"/>
        <v>0.2</v>
      </c>
      <c r="N19" s="15">
        <f t="shared" si="3"/>
        <v>0.99</v>
      </c>
      <c r="O19" s="78">
        <f t="shared" si="0"/>
        <v>0</v>
      </c>
      <c r="P19" s="78">
        <f t="shared" si="1"/>
        <v>1.9800000000000005E-2</v>
      </c>
      <c r="Q19" s="153">
        <f t="shared" si="2"/>
        <v>2.0000000000000023E-4</v>
      </c>
      <c r="R19" s="113"/>
    </row>
    <row r="20" spans="2:18" s="3" customFormat="1" ht="27.95" customHeight="1">
      <c r="B20" s="563"/>
      <c r="C20" s="188"/>
      <c r="D20" s="22"/>
      <c r="E20" s="23"/>
      <c r="F20" s="24"/>
      <c r="G20" s="14" t="s">
        <v>14</v>
      </c>
      <c r="H20" s="15">
        <v>0.1</v>
      </c>
      <c r="I20" s="16" t="s">
        <v>340</v>
      </c>
      <c r="J20" s="12" t="s">
        <v>342</v>
      </c>
      <c r="K20" s="16" t="s">
        <v>221</v>
      </c>
      <c r="L20" s="66" t="s">
        <v>847</v>
      </c>
      <c r="M20" s="85">
        <f t="shared" si="4"/>
        <v>0.2</v>
      </c>
      <c r="N20" s="15">
        <f t="shared" si="3"/>
        <v>0.99</v>
      </c>
      <c r="O20" s="78">
        <f t="shared" si="0"/>
        <v>0</v>
      </c>
      <c r="P20" s="78">
        <f t="shared" si="1"/>
        <v>1.9800000000000005E-2</v>
      </c>
      <c r="Q20" s="153">
        <f t="shared" si="2"/>
        <v>2.0000000000000023E-4</v>
      </c>
      <c r="R20" s="113"/>
    </row>
    <row r="21" spans="2:18" s="3" customFormat="1" ht="27.95" customHeight="1">
      <c r="B21" s="563"/>
      <c r="C21" s="188"/>
      <c r="D21" s="17" t="s">
        <v>699</v>
      </c>
      <c r="E21" s="18" t="s">
        <v>334</v>
      </c>
      <c r="F21" s="19" t="s">
        <v>312</v>
      </c>
      <c r="G21" s="14" t="s">
        <v>12</v>
      </c>
      <c r="H21" s="15">
        <v>0.8</v>
      </c>
      <c r="I21" s="16" t="s">
        <v>68</v>
      </c>
      <c r="J21" s="12" t="s">
        <v>820</v>
      </c>
      <c r="K21" s="16" t="s">
        <v>221</v>
      </c>
      <c r="L21" s="66" t="s">
        <v>847</v>
      </c>
      <c r="M21" s="85">
        <v>0.2</v>
      </c>
      <c r="N21" s="15">
        <f t="shared" si="3"/>
        <v>0.99</v>
      </c>
      <c r="O21" s="78">
        <f t="shared" si="0"/>
        <v>0</v>
      </c>
      <c r="P21" s="78">
        <f t="shared" si="1"/>
        <v>0.15840000000000004</v>
      </c>
      <c r="Q21" s="153">
        <f t="shared" si="2"/>
        <v>1.6000000000000018E-3</v>
      </c>
      <c r="R21" s="113"/>
    </row>
    <row r="22" spans="2:18" s="3" customFormat="1" ht="27.95" customHeight="1">
      <c r="B22" s="563"/>
      <c r="C22" s="188"/>
      <c r="D22" s="20"/>
      <c r="E22" s="21"/>
      <c r="F22" s="31"/>
      <c r="G22" s="14" t="s">
        <v>13</v>
      </c>
      <c r="H22" s="15">
        <v>0.1</v>
      </c>
      <c r="I22" s="16" t="s">
        <v>339</v>
      </c>
      <c r="J22" s="12" t="s">
        <v>343</v>
      </c>
      <c r="K22" s="16" t="s">
        <v>297</v>
      </c>
      <c r="L22" s="66" t="s">
        <v>847</v>
      </c>
      <c r="M22" s="85">
        <f t="shared" si="4"/>
        <v>0.2</v>
      </c>
      <c r="N22" s="15">
        <f t="shared" si="3"/>
        <v>0.99</v>
      </c>
      <c r="O22" s="78">
        <f t="shared" si="0"/>
        <v>0</v>
      </c>
      <c r="P22" s="78">
        <f t="shared" si="1"/>
        <v>1.9800000000000005E-2</v>
      </c>
      <c r="Q22" s="153">
        <f t="shared" si="2"/>
        <v>2.0000000000000023E-4</v>
      </c>
      <c r="R22" s="113"/>
    </row>
    <row r="23" spans="2:18" s="3" customFormat="1" ht="27.95" customHeight="1">
      <c r="B23" s="563"/>
      <c r="C23" s="188"/>
      <c r="D23" s="22"/>
      <c r="E23" s="23"/>
      <c r="F23" s="24"/>
      <c r="G23" s="14" t="s">
        <v>14</v>
      </c>
      <c r="H23" s="15">
        <v>0.1</v>
      </c>
      <c r="I23" s="16" t="s">
        <v>340</v>
      </c>
      <c r="J23" s="12" t="s">
        <v>342</v>
      </c>
      <c r="K23" s="16" t="s">
        <v>221</v>
      </c>
      <c r="L23" s="66" t="s">
        <v>847</v>
      </c>
      <c r="M23" s="85">
        <f t="shared" si="4"/>
        <v>0.2</v>
      </c>
      <c r="N23" s="15">
        <f t="shared" si="3"/>
        <v>0.99</v>
      </c>
      <c r="O23" s="78">
        <f t="shared" si="0"/>
        <v>0</v>
      </c>
      <c r="P23" s="78">
        <f t="shared" si="1"/>
        <v>1.9800000000000005E-2</v>
      </c>
      <c r="Q23" s="153">
        <f t="shared" si="2"/>
        <v>2.0000000000000023E-4</v>
      </c>
      <c r="R23" s="113"/>
    </row>
    <row r="24" spans="2:18" s="3" customFormat="1" ht="27.95" customHeight="1">
      <c r="B24" s="563"/>
      <c r="C24" s="188"/>
      <c r="D24" s="17" t="s">
        <v>700</v>
      </c>
      <c r="E24" s="18" t="s">
        <v>71</v>
      </c>
      <c r="F24" s="19" t="s">
        <v>325</v>
      </c>
      <c r="G24" s="14" t="s">
        <v>205</v>
      </c>
      <c r="H24" s="15">
        <v>0.4</v>
      </c>
      <c r="I24" s="16" t="s">
        <v>15</v>
      </c>
      <c r="J24" s="12" t="s">
        <v>210</v>
      </c>
      <c r="K24" s="16" t="s">
        <v>18</v>
      </c>
      <c r="L24" s="65" t="s">
        <v>21</v>
      </c>
      <c r="M24" s="85">
        <v>2</v>
      </c>
      <c r="N24" s="15">
        <f t="shared" si="3"/>
        <v>0</v>
      </c>
      <c r="O24" s="78">
        <f t="shared" si="0"/>
        <v>0.8</v>
      </c>
      <c r="P24" s="78">
        <f t="shared" si="1"/>
        <v>0</v>
      </c>
      <c r="Q24" s="153">
        <f t="shared" si="2"/>
        <v>0</v>
      </c>
      <c r="R24" s="113"/>
    </row>
    <row r="25" spans="2:18" s="3" customFormat="1" ht="27.95" customHeight="1">
      <c r="B25" s="563"/>
      <c r="C25" s="188"/>
      <c r="D25" s="20"/>
      <c r="E25" s="21"/>
      <c r="F25" s="31"/>
      <c r="G25" s="14" t="s">
        <v>206</v>
      </c>
      <c r="H25" s="15">
        <v>0.4</v>
      </c>
      <c r="I25" s="16" t="s">
        <v>204</v>
      </c>
      <c r="J25" s="13" t="s">
        <v>850</v>
      </c>
      <c r="K25" s="16" t="s">
        <v>20</v>
      </c>
      <c r="L25" s="66" t="s">
        <v>847</v>
      </c>
      <c r="M25" s="85">
        <f t="shared" si="4"/>
        <v>2</v>
      </c>
      <c r="N25" s="15">
        <f t="shared" si="3"/>
        <v>0.99</v>
      </c>
      <c r="O25" s="78">
        <f t="shared" si="0"/>
        <v>0</v>
      </c>
      <c r="P25" s="78">
        <f t="shared" si="1"/>
        <v>0.79200000000000004</v>
      </c>
      <c r="Q25" s="153">
        <f t="shared" si="2"/>
        <v>8.0000000000000071E-3</v>
      </c>
      <c r="R25" s="113"/>
    </row>
    <row r="26" spans="2:18" s="3" customFormat="1" ht="27.95" customHeight="1">
      <c r="B26" s="563"/>
      <c r="C26" s="188"/>
      <c r="D26" s="22"/>
      <c r="E26" s="23"/>
      <c r="F26" s="24"/>
      <c r="G26" s="14" t="s">
        <v>14</v>
      </c>
      <c r="H26" s="15">
        <v>0.2</v>
      </c>
      <c r="I26" s="16" t="s">
        <v>15</v>
      </c>
      <c r="J26" s="12" t="s">
        <v>210</v>
      </c>
      <c r="K26" s="16" t="s">
        <v>18</v>
      </c>
      <c r="L26" s="65" t="s">
        <v>21</v>
      </c>
      <c r="M26" s="85">
        <f t="shared" si="4"/>
        <v>2</v>
      </c>
      <c r="N26" s="15">
        <f t="shared" si="3"/>
        <v>0</v>
      </c>
      <c r="O26" s="78">
        <f t="shared" si="0"/>
        <v>0.4</v>
      </c>
      <c r="P26" s="78">
        <f t="shared" si="1"/>
        <v>0</v>
      </c>
      <c r="Q26" s="153">
        <f t="shared" si="2"/>
        <v>0</v>
      </c>
      <c r="R26" s="113"/>
    </row>
    <row r="27" spans="2:18" s="3" customFormat="1" ht="27.95" customHeight="1">
      <c r="B27" s="563"/>
      <c r="C27" s="188"/>
      <c r="D27" s="17" t="s">
        <v>701</v>
      </c>
      <c r="E27" s="18" t="s">
        <v>6</v>
      </c>
      <c r="F27" s="19" t="s">
        <v>326</v>
      </c>
      <c r="G27" s="14" t="s">
        <v>12</v>
      </c>
      <c r="H27" s="15">
        <v>0.8</v>
      </c>
      <c r="I27" s="16" t="s">
        <v>344</v>
      </c>
      <c r="J27" s="12" t="s">
        <v>820</v>
      </c>
      <c r="K27" s="16" t="s">
        <v>82</v>
      </c>
      <c r="L27" s="66" t="s">
        <v>847</v>
      </c>
      <c r="M27" s="85">
        <v>0.2</v>
      </c>
      <c r="N27" s="15">
        <f t="shared" si="3"/>
        <v>0.99</v>
      </c>
      <c r="O27" s="78">
        <f t="shared" si="0"/>
        <v>0</v>
      </c>
      <c r="P27" s="78">
        <f t="shared" si="1"/>
        <v>0.15840000000000004</v>
      </c>
      <c r="Q27" s="153">
        <f t="shared" si="2"/>
        <v>1.6000000000000018E-3</v>
      </c>
      <c r="R27" s="113"/>
    </row>
    <row r="28" spans="2:18" s="3" customFormat="1" ht="27.95" customHeight="1">
      <c r="B28" s="563"/>
      <c r="C28" s="188"/>
      <c r="D28" s="20"/>
      <c r="E28" s="21"/>
      <c r="F28" s="31"/>
      <c r="G28" s="14" t="s">
        <v>13</v>
      </c>
      <c r="H28" s="15">
        <v>0.1</v>
      </c>
      <c r="I28" s="16" t="s">
        <v>68</v>
      </c>
      <c r="J28" s="12" t="s">
        <v>342</v>
      </c>
      <c r="K28" s="16" t="s">
        <v>297</v>
      </c>
      <c r="L28" s="66" t="s">
        <v>847</v>
      </c>
      <c r="M28" s="85">
        <f t="shared" si="4"/>
        <v>0.2</v>
      </c>
      <c r="N28" s="15">
        <f t="shared" si="3"/>
        <v>0.99</v>
      </c>
      <c r="O28" s="78">
        <f t="shared" si="0"/>
        <v>0</v>
      </c>
      <c r="P28" s="78">
        <f t="shared" si="1"/>
        <v>1.9800000000000005E-2</v>
      </c>
      <c r="Q28" s="153">
        <f t="shared" si="2"/>
        <v>2.0000000000000023E-4</v>
      </c>
      <c r="R28" s="113"/>
    </row>
    <row r="29" spans="2:18" s="3" customFormat="1" ht="27.95" customHeight="1">
      <c r="B29" s="563"/>
      <c r="C29" s="188"/>
      <c r="D29" s="22"/>
      <c r="E29" s="23"/>
      <c r="F29" s="24"/>
      <c r="G29" s="14" t="s">
        <v>14</v>
      </c>
      <c r="H29" s="15">
        <v>0.1</v>
      </c>
      <c r="I29" s="16" t="s">
        <v>68</v>
      </c>
      <c r="J29" s="12" t="s">
        <v>342</v>
      </c>
      <c r="K29" s="16" t="s">
        <v>221</v>
      </c>
      <c r="L29" s="66" t="s">
        <v>847</v>
      </c>
      <c r="M29" s="85">
        <f t="shared" si="4"/>
        <v>0.2</v>
      </c>
      <c r="N29" s="15">
        <f t="shared" si="3"/>
        <v>0.99</v>
      </c>
      <c r="O29" s="78">
        <f t="shared" si="0"/>
        <v>0</v>
      </c>
      <c r="P29" s="78">
        <f t="shared" si="1"/>
        <v>1.9800000000000005E-2</v>
      </c>
      <c r="Q29" s="153">
        <f t="shared" si="2"/>
        <v>2.0000000000000023E-4</v>
      </c>
      <c r="R29" s="113"/>
    </row>
    <row r="30" spans="2:18" s="3" customFormat="1" ht="27.95" customHeight="1">
      <c r="B30" s="563"/>
      <c r="C30" s="188"/>
      <c r="D30" s="17" t="s">
        <v>702</v>
      </c>
      <c r="E30" s="18" t="s">
        <v>6</v>
      </c>
      <c r="F30" s="19" t="s">
        <v>327</v>
      </c>
      <c r="G30" s="14" t="s">
        <v>12</v>
      </c>
      <c r="H30" s="15">
        <v>0.8</v>
      </c>
      <c r="I30" s="16" t="s">
        <v>344</v>
      </c>
      <c r="J30" s="12" t="s">
        <v>820</v>
      </c>
      <c r="K30" s="16" t="s">
        <v>82</v>
      </c>
      <c r="L30" s="66" t="s">
        <v>847</v>
      </c>
      <c r="M30" s="85">
        <v>0.2</v>
      </c>
      <c r="N30" s="15">
        <f t="shared" si="3"/>
        <v>0.99</v>
      </c>
      <c r="O30" s="78">
        <f t="shared" si="0"/>
        <v>0</v>
      </c>
      <c r="P30" s="78">
        <f t="shared" si="1"/>
        <v>0.15840000000000004</v>
      </c>
      <c r="Q30" s="153">
        <f t="shared" si="2"/>
        <v>1.6000000000000018E-3</v>
      </c>
      <c r="R30" s="113"/>
    </row>
    <row r="31" spans="2:18" s="3" customFormat="1" ht="27.95" customHeight="1">
      <c r="B31" s="563"/>
      <c r="C31" s="188"/>
      <c r="D31" s="20"/>
      <c r="E31" s="21"/>
      <c r="F31" s="31"/>
      <c r="G31" s="14" t="s">
        <v>13</v>
      </c>
      <c r="H31" s="15">
        <v>0.1</v>
      </c>
      <c r="I31" s="16" t="s">
        <v>68</v>
      </c>
      <c r="J31" s="12" t="s">
        <v>342</v>
      </c>
      <c r="K31" s="16" t="s">
        <v>297</v>
      </c>
      <c r="L31" s="66" t="s">
        <v>847</v>
      </c>
      <c r="M31" s="85">
        <f t="shared" si="4"/>
        <v>0.2</v>
      </c>
      <c r="N31" s="15">
        <f t="shared" si="3"/>
        <v>0.99</v>
      </c>
      <c r="O31" s="78">
        <f t="shared" si="0"/>
        <v>0</v>
      </c>
      <c r="P31" s="78">
        <f t="shared" si="1"/>
        <v>1.9800000000000005E-2</v>
      </c>
      <c r="Q31" s="153">
        <f t="shared" si="2"/>
        <v>2.0000000000000023E-4</v>
      </c>
      <c r="R31" s="113"/>
    </row>
    <row r="32" spans="2:18" s="3" customFormat="1" ht="27.95" customHeight="1">
      <c r="B32" s="563"/>
      <c r="C32" s="188"/>
      <c r="D32" s="22"/>
      <c r="E32" s="23"/>
      <c r="F32" s="24"/>
      <c r="G32" s="14" t="s">
        <v>14</v>
      </c>
      <c r="H32" s="15">
        <v>0.1</v>
      </c>
      <c r="I32" s="16" t="s">
        <v>68</v>
      </c>
      <c r="J32" s="12" t="s">
        <v>342</v>
      </c>
      <c r="K32" s="16" t="s">
        <v>221</v>
      </c>
      <c r="L32" s="66" t="s">
        <v>847</v>
      </c>
      <c r="M32" s="85">
        <f t="shared" si="4"/>
        <v>0.2</v>
      </c>
      <c r="N32" s="15">
        <f t="shared" si="3"/>
        <v>0.99</v>
      </c>
      <c r="O32" s="78">
        <f t="shared" si="0"/>
        <v>0</v>
      </c>
      <c r="P32" s="78">
        <f t="shared" si="1"/>
        <v>1.9800000000000005E-2</v>
      </c>
      <c r="Q32" s="153">
        <f t="shared" si="2"/>
        <v>2.0000000000000023E-4</v>
      </c>
      <c r="R32" s="113"/>
    </row>
    <row r="33" spans="2:18" s="3" customFormat="1" ht="27.95" customHeight="1">
      <c r="B33" s="563"/>
      <c r="C33" s="188"/>
      <c r="D33" s="17" t="s">
        <v>703</v>
      </c>
      <c r="E33" s="18" t="s">
        <v>71</v>
      </c>
      <c r="F33" s="19" t="s">
        <v>329</v>
      </c>
      <c r="G33" s="14" t="s">
        <v>205</v>
      </c>
      <c r="H33" s="15">
        <v>0.4</v>
      </c>
      <c r="I33" s="16" t="s">
        <v>81</v>
      </c>
      <c r="J33" s="12" t="s">
        <v>292</v>
      </c>
      <c r="K33" s="16" t="s">
        <v>215</v>
      </c>
      <c r="L33" s="65" t="s">
        <v>217</v>
      </c>
      <c r="M33" s="85">
        <v>2</v>
      </c>
      <c r="N33" s="15">
        <f t="shared" si="3"/>
        <v>0</v>
      </c>
      <c r="O33" s="78">
        <f t="shared" si="0"/>
        <v>0.8</v>
      </c>
      <c r="P33" s="78">
        <f t="shared" si="1"/>
        <v>0</v>
      </c>
      <c r="Q33" s="153">
        <f t="shared" si="2"/>
        <v>0</v>
      </c>
      <c r="R33" s="113"/>
    </row>
    <row r="34" spans="2:18" s="3" customFormat="1" ht="27.95" customHeight="1">
      <c r="B34" s="563"/>
      <c r="C34" s="188"/>
      <c r="D34" s="20"/>
      <c r="E34" s="21"/>
      <c r="F34" s="31"/>
      <c r="G34" s="14" t="s">
        <v>206</v>
      </c>
      <c r="H34" s="15">
        <v>0.4</v>
      </c>
      <c r="I34" s="16" t="s">
        <v>68</v>
      </c>
      <c r="J34" s="12" t="s">
        <v>342</v>
      </c>
      <c r="K34" s="16" t="s">
        <v>297</v>
      </c>
      <c r="L34" s="66" t="s">
        <v>847</v>
      </c>
      <c r="M34" s="85">
        <f t="shared" si="4"/>
        <v>2</v>
      </c>
      <c r="N34" s="15">
        <f t="shared" si="3"/>
        <v>0.99</v>
      </c>
      <c r="O34" s="78">
        <f t="shared" si="0"/>
        <v>0</v>
      </c>
      <c r="P34" s="78">
        <f t="shared" si="1"/>
        <v>0.79200000000000004</v>
      </c>
      <c r="Q34" s="153">
        <f t="shared" si="2"/>
        <v>8.0000000000000071E-3</v>
      </c>
      <c r="R34" s="113"/>
    </row>
    <row r="35" spans="2:18" s="3" customFormat="1" ht="27.95" customHeight="1">
      <c r="B35" s="563"/>
      <c r="C35" s="188"/>
      <c r="D35" s="22"/>
      <c r="E35" s="23"/>
      <c r="F35" s="24"/>
      <c r="G35" s="14" t="s">
        <v>14</v>
      </c>
      <c r="H35" s="15">
        <v>0.2</v>
      </c>
      <c r="I35" s="16" t="s">
        <v>15</v>
      </c>
      <c r="J35" s="12" t="s">
        <v>210</v>
      </c>
      <c r="K35" s="16" t="s">
        <v>18</v>
      </c>
      <c r="L35" s="65" t="s">
        <v>21</v>
      </c>
      <c r="M35" s="85">
        <f t="shared" si="4"/>
        <v>2</v>
      </c>
      <c r="N35" s="15">
        <f t="shared" si="3"/>
        <v>0</v>
      </c>
      <c r="O35" s="78">
        <f t="shared" si="0"/>
        <v>0.4</v>
      </c>
      <c r="P35" s="78">
        <f t="shared" si="1"/>
        <v>0</v>
      </c>
      <c r="Q35" s="153">
        <f t="shared" si="2"/>
        <v>0</v>
      </c>
      <c r="R35" s="113"/>
    </row>
    <row r="36" spans="2:18" s="3" customFormat="1" ht="27.95" customHeight="1">
      <c r="B36" s="563"/>
      <c r="C36" s="188"/>
      <c r="D36" s="17" t="s">
        <v>704</v>
      </c>
      <c r="E36" s="18" t="s">
        <v>24</v>
      </c>
      <c r="F36" s="19" t="s">
        <v>331</v>
      </c>
      <c r="G36" s="14" t="s">
        <v>12</v>
      </c>
      <c r="H36" s="15">
        <v>0.8</v>
      </c>
      <c r="I36" s="16" t="s">
        <v>68</v>
      </c>
      <c r="J36" s="12" t="s">
        <v>342</v>
      </c>
      <c r="K36" s="16" t="s">
        <v>221</v>
      </c>
      <c r="L36" s="66" t="s">
        <v>847</v>
      </c>
      <c r="M36" s="85">
        <v>0.2</v>
      </c>
      <c r="N36" s="15">
        <f t="shared" si="3"/>
        <v>0.99</v>
      </c>
      <c r="O36" s="78">
        <f t="shared" si="0"/>
        <v>0</v>
      </c>
      <c r="P36" s="78">
        <f t="shared" si="1"/>
        <v>0.15840000000000004</v>
      </c>
      <c r="Q36" s="153">
        <f t="shared" si="2"/>
        <v>1.6000000000000018E-3</v>
      </c>
      <c r="R36" s="113"/>
    </row>
    <row r="37" spans="2:18" s="3" customFormat="1" ht="27.95" customHeight="1">
      <c r="B37" s="563"/>
      <c r="C37" s="188"/>
      <c r="D37" s="20"/>
      <c r="E37" s="21"/>
      <c r="F37" s="31"/>
      <c r="G37" s="14" t="s">
        <v>13</v>
      </c>
      <c r="H37" s="15">
        <v>0.1</v>
      </c>
      <c r="I37" s="16" t="s">
        <v>204</v>
      </c>
      <c r="J37" s="12" t="s">
        <v>342</v>
      </c>
      <c r="K37" s="16" t="s">
        <v>300</v>
      </c>
      <c r="L37" s="66" t="s">
        <v>847</v>
      </c>
      <c r="M37" s="85">
        <f t="shared" si="4"/>
        <v>0.2</v>
      </c>
      <c r="N37" s="15">
        <f t="shared" si="3"/>
        <v>0.99</v>
      </c>
      <c r="O37" s="78">
        <f t="shared" si="0"/>
        <v>0</v>
      </c>
      <c r="P37" s="78">
        <f t="shared" si="1"/>
        <v>1.9800000000000005E-2</v>
      </c>
      <c r="Q37" s="153">
        <f t="shared" si="2"/>
        <v>2.0000000000000023E-4</v>
      </c>
      <c r="R37" s="113"/>
    </row>
    <row r="38" spans="2:18" s="3" customFormat="1" ht="27.95" customHeight="1">
      <c r="B38" s="563"/>
      <c r="C38" s="188"/>
      <c r="D38" s="20"/>
      <c r="E38" s="21"/>
      <c r="F38" s="31"/>
      <c r="G38" s="14" t="s">
        <v>14</v>
      </c>
      <c r="H38" s="15">
        <v>0.1</v>
      </c>
      <c r="I38" s="91" t="s">
        <v>68</v>
      </c>
      <c r="J38" s="12" t="s">
        <v>342</v>
      </c>
      <c r="K38" s="91" t="s">
        <v>82</v>
      </c>
      <c r="L38" s="66" t="s">
        <v>847</v>
      </c>
      <c r="M38" s="93">
        <f t="shared" si="4"/>
        <v>0.2</v>
      </c>
      <c r="N38" s="172">
        <f t="shared" si="3"/>
        <v>0.99</v>
      </c>
      <c r="O38" s="174">
        <f t="shared" si="0"/>
        <v>0</v>
      </c>
      <c r="P38" s="174">
        <f t="shared" si="1"/>
        <v>1.9800000000000005E-2</v>
      </c>
      <c r="Q38" s="175">
        <f t="shared" si="2"/>
        <v>2.0000000000000023E-4</v>
      </c>
      <c r="R38" s="113"/>
    </row>
    <row r="39" spans="2:18" s="3" customFormat="1" ht="27.95" customHeight="1">
      <c r="B39" s="563"/>
      <c r="C39" s="188"/>
      <c r="D39" s="17" t="s">
        <v>705</v>
      </c>
      <c r="E39" s="18" t="s">
        <v>71</v>
      </c>
      <c r="F39" s="19" t="s">
        <v>330</v>
      </c>
      <c r="G39" s="14" t="s">
        <v>205</v>
      </c>
      <c r="H39" s="15">
        <v>0.4</v>
      </c>
      <c r="I39" s="16" t="s">
        <v>81</v>
      </c>
      <c r="J39" s="12" t="s">
        <v>292</v>
      </c>
      <c r="K39" s="16" t="s">
        <v>215</v>
      </c>
      <c r="L39" s="65" t="s">
        <v>217</v>
      </c>
      <c r="M39" s="85">
        <v>2</v>
      </c>
      <c r="N39" s="15">
        <f t="shared" si="3"/>
        <v>0</v>
      </c>
      <c r="O39" s="78">
        <f t="shared" si="0"/>
        <v>0.8</v>
      </c>
      <c r="P39" s="78">
        <f t="shared" si="1"/>
        <v>0</v>
      </c>
      <c r="Q39" s="153">
        <f t="shared" si="2"/>
        <v>0</v>
      </c>
      <c r="R39" s="113"/>
    </row>
    <row r="40" spans="2:18" s="3" customFormat="1" ht="27.95" customHeight="1">
      <c r="B40" s="563"/>
      <c r="C40" s="188"/>
      <c r="D40" s="20"/>
      <c r="E40" s="21"/>
      <c r="F40" s="31"/>
      <c r="G40" s="14" t="s">
        <v>206</v>
      </c>
      <c r="H40" s="15">
        <v>0.4</v>
      </c>
      <c r="I40" s="16" t="s">
        <v>68</v>
      </c>
      <c r="J40" s="12" t="s">
        <v>342</v>
      </c>
      <c r="K40" s="16" t="s">
        <v>297</v>
      </c>
      <c r="L40" s="66" t="s">
        <v>847</v>
      </c>
      <c r="M40" s="85">
        <f t="shared" si="4"/>
        <v>2</v>
      </c>
      <c r="N40" s="15">
        <f t="shared" si="3"/>
        <v>0.99</v>
      </c>
      <c r="O40" s="78">
        <f t="shared" si="0"/>
        <v>0</v>
      </c>
      <c r="P40" s="78">
        <f t="shared" si="1"/>
        <v>0.79200000000000004</v>
      </c>
      <c r="Q40" s="153">
        <f t="shared" si="2"/>
        <v>8.0000000000000071E-3</v>
      </c>
      <c r="R40" s="113"/>
    </row>
    <row r="41" spans="2:18" s="3" customFormat="1" ht="27.95" customHeight="1">
      <c r="B41" s="563"/>
      <c r="C41" s="188"/>
      <c r="D41" s="22"/>
      <c r="E41" s="23"/>
      <c r="F41" s="24"/>
      <c r="G41" s="14" t="s">
        <v>14</v>
      </c>
      <c r="H41" s="15">
        <v>0.2</v>
      </c>
      <c r="I41" s="16" t="s">
        <v>15</v>
      </c>
      <c r="J41" s="12" t="s">
        <v>210</v>
      </c>
      <c r="K41" s="16" t="s">
        <v>18</v>
      </c>
      <c r="L41" s="65" t="s">
        <v>21</v>
      </c>
      <c r="M41" s="85">
        <f t="shared" si="4"/>
        <v>2</v>
      </c>
      <c r="N41" s="15">
        <f t="shared" si="3"/>
        <v>0</v>
      </c>
      <c r="O41" s="78">
        <f t="shared" si="0"/>
        <v>0.4</v>
      </c>
      <c r="P41" s="78">
        <f t="shared" si="1"/>
        <v>0</v>
      </c>
      <c r="Q41" s="153">
        <f t="shared" si="2"/>
        <v>0</v>
      </c>
      <c r="R41" s="113"/>
    </row>
    <row r="42" spans="2:18" s="3" customFormat="1" ht="27.95" customHeight="1">
      <c r="B42" s="563"/>
      <c r="C42" s="188"/>
      <c r="D42" s="17" t="s">
        <v>706</v>
      </c>
      <c r="E42" s="18" t="s">
        <v>6</v>
      </c>
      <c r="F42" s="19" t="s">
        <v>331</v>
      </c>
      <c r="G42" s="14" t="s">
        <v>12</v>
      </c>
      <c r="H42" s="15">
        <v>0.8</v>
      </c>
      <c r="I42" s="16" t="s">
        <v>68</v>
      </c>
      <c r="J42" s="12" t="s">
        <v>342</v>
      </c>
      <c r="K42" s="16" t="s">
        <v>221</v>
      </c>
      <c r="L42" s="66" t="s">
        <v>847</v>
      </c>
      <c r="M42" s="85">
        <v>0.2</v>
      </c>
      <c r="N42" s="15">
        <f t="shared" si="3"/>
        <v>0.99</v>
      </c>
      <c r="O42" s="78">
        <f t="shared" si="0"/>
        <v>0</v>
      </c>
      <c r="P42" s="78">
        <f t="shared" si="1"/>
        <v>0.15840000000000004</v>
      </c>
      <c r="Q42" s="153">
        <f t="shared" si="2"/>
        <v>1.6000000000000018E-3</v>
      </c>
      <c r="R42" s="113"/>
    </row>
    <row r="43" spans="2:18" s="3" customFormat="1" ht="27.95" customHeight="1">
      <c r="B43" s="563"/>
      <c r="C43" s="188"/>
      <c r="D43" s="20"/>
      <c r="E43" s="21"/>
      <c r="F43" s="31"/>
      <c r="G43" s="14" t="s">
        <v>13</v>
      </c>
      <c r="H43" s="15">
        <v>0.1</v>
      </c>
      <c r="I43" s="16" t="s">
        <v>204</v>
      </c>
      <c r="J43" s="12" t="s">
        <v>342</v>
      </c>
      <c r="K43" s="16" t="s">
        <v>300</v>
      </c>
      <c r="L43" s="66" t="s">
        <v>847</v>
      </c>
      <c r="M43" s="85">
        <f t="shared" si="4"/>
        <v>0.2</v>
      </c>
      <c r="N43" s="15">
        <f t="shared" si="3"/>
        <v>0.99</v>
      </c>
      <c r="O43" s="78">
        <f t="shared" si="0"/>
        <v>0</v>
      </c>
      <c r="P43" s="78">
        <f t="shared" si="1"/>
        <v>1.9800000000000005E-2</v>
      </c>
      <c r="Q43" s="153">
        <f t="shared" si="2"/>
        <v>2.0000000000000023E-4</v>
      </c>
      <c r="R43" s="113"/>
    </row>
    <row r="44" spans="2:18" s="3" customFormat="1" ht="27.95" customHeight="1">
      <c r="B44" s="563"/>
      <c r="C44" s="188"/>
      <c r="D44" s="22"/>
      <c r="E44" s="23"/>
      <c r="F44" s="24"/>
      <c r="G44" s="14" t="s">
        <v>14</v>
      </c>
      <c r="H44" s="15">
        <v>0.1</v>
      </c>
      <c r="I44" s="91" t="s">
        <v>68</v>
      </c>
      <c r="J44" s="12" t="s">
        <v>342</v>
      </c>
      <c r="K44" s="91" t="s">
        <v>82</v>
      </c>
      <c r="L44" s="66" t="s">
        <v>847</v>
      </c>
      <c r="M44" s="85">
        <f t="shared" si="4"/>
        <v>0.2</v>
      </c>
      <c r="N44" s="15">
        <f t="shared" si="3"/>
        <v>0.99</v>
      </c>
      <c r="O44" s="78">
        <f t="shared" si="0"/>
        <v>0</v>
      </c>
      <c r="P44" s="78">
        <f t="shared" si="1"/>
        <v>1.9800000000000005E-2</v>
      </c>
      <c r="Q44" s="153">
        <f t="shared" si="2"/>
        <v>2.0000000000000023E-4</v>
      </c>
      <c r="R44" s="113"/>
    </row>
    <row r="45" spans="2:18" s="3" customFormat="1" ht="27.95" customHeight="1">
      <c r="B45" s="563"/>
      <c r="C45" s="188"/>
      <c r="D45" s="17" t="s">
        <v>707</v>
      </c>
      <c r="E45" s="18" t="s">
        <v>354</v>
      </c>
      <c r="F45" s="19" t="s">
        <v>332</v>
      </c>
      <c r="G45" s="168" t="s">
        <v>357</v>
      </c>
      <c r="H45" s="164">
        <v>0.25</v>
      </c>
      <c r="I45" s="165" t="s">
        <v>81</v>
      </c>
      <c r="J45" s="13" t="s">
        <v>210</v>
      </c>
      <c r="K45" s="165" t="s">
        <v>298</v>
      </c>
      <c r="L45" s="66" t="s">
        <v>299</v>
      </c>
      <c r="M45" s="177">
        <v>0.45</v>
      </c>
      <c r="N45" s="164">
        <f t="shared" si="3"/>
        <v>0</v>
      </c>
      <c r="O45" s="167">
        <f t="shared" si="0"/>
        <v>0.1125</v>
      </c>
      <c r="P45" s="167">
        <f t="shared" si="1"/>
        <v>0</v>
      </c>
      <c r="Q45" s="178">
        <f t="shared" si="2"/>
        <v>0</v>
      </c>
      <c r="R45" s="557" t="s">
        <v>355</v>
      </c>
    </row>
    <row r="46" spans="2:18" s="3" customFormat="1" ht="27.95" customHeight="1">
      <c r="B46" s="563"/>
      <c r="C46" s="188"/>
      <c r="D46" s="20"/>
      <c r="E46" s="21"/>
      <c r="F46" s="31"/>
      <c r="G46" s="168" t="s">
        <v>233</v>
      </c>
      <c r="H46" s="164">
        <v>0.25</v>
      </c>
      <c r="I46" s="165" t="s">
        <v>204</v>
      </c>
      <c r="J46" s="13" t="s">
        <v>342</v>
      </c>
      <c r="K46" s="165" t="s">
        <v>82</v>
      </c>
      <c r="L46" s="66" t="s">
        <v>847</v>
      </c>
      <c r="M46" s="177">
        <v>0.45</v>
      </c>
      <c r="N46" s="164">
        <f t="shared" si="3"/>
        <v>0.99</v>
      </c>
      <c r="O46" s="167">
        <f t="shared" si="0"/>
        <v>0</v>
      </c>
      <c r="P46" s="167">
        <f t="shared" si="1"/>
        <v>0.111375</v>
      </c>
      <c r="Q46" s="178">
        <f t="shared" si="2"/>
        <v>1.125000000000001E-3</v>
      </c>
      <c r="R46" s="558"/>
    </row>
    <row r="47" spans="2:18" s="3" customFormat="1" ht="27.95" customHeight="1">
      <c r="B47" s="563"/>
      <c r="C47" s="188"/>
      <c r="D47" s="20"/>
      <c r="E47" s="21"/>
      <c r="F47" s="31"/>
      <c r="G47" s="168" t="s">
        <v>358</v>
      </c>
      <c r="H47" s="164">
        <v>0.25</v>
      </c>
      <c r="I47" s="165" t="s">
        <v>204</v>
      </c>
      <c r="J47" s="13" t="s">
        <v>342</v>
      </c>
      <c r="K47" s="165" t="s">
        <v>300</v>
      </c>
      <c r="L47" s="66" t="s">
        <v>847</v>
      </c>
      <c r="M47" s="177">
        <f>M45</f>
        <v>0.45</v>
      </c>
      <c r="N47" s="164">
        <f t="shared" si="3"/>
        <v>0.99</v>
      </c>
      <c r="O47" s="167">
        <f t="shared" si="0"/>
        <v>0</v>
      </c>
      <c r="P47" s="167">
        <f t="shared" si="1"/>
        <v>0.111375</v>
      </c>
      <c r="Q47" s="178">
        <f t="shared" si="2"/>
        <v>1.125000000000001E-3</v>
      </c>
      <c r="R47" s="558"/>
    </row>
    <row r="48" spans="2:18" s="3" customFormat="1" ht="27.95" customHeight="1">
      <c r="B48" s="563"/>
      <c r="C48" s="188"/>
      <c r="D48" s="20"/>
      <c r="E48" s="21"/>
      <c r="F48" s="31"/>
      <c r="G48" s="168" t="s">
        <v>359</v>
      </c>
      <c r="H48" s="164">
        <v>0.25</v>
      </c>
      <c r="I48" s="179" t="s">
        <v>26</v>
      </c>
      <c r="J48" s="180" t="s">
        <v>214</v>
      </c>
      <c r="K48" s="179" t="s">
        <v>18</v>
      </c>
      <c r="L48" s="181" t="s">
        <v>21</v>
      </c>
      <c r="M48" s="182">
        <f t="shared" si="4"/>
        <v>0.45</v>
      </c>
      <c r="N48" s="183">
        <f t="shared" si="3"/>
        <v>0</v>
      </c>
      <c r="O48" s="184">
        <f t="shared" si="0"/>
        <v>0.1125</v>
      </c>
      <c r="P48" s="184">
        <f t="shared" si="1"/>
        <v>0</v>
      </c>
      <c r="Q48" s="185">
        <f t="shared" si="2"/>
        <v>0</v>
      </c>
      <c r="R48" s="558"/>
    </row>
    <row r="49" spans="2:18" s="3" customFormat="1" ht="27.95" customHeight="1">
      <c r="B49" s="563"/>
      <c r="C49" s="188"/>
      <c r="D49" s="17" t="s">
        <v>708</v>
      </c>
      <c r="E49" s="18" t="s">
        <v>6</v>
      </c>
      <c r="F49" s="19" t="s">
        <v>333</v>
      </c>
      <c r="G49" s="14" t="s">
        <v>12</v>
      </c>
      <c r="H49" s="15">
        <v>0.8</v>
      </c>
      <c r="I49" s="16" t="s">
        <v>345</v>
      </c>
      <c r="J49" s="12" t="s">
        <v>820</v>
      </c>
      <c r="K49" s="16" t="s">
        <v>221</v>
      </c>
      <c r="L49" s="66" t="s">
        <v>847</v>
      </c>
      <c r="M49" s="85">
        <v>0.2</v>
      </c>
      <c r="N49" s="15">
        <f t="shared" si="3"/>
        <v>0.99</v>
      </c>
      <c r="O49" s="78">
        <f t="shared" si="0"/>
        <v>0</v>
      </c>
      <c r="P49" s="78">
        <f t="shared" si="1"/>
        <v>0.15840000000000004</v>
      </c>
      <c r="Q49" s="153">
        <f t="shared" si="2"/>
        <v>1.6000000000000018E-3</v>
      </c>
      <c r="R49" s="176"/>
    </row>
    <row r="50" spans="2:18" s="3" customFormat="1" ht="27.95" customHeight="1">
      <c r="B50" s="563"/>
      <c r="C50" s="188"/>
      <c r="D50" s="20"/>
      <c r="E50" s="21"/>
      <c r="F50" s="31"/>
      <c r="G50" s="14" t="s">
        <v>13</v>
      </c>
      <c r="H50" s="15">
        <v>0.1</v>
      </c>
      <c r="I50" s="16" t="s">
        <v>346</v>
      </c>
      <c r="J50" s="12" t="s">
        <v>218</v>
      </c>
      <c r="K50" s="16" t="s">
        <v>347</v>
      </c>
      <c r="L50" s="65" t="s">
        <v>217</v>
      </c>
      <c r="M50" s="85">
        <f t="shared" si="4"/>
        <v>0.2</v>
      </c>
      <c r="N50" s="15">
        <f t="shared" si="3"/>
        <v>0</v>
      </c>
      <c r="O50" s="78">
        <f t="shared" si="0"/>
        <v>2.0000000000000004E-2</v>
      </c>
      <c r="P50" s="78">
        <f t="shared" si="1"/>
        <v>0</v>
      </c>
      <c r="Q50" s="153">
        <f t="shared" si="2"/>
        <v>0</v>
      </c>
      <c r="R50" s="113"/>
    </row>
    <row r="51" spans="2:18" s="3" customFormat="1" ht="27.95" customHeight="1">
      <c r="B51" s="563"/>
      <c r="C51" s="188"/>
      <c r="D51" s="22"/>
      <c r="E51" s="23"/>
      <c r="F51" s="24"/>
      <c r="G51" s="14" t="s">
        <v>14</v>
      </c>
      <c r="H51" s="15">
        <v>0.1</v>
      </c>
      <c r="I51" s="16" t="s">
        <v>81</v>
      </c>
      <c r="J51" s="12" t="s">
        <v>210</v>
      </c>
      <c r="K51" s="16" t="s">
        <v>18</v>
      </c>
      <c r="L51" s="65" t="s">
        <v>21</v>
      </c>
      <c r="M51" s="85">
        <f t="shared" si="4"/>
        <v>0.2</v>
      </c>
      <c r="N51" s="15">
        <f t="shared" si="3"/>
        <v>0</v>
      </c>
      <c r="O51" s="78">
        <f t="shared" si="0"/>
        <v>2.0000000000000004E-2</v>
      </c>
      <c r="P51" s="78">
        <f t="shared" si="1"/>
        <v>0</v>
      </c>
      <c r="Q51" s="153">
        <f t="shared" si="2"/>
        <v>0</v>
      </c>
      <c r="R51" s="113"/>
    </row>
    <row r="52" spans="2:18" s="3" customFormat="1" ht="27.95" customHeight="1">
      <c r="B52" s="563"/>
      <c r="C52" s="188"/>
      <c r="D52" s="17" t="s">
        <v>709</v>
      </c>
      <c r="E52" s="18" t="s">
        <v>335</v>
      </c>
      <c r="F52" s="19" t="s">
        <v>330</v>
      </c>
      <c r="G52" s="14" t="s">
        <v>205</v>
      </c>
      <c r="H52" s="15">
        <v>0.4</v>
      </c>
      <c r="I52" s="16" t="s">
        <v>81</v>
      </c>
      <c r="J52" s="12" t="s">
        <v>210</v>
      </c>
      <c r="K52" s="16" t="s">
        <v>298</v>
      </c>
      <c r="L52" s="65" t="s">
        <v>299</v>
      </c>
      <c r="M52" s="85">
        <v>2</v>
      </c>
      <c r="N52" s="15">
        <f t="shared" si="3"/>
        <v>0</v>
      </c>
      <c r="O52" s="78">
        <f t="shared" si="0"/>
        <v>0.8</v>
      </c>
      <c r="P52" s="78">
        <f t="shared" si="1"/>
        <v>0</v>
      </c>
      <c r="Q52" s="153">
        <f t="shared" si="2"/>
        <v>0</v>
      </c>
      <c r="R52" s="113"/>
    </row>
    <row r="53" spans="2:18" s="3" customFormat="1" ht="27.95" customHeight="1">
      <c r="B53" s="563"/>
      <c r="C53" s="188"/>
      <c r="D53" s="20"/>
      <c r="E53" s="21"/>
      <c r="F53" s="31"/>
      <c r="G53" s="14" t="s">
        <v>206</v>
      </c>
      <c r="H53" s="15">
        <v>0.4</v>
      </c>
      <c r="I53" s="16" t="s">
        <v>204</v>
      </c>
      <c r="J53" s="12" t="s">
        <v>850</v>
      </c>
      <c r="K53" s="16" t="s">
        <v>300</v>
      </c>
      <c r="L53" s="66" t="s">
        <v>847</v>
      </c>
      <c r="M53" s="85">
        <f t="shared" si="4"/>
        <v>2</v>
      </c>
      <c r="N53" s="15">
        <f t="shared" si="3"/>
        <v>0.99</v>
      </c>
      <c r="O53" s="78">
        <f t="shared" si="0"/>
        <v>0</v>
      </c>
      <c r="P53" s="78">
        <f t="shared" si="1"/>
        <v>0.79200000000000004</v>
      </c>
      <c r="Q53" s="153">
        <f t="shared" si="2"/>
        <v>8.0000000000000071E-3</v>
      </c>
      <c r="R53" s="113"/>
    </row>
    <row r="54" spans="2:18" s="3" customFormat="1" ht="27.95" customHeight="1">
      <c r="B54" s="563"/>
      <c r="C54" s="269"/>
      <c r="D54" s="22"/>
      <c r="E54" s="23"/>
      <c r="F54" s="24"/>
      <c r="G54" s="14" t="s">
        <v>14</v>
      </c>
      <c r="H54" s="15">
        <v>0.2</v>
      </c>
      <c r="I54" s="16" t="s">
        <v>26</v>
      </c>
      <c r="J54" s="12" t="s">
        <v>214</v>
      </c>
      <c r="K54" s="16" t="s">
        <v>18</v>
      </c>
      <c r="L54" s="65" t="s">
        <v>21</v>
      </c>
      <c r="M54" s="85">
        <f t="shared" si="4"/>
        <v>2</v>
      </c>
      <c r="N54" s="15">
        <f t="shared" si="3"/>
        <v>0</v>
      </c>
      <c r="O54" s="78">
        <f t="shared" si="0"/>
        <v>0.4</v>
      </c>
      <c r="P54" s="78">
        <f t="shared" si="1"/>
        <v>0</v>
      </c>
      <c r="Q54" s="153">
        <f t="shared" si="2"/>
        <v>0</v>
      </c>
      <c r="R54" s="113"/>
    </row>
    <row r="55" spans="2:18" s="3" customFormat="1" ht="27.95" customHeight="1">
      <c r="B55" s="563"/>
      <c r="C55" s="94" t="s">
        <v>594</v>
      </c>
      <c r="D55" s="20" t="s">
        <v>711</v>
      </c>
      <c r="E55" s="21" t="s">
        <v>22</v>
      </c>
      <c r="F55" s="31" t="s">
        <v>324</v>
      </c>
      <c r="G55" s="25" t="s">
        <v>205</v>
      </c>
      <c r="H55" s="26">
        <v>0.4</v>
      </c>
      <c r="I55" s="27" t="s">
        <v>15</v>
      </c>
      <c r="J55" s="11" t="s">
        <v>210</v>
      </c>
      <c r="K55" s="27" t="s">
        <v>18</v>
      </c>
      <c r="L55" s="64" t="s">
        <v>21</v>
      </c>
      <c r="M55" s="87">
        <v>2</v>
      </c>
      <c r="N55" s="26">
        <f t="shared" si="3"/>
        <v>0</v>
      </c>
      <c r="O55" s="88">
        <f t="shared" si="0"/>
        <v>0.8</v>
      </c>
      <c r="P55" s="88">
        <f t="shared" si="1"/>
        <v>0</v>
      </c>
      <c r="Q55" s="152">
        <f t="shared" si="2"/>
        <v>0</v>
      </c>
      <c r="R55" s="113"/>
    </row>
    <row r="56" spans="2:18" s="3" customFormat="1" ht="27.95" customHeight="1">
      <c r="B56" s="563"/>
      <c r="C56" s="188"/>
      <c r="D56" s="20"/>
      <c r="E56" s="21"/>
      <c r="F56" s="31"/>
      <c r="G56" s="14" t="s">
        <v>206</v>
      </c>
      <c r="H56" s="15">
        <v>0.4</v>
      </c>
      <c r="I56" s="16" t="s">
        <v>204</v>
      </c>
      <c r="J56" s="13" t="s">
        <v>850</v>
      </c>
      <c r="K56" s="16" t="s">
        <v>20</v>
      </c>
      <c r="L56" s="66" t="s">
        <v>847</v>
      </c>
      <c r="M56" s="85">
        <f t="shared" si="4"/>
        <v>2</v>
      </c>
      <c r="N56" s="15">
        <f t="shared" si="3"/>
        <v>0.99</v>
      </c>
      <c r="O56" s="78">
        <f t="shared" si="0"/>
        <v>0</v>
      </c>
      <c r="P56" s="78">
        <f t="shared" si="1"/>
        <v>0.79200000000000004</v>
      </c>
      <c r="Q56" s="153">
        <f t="shared" si="2"/>
        <v>8.0000000000000071E-3</v>
      </c>
      <c r="R56" s="113"/>
    </row>
    <row r="57" spans="2:18" s="3" customFormat="1" ht="27.95" customHeight="1">
      <c r="B57" s="563"/>
      <c r="C57" s="188"/>
      <c r="D57" s="22"/>
      <c r="E57" s="23"/>
      <c r="F57" s="24"/>
      <c r="G57" s="14" t="s">
        <v>14</v>
      </c>
      <c r="H57" s="15">
        <v>0.2</v>
      </c>
      <c r="I57" s="16" t="s">
        <v>15</v>
      </c>
      <c r="J57" s="12" t="s">
        <v>210</v>
      </c>
      <c r="K57" s="16" t="s">
        <v>18</v>
      </c>
      <c r="L57" s="65" t="s">
        <v>21</v>
      </c>
      <c r="M57" s="85">
        <f t="shared" si="4"/>
        <v>2</v>
      </c>
      <c r="N57" s="15">
        <f t="shared" si="3"/>
        <v>0</v>
      </c>
      <c r="O57" s="78">
        <f t="shared" si="0"/>
        <v>0.4</v>
      </c>
      <c r="P57" s="78">
        <f t="shared" si="1"/>
        <v>0</v>
      </c>
      <c r="Q57" s="153">
        <f t="shared" si="2"/>
        <v>0</v>
      </c>
      <c r="R57" s="113"/>
    </row>
    <row r="58" spans="2:18" s="3" customFormat="1" ht="27.95" customHeight="1">
      <c r="B58" s="563"/>
      <c r="C58" s="188"/>
      <c r="D58" s="17" t="s">
        <v>712</v>
      </c>
      <c r="E58" s="18" t="s">
        <v>6</v>
      </c>
      <c r="F58" s="19" t="s">
        <v>312</v>
      </c>
      <c r="G58" s="14" t="s">
        <v>12</v>
      </c>
      <c r="H58" s="15">
        <v>0.8</v>
      </c>
      <c r="I58" s="16" t="s">
        <v>68</v>
      </c>
      <c r="J58" s="12" t="s">
        <v>820</v>
      </c>
      <c r="K58" s="16" t="s">
        <v>221</v>
      </c>
      <c r="L58" s="66" t="s">
        <v>847</v>
      </c>
      <c r="M58" s="85">
        <v>0.2</v>
      </c>
      <c r="N58" s="15">
        <f t="shared" si="3"/>
        <v>0.99</v>
      </c>
      <c r="O58" s="78">
        <f t="shared" si="0"/>
        <v>0</v>
      </c>
      <c r="P58" s="78">
        <f t="shared" si="1"/>
        <v>0.15840000000000004</v>
      </c>
      <c r="Q58" s="153">
        <f t="shared" si="2"/>
        <v>1.6000000000000018E-3</v>
      </c>
      <c r="R58" s="113"/>
    </row>
    <row r="59" spans="2:18" s="3" customFormat="1" ht="27.95" customHeight="1">
      <c r="B59" s="563"/>
      <c r="C59" s="188"/>
      <c r="D59" s="20"/>
      <c r="E59" s="21"/>
      <c r="F59" s="31"/>
      <c r="G59" s="14" t="s">
        <v>13</v>
      </c>
      <c r="H59" s="15">
        <v>0.1</v>
      </c>
      <c r="I59" s="16" t="s">
        <v>339</v>
      </c>
      <c r="J59" s="12" t="s">
        <v>343</v>
      </c>
      <c r="K59" s="16" t="s">
        <v>297</v>
      </c>
      <c r="L59" s="66" t="s">
        <v>847</v>
      </c>
      <c r="M59" s="85">
        <f t="shared" si="4"/>
        <v>0.2</v>
      </c>
      <c r="N59" s="15">
        <f t="shared" si="3"/>
        <v>0.99</v>
      </c>
      <c r="O59" s="78">
        <f t="shared" si="0"/>
        <v>0</v>
      </c>
      <c r="P59" s="78">
        <f t="shared" si="1"/>
        <v>1.9800000000000005E-2</v>
      </c>
      <c r="Q59" s="153">
        <f t="shared" si="2"/>
        <v>2.0000000000000023E-4</v>
      </c>
      <c r="R59" s="113"/>
    </row>
    <row r="60" spans="2:18" s="3" customFormat="1" ht="27.95" customHeight="1">
      <c r="B60" s="563"/>
      <c r="C60" s="188"/>
      <c r="D60" s="22"/>
      <c r="E60" s="23"/>
      <c r="F60" s="24"/>
      <c r="G60" s="14" t="s">
        <v>14</v>
      </c>
      <c r="H60" s="15">
        <v>0.1</v>
      </c>
      <c r="I60" s="16" t="s">
        <v>340</v>
      </c>
      <c r="J60" s="12" t="s">
        <v>342</v>
      </c>
      <c r="K60" s="16" t="s">
        <v>221</v>
      </c>
      <c r="L60" s="66" t="s">
        <v>847</v>
      </c>
      <c r="M60" s="85">
        <f t="shared" si="4"/>
        <v>0.2</v>
      </c>
      <c r="N60" s="15">
        <f t="shared" si="3"/>
        <v>0.99</v>
      </c>
      <c r="O60" s="78">
        <f t="shared" si="0"/>
        <v>0</v>
      </c>
      <c r="P60" s="78">
        <f t="shared" si="1"/>
        <v>1.9800000000000005E-2</v>
      </c>
      <c r="Q60" s="153">
        <f t="shared" si="2"/>
        <v>2.0000000000000023E-4</v>
      </c>
      <c r="R60" s="113"/>
    </row>
    <row r="61" spans="2:18" s="3" customFormat="1" ht="27.95" customHeight="1">
      <c r="B61" s="563"/>
      <c r="C61" s="188"/>
      <c r="D61" s="17" t="s">
        <v>713</v>
      </c>
      <c r="E61" s="18" t="s">
        <v>334</v>
      </c>
      <c r="F61" s="19" t="s">
        <v>312</v>
      </c>
      <c r="G61" s="14" t="s">
        <v>12</v>
      </c>
      <c r="H61" s="15">
        <v>0.8</v>
      </c>
      <c r="I61" s="16" t="s">
        <v>68</v>
      </c>
      <c r="J61" s="12" t="s">
        <v>820</v>
      </c>
      <c r="K61" s="16" t="s">
        <v>221</v>
      </c>
      <c r="L61" s="66" t="s">
        <v>847</v>
      </c>
      <c r="M61" s="85">
        <v>0.2</v>
      </c>
      <c r="N61" s="15">
        <f t="shared" si="3"/>
        <v>0.99</v>
      </c>
      <c r="O61" s="78">
        <f t="shared" si="0"/>
        <v>0</v>
      </c>
      <c r="P61" s="78">
        <f t="shared" si="1"/>
        <v>0.15840000000000004</v>
      </c>
      <c r="Q61" s="153">
        <f t="shared" si="2"/>
        <v>1.6000000000000018E-3</v>
      </c>
      <c r="R61" s="113"/>
    </row>
    <row r="62" spans="2:18" s="3" customFormat="1" ht="27.95" customHeight="1">
      <c r="B62" s="563"/>
      <c r="C62" s="188"/>
      <c r="D62" s="20"/>
      <c r="E62" s="21"/>
      <c r="F62" s="31"/>
      <c r="G62" s="14" t="s">
        <v>13</v>
      </c>
      <c r="H62" s="15">
        <v>0.1</v>
      </c>
      <c r="I62" s="16" t="s">
        <v>339</v>
      </c>
      <c r="J62" s="12" t="s">
        <v>343</v>
      </c>
      <c r="K62" s="16" t="s">
        <v>297</v>
      </c>
      <c r="L62" s="66" t="s">
        <v>847</v>
      </c>
      <c r="M62" s="85">
        <f t="shared" si="4"/>
        <v>0.2</v>
      </c>
      <c r="N62" s="15">
        <f t="shared" si="3"/>
        <v>0.99</v>
      </c>
      <c r="O62" s="78">
        <f t="shared" si="0"/>
        <v>0</v>
      </c>
      <c r="P62" s="78">
        <f t="shared" si="1"/>
        <v>1.9800000000000005E-2</v>
      </c>
      <c r="Q62" s="153">
        <f t="shared" si="2"/>
        <v>2.0000000000000023E-4</v>
      </c>
      <c r="R62" s="113"/>
    </row>
    <row r="63" spans="2:18" s="3" customFormat="1" ht="27.95" customHeight="1">
      <c r="B63" s="563"/>
      <c r="C63" s="188"/>
      <c r="D63" s="22"/>
      <c r="E63" s="23"/>
      <c r="F63" s="24"/>
      <c r="G63" s="14" t="s">
        <v>14</v>
      </c>
      <c r="H63" s="15">
        <v>0.1</v>
      </c>
      <c r="I63" s="16" t="s">
        <v>340</v>
      </c>
      <c r="J63" s="12" t="s">
        <v>342</v>
      </c>
      <c r="K63" s="16" t="s">
        <v>221</v>
      </c>
      <c r="L63" s="66" t="s">
        <v>847</v>
      </c>
      <c r="M63" s="85">
        <f t="shared" si="4"/>
        <v>0.2</v>
      </c>
      <c r="N63" s="15">
        <f t="shared" si="3"/>
        <v>0.99</v>
      </c>
      <c r="O63" s="78">
        <f t="shared" si="0"/>
        <v>0</v>
      </c>
      <c r="P63" s="78">
        <f t="shared" si="1"/>
        <v>1.9800000000000005E-2</v>
      </c>
      <c r="Q63" s="153">
        <f t="shared" si="2"/>
        <v>2.0000000000000023E-4</v>
      </c>
      <c r="R63" s="113"/>
    </row>
    <row r="64" spans="2:18" s="3" customFormat="1" ht="27.95" customHeight="1">
      <c r="B64" s="563"/>
      <c r="C64" s="188"/>
      <c r="D64" s="17" t="s">
        <v>714</v>
      </c>
      <c r="E64" s="18" t="s">
        <v>71</v>
      </c>
      <c r="F64" s="19" t="s">
        <v>325</v>
      </c>
      <c r="G64" s="14" t="s">
        <v>205</v>
      </c>
      <c r="H64" s="15">
        <v>0.4</v>
      </c>
      <c r="I64" s="16" t="s">
        <v>15</v>
      </c>
      <c r="J64" s="12" t="s">
        <v>210</v>
      </c>
      <c r="K64" s="16" t="s">
        <v>18</v>
      </c>
      <c r="L64" s="65" t="s">
        <v>21</v>
      </c>
      <c r="M64" s="85">
        <v>2</v>
      </c>
      <c r="N64" s="15">
        <f t="shared" si="3"/>
        <v>0</v>
      </c>
      <c r="O64" s="78">
        <f t="shared" si="0"/>
        <v>0.8</v>
      </c>
      <c r="P64" s="78">
        <f t="shared" si="1"/>
        <v>0</v>
      </c>
      <c r="Q64" s="153">
        <f t="shared" si="2"/>
        <v>0</v>
      </c>
      <c r="R64" s="113"/>
    </row>
    <row r="65" spans="2:18" s="3" customFormat="1" ht="27.95" customHeight="1">
      <c r="B65" s="563"/>
      <c r="C65" s="188"/>
      <c r="D65" s="20"/>
      <c r="E65" s="21"/>
      <c r="F65" s="31"/>
      <c r="G65" s="14" t="s">
        <v>206</v>
      </c>
      <c r="H65" s="15">
        <v>0.4</v>
      </c>
      <c r="I65" s="16" t="s">
        <v>204</v>
      </c>
      <c r="J65" s="13" t="s">
        <v>850</v>
      </c>
      <c r="K65" s="16" t="s">
        <v>20</v>
      </c>
      <c r="L65" s="66" t="s">
        <v>847</v>
      </c>
      <c r="M65" s="85">
        <f t="shared" si="4"/>
        <v>2</v>
      </c>
      <c r="N65" s="15">
        <f t="shared" si="3"/>
        <v>0.99</v>
      </c>
      <c r="O65" s="78">
        <f t="shared" si="0"/>
        <v>0</v>
      </c>
      <c r="P65" s="78">
        <f t="shared" si="1"/>
        <v>0.79200000000000004</v>
      </c>
      <c r="Q65" s="153">
        <f t="shared" si="2"/>
        <v>8.0000000000000071E-3</v>
      </c>
      <c r="R65" s="113"/>
    </row>
    <row r="66" spans="2:18" s="3" customFormat="1" ht="27.95" customHeight="1">
      <c r="B66" s="563"/>
      <c r="C66" s="188"/>
      <c r="D66" s="22"/>
      <c r="E66" s="23"/>
      <c r="F66" s="24"/>
      <c r="G66" s="14" t="s">
        <v>14</v>
      </c>
      <c r="H66" s="15">
        <v>0.2</v>
      </c>
      <c r="I66" s="16" t="s">
        <v>15</v>
      </c>
      <c r="J66" s="12" t="s">
        <v>210</v>
      </c>
      <c r="K66" s="16" t="s">
        <v>18</v>
      </c>
      <c r="L66" s="65" t="s">
        <v>21</v>
      </c>
      <c r="M66" s="85">
        <f t="shared" si="4"/>
        <v>2</v>
      </c>
      <c r="N66" s="15">
        <f t="shared" si="3"/>
        <v>0</v>
      </c>
      <c r="O66" s="78">
        <f t="shared" si="0"/>
        <v>0.4</v>
      </c>
      <c r="P66" s="78">
        <f t="shared" si="1"/>
        <v>0</v>
      </c>
      <c r="Q66" s="153">
        <f t="shared" si="2"/>
        <v>0</v>
      </c>
      <c r="R66" s="113"/>
    </row>
    <row r="67" spans="2:18" s="3" customFormat="1" ht="27.95" customHeight="1">
      <c r="B67" s="563"/>
      <c r="C67" s="188"/>
      <c r="D67" s="17" t="s">
        <v>715</v>
      </c>
      <c r="E67" s="18" t="s">
        <v>6</v>
      </c>
      <c r="F67" s="19" t="s">
        <v>326</v>
      </c>
      <c r="G67" s="14" t="s">
        <v>12</v>
      </c>
      <c r="H67" s="15">
        <v>0.8</v>
      </c>
      <c r="I67" s="16" t="s">
        <v>344</v>
      </c>
      <c r="J67" s="12" t="s">
        <v>820</v>
      </c>
      <c r="K67" s="16" t="s">
        <v>82</v>
      </c>
      <c r="L67" s="66" t="s">
        <v>847</v>
      </c>
      <c r="M67" s="85">
        <v>0.2</v>
      </c>
      <c r="N67" s="15">
        <f t="shared" si="3"/>
        <v>0.99</v>
      </c>
      <c r="O67" s="78">
        <f t="shared" si="0"/>
        <v>0</v>
      </c>
      <c r="P67" s="78">
        <f t="shared" si="1"/>
        <v>0.15840000000000004</v>
      </c>
      <c r="Q67" s="153">
        <f t="shared" si="2"/>
        <v>1.6000000000000018E-3</v>
      </c>
      <c r="R67" s="113"/>
    </row>
    <row r="68" spans="2:18" s="3" customFormat="1" ht="27.95" customHeight="1">
      <c r="B68" s="563"/>
      <c r="C68" s="188"/>
      <c r="D68" s="20"/>
      <c r="E68" s="21"/>
      <c r="F68" s="31"/>
      <c r="G68" s="14" t="s">
        <v>13</v>
      </c>
      <c r="H68" s="15">
        <v>0.1</v>
      </c>
      <c r="I68" s="16" t="s">
        <v>68</v>
      </c>
      <c r="J68" s="12" t="s">
        <v>342</v>
      </c>
      <c r="K68" s="16" t="s">
        <v>297</v>
      </c>
      <c r="L68" s="66" t="s">
        <v>847</v>
      </c>
      <c r="M68" s="85">
        <f t="shared" si="4"/>
        <v>0.2</v>
      </c>
      <c r="N68" s="15">
        <f t="shared" si="3"/>
        <v>0.99</v>
      </c>
      <c r="O68" s="78">
        <f t="shared" si="0"/>
        <v>0</v>
      </c>
      <c r="P68" s="78">
        <f t="shared" si="1"/>
        <v>1.9800000000000005E-2</v>
      </c>
      <c r="Q68" s="153">
        <f t="shared" si="2"/>
        <v>2.0000000000000023E-4</v>
      </c>
      <c r="R68" s="113"/>
    </row>
    <row r="69" spans="2:18" s="3" customFormat="1" ht="27.95" customHeight="1">
      <c r="B69" s="563"/>
      <c r="C69" s="188"/>
      <c r="D69" s="22"/>
      <c r="E69" s="23"/>
      <c r="F69" s="24"/>
      <c r="G69" s="14" t="s">
        <v>14</v>
      </c>
      <c r="H69" s="15">
        <v>0.1</v>
      </c>
      <c r="I69" s="16" t="s">
        <v>68</v>
      </c>
      <c r="J69" s="12" t="s">
        <v>342</v>
      </c>
      <c r="K69" s="16" t="s">
        <v>221</v>
      </c>
      <c r="L69" s="66" t="s">
        <v>847</v>
      </c>
      <c r="M69" s="85">
        <f t="shared" si="4"/>
        <v>0.2</v>
      </c>
      <c r="N69" s="15">
        <f t="shared" si="3"/>
        <v>0.99</v>
      </c>
      <c r="O69" s="78">
        <f t="shared" si="0"/>
        <v>0</v>
      </c>
      <c r="P69" s="78">
        <f t="shared" si="1"/>
        <v>1.9800000000000005E-2</v>
      </c>
      <c r="Q69" s="153">
        <f t="shared" si="2"/>
        <v>2.0000000000000023E-4</v>
      </c>
      <c r="R69" s="113"/>
    </row>
    <row r="70" spans="2:18" s="3" customFormat="1" ht="27.95" customHeight="1">
      <c r="B70" s="563"/>
      <c r="C70" s="188"/>
      <c r="D70" s="17" t="s">
        <v>716</v>
      </c>
      <c r="E70" s="18" t="s">
        <v>6</v>
      </c>
      <c r="F70" s="19" t="s">
        <v>327</v>
      </c>
      <c r="G70" s="14" t="s">
        <v>12</v>
      </c>
      <c r="H70" s="15">
        <v>0.8</v>
      </c>
      <c r="I70" s="16" t="s">
        <v>344</v>
      </c>
      <c r="J70" s="12" t="s">
        <v>820</v>
      </c>
      <c r="K70" s="16" t="s">
        <v>82</v>
      </c>
      <c r="L70" s="66" t="s">
        <v>847</v>
      </c>
      <c r="M70" s="85">
        <v>0.2</v>
      </c>
      <c r="N70" s="15">
        <f t="shared" si="3"/>
        <v>0.99</v>
      </c>
      <c r="O70" s="78">
        <f t="shared" si="0"/>
        <v>0</v>
      </c>
      <c r="P70" s="78">
        <f t="shared" si="1"/>
        <v>0.15840000000000004</v>
      </c>
      <c r="Q70" s="153">
        <f t="shared" si="2"/>
        <v>1.6000000000000018E-3</v>
      </c>
      <c r="R70" s="113"/>
    </row>
    <row r="71" spans="2:18" s="3" customFormat="1" ht="27.95" customHeight="1">
      <c r="B71" s="563"/>
      <c r="C71" s="188"/>
      <c r="D71" s="20"/>
      <c r="E71" s="21"/>
      <c r="F71" s="31"/>
      <c r="G71" s="14" t="s">
        <v>13</v>
      </c>
      <c r="H71" s="15">
        <v>0.1</v>
      </c>
      <c r="I71" s="16" t="s">
        <v>68</v>
      </c>
      <c r="J71" s="12" t="s">
        <v>342</v>
      </c>
      <c r="K71" s="16" t="s">
        <v>297</v>
      </c>
      <c r="L71" s="66" t="s">
        <v>847</v>
      </c>
      <c r="M71" s="85">
        <f t="shared" si="4"/>
        <v>0.2</v>
      </c>
      <c r="N71" s="15">
        <f t="shared" si="3"/>
        <v>0.99</v>
      </c>
      <c r="O71" s="78">
        <f t="shared" si="0"/>
        <v>0</v>
      </c>
      <c r="P71" s="78">
        <f t="shared" si="1"/>
        <v>1.9800000000000005E-2</v>
      </c>
      <c r="Q71" s="153">
        <f t="shared" si="2"/>
        <v>2.0000000000000023E-4</v>
      </c>
      <c r="R71" s="113"/>
    </row>
    <row r="72" spans="2:18" s="3" customFormat="1" ht="27.95" customHeight="1">
      <c r="B72" s="563"/>
      <c r="C72" s="188"/>
      <c r="D72" s="22"/>
      <c r="E72" s="23"/>
      <c r="F72" s="24"/>
      <c r="G72" s="14" t="s">
        <v>14</v>
      </c>
      <c r="H72" s="15">
        <v>0.1</v>
      </c>
      <c r="I72" s="16" t="s">
        <v>68</v>
      </c>
      <c r="J72" s="12" t="s">
        <v>342</v>
      </c>
      <c r="K72" s="16" t="s">
        <v>221</v>
      </c>
      <c r="L72" s="66" t="s">
        <v>847</v>
      </c>
      <c r="M72" s="85">
        <f t="shared" si="4"/>
        <v>0.2</v>
      </c>
      <c r="N72" s="15">
        <f t="shared" si="3"/>
        <v>0.99</v>
      </c>
      <c r="O72" s="78">
        <f t="shared" ref="O72:O135" si="5">IF(I72="Safe", M72*H72,0)</f>
        <v>0</v>
      </c>
      <c r="P72" s="78">
        <f t="shared" ref="P72:P135" si="6">IF(I72="Dangerous",M72*H72*N72,0)</f>
        <v>1.9800000000000005E-2</v>
      </c>
      <c r="Q72" s="153">
        <f t="shared" ref="Q72:Q135" si="7">IF(P72=0,0,M72*H72*(1-N72))</f>
        <v>2.0000000000000023E-4</v>
      </c>
      <c r="R72" s="113"/>
    </row>
    <row r="73" spans="2:18" s="3" customFormat="1" ht="27.95" customHeight="1">
      <c r="B73" s="563"/>
      <c r="C73" s="188"/>
      <c r="D73" s="17" t="s">
        <v>717</v>
      </c>
      <c r="E73" s="18" t="s">
        <v>71</v>
      </c>
      <c r="F73" s="19" t="s">
        <v>329</v>
      </c>
      <c r="G73" s="14" t="s">
        <v>205</v>
      </c>
      <c r="H73" s="15">
        <v>0.4</v>
      </c>
      <c r="I73" s="16" t="s">
        <v>81</v>
      </c>
      <c r="J73" s="12" t="s">
        <v>292</v>
      </c>
      <c r="K73" s="16" t="s">
        <v>215</v>
      </c>
      <c r="L73" s="65" t="s">
        <v>217</v>
      </c>
      <c r="M73" s="85">
        <v>2</v>
      </c>
      <c r="N73" s="15">
        <f t="shared" si="3"/>
        <v>0</v>
      </c>
      <c r="O73" s="78">
        <f t="shared" si="5"/>
        <v>0.8</v>
      </c>
      <c r="P73" s="78">
        <f t="shared" si="6"/>
        <v>0</v>
      </c>
      <c r="Q73" s="153">
        <f t="shared" si="7"/>
        <v>0</v>
      </c>
      <c r="R73" s="113"/>
    </row>
    <row r="74" spans="2:18" s="3" customFormat="1" ht="27.95" customHeight="1">
      <c r="B74" s="563"/>
      <c r="C74" s="188"/>
      <c r="D74" s="20"/>
      <c r="E74" s="21"/>
      <c r="F74" s="31"/>
      <c r="G74" s="14" t="s">
        <v>206</v>
      </c>
      <c r="H74" s="15">
        <v>0.4</v>
      </c>
      <c r="I74" s="16" t="s">
        <v>68</v>
      </c>
      <c r="J74" s="12" t="s">
        <v>342</v>
      </c>
      <c r="K74" s="16" t="s">
        <v>297</v>
      </c>
      <c r="L74" s="66" t="s">
        <v>847</v>
      </c>
      <c r="M74" s="85">
        <f t="shared" si="4"/>
        <v>2</v>
      </c>
      <c r="N74" s="15">
        <f t="shared" ref="N74:N137" si="8">IF(K74="Detected", 0.99,0)</f>
        <v>0.99</v>
      </c>
      <c r="O74" s="78">
        <f t="shared" si="5"/>
        <v>0</v>
      </c>
      <c r="P74" s="78">
        <f t="shared" si="6"/>
        <v>0.79200000000000004</v>
      </c>
      <c r="Q74" s="153">
        <f t="shared" si="7"/>
        <v>8.0000000000000071E-3</v>
      </c>
      <c r="R74" s="113"/>
    </row>
    <row r="75" spans="2:18" s="3" customFormat="1" ht="27.95" customHeight="1">
      <c r="B75" s="563"/>
      <c r="C75" s="188"/>
      <c r="D75" s="22"/>
      <c r="E75" s="23"/>
      <c r="F75" s="24"/>
      <c r="G75" s="14" t="s">
        <v>14</v>
      </c>
      <c r="H75" s="15">
        <v>0.2</v>
      </c>
      <c r="I75" s="16" t="s">
        <v>15</v>
      </c>
      <c r="J75" s="12" t="s">
        <v>210</v>
      </c>
      <c r="K75" s="16" t="s">
        <v>18</v>
      </c>
      <c r="L75" s="65" t="s">
        <v>21</v>
      </c>
      <c r="M75" s="85">
        <f t="shared" si="4"/>
        <v>2</v>
      </c>
      <c r="N75" s="15">
        <f t="shared" si="8"/>
        <v>0</v>
      </c>
      <c r="O75" s="78">
        <f t="shared" si="5"/>
        <v>0.4</v>
      </c>
      <c r="P75" s="78">
        <f t="shared" si="6"/>
        <v>0</v>
      </c>
      <c r="Q75" s="153">
        <f t="shared" si="7"/>
        <v>0</v>
      </c>
      <c r="R75" s="113"/>
    </row>
    <row r="76" spans="2:18" s="3" customFormat="1" ht="27.95" customHeight="1">
      <c r="B76" s="563"/>
      <c r="C76" s="188"/>
      <c r="D76" s="17" t="s">
        <v>718</v>
      </c>
      <c r="E76" s="18" t="s">
        <v>24</v>
      </c>
      <c r="F76" s="19" t="s">
        <v>331</v>
      </c>
      <c r="G76" s="14" t="s">
        <v>12</v>
      </c>
      <c r="H76" s="15">
        <v>0.8</v>
      </c>
      <c r="I76" s="16" t="s">
        <v>68</v>
      </c>
      <c r="J76" s="12" t="s">
        <v>342</v>
      </c>
      <c r="K76" s="16" t="s">
        <v>221</v>
      </c>
      <c r="L76" s="66" t="s">
        <v>847</v>
      </c>
      <c r="M76" s="85">
        <v>0.2</v>
      </c>
      <c r="N76" s="15">
        <f t="shared" si="8"/>
        <v>0.99</v>
      </c>
      <c r="O76" s="78">
        <f t="shared" si="5"/>
        <v>0</v>
      </c>
      <c r="P76" s="78">
        <f t="shared" si="6"/>
        <v>0.15840000000000004</v>
      </c>
      <c r="Q76" s="153">
        <f t="shared" si="7"/>
        <v>1.6000000000000018E-3</v>
      </c>
      <c r="R76" s="113"/>
    </row>
    <row r="77" spans="2:18" s="3" customFormat="1" ht="27.95" customHeight="1">
      <c r="B77" s="563"/>
      <c r="C77" s="188"/>
      <c r="D77" s="20"/>
      <c r="E77" s="21"/>
      <c r="F77" s="31"/>
      <c r="G77" s="14" t="s">
        <v>13</v>
      </c>
      <c r="H77" s="15">
        <v>0.1</v>
      </c>
      <c r="I77" s="16" t="s">
        <v>204</v>
      </c>
      <c r="J77" s="12" t="s">
        <v>342</v>
      </c>
      <c r="K77" s="16" t="s">
        <v>300</v>
      </c>
      <c r="L77" s="66" t="s">
        <v>847</v>
      </c>
      <c r="M77" s="85">
        <f t="shared" ref="M77:M94" si="9">M76</f>
        <v>0.2</v>
      </c>
      <c r="N77" s="15">
        <f t="shared" si="8"/>
        <v>0.99</v>
      </c>
      <c r="O77" s="78">
        <f t="shared" si="5"/>
        <v>0</v>
      </c>
      <c r="P77" s="78">
        <f t="shared" si="6"/>
        <v>1.9800000000000005E-2</v>
      </c>
      <c r="Q77" s="153">
        <f t="shared" si="7"/>
        <v>2.0000000000000023E-4</v>
      </c>
      <c r="R77" s="113"/>
    </row>
    <row r="78" spans="2:18" s="3" customFormat="1" ht="27.95" customHeight="1">
      <c r="B78" s="563"/>
      <c r="C78" s="188"/>
      <c r="D78" s="20"/>
      <c r="E78" s="21"/>
      <c r="F78" s="31"/>
      <c r="G78" s="14" t="s">
        <v>14</v>
      </c>
      <c r="H78" s="15">
        <v>0.1</v>
      </c>
      <c r="I78" s="91" t="s">
        <v>68</v>
      </c>
      <c r="J78" s="12" t="s">
        <v>342</v>
      </c>
      <c r="K78" s="91" t="s">
        <v>82</v>
      </c>
      <c r="L78" s="66" t="s">
        <v>847</v>
      </c>
      <c r="M78" s="93">
        <f t="shared" si="9"/>
        <v>0.2</v>
      </c>
      <c r="N78" s="172">
        <f t="shared" si="8"/>
        <v>0.99</v>
      </c>
      <c r="O78" s="174">
        <f t="shared" si="5"/>
        <v>0</v>
      </c>
      <c r="P78" s="174">
        <f t="shared" si="6"/>
        <v>1.9800000000000005E-2</v>
      </c>
      <c r="Q78" s="175">
        <f t="shared" si="7"/>
        <v>2.0000000000000023E-4</v>
      </c>
      <c r="R78" s="113"/>
    </row>
    <row r="79" spans="2:18" s="3" customFormat="1" ht="27.95" customHeight="1">
      <c r="B79" s="563"/>
      <c r="C79" s="188"/>
      <c r="D79" s="17" t="s">
        <v>719</v>
      </c>
      <c r="E79" s="18" t="s">
        <v>71</v>
      </c>
      <c r="F79" s="19" t="s">
        <v>330</v>
      </c>
      <c r="G79" s="14" t="s">
        <v>205</v>
      </c>
      <c r="H79" s="15">
        <v>0.4</v>
      </c>
      <c r="I79" s="16" t="s">
        <v>81</v>
      </c>
      <c r="J79" s="12" t="s">
        <v>292</v>
      </c>
      <c r="K79" s="16" t="s">
        <v>215</v>
      </c>
      <c r="L79" s="65" t="s">
        <v>217</v>
      </c>
      <c r="M79" s="85">
        <v>2</v>
      </c>
      <c r="N79" s="15">
        <f t="shared" si="8"/>
        <v>0</v>
      </c>
      <c r="O79" s="78">
        <f t="shared" si="5"/>
        <v>0.8</v>
      </c>
      <c r="P79" s="78">
        <f t="shared" si="6"/>
        <v>0</v>
      </c>
      <c r="Q79" s="153">
        <f t="shared" si="7"/>
        <v>0</v>
      </c>
      <c r="R79" s="113"/>
    </row>
    <row r="80" spans="2:18" s="3" customFormat="1" ht="27.95" customHeight="1">
      <c r="B80" s="563"/>
      <c r="C80" s="188"/>
      <c r="D80" s="20"/>
      <c r="E80" s="21"/>
      <c r="F80" s="31"/>
      <c r="G80" s="14" t="s">
        <v>206</v>
      </c>
      <c r="H80" s="15">
        <v>0.4</v>
      </c>
      <c r="I80" s="16" t="s">
        <v>68</v>
      </c>
      <c r="J80" s="12" t="s">
        <v>342</v>
      </c>
      <c r="K80" s="16" t="s">
        <v>297</v>
      </c>
      <c r="L80" s="66" t="s">
        <v>847</v>
      </c>
      <c r="M80" s="85">
        <f t="shared" si="9"/>
        <v>2</v>
      </c>
      <c r="N80" s="15">
        <f t="shared" si="8"/>
        <v>0.99</v>
      </c>
      <c r="O80" s="78">
        <f t="shared" si="5"/>
        <v>0</v>
      </c>
      <c r="P80" s="78">
        <f t="shared" si="6"/>
        <v>0.79200000000000004</v>
      </c>
      <c r="Q80" s="153">
        <f t="shared" si="7"/>
        <v>8.0000000000000071E-3</v>
      </c>
      <c r="R80" s="113"/>
    </row>
    <row r="81" spans="2:18" s="3" customFormat="1" ht="27.95" customHeight="1">
      <c r="B81" s="563"/>
      <c r="C81" s="188"/>
      <c r="D81" s="22"/>
      <c r="E81" s="23"/>
      <c r="F81" s="24"/>
      <c r="G81" s="14" t="s">
        <v>14</v>
      </c>
      <c r="H81" s="15">
        <v>0.2</v>
      </c>
      <c r="I81" s="16" t="s">
        <v>15</v>
      </c>
      <c r="J81" s="12" t="s">
        <v>210</v>
      </c>
      <c r="K81" s="16" t="s">
        <v>18</v>
      </c>
      <c r="L81" s="65" t="s">
        <v>21</v>
      </c>
      <c r="M81" s="85">
        <f t="shared" si="9"/>
        <v>2</v>
      </c>
      <c r="N81" s="15">
        <f t="shared" si="8"/>
        <v>0</v>
      </c>
      <c r="O81" s="78">
        <f t="shared" si="5"/>
        <v>0.4</v>
      </c>
      <c r="P81" s="78">
        <f t="shared" si="6"/>
        <v>0</v>
      </c>
      <c r="Q81" s="153">
        <f t="shared" si="7"/>
        <v>0</v>
      </c>
      <c r="R81" s="171"/>
    </row>
    <row r="82" spans="2:18" s="3" customFormat="1" ht="27.95" customHeight="1">
      <c r="B82" s="563"/>
      <c r="C82" s="188"/>
      <c r="D82" s="17" t="s">
        <v>720</v>
      </c>
      <c r="E82" s="18" t="s">
        <v>6</v>
      </c>
      <c r="F82" s="19" t="s">
        <v>331</v>
      </c>
      <c r="G82" s="14" t="s">
        <v>12</v>
      </c>
      <c r="H82" s="15">
        <v>0.8</v>
      </c>
      <c r="I82" s="16" t="s">
        <v>68</v>
      </c>
      <c r="J82" s="12" t="s">
        <v>342</v>
      </c>
      <c r="K82" s="16" t="s">
        <v>221</v>
      </c>
      <c r="L82" s="66" t="s">
        <v>847</v>
      </c>
      <c r="M82" s="85">
        <v>0.2</v>
      </c>
      <c r="N82" s="15">
        <f t="shared" si="8"/>
        <v>0.99</v>
      </c>
      <c r="O82" s="78">
        <f t="shared" si="5"/>
        <v>0</v>
      </c>
      <c r="P82" s="78">
        <f t="shared" si="6"/>
        <v>0.15840000000000004</v>
      </c>
      <c r="Q82" s="153">
        <f t="shared" si="7"/>
        <v>1.6000000000000018E-3</v>
      </c>
      <c r="R82" s="171"/>
    </row>
    <row r="83" spans="2:18" s="3" customFormat="1" ht="27.95" customHeight="1">
      <c r="B83" s="563"/>
      <c r="C83" s="188"/>
      <c r="D83" s="20"/>
      <c r="E83" s="21"/>
      <c r="F83" s="31"/>
      <c r="G83" s="14" t="s">
        <v>13</v>
      </c>
      <c r="H83" s="15">
        <v>0.1</v>
      </c>
      <c r="I83" s="16" t="s">
        <v>204</v>
      </c>
      <c r="J83" s="12" t="s">
        <v>342</v>
      </c>
      <c r="K83" s="16" t="s">
        <v>300</v>
      </c>
      <c r="L83" s="66" t="s">
        <v>847</v>
      </c>
      <c r="M83" s="85">
        <f t="shared" si="9"/>
        <v>0.2</v>
      </c>
      <c r="N83" s="15">
        <f t="shared" si="8"/>
        <v>0.99</v>
      </c>
      <c r="O83" s="78">
        <f t="shared" si="5"/>
        <v>0</v>
      </c>
      <c r="P83" s="78">
        <f t="shared" si="6"/>
        <v>1.9800000000000005E-2</v>
      </c>
      <c r="Q83" s="153">
        <f t="shared" si="7"/>
        <v>2.0000000000000023E-4</v>
      </c>
      <c r="R83" s="171"/>
    </row>
    <row r="84" spans="2:18" s="3" customFormat="1" ht="27.95" customHeight="1">
      <c r="B84" s="563"/>
      <c r="C84" s="188"/>
      <c r="D84" s="22"/>
      <c r="E84" s="23"/>
      <c r="F84" s="24"/>
      <c r="G84" s="14" t="s">
        <v>14</v>
      </c>
      <c r="H84" s="15">
        <v>0.1</v>
      </c>
      <c r="I84" s="91" t="s">
        <v>68</v>
      </c>
      <c r="J84" s="12" t="s">
        <v>342</v>
      </c>
      <c r="K84" s="91" t="s">
        <v>82</v>
      </c>
      <c r="L84" s="66" t="s">
        <v>847</v>
      </c>
      <c r="M84" s="85">
        <f t="shared" si="9"/>
        <v>0.2</v>
      </c>
      <c r="N84" s="15">
        <f t="shared" si="8"/>
        <v>0.99</v>
      </c>
      <c r="O84" s="78">
        <f t="shared" si="5"/>
        <v>0</v>
      </c>
      <c r="P84" s="78">
        <f t="shared" si="6"/>
        <v>1.9800000000000005E-2</v>
      </c>
      <c r="Q84" s="153">
        <f t="shared" si="7"/>
        <v>2.0000000000000023E-4</v>
      </c>
      <c r="R84" s="171"/>
    </row>
    <row r="85" spans="2:18" s="3" customFormat="1" ht="27.95" customHeight="1">
      <c r="B85" s="563"/>
      <c r="C85" s="188"/>
      <c r="D85" s="17" t="s">
        <v>721</v>
      </c>
      <c r="E85" s="18" t="s">
        <v>354</v>
      </c>
      <c r="F85" s="19" t="s">
        <v>332</v>
      </c>
      <c r="G85" s="168" t="s">
        <v>357</v>
      </c>
      <c r="H85" s="164">
        <v>0.25</v>
      </c>
      <c r="I85" s="165" t="s">
        <v>81</v>
      </c>
      <c r="J85" s="13" t="s">
        <v>210</v>
      </c>
      <c r="K85" s="165" t="s">
        <v>298</v>
      </c>
      <c r="L85" s="66" t="s">
        <v>299</v>
      </c>
      <c r="M85" s="177">
        <v>0.45</v>
      </c>
      <c r="N85" s="164">
        <f t="shared" si="8"/>
        <v>0</v>
      </c>
      <c r="O85" s="167">
        <f t="shared" si="5"/>
        <v>0.1125</v>
      </c>
      <c r="P85" s="167">
        <f t="shared" si="6"/>
        <v>0</v>
      </c>
      <c r="Q85" s="178">
        <f t="shared" si="7"/>
        <v>0</v>
      </c>
      <c r="R85" s="171"/>
    </row>
    <row r="86" spans="2:18" s="3" customFormat="1" ht="27.95" customHeight="1">
      <c r="B86" s="563"/>
      <c r="C86" s="188"/>
      <c r="D86" s="20"/>
      <c r="E86" s="21"/>
      <c r="F86" s="31"/>
      <c r="G86" s="168" t="s">
        <v>233</v>
      </c>
      <c r="H86" s="164">
        <v>0.25</v>
      </c>
      <c r="I86" s="165" t="s">
        <v>204</v>
      </c>
      <c r="J86" s="13" t="s">
        <v>342</v>
      </c>
      <c r="K86" s="165" t="s">
        <v>82</v>
      </c>
      <c r="L86" s="66" t="s">
        <v>847</v>
      </c>
      <c r="M86" s="177">
        <v>0.45</v>
      </c>
      <c r="N86" s="164">
        <f t="shared" si="8"/>
        <v>0.99</v>
      </c>
      <c r="O86" s="167">
        <f t="shared" si="5"/>
        <v>0</v>
      </c>
      <c r="P86" s="167">
        <f t="shared" si="6"/>
        <v>0.111375</v>
      </c>
      <c r="Q86" s="178">
        <f t="shared" si="7"/>
        <v>1.125000000000001E-3</v>
      </c>
      <c r="R86" s="171"/>
    </row>
    <row r="87" spans="2:18" s="3" customFormat="1" ht="27.95" customHeight="1">
      <c r="B87" s="563"/>
      <c r="C87" s="188"/>
      <c r="D87" s="20"/>
      <c r="E87" s="21"/>
      <c r="F87" s="31"/>
      <c r="G87" s="168" t="s">
        <v>358</v>
      </c>
      <c r="H87" s="164">
        <v>0.25</v>
      </c>
      <c r="I87" s="165" t="s">
        <v>204</v>
      </c>
      <c r="J87" s="13" t="s">
        <v>342</v>
      </c>
      <c r="K87" s="165" t="s">
        <v>300</v>
      </c>
      <c r="L87" s="66" t="s">
        <v>847</v>
      </c>
      <c r="M87" s="177">
        <f>M85</f>
        <v>0.45</v>
      </c>
      <c r="N87" s="164">
        <f t="shared" si="8"/>
        <v>0.99</v>
      </c>
      <c r="O87" s="167">
        <f t="shared" si="5"/>
        <v>0</v>
      </c>
      <c r="P87" s="167">
        <f t="shared" si="6"/>
        <v>0.111375</v>
      </c>
      <c r="Q87" s="178">
        <f t="shared" si="7"/>
        <v>1.125000000000001E-3</v>
      </c>
      <c r="R87" s="171"/>
    </row>
    <row r="88" spans="2:18" s="3" customFormat="1" ht="27.95" customHeight="1">
      <c r="B88" s="563"/>
      <c r="C88" s="188"/>
      <c r="D88" s="20"/>
      <c r="E88" s="21"/>
      <c r="F88" s="31"/>
      <c r="G88" s="168" t="s">
        <v>359</v>
      </c>
      <c r="H88" s="164">
        <v>0.25</v>
      </c>
      <c r="I88" s="179" t="s">
        <v>26</v>
      </c>
      <c r="J88" s="180" t="s">
        <v>214</v>
      </c>
      <c r="K88" s="179" t="s">
        <v>18</v>
      </c>
      <c r="L88" s="181" t="s">
        <v>21</v>
      </c>
      <c r="M88" s="182">
        <f t="shared" si="9"/>
        <v>0.45</v>
      </c>
      <c r="N88" s="183">
        <f t="shared" si="8"/>
        <v>0</v>
      </c>
      <c r="O88" s="184">
        <f t="shared" si="5"/>
        <v>0.1125</v>
      </c>
      <c r="P88" s="184">
        <f t="shared" si="6"/>
        <v>0</v>
      </c>
      <c r="Q88" s="185">
        <f t="shared" si="7"/>
        <v>0</v>
      </c>
      <c r="R88" s="171"/>
    </row>
    <row r="89" spans="2:18" s="3" customFormat="1" ht="27.95" customHeight="1">
      <c r="B89" s="563"/>
      <c r="C89" s="188"/>
      <c r="D89" s="17" t="s">
        <v>722</v>
      </c>
      <c r="E89" s="18" t="s">
        <v>6</v>
      </c>
      <c r="F89" s="19" t="s">
        <v>333</v>
      </c>
      <c r="G89" s="14" t="s">
        <v>12</v>
      </c>
      <c r="H89" s="15">
        <v>0.8</v>
      </c>
      <c r="I89" s="16" t="s">
        <v>345</v>
      </c>
      <c r="J89" s="12" t="s">
        <v>820</v>
      </c>
      <c r="K89" s="16" t="s">
        <v>221</v>
      </c>
      <c r="L89" s="66" t="s">
        <v>847</v>
      </c>
      <c r="M89" s="85">
        <v>0.2</v>
      </c>
      <c r="N89" s="15">
        <f t="shared" si="8"/>
        <v>0.99</v>
      </c>
      <c r="O89" s="78">
        <f t="shared" si="5"/>
        <v>0</v>
      </c>
      <c r="P89" s="78">
        <f t="shared" si="6"/>
        <v>0.15840000000000004</v>
      </c>
      <c r="Q89" s="153">
        <f t="shared" si="7"/>
        <v>1.6000000000000018E-3</v>
      </c>
      <c r="R89" s="171"/>
    </row>
    <row r="90" spans="2:18" s="3" customFormat="1" ht="27.95" customHeight="1">
      <c r="B90" s="563"/>
      <c r="C90" s="188"/>
      <c r="D90" s="20"/>
      <c r="E90" s="21"/>
      <c r="F90" s="31"/>
      <c r="G90" s="14" t="s">
        <v>13</v>
      </c>
      <c r="H90" s="15">
        <v>0.1</v>
      </c>
      <c r="I90" s="16" t="s">
        <v>346</v>
      </c>
      <c r="J90" s="12" t="s">
        <v>218</v>
      </c>
      <c r="K90" s="16" t="s">
        <v>347</v>
      </c>
      <c r="L90" s="65" t="s">
        <v>217</v>
      </c>
      <c r="M90" s="85">
        <f t="shared" si="9"/>
        <v>0.2</v>
      </c>
      <c r="N90" s="15">
        <f t="shared" si="8"/>
        <v>0</v>
      </c>
      <c r="O90" s="78">
        <f t="shared" si="5"/>
        <v>2.0000000000000004E-2</v>
      </c>
      <c r="P90" s="78">
        <f t="shared" si="6"/>
        <v>0</v>
      </c>
      <c r="Q90" s="153">
        <f t="shared" si="7"/>
        <v>0</v>
      </c>
      <c r="R90" s="171"/>
    </row>
    <row r="91" spans="2:18" s="3" customFormat="1" ht="27.95" customHeight="1">
      <c r="B91" s="563"/>
      <c r="C91" s="188"/>
      <c r="D91" s="22"/>
      <c r="E91" s="23"/>
      <c r="F91" s="24"/>
      <c r="G91" s="14" t="s">
        <v>14</v>
      </c>
      <c r="H91" s="15">
        <v>0.1</v>
      </c>
      <c r="I91" s="16" t="s">
        <v>81</v>
      </c>
      <c r="J91" s="12" t="s">
        <v>210</v>
      </c>
      <c r="K91" s="16" t="s">
        <v>18</v>
      </c>
      <c r="L91" s="65" t="s">
        <v>21</v>
      </c>
      <c r="M91" s="85">
        <f t="shared" si="9"/>
        <v>0.2</v>
      </c>
      <c r="N91" s="15">
        <f t="shared" si="8"/>
        <v>0</v>
      </c>
      <c r="O91" s="78">
        <f t="shared" si="5"/>
        <v>2.0000000000000004E-2</v>
      </c>
      <c r="P91" s="78">
        <f t="shared" si="6"/>
        <v>0</v>
      </c>
      <c r="Q91" s="153">
        <f t="shared" si="7"/>
        <v>0</v>
      </c>
      <c r="R91" s="171"/>
    </row>
    <row r="92" spans="2:18" s="3" customFormat="1" ht="27.95" customHeight="1">
      <c r="B92" s="563"/>
      <c r="C92" s="188"/>
      <c r="D92" s="17" t="s">
        <v>723</v>
      </c>
      <c r="E92" s="18" t="s">
        <v>335</v>
      </c>
      <c r="F92" s="19" t="s">
        <v>330</v>
      </c>
      <c r="G92" s="14" t="s">
        <v>205</v>
      </c>
      <c r="H92" s="15">
        <v>0.4</v>
      </c>
      <c r="I92" s="16" t="s">
        <v>81</v>
      </c>
      <c r="J92" s="12" t="s">
        <v>210</v>
      </c>
      <c r="K92" s="16" t="s">
        <v>298</v>
      </c>
      <c r="L92" s="65" t="s">
        <v>299</v>
      </c>
      <c r="M92" s="85">
        <v>2</v>
      </c>
      <c r="N92" s="15">
        <f t="shared" si="8"/>
        <v>0</v>
      </c>
      <c r="O92" s="78">
        <f t="shared" si="5"/>
        <v>0.8</v>
      </c>
      <c r="P92" s="78">
        <f t="shared" si="6"/>
        <v>0</v>
      </c>
      <c r="Q92" s="153">
        <f t="shared" si="7"/>
        <v>0</v>
      </c>
      <c r="R92" s="113"/>
    </row>
    <row r="93" spans="2:18" s="3" customFormat="1" ht="27.95" customHeight="1">
      <c r="B93" s="563"/>
      <c r="C93" s="243"/>
      <c r="D93" s="20"/>
      <c r="E93" s="21"/>
      <c r="F93" s="31"/>
      <c r="G93" s="14" t="s">
        <v>206</v>
      </c>
      <c r="H93" s="15">
        <v>0.4</v>
      </c>
      <c r="I93" s="16" t="s">
        <v>204</v>
      </c>
      <c r="J93" s="12" t="s">
        <v>850</v>
      </c>
      <c r="K93" s="16" t="s">
        <v>300</v>
      </c>
      <c r="L93" s="66" t="s">
        <v>847</v>
      </c>
      <c r="M93" s="85">
        <f t="shared" si="9"/>
        <v>2</v>
      </c>
      <c r="N93" s="15">
        <f t="shared" si="8"/>
        <v>0.99</v>
      </c>
      <c r="O93" s="78">
        <f t="shared" si="5"/>
        <v>0</v>
      </c>
      <c r="P93" s="78">
        <f t="shared" si="6"/>
        <v>0.79200000000000004</v>
      </c>
      <c r="Q93" s="153">
        <f t="shared" si="7"/>
        <v>8.0000000000000071E-3</v>
      </c>
      <c r="R93" s="113"/>
    </row>
    <row r="94" spans="2:18" s="3" customFormat="1" ht="27.95" customHeight="1">
      <c r="B94" s="563"/>
      <c r="C94" s="269"/>
      <c r="D94" s="22"/>
      <c r="E94" s="23"/>
      <c r="F94" s="24"/>
      <c r="G94" s="14" t="s">
        <v>14</v>
      </c>
      <c r="H94" s="15">
        <v>0.2</v>
      </c>
      <c r="I94" s="16" t="s">
        <v>26</v>
      </c>
      <c r="J94" s="12" t="s">
        <v>214</v>
      </c>
      <c r="K94" s="16" t="s">
        <v>18</v>
      </c>
      <c r="L94" s="65" t="s">
        <v>21</v>
      </c>
      <c r="M94" s="85">
        <f t="shared" si="9"/>
        <v>2</v>
      </c>
      <c r="N94" s="15">
        <f t="shared" si="8"/>
        <v>0</v>
      </c>
      <c r="O94" s="78">
        <f t="shared" si="5"/>
        <v>0.4</v>
      </c>
      <c r="P94" s="78">
        <f t="shared" si="6"/>
        <v>0</v>
      </c>
      <c r="Q94" s="153">
        <f t="shared" si="7"/>
        <v>0</v>
      </c>
      <c r="R94" s="113"/>
    </row>
    <row r="95" spans="2:18" s="3" customFormat="1" ht="27.95" customHeight="1">
      <c r="B95" s="563"/>
      <c r="C95" s="94" t="s">
        <v>724</v>
      </c>
      <c r="D95" s="20" t="s">
        <v>725</v>
      </c>
      <c r="E95" s="21" t="s">
        <v>22</v>
      </c>
      <c r="F95" s="31" t="s">
        <v>324</v>
      </c>
      <c r="G95" s="25" t="s">
        <v>205</v>
      </c>
      <c r="H95" s="26">
        <v>0.4</v>
      </c>
      <c r="I95" s="27" t="s">
        <v>15</v>
      </c>
      <c r="J95" s="11" t="s">
        <v>210</v>
      </c>
      <c r="K95" s="27" t="s">
        <v>18</v>
      </c>
      <c r="L95" s="64" t="s">
        <v>21</v>
      </c>
      <c r="M95" s="87">
        <v>2</v>
      </c>
      <c r="N95" s="26">
        <f t="shared" si="8"/>
        <v>0</v>
      </c>
      <c r="O95" s="88">
        <f t="shared" si="5"/>
        <v>0.8</v>
      </c>
      <c r="P95" s="88">
        <f t="shared" si="6"/>
        <v>0</v>
      </c>
      <c r="Q95" s="152">
        <f t="shared" si="7"/>
        <v>0</v>
      </c>
      <c r="R95" s="113"/>
    </row>
    <row r="96" spans="2:18" s="3" customFormat="1" ht="27.95" customHeight="1">
      <c r="B96" s="563"/>
      <c r="C96" s="188"/>
      <c r="D96" s="20"/>
      <c r="E96" s="21"/>
      <c r="F96" s="31"/>
      <c r="G96" s="14" t="s">
        <v>206</v>
      </c>
      <c r="H96" s="15">
        <v>0.4</v>
      </c>
      <c r="I96" s="16" t="s">
        <v>204</v>
      </c>
      <c r="J96" s="13" t="s">
        <v>850</v>
      </c>
      <c r="K96" s="16" t="s">
        <v>20</v>
      </c>
      <c r="L96" s="66" t="s">
        <v>847</v>
      </c>
      <c r="M96" s="85">
        <f t="shared" ref="M96:M158" si="10">M95</f>
        <v>2</v>
      </c>
      <c r="N96" s="15">
        <f t="shared" si="8"/>
        <v>0.99</v>
      </c>
      <c r="O96" s="78">
        <f t="shared" si="5"/>
        <v>0</v>
      </c>
      <c r="P96" s="78">
        <f t="shared" si="6"/>
        <v>0.79200000000000004</v>
      </c>
      <c r="Q96" s="153">
        <f t="shared" si="7"/>
        <v>8.0000000000000071E-3</v>
      </c>
      <c r="R96" s="113"/>
    </row>
    <row r="97" spans="2:18" s="3" customFormat="1" ht="27.95" customHeight="1">
      <c r="B97" s="563"/>
      <c r="C97" s="188"/>
      <c r="D97" s="22"/>
      <c r="E97" s="23"/>
      <c r="F97" s="24"/>
      <c r="G97" s="14" t="s">
        <v>14</v>
      </c>
      <c r="H97" s="15">
        <v>0.2</v>
      </c>
      <c r="I97" s="16" t="s">
        <v>15</v>
      </c>
      <c r="J97" s="12" t="s">
        <v>210</v>
      </c>
      <c r="K97" s="16" t="s">
        <v>18</v>
      </c>
      <c r="L97" s="65" t="s">
        <v>21</v>
      </c>
      <c r="M97" s="85">
        <f t="shared" si="10"/>
        <v>2</v>
      </c>
      <c r="N97" s="15">
        <f t="shared" si="8"/>
        <v>0</v>
      </c>
      <c r="O97" s="78">
        <f t="shared" si="5"/>
        <v>0.4</v>
      </c>
      <c r="P97" s="78">
        <f t="shared" si="6"/>
        <v>0</v>
      </c>
      <c r="Q97" s="153">
        <f t="shared" si="7"/>
        <v>0</v>
      </c>
      <c r="R97" s="113"/>
    </row>
    <row r="98" spans="2:18" s="3" customFormat="1" ht="27.95" customHeight="1">
      <c r="B98" s="563"/>
      <c r="C98" s="188"/>
      <c r="D98" s="17" t="s">
        <v>726</v>
      </c>
      <c r="E98" s="18" t="s">
        <v>6</v>
      </c>
      <c r="F98" s="19" t="s">
        <v>312</v>
      </c>
      <c r="G98" s="14" t="s">
        <v>12</v>
      </c>
      <c r="H98" s="15">
        <v>0.8</v>
      </c>
      <c r="I98" s="16" t="s">
        <v>68</v>
      </c>
      <c r="J98" s="12" t="s">
        <v>820</v>
      </c>
      <c r="K98" s="16" t="s">
        <v>221</v>
      </c>
      <c r="L98" s="66" t="s">
        <v>847</v>
      </c>
      <c r="M98" s="85">
        <v>0.2</v>
      </c>
      <c r="N98" s="15">
        <f t="shared" si="8"/>
        <v>0.99</v>
      </c>
      <c r="O98" s="78">
        <f t="shared" si="5"/>
        <v>0</v>
      </c>
      <c r="P98" s="78">
        <f t="shared" si="6"/>
        <v>0.15840000000000004</v>
      </c>
      <c r="Q98" s="153">
        <f t="shared" si="7"/>
        <v>1.6000000000000018E-3</v>
      </c>
      <c r="R98" s="113"/>
    </row>
    <row r="99" spans="2:18" s="3" customFormat="1" ht="27.95" customHeight="1">
      <c r="B99" s="563"/>
      <c r="C99" s="188"/>
      <c r="D99" s="20"/>
      <c r="E99" s="21"/>
      <c r="F99" s="31"/>
      <c r="G99" s="14" t="s">
        <v>13</v>
      </c>
      <c r="H99" s="15">
        <v>0.1</v>
      </c>
      <c r="I99" s="16" t="s">
        <v>339</v>
      </c>
      <c r="J99" s="12" t="s">
        <v>343</v>
      </c>
      <c r="K99" s="16" t="s">
        <v>297</v>
      </c>
      <c r="L99" s="66" t="s">
        <v>847</v>
      </c>
      <c r="M99" s="85">
        <f t="shared" si="10"/>
        <v>0.2</v>
      </c>
      <c r="N99" s="15">
        <f t="shared" si="8"/>
        <v>0.99</v>
      </c>
      <c r="O99" s="78">
        <f t="shared" si="5"/>
        <v>0</v>
      </c>
      <c r="P99" s="78">
        <f t="shared" si="6"/>
        <v>1.9800000000000005E-2</v>
      </c>
      <c r="Q99" s="153">
        <f t="shared" si="7"/>
        <v>2.0000000000000023E-4</v>
      </c>
      <c r="R99" s="113"/>
    </row>
    <row r="100" spans="2:18" s="3" customFormat="1" ht="27.95" customHeight="1">
      <c r="B100" s="563"/>
      <c r="C100" s="188"/>
      <c r="D100" s="22"/>
      <c r="E100" s="23"/>
      <c r="F100" s="24"/>
      <c r="G100" s="14" t="s">
        <v>14</v>
      </c>
      <c r="H100" s="15">
        <v>0.1</v>
      </c>
      <c r="I100" s="16" t="s">
        <v>340</v>
      </c>
      <c r="J100" s="12" t="s">
        <v>342</v>
      </c>
      <c r="K100" s="16" t="s">
        <v>221</v>
      </c>
      <c r="L100" s="66" t="s">
        <v>847</v>
      </c>
      <c r="M100" s="85">
        <f t="shared" si="10"/>
        <v>0.2</v>
      </c>
      <c r="N100" s="15">
        <f t="shared" si="8"/>
        <v>0.99</v>
      </c>
      <c r="O100" s="78">
        <f t="shared" si="5"/>
        <v>0</v>
      </c>
      <c r="P100" s="78">
        <f t="shared" si="6"/>
        <v>1.9800000000000005E-2</v>
      </c>
      <c r="Q100" s="153">
        <f t="shared" si="7"/>
        <v>2.0000000000000023E-4</v>
      </c>
      <c r="R100" s="113"/>
    </row>
    <row r="101" spans="2:18" s="3" customFormat="1" ht="27.95" customHeight="1">
      <c r="B101" s="563"/>
      <c r="C101" s="188"/>
      <c r="D101" s="17" t="s">
        <v>727</v>
      </c>
      <c r="E101" s="18" t="s">
        <v>334</v>
      </c>
      <c r="F101" s="19" t="s">
        <v>312</v>
      </c>
      <c r="G101" s="14" t="s">
        <v>12</v>
      </c>
      <c r="H101" s="15">
        <v>0.8</v>
      </c>
      <c r="I101" s="16" t="s">
        <v>68</v>
      </c>
      <c r="J101" s="12" t="s">
        <v>820</v>
      </c>
      <c r="K101" s="16" t="s">
        <v>221</v>
      </c>
      <c r="L101" s="66" t="s">
        <v>847</v>
      </c>
      <c r="M101" s="85">
        <v>0.2</v>
      </c>
      <c r="N101" s="15">
        <f t="shared" si="8"/>
        <v>0.99</v>
      </c>
      <c r="O101" s="78">
        <f t="shared" si="5"/>
        <v>0</v>
      </c>
      <c r="P101" s="78">
        <f t="shared" si="6"/>
        <v>0.15840000000000004</v>
      </c>
      <c r="Q101" s="153">
        <f t="shared" si="7"/>
        <v>1.6000000000000018E-3</v>
      </c>
      <c r="R101" s="113"/>
    </row>
    <row r="102" spans="2:18" s="3" customFormat="1" ht="27.95" customHeight="1">
      <c r="B102" s="563"/>
      <c r="C102" s="188"/>
      <c r="D102" s="20"/>
      <c r="E102" s="21"/>
      <c r="F102" s="31"/>
      <c r="G102" s="14" t="s">
        <v>13</v>
      </c>
      <c r="H102" s="15">
        <v>0.1</v>
      </c>
      <c r="I102" s="16" t="s">
        <v>339</v>
      </c>
      <c r="J102" s="12" t="s">
        <v>343</v>
      </c>
      <c r="K102" s="16" t="s">
        <v>297</v>
      </c>
      <c r="L102" s="66" t="s">
        <v>847</v>
      </c>
      <c r="M102" s="85">
        <f t="shared" si="10"/>
        <v>0.2</v>
      </c>
      <c r="N102" s="15">
        <f t="shared" si="8"/>
        <v>0.99</v>
      </c>
      <c r="O102" s="78">
        <f t="shared" si="5"/>
        <v>0</v>
      </c>
      <c r="P102" s="78">
        <f t="shared" si="6"/>
        <v>1.9800000000000005E-2</v>
      </c>
      <c r="Q102" s="153">
        <f t="shared" si="7"/>
        <v>2.0000000000000023E-4</v>
      </c>
      <c r="R102" s="113"/>
    </row>
    <row r="103" spans="2:18" s="3" customFormat="1" ht="27.95" customHeight="1">
      <c r="B103" s="563"/>
      <c r="C103" s="188"/>
      <c r="D103" s="22"/>
      <c r="E103" s="23"/>
      <c r="F103" s="24"/>
      <c r="G103" s="14" t="s">
        <v>14</v>
      </c>
      <c r="H103" s="15">
        <v>0.1</v>
      </c>
      <c r="I103" s="16" t="s">
        <v>340</v>
      </c>
      <c r="J103" s="12" t="s">
        <v>342</v>
      </c>
      <c r="K103" s="16" t="s">
        <v>221</v>
      </c>
      <c r="L103" s="66" t="s">
        <v>847</v>
      </c>
      <c r="M103" s="85">
        <f t="shared" si="10"/>
        <v>0.2</v>
      </c>
      <c r="N103" s="15">
        <f t="shared" si="8"/>
        <v>0.99</v>
      </c>
      <c r="O103" s="78">
        <f t="shared" si="5"/>
        <v>0</v>
      </c>
      <c r="P103" s="78">
        <f t="shared" si="6"/>
        <v>1.9800000000000005E-2</v>
      </c>
      <c r="Q103" s="153">
        <f t="shared" si="7"/>
        <v>2.0000000000000023E-4</v>
      </c>
      <c r="R103" s="113"/>
    </row>
    <row r="104" spans="2:18" s="3" customFormat="1" ht="27.95" customHeight="1">
      <c r="B104" s="563"/>
      <c r="C104" s="188"/>
      <c r="D104" s="17" t="s">
        <v>728</v>
      </c>
      <c r="E104" s="18" t="s">
        <v>71</v>
      </c>
      <c r="F104" s="19" t="s">
        <v>325</v>
      </c>
      <c r="G104" s="14" t="s">
        <v>205</v>
      </c>
      <c r="H104" s="15">
        <v>0.4</v>
      </c>
      <c r="I104" s="16" t="s">
        <v>15</v>
      </c>
      <c r="J104" s="12" t="s">
        <v>210</v>
      </c>
      <c r="K104" s="16" t="s">
        <v>18</v>
      </c>
      <c r="L104" s="65" t="s">
        <v>21</v>
      </c>
      <c r="M104" s="85">
        <v>2</v>
      </c>
      <c r="N104" s="15">
        <f t="shared" si="8"/>
        <v>0</v>
      </c>
      <c r="O104" s="78">
        <f t="shared" si="5"/>
        <v>0.8</v>
      </c>
      <c r="P104" s="78">
        <f t="shared" si="6"/>
        <v>0</v>
      </c>
      <c r="Q104" s="153">
        <f t="shared" si="7"/>
        <v>0</v>
      </c>
      <c r="R104" s="113"/>
    </row>
    <row r="105" spans="2:18" s="3" customFormat="1" ht="27.95" customHeight="1">
      <c r="B105" s="563"/>
      <c r="C105" s="188"/>
      <c r="D105" s="20"/>
      <c r="E105" s="21"/>
      <c r="F105" s="31"/>
      <c r="G105" s="14" t="s">
        <v>206</v>
      </c>
      <c r="H105" s="15">
        <v>0.4</v>
      </c>
      <c r="I105" s="16" t="s">
        <v>204</v>
      </c>
      <c r="J105" s="13" t="s">
        <v>850</v>
      </c>
      <c r="K105" s="16" t="s">
        <v>20</v>
      </c>
      <c r="L105" s="66" t="s">
        <v>847</v>
      </c>
      <c r="M105" s="85">
        <f t="shared" si="10"/>
        <v>2</v>
      </c>
      <c r="N105" s="15">
        <f t="shared" si="8"/>
        <v>0.99</v>
      </c>
      <c r="O105" s="78">
        <f t="shared" si="5"/>
        <v>0</v>
      </c>
      <c r="P105" s="78">
        <f t="shared" si="6"/>
        <v>0.79200000000000004</v>
      </c>
      <c r="Q105" s="153">
        <f t="shared" si="7"/>
        <v>8.0000000000000071E-3</v>
      </c>
      <c r="R105" s="113"/>
    </row>
    <row r="106" spans="2:18" s="3" customFormat="1" ht="27.95" customHeight="1">
      <c r="B106" s="563"/>
      <c r="C106" s="188"/>
      <c r="D106" s="22"/>
      <c r="E106" s="23"/>
      <c r="F106" s="24"/>
      <c r="G106" s="14" t="s">
        <v>14</v>
      </c>
      <c r="H106" s="15">
        <v>0.2</v>
      </c>
      <c r="I106" s="16" t="s">
        <v>15</v>
      </c>
      <c r="J106" s="12" t="s">
        <v>210</v>
      </c>
      <c r="K106" s="16" t="s">
        <v>18</v>
      </c>
      <c r="L106" s="65" t="s">
        <v>21</v>
      </c>
      <c r="M106" s="85">
        <f t="shared" si="10"/>
        <v>2</v>
      </c>
      <c r="N106" s="15">
        <f t="shared" si="8"/>
        <v>0</v>
      </c>
      <c r="O106" s="78">
        <f t="shared" si="5"/>
        <v>0.4</v>
      </c>
      <c r="P106" s="78">
        <f t="shared" si="6"/>
        <v>0</v>
      </c>
      <c r="Q106" s="153">
        <f t="shared" si="7"/>
        <v>0</v>
      </c>
      <c r="R106" s="113"/>
    </row>
    <row r="107" spans="2:18" s="3" customFormat="1" ht="27.95" customHeight="1">
      <c r="B107" s="563"/>
      <c r="C107" s="188"/>
      <c r="D107" s="17" t="s">
        <v>729</v>
      </c>
      <c r="E107" s="18" t="s">
        <v>6</v>
      </c>
      <c r="F107" s="19" t="s">
        <v>326</v>
      </c>
      <c r="G107" s="14" t="s">
        <v>12</v>
      </c>
      <c r="H107" s="15">
        <v>0.8</v>
      </c>
      <c r="I107" s="16" t="s">
        <v>344</v>
      </c>
      <c r="J107" s="12" t="s">
        <v>820</v>
      </c>
      <c r="K107" s="16" t="s">
        <v>82</v>
      </c>
      <c r="L107" s="66" t="s">
        <v>847</v>
      </c>
      <c r="M107" s="85">
        <v>0.2</v>
      </c>
      <c r="N107" s="15">
        <f t="shared" si="8"/>
        <v>0.99</v>
      </c>
      <c r="O107" s="78">
        <f t="shared" si="5"/>
        <v>0</v>
      </c>
      <c r="P107" s="78">
        <f t="shared" si="6"/>
        <v>0.15840000000000004</v>
      </c>
      <c r="Q107" s="153">
        <f t="shared" si="7"/>
        <v>1.6000000000000018E-3</v>
      </c>
      <c r="R107" s="113"/>
    </row>
    <row r="108" spans="2:18" s="3" customFormat="1" ht="27.95" customHeight="1">
      <c r="B108" s="563"/>
      <c r="C108" s="188"/>
      <c r="D108" s="20"/>
      <c r="E108" s="21"/>
      <c r="F108" s="31"/>
      <c r="G108" s="14" t="s">
        <v>13</v>
      </c>
      <c r="H108" s="15">
        <v>0.1</v>
      </c>
      <c r="I108" s="16" t="s">
        <v>68</v>
      </c>
      <c r="J108" s="12" t="s">
        <v>342</v>
      </c>
      <c r="K108" s="16" t="s">
        <v>297</v>
      </c>
      <c r="L108" s="66" t="s">
        <v>847</v>
      </c>
      <c r="M108" s="85">
        <f t="shared" si="10"/>
        <v>0.2</v>
      </c>
      <c r="N108" s="15">
        <f t="shared" si="8"/>
        <v>0.99</v>
      </c>
      <c r="O108" s="78">
        <f t="shared" si="5"/>
        <v>0</v>
      </c>
      <c r="P108" s="78">
        <f t="shared" si="6"/>
        <v>1.9800000000000005E-2</v>
      </c>
      <c r="Q108" s="153">
        <f t="shared" si="7"/>
        <v>2.0000000000000023E-4</v>
      </c>
      <c r="R108" s="113"/>
    </row>
    <row r="109" spans="2:18" s="3" customFormat="1" ht="27.95" customHeight="1">
      <c r="B109" s="563"/>
      <c r="C109" s="188"/>
      <c r="D109" s="22"/>
      <c r="E109" s="23"/>
      <c r="F109" s="24"/>
      <c r="G109" s="14" t="s">
        <v>14</v>
      </c>
      <c r="H109" s="15">
        <v>0.1</v>
      </c>
      <c r="I109" s="16" t="s">
        <v>68</v>
      </c>
      <c r="J109" s="12" t="s">
        <v>342</v>
      </c>
      <c r="K109" s="16" t="s">
        <v>221</v>
      </c>
      <c r="L109" s="66" t="s">
        <v>847</v>
      </c>
      <c r="M109" s="85">
        <f t="shared" si="10"/>
        <v>0.2</v>
      </c>
      <c r="N109" s="15">
        <f t="shared" si="8"/>
        <v>0.99</v>
      </c>
      <c r="O109" s="78">
        <f t="shared" si="5"/>
        <v>0</v>
      </c>
      <c r="P109" s="78">
        <f t="shared" si="6"/>
        <v>1.9800000000000005E-2</v>
      </c>
      <c r="Q109" s="153">
        <f t="shared" si="7"/>
        <v>2.0000000000000023E-4</v>
      </c>
      <c r="R109" s="113"/>
    </row>
    <row r="110" spans="2:18" s="3" customFormat="1" ht="27.95" customHeight="1">
      <c r="B110" s="563"/>
      <c r="C110" s="188"/>
      <c r="D110" s="17" t="s">
        <v>730</v>
      </c>
      <c r="E110" s="18" t="s">
        <v>6</v>
      </c>
      <c r="F110" s="19" t="s">
        <v>327</v>
      </c>
      <c r="G110" s="14" t="s">
        <v>12</v>
      </c>
      <c r="H110" s="15">
        <v>0.8</v>
      </c>
      <c r="I110" s="16" t="s">
        <v>344</v>
      </c>
      <c r="J110" s="12" t="s">
        <v>820</v>
      </c>
      <c r="K110" s="16" t="s">
        <v>82</v>
      </c>
      <c r="L110" s="66" t="s">
        <v>847</v>
      </c>
      <c r="M110" s="85">
        <v>0.2</v>
      </c>
      <c r="N110" s="15">
        <f t="shared" si="8"/>
        <v>0.99</v>
      </c>
      <c r="O110" s="78">
        <f t="shared" si="5"/>
        <v>0</v>
      </c>
      <c r="P110" s="78">
        <f t="shared" si="6"/>
        <v>0.15840000000000004</v>
      </c>
      <c r="Q110" s="153">
        <f t="shared" si="7"/>
        <v>1.6000000000000018E-3</v>
      </c>
      <c r="R110" s="113"/>
    </row>
    <row r="111" spans="2:18" s="3" customFormat="1" ht="27.95" customHeight="1">
      <c r="B111" s="563"/>
      <c r="C111" s="188"/>
      <c r="D111" s="20"/>
      <c r="E111" s="21"/>
      <c r="F111" s="31"/>
      <c r="G111" s="14" t="s">
        <v>13</v>
      </c>
      <c r="H111" s="15">
        <v>0.1</v>
      </c>
      <c r="I111" s="16" t="s">
        <v>68</v>
      </c>
      <c r="J111" s="12" t="s">
        <v>342</v>
      </c>
      <c r="K111" s="16" t="s">
        <v>297</v>
      </c>
      <c r="L111" s="66" t="s">
        <v>847</v>
      </c>
      <c r="M111" s="85">
        <f t="shared" si="10"/>
        <v>0.2</v>
      </c>
      <c r="N111" s="15">
        <f t="shared" si="8"/>
        <v>0.99</v>
      </c>
      <c r="O111" s="78">
        <f t="shared" si="5"/>
        <v>0</v>
      </c>
      <c r="P111" s="78">
        <f t="shared" si="6"/>
        <v>1.9800000000000005E-2</v>
      </c>
      <c r="Q111" s="153">
        <f t="shared" si="7"/>
        <v>2.0000000000000023E-4</v>
      </c>
      <c r="R111" s="113"/>
    </row>
    <row r="112" spans="2:18" s="3" customFormat="1" ht="27.95" customHeight="1">
      <c r="B112" s="563"/>
      <c r="C112" s="188"/>
      <c r="D112" s="22"/>
      <c r="E112" s="23"/>
      <c r="F112" s="24"/>
      <c r="G112" s="14" t="s">
        <v>14</v>
      </c>
      <c r="H112" s="15">
        <v>0.1</v>
      </c>
      <c r="I112" s="16" t="s">
        <v>68</v>
      </c>
      <c r="J112" s="12" t="s">
        <v>342</v>
      </c>
      <c r="K112" s="16" t="s">
        <v>221</v>
      </c>
      <c r="L112" s="66" t="s">
        <v>847</v>
      </c>
      <c r="M112" s="85">
        <f t="shared" si="10"/>
        <v>0.2</v>
      </c>
      <c r="N112" s="15">
        <f t="shared" si="8"/>
        <v>0.99</v>
      </c>
      <c r="O112" s="78">
        <f t="shared" si="5"/>
        <v>0</v>
      </c>
      <c r="P112" s="78">
        <f t="shared" si="6"/>
        <v>1.9800000000000005E-2</v>
      </c>
      <c r="Q112" s="153">
        <f t="shared" si="7"/>
        <v>2.0000000000000023E-4</v>
      </c>
      <c r="R112" s="113"/>
    </row>
    <row r="113" spans="2:18" s="3" customFormat="1" ht="27.95" customHeight="1">
      <c r="B113" s="563"/>
      <c r="C113" s="188"/>
      <c r="D113" s="17" t="s">
        <v>731</v>
      </c>
      <c r="E113" s="18" t="s">
        <v>71</v>
      </c>
      <c r="F113" s="19" t="s">
        <v>329</v>
      </c>
      <c r="G113" s="14" t="s">
        <v>205</v>
      </c>
      <c r="H113" s="15">
        <v>0.4</v>
      </c>
      <c r="I113" s="16" t="s">
        <v>81</v>
      </c>
      <c r="J113" s="12" t="s">
        <v>292</v>
      </c>
      <c r="K113" s="16" t="s">
        <v>215</v>
      </c>
      <c r="L113" s="65" t="s">
        <v>217</v>
      </c>
      <c r="M113" s="85">
        <v>2</v>
      </c>
      <c r="N113" s="15">
        <f t="shared" si="8"/>
        <v>0</v>
      </c>
      <c r="O113" s="78">
        <f t="shared" si="5"/>
        <v>0.8</v>
      </c>
      <c r="P113" s="78">
        <f t="shared" si="6"/>
        <v>0</v>
      </c>
      <c r="Q113" s="153">
        <f t="shared" si="7"/>
        <v>0</v>
      </c>
      <c r="R113" s="113"/>
    </row>
    <row r="114" spans="2:18" s="3" customFormat="1" ht="27.95" customHeight="1">
      <c r="B114" s="563"/>
      <c r="C114" s="188"/>
      <c r="D114" s="20"/>
      <c r="E114" s="21"/>
      <c r="F114" s="31"/>
      <c r="G114" s="14" t="s">
        <v>206</v>
      </c>
      <c r="H114" s="15">
        <v>0.4</v>
      </c>
      <c r="I114" s="16" t="s">
        <v>68</v>
      </c>
      <c r="J114" s="12" t="s">
        <v>342</v>
      </c>
      <c r="K114" s="16" t="s">
        <v>297</v>
      </c>
      <c r="L114" s="66" t="s">
        <v>847</v>
      </c>
      <c r="M114" s="85">
        <f t="shared" si="10"/>
        <v>2</v>
      </c>
      <c r="N114" s="15">
        <f t="shared" si="8"/>
        <v>0.99</v>
      </c>
      <c r="O114" s="78">
        <f t="shared" si="5"/>
        <v>0</v>
      </c>
      <c r="P114" s="78">
        <f t="shared" si="6"/>
        <v>0.79200000000000004</v>
      </c>
      <c r="Q114" s="153">
        <f t="shared" si="7"/>
        <v>8.0000000000000071E-3</v>
      </c>
      <c r="R114" s="113"/>
    </row>
    <row r="115" spans="2:18" s="3" customFormat="1" ht="27.95" customHeight="1">
      <c r="B115" s="563"/>
      <c r="C115" s="188"/>
      <c r="D115" s="22"/>
      <c r="E115" s="23"/>
      <c r="F115" s="24"/>
      <c r="G115" s="14" t="s">
        <v>14</v>
      </c>
      <c r="H115" s="15">
        <v>0.2</v>
      </c>
      <c r="I115" s="16" t="s">
        <v>15</v>
      </c>
      <c r="J115" s="12" t="s">
        <v>210</v>
      </c>
      <c r="K115" s="16" t="s">
        <v>18</v>
      </c>
      <c r="L115" s="65" t="s">
        <v>21</v>
      </c>
      <c r="M115" s="85">
        <f t="shared" si="10"/>
        <v>2</v>
      </c>
      <c r="N115" s="15">
        <f t="shared" si="8"/>
        <v>0</v>
      </c>
      <c r="O115" s="78">
        <f t="shared" si="5"/>
        <v>0.4</v>
      </c>
      <c r="P115" s="78">
        <f t="shared" si="6"/>
        <v>0</v>
      </c>
      <c r="Q115" s="153">
        <f t="shared" si="7"/>
        <v>0</v>
      </c>
      <c r="R115" s="113"/>
    </row>
    <row r="116" spans="2:18" s="3" customFormat="1" ht="27.95" customHeight="1">
      <c r="B116" s="563"/>
      <c r="C116" s="188"/>
      <c r="D116" s="17" t="s">
        <v>732</v>
      </c>
      <c r="E116" s="18" t="s">
        <v>24</v>
      </c>
      <c r="F116" s="19" t="s">
        <v>331</v>
      </c>
      <c r="G116" s="14" t="s">
        <v>12</v>
      </c>
      <c r="H116" s="15">
        <v>0.8</v>
      </c>
      <c r="I116" s="16" t="s">
        <v>68</v>
      </c>
      <c r="J116" s="12" t="s">
        <v>342</v>
      </c>
      <c r="K116" s="16" t="s">
        <v>221</v>
      </c>
      <c r="L116" s="66" t="s">
        <v>847</v>
      </c>
      <c r="M116" s="85">
        <v>0.2</v>
      </c>
      <c r="N116" s="15">
        <f t="shared" si="8"/>
        <v>0.99</v>
      </c>
      <c r="O116" s="78">
        <f t="shared" si="5"/>
        <v>0</v>
      </c>
      <c r="P116" s="78">
        <f t="shared" si="6"/>
        <v>0.15840000000000004</v>
      </c>
      <c r="Q116" s="153">
        <f t="shared" si="7"/>
        <v>1.6000000000000018E-3</v>
      </c>
      <c r="R116" s="113"/>
    </row>
    <row r="117" spans="2:18" s="3" customFormat="1" ht="27.95" customHeight="1">
      <c r="B117" s="563"/>
      <c r="C117" s="188"/>
      <c r="D117" s="20"/>
      <c r="E117" s="21"/>
      <c r="F117" s="31"/>
      <c r="G117" s="14" t="s">
        <v>13</v>
      </c>
      <c r="H117" s="15">
        <v>0.1</v>
      </c>
      <c r="I117" s="16" t="s">
        <v>204</v>
      </c>
      <c r="J117" s="12" t="s">
        <v>342</v>
      </c>
      <c r="K117" s="16" t="s">
        <v>300</v>
      </c>
      <c r="L117" s="66" t="s">
        <v>847</v>
      </c>
      <c r="M117" s="85">
        <f t="shared" si="10"/>
        <v>0.2</v>
      </c>
      <c r="N117" s="15">
        <f t="shared" si="8"/>
        <v>0.99</v>
      </c>
      <c r="O117" s="78">
        <f t="shared" si="5"/>
        <v>0</v>
      </c>
      <c r="P117" s="78">
        <f t="shared" si="6"/>
        <v>1.9800000000000005E-2</v>
      </c>
      <c r="Q117" s="153">
        <f t="shared" si="7"/>
        <v>2.0000000000000023E-4</v>
      </c>
      <c r="R117" s="113"/>
    </row>
    <row r="118" spans="2:18" s="3" customFormat="1" ht="27.95" customHeight="1">
      <c r="B118" s="563"/>
      <c r="C118" s="188"/>
      <c r="D118" s="20"/>
      <c r="E118" s="21"/>
      <c r="F118" s="31"/>
      <c r="G118" s="14" t="s">
        <v>14</v>
      </c>
      <c r="H118" s="15">
        <v>0.1</v>
      </c>
      <c r="I118" s="91" t="s">
        <v>68</v>
      </c>
      <c r="J118" s="12" t="s">
        <v>342</v>
      </c>
      <c r="K118" s="91" t="s">
        <v>82</v>
      </c>
      <c r="L118" s="66" t="s">
        <v>847</v>
      </c>
      <c r="M118" s="93">
        <f t="shared" si="10"/>
        <v>0.2</v>
      </c>
      <c r="N118" s="172">
        <f t="shared" si="8"/>
        <v>0.99</v>
      </c>
      <c r="O118" s="174">
        <f t="shared" si="5"/>
        <v>0</v>
      </c>
      <c r="P118" s="174">
        <f t="shared" si="6"/>
        <v>1.9800000000000005E-2</v>
      </c>
      <c r="Q118" s="175">
        <f t="shared" si="7"/>
        <v>2.0000000000000023E-4</v>
      </c>
      <c r="R118" s="113"/>
    </row>
    <row r="119" spans="2:18" s="3" customFormat="1" ht="27.95" customHeight="1">
      <c r="B119" s="563"/>
      <c r="C119" s="188"/>
      <c r="D119" s="17" t="s">
        <v>733</v>
      </c>
      <c r="E119" s="18" t="s">
        <v>71</v>
      </c>
      <c r="F119" s="19" t="s">
        <v>330</v>
      </c>
      <c r="G119" s="14" t="s">
        <v>205</v>
      </c>
      <c r="H119" s="15">
        <v>0.4</v>
      </c>
      <c r="I119" s="16" t="s">
        <v>81</v>
      </c>
      <c r="J119" s="12" t="s">
        <v>292</v>
      </c>
      <c r="K119" s="16" t="s">
        <v>215</v>
      </c>
      <c r="L119" s="65" t="s">
        <v>217</v>
      </c>
      <c r="M119" s="85">
        <v>2</v>
      </c>
      <c r="N119" s="15">
        <f t="shared" si="8"/>
        <v>0</v>
      </c>
      <c r="O119" s="78">
        <f t="shared" si="5"/>
        <v>0.8</v>
      </c>
      <c r="P119" s="78">
        <f t="shared" si="6"/>
        <v>0</v>
      </c>
      <c r="Q119" s="153">
        <f t="shared" si="7"/>
        <v>0</v>
      </c>
      <c r="R119" s="113"/>
    </row>
    <row r="120" spans="2:18" s="3" customFormat="1" ht="27.95" customHeight="1">
      <c r="B120" s="563"/>
      <c r="C120" s="188"/>
      <c r="D120" s="20"/>
      <c r="E120" s="21"/>
      <c r="F120" s="31"/>
      <c r="G120" s="14" t="s">
        <v>206</v>
      </c>
      <c r="H120" s="15">
        <v>0.4</v>
      </c>
      <c r="I120" s="16" t="s">
        <v>68</v>
      </c>
      <c r="J120" s="12" t="s">
        <v>342</v>
      </c>
      <c r="K120" s="16" t="s">
        <v>297</v>
      </c>
      <c r="L120" s="66" t="s">
        <v>847</v>
      </c>
      <c r="M120" s="85">
        <f t="shared" si="10"/>
        <v>2</v>
      </c>
      <c r="N120" s="15">
        <f t="shared" si="8"/>
        <v>0.99</v>
      </c>
      <c r="O120" s="78">
        <f t="shared" si="5"/>
        <v>0</v>
      </c>
      <c r="P120" s="78">
        <f t="shared" si="6"/>
        <v>0.79200000000000004</v>
      </c>
      <c r="Q120" s="153">
        <f t="shared" si="7"/>
        <v>8.0000000000000071E-3</v>
      </c>
      <c r="R120" s="113"/>
    </row>
    <row r="121" spans="2:18" s="3" customFormat="1" ht="27.95" customHeight="1">
      <c r="B121" s="563"/>
      <c r="C121" s="188"/>
      <c r="D121" s="22"/>
      <c r="E121" s="23"/>
      <c r="F121" s="24"/>
      <c r="G121" s="14" t="s">
        <v>14</v>
      </c>
      <c r="H121" s="15">
        <v>0.2</v>
      </c>
      <c r="I121" s="16" t="s">
        <v>15</v>
      </c>
      <c r="J121" s="12" t="s">
        <v>210</v>
      </c>
      <c r="K121" s="16" t="s">
        <v>18</v>
      </c>
      <c r="L121" s="65" t="s">
        <v>21</v>
      </c>
      <c r="M121" s="85">
        <f t="shared" si="10"/>
        <v>2</v>
      </c>
      <c r="N121" s="15">
        <f t="shared" si="8"/>
        <v>0</v>
      </c>
      <c r="O121" s="78">
        <f t="shared" si="5"/>
        <v>0.4</v>
      </c>
      <c r="P121" s="78">
        <f t="shared" si="6"/>
        <v>0</v>
      </c>
      <c r="Q121" s="153">
        <f t="shared" si="7"/>
        <v>0</v>
      </c>
      <c r="R121" s="171"/>
    </row>
    <row r="122" spans="2:18" s="3" customFormat="1" ht="27.95" customHeight="1">
      <c r="B122" s="563"/>
      <c r="C122" s="188"/>
      <c r="D122" s="17" t="s">
        <v>734</v>
      </c>
      <c r="E122" s="18" t="s">
        <v>6</v>
      </c>
      <c r="F122" s="19" t="s">
        <v>331</v>
      </c>
      <c r="G122" s="14" t="s">
        <v>12</v>
      </c>
      <c r="H122" s="15">
        <v>0.8</v>
      </c>
      <c r="I122" s="16" t="s">
        <v>68</v>
      </c>
      <c r="J122" s="12" t="s">
        <v>342</v>
      </c>
      <c r="K122" s="16" t="s">
        <v>221</v>
      </c>
      <c r="L122" s="66" t="s">
        <v>847</v>
      </c>
      <c r="M122" s="85">
        <v>0.2</v>
      </c>
      <c r="N122" s="15">
        <f t="shared" si="8"/>
        <v>0.99</v>
      </c>
      <c r="O122" s="78">
        <f t="shared" si="5"/>
        <v>0</v>
      </c>
      <c r="P122" s="78">
        <f t="shared" si="6"/>
        <v>0.15840000000000004</v>
      </c>
      <c r="Q122" s="153">
        <f t="shared" si="7"/>
        <v>1.6000000000000018E-3</v>
      </c>
      <c r="R122" s="171"/>
    </row>
    <row r="123" spans="2:18" s="3" customFormat="1" ht="27.95" customHeight="1">
      <c r="B123" s="563"/>
      <c r="C123" s="188"/>
      <c r="D123" s="20"/>
      <c r="E123" s="21"/>
      <c r="F123" s="31"/>
      <c r="G123" s="14" t="s">
        <v>13</v>
      </c>
      <c r="H123" s="15">
        <v>0.1</v>
      </c>
      <c r="I123" s="16" t="s">
        <v>204</v>
      </c>
      <c r="J123" s="12" t="s">
        <v>342</v>
      </c>
      <c r="K123" s="16" t="s">
        <v>300</v>
      </c>
      <c r="L123" s="66" t="s">
        <v>847</v>
      </c>
      <c r="M123" s="85">
        <f t="shared" si="10"/>
        <v>0.2</v>
      </c>
      <c r="N123" s="15">
        <f t="shared" si="8"/>
        <v>0.99</v>
      </c>
      <c r="O123" s="78">
        <f t="shared" si="5"/>
        <v>0</v>
      </c>
      <c r="P123" s="78">
        <f t="shared" si="6"/>
        <v>1.9800000000000005E-2</v>
      </c>
      <c r="Q123" s="153">
        <f t="shared" si="7"/>
        <v>2.0000000000000023E-4</v>
      </c>
      <c r="R123" s="171"/>
    </row>
    <row r="124" spans="2:18" s="3" customFormat="1" ht="27.95" customHeight="1">
      <c r="B124" s="563"/>
      <c r="C124" s="188"/>
      <c r="D124" s="22"/>
      <c r="E124" s="23"/>
      <c r="F124" s="24"/>
      <c r="G124" s="14" t="s">
        <v>14</v>
      </c>
      <c r="H124" s="15">
        <v>0.1</v>
      </c>
      <c r="I124" s="91" t="s">
        <v>68</v>
      </c>
      <c r="J124" s="12" t="s">
        <v>342</v>
      </c>
      <c r="K124" s="91" t="s">
        <v>82</v>
      </c>
      <c r="L124" s="66" t="s">
        <v>847</v>
      </c>
      <c r="M124" s="85">
        <f t="shared" si="10"/>
        <v>0.2</v>
      </c>
      <c r="N124" s="15">
        <f t="shared" si="8"/>
        <v>0.99</v>
      </c>
      <c r="O124" s="78">
        <f t="shared" si="5"/>
        <v>0</v>
      </c>
      <c r="P124" s="78">
        <f t="shared" si="6"/>
        <v>1.9800000000000005E-2</v>
      </c>
      <c r="Q124" s="153">
        <f t="shared" si="7"/>
        <v>2.0000000000000023E-4</v>
      </c>
      <c r="R124" s="171"/>
    </row>
    <row r="125" spans="2:18" s="3" customFormat="1" ht="27.95" customHeight="1">
      <c r="B125" s="563"/>
      <c r="C125" s="188"/>
      <c r="D125" s="17" t="s">
        <v>735</v>
      </c>
      <c r="E125" s="18" t="s">
        <v>354</v>
      </c>
      <c r="F125" s="19" t="s">
        <v>332</v>
      </c>
      <c r="G125" s="168" t="s">
        <v>357</v>
      </c>
      <c r="H125" s="164">
        <v>0.25</v>
      </c>
      <c r="I125" s="165" t="s">
        <v>81</v>
      </c>
      <c r="J125" s="13" t="s">
        <v>210</v>
      </c>
      <c r="K125" s="165" t="s">
        <v>298</v>
      </c>
      <c r="L125" s="66" t="s">
        <v>299</v>
      </c>
      <c r="M125" s="177">
        <v>0.45</v>
      </c>
      <c r="N125" s="164">
        <f t="shared" si="8"/>
        <v>0</v>
      </c>
      <c r="O125" s="167">
        <f t="shared" si="5"/>
        <v>0.1125</v>
      </c>
      <c r="P125" s="167">
        <f t="shared" si="6"/>
        <v>0</v>
      </c>
      <c r="Q125" s="178">
        <f t="shared" si="7"/>
        <v>0</v>
      </c>
      <c r="R125" s="171"/>
    </row>
    <row r="126" spans="2:18" s="3" customFormat="1" ht="27.95" customHeight="1">
      <c r="B126" s="563"/>
      <c r="C126" s="188"/>
      <c r="D126" s="20"/>
      <c r="E126" s="21"/>
      <c r="F126" s="31"/>
      <c r="G126" s="168" t="s">
        <v>233</v>
      </c>
      <c r="H126" s="164">
        <v>0.25</v>
      </c>
      <c r="I126" s="165" t="s">
        <v>204</v>
      </c>
      <c r="J126" s="13" t="s">
        <v>342</v>
      </c>
      <c r="K126" s="165" t="s">
        <v>82</v>
      </c>
      <c r="L126" s="66" t="s">
        <v>847</v>
      </c>
      <c r="M126" s="177">
        <v>0.45</v>
      </c>
      <c r="N126" s="164">
        <f t="shared" si="8"/>
        <v>0.99</v>
      </c>
      <c r="O126" s="167">
        <f t="shared" si="5"/>
        <v>0</v>
      </c>
      <c r="P126" s="167">
        <f t="shared" si="6"/>
        <v>0.111375</v>
      </c>
      <c r="Q126" s="178">
        <f t="shared" si="7"/>
        <v>1.125000000000001E-3</v>
      </c>
      <c r="R126" s="171"/>
    </row>
    <row r="127" spans="2:18" s="3" customFormat="1" ht="27.95" customHeight="1">
      <c r="B127" s="563"/>
      <c r="C127" s="188"/>
      <c r="D127" s="20"/>
      <c r="E127" s="21"/>
      <c r="F127" s="31"/>
      <c r="G127" s="168" t="s">
        <v>358</v>
      </c>
      <c r="H127" s="164">
        <v>0.25</v>
      </c>
      <c r="I127" s="165" t="s">
        <v>204</v>
      </c>
      <c r="J127" s="13" t="s">
        <v>342</v>
      </c>
      <c r="K127" s="165" t="s">
        <v>300</v>
      </c>
      <c r="L127" s="66" t="s">
        <v>847</v>
      </c>
      <c r="M127" s="177">
        <f>M125</f>
        <v>0.45</v>
      </c>
      <c r="N127" s="164">
        <f t="shared" si="8"/>
        <v>0.99</v>
      </c>
      <c r="O127" s="167">
        <f t="shared" si="5"/>
        <v>0</v>
      </c>
      <c r="P127" s="167">
        <f t="shared" si="6"/>
        <v>0.111375</v>
      </c>
      <c r="Q127" s="178">
        <f t="shared" si="7"/>
        <v>1.125000000000001E-3</v>
      </c>
      <c r="R127" s="171"/>
    </row>
    <row r="128" spans="2:18" s="3" customFormat="1" ht="27.95" customHeight="1">
      <c r="B128" s="563"/>
      <c r="C128" s="188"/>
      <c r="D128" s="20"/>
      <c r="E128" s="21"/>
      <c r="F128" s="31"/>
      <c r="G128" s="168" t="s">
        <v>359</v>
      </c>
      <c r="H128" s="164">
        <v>0.25</v>
      </c>
      <c r="I128" s="179" t="s">
        <v>26</v>
      </c>
      <c r="J128" s="180" t="s">
        <v>214</v>
      </c>
      <c r="K128" s="179" t="s">
        <v>18</v>
      </c>
      <c r="L128" s="181" t="s">
        <v>21</v>
      </c>
      <c r="M128" s="182">
        <f t="shared" si="10"/>
        <v>0.45</v>
      </c>
      <c r="N128" s="183">
        <f t="shared" si="8"/>
        <v>0</v>
      </c>
      <c r="O128" s="184">
        <f t="shared" si="5"/>
        <v>0.1125</v>
      </c>
      <c r="P128" s="184">
        <f t="shared" si="6"/>
        <v>0</v>
      </c>
      <c r="Q128" s="185">
        <f t="shared" si="7"/>
        <v>0</v>
      </c>
      <c r="R128" s="171"/>
    </row>
    <row r="129" spans="2:18" s="3" customFormat="1" ht="27.95" customHeight="1">
      <c r="B129" s="563"/>
      <c r="C129" s="188"/>
      <c r="D129" s="17" t="s">
        <v>736</v>
      </c>
      <c r="E129" s="18" t="s">
        <v>6</v>
      </c>
      <c r="F129" s="19" t="s">
        <v>333</v>
      </c>
      <c r="G129" s="14" t="s">
        <v>12</v>
      </c>
      <c r="H129" s="15">
        <v>0.8</v>
      </c>
      <c r="I129" s="16" t="s">
        <v>345</v>
      </c>
      <c r="J129" s="12" t="s">
        <v>820</v>
      </c>
      <c r="K129" s="16" t="s">
        <v>221</v>
      </c>
      <c r="L129" s="66" t="s">
        <v>847</v>
      </c>
      <c r="M129" s="85">
        <v>0.2</v>
      </c>
      <c r="N129" s="15">
        <f t="shared" si="8"/>
        <v>0.99</v>
      </c>
      <c r="O129" s="78">
        <f t="shared" si="5"/>
        <v>0</v>
      </c>
      <c r="P129" s="78">
        <f t="shared" si="6"/>
        <v>0.15840000000000004</v>
      </c>
      <c r="Q129" s="153">
        <f t="shared" si="7"/>
        <v>1.6000000000000018E-3</v>
      </c>
      <c r="R129" s="171"/>
    </row>
    <row r="130" spans="2:18" s="3" customFormat="1" ht="27.95" customHeight="1">
      <c r="B130" s="563"/>
      <c r="C130" s="188"/>
      <c r="D130" s="20"/>
      <c r="E130" s="21"/>
      <c r="F130" s="31"/>
      <c r="G130" s="14" t="s">
        <v>13</v>
      </c>
      <c r="H130" s="15">
        <v>0.1</v>
      </c>
      <c r="I130" s="16" t="s">
        <v>346</v>
      </c>
      <c r="J130" s="12" t="s">
        <v>218</v>
      </c>
      <c r="K130" s="16" t="s">
        <v>347</v>
      </c>
      <c r="L130" s="65" t="s">
        <v>217</v>
      </c>
      <c r="M130" s="85">
        <f t="shared" si="10"/>
        <v>0.2</v>
      </c>
      <c r="N130" s="15">
        <f t="shared" si="8"/>
        <v>0</v>
      </c>
      <c r="O130" s="78">
        <f t="shared" si="5"/>
        <v>2.0000000000000004E-2</v>
      </c>
      <c r="P130" s="78">
        <f t="shared" si="6"/>
        <v>0</v>
      </c>
      <c r="Q130" s="153">
        <f t="shared" si="7"/>
        <v>0</v>
      </c>
      <c r="R130" s="171"/>
    </row>
    <row r="131" spans="2:18" s="3" customFormat="1" ht="27.95" customHeight="1">
      <c r="B131" s="563"/>
      <c r="C131" s="188"/>
      <c r="D131" s="22"/>
      <c r="E131" s="23"/>
      <c r="F131" s="24"/>
      <c r="G131" s="14" t="s">
        <v>14</v>
      </c>
      <c r="H131" s="15">
        <v>0.1</v>
      </c>
      <c r="I131" s="16" t="s">
        <v>81</v>
      </c>
      <c r="J131" s="12" t="s">
        <v>210</v>
      </c>
      <c r="K131" s="16" t="s">
        <v>18</v>
      </c>
      <c r="L131" s="65" t="s">
        <v>21</v>
      </c>
      <c r="M131" s="85">
        <f t="shared" si="10"/>
        <v>0.2</v>
      </c>
      <c r="N131" s="15">
        <f t="shared" si="8"/>
        <v>0</v>
      </c>
      <c r="O131" s="78">
        <f t="shared" si="5"/>
        <v>2.0000000000000004E-2</v>
      </c>
      <c r="P131" s="78">
        <f t="shared" si="6"/>
        <v>0</v>
      </c>
      <c r="Q131" s="153">
        <f t="shared" si="7"/>
        <v>0</v>
      </c>
      <c r="R131" s="171"/>
    </row>
    <row r="132" spans="2:18" s="3" customFormat="1" ht="27.95" customHeight="1">
      <c r="B132" s="563"/>
      <c r="C132" s="188"/>
      <c r="D132" s="17" t="s">
        <v>737</v>
      </c>
      <c r="E132" s="18" t="s">
        <v>335</v>
      </c>
      <c r="F132" s="19" t="s">
        <v>330</v>
      </c>
      <c r="G132" s="14" t="s">
        <v>205</v>
      </c>
      <c r="H132" s="15">
        <v>0.4</v>
      </c>
      <c r="I132" s="16" t="s">
        <v>81</v>
      </c>
      <c r="J132" s="12" t="s">
        <v>210</v>
      </c>
      <c r="K132" s="16" t="s">
        <v>298</v>
      </c>
      <c r="L132" s="65" t="s">
        <v>299</v>
      </c>
      <c r="M132" s="85">
        <v>2</v>
      </c>
      <c r="N132" s="15">
        <f t="shared" si="8"/>
        <v>0</v>
      </c>
      <c r="O132" s="78">
        <f t="shared" si="5"/>
        <v>0.8</v>
      </c>
      <c r="P132" s="78">
        <f t="shared" si="6"/>
        <v>0</v>
      </c>
      <c r="Q132" s="153">
        <f t="shared" si="7"/>
        <v>0</v>
      </c>
      <c r="R132" s="113"/>
    </row>
    <row r="133" spans="2:18" s="3" customFormat="1" ht="27.95" customHeight="1">
      <c r="B133" s="563"/>
      <c r="C133" s="188"/>
      <c r="D133" s="20"/>
      <c r="E133" s="21"/>
      <c r="F133" s="31"/>
      <c r="G133" s="14" t="s">
        <v>206</v>
      </c>
      <c r="H133" s="15">
        <v>0.4</v>
      </c>
      <c r="I133" s="16" t="s">
        <v>204</v>
      </c>
      <c r="J133" s="12" t="s">
        <v>850</v>
      </c>
      <c r="K133" s="16" t="s">
        <v>300</v>
      </c>
      <c r="L133" s="66" t="s">
        <v>847</v>
      </c>
      <c r="M133" s="85">
        <f t="shared" si="10"/>
        <v>2</v>
      </c>
      <c r="N133" s="15">
        <f t="shared" si="8"/>
        <v>0.99</v>
      </c>
      <c r="O133" s="78">
        <f t="shared" si="5"/>
        <v>0</v>
      </c>
      <c r="P133" s="78">
        <f t="shared" si="6"/>
        <v>0.79200000000000004</v>
      </c>
      <c r="Q133" s="153">
        <f t="shared" si="7"/>
        <v>8.0000000000000071E-3</v>
      </c>
      <c r="R133" s="113"/>
    </row>
    <row r="134" spans="2:18" s="3" customFormat="1" ht="27.95" customHeight="1">
      <c r="B134" s="563"/>
      <c r="C134" s="269"/>
      <c r="D134" s="22"/>
      <c r="E134" s="23"/>
      <c r="F134" s="24"/>
      <c r="G134" s="14" t="s">
        <v>14</v>
      </c>
      <c r="H134" s="15">
        <v>0.2</v>
      </c>
      <c r="I134" s="16" t="s">
        <v>26</v>
      </c>
      <c r="J134" s="12" t="s">
        <v>214</v>
      </c>
      <c r="K134" s="16" t="s">
        <v>18</v>
      </c>
      <c r="L134" s="65" t="s">
        <v>21</v>
      </c>
      <c r="M134" s="85">
        <f t="shared" si="10"/>
        <v>2</v>
      </c>
      <c r="N134" s="15">
        <f t="shared" si="8"/>
        <v>0</v>
      </c>
      <c r="O134" s="78">
        <f t="shared" si="5"/>
        <v>0.4</v>
      </c>
      <c r="P134" s="78">
        <f t="shared" si="6"/>
        <v>0</v>
      </c>
      <c r="Q134" s="153">
        <f t="shared" si="7"/>
        <v>0</v>
      </c>
      <c r="R134" s="113"/>
    </row>
    <row r="135" spans="2:18" s="3" customFormat="1" ht="27.95" customHeight="1">
      <c r="B135" s="563"/>
      <c r="C135" s="94" t="s">
        <v>738</v>
      </c>
      <c r="D135" s="20" t="s">
        <v>739</v>
      </c>
      <c r="E135" s="21" t="s">
        <v>22</v>
      </c>
      <c r="F135" s="31" t="s">
        <v>324</v>
      </c>
      <c r="G135" s="25" t="s">
        <v>205</v>
      </c>
      <c r="H135" s="26">
        <v>0.4</v>
      </c>
      <c r="I135" s="27" t="s">
        <v>15</v>
      </c>
      <c r="J135" s="11" t="s">
        <v>210</v>
      </c>
      <c r="K135" s="27" t="s">
        <v>18</v>
      </c>
      <c r="L135" s="64" t="s">
        <v>21</v>
      </c>
      <c r="M135" s="87">
        <v>2</v>
      </c>
      <c r="N135" s="26">
        <f t="shared" si="8"/>
        <v>0</v>
      </c>
      <c r="O135" s="88">
        <f t="shared" si="5"/>
        <v>0.8</v>
      </c>
      <c r="P135" s="88">
        <f t="shared" si="6"/>
        <v>0</v>
      </c>
      <c r="Q135" s="152">
        <f t="shared" si="7"/>
        <v>0</v>
      </c>
      <c r="R135" s="113"/>
    </row>
    <row r="136" spans="2:18" s="3" customFormat="1" ht="27.95" customHeight="1">
      <c r="B136" s="563"/>
      <c r="C136" s="188"/>
      <c r="D136" s="20"/>
      <c r="E136" s="21"/>
      <c r="F136" s="31"/>
      <c r="G136" s="14" t="s">
        <v>206</v>
      </c>
      <c r="H136" s="15">
        <v>0.4</v>
      </c>
      <c r="I136" s="16" t="s">
        <v>204</v>
      </c>
      <c r="J136" s="13" t="s">
        <v>850</v>
      </c>
      <c r="K136" s="16" t="s">
        <v>20</v>
      </c>
      <c r="L136" s="66" t="s">
        <v>847</v>
      </c>
      <c r="M136" s="85">
        <f t="shared" si="10"/>
        <v>2</v>
      </c>
      <c r="N136" s="15">
        <f t="shared" si="8"/>
        <v>0.99</v>
      </c>
      <c r="O136" s="78">
        <f t="shared" ref="O136:O174" si="11">IF(I136="Safe", M136*H136,0)</f>
        <v>0</v>
      </c>
      <c r="P136" s="78">
        <f t="shared" ref="P136:P174" si="12">IF(I136="Dangerous",M136*H136*N136,0)</f>
        <v>0.79200000000000004</v>
      </c>
      <c r="Q136" s="153">
        <f t="shared" ref="Q136:Q174" si="13">IF(P136=0,0,M136*H136*(1-N136))</f>
        <v>8.0000000000000071E-3</v>
      </c>
      <c r="R136" s="113"/>
    </row>
    <row r="137" spans="2:18" s="3" customFormat="1" ht="27.95" customHeight="1">
      <c r="B137" s="563"/>
      <c r="C137" s="188"/>
      <c r="D137" s="22"/>
      <c r="E137" s="23"/>
      <c r="F137" s="24"/>
      <c r="G137" s="14" t="s">
        <v>14</v>
      </c>
      <c r="H137" s="15">
        <v>0.2</v>
      </c>
      <c r="I137" s="16" t="s">
        <v>15</v>
      </c>
      <c r="J137" s="12" t="s">
        <v>210</v>
      </c>
      <c r="K137" s="16" t="s">
        <v>18</v>
      </c>
      <c r="L137" s="65" t="s">
        <v>21</v>
      </c>
      <c r="M137" s="85">
        <f t="shared" si="10"/>
        <v>2</v>
      </c>
      <c r="N137" s="15">
        <f t="shared" si="8"/>
        <v>0</v>
      </c>
      <c r="O137" s="78">
        <f t="shared" si="11"/>
        <v>0.4</v>
      </c>
      <c r="P137" s="78">
        <f t="shared" si="12"/>
        <v>0</v>
      </c>
      <c r="Q137" s="153">
        <f t="shared" si="13"/>
        <v>0</v>
      </c>
      <c r="R137" s="113"/>
    </row>
    <row r="138" spans="2:18" s="3" customFormat="1" ht="27.95" customHeight="1">
      <c r="B138" s="563"/>
      <c r="C138" s="188"/>
      <c r="D138" s="17" t="s">
        <v>740</v>
      </c>
      <c r="E138" s="18" t="s">
        <v>6</v>
      </c>
      <c r="F138" s="19" t="s">
        <v>312</v>
      </c>
      <c r="G138" s="14" t="s">
        <v>12</v>
      </c>
      <c r="H138" s="15">
        <v>0.8</v>
      </c>
      <c r="I138" s="16" t="s">
        <v>68</v>
      </c>
      <c r="J138" s="12" t="s">
        <v>820</v>
      </c>
      <c r="K138" s="16" t="s">
        <v>221</v>
      </c>
      <c r="L138" s="66" t="s">
        <v>847</v>
      </c>
      <c r="M138" s="85">
        <v>0.2</v>
      </c>
      <c r="N138" s="15">
        <f t="shared" ref="N138:N174" si="14">IF(K138="Detected", 0.99,0)</f>
        <v>0.99</v>
      </c>
      <c r="O138" s="78">
        <f t="shared" si="11"/>
        <v>0</v>
      </c>
      <c r="P138" s="78">
        <f t="shared" si="12"/>
        <v>0.15840000000000004</v>
      </c>
      <c r="Q138" s="153">
        <f t="shared" si="13"/>
        <v>1.6000000000000018E-3</v>
      </c>
      <c r="R138" s="113"/>
    </row>
    <row r="139" spans="2:18" s="3" customFormat="1" ht="27.95" customHeight="1">
      <c r="B139" s="563"/>
      <c r="C139" s="188"/>
      <c r="D139" s="20"/>
      <c r="E139" s="21"/>
      <c r="F139" s="31"/>
      <c r="G139" s="14" t="s">
        <v>13</v>
      </c>
      <c r="H139" s="15">
        <v>0.1</v>
      </c>
      <c r="I139" s="16" t="s">
        <v>339</v>
      </c>
      <c r="J139" s="12" t="s">
        <v>343</v>
      </c>
      <c r="K139" s="16" t="s">
        <v>297</v>
      </c>
      <c r="L139" s="66" t="s">
        <v>847</v>
      </c>
      <c r="M139" s="85">
        <f t="shared" si="10"/>
        <v>0.2</v>
      </c>
      <c r="N139" s="15">
        <f t="shared" si="14"/>
        <v>0.99</v>
      </c>
      <c r="O139" s="78">
        <f t="shared" si="11"/>
        <v>0</v>
      </c>
      <c r="P139" s="78">
        <f t="shared" si="12"/>
        <v>1.9800000000000005E-2</v>
      </c>
      <c r="Q139" s="153">
        <f t="shared" si="13"/>
        <v>2.0000000000000023E-4</v>
      </c>
      <c r="R139" s="113"/>
    </row>
    <row r="140" spans="2:18" s="3" customFormat="1" ht="27.95" customHeight="1">
      <c r="B140" s="563"/>
      <c r="C140" s="188"/>
      <c r="D140" s="22"/>
      <c r="E140" s="23"/>
      <c r="F140" s="24"/>
      <c r="G140" s="14" t="s">
        <v>14</v>
      </c>
      <c r="H140" s="15">
        <v>0.1</v>
      </c>
      <c r="I140" s="16" t="s">
        <v>340</v>
      </c>
      <c r="J140" s="12" t="s">
        <v>342</v>
      </c>
      <c r="K140" s="16" t="s">
        <v>221</v>
      </c>
      <c r="L140" s="66" t="s">
        <v>847</v>
      </c>
      <c r="M140" s="85">
        <f t="shared" si="10"/>
        <v>0.2</v>
      </c>
      <c r="N140" s="15">
        <f t="shared" si="14"/>
        <v>0.99</v>
      </c>
      <c r="O140" s="78">
        <f t="shared" si="11"/>
        <v>0</v>
      </c>
      <c r="P140" s="78">
        <f t="shared" si="12"/>
        <v>1.9800000000000005E-2</v>
      </c>
      <c r="Q140" s="153">
        <f t="shared" si="13"/>
        <v>2.0000000000000023E-4</v>
      </c>
      <c r="R140" s="113"/>
    </row>
    <row r="141" spans="2:18" s="3" customFormat="1" ht="27.95" customHeight="1">
      <c r="B141" s="563"/>
      <c r="C141" s="188"/>
      <c r="D141" s="17" t="s">
        <v>741</v>
      </c>
      <c r="E141" s="18" t="s">
        <v>334</v>
      </c>
      <c r="F141" s="19" t="s">
        <v>312</v>
      </c>
      <c r="G141" s="14" t="s">
        <v>12</v>
      </c>
      <c r="H141" s="15">
        <v>0.8</v>
      </c>
      <c r="I141" s="16" t="s">
        <v>68</v>
      </c>
      <c r="J141" s="12" t="s">
        <v>820</v>
      </c>
      <c r="K141" s="16" t="s">
        <v>221</v>
      </c>
      <c r="L141" s="66" t="s">
        <v>847</v>
      </c>
      <c r="M141" s="85">
        <v>0.2</v>
      </c>
      <c r="N141" s="15">
        <f t="shared" si="14"/>
        <v>0.99</v>
      </c>
      <c r="O141" s="78">
        <f t="shared" si="11"/>
        <v>0</v>
      </c>
      <c r="P141" s="78">
        <f t="shared" si="12"/>
        <v>0.15840000000000004</v>
      </c>
      <c r="Q141" s="153">
        <f t="shared" si="13"/>
        <v>1.6000000000000018E-3</v>
      </c>
      <c r="R141" s="113"/>
    </row>
    <row r="142" spans="2:18" s="3" customFormat="1" ht="27.95" customHeight="1">
      <c r="B142" s="563"/>
      <c r="C142" s="188"/>
      <c r="D142" s="20"/>
      <c r="E142" s="21"/>
      <c r="F142" s="31"/>
      <c r="G142" s="14" t="s">
        <v>13</v>
      </c>
      <c r="H142" s="15">
        <v>0.1</v>
      </c>
      <c r="I142" s="16" t="s">
        <v>339</v>
      </c>
      <c r="J142" s="12" t="s">
        <v>343</v>
      </c>
      <c r="K142" s="16" t="s">
        <v>297</v>
      </c>
      <c r="L142" s="66" t="s">
        <v>847</v>
      </c>
      <c r="M142" s="85">
        <f t="shared" si="10"/>
        <v>0.2</v>
      </c>
      <c r="N142" s="15">
        <f t="shared" si="14"/>
        <v>0.99</v>
      </c>
      <c r="O142" s="78">
        <f t="shared" si="11"/>
        <v>0</v>
      </c>
      <c r="P142" s="78">
        <f t="shared" si="12"/>
        <v>1.9800000000000005E-2</v>
      </c>
      <c r="Q142" s="153">
        <f t="shared" si="13"/>
        <v>2.0000000000000023E-4</v>
      </c>
      <c r="R142" s="113"/>
    </row>
    <row r="143" spans="2:18" s="3" customFormat="1" ht="27.95" customHeight="1">
      <c r="B143" s="563"/>
      <c r="C143" s="188"/>
      <c r="D143" s="22"/>
      <c r="E143" s="23"/>
      <c r="F143" s="24"/>
      <c r="G143" s="14" t="s">
        <v>14</v>
      </c>
      <c r="H143" s="15">
        <v>0.1</v>
      </c>
      <c r="I143" s="16" t="s">
        <v>340</v>
      </c>
      <c r="J143" s="12" t="s">
        <v>342</v>
      </c>
      <c r="K143" s="16" t="s">
        <v>221</v>
      </c>
      <c r="L143" s="66" t="s">
        <v>847</v>
      </c>
      <c r="M143" s="85">
        <f t="shared" si="10"/>
        <v>0.2</v>
      </c>
      <c r="N143" s="15">
        <f t="shared" si="14"/>
        <v>0.99</v>
      </c>
      <c r="O143" s="78">
        <f t="shared" si="11"/>
        <v>0</v>
      </c>
      <c r="P143" s="78">
        <f t="shared" si="12"/>
        <v>1.9800000000000005E-2</v>
      </c>
      <c r="Q143" s="153">
        <f t="shared" si="13"/>
        <v>2.0000000000000023E-4</v>
      </c>
      <c r="R143" s="113"/>
    </row>
    <row r="144" spans="2:18" s="3" customFormat="1" ht="27.95" customHeight="1">
      <c r="B144" s="563"/>
      <c r="C144" s="188"/>
      <c r="D144" s="17" t="s">
        <v>742</v>
      </c>
      <c r="E144" s="18" t="s">
        <v>71</v>
      </c>
      <c r="F144" s="19" t="s">
        <v>325</v>
      </c>
      <c r="G144" s="14" t="s">
        <v>205</v>
      </c>
      <c r="H144" s="15">
        <v>0.4</v>
      </c>
      <c r="I144" s="16" t="s">
        <v>15</v>
      </c>
      <c r="J144" s="12" t="s">
        <v>210</v>
      </c>
      <c r="K144" s="16" t="s">
        <v>18</v>
      </c>
      <c r="L144" s="65" t="s">
        <v>21</v>
      </c>
      <c r="M144" s="85">
        <v>2</v>
      </c>
      <c r="N144" s="15">
        <f t="shared" si="14"/>
        <v>0</v>
      </c>
      <c r="O144" s="78">
        <f t="shared" si="11"/>
        <v>0.8</v>
      </c>
      <c r="P144" s="78">
        <f t="shared" si="12"/>
        <v>0</v>
      </c>
      <c r="Q144" s="153">
        <f t="shared" si="13"/>
        <v>0</v>
      </c>
      <c r="R144" s="113"/>
    </row>
    <row r="145" spans="2:18" s="3" customFormat="1" ht="27.95" customHeight="1">
      <c r="B145" s="563"/>
      <c r="C145" s="188"/>
      <c r="D145" s="20"/>
      <c r="E145" s="21"/>
      <c r="F145" s="31"/>
      <c r="G145" s="14" t="s">
        <v>206</v>
      </c>
      <c r="H145" s="15">
        <v>0.4</v>
      </c>
      <c r="I145" s="16" t="s">
        <v>204</v>
      </c>
      <c r="J145" s="13" t="s">
        <v>850</v>
      </c>
      <c r="K145" s="16" t="s">
        <v>20</v>
      </c>
      <c r="L145" s="66" t="s">
        <v>847</v>
      </c>
      <c r="M145" s="85">
        <f t="shared" si="10"/>
        <v>2</v>
      </c>
      <c r="N145" s="15">
        <f t="shared" si="14"/>
        <v>0.99</v>
      </c>
      <c r="O145" s="78">
        <f t="shared" si="11"/>
        <v>0</v>
      </c>
      <c r="P145" s="78">
        <f t="shared" si="12"/>
        <v>0.79200000000000004</v>
      </c>
      <c r="Q145" s="153">
        <f t="shared" si="13"/>
        <v>8.0000000000000071E-3</v>
      </c>
      <c r="R145" s="113"/>
    </row>
    <row r="146" spans="2:18" s="3" customFormat="1" ht="27.95" customHeight="1">
      <c r="B146" s="563"/>
      <c r="C146" s="188"/>
      <c r="D146" s="22"/>
      <c r="E146" s="23"/>
      <c r="F146" s="24"/>
      <c r="G146" s="14" t="s">
        <v>14</v>
      </c>
      <c r="H146" s="15">
        <v>0.2</v>
      </c>
      <c r="I146" s="16" t="s">
        <v>15</v>
      </c>
      <c r="J146" s="12" t="s">
        <v>210</v>
      </c>
      <c r="K146" s="16" t="s">
        <v>18</v>
      </c>
      <c r="L146" s="65" t="s">
        <v>21</v>
      </c>
      <c r="M146" s="85">
        <f t="shared" si="10"/>
        <v>2</v>
      </c>
      <c r="N146" s="15">
        <f t="shared" si="14"/>
        <v>0</v>
      </c>
      <c r="O146" s="78">
        <f t="shared" si="11"/>
        <v>0.4</v>
      </c>
      <c r="P146" s="78">
        <f t="shared" si="12"/>
        <v>0</v>
      </c>
      <c r="Q146" s="153">
        <f t="shared" si="13"/>
        <v>0</v>
      </c>
      <c r="R146" s="113"/>
    </row>
    <row r="147" spans="2:18" s="3" customFormat="1" ht="27.95" customHeight="1">
      <c r="B147" s="563"/>
      <c r="C147" s="188"/>
      <c r="D147" s="17" t="s">
        <v>743</v>
      </c>
      <c r="E147" s="18" t="s">
        <v>6</v>
      </c>
      <c r="F147" s="19" t="s">
        <v>326</v>
      </c>
      <c r="G147" s="14" t="s">
        <v>12</v>
      </c>
      <c r="H147" s="15">
        <v>0.8</v>
      </c>
      <c r="I147" s="16" t="s">
        <v>344</v>
      </c>
      <c r="J147" s="12" t="s">
        <v>820</v>
      </c>
      <c r="K147" s="16" t="s">
        <v>82</v>
      </c>
      <c r="L147" s="66" t="s">
        <v>847</v>
      </c>
      <c r="M147" s="85">
        <v>0.2</v>
      </c>
      <c r="N147" s="15">
        <f t="shared" si="14"/>
        <v>0.99</v>
      </c>
      <c r="O147" s="78">
        <f t="shared" si="11"/>
        <v>0</v>
      </c>
      <c r="P147" s="78">
        <f t="shared" si="12"/>
        <v>0.15840000000000004</v>
      </c>
      <c r="Q147" s="153">
        <f t="shared" si="13"/>
        <v>1.6000000000000018E-3</v>
      </c>
      <c r="R147" s="113"/>
    </row>
    <row r="148" spans="2:18" s="3" customFormat="1" ht="27.95" customHeight="1">
      <c r="B148" s="563"/>
      <c r="C148" s="188"/>
      <c r="D148" s="20"/>
      <c r="E148" s="21"/>
      <c r="F148" s="31"/>
      <c r="G148" s="14" t="s">
        <v>13</v>
      </c>
      <c r="H148" s="15">
        <v>0.1</v>
      </c>
      <c r="I148" s="16" t="s">
        <v>68</v>
      </c>
      <c r="J148" s="12" t="s">
        <v>342</v>
      </c>
      <c r="K148" s="16" t="s">
        <v>297</v>
      </c>
      <c r="L148" s="66" t="s">
        <v>847</v>
      </c>
      <c r="M148" s="85">
        <f t="shared" si="10"/>
        <v>0.2</v>
      </c>
      <c r="N148" s="15">
        <f t="shared" si="14"/>
        <v>0.99</v>
      </c>
      <c r="O148" s="78">
        <f t="shared" si="11"/>
        <v>0</v>
      </c>
      <c r="P148" s="78">
        <f t="shared" si="12"/>
        <v>1.9800000000000005E-2</v>
      </c>
      <c r="Q148" s="153">
        <f t="shared" si="13"/>
        <v>2.0000000000000023E-4</v>
      </c>
      <c r="R148" s="113"/>
    </row>
    <row r="149" spans="2:18" s="3" customFormat="1" ht="27.95" customHeight="1">
      <c r="B149" s="563"/>
      <c r="C149" s="188"/>
      <c r="D149" s="22"/>
      <c r="E149" s="23"/>
      <c r="F149" s="24"/>
      <c r="G149" s="14" t="s">
        <v>14</v>
      </c>
      <c r="H149" s="15">
        <v>0.1</v>
      </c>
      <c r="I149" s="16" t="s">
        <v>68</v>
      </c>
      <c r="J149" s="12" t="s">
        <v>342</v>
      </c>
      <c r="K149" s="16" t="s">
        <v>221</v>
      </c>
      <c r="L149" s="66" t="s">
        <v>847</v>
      </c>
      <c r="M149" s="85">
        <f t="shared" si="10"/>
        <v>0.2</v>
      </c>
      <c r="N149" s="15">
        <f t="shared" si="14"/>
        <v>0.99</v>
      </c>
      <c r="O149" s="78">
        <f t="shared" si="11"/>
        <v>0</v>
      </c>
      <c r="P149" s="78">
        <f t="shared" si="12"/>
        <v>1.9800000000000005E-2</v>
      </c>
      <c r="Q149" s="153">
        <f t="shared" si="13"/>
        <v>2.0000000000000023E-4</v>
      </c>
      <c r="R149" s="113"/>
    </row>
    <row r="150" spans="2:18" s="3" customFormat="1" ht="27.95" customHeight="1">
      <c r="B150" s="563"/>
      <c r="C150" s="188"/>
      <c r="D150" s="17" t="s">
        <v>744</v>
      </c>
      <c r="E150" s="18" t="s">
        <v>6</v>
      </c>
      <c r="F150" s="19" t="s">
        <v>327</v>
      </c>
      <c r="G150" s="14" t="s">
        <v>12</v>
      </c>
      <c r="H150" s="15">
        <v>0.8</v>
      </c>
      <c r="I150" s="16" t="s">
        <v>344</v>
      </c>
      <c r="J150" s="12" t="s">
        <v>820</v>
      </c>
      <c r="K150" s="16" t="s">
        <v>82</v>
      </c>
      <c r="L150" s="66" t="s">
        <v>847</v>
      </c>
      <c r="M150" s="85">
        <v>0.2</v>
      </c>
      <c r="N150" s="15">
        <f t="shared" si="14"/>
        <v>0.99</v>
      </c>
      <c r="O150" s="78">
        <f t="shared" si="11"/>
        <v>0</v>
      </c>
      <c r="P150" s="78">
        <f t="shared" si="12"/>
        <v>0.15840000000000004</v>
      </c>
      <c r="Q150" s="153">
        <f t="shared" si="13"/>
        <v>1.6000000000000018E-3</v>
      </c>
      <c r="R150" s="113"/>
    </row>
    <row r="151" spans="2:18" s="3" customFormat="1" ht="27.95" customHeight="1">
      <c r="B151" s="563"/>
      <c r="C151" s="188"/>
      <c r="D151" s="20"/>
      <c r="E151" s="21"/>
      <c r="F151" s="31"/>
      <c r="G151" s="14" t="s">
        <v>13</v>
      </c>
      <c r="H151" s="15">
        <v>0.1</v>
      </c>
      <c r="I151" s="16" t="s">
        <v>68</v>
      </c>
      <c r="J151" s="12" t="s">
        <v>342</v>
      </c>
      <c r="K151" s="16" t="s">
        <v>297</v>
      </c>
      <c r="L151" s="66" t="s">
        <v>847</v>
      </c>
      <c r="M151" s="85">
        <f t="shared" si="10"/>
        <v>0.2</v>
      </c>
      <c r="N151" s="15">
        <f t="shared" si="14"/>
        <v>0.99</v>
      </c>
      <c r="O151" s="78">
        <f t="shared" si="11"/>
        <v>0</v>
      </c>
      <c r="P151" s="78">
        <f t="shared" si="12"/>
        <v>1.9800000000000005E-2</v>
      </c>
      <c r="Q151" s="153">
        <f t="shared" si="13"/>
        <v>2.0000000000000023E-4</v>
      </c>
      <c r="R151" s="113"/>
    </row>
    <row r="152" spans="2:18" s="3" customFormat="1" ht="27.95" customHeight="1">
      <c r="B152" s="563"/>
      <c r="C152" s="188"/>
      <c r="D152" s="22"/>
      <c r="E152" s="23"/>
      <c r="F152" s="24"/>
      <c r="G152" s="14" t="s">
        <v>14</v>
      </c>
      <c r="H152" s="15">
        <v>0.1</v>
      </c>
      <c r="I152" s="16" t="s">
        <v>68</v>
      </c>
      <c r="J152" s="12" t="s">
        <v>342</v>
      </c>
      <c r="K152" s="16" t="s">
        <v>221</v>
      </c>
      <c r="L152" s="66" t="s">
        <v>847</v>
      </c>
      <c r="M152" s="85">
        <f t="shared" si="10"/>
        <v>0.2</v>
      </c>
      <c r="N152" s="15">
        <f t="shared" si="14"/>
        <v>0.99</v>
      </c>
      <c r="O152" s="78">
        <f t="shared" si="11"/>
        <v>0</v>
      </c>
      <c r="P152" s="78">
        <f t="shared" si="12"/>
        <v>1.9800000000000005E-2</v>
      </c>
      <c r="Q152" s="153">
        <f t="shared" si="13"/>
        <v>2.0000000000000023E-4</v>
      </c>
      <c r="R152" s="113"/>
    </row>
    <row r="153" spans="2:18" s="3" customFormat="1" ht="27.95" customHeight="1">
      <c r="B153" s="563"/>
      <c r="C153" s="188"/>
      <c r="D153" s="17" t="s">
        <v>745</v>
      </c>
      <c r="E153" s="18" t="s">
        <v>71</v>
      </c>
      <c r="F153" s="19" t="s">
        <v>329</v>
      </c>
      <c r="G153" s="14" t="s">
        <v>205</v>
      </c>
      <c r="H153" s="15">
        <v>0.4</v>
      </c>
      <c r="I153" s="16" t="s">
        <v>81</v>
      </c>
      <c r="J153" s="12" t="s">
        <v>292</v>
      </c>
      <c r="K153" s="16" t="s">
        <v>215</v>
      </c>
      <c r="L153" s="65" t="s">
        <v>217</v>
      </c>
      <c r="M153" s="85">
        <v>2</v>
      </c>
      <c r="N153" s="15">
        <f t="shared" si="14"/>
        <v>0</v>
      </c>
      <c r="O153" s="78">
        <f t="shared" si="11"/>
        <v>0.8</v>
      </c>
      <c r="P153" s="78">
        <f t="shared" si="12"/>
        <v>0</v>
      </c>
      <c r="Q153" s="153">
        <f t="shared" si="13"/>
        <v>0</v>
      </c>
      <c r="R153" s="113"/>
    </row>
    <row r="154" spans="2:18" s="3" customFormat="1" ht="27.95" customHeight="1">
      <c r="B154" s="563"/>
      <c r="C154" s="188"/>
      <c r="D154" s="20"/>
      <c r="E154" s="21"/>
      <c r="F154" s="31"/>
      <c r="G154" s="14" t="s">
        <v>206</v>
      </c>
      <c r="H154" s="15">
        <v>0.4</v>
      </c>
      <c r="I154" s="16" t="s">
        <v>68</v>
      </c>
      <c r="J154" s="12" t="s">
        <v>342</v>
      </c>
      <c r="K154" s="16" t="s">
        <v>297</v>
      </c>
      <c r="L154" s="66" t="s">
        <v>847</v>
      </c>
      <c r="M154" s="85">
        <f t="shared" si="10"/>
        <v>2</v>
      </c>
      <c r="N154" s="15">
        <f t="shared" si="14"/>
        <v>0.99</v>
      </c>
      <c r="O154" s="78">
        <f t="shared" si="11"/>
        <v>0</v>
      </c>
      <c r="P154" s="78">
        <f t="shared" si="12"/>
        <v>0.79200000000000004</v>
      </c>
      <c r="Q154" s="153">
        <f t="shared" si="13"/>
        <v>8.0000000000000071E-3</v>
      </c>
      <c r="R154" s="113"/>
    </row>
    <row r="155" spans="2:18" s="3" customFormat="1" ht="27.95" customHeight="1">
      <c r="B155" s="563"/>
      <c r="C155" s="188"/>
      <c r="D155" s="22"/>
      <c r="E155" s="23"/>
      <c r="F155" s="24"/>
      <c r="G155" s="14" t="s">
        <v>14</v>
      </c>
      <c r="H155" s="15">
        <v>0.2</v>
      </c>
      <c r="I155" s="16" t="s">
        <v>15</v>
      </c>
      <c r="J155" s="12" t="s">
        <v>210</v>
      </c>
      <c r="K155" s="16" t="s">
        <v>18</v>
      </c>
      <c r="L155" s="65" t="s">
        <v>21</v>
      </c>
      <c r="M155" s="85">
        <f t="shared" si="10"/>
        <v>2</v>
      </c>
      <c r="N155" s="15">
        <f t="shared" si="14"/>
        <v>0</v>
      </c>
      <c r="O155" s="78">
        <f t="shared" si="11"/>
        <v>0.4</v>
      </c>
      <c r="P155" s="78">
        <f t="shared" si="12"/>
        <v>0</v>
      </c>
      <c r="Q155" s="153">
        <f t="shared" si="13"/>
        <v>0</v>
      </c>
      <c r="R155" s="113"/>
    </row>
    <row r="156" spans="2:18" s="3" customFormat="1" ht="27.95" customHeight="1">
      <c r="B156" s="563"/>
      <c r="C156" s="188"/>
      <c r="D156" s="17" t="s">
        <v>746</v>
      </c>
      <c r="E156" s="18" t="s">
        <v>24</v>
      </c>
      <c r="F156" s="19" t="s">
        <v>331</v>
      </c>
      <c r="G156" s="14" t="s">
        <v>12</v>
      </c>
      <c r="H156" s="15">
        <v>0.8</v>
      </c>
      <c r="I156" s="16" t="s">
        <v>68</v>
      </c>
      <c r="J156" s="12" t="s">
        <v>342</v>
      </c>
      <c r="K156" s="16" t="s">
        <v>221</v>
      </c>
      <c r="L156" s="66" t="s">
        <v>847</v>
      </c>
      <c r="M156" s="85">
        <v>0.2</v>
      </c>
      <c r="N156" s="15">
        <f t="shared" si="14"/>
        <v>0.99</v>
      </c>
      <c r="O156" s="78">
        <f t="shared" si="11"/>
        <v>0</v>
      </c>
      <c r="P156" s="78">
        <f t="shared" si="12"/>
        <v>0.15840000000000004</v>
      </c>
      <c r="Q156" s="153">
        <f t="shared" si="13"/>
        <v>1.6000000000000018E-3</v>
      </c>
      <c r="R156" s="113"/>
    </row>
    <row r="157" spans="2:18" s="3" customFormat="1" ht="27.95" customHeight="1">
      <c r="B157" s="563"/>
      <c r="C157" s="188"/>
      <c r="D157" s="20"/>
      <c r="E157" s="21"/>
      <c r="F157" s="31"/>
      <c r="G157" s="14" t="s">
        <v>13</v>
      </c>
      <c r="H157" s="15">
        <v>0.1</v>
      </c>
      <c r="I157" s="16" t="s">
        <v>204</v>
      </c>
      <c r="J157" s="12" t="s">
        <v>342</v>
      </c>
      <c r="K157" s="16" t="s">
        <v>300</v>
      </c>
      <c r="L157" s="66" t="s">
        <v>847</v>
      </c>
      <c r="M157" s="85">
        <f t="shared" si="10"/>
        <v>0.2</v>
      </c>
      <c r="N157" s="15">
        <f t="shared" si="14"/>
        <v>0.99</v>
      </c>
      <c r="O157" s="78">
        <f t="shared" si="11"/>
        <v>0</v>
      </c>
      <c r="P157" s="78">
        <f t="shared" si="12"/>
        <v>1.9800000000000005E-2</v>
      </c>
      <c r="Q157" s="153">
        <f t="shared" si="13"/>
        <v>2.0000000000000023E-4</v>
      </c>
      <c r="R157" s="113"/>
    </row>
    <row r="158" spans="2:18" s="3" customFormat="1" ht="27.95" customHeight="1">
      <c r="B158" s="563"/>
      <c r="C158" s="188"/>
      <c r="D158" s="20"/>
      <c r="E158" s="21"/>
      <c r="F158" s="31"/>
      <c r="G158" s="14" t="s">
        <v>14</v>
      </c>
      <c r="H158" s="15">
        <v>0.1</v>
      </c>
      <c r="I158" s="91" t="s">
        <v>68</v>
      </c>
      <c r="J158" s="12" t="s">
        <v>342</v>
      </c>
      <c r="K158" s="91" t="s">
        <v>82</v>
      </c>
      <c r="L158" s="66" t="s">
        <v>847</v>
      </c>
      <c r="M158" s="93">
        <f t="shared" si="10"/>
        <v>0.2</v>
      </c>
      <c r="N158" s="172">
        <f t="shared" si="14"/>
        <v>0.99</v>
      </c>
      <c r="O158" s="174">
        <f t="shared" si="11"/>
        <v>0</v>
      </c>
      <c r="P158" s="174">
        <f t="shared" si="12"/>
        <v>1.9800000000000005E-2</v>
      </c>
      <c r="Q158" s="175">
        <f t="shared" si="13"/>
        <v>2.0000000000000023E-4</v>
      </c>
      <c r="R158" s="113"/>
    </row>
    <row r="159" spans="2:18" s="3" customFormat="1" ht="27.95" customHeight="1">
      <c r="B159" s="563"/>
      <c r="C159" s="188"/>
      <c r="D159" s="17" t="s">
        <v>747</v>
      </c>
      <c r="E159" s="18" t="s">
        <v>71</v>
      </c>
      <c r="F159" s="19" t="s">
        <v>330</v>
      </c>
      <c r="G159" s="14" t="s">
        <v>205</v>
      </c>
      <c r="H159" s="15">
        <v>0.4</v>
      </c>
      <c r="I159" s="16" t="s">
        <v>81</v>
      </c>
      <c r="J159" s="12" t="s">
        <v>292</v>
      </c>
      <c r="K159" s="16" t="s">
        <v>215</v>
      </c>
      <c r="L159" s="65" t="s">
        <v>217</v>
      </c>
      <c r="M159" s="85">
        <v>2</v>
      </c>
      <c r="N159" s="15">
        <f t="shared" si="14"/>
        <v>0</v>
      </c>
      <c r="O159" s="78">
        <f t="shared" si="11"/>
        <v>0.8</v>
      </c>
      <c r="P159" s="78">
        <f t="shared" si="12"/>
        <v>0</v>
      </c>
      <c r="Q159" s="153">
        <f t="shared" si="13"/>
        <v>0</v>
      </c>
      <c r="R159" s="113"/>
    </row>
    <row r="160" spans="2:18" s="3" customFormat="1" ht="27.95" customHeight="1">
      <c r="B160" s="563"/>
      <c r="C160" s="188"/>
      <c r="D160" s="20"/>
      <c r="E160" s="21"/>
      <c r="F160" s="31"/>
      <c r="G160" s="14" t="s">
        <v>206</v>
      </c>
      <c r="H160" s="15">
        <v>0.4</v>
      </c>
      <c r="I160" s="16" t="s">
        <v>68</v>
      </c>
      <c r="J160" s="12" t="s">
        <v>342</v>
      </c>
      <c r="K160" s="16" t="s">
        <v>297</v>
      </c>
      <c r="L160" s="66" t="s">
        <v>847</v>
      </c>
      <c r="M160" s="85">
        <f t="shared" ref="M160:M174" si="15">M159</f>
        <v>2</v>
      </c>
      <c r="N160" s="15">
        <f t="shared" si="14"/>
        <v>0.99</v>
      </c>
      <c r="O160" s="78">
        <f t="shared" si="11"/>
        <v>0</v>
      </c>
      <c r="P160" s="78">
        <f t="shared" si="12"/>
        <v>0.79200000000000004</v>
      </c>
      <c r="Q160" s="153">
        <f t="shared" si="13"/>
        <v>8.0000000000000071E-3</v>
      </c>
      <c r="R160" s="113"/>
    </row>
    <row r="161" spans="2:18" s="3" customFormat="1" ht="27.95" customHeight="1">
      <c r="B161" s="563"/>
      <c r="C161" s="188"/>
      <c r="D161" s="22"/>
      <c r="E161" s="23"/>
      <c r="F161" s="24"/>
      <c r="G161" s="14" t="s">
        <v>14</v>
      </c>
      <c r="H161" s="15">
        <v>0.2</v>
      </c>
      <c r="I161" s="16" t="s">
        <v>15</v>
      </c>
      <c r="J161" s="12" t="s">
        <v>210</v>
      </c>
      <c r="K161" s="16" t="s">
        <v>18</v>
      </c>
      <c r="L161" s="65" t="s">
        <v>21</v>
      </c>
      <c r="M161" s="85">
        <f t="shared" si="15"/>
        <v>2</v>
      </c>
      <c r="N161" s="15">
        <f t="shared" si="14"/>
        <v>0</v>
      </c>
      <c r="O161" s="78">
        <f t="shared" si="11"/>
        <v>0.4</v>
      </c>
      <c r="P161" s="78">
        <f t="shared" si="12"/>
        <v>0</v>
      </c>
      <c r="Q161" s="153">
        <f t="shared" si="13"/>
        <v>0</v>
      </c>
      <c r="R161" s="171"/>
    </row>
    <row r="162" spans="2:18" s="3" customFormat="1" ht="27.95" customHeight="1">
      <c r="B162" s="563"/>
      <c r="C162" s="188"/>
      <c r="D162" s="17" t="s">
        <v>748</v>
      </c>
      <c r="E162" s="18" t="s">
        <v>6</v>
      </c>
      <c r="F162" s="19" t="s">
        <v>331</v>
      </c>
      <c r="G162" s="14" t="s">
        <v>12</v>
      </c>
      <c r="H162" s="15">
        <v>0.8</v>
      </c>
      <c r="I162" s="16" t="s">
        <v>68</v>
      </c>
      <c r="J162" s="12" t="s">
        <v>342</v>
      </c>
      <c r="K162" s="16" t="s">
        <v>221</v>
      </c>
      <c r="L162" s="66" t="s">
        <v>847</v>
      </c>
      <c r="M162" s="85">
        <v>0.2</v>
      </c>
      <c r="N162" s="15">
        <f t="shared" si="14"/>
        <v>0.99</v>
      </c>
      <c r="O162" s="78">
        <f t="shared" si="11"/>
        <v>0</v>
      </c>
      <c r="P162" s="78">
        <f t="shared" si="12"/>
        <v>0.15840000000000004</v>
      </c>
      <c r="Q162" s="153">
        <f t="shared" si="13"/>
        <v>1.6000000000000018E-3</v>
      </c>
      <c r="R162" s="171"/>
    </row>
    <row r="163" spans="2:18" s="3" customFormat="1" ht="27.95" customHeight="1">
      <c r="B163" s="563"/>
      <c r="C163" s="188"/>
      <c r="D163" s="20"/>
      <c r="E163" s="21"/>
      <c r="F163" s="31"/>
      <c r="G163" s="14" t="s">
        <v>13</v>
      </c>
      <c r="H163" s="15">
        <v>0.1</v>
      </c>
      <c r="I163" s="16" t="s">
        <v>204</v>
      </c>
      <c r="J163" s="12" t="s">
        <v>342</v>
      </c>
      <c r="K163" s="16" t="s">
        <v>300</v>
      </c>
      <c r="L163" s="66" t="s">
        <v>847</v>
      </c>
      <c r="M163" s="85">
        <f t="shared" si="15"/>
        <v>0.2</v>
      </c>
      <c r="N163" s="15">
        <f t="shared" si="14"/>
        <v>0.99</v>
      </c>
      <c r="O163" s="78">
        <f t="shared" si="11"/>
        <v>0</v>
      </c>
      <c r="P163" s="78">
        <f t="shared" si="12"/>
        <v>1.9800000000000005E-2</v>
      </c>
      <c r="Q163" s="153">
        <f t="shared" si="13"/>
        <v>2.0000000000000023E-4</v>
      </c>
      <c r="R163" s="171"/>
    </row>
    <row r="164" spans="2:18" s="3" customFormat="1" ht="27.95" customHeight="1">
      <c r="B164" s="563"/>
      <c r="C164" s="188"/>
      <c r="D164" s="22"/>
      <c r="E164" s="23"/>
      <c r="F164" s="24"/>
      <c r="G164" s="14" t="s">
        <v>14</v>
      </c>
      <c r="H164" s="15">
        <v>0.1</v>
      </c>
      <c r="I164" s="91" t="s">
        <v>68</v>
      </c>
      <c r="J164" s="12" t="s">
        <v>342</v>
      </c>
      <c r="K164" s="91" t="s">
        <v>82</v>
      </c>
      <c r="L164" s="66" t="s">
        <v>847</v>
      </c>
      <c r="M164" s="85">
        <f t="shared" si="15"/>
        <v>0.2</v>
      </c>
      <c r="N164" s="15">
        <f t="shared" si="14"/>
        <v>0.99</v>
      </c>
      <c r="O164" s="78">
        <f t="shared" si="11"/>
        <v>0</v>
      </c>
      <c r="P164" s="78">
        <f t="shared" si="12"/>
        <v>1.9800000000000005E-2</v>
      </c>
      <c r="Q164" s="153">
        <f t="shared" si="13"/>
        <v>2.0000000000000023E-4</v>
      </c>
      <c r="R164" s="171"/>
    </row>
    <row r="165" spans="2:18" s="3" customFormat="1" ht="27.95" customHeight="1">
      <c r="B165" s="563"/>
      <c r="C165" s="188"/>
      <c r="D165" s="17" t="s">
        <v>749</v>
      </c>
      <c r="E165" s="18" t="s">
        <v>354</v>
      </c>
      <c r="F165" s="19" t="s">
        <v>332</v>
      </c>
      <c r="G165" s="168" t="s">
        <v>357</v>
      </c>
      <c r="H165" s="164">
        <v>0.25</v>
      </c>
      <c r="I165" s="165" t="s">
        <v>81</v>
      </c>
      <c r="J165" s="13" t="s">
        <v>210</v>
      </c>
      <c r="K165" s="165" t="s">
        <v>298</v>
      </c>
      <c r="L165" s="66" t="s">
        <v>299</v>
      </c>
      <c r="M165" s="177">
        <v>0.45</v>
      </c>
      <c r="N165" s="164">
        <f t="shared" si="14"/>
        <v>0</v>
      </c>
      <c r="O165" s="167">
        <f t="shared" si="11"/>
        <v>0.1125</v>
      </c>
      <c r="P165" s="167">
        <f t="shared" si="12"/>
        <v>0</v>
      </c>
      <c r="Q165" s="178">
        <f t="shared" si="13"/>
        <v>0</v>
      </c>
      <c r="R165" s="171"/>
    </row>
    <row r="166" spans="2:18" s="3" customFormat="1" ht="27.95" customHeight="1">
      <c r="B166" s="563"/>
      <c r="C166" s="188"/>
      <c r="D166" s="20"/>
      <c r="E166" s="21"/>
      <c r="F166" s="31"/>
      <c r="G166" s="168" t="s">
        <v>233</v>
      </c>
      <c r="H166" s="164">
        <v>0.25</v>
      </c>
      <c r="I166" s="165" t="s">
        <v>204</v>
      </c>
      <c r="J166" s="13" t="s">
        <v>342</v>
      </c>
      <c r="K166" s="165" t="s">
        <v>82</v>
      </c>
      <c r="L166" s="66" t="s">
        <v>847</v>
      </c>
      <c r="M166" s="177">
        <v>0.45</v>
      </c>
      <c r="N166" s="164">
        <f t="shared" si="14"/>
        <v>0.99</v>
      </c>
      <c r="O166" s="167">
        <f t="shared" si="11"/>
        <v>0</v>
      </c>
      <c r="P166" s="167">
        <f t="shared" si="12"/>
        <v>0.111375</v>
      </c>
      <c r="Q166" s="178">
        <f t="shared" si="13"/>
        <v>1.125000000000001E-3</v>
      </c>
      <c r="R166" s="171"/>
    </row>
    <row r="167" spans="2:18" s="3" customFormat="1" ht="27.95" customHeight="1">
      <c r="B167" s="563"/>
      <c r="C167" s="188"/>
      <c r="D167" s="20"/>
      <c r="E167" s="21"/>
      <c r="F167" s="31"/>
      <c r="G167" s="168" t="s">
        <v>358</v>
      </c>
      <c r="H167" s="164">
        <v>0.25</v>
      </c>
      <c r="I167" s="165" t="s">
        <v>204</v>
      </c>
      <c r="J167" s="13" t="s">
        <v>342</v>
      </c>
      <c r="K167" s="165" t="s">
        <v>300</v>
      </c>
      <c r="L167" s="66" t="s">
        <v>847</v>
      </c>
      <c r="M167" s="177">
        <f>M165</f>
        <v>0.45</v>
      </c>
      <c r="N167" s="164">
        <f t="shared" si="14"/>
        <v>0.99</v>
      </c>
      <c r="O167" s="167">
        <f t="shared" si="11"/>
        <v>0</v>
      </c>
      <c r="P167" s="167">
        <f t="shared" si="12"/>
        <v>0.111375</v>
      </c>
      <c r="Q167" s="178">
        <f t="shared" si="13"/>
        <v>1.125000000000001E-3</v>
      </c>
      <c r="R167" s="171"/>
    </row>
    <row r="168" spans="2:18" s="3" customFormat="1" ht="27.95" customHeight="1">
      <c r="B168" s="563"/>
      <c r="C168" s="188"/>
      <c r="D168" s="20"/>
      <c r="E168" s="21"/>
      <c r="F168" s="31"/>
      <c r="G168" s="168" t="s">
        <v>359</v>
      </c>
      <c r="H168" s="164">
        <v>0.25</v>
      </c>
      <c r="I168" s="179" t="s">
        <v>26</v>
      </c>
      <c r="J168" s="180" t="s">
        <v>214</v>
      </c>
      <c r="K168" s="179" t="s">
        <v>18</v>
      </c>
      <c r="L168" s="181" t="s">
        <v>21</v>
      </c>
      <c r="M168" s="182">
        <f t="shared" si="15"/>
        <v>0.45</v>
      </c>
      <c r="N168" s="183">
        <f t="shared" si="14"/>
        <v>0</v>
      </c>
      <c r="O168" s="184">
        <f t="shared" si="11"/>
        <v>0.1125</v>
      </c>
      <c r="P168" s="184">
        <f t="shared" si="12"/>
        <v>0</v>
      </c>
      <c r="Q168" s="185">
        <f t="shared" si="13"/>
        <v>0</v>
      </c>
      <c r="R168" s="171"/>
    </row>
    <row r="169" spans="2:18" s="3" customFormat="1" ht="27.95" customHeight="1">
      <c r="B169" s="563"/>
      <c r="C169" s="188"/>
      <c r="D169" s="17" t="s">
        <v>750</v>
      </c>
      <c r="E169" s="18" t="s">
        <v>6</v>
      </c>
      <c r="F169" s="19" t="s">
        <v>333</v>
      </c>
      <c r="G169" s="14" t="s">
        <v>12</v>
      </c>
      <c r="H169" s="15">
        <v>0.8</v>
      </c>
      <c r="I169" s="16" t="s">
        <v>345</v>
      </c>
      <c r="J169" s="12" t="s">
        <v>820</v>
      </c>
      <c r="K169" s="16" t="s">
        <v>221</v>
      </c>
      <c r="L169" s="66" t="s">
        <v>847</v>
      </c>
      <c r="M169" s="85">
        <v>0.2</v>
      </c>
      <c r="N169" s="15">
        <f t="shared" si="14"/>
        <v>0.99</v>
      </c>
      <c r="O169" s="78">
        <f t="shared" si="11"/>
        <v>0</v>
      </c>
      <c r="P169" s="78">
        <f t="shared" si="12"/>
        <v>0.15840000000000004</v>
      </c>
      <c r="Q169" s="153">
        <f t="shared" si="13"/>
        <v>1.6000000000000018E-3</v>
      </c>
      <c r="R169" s="171"/>
    </row>
    <row r="170" spans="2:18" s="3" customFormat="1" ht="27.95" customHeight="1">
      <c r="B170" s="563"/>
      <c r="C170" s="188"/>
      <c r="D170" s="20"/>
      <c r="E170" s="21"/>
      <c r="F170" s="31"/>
      <c r="G170" s="14" t="s">
        <v>13</v>
      </c>
      <c r="H170" s="15">
        <v>0.1</v>
      </c>
      <c r="I170" s="16" t="s">
        <v>346</v>
      </c>
      <c r="J170" s="12" t="s">
        <v>218</v>
      </c>
      <c r="K170" s="16" t="s">
        <v>347</v>
      </c>
      <c r="L170" s="65" t="s">
        <v>217</v>
      </c>
      <c r="M170" s="85">
        <f t="shared" si="15"/>
        <v>0.2</v>
      </c>
      <c r="N170" s="15">
        <f t="shared" si="14"/>
        <v>0</v>
      </c>
      <c r="O170" s="78">
        <f t="shared" si="11"/>
        <v>2.0000000000000004E-2</v>
      </c>
      <c r="P170" s="78">
        <f t="shared" si="12"/>
        <v>0</v>
      </c>
      <c r="Q170" s="153">
        <f t="shared" si="13"/>
        <v>0</v>
      </c>
      <c r="R170" s="171"/>
    </row>
    <row r="171" spans="2:18" s="3" customFormat="1" ht="27.95" customHeight="1">
      <c r="B171" s="563"/>
      <c r="C171" s="188"/>
      <c r="D171" s="22"/>
      <c r="E171" s="23"/>
      <c r="F171" s="24"/>
      <c r="G171" s="14" t="s">
        <v>14</v>
      </c>
      <c r="H171" s="15">
        <v>0.1</v>
      </c>
      <c r="I171" s="16" t="s">
        <v>81</v>
      </c>
      <c r="J171" s="12" t="s">
        <v>210</v>
      </c>
      <c r="K171" s="16" t="s">
        <v>18</v>
      </c>
      <c r="L171" s="65" t="s">
        <v>21</v>
      </c>
      <c r="M171" s="85">
        <f t="shared" si="15"/>
        <v>0.2</v>
      </c>
      <c r="N171" s="15">
        <f t="shared" si="14"/>
        <v>0</v>
      </c>
      <c r="O171" s="78">
        <f t="shared" si="11"/>
        <v>2.0000000000000004E-2</v>
      </c>
      <c r="P171" s="78">
        <f t="shared" si="12"/>
        <v>0</v>
      </c>
      <c r="Q171" s="153">
        <f t="shared" si="13"/>
        <v>0</v>
      </c>
      <c r="R171" s="171"/>
    </row>
    <row r="172" spans="2:18" s="3" customFormat="1" ht="27.95" customHeight="1">
      <c r="B172" s="563"/>
      <c r="C172" s="188"/>
      <c r="D172" s="17" t="s">
        <v>751</v>
      </c>
      <c r="E172" s="18" t="s">
        <v>335</v>
      </c>
      <c r="F172" s="19" t="s">
        <v>330</v>
      </c>
      <c r="G172" s="14" t="s">
        <v>205</v>
      </c>
      <c r="H172" s="15">
        <v>0.4</v>
      </c>
      <c r="I172" s="16" t="s">
        <v>81</v>
      </c>
      <c r="J172" s="12" t="s">
        <v>210</v>
      </c>
      <c r="K172" s="16" t="s">
        <v>298</v>
      </c>
      <c r="L172" s="65" t="s">
        <v>299</v>
      </c>
      <c r="M172" s="85">
        <v>2</v>
      </c>
      <c r="N172" s="15">
        <f t="shared" si="14"/>
        <v>0</v>
      </c>
      <c r="O172" s="78">
        <f t="shared" si="11"/>
        <v>0.8</v>
      </c>
      <c r="P172" s="78">
        <f t="shared" si="12"/>
        <v>0</v>
      </c>
      <c r="Q172" s="153">
        <f t="shared" si="13"/>
        <v>0</v>
      </c>
      <c r="R172" s="113"/>
    </row>
    <row r="173" spans="2:18" s="3" customFormat="1" ht="27.95" customHeight="1">
      <c r="B173" s="563"/>
      <c r="C173" s="243"/>
      <c r="D173" s="20"/>
      <c r="E173" s="21"/>
      <c r="F173" s="31"/>
      <c r="G173" s="14" t="s">
        <v>206</v>
      </c>
      <c r="H173" s="15">
        <v>0.4</v>
      </c>
      <c r="I173" s="16" t="s">
        <v>204</v>
      </c>
      <c r="J173" s="12" t="s">
        <v>850</v>
      </c>
      <c r="K173" s="16" t="s">
        <v>300</v>
      </c>
      <c r="L173" s="66" t="s">
        <v>847</v>
      </c>
      <c r="M173" s="85">
        <f t="shared" si="15"/>
        <v>2</v>
      </c>
      <c r="N173" s="15">
        <f t="shared" si="14"/>
        <v>0.99</v>
      </c>
      <c r="O173" s="78">
        <f t="shared" si="11"/>
        <v>0</v>
      </c>
      <c r="P173" s="78">
        <f t="shared" si="12"/>
        <v>0.79200000000000004</v>
      </c>
      <c r="Q173" s="153">
        <f t="shared" si="13"/>
        <v>8.0000000000000071E-3</v>
      </c>
      <c r="R173" s="113"/>
    </row>
    <row r="174" spans="2:18" s="3" customFormat="1" ht="27.95" customHeight="1">
      <c r="B174" s="563"/>
      <c r="C174" s="243"/>
      <c r="D174" s="22"/>
      <c r="E174" s="23"/>
      <c r="F174" s="24"/>
      <c r="G174" s="14" t="s">
        <v>14</v>
      </c>
      <c r="H174" s="15">
        <v>0.2</v>
      </c>
      <c r="I174" s="16" t="s">
        <v>26</v>
      </c>
      <c r="J174" s="12" t="s">
        <v>214</v>
      </c>
      <c r="K174" s="16" t="s">
        <v>18</v>
      </c>
      <c r="L174" s="65" t="s">
        <v>21</v>
      </c>
      <c r="M174" s="85">
        <f t="shared" si="15"/>
        <v>2</v>
      </c>
      <c r="N174" s="15">
        <f t="shared" si="14"/>
        <v>0</v>
      </c>
      <c r="O174" s="78">
        <f t="shared" si="11"/>
        <v>0.4</v>
      </c>
      <c r="P174" s="78">
        <f t="shared" si="12"/>
        <v>0</v>
      </c>
      <c r="Q174" s="153">
        <f t="shared" si="13"/>
        <v>0</v>
      </c>
      <c r="R174" s="113"/>
    </row>
    <row r="175" spans="2:18" s="3" customFormat="1" ht="27.95" customHeight="1">
      <c r="B175" s="563"/>
      <c r="C175" s="243"/>
      <c r="D175" s="20" t="s">
        <v>752</v>
      </c>
      <c r="E175" s="21" t="s">
        <v>308</v>
      </c>
      <c r="F175" s="31" t="s">
        <v>309</v>
      </c>
      <c r="G175" s="159" t="s">
        <v>232</v>
      </c>
      <c r="H175" s="26">
        <v>0.2</v>
      </c>
      <c r="I175" s="27" t="s">
        <v>16</v>
      </c>
      <c r="J175" s="11" t="s">
        <v>841</v>
      </c>
      <c r="K175" s="27" t="s">
        <v>17</v>
      </c>
      <c r="L175" s="64" t="s">
        <v>847</v>
      </c>
      <c r="M175" s="87">
        <v>2.1</v>
      </c>
      <c r="N175" s="26">
        <f>IF(K175="Detected", 0.99,0)</f>
        <v>0.99</v>
      </c>
      <c r="O175" s="88">
        <f>IF(I175="Safe", M175*H175,0)</f>
        <v>0</v>
      </c>
      <c r="P175" s="88">
        <f>IF(I175="Dangerous",M175*H175*N175,0)</f>
        <v>0.41580000000000006</v>
      </c>
      <c r="Q175" s="152">
        <f>IF(P175=0,0,M175*H175*(1-N175))</f>
        <v>4.2000000000000041E-3</v>
      </c>
      <c r="R175" s="113"/>
    </row>
    <row r="176" spans="2:18" s="3" customFormat="1" ht="27.95" customHeight="1">
      <c r="B176" s="563"/>
      <c r="C176" s="243"/>
      <c r="D176" s="20"/>
      <c r="E176" s="21"/>
      <c r="F176" s="31"/>
      <c r="G176" s="163" t="s">
        <v>233</v>
      </c>
      <c r="H176" s="15">
        <v>0.2</v>
      </c>
      <c r="I176" s="16" t="s">
        <v>16</v>
      </c>
      <c r="J176" s="12" t="s">
        <v>841</v>
      </c>
      <c r="K176" s="16" t="s">
        <v>17</v>
      </c>
      <c r="L176" s="65" t="s">
        <v>847</v>
      </c>
      <c r="M176" s="85">
        <f>M175</f>
        <v>2.1</v>
      </c>
      <c r="N176" s="15">
        <f>IF(K176="Detected", 0.99,0)</f>
        <v>0.99</v>
      </c>
      <c r="O176" s="78">
        <f t="shared" ref="O176:O239" si="16">IF(I176="Safe", M176*H176,0)</f>
        <v>0</v>
      </c>
      <c r="P176" s="78">
        <f t="shared" ref="P176:P239" si="17">IF(I176="Dangerous",M176*H176*N176,0)</f>
        <v>0.41580000000000006</v>
      </c>
      <c r="Q176" s="153">
        <f t="shared" ref="Q176:Q239" si="18">IF(P176=0,0,M176*H176*(1-N176))</f>
        <v>4.2000000000000041E-3</v>
      </c>
      <c r="R176" s="113"/>
    </row>
    <row r="177" spans="2:18" s="3" customFormat="1" ht="27.95" customHeight="1">
      <c r="B177" s="563"/>
      <c r="C177" s="188"/>
      <c r="D177" s="20"/>
      <c r="E177" s="21"/>
      <c r="F177" s="31"/>
      <c r="G177" s="163" t="s">
        <v>230</v>
      </c>
      <c r="H177" s="15">
        <v>0.2</v>
      </c>
      <c r="I177" s="16" t="s">
        <v>68</v>
      </c>
      <c r="J177" s="12" t="s">
        <v>841</v>
      </c>
      <c r="K177" s="16" t="s">
        <v>82</v>
      </c>
      <c r="L177" s="65" t="s">
        <v>847</v>
      </c>
      <c r="M177" s="85">
        <f>M176</f>
        <v>2.1</v>
      </c>
      <c r="N177" s="15">
        <f>IF(K177="Detected", 0.99,0)</f>
        <v>0.99</v>
      </c>
      <c r="O177" s="78">
        <f t="shared" si="16"/>
        <v>0</v>
      </c>
      <c r="P177" s="78">
        <f t="shared" si="17"/>
        <v>0.41580000000000006</v>
      </c>
      <c r="Q177" s="153">
        <f t="shared" si="18"/>
        <v>4.2000000000000041E-3</v>
      </c>
      <c r="R177" s="190"/>
    </row>
    <row r="178" spans="2:18" s="3" customFormat="1" ht="27.95" customHeight="1">
      <c r="B178" s="563"/>
      <c r="C178" s="188"/>
      <c r="D178" s="20"/>
      <c r="E178" s="21"/>
      <c r="F178" s="31"/>
      <c r="G178" s="163" t="s">
        <v>231</v>
      </c>
      <c r="H178" s="15">
        <v>0.2</v>
      </c>
      <c r="I178" s="16" t="s">
        <v>27</v>
      </c>
      <c r="J178" s="12" t="s">
        <v>841</v>
      </c>
      <c r="K178" s="16" t="s">
        <v>17</v>
      </c>
      <c r="L178" s="65" t="s">
        <v>847</v>
      </c>
      <c r="M178" s="85">
        <f>M177</f>
        <v>2.1</v>
      </c>
      <c r="N178" s="15">
        <f t="shared" ref="N178:N241" si="19">IF(K178="Detected", 0.99,0)</f>
        <v>0.99</v>
      </c>
      <c r="O178" s="78">
        <f t="shared" si="16"/>
        <v>0</v>
      </c>
      <c r="P178" s="78">
        <f t="shared" si="17"/>
        <v>0.41580000000000006</v>
      </c>
      <c r="Q178" s="153">
        <f t="shared" si="18"/>
        <v>4.2000000000000041E-3</v>
      </c>
      <c r="R178" s="190"/>
    </row>
    <row r="179" spans="2:18" s="3" customFormat="1" ht="39.950000000000003" customHeight="1">
      <c r="B179" s="563"/>
      <c r="C179" s="188"/>
      <c r="D179" s="22"/>
      <c r="E179" s="23"/>
      <c r="F179" s="24"/>
      <c r="G179" s="168" t="s">
        <v>234</v>
      </c>
      <c r="H179" s="15">
        <v>0.2</v>
      </c>
      <c r="I179" s="16" t="s">
        <v>25</v>
      </c>
      <c r="J179" s="12" t="s">
        <v>841</v>
      </c>
      <c r="K179" s="16" t="s">
        <v>17</v>
      </c>
      <c r="L179" s="65" t="s">
        <v>847</v>
      </c>
      <c r="M179" s="85">
        <f>M178</f>
        <v>2.1</v>
      </c>
      <c r="N179" s="15">
        <f t="shared" si="19"/>
        <v>0.99</v>
      </c>
      <c r="O179" s="78">
        <f t="shared" si="16"/>
        <v>0</v>
      </c>
      <c r="P179" s="78">
        <f t="shared" si="17"/>
        <v>0.41580000000000006</v>
      </c>
      <c r="Q179" s="153">
        <f t="shared" si="18"/>
        <v>4.2000000000000041E-3</v>
      </c>
      <c r="R179" s="190"/>
    </row>
    <row r="180" spans="2:18" s="3" customFormat="1" ht="27.95" customHeight="1">
      <c r="B180" s="563"/>
      <c r="C180" s="188"/>
      <c r="D180" s="17" t="s">
        <v>753</v>
      </c>
      <c r="E180" s="18" t="s">
        <v>22</v>
      </c>
      <c r="F180" s="19" t="s">
        <v>198</v>
      </c>
      <c r="G180" s="14" t="s">
        <v>205</v>
      </c>
      <c r="H180" s="15">
        <v>0.4</v>
      </c>
      <c r="I180" s="16" t="s">
        <v>15</v>
      </c>
      <c r="J180" s="12" t="s">
        <v>210</v>
      </c>
      <c r="K180" s="16" t="s">
        <v>18</v>
      </c>
      <c r="L180" s="65" t="s">
        <v>21</v>
      </c>
      <c r="M180" s="85">
        <v>2</v>
      </c>
      <c r="N180" s="15">
        <f t="shared" si="19"/>
        <v>0</v>
      </c>
      <c r="O180" s="78">
        <f t="shared" si="16"/>
        <v>0.8</v>
      </c>
      <c r="P180" s="78">
        <f t="shared" si="17"/>
        <v>0</v>
      </c>
      <c r="Q180" s="153">
        <f t="shared" si="18"/>
        <v>0</v>
      </c>
      <c r="R180" s="190"/>
    </row>
    <row r="181" spans="2:18" s="3" customFormat="1" ht="27.95" customHeight="1">
      <c r="B181" s="563"/>
      <c r="C181" s="188"/>
      <c r="D181" s="20"/>
      <c r="E181" s="21"/>
      <c r="F181" s="31"/>
      <c r="G181" s="14" t="s">
        <v>206</v>
      </c>
      <c r="H181" s="15">
        <v>0.4</v>
      </c>
      <c r="I181" s="16" t="s">
        <v>204</v>
      </c>
      <c r="J181" s="13" t="s">
        <v>845</v>
      </c>
      <c r="K181" s="16" t="s">
        <v>20</v>
      </c>
      <c r="L181" s="66" t="s">
        <v>847</v>
      </c>
      <c r="M181" s="85">
        <f>M180</f>
        <v>2</v>
      </c>
      <c r="N181" s="15">
        <f t="shared" si="19"/>
        <v>0.99</v>
      </c>
      <c r="O181" s="78">
        <f t="shared" si="16"/>
        <v>0</v>
      </c>
      <c r="P181" s="78">
        <f t="shared" si="17"/>
        <v>0.79200000000000004</v>
      </c>
      <c r="Q181" s="153">
        <f t="shared" si="18"/>
        <v>8.0000000000000071E-3</v>
      </c>
      <c r="R181" s="190"/>
    </row>
    <row r="182" spans="2:18" s="3" customFormat="1" ht="27.95" customHeight="1">
      <c r="B182" s="563"/>
      <c r="C182" s="269"/>
      <c r="D182" s="22"/>
      <c r="E182" s="23"/>
      <c r="F182" s="24"/>
      <c r="G182" s="14" t="s">
        <v>14</v>
      </c>
      <c r="H182" s="15">
        <v>0.2</v>
      </c>
      <c r="I182" s="16" t="s">
        <v>15</v>
      </c>
      <c r="J182" s="12" t="s">
        <v>210</v>
      </c>
      <c r="K182" s="16" t="s">
        <v>18</v>
      </c>
      <c r="L182" s="65" t="s">
        <v>21</v>
      </c>
      <c r="M182" s="85">
        <f>M181</f>
        <v>2</v>
      </c>
      <c r="N182" s="15">
        <f t="shared" si="19"/>
        <v>0</v>
      </c>
      <c r="O182" s="78">
        <f t="shared" si="16"/>
        <v>0.4</v>
      </c>
      <c r="P182" s="78">
        <f t="shared" si="17"/>
        <v>0</v>
      </c>
      <c r="Q182" s="153">
        <f t="shared" si="18"/>
        <v>0</v>
      </c>
      <c r="R182" s="190"/>
    </row>
    <row r="183" spans="2:18" s="3" customFormat="1" ht="27.95" customHeight="1">
      <c r="B183" s="563"/>
      <c r="C183" s="94" t="s">
        <v>754</v>
      </c>
      <c r="D183" s="20" t="s">
        <v>755</v>
      </c>
      <c r="E183" s="21" t="s">
        <v>22</v>
      </c>
      <c r="F183" s="31" t="s">
        <v>324</v>
      </c>
      <c r="G183" s="25" t="s">
        <v>205</v>
      </c>
      <c r="H183" s="26">
        <v>0.4</v>
      </c>
      <c r="I183" s="27" t="s">
        <v>15</v>
      </c>
      <c r="J183" s="11" t="s">
        <v>210</v>
      </c>
      <c r="K183" s="27" t="s">
        <v>18</v>
      </c>
      <c r="L183" s="64" t="s">
        <v>21</v>
      </c>
      <c r="M183" s="87">
        <v>2</v>
      </c>
      <c r="N183" s="26">
        <f t="shared" si="19"/>
        <v>0</v>
      </c>
      <c r="O183" s="88">
        <f t="shared" si="16"/>
        <v>0.8</v>
      </c>
      <c r="P183" s="88">
        <f t="shared" si="17"/>
        <v>0</v>
      </c>
      <c r="Q183" s="152">
        <f t="shared" si="18"/>
        <v>0</v>
      </c>
      <c r="R183" s="190"/>
    </row>
    <row r="184" spans="2:18" s="3" customFormat="1" ht="27.95" customHeight="1">
      <c r="B184" s="563"/>
      <c r="C184" s="188"/>
      <c r="D184" s="20"/>
      <c r="E184" s="21"/>
      <c r="F184" s="31"/>
      <c r="G184" s="14" t="s">
        <v>206</v>
      </c>
      <c r="H184" s="15">
        <v>0.4</v>
      </c>
      <c r="I184" s="16" t="s">
        <v>204</v>
      </c>
      <c r="J184" s="13" t="s">
        <v>850</v>
      </c>
      <c r="K184" s="16" t="s">
        <v>20</v>
      </c>
      <c r="L184" s="66" t="s">
        <v>847</v>
      </c>
      <c r="M184" s="85">
        <f t="shared" ref="M184:M206" si="20">M183</f>
        <v>2</v>
      </c>
      <c r="N184" s="15">
        <f t="shared" si="19"/>
        <v>0.99</v>
      </c>
      <c r="O184" s="78">
        <f t="shared" si="16"/>
        <v>0</v>
      </c>
      <c r="P184" s="78">
        <f t="shared" si="17"/>
        <v>0.79200000000000004</v>
      </c>
      <c r="Q184" s="153">
        <f t="shared" si="18"/>
        <v>8.0000000000000071E-3</v>
      </c>
      <c r="R184" s="190"/>
    </row>
    <row r="185" spans="2:18" s="3" customFormat="1" ht="27.95" customHeight="1">
      <c r="B185" s="563"/>
      <c r="C185" s="188"/>
      <c r="D185" s="22"/>
      <c r="E185" s="23"/>
      <c r="F185" s="24"/>
      <c r="G185" s="14" t="s">
        <v>14</v>
      </c>
      <c r="H185" s="15">
        <v>0.2</v>
      </c>
      <c r="I185" s="16" t="s">
        <v>15</v>
      </c>
      <c r="J185" s="12" t="s">
        <v>210</v>
      </c>
      <c r="K185" s="16" t="s">
        <v>18</v>
      </c>
      <c r="L185" s="65" t="s">
        <v>21</v>
      </c>
      <c r="M185" s="85">
        <f t="shared" si="20"/>
        <v>2</v>
      </c>
      <c r="N185" s="15">
        <f t="shared" si="19"/>
        <v>0</v>
      </c>
      <c r="O185" s="78">
        <f t="shared" si="16"/>
        <v>0.4</v>
      </c>
      <c r="P185" s="78">
        <f t="shared" si="17"/>
        <v>0</v>
      </c>
      <c r="Q185" s="153">
        <f t="shared" si="18"/>
        <v>0</v>
      </c>
      <c r="R185" s="113"/>
    </row>
    <row r="186" spans="2:18" s="3" customFormat="1" ht="27.95" customHeight="1">
      <c r="B186" s="563"/>
      <c r="C186" s="188"/>
      <c r="D186" s="17" t="s">
        <v>756</v>
      </c>
      <c r="E186" s="18" t="s">
        <v>6</v>
      </c>
      <c r="F186" s="19" t="s">
        <v>312</v>
      </c>
      <c r="G186" s="14" t="s">
        <v>12</v>
      </c>
      <c r="H186" s="15">
        <v>0.8</v>
      </c>
      <c r="I186" s="16" t="s">
        <v>68</v>
      </c>
      <c r="J186" s="12" t="s">
        <v>820</v>
      </c>
      <c r="K186" s="16" t="s">
        <v>221</v>
      </c>
      <c r="L186" s="66" t="s">
        <v>847</v>
      </c>
      <c r="M186" s="85">
        <v>0.2</v>
      </c>
      <c r="N186" s="15">
        <f t="shared" si="19"/>
        <v>0.99</v>
      </c>
      <c r="O186" s="78">
        <f t="shared" si="16"/>
        <v>0</v>
      </c>
      <c r="P186" s="78">
        <f t="shared" si="17"/>
        <v>0.15840000000000004</v>
      </c>
      <c r="Q186" s="153">
        <f t="shared" si="18"/>
        <v>1.6000000000000018E-3</v>
      </c>
      <c r="R186" s="113"/>
    </row>
    <row r="187" spans="2:18" s="3" customFormat="1" ht="27.95" customHeight="1">
      <c r="B187" s="563"/>
      <c r="C187" s="188"/>
      <c r="D187" s="20"/>
      <c r="E187" s="21"/>
      <c r="F187" s="31"/>
      <c r="G187" s="14" t="s">
        <v>13</v>
      </c>
      <c r="H187" s="15">
        <v>0.1</v>
      </c>
      <c r="I187" s="16" t="s">
        <v>339</v>
      </c>
      <c r="J187" s="12" t="s">
        <v>343</v>
      </c>
      <c r="K187" s="16" t="s">
        <v>297</v>
      </c>
      <c r="L187" s="66" t="s">
        <v>847</v>
      </c>
      <c r="M187" s="85">
        <f t="shared" si="20"/>
        <v>0.2</v>
      </c>
      <c r="N187" s="15">
        <f t="shared" si="19"/>
        <v>0.99</v>
      </c>
      <c r="O187" s="78">
        <f t="shared" si="16"/>
        <v>0</v>
      </c>
      <c r="P187" s="78">
        <f t="shared" si="17"/>
        <v>1.9800000000000005E-2</v>
      </c>
      <c r="Q187" s="153">
        <f t="shared" si="18"/>
        <v>2.0000000000000023E-4</v>
      </c>
      <c r="R187" s="113"/>
    </row>
    <row r="188" spans="2:18" s="3" customFormat="1" ht="27.95" customHeight="1">
      <c r="B188" s="563"/>
      <c r="C188" s="188"/>
      <c r="D188" s="22"/>
      <c r="E188" s="23"/>
      <c r="F188" s="24"/>
      <c r="G188" s="14" t="s">
        <v>14</v>
      </c>
      <c r="H188" s="15">
        <v>0.1</v>
      </c>
      <c r="I188" s="16" t="s">
        <v>340</v>
      </c>
      <c r="J188" s="12" t="s">
        <v>342</v>
      </c>
      <c r="K188" s="16" t="s">
        <v>221</v>
      </c>
      <c r="L188" s="66" t="s">
        <v>847</v>
      </c>
      <c r="M188" s="85">
        <f t="shared" si="20"/>
        <v>0.2</v>
      </c>
      <c r="N188" s="15">
        <f t="shared" si="19"/>
        <v>0.99</v>
      </c>
      <c r="O188" s="78">
        <f t="shared" si="16"/>
        <v>0</v>
      </c>
      <c r="P188" s="78">
        <f t="shared" si="17"/>
        <v>1.9800000000000005E-2</v>
      </c>
      <c r="Q188" s="153">
        <f t="shared" si="18"/>
        <v>2.0000000000000023E-4</v>
      </c>
      <c r="R188" s="113"/>
    </row>
    <row r="189" spans="2:18" s="3" customFormat="1" ht="27.95" customHeight="1">
      <c r="B189" s="563"/>
      <c r="C189" s="188"/>
      <c r="D189" s="17" t="s">
        <v>757</v>
      </c>
      <c r="E189" s="18" t="s">
        <v>334</v>
      </c>
      <c r="F189" s="19" t="s">
        <v>312</v>
      </c>
      <c r="G189" s="14" t="s">
        <v>12</v>
      </c>
      <c r="H189" s="15">
        <v>0.8</v>
      </c>
      <c r="I189" s="16" t="s">
        <v>68</v>
      </c>
      <c r="J189" s="12" t="s">
        <v>820</v>
      </c>
      <c r="K189" s="16" t="s">
        <v>221</v>
      </c>
      <c r="L189" s="66" t="s">
        <v>847</v>
      </c>
      <c r="M189" s="85">
        <v>0.2</v>
      </c>
      <c r="N189" s="15">
        <f t="shared" si="19"/>
        <v>0.99</v>
      </c>
      <c r="O189" s="78">
        <f t="shared" si="16"/>
        <v>0</v>
      </c>
      <c r="P189" s="78">
        <f t="shared" si="17"/>
        <v>0.15840000000000004</v>
      </c>
      <c r="Q189" s="153">
        <f t="shared" si="18"/>
        <v>1.6000000000000018E-3</v>
      </c>
      <c r="R189" s="113"/>
    </row>
    <row r="190" spans="2:18" s="3" customFormat="1" ht="27.95" customHeight="1">
      <c r="B190" s="563"/>
      <c r="C190" s="188"/>
      <c r="D190" s="20"/>
      <c r="E190" s="21"/>
      <c r="F190" s="31"/>
      <c r="G190" s="14" t="s">
        <v>13</v>
      </c>
      <c r="H190" s="15">
        <v>0.1</v>
      </c>
      <c r="I190" s="16" t="s">
        <v>339</v>
      </c>
      <c r="J190" s="12" t="s">
        <v>343</v>
      </c>
      <c r="K190" s="16" t="s">
        <v>297</v>
      </c>
      <c r="L190" s="66" t="s">
        <v>847</v>
      </c>
      <c r="M190" s="85">
        <f t="shared" si="20"/>
        <v>0.2</v>
      </c>
      <c r="N190" s="15">
        <f t="shared" si="19"/>
        <v>0.99</v>
      </c>
      <c r="O190" s="78">
        <f t="shared" si="16"/>
        <v>0</v>
      </c>
      <c r="P190" s="78">
        <f t="shared" si="17"/>
        <v>1.9800000000000005E-2</v>
      </c>
      <c r="Q190" s="153">
        <f t="shared" si="18"/>
        <v>2.0000000000000023E-4</v>
      </c>
      <c r="R190" s="113"/>
    </row>
    <row r="191" spans="2:18" s="3" customFormat="1" ht="27.95" customHeight="1">
      <c r="B191" s="563"/>
      <c r="C191" s="188"/>
      <c r="D191" s="22"/>
      <c r="E191" s="23"/>
      <c r="F191" s="24"/>
      <c r="G191" s="14" t="s">
        <v>14</v>
      </c>
      <c r="H191" s="15">
        <v>0.1</v>
      </c>
      <c r="I191" s="16" t="s">
        <v>340</v>
      </c>
      <c r="J191" s="12" t="s">
        <v>342</v>
      </c>
      <c r="K191" s="16" t="s">
        <v>221</v>
      </c>
      <c r="L191" s="66" t="s">
        <v>847</v>
      </c>
      <c r="M191" s="85">
        <f t="shared" si="20"/>
        <v>0.2</v>
      </c>
      <c r="N191" s="15">
        <f t="shared" si="19"/>
        <v>0.99</v>
      </c>
      <c r="O191" s="78">
        <f t="shared" si="16"/>
        <v>0</v>
      </c>
      <c r="P191" s="78">
        <f t="shared" si="17"/>
        <v>1.9800000000000005E-2</v>
      </c>
      <c r="Q191" s="153">
        <f t="shared" si="18"/>
        <v>2.0000000000000023E-4</v>
      </c>
      <c r="R191" s="113"/>
    </row>
    <row r="192" spans="2:18" s="3" customFormat="1" ht="27.95" customHeight="1">
      <c r="B192" s="563"/>
      <c r="C192" s="188"/>
      <c r="D192" s="17" t="s">
        <v>758</v>
      </c>
      <c r="E192" s="18" t="s">
        <v>71</v>
      </c>
      <c r="F192" s="19" t="s">
        <v>325</v>
      </c>
      <c r="G192" s="14" t="s">
        <v>205</v>
      </c>
      <c r="H192" s="15">
        <v>0.4</v>
      </c>
      <c r="I192" s="16" t="s">
        <v>15</v>
      </c>
      <c r="J192" s="12" t="s">
        <v>210</v>
      </c>
      <c r="K192" s="16" t="s">
        <v>18</v>
      </c>
      <c r="L192" s="65" t="s">
        <v>21</v>
      </c>
      <c r="M192" s="85">
        <v>2</v>
      </c>
      <c r="N192" s="15">
        <f t="shared" si="19"/>
        <v>0</v>
      </c>
      <c r="O192" s="78">
        <f t="shared" si="16"/>
        <v>0.8</v>
      </c>
      <c r="P192" s="78">
        <f t="shared" si="17"/>
        <v>0</v>
      </c>
      <c r="Q192" s="153">
        <f t="shared" si="18"/>
        <v>0</v>
      </c>
      <c r="R192" s="113"/>
    </row>
    <row r="193" spans="2:18" s="3" customFormat="1" ht="27.95" customHeight="1">
      <c r="B193" s="563"/>
      <c r="C193" s="188"/>
      <c r="D193" s="20"/>
      <c r="E193" s="21"/>
      <c r="F193" s="31"/>
      <c r="G193" s="14" t="s">
        <v>206</v>
      </c>
      <c r="H193" s="15">
        <v>0.4</v>
      </c>
      <c r="I193" s="16" t="s">
        <v>204</v>
      </c>
      <c r="J193" s="13" t="s">
        <v>850</v>
      </c>
      <c r="K193" s="16" t="s">
        <v>20</v>
      </c>
      <c r="L193" s="66" t="s">
        <v>847</v>
      </c>
      <c r="M193" s="85">
        <f t="shared" si="20"/>
        <v>2</v>
      </c>
      <c r="N193" s="15">
        <f t="shared" si="19"/>
        <v>0.99</v>
      </c>
      <c r="O193" s="78">
        <f t="shared" si="16"/>
        <v>0</v>
      </c>
      <c r="P193" s="78">
        <f t="shared" si="17"/>
        <v>0.79200000000000004</v>
      </c>
      <c r="Q193" s="153">
        <f t="shared" si="18"/>
        <v>8.0000000000000071E-3</v>
      </c>
      <c r="R193" s="113"/>
    </row>
    <row r="194" spans="2:18" s="3" customFormat="1" ht="27.95" customHeight="1">
      <c r="B194" s="563"/>
      <c r="C194" s="188"/>
      <c r="D194" s="22"/>
      <c r="E194" s="23"/>
      <c r="F194" s="24"/>
      <c r="G194" s="14" t="s">
        <v>14</v>
      </c>
      <c r="H194" s="15">
        <v>0.2</v>
      </c>
      <c r="I194" s="16" t="s">
        <v>15</v>
      </c>
      <c r="J194" s="12" t="s">
        <v>210</v>
      </c>
      <c r="K194" s="16" t="s">
        <v>18</v>
      </c>
      <c r="L194" s="65" t="s">
        <v>21</v>
      </c>
      <c r="M194" s="85">
        <f t="shared" si="20"/>
        <v>2</v>
      </c>
      <c r="N194" s="15">
        <f t="shared" si="19"/>
        <v>0</v>
      </c>
      <c r="O194" s="78">
        <f t="shared" si="16"/>
        <v>0.4</v>
      </c>
      <c r="P194" s="78">
        <f t="shared" si="17"/>
        <v>0</v>
      </c>
      <c r="Q194" s="153">
        <f t="shared" si="18"/>
        <v>0</v>
      </c>
      <c r="R194" s="113"/>
    </row>
    <row r="195" spans="2:18" s="3" customFormat="1" ht="27.95" customHeight="1">
      <c r="B195" s="563"/>
      <c r="C195" s="188"/>
      <c r="D195" s="17" t="s">
        <v>759</v>
      </c>
      <c r="E195" s="18" t="s">
        <v>6</v>
      </c>
      <c r="F195" s="19" t="s">
        <v>326</v>
      </c>
      <c r="G195" s="14" t="s">
        <v>12</v>
      </c>
      <c r="H195" s="15">
        <v>0.8</v>
      </c>
      <c r="I195" s="16" t="s">
        <v>344</v>
      </c>
      <c r="J195" s="12" t="s">
        <v>820</v>
      </c>
      <c r="K195" s="16" t="s">
        <v>82</v>
      </c>
      <c r="L195" s="66" t="s">
        <v>847</v>
      </c>
      <c r="M195" s="85">
        <v>0.2</v>
      </c>
      <c r="N195" s="15">
        <f t="shared" si="19"/>
        <v>0.99</v>
      </c>
      <c r="O195" s="78">
        <f t="shared" si="16"/>
        <v>0</v>
      </c>
      <c r="P195" s="78">
        <f t="shared" si="17"/>
        <v>0.15840000000000004</v>
      </c>
      <c r="Q195" s="153">
        <f t="shared" si="18"/>
        <v>1.6000000000000018E-3</v>
      </c>
      <c r="R195" s="113"/>
    </row>
    <row r="196" spans="2:18" s="3" customFormat="1" ht="27.95" customHeight="1">
      <c r="B196" s="563"/>
      <c r="C196" s="188"/>
      <c r="D196" s="20"/>
      <c r="E196" s="21"/>
      <c r="F196" s="31"/>
      <c r="G196" s="14" t="s">
        <v>13</v>
      </c>
      <c r="H196" s="15">
        <v>0.1</v>
      </c>
      <c r="I196" s="16" t="s">
        <v>68</v>
      </c>
      <c r="J196" s="12" t="s">
        <v>342</v>
      </c>
      <c r="K196" s="16" t="s">
        <v>297</v>
      </c>
      <c r="L196" s="66" t="s">
        <v>847</v>
      </c>
      <c r="M196" s="85">
        <f t="shared" si="20"/>
        <v>0.2</v>
      </c>
      <c r="N196" s="15">
        <f t="shared" si="19"/>
        <v>0.99</v>
      </c>
      <c r="O196" s="78">
        <f t="shared" si="16"/>
        <v>0</v>
      </c>
      <c r="P196" s="78">
        <f t="shared" si="17"/>
        <v>1.9800000000000005E-2</v>
      </c>
      <c r="Q196" s="153">
        <f t="shared" si="18"/>
        <v>2.0000000000000023E-4</v>
      </c>
      <c r="R196" s="113"/>
    </row>
    <row r="197" spans="2:18" s="3" customFormat="1" ht="27.95" customHeight="1">
      <c r="B197" s="563"/>
      <c r="C197" s="188"/>
      <c r="D197" s="22"/>
      <c r="E197" s="23"/>
      <c r="F197" s="24"/>
      <c r="G197" s="14" t="s">
        <v>14</v>
      </c>
      <c r="H197" s="15">
        <v>0.1</v>
      </c>
      <c r="I197" s="16" t="s">
        <v>68</v>
      </c>
      <c r="J197" s="12" t="s">
        <v>342</v>
      </c>
      <c r="K197" s="16" t="s">
        <v>221</v>
      </c>
      <c r="L197" s="66" t="s">
        <v>847</v>
      </c>
      <c r="M197" s="85">
        <f t="shared" si="20"/>
        <v>0.2</v>
      </c>
      <c r="N197" s="15">
        <f t="shared" si="19"/>
        <v>0.99</v>
      </c>
      <c r="O197" s="78">
        <f t="shared" si="16"/>
        <v>0</v>
      </c>
      <c r="P197" s="78">
        <f t="shared" si="17"/>
        <v>1.9800000000000005E-2</v>
      </c>
      <c r="Q197" s="153">
        <f t="shared" si="18"/>
        <v>2.0000000000000023E-4</v>
      </c>
      <c r="R197" s="113"/>
    </row>
    <row r="198" spans="2:18" s="3" customFormat="1" ht="27.95" customHeight="1">
      <c r="B198" s="563"/>
      <c r="C198" s="188"/>
      <c r="D198" s="17" t="s">
        <v>760</v>
      </c>
      <c r="E198" s="18" t="s">
        <v>6</v>
      </c>
      <c r="F198" s="19" t="s">
        <v>327</v>
      </c>
      <c r="G198" s="14" t="s">
        <v>12</v>
      </c>
      <c r="H198" s="15">
        <v>0.8</v>
      </c>
      <c r="I198" s="16" t="s">
        <v>344</v>
      </c>
      <c r="J198" s="12" t="s">
        <v>820</v>
      </c>
      <c r="K198" s="16" t="s">
        <v>82</v>
      </c>
      <c r="L198" s="66" t="s">
        <v>847</v>
      </c>
      <c r="M198" s="85">
        <v>0.2</v>
      </c>
      <c r="N198" s="15">
        <f t="shared" si="19"/>
        <v>0.99</v>
      </c>
      <c r="O198" s="78">
        <f t="shared" si="16"/>
        <v>0</v>
      </c>
      <c r="P198" s="78">
        <f t="shared" si="17"/>
        <v>0.15840000000000004</v>
      </c>
      <c r="Q198" s="153">
        <f t="shared" si="18"/>
        <v>1.6000000000000018E-3</v>
      </c>
      <c r="R198" s="113"/>
    </row>
    <row r="199" spans="2:18" s="3" customFormat="1" ht="27.95" customHeight="1">
      <c r="B199" s="563"/>
      <c r="C199" s="188"/>
      <c r="D199" s="20"/>
      <c r="E199" s="21"/>
      <c r="F199" s="31"/>
      <c r="G199" s="14" t="s">
        <v>13</v>
      </c>
      <c r="H199" s="15">
        <v>0.1</v>
      </c>
      <c r="I199" s="16" t="s">
        <v>68</v>
      </c>
      <c r="J199" s="12" t="s">
        <v>342</v>
      </c>
      <c r="K199" s="16" t="s">
        <v>297</v>
      </c>
      <c r="L199" s="66" t="s">
        <v>847</v>
      </c>
      <c r="M199" s="85">
        <f t="shared" si="20"/>
        <v>0.2</v>
      </c>
      <c r="N199" s="15">
        <f t="shared" si="19"/>
        <v>0.99</v>
      </c>
      <c r="O199" s="78">
        <f t="shared" si="16"/>
        <v>0</v>
      </c>
      <c r="P199" s="78">
        <f t="shared" si="17"/>
        <v>1.9800000000000005E-2</v>
      </c>
      <c r="Q199" s="153">
        <f t="shared" si="18"/>
        <v>2.0000000000000023E-4</v>
      </c>
      <c r="R199" s="113"/>
    </row>
    <row r="200" spans="2:18" s="3" customFormat="1" ht="27.95" customHeight="1">
      <c r="B200" s="563"/>
      <c r="C200" s="188"/>
      <c r="D200" s="22"/>
      <c r="E200" s="23"/>
      <c r="F200" s="24"/>
      <c r="G200" s="14" t="s">
        <v>14</v>
      </c>
      <c r="H200" s="15">
        <v>0.1</v>
      </c>
      <c r="I200" s="16" t="s">
        <v>68</v>
      </c>
      <c r="J200" s="12" t="s">
        <v>342</v>
      </c>
      <c r="K200" s="16" t="s">
        <v>221</v>
      </c>
      <c r="L200" s="66" t="s">
        <v>847</v>
      </c>
      <c r="M200" s="85">
        <f t="shared" si="20"/>
        <v>0.2</v>
      </c>
      <c r="N200" s="15">
        <f t="shared" si="19"/>
        <v>0.99</v>
      </c>
      <c r="O200" s="78">
        <f t="shared" si="16"/>
        <v>0</v>
      </c>
      <c r="P200" s="78">
        <f t="shared" si="17"/>
        <v>1.9800000000000005E-2</v>
      </c>
      <c r="Q200" s="153">
        <f t="shared" si="18"/>
        <v>2.0000000000000023E-4</v>
      </c>
      <c r="R200" s="113"/>
    </row>
    <row r="201" spans="2:18" s="3" customFormat="1" ht="27.95" customHeight="1">
      <c r="B201" s="563"/>
      <c r="C201" s="188"/>
      <c r="D201" s="17" t="s">
        <v>761</v>
      </c>
      <c r="E201" s="18" t="s">
        <v>71</v>
      </c>
      <c r="F201" s="19" t="s">
        <v>329</v>
      </c>
      <c r="G201" s="14" t="s">
        <v>205</v>
      </c>
      <c r="H201" s="15">
        <v>0.4</v>
      </c>
      <c r="I201" s="16" t="s">
        <v>81</v>
      </c>
      <c r="J201" s="12" t="s">
        <v>292</v>
      </c>
      <c r="K201" s="16" t="s">
        <v>215</v>
      </c>
      <c r="L201" s="65" t="s">
        <v>217</v>
      </c>
      <c r="M201" s="85">
        <v>2</v>
      </c>
      <c r="N201" s="15">
        <f t="shared" si="19"/>
        <v>0</v>
      </c>
      <c r="O201" s="78">
        <f t="shared" si="16"/>
        <v>0.8</v>
      </c>
      <c r="P201" s="78">
        <f t="shared" si="17"/>
        <v>0</v>
      </c>
      <c r="Q201" s="153">
        <f t="shared" si="18"/>
        <v>0</v>
      </c>
      <c r="R201" s="113"/>
    </row>
    <row r="202" spans="2:18" s="3" customFormat="1" ht="27.95" customHeight="1">
      <c r="B202" s="563"/>
      <c r="C202" s="188"/>
      <c r="D202" s="20"/>
      <c r="E202" s="21"/>
      <c r="F202" s="31"/>
      <c r="G202" s="14" t="s">
        <v>206</v>
      </c>
      <c r="H202" s="15">
        <v>0.4</v>
      </c>
      <c r="I202" s="16" t="s">
        <v>68</v>
      </c>
      <c r="J202" s="12" t="s">
        <v>342</v>
      </c>
      <c r="K202" s="16" t="s">
        <v>297</v>
      </c>
      <c r="L202" s="66" t="s">
        <v>847</v>
      </c>
      <c r="M202" s="85">
        <f t="shared" si="20"/>
        <v>2</v>
      </c>
      <c r="N202" s="15">
        <f t="shared" si="19"/>
        <v>0.99</v>
      </c>
      <c r="O202" s="78">
        <f t="shared" si="16"/>
        <v>0</v>
      </c>
      <c r="P202" s="78">
        <f t="shared" si="17"/>
        <v>0.79200000000000004</v>
      </c>
      <c r="Q202" s="153">
        <f t="shared" si="18"/>
        <v>8.0000000000000071E-3</v>
      </c>
      <c r="R202" s="113"/>
    </row>
    <row r="203" spans="2:18" s="3" customFormat="1" ht="27.95" customHeight="1">
      <c r="B203" s="563"/>
      <c r="C203" s="188"/>
      <c r="D203" s="22"/>
      <c r="E203" s="23"/>
      <c r="F203" s="24"/>
      <c r="G203" s="14" t="s">
        <v>14</v>
      </c>
      <c r="H203" s="15">
        <v>0.2</v>
      </c>
      <c r="I203" s="16" t="s">
        <v>15</v>
      </c>
      <c r="J203" s="12" t="s">
        <v>210</v>
      </c>
      <c r="K203" s="16" t="s">
        <v>18</v>
      </c>
      <c r="L203" s="65" t="s">
        <v>21</v>
      </c>
      <c r="M203" s="85">
        <f t="shared" si="20"/>
        <v>2</v>
      </c>
      <c r="N203" s="15">
        <f t="shared" si="19"/>
        <v>0</v>
      </c>
      <c r="O203" s="78">
        <f t="shared" si="16"/>
        <v>0.4</v>
      </c>
      <c r="P203" s="78">
        <f t="shared" si="17"/>
        <v>0</v>
      </c>
      <c r="Q203" s="153">
        <f t="shared" si="18"/>
        <v>0</v>
      </c>
      <c r="R203" s="113"/>
    </row>
    <row r="204" spans="2:18" s="3" customFormat="1" ht="27.95" customHeight="1">
      <c r="B204" s="563"/>
      <c r="C204" s="188"/>
      <c r="D204" s="17" t="s">
        <v>762</v>
      </c>
      <c r="E204" s="18" t="s">
        <v>24</v>
      </c>
      <c r="F204" s="19" t="s">
        <v>331</v>
      </c>
      <c r="G204" s="14" t="s">
        <v>12</v>
      </c>
      <c r="H204" s="15">
        <v>0.8</v>
      </c>
      <c r="I204" s="16" t="s">
        <v>68</v>
      </c>
      <c r="J204" s="12" t="s">
        <v>342</v>
      </c>
      <c r="K204" s="16" t="s">
        <v>221</v>
      </c>
      <c r="L204" s="66" t="s">
        <v>847</v>
      </c>
      <c r="M204" s="85">
        <v>0.2</v>
      </c>
      <c r="N204" s="15">
        <f t="shared" si="19"/>
        <v>0.99</v>
      </c>
      <c r="O204" s="78">
        <f t="shared" si="16"/>
        <v>0</v>
      </c>
      <c r="P204" s="78">
        <f t="shared" si="17"/>
        <v>0.15840000000000004</v>
      </c>
      <c r="Q204" s="153">
        <f t="shared" si="18"/>
        <v>1.6000000000000018E-3</v>
      </c>
      <c r="R204" s="113"/>
    </row>
    <row r="205" spans="2:18" s="3" customFormat="1" ht="27.95" customHeight="1">
      <c r="B205" s="563"/>
      <c r="C205" s="188"/>
      <c r="D205" s="20"/>
      <c r="E205" s="21"/>
      <c r="F205" s="31"/>
      <c r="G205" s="14" t="s">
        <v>13</v>
      </c>
      <c r="H205" s="15">
        <v>0.1</v>
      </c>
      <c r="I205" s="16" t="s">
        <v>204</v>
      </c>
      <c r="J205" s="12" t="s">
        <v>342</v>
      </c>
      <c r="K205" s="16" t="s">
        <v>300</v>
      </c>
      <c r="L205" s="66" t="s">
        <v>847</v>
      </c>
      <c r="M205" s="85">
        <f t="shared" si="20"/>
        <v>0.2</v>
      </c>
      <c r="N205" s="15">
        <f t="shared" si="19"/>
        <v>0.99</v>
      </c>
      <c r="O205" s="78">
        <f t="shared" si="16"/>
        <v>0</v>
      </c>
      <c r="P205" s="78">
        <f t="shared" si="17"/>
        <v>1.9800000000000005E-2</v>
      </c>
      <c r="Q205" s="153">
        <f t="shared" si="18"/>
        <v>2.0000000000000023E-4</v>
      </c>
      <c r="R205" s="113"/>
    </row>
    <row r="206" spans="2:18" s="3" customFormat="1" ht="27.95" customHeight="1">
      <c r="B206" s="563"/>
      <c r="C206" s="188"/>
      <c r="D206" s="20"/>
      <c r="E206" s="21"/>
      <c r="F206" s="31"/>
      <c r="G206" s="14" t="s">
        <v>14</v>
      </c>
      <c r="H206" s="15">
        <v>0.1</v>
      </c>
      <c r="I206" s="91" t="s">
        <v>68</v>
      </c>
      <c r="J206" s="12" t="s">
        <v>342</v>
      </c>
      <c r="K206" s="91" t="s">
        <v>82</v>
      </c>
      <c r="L206" s="66" t="s">
        <v>847</v>
      </c>
      <c r="M206" s="93">
        <f t="shared" si="20"/>
        <v>0.2</v>
      </c>
      <c r="N206" s="172">
        <f t="shared" si="19"/>
        <v>0.99</v>
      </c>
      <c r="O206" s="174">
        <f t="shared" si="16"/>
        <v>0</v>
      </c>
      <c r="P206" s="174">
        <f t="shared" si="17"/>
        <v>1.9800000000000005E-2</v>
      </c>
      <c r="Q206" s="175">
        <f t="shared" si="18"/>
        <v>2.0000000000000023E-4</v>
      </c>
      <c r="R206" s="113"/>
    </row>
    <row r="207" spans="2:18" s="3" customFormat="1" ht="27.95" customHeight="1">
      <c r="B207" s="563"/>
      <c r="C207" s="188"/>
      <c r="D207" s="17" t="s">
        <v>763</v>
      </c>
      <c r="E207" s="18" t="s">
        <v>71</v>
      </c>
      <c r="F207" s="19" t="s">
        <v>330</v>
      </c>
      <c r="G207" s="14" t="s">
        <v>205</v>
      </c>
      <c r="H207" s="15">
        <v>0.4</v>
      </c>
      <c r="I207" s="16" t="s">
        <v>81</v>
      </c>
      <c r="J207" s="12" t="s">
        <v>292</v>
      </c>
      <c r="K207" s="16" t="s">
        <v>215</v>
      </c>
      <c r="L207" s="65" t="s">
        <v>217</v>
      </c>
      <c r="M207" s="85">
        <v>2</v>
      </c>
      <c r="N207" s="15">
        <f t="shared" si="19"/>
        <v>0</v>
      </c>
      <c r="O207" s="78">
        <f t="shared" si="16"/>
        <v>0.8</v>
      </c>
      <c r="P207" s="78">
        <f t="shared" si="17"/>
        <v>0</v>
      </c>
      <c r="Q207" s="153">
        <f t="shared" si="18"/>
        <v>0</v>
      </c>
      <c r="R207" s="113"/>
    </row>
    <row r="208" spans="2:18" s="3" customFormat="1" ht="27.95" customHeight="1">
      <c r="B208" s="563"/>
      <c r="C208" s="188"/>
      <c r="D208" s="20"/>
      <c r="E208" s="21"/>
      <c r="F208" s="31"/>
      <c r="G208" s="14" t="s">
        <v>206</v>
      </c>
      <c r="H208" s="15">
        <v>0.4</v>
      </c>
      <c r="I208" s="16" t="s">
        <v>68</v>
      </c>
      <c r="J208" s="12" t="s">
        <v>342</v>
      </c>
      <c r="K208" s="16" t="s">
        <v>297</v>
      </c>
      <c r="L208" s="66" t="s">
        <v>847</v>
      </c>
      <c r="M208" s="85">
        <f t="shared" ref="M208:M222" si="21">M207</f>
        <v>2</v>
      </c>
      <c r="N208" s="15">
        <f t="shared" si="19"/>
        <v>0.99</v>
      </c>
      <c r="O208" s="78">
        <f t="shared" si="16"/>
        <v>0</v>
      </c>
      <c r="P208" s="78">
        <f t="shared" si="17"/>
        <v>0.79200000000000004</v>
      </c>
      <c r="Q208" s="153">
        <f t="shared" si="18"/>
        <v>8.0000000000000071E-3</v>
      </c>
      <c r="R208" s="113"/>
    </row>
    <row r="209" spans="2:18" s="3" customFormat="1" ht="27.95" customHeight="1">
      <c r="B209" s="563"/>
      <c r="C209" s="188"/>
      <c r="D209" s="22"/>
      <c r="E209" s="23"/>
      <c r="F209" s="24"/>
      <c r="G209" s="14" t="s">
        <v>14</v>
      </c>
      <c r="H209" s="15">
        <v>0.2</v>
      </c>
      <c r="I209" s="16" t="s">
        <v>15</v>
      </c>
      <c r="J209" s="12" t="s">
        <v>210</v>
      </c>
      <c r="K209" s="16" t="s">
        <v>18</v>
      </c>
      <c r="L209" s="65" t="s">
        <v>21</v>
      </c>
      <c r="M209" s="85">
        <f t="shared" si="21"/>
        <v>2</v>
      </c>
      <c r="N209" s="15">
        <f t="shared" si="19"/>
        <v>0</v>
      </c>
      <c r="O209" s="78">
        <f t="shared" si="16"/>
        <v>0.4</v>
      </c>
      <c r="P209" s="78">
        <f t="shared" si="17"/>
        <v>0</v>
      </c>
      <c r="Q209" s="153">
        <f t="shared" si="18"/>
        <v>0</v>
      </c>
      <c r="R209" s="171"/>
    </row>
    <row r="210" spans="2:18" s="3" customFormat="1" ht="27.95" customHeight="1">
      <c r="B210" s="563"/>
      <c r="C210" s="188"/>
      <c r="D210" s="17" t="s">
        <v>764</v>
      </c>
      <c r="E210" s="18" t="s">
        <v>6</v>
      </c>
      <c r="F210" s="19" t="s">
        <v>331</v>
      </c>
      <c r="G210" s="14" t="s">
        <v>12</v>
      </c>
      <c r="H210" s="15">
        <v>0.8</v>
      </c>
      <c r="I210" s="16" t="s">
        <v>68</v>
      </c>
      <c r="J210" s="12" t="s">
        <v>342</v>
      </c>
      <c r="K210" s="16" t="s">
        <v>221</v>
      </c>
      <c r="L210" s="66" t="s">
        <v>847</v>
      </c>
      <c r="M210" s="85">
        <v>0.2</v>
      </c>
      <c r="N210" s="15">
        <f t="shared" si="19"/>
        <v>0.99</v>
      </c>
      <c r="O210" s="78">
        <f t="shared" si="16"/>
        <v>0</v>
      </c>
      <c r="P210" s="78">
        <f t="shared" si="17"/>
        <v>0.15840000000000004</v>
      </c>
      <c r="Q210" s="153">
        <f t="shared" si="18"/>
        <v>1.6000000000000018E-3</v>
      </c>
      <c r="R210" s="171"/>
    </row>
    <row r="211" spans="2:18" s="3" customFormat="1" ht="27.95" customHeight="1">
      <c r="B211" s="563"/>
      <c r="C211" s="188"/>
      <c r="D211" s="20"/>
      <c r="E211" s="21"/>
      <c r="F211" s="31"/>
      <c r="G211" s="14" t="s">
        <v>13</v>
      </c>
      <c r="H211" s="15">
        <v>0.1</v>
      </c>
      <c r="I211" s="16" t="s">
        <v>204</v>
      </c>
      <c r="J211" s="12" t="s">
        <v>342</v>
      </c>
      <c r="K211" s="16" t="s">
        <v>300</v>
      </c>
      <c r="L211" s="66" t="s">
        <v>847</v>
      </c>
      <c r="M211" s="85">
        <f t="shared" si="21"/>
        <v>0.2</v>
      </c>
      <c r="N211" s="15">
        <f t="shared" si="19"/>
        <v>0.99</v>
      </c>
      <c r="O211" s="78">
        <f t="shared" si="16"/>
        <v>0</v>
      </c>
      <c r="P211" s="78">
        <f t="shared" si="17"/>
        <v>1.9800000000000005E-2</v>
      </c>
      <c r="Q211" s="153">
        <f t="shared" si="18"/>
        <v>2.0000000000000023E-4</v>
      </c>
      <c r="R211" s="171"/>
    </row>
    <row r="212" spans="2:18" s="3" customFormat="1" ht="27.95" customHeight="1">
      <c r="B212" s="563"/>
      <c r="C212" s="188"/>
      <c r="D212" s="22"/>
      <c r="E212" s="23"/>
      <c r="F212" s="24"/>
      <c r="G212" s="14" t="s">
        <v>14</v>
      </c>
      <c r="H212" s="15">
        <v>0.1</v>
      </c>
      <c r="I212" s="91" t="s">
        <v>68</v>
      </c>
      <c r="J212" s="12" t="s">
        <v>342</v>
      </c>
      <c r="K212" s="91" t="s">
        <v>82</v>
      </c>
      <c r="L212" s="66" t="s">
        <v>847</v>
      </c>
      <c r="M212" s="85">
        <f t="shared" si="21"/>
        <v>0.2</v>
      </c>
      <c r="N212" s="15">
        <f t="shared" si="19"/>
        <v>0.99</v>
      </c>
      <c r="O212" s="78">
        <f t="shared" si="16"/>
        <v>0</v>
      </c>
      <c r="P212" s="78">
        <f t="shared" si="17"/>
        <v>1.9800000000000005E-2</v>
      </c>
      <c r="Q212" s="153">
        <f t="shared" si="18"/>
        <v>2.0000000000000023E-4</v>
      </c>
      <c r="R212" s="171"/>
    </row>
    <row r="213" spans="2:18" s="3" customFormat="1" ht="27.95" customHeight="1">
      <c r="B213" s="563"/>
      <c r="C213" s="188"/>
      <c r="D213" s="17" t="s">
        <v>765</v>
      </c>
      <c r="E213" s="18" t="s">
        <v>354</v>
      </c>
      <c r="F213" s="19" t="s">
        <v>332</v>
      </c>
      <c r="G213" s="168" t="s">
        <v>357</v>
      </c>
      <c r="H213" s="164">
        <v>0.25</v>
      </c>
      <c r="I213" s="165" t="s">
        <v>81</v>
      </c>
      <c r="J213" s="13" t="s">
        <v>210</v>
      </c>
      <c r="K213" s="165" t="s">
        <v>298</v>
      </c>
      <c r="L213" s="66" t="s">
        <v>299</v>
      </c>
      <c r="M213" s="177">
        <v>0.45</v>
      </c>
      <c r="N213" s="164">
        <f t="shared" si="19"/>
        <v>0</v>
      </c>
      <c r="O213" s="167">
        <f t="shared" si="16"/>
        <v>0.1125</v>
      </c>
      <c r="P213" s="167">
        <f t="shared" si="17"/>
        <v>0</v>
      </c>
      <c r="Q213" s="178">
        <f t="shared" si="18"/>
        <v>0</v>
      </c>
      <c r="R213" s="171"/>
    </row>
    <row r="214" spans="2:18" s="3" customFormat="1" ht="27.95" customHeight="1">
      <c r="B214" s="563"/>
      <c r="C214" s="188"/>
      <c r="D214" s="20"/>
      <c r="E214" s="21"/>
      <c r="F214" s="31"/>
      <c r="G214" s="168" t="s">
        <v>233</v>
      </c>
      <c r="H214" s="164">
        <v>0.25</v>
      </c>
      <c r="I214" s="165" t="s">
        <v>204</v>
      </c>
      <c r="J214" s="13" t="s">
        <v>342</v>
      </c>
      <c r="K214" s="165" t="s">
        <v>82</v>
      </c>
      <c r="L214" s="66" t="s">
        <v>847</v>
      </c>
      <c r="M214" s="177">
        <v>0.45</v>
      </c>
      <c r="N214" s="164">
        <f t="shared" si="19"/>
        <v>0.99</v>
      </c>
      <c r="O214" s="167">
        <f t="shared" si="16"/>
        <v>0</v>
      </c>
      <c r="P214" s="167">
        <f t="shared" si="17"/>
        <v>0.111375</v>
      </c>
      <c r="Q214" s="178">
        <f t="shared" si="18"/>
        <v>1.125000000000001E-3</v>
      </c>
      <c r="R214" s="171"/>
    </row>
    <row r="215" spans="2:18" s="3" customFormat="1" ht="27.95" customHeight="1">
      <c r="B215" s="563"/>
      <c r="C215" s="188"/>
      <c r="D215" s="20"/>
      <c r="E215" s="21"/>
      <c r="F215" s="31"/>
      <c r="G215" s="168" t="s">
        <v>358</v>
      </c>
      <c r="H215" s="164">
        <v>0.25</v>
      </c>
      <c r="I215" s="165" t="s">
        <v>204</v>
      </c>
      <c r="J215" s="13" t="s">
        <v>342</v>
      </c>
      <c r="K215" s="165" t="s">
        <v>300</v>
      </c>
      <c r="L215" s="66" t="s">
        <v>847</v>
      </c>
      <c r="M215" s="177">
        <f>M213</f>
        <v>0.45</v>
      </c>
      <c r="N215" s="164">
        <f t="shared" si="19"/>
        <v>0.99</v>
      </c>
      <c r="O215" s="167">
        <f t="shared" si="16"/>
        <v>0</v>
      </c>
      <c r="P215" s="167">
        <f t="shared" si="17"/>
        <v>0.111375</v>
      </c>
      <c r="Q215" s="178">
        <f t="shared" si="18"/>
        <v>1.125000000000001E-3</v>
      </c>
      <c r="R215" s="171"/>
    </row>
    <row r="216" spans="2:18" s="3" customFormat="1" ht="27.95" customHeight="1">
      <c r="B216" s="563"/>
      <c r="C216" s="188"/>
      <c r="D216" s="20"/>
      <c r="E216" s="21"/>
      <c r="F216" s="31"/>
      <c r="G216" s="168" t="s">
        <v>359</v>
      </c>
      <c r="H216" s="164">
        <v>0.25</v>
      </c>
      <c r="I216" s="179" t="s">
        <v>26</v>
      </c>
      <c r="J216" s="180" t="s">
        <v>214</v>
      </c>
      <c r="K216" s="179" t="s">
        <v>18</v>
      </c>
      <c r="L216" s="181" t="s">
        <v>21</v>
      </c>
      <c r="M216" s="182">
        <f t="shared" si="21"/>
        <v>0.45</v>
      </c>
      <c r="N216" s="183">
        <f t="shared" si="19"/>
        <v>0</v>
      </c>
      <c r="O216" s="184">
        <f t="shared" si="16"/>
        <v>0.1125</v>
      </c>
      <c r="P216" s="184">
        <f t="shared" si="17"/>
        <v>0</v>
      </c>
      <c r="Q216" s="185">
        <f t="shared" si="18"/>
        <v>0</v>
      </c>
      <c r="R216" s="171"/>
    </row>
    <row r="217" spans="2:18" s="3" customFormat="1" ht="27.95" customHeight="1">
      <c r="B217" s="563"/>
      <c r="C217" s="188"/>
      <c r="D217" s="17" t="s">
        <v>766</v>
      </c>
      <c r="E217" s="18" t="s">
        <v>6</v>
      </c>
      <c r="F217" s="19" t="s">
        <v>333</v>
      </c>
      <c r="G217" s="14" t="s">
        <v>12</v>
      </c>
      <c r="H217" s="15">
        <v>0.8</v>
      </c>
      <c r="I217" s="16" t="s">
        <v>345</v>
      </c>
      <c r="J217" s="12" t="s">
        <v>820</v>
      </c>
      <c r="K217" s="16" t="s">
        <v>221</v>
      </c>
      <c r="L217" s="66" t="s">
        <v>847</v>
      </c>
      <c r="M217" s="85">
        <v>0.2</v>
      </c>
      <c r="N217" s="15">
        <f t="shared" si="19"/>
        <v>0.99</v>
      </c>
      <c r="O217" s="78">
        <f t="shared" si="16"/>
        <v>0</v>
      </c>
      <c r="P217" s="78">
        <f t="shared" si="17"/>
        <v>0.15840000000000004</v>
      </c>
      <c r="Q217" s="153">
        <f t="shared" si="18"/>
        <v>1.6000000000000018E-3</v>
      </c>
      <c r="R217" s="171"/>
    </row>
    <row r="218" spans="2:18" s="3" customFormat="1" ht="27.95" customHeight="1">
      <c r="B218" s="563"/>
      <c r="C218" s="188"/>
      <c r="D218" s="20"/>
      <c r="E218" s="21"/>
      <c r="F218" s="31"/>
      <c r="G218" s="14" t="s">
        <v>13</v>
      </c>
      <c r="H218" s="15">
        <v>0.1</v>
      </c>
      <c r="I218" s="16" t="s">
        <v>346</v>
      </c>
      <c r="J218" s="12" t="s">
        <v>218</v>
      </c>
      <c r="K218" s="16" t="s">
        <v>347</v>
      </c>
      <c r="L218" s="65" t="s">
        <v>217</v>
      </c>
      <c r="M218" s="85">
        <f t="shared" si="21"/>
        <v>0.2</v>
      </c>
      <c r="N218" s="15">
        <f t="shared" si="19"/>
        <v>0</v>
      </c>
      <c r="O218" s="78">
        <f t="shared" si="16"/>
        <v>2.0000000000000004E-2</v>
      </c>
      <c r="P218" s="78">
        <f t="shared" si="17"/>
        <v>0</v>
      </c>
      <c r="Q218" s="153">
        <f t="shared" si="18"/>
        <v>0</v>
      </c>
      <c r="R218" s="171"/>
    </row>
    <row r="219" spans="2:18" s="3" customFormat="1" ht="27.95" customHeight="1">
      <c r="B219" s="563"/>
      <c r="C219" s="188"/>
      <c r="D219" s="22"/>
      <c r="E219" s="23"/>
      <c r="F219" s="24"/>
      <c r="G219" s="14" t="s">
        <v>14</v>
      </c>
      <c r="H219" s="15">
        <v>0.1</v>
      </c>
      <c r="I219" s="16" t="s">
        <v>81</v>
      </c>
      <c r="J219" s="12" t="s">
        <v>210</v>
      </c>
      <c r="K219" s="16" t="s">
        <v>18</v>
      </c>
      <c r="L219" s="65" t="s">
        <v>21</v>
      </c>
      <c r="M219" s="85">
        <f t="shared" si="21"/>
        <v>0.2</v>
      </c>
      <c r="N219" s="15">
        <f t="shared" si="19"/>
        <v>0</v>
      </c>
      <c r="O219" s="78">
        <f t="shared" si="16"/>
        <v>2.0000000000000004E-2</v>
      </c>
      <c r="P219" s="78">
        <f t="shared" si="17"/>
        <v>0</v>
      </c>
      <c r="Q219" s="153">
        <f t="shared" si="18"/>
        <v>0</v>
      </c>
      <c r="R219" s="171"/>
    </row>
    <row r="220" spans="2:18" s="3" customFormat="1" ht="27.95" customHeight="1">
      <c r="B220" s="563"/>
      <c r="C220" s="188"/>
      <c r="D220" s="17" t="s">
        <v>767</v>
      </c>
      <c r="E220" s="18" t="s">
        <v>335</v>
      </c>
      <c r="F220" s="19" t="s">
        <v>330</v>
      </c>
      <c r="G220" s="14" t="s">
        <v>205</v>
      </c>
      <c r="H220" s="15">
        <v>0.4</v>
      </c>
      <c r="I220" s="16" t="s">
        <v>81</v>
      </c>
      <c r="J220" s="12" t="s">
        <v>210</v>
      </c>
      <c r="K220" s="16" t="s">
        <v>298</v>
      </c>
      <c r="L220" s="65" t="s">
        <v>299</v>
      </c>
      <c r="M220" s="85">
        <v>2</v>
      </c>
      <c r="N220" s="15">
        <f t="shared" si="19"/>
        <v>0</v>
      </c>
      <c r="O220" s="78">
        <f t="shared" si="16"/>
        <v>0.8</v>
      </c>
      <c r="P220" s="78">
        <f t="shared" si="17"/>
        <v>0</v>
      </c>
      <c r="Q220" s="153">
        <f t="shared" si="18"/>
        <v>0</v>
      </c>
      <c r="R220" s="113"/>
    </row>
    <row r="221" spans="2:18" s="3" customFormat="1" ht="27.95" customHeight="1">
      <c r="B221" s="563"/>
      <c r="C221" s="188"/>
      <c r="D221" s="20"/>
      <c r="E221" s="21"/>
      <c r="F221" s="31"/>
      <c r="G221" s="14" t="s">
        <v>206</v>
      </c>
      <c r="H221" s="15">
        <v>0.4</v>
      </c>
      <c r="I221" s="16" t="s">
        <v>204</v>
      </c>
      <c r="J221" s="12" t="s">
        <v>850</v>
      </c>
      <c r="K221" s="16" t="s">
        <v>300</v>
      </c>
      <c r="L221" s="66" t="s">
        <v>847</v>
      </c>
      <c r="M221" s="85">
        <f t="shared" si="21"/>
        <v>2</v>
      </c>
      <c r="N221" s="15">
        <f t="shared" si="19"/>
        <v>0.99</v>
      </c>
      <c r="O221" s="78">
        <f t="shared" si="16"/>
        <v>0</v>
      </c>
      <c r="P221" s="78">
        <f t="shared" si="17"/>
        <v>0.79200000000000004</v>
      </c>
      <c r="Q221" s="153">
        <f t="shared" si="18"/>
        <v>8.0000000000000071E-3</v>
      </c>
      <c r="R221" s="113"/>
    </row>
    <row r="222" spans="2:18" s="3" customFormat="1" ht="27.95" customHeight="1">
      <c r="B222" s="563"/>
      <c r="C222" s="269"/>
      <c r="D222" s="22"/>
      <c r="E222" s="23"/>
      <c r="F222" s="24"/>
      <c r="G222" s="14" t="s">
        <v>14</v>
      </c>
      <c r="H222" s="15">
        <v>0.2</v>
      </c>
      <c r="I222" s="16" t="s">
        <v>26</v>
      </c>
      <c r="J222" s="12" t="s">
        <v>214</v>
      </c>
      <c r="K222" s="16" t="s">
        <v>18</v>
      </c>
      <c r="L222" s="65" t="s">
        <v>21</v>
      </c>
      <c r="M222" s="85">
        <f t="shared" si="21"/>
        <v>2</v>
      </c>
      <c r="N222" s="15">
        <f t="shared" si="19"/>
        <v>0</v>
      </c>
      <c r="O222" s="78">
        <f t="shared" si="16"/>
        <v>0.4</v>
      </c>
      <c r="P222" s="78">
        <f t="shared" si="17"/>
        <v>0</v>
      </c>
      <c r="Q222" s="153">
        <f t="shared" si="18"/>
        <v>0</v>
      </c>
      <c r="R222" s="113"/>
    </row>
    <row r="223" spans="2:18" s="3" customFormat="1" ht="27.95" customHeight="1">
      <c r="B223" s="563"/>
      <c r="C223" s="94" t="s">
        <v>768</v>
      </c>
      <c r="D223" s="20" t="s">
        <v>769</v>
      </c>
      <c r="E223" s="21" t="s">
        <v>22</v>
      </c>
      <c r="F223" s="31" t="s">
        <v>324</v>
      </c>
      <c r="G223" s="25" t="s">
        <v>205</v>
      </c>
      <c r="H223" s="26">
        <v>0.4</v>
      </c>
      <c r="I223" s="27" t="s">
        <v>15</v>
      </c>
      <c r="J223" s="11" t="s">
        <v>210</v>
      </c>
      <c r="K223" s="27" t="s">
        <v>18</v>
      </c>
      <c r="L223" s="64" t="s">
        <v>21</v>
      </c>
      <c r="M223" s="87">
        <v>2</v>
      </c>
      <c r="N223" s="26">
        <f t="shared" si="19"/>
        <v>0</v>
      </c>
      <c r="O223" s="88">
        <f t="shared" si="16"/>
        <v>0.8</v>
      </c>
      <c r="P223" s="88">
        <f t="shared" si="17"/>
        <v>0</v>
      </c>
      <c r="Q223" s="152">
        <f t="shared" si="18"/>
        <v>0</v>
      </c>
      <c r="R223" s="113"/>
    </row>
    <row r="224" spans="2:18" s="3" customFormat="1" ht="27.95" customHeight="1">
      <c r="B224" s="563"/>
      <c r="C224" s="188"/>
      <c r="D224" s="20"/>
      <c r="E224" s="21"/>
      <c r="F224" s="31"/>
      <c r="G224" s="14" t="s">
        <v>206</v>
      </c>
      <c r="H224" s="15">
        <v>0.4</v>
      </c>
      <c r="I224" s="16" t="s">
        <v>204</v>
      </c>
      <c r="J224" s="13" t="s">
        <v>850</v>
      </c>
      <c r="K224" s="16" t="s">
        <v>20</v>
      </c>
      <c r="L224" s="66" t="s">
        <v>847</v>
      </c>
      <c r="M224" s="85">
        <f t="shared" ref="M224:M246" si="22">M223</f>
        <v>2</v>
      </c>
      <c r="N224" s="15">
        <f t="shared" si="19"/>
        <v>0.99</v>
      </c>
      <c r="O224" s="78">
        <f t="shared" si="16"/>
        <v>0</v>
      </c>
      <c r="P224" s="78">
        <f t="shared" si="17"/>
        <v>0.79200000000000004</v>
      </c>
      <c r="Q224" s="153">
        <f t="shared" si="18"/>
        <v>8.0000000000000071E-3</v>
      </c>
      <c r="R224" s="113"/>
    </row>
    <row r="225" spans="2:18" s="3" customFormat="1" ht="27.95" customHeight="1">
      <c r="B225" s="563"/>
      <c r="C225" s="188"/>
      <c r="D225" s="22"/>
      <c r="E225" s="23"/>
      <c r="F225" s="24"/>
      <c r="G225" s="14" t="s">
        <v>14</v>
      </c>
      <c r="H225" s="15">
        <v>0.2</v>
      </c>
      <c r="I225" s="16" t="s">
        <v>15</v>
      </c>
      <c r="J225" s="12" t="s">
        <v>210</v>
      </c>
      <c r="K225" s="16" t="s">
        <v>18</v>
      </c>
      <c r="L225" s="65" t="s">
        <v>21</v>
      </c>
      <c r="M225" s="85">
        <f t="shared" si="22"/>
        <v>2</v>
      </c>
      <c r="N225" s="15">
        <f t="shared" si="19"/>
        <v>0</v>
      </c>
      <c r="O225" s="78">
        <f t="shared" si="16"/>
        <v>0.4</v>
      </c>
      <c r="P225" s="78">
        <f t="shared" si="17"/>
        <v>0</v>
      </c>
      <c r="Q225" s="153">
        <f t="shared" si="18"/>
        <v>0</v>
      </c>
      <c r="R225" s="113"/>
    </row>
    <row r="226" spans="2:18" s="3" customFormat="1" ht="27.95" customHeight="1">
      <c r="B226" s="563"/>
      <c r="C226" s="188"/>
      <c r="D226" s="17" t="s">
        <v>770</v>
      </c>
      <c r="E226" s="18" t="s">
        <v>6</v>
      </c>
      <c r="F226" s="19" t="s">
        <v>312</v>
      </c>
      <c r="G226" s="14" t="s">
        <v>12</v>
      </c>
      <c r="H226" s="15">
        <v>0.8</v>
      </c>
      <c r="I226" s="16" t="s">
        <v>68</v>
      </c>
      <c r="J226" s="12" t="s">
        <v>820</v>
      </c>
      <c r="K226" s="16" t="s">
        <v>221</v>
      </c>
      <c r="L226" s="66" t="s">
        <v>847</v>
      </c>
      <c r="M226" s="85">
        <v>0.2</v>
      </c>
      <c r="N226" s="15">
        <f t="shared" si="19"/>
        <v>0.99</v>
      </c>
      <c r="O226" s="78">
        <f t="shared" si="16"/>
        <v>0</v>
      </c>
      <c r="P226" s="78">
        <f t="shared" si="17"/>
        <v>0.15840000000000004</v>
      </c>
      <c r="Q226" s="153">
        <f t="shared" si="18"/>
        <v>1.6000000000000018E-3</v>
      </c>
      <c r="R226" s="113"/>
    </row>
    <row r="227" spans="2:18" s="3" customFormat="1" ht="27.95" customHeight="1">
      <c r="B227" s="563"/>
      <c r="C227" s="188"/>
      <c r="D227" s="20"/>
      <c r="E227" s="21"/>
      <c r="F227" s="31"/>
      <c r="G227" s="14" t="s">
        <v>13</v>
      </c>
      <c r="H227" s="15">
        <v>0.1</v>
      </c>
      <c r="I227" s="16" t="s">
        <v>339</v>
      </c>
      <c r="J227" s="12" t="s">
        <v>343</v>
      </c>
      <c r="K227" s="16" t="s">
        <v>297</v>
      </c>
      <c r="L227" s="66" t="s">
        <v>847</v>
      </c>
      <c r="M227" s="85">
        <f t="shared" si="22"/>
        <v>0.2</v>
      </c>
      <c r="N227" s="15">
        <f t="shared" si="19"/>
        <v>0.99</v>
      </c>
      <c r="O227" s="78">
        <f t="shared" si="16"/>
        <v>0</v>
      </c>
      <c r="P227" s="78">
        <f t="shared" si="17"/>
        <v>1.9800000000000005E-2</v>
      </c>
      <c r="Q227" s="153">
        <f t="shared" si="18"/>
        <v>2.0000000000000023E-4</v>
      </c>
      <c r="R227" s="113"/>
    </row>
    <row r="228" spans="2:18" s="3" customFormat="1" ht="27.95" customHeight="1">
      <c r="B228" s="563"/>
      <c r="C228" s="188"/>
      <c r="D228" s="22"/>
      <c r="E228" s="23"/>
      <c r="F228" s="24"/>
      <c r="G228" s="14" t="s">
        <v>14</v>
      </c>
      <c r="H228" s="15">
        <v>0.1</v>
      </c>
      <c r="I228" s="16" t="s">
        <v>340</v>
      </c>
      <c r="J228" s="12" t="s">
        <v>342</v>
      </c>
      <c r="K228" s="16" t="s">
        <v>221</v>
      </c>
      <c r="L228" s="66" t="s">
        <v>847</v>
      </c>
      <c r="M228" s="85">
        <f t="shared" si="22"/>
        <v>0.2</v>
      </c>
      <c r="N228" s="15">
        <f t="shared" si="19"/>
        <v>0.99</v>
      </c>
      <c r="O228" s="78">
        <f t="shared" si="16"/>
        <v>0</v>
      </c>
      <c r="P228" s="78">
        <f t="shared" si="17"/>
        <v>1.9800000000000005E-2</v>
      </c>
      <c r="Q228" s="153">
        <f t="shared" si="18"/>
        <v>2.0000000000000023E-4</v>
      </c>
      <c r="R228" s="113"/>
    </row>
    <row r="229" spans="2:18" s="3" customFormat="1" ht="27.95" customHeight="1">
      <c r="B229" s="563"/>
      <c r="C229" s="188"/>
      <c r="D229" s="17" t="s">
        <v>771</v>
      </c>
      <c r="E229" s="18" t="s">
        <v>334</v>
      </c>
      <c r="F229" s="19" t="s">
        <v>312</v>
      </c>
      <c r="G229" s="14" t="s">
        <v>12</v>
      </c>
      <c r="H229" s="15">
        <v>0.8</v>
      </c>
      <c r="I229" s="16" t="s">
        <v>68</v>
      </c>
      <c r="J229" s="12" t="s">
        <v>820</v>
      </c>
      <c r="K229" s="16" t="s">
        <v>221</v>
      </c>
      <c r="L229" s="66" t="s">
        <v>847</v>
      </c>
      <c r="M229" s="85">
        <v>0.2</v>
      </c>
      <c r="N229" s="15">
        <f t="shared" si="19"/>
        <v>0.99</v>
      </c>
      <c r="O229" s="78">
        <f t="shared" si="16"/>
        <v>0</v>
      </c>
      <c r="P229" s="78">
        <f t="shared" si="17"/>
        <v>0.15840000000000004</v>
      </c>
      <c r="Q229" s="153">
        <f t="shared" si="18"/>
        <v>1.6000000000000018E-3</v>
      </c>
      <c r="R229" s="113"/>
    </row>
    <row r="230" spans="2:18" s="3" customFormat="1" ht="27.95" customHeight="1">
      <c r="B230" s="563"/>
      <c r="C230" s="188"/>
      <c r="D230" s="20"/>
      <c r="E230" s="21"/>
      <c r="F230" s="31"/>
      <c r="G230" s="14" t="s">
        <v>13</v>
      </c>
      <c r="H230" s="15">
        <v>0.1</v>
      </c>
      <c r="I230" s="16" t="s">
        <v>339</v>
      </c>
      <c r="J230" s="12" t="s">
        <v>343</v>
      </c>
      <c r="K230" s="16" t="s">
        <v>297</v>
      </c>
      <c r="L230" s="66" t="s">
        <v>847</v>
      </c>
      <c r="M230" s="85">
        <f t="shared" si="22"/>
        <v>0.2</v>
      </c>
      <c r="N230" s="15">
        <f t="shared" si="19"/>
        <v>0.99</v>
      </c>
      <c r="O230" s="78">
        <f t="shared" si="16"/>
        <v>0</v>
      </c>
      <c r="P230" s="78">
        <f t="shared" si="17"/>
        <v>1.9800000000000005E-2</v>
      </c>
      <c r="Q230" s="153">
        <f t="shared" si="18"/>
        <v>2.0000000000000023E-4</v>
      </c>
      <c r="R230" s="113"/>
    </row>
    <row r="231" spans="2:18" s="3" customFormat="1" ht="27.95" customHeight="1">
      <c r="B231" s="563"/>
      <c r="C231" s="188"/>
      <c r="D231" s="22"/>
      <c r="E231" s="23"/>
      <c r="F231" s="24"/>
      <c r="G231" s="14" t="s">
        <v>14</v>
      </c>
      <c r="H231" s="15">
        <v>0.1</v>
      </c>
      <c r="I231" s="16" t="s">
        <v>340</v>
      </c>
      <c r="J231" s="12" t="s">
        <v>342</v>
      </c>
      <c r="K231" s="16" t="s">
        <v>221</v>
      </c>
      <c r="L231" s="66" t="s">
        <v>847</v>
      </c>
      <c r="M231" s="85">
        <f t="shared" si="22"/>
        <v>0.2</v>
      </c>
      <c r="N231" s="15">
        <f t="shared" si="19"/>
        <v>0.99</v>
      </c>
      <c r="O231" s="78">
        <f t="shared" si="16"/>
        <v>0</v>
      </c>
      <c r="P231" s="78">
        <f t="shared" si="17"/>
        <v>1.9800000000000005E-2</v>
      </c>
      <c r="Q231" s="153">
        <f t="shared" si="18"/>
        <v>2.0000000000000023E-4</v>
      </c>
      <c r="R231" s="113"/>
    </row>
    <row r="232" spans="2:18" s="3" customFormat="1" ht="27.95" customHeight="1">
      <c r="B232" s="563"/>
      <c r="C232" s="188"/>
      <c r="D232" s="17" t="s">
        <v>772</v>
      </c>
      <c r="E232" s="18" t="s">
        <v>71</v>
      </c>
      <c r="F232" s="19" t="s">
        <v>325</v>
      </c>
      <c r="G232" s="14" t="s">
        <v>205</v>
      </c>
      <c r="H232" s="15">
        <v>0.4</v>
      </c>
      <c r="I232" s="16" t="s">
        <v>15</v>
      </c>
      <c r="J232" s="12" t="s">
        <v>210</v>
      </c>
      <c r="K232" s="16" t="s">
        <v>18</v>
      </c>
      <c r="L232" s="65" t="s">
        <v>21</v>
      </c>
      <c r="M232" s="85">
        <v>2</v>
      </c>
      <c r="N232" s="15">
        <f t="shared" si="19"/>
        <v>0</v>
      </c>
      <c r="O232" s="78">
        <f t="shared" si="16"/>
        <v>0.8</v>
      </c>
      <c r="P232" s="78">
        <f t="shared" si="17"/>
        <v>0</v>
      </c>
      <c r="Q232" s="153">
        <f t="shared" si="18"/>
        <v>0</v>
      </c>
      <c r="R232" s="113"/>
    </row>
    <row r="233" spans="2:18" s="3" customFormat="1" ht="27.95" customHeight="1">
      <c r="B233" s="563"/>
      <c r="C233" s="188"/>
      <c r="D233" s="20"/>
      <c r="E233" s="21"/>
      <c r="F233" s="31"/>
      <c r="G233" s="14" t="s">
        <v>206</v>
      </c>
      <c r="H233" s="15">
        <v>0.4</v>
      </c>
      <c r="I233" s="16" t="s">
        <v>204</v>
      </c>
      <c r="J233" s="13" t="s">
        <v>850</v>
      </c>
      <c r="K233" s="16" t="s">
        <v>20</v>
      </c>
      <c r="L233" s="66" t="s">
        <v>847</v>
      </c>
      <c r="M233" s="85">
        <f t="shared" si="22"/>
        <v>2</v>
      </c>
      <c r="N233" s="15">
        <f t="shared" si="19"/>
        <v>0.99</v>
      </c>
      <c r="O233" s="78">
        <f t="shared" si="16"/>
        <v>0</v>
      </c>
      <c r="P233" s="78">
        <f t="shared" si="17"/>
        <v>0.79200000000000004</v>
      </c>
      <c r="Q233" s="153">
        <f t="shared" si="18"/>
        <v>8.0000000000000071E-3</v>
      </c>
      <c r="R233" s="113"/>
    </row>
    <row r="234" spans="2:18" s="3" customFormat="1" ht="27.95" customHeight="1">
      <c r="B234" s="563"/>
      <c r="C234" s="188"/>
      <c r="D234" s="22"/>
      <c r="E234" s="23"/>
      <c r="F234" s="24"/>
      <c r="G234" s="14" t="s">
        <v>14</v>
      </c>
      <c r="H234" s="15">
        <v>0.2</v>
      </c>
      <c r="I234" s="16" t="s">
        <v>15</v>
      </c>
      <c r="J234" s="12" t="s">
        <v>210</v>
      </c>
      <c r="K234" s="16" t="s">
        <v>18</v>
      </c>
      <c r="L234" s="65" t="s">
        <v>21</v>
      </c>
      <c r="M234" s="85">
        <f t="shared" si="22"/>
        <v>2</v>
      </c>
      <c r="N234" s="15">
        <f t="shared" si="19"/>
        <v>0</v>
      </c>
      <c r="O234" s="78">
        <f t="shared" si="16"/>
        <v>0.4</v>
      </c>
      <c r="P234" s="78">
        <f t="shared" si="17"/>
        <v>0</v>
      </c>
      <c r="Q234" s="153">
        <f t="shared" si="18"/>
        <v>0</v>
      </c>
      <c r="R234" s="113"/>
    </row>
    <row r="235" spans="2:18" s="3" customFormat="1" ht="27.95" customHeight="1">
      <c r="B235" s="563"/>
      <c r="C235" s="188"/>
      <c r="D235" s="17" t="s">
        <v>773</v>
      </c>
      <c r="E235" s="18" t="s">
        <v>6</v>
      </c>
      <c r="F235" s="19" t="s">
        <v>326</v>
      </c>
      <c r="G235" s="14" t="s">
        <v>12</v>
      </c>
      <c r="H235" s="15">
        <v>0.8</v>
      </c>
      <c r="I235" s="16" t="s">
        <v>344</v>
      </c>
      <c r="J235" s="12" t="s">
        <v>820</v>
      </c>
      <c r="K235" s="16" t="s">
        <v>82</v>
      </c>
      <c r="L235" s="66" t="s">
        <v>847</v>
      </c>
      <c r="M235" s="85">
        <v>0.2</v>
      </c>
      <c r="N235" s="15">
        <f t="shared" si="19"/>
        <v>0.99</v>
      </c>
      <c r="O235" s="78">
        <f t="shared" si="16"/>
        <v>0</v>
      </c>
      <c r="P235" s="78">
        <f t="shared" si="17"/>
        <v>0.15840000000000004</v>
      </c>
      <c r="Q235" s="153">
        <f t="shared" si="18"/>
        <v>1.6000000000000018E-3</v>
      </c>
      <c r="R235" s="113"/>
    </row>
    <row r="236" spans="2:18" s="3" customFormat="1" ht="27.95" customHeight="1">
      <c r="B236" s="563"/>
      <c r="C236" s="188"/>
      <c r="D236" s="20"/>
      <c r="E236" s="21"/>
      <c r="F236" s="31"/>
      <c r="G236" s="14" t="s">
        <v>13</v>
      </c>
      <c r="H236" s="15">
        <v>0.1</v>
      </c>
      <c r="I236" s="16" t="s">
        <v>68</v>
      </c>
      <c r="J236" s="12" t="s">
        <v>342</v>
      </c>
      <c r="K236" s="16" t="s">
        <v>297</v>
      </c>
      <c r="L236" s="66" t="s">
        <v>847</v>
      </c>
      <c r="M236" s="85">
        <f t="shared" si="22"/>
        <v>0.2</v>
      </c>
      <c r="N236" s="15">
        <f t="shared" si="19"/>
        <v>0.99</v>
      </c>
      <c r="O236" s="78">
        <f t="shared" si="16"/>
        <v>0</v>
      </c>
      <c r="P236" s="78">
        <f t="shared" si="17"/>
        <v>1.9800000000000005E-2</v>
      </c>
      <c r="Q236" s="153">
        <f t="shared" si="18"/>
        <v>2.0000000000000023E-4</v>
      </c>
      <c r="R236" s="113"/>
    </row>
    <row r="237" spans="2:18" s="3" customFormat="1" ht="27.95" customHeight="1">
      <c r="B237" s="563"/>
      <c r="C237" s="188"/>
      <c r="D237" s="22"/>
      <c r="E237" s="23"/>
      <c r="F237" s="24"/>
      <c r="G237" s="14" t="s">
        <v>14</v>
      </c>
      <c r="H237" s="15">
        <v>0.1</v>
      </c>
      <c r="I237" s="16" t="s">
        <v>68</v>
      </c>
      <c r="J237" s="12" t="s">
        <v>342</v>
      </c>
      <c r="K237" s="16" t="s">
        <v>221</v>
      </c>
      <c r="L237" s="66" t="s">
        <v>847</v>
      </c>
      <c r="M237" s="85">
        <f t="shared" si="22"/>
        <v>0.2</v>
      </c>
      <c r="N237" s="15">
        <f t="shared" si="19"/>
        <v>0.99</v>
      </c>
      <c r="O237" s="78">
        <f t="shared" si="16"/>
        <v>0</v>
      </c>
      <c r="P237" s="78">
        <f t="shared" si="17"/>
        <v>1.9800000000000005E-2</v>
      </c>
      <c r="Q237" s="153">
        <f t="shared" si="18"/>
        <v>2.0000000000000023E-4</v>
      </c>
      <c r="R237" s="113"/>
    </row>
    <row r="238" spans="2:18" s="3" customFormat="1" ht="27.95" customHeight="1">
      <c r="B238" s="563"/>
      <c r="C238" s="188"/>
      <c r="D238" s="17" t="s">
        <v>774</v>
      </c>
      <c r="E238" s="18" t="s">
        <v>6</v>
      </c>
      <c r="F238" s="19" t="s">
        <v>327</v>
      </c>
      <c r="G238" s="14" t="s">
        <v>12</v>
      </c>
      <c r="H238" s="15">
        <v>0.8</v>
      </c>
      <c r="I238" s="16" t="s">
        <v>344</v>
      </c>
      <c r="J238" s="12" t="s">
        <v>820</v>
      </c>
      <c r="K238" s="16" t="s">
        <v>82</v>
      </c>
      <c r="L238" s="66" t="s">
        <v>847</v>
      </c>
      <c r="M238" s="85">
        <v>0.2</v>
      </c>
      <c r="N238" s="15">
        <f t="shared" si="19"/>
        <v>0.99</v>
      </c>
      <c r="O238" s="78">
        <f t="shared" si="16"/>
        <v>0</v>
      </c>
      <c r="P238" s="78">
        <f t="shared" si="17"/>
        <v>0.15840000000000004</v>
      </c>
      <c r="Q238" s="153">
        <f t="shared" si="18"/>
        <v>1.6000000000000018E-3</v>
      </c>
      <c r="R238" s="113"/>
    </row>
    <row r="239" spans="2:18" s="3" customFormat="1" ht="27.95" customHeight="1">
      <c r="B239" s="563"/>
      <c r="C239" s="188"/>
      <c r="D239" s="20"/>
      <c r="E239" s="21"/>
      <c r="F239" s="31"/>
      <c r="G239" s="14" t="s">
        <v>13</v>
      </c>
      <c r="H239" s="15">
        <v>0.1</v>
      </c>
      <c r="I239" s="16" t="s">
        <v>68</v>
      </c>
      <c r="J239" s="12" t="s">
        <v>342</v>
      </c>
      <c r="K239" s="16" t="s">
        <v>297</v>
      </c>
      <c r="L239" s="66" t="s">
        <v>847</v>
      </c>
      <c r="M239" s="85">
        <f t="shared" si="22"/>
        <v>0.2</v>
      </c>
      <c r="N239" s="15">
        <f t="shared" si="19"/>
        <v>0.99</v>
      </c>
      <c r="O239" s="78">
        <f t="shared" si="16"/>
        <v>0</v>
      </c>
      <c r="P239" s="78">
        <f t="shared" si="17"/>
        <v>1.9800000000000005E-2</v>
      </c>
      <c r="Q239" s="153">
        <f t="shared" si="18"/>
        <v>2.0000000000000023E-4</v>
      </c>
      <c r="R239" s="113"/>
    </row>
    <row r="240" spans="2:18" s="3" customFormat="1" ht="27.95" customHeight="1">
      <c r="B240" s="563"/>
      <c r="C240" s="188"/>
      <c r="D240" s="22"/>
      <c r="E240" s="23"/>
      <c r="F240" s="24"/>
      <c r="G240" s="14" t="s">
        <v>14</v>
      </c>
      <c r="H240" s="15">
        <v>0.1</v>
      </c>
      <c r="I240" s="16" t="s">
        <v>68</v>
      </c>
      <c r="J240" s="12" t="s">
        <v>342</v>
      </c>
      <c r="K240" s="16" t="s">
        <v>221</v>
      </c>
      <c r="L240" s="66" t="s">
        <v>847</v>
      </c>
      <c r="M240" s="85">
        <f t="shared" si="22"/>
        <v>0.2</v>
      </c>
      <c r="N240" s="15">
        <f t="shared" si="19"/>
        <v>0.99</v>
      </c>
      <c r="O240" s="78">
        <f t="shared" ref="O240:O303" si="23">IF(I240="Safe", M240*H240,0)</f>
        <v>0</v>
      </c>
      <c r="P240" s="78">
        <f t="shared" ref="P240:P303" si="24">IF(I240="Dangerous",M240*H240*N240,0)</f>
        <v>1.9800000000000005E-2</v>
      </c>
      <c r="Q240" s="153">
        <f t="shared" ref="Q240:Q303" si="25">IF(P240=0,0,M240*H240*(1-N240))</f>
        <v>2.0000000000000023E-4</v>
      </c>
      <c r="R240" s="113"/>
    </row>
    <row r="241" spans="2:18" s="3" customFormat="1" ht="27.95" customHeight="1">
      <c r="B241" s="563"/>
      <c r="C241" s="188"/>
      <c r="D241" s="17" t="s">
        <v>775</v>
      </c>
      <c r="E241" s="18" t="s">
        <v>71</v>
      </c>
      <c r="F241" s="19" t="s">
        <v>329</v>
      </c>
      <c r="G241" s="14" t="s">
        <v>205</v>
      </c>
      <c r="H241" s="15">
        <v>0.4</v>
      </c>
      <c r="I241" s="16" t="s">
        <v>81</v>
      </c>
      <c r="J241" s="12" t="s">
        <v>292</v>
      </c>
      <c r="K241" s="16" t="s">
        <v>215</v>
      </c>
      <c r="L241" s="65" t="s">
        <v>217</v>
      </c>
      <c r="M241" s="85">
        <v>2</v>
      </c>
      <c r="N241" s="15">
        <f t="shared" si="19"/>
        <v>0</v>
      </c>
      <c r="O241" s="78">
        <f t="shared" si="23"/>
        <v>0.8</v>
      </c>
      <c r="P241" s="78">
        <f t="shared" si="24"/>
        <v>0</v>
      </c>
      <c r="Q241" s="153">
        <f t="shared" si="25"/>
        <v>0</v>
      </c>
      <c r="R241" s="113"/>
    </row>
    <row r="242" spans="2:18" s="3" customFormat="1" ht="27.95" customHeight="1">
      <c r="B242" s="563"/>
      <c r="C242" s="188"/>
      <c r="D242" s="20"/>
      <c r="E242" s="21"/>
      <c r="F242" s="31"/>
      <c r="G242" s="14" t="s">
        <v>206</v>
      </c>
      <c r="H242" s="15">
        <v>0.4</v>
      </c>
      <c r="I242" s="16" t="s">
        <v>68</v>
      </c>
      <c r="J242" s="12" t="s">
        <v>342</v>
      </c>
      <c r="K242" s="16" t="s">
        <v>297</v>
      </c>
      <c r="L242" s="66" t="s">
        <v>847</v>
      </c>
      <c r="M242" s="85">
        <f t="shared" si="22"/>
        <v>2</v>
      </c>
      <c r="N242" s="15">
        <f t="shared" ref="N242:N305" si="26">IF(K242="Detected", 0.99,0)</f>
        <v>0.99</v>
      </c>
      <c r="O242" s="78">
        <f t="shared" si="23"/>
        <v>0</v>
      </c>
      <c r="P242" s="78">
        <f t="shared" si="24"/>
        <v>0.79200000000000004</v>
      </c>
      <c r="Q242" s="153">
        <f t="shared" si="25"/>
        <v>8.0000000000000071E-3</v>
      </c>
      <c r="R242" s="113"/>
    </row>
    <row r="243" spans="2:18" s="3" customFormat="1" ht="27.95" customHeight="1">
      <c r="B243" s="563"/>
      <c r="C243" s="188"/>
      <c r="D243" s="22"/>
      <c r="E243" s="23"/>
      <c r="F243" s="24"/>
      <c r="G243" s="14" t="s">
        <v>14</v>
      </c>
      <c r="H243" s="15">
        <v>0.2</v>
      </c>
      <c r="I243" s="16" t="s">
        <v>15</v>
      </c>
      <c r="J243" s="12" t="s">
        <v>210</v>
      </c>
      <c r="K243" s="16" t="s">
        <v>18</v>
      </c>
      <c r="L243" s="65" t="s">
        <v>21</v>
      </c>
      <c r="M243" s="85">
        <f t="shared" si="22"/>
        <v>2</v>
      </c>
      <c r="N243" s="15">
        <f t="shared" si="26"/>
        <v>0</v>
      </c>
      <c r="O243" s="78">
        <f t="shared" si="23"/>
        <v>0.4</v>
      </c>
      <c r="P243" s="78">
        <f t="shared" si="24"/>
        <v>0</v>
      </c>
      <c r="Q243" s="153">
        <f t="shared" si="25"/>
        <v>0</v>
      </c>
      <c r="R243" s="113"/>
    </row>
    <row r="244" spans="2:18" s="3" customFormat="1" ht="27.95" customHeight="1">
      <c r="B244" s="563"/>
      <c r="C244" s="188"/>
      <c r="D244" s="17" t="s">
        <v>776</v>
      </c>
      <c r="E244" s="18" t="s">
        <v>24</v>
      </c>
      <c r="F244" s="19" t="s">
        <v>331</v>
      </c>
      <c r="G244" s="14" t="s">
        <v>12</v>
      </c>
      <c r="H244" s="15">
        <v>0.8</v>
      </c>
      <c r="I244" s="16" t="s">
        <v>68</v>
      </c>
      <c r="J244" s="12" t="s">
        <v>342</v>
      </c>
      <c r="K244" s="16" t="s">
        <v>221</v>
      </c>
      <c r="L244" s="66" t="s">
        <v>847</v>
      </c>
      <c r="M244" s="85">
        <v>0.2</v>
      </c>
      <c r="N244" s="15">
        <f t="shared" si="26"/>
        <v>0.99</v>
      </c>
      <c r="O244" s="78">
        <f t="shared" si="23"/>
        <v>0</v>
      </c>
      <c r="P244" s="78">
        <f t="shared" si="24"/>
        <v>0.15840000000000004</v>
      </c>
      <c r="Q244" s="153">
        <f t="shared" si="25"/>
        <v>1.6000000000000018E-3</v>
      </c>
      <c r="R244" s="113"/>
    </row>
    <row r="245" spans="2:18" s="3" customFormat="1" ht="27.95" customHeight="1">
      <c r="B245" s="563"/>
      <c r="C245" s="188"/>
      <c r="D245" s="20"/>
      <c r="E245" s="21"/>
      <c r="F245" s="31"/>
      <c r="G245" s="14" t="s">
        <v>13</v>
      </c>
      <c r="H245" s="15">
        <v>0.1</v>
      </c>
      <c r="I245" s="16" t="s">
        <v>204</v>
      </c>
      <c r="J245" s="12" t="s">
        <v>342</v>
      </c>
      <c r="K245" s="16" t="s">
        <v>300</v>
      </c>
      <c r="L245" s="66" t="s">
        <v>847</v>
      </c>
      <c r="M245" s="85">
        <f t="shared" si="22"/>
        <v>0.2</v>
      </c>
      <c r="N245" s="15">
        <f t="shared" si="26"/>
        <v>0.99</v>
      </c>
      <c r="O245" s="78">
        <f t="shared" si="23"/>
        <v>0</v>
      </c>
      <c r="P245" s="78">
        <f t="shared" si="24"/>
        <v>1.9800000000000005E-2</v>
      </c>
      <c r="Q245" s="153">
        <f t="shared" si="25"/>
        <v>2.0000000000000023E-4</v>
      </c>
      <c r="R245" s="113"/>
    </row>
    <row r="246" spans="2:18" s="3" customFormat="1" ht="27.95" customHeight="1">
      <c r="B246" s="563"/>
      <c r="C246" s="188"/>
      <c r="D246" s="20"/>
      <c r="E246" s="21"/>
      <c r="F246" s="31"/>
      <c r="G246" s="14" t="s">
        <v>14</v>
      </c>
      <c r="H246" s="15">
        <v>0.1</v>
      </c>
      <c r="I246" s="91" t="s">
        <v>68</v>
      </c>
      <c r="J246" s="12" t="s">
        <v>342</v>
      </c>
      <c r="K246" s="91" t="s">
        <v>82</v>
      </c>
      <c r="L246" s="66" t="s">
        <v>847</v>
      </c>
      <c r="M246" s="93">
        <f t="shared" si="22"/>
        <v>0.2</v>
      </c>
      <c r="N246" s="172">
        <f t="shared" si="26"/>
        <v>0.99</v>
      </c>
      <c r="O246" s="174">
        <f t="shared" si="23"/>
        <v>0</v>
      </c>
      <c r="P246" s="174">
        <f t="shared" si="24"/>
        <v>1.9800000000000005E-2</v>
      </c>
      <c r="Q246" s="175">
        <f t="shared" si="25"/>
        <v>2.0000000000000023E-4</v>
      </c>
      <c r="R246" s="113"/>
    </row>
    <row r="247" spans="2:18" s="3" customFormat="1" ht="27.95" customHeight="1">
      <c r="B247" s="563"/>
      <c r="C247" s="188"/>
      <c r="D247" s="17" t="s">
        <v>777</v>
      </c>
      <c r="E247" s="18" t="s">
        <v>71</v>
      </c>
      <c r="F247" s="19" t="s">
        <v>330</v>
      </c>
      <c r="G247" s="14" t="s">
        <v>205</v>
      </c>
      <c r="H247" s="15">
        <v>0.4</v>
      </c>
      <c r="I247" s="16" t="s">
        <v>81</v>
      </c>
      <c r="J247" s="12" t="s">
        <v>292</v>
      </c>
      <c r="K247" s="16" t="s">
        <v>215</v>
      </c>
      <c r="L247" s="65" t="s">
        <v>217</v>
      </c>
      <c r="M247" s="85">
        <v>2</v>
      </c>
      <c r="N247" s="15">
        <f t="shared" si="26"/>
        <v>0</v>
      </c>
      <c r="O247" s="78">
        <f t="shared" si="23"/>
        <v>0.8</v>
      </c>
      <c r="P247" s="78">
        <f t="shared" si="24"/>
        <v>0</v>
      </c>
      <c r="Q247" s="153">
        <f t="shared" si="25"/>
        <v>0</v>
      </c>
      <c r="R247" s="113"/>
    </row>
    <row r="248" spans="2:18" s="3" customFormat="1" ht="27.95" customHeight="1">
      <c r="B248" s="563"/>
      <c r="C248" s="188"/>
      <c r="D248" s="20"/>
      <c r="E248" s="21"/>
      <c r="F248" s="31"/>
      <c r="G248" s="14" t="s">
        <v>206</v>
      </c>
      <c r="H248" s="15">
        <v>0.4</v>
      </c>
      <c r="I248" s="16" t="s">
        <v>68</v>
      </c>
      <c r="J248" s="12" t="s">
        <v>342</v>
      </c>
      <c r="K248" s="16" t="s">
        <v>297</v>
      </c>
      <c r="L248" s="66" t="s">
        <v>847</v>
      </c>
      <c r="M248" s="85">
        <f t="shared" ref="M248:M262" si="27">M247</f>
        <v>2</v>
      </c>
      <c r="N248" s="15">
        <f t="shared" si="26"/>
        <v>0.99</v>
      </c>
      <c r="O248" s="78">
        <f t="shared" si="23"/>
        <v>0</v>
      </c>
      <c r="P248" s="78">
        <f t="shared" si="24"/>
        <v>0.79200000000000004</v>
      </c>
      <c r="Q248" s="153">
        <f t="shared" si="25"/>
        <v>8.0000000000000071E-3</v>
      </c>
      <c r="R248" s="113"/>
    </row>
    <row r="249" spans="2:18" s="3" customFormat="1" ht="27.95" customHeight="1">
      <c r="B249" s="563"/>
      <c r="C249" s="188"/>
      <c r="D249" s="22"/>
      <c r="E249" s="23"/>
      <c r="F249" s="24"/>
      <c r="G249" s="14" t="s">
        <v>14</v>
      </c>
      <c r="H249" s="15">
        <v>0.2</v>
      </c>
      <c r="I249" s="16" t="s">
        <v>15</v>
      </c>
      <c r="J249" s="12" t="s">
        <v>210</v>
      </c>
      <c r="K249" s="16" t="s">
        <v>18</v>
      </c>
      <c r="L249" s="65" t="s">
        <v>21</v>
      </c>
      <c r="M249" s="85">
        <f t="shared" si="27"/>
        <v>2</v>
      </c>
      <c r="N249" s="15">
        <f t="shared" si="26"/>
        <v>0</v>
      </c>
      <c r="O249" s="78">
        <f t="shared" si="23"/>
        <v>0.4</v>
      </c>
      <c r="P249" s="78">
        <f t="shared" si="24"/>
        <v>0</v>
      </c>
      <c r="Q249" s="153">
        <f t="shared" si="25"/>
        <v>0</v>
      </c>
      <c r="R249" s="171"/>
    </row>
    <row r="250" spans="2:18" s="3" customFormat="1" ht="27.95" customHeight="1">
      <c r="B250" s="563"/>
      <c r="C250" s="188"/>
      <c r="D250" s="17" t="s">
        <v>778</v>
      </c>
      <c r="E250" s="18" t="s">
        <v>6</v>
      </c>
      <c r="F250" s="19" t="s">
        <v>331</v>
      </c>
      <c r="G250" s="14" t="s">
        <v>12</v>
      </c>
      <c r="H250" s="15">
        <v>0.8</v>
      </c>
      <c r="I250" s="16" t="s">
        <v>68</v>
      </c>
      <c r="J250" s="12" t="s">
        <v>342</v>
      </c>
      <c r="K250" s="16" t="s">
        <v>221</v>
      </c>
      <c r="L250" s="66" t="s">
        <v>847</v>
      </c>
      <c r="M250" s="85">
        <v>0.2</v>
      </c>
      <c r="N250" s="15">
        <f t="shared" si="26"/>
        <v>0.99</v>
      </c>
      <c r="O250" s="78">
        <f t="shared" si="23"/>
        <v>0</v>
      </c>
      <c r="P250" s="78">
        <f t="shared" si="24"/>
        <v>0.15840000000000004</v>
      </c>
      <c r="Q250" s="153">
        <f t="shared" si="25"/>
        <v>1.6000000000000018E-3</v>
      </c>
      <c r="R250" s="171"/>
    </row>
    <row r="251" spans="2:18" s="3" customFormat="1" ht="27.95" customHeight="1">
      <c r="B251" s="563"/>
      <c r="C251" s="188"/>
      <c r="D251" s="20"/>
      <c r="E251" s="21"/>
      <c r="F251" s="31"/>
      <c r="G251" s="14" t="s">
        <v>13</v>
      </c>
      <c r="H251" s="15">
        <v>0.1</v>
      </c>
      <c r="I251" s="16" t="s">
        <v>204</v>
      </c>
      <c r="J251" s="12" t="s">
        <v>342</v>
      </c>
      <c r="K251" s="16" t="s">
        <v>300</v>
      </c>
      <c r="L251" s="66" t="s">
        <v>847</v>
      </c>
      <c r="M251" s="85">
        <f t="shared" si="27"/>
        <v>0.2</v>
      </c>
      <c r="N251" s="15">
        <f t="shared" si="26"/>
        <v>0.99</v>
      </c>
      <c r="O251" s="78">
        <f t="shared" si="23"/>
        <v>0</v>
      </c>
      <c r="P251" s="78">
        <f t="shared" si="24"/>
        <v>1.9800000000000005E-2</v>
      </c>
      <c r="Q251" s="153">
        <f t="shared" si="25"/>
        <v>2.0000000000000023E-4</v>
      </c>
      <c r="R251" s="171"/>
    </row>
    <row r="252" spans="2:18" s="3" customFormat="1" ht="27.95" customHeight="1">
      <c r="B252" s="563"/>
      <c r="C252" s="188"/>
      <c r="D252" s="22"/>
      <c r="E252" s="23"/>
      <c r="F252" s="24"/>
      <c r="G252" s="14" t="s">
        <v>14</v>
      </c>
      <c r="H252" s="15">
        <v>0.1</v>
      </c>
      <c r="I252" s="91" t="s">
        <v>68</v>
      </c>
      <c r="J252" s="12" t="s">
        <v>342</v>
      </c>
      <c r="K252" s="91" t="s">
        <v>82</v>
      </c>
      <c r="L252" s="66" t="s">
        <v>847</v>
      </c>
      <c r="M252" s="85">
        <f t="shared" si="27"/>
        <v>0.2</v>
      </c>
      <c r="N252" s="15">
        <f t="shared" si="26"/>
        <v>0.99</v>
      </c>
      <c r="O252" s="78">
        <f t="shared" si="23"/>
        <v>0</v>
      </c>
      <c r="P252" s="78">
        <f t="shared" si="24"/>
        <v>1.9800000000000005E-2</v>
      </c>
      <c r="Q252" s="153">
        <f t="shared" si="25"/>
        <v>2.0000000000000023E-4</v>
      </c>
      <c r="R252" s="171"/>
    </row>
    <row r="253" spans="2:18" s="3" customFormat="1" ht="27.95" customHeight="1">
      <c r="B253" s="563"/>
      <c r="C253" s="188"/>
      <c r="D253" s="17" t="s">
        <v>779</v>
      </c>
      <c r="E253" s="18" t="s">
        <v>354</v>
      </c>
      <c r="F253" s="19" t="s">
        <v>332</v>
      </c>
      <c r="G253" s="168" t="s">
        <v>357</v>
      </c>
      <c r="H253" s="164">
        <v>0.25</v>
      </c>
      <c r="I253" s="165" t="s">
        <v>81</v>
      </c>
      <c r="J253" s="13" t="s">
        <v>210</v>
      </c>
      <c r="K253" s="165" t="s">
        <v>298</v>
      </c>
      <c r="L253" s="66" t="s">
        <v>299</v>
      </c>
      <c r="M253" s="177">
        <v>0.45</v>
      </c>
      <c r="N253" s="164">
        <f t="shared" si="26"/>
        <v>0</v>
      </c>
      <c r="O253" s="167">
        <f t="shared" si="23"/>
        <v>0.1125</v>
      </c>
      <c r="P253" s="167">
        <f t="shared" si="24"/>
        <v>0</v>
      </c>
      <c r="Q253" s="178">
        <f t="shared" si="25"/>
        <v>0</v>
      </c>
      <c r="R253" s="171"/>
    </row>
    <row r="254" spans="2:18" s="3" customFormat="1" ht="27.95" customHeight="1">
      <c r="B254" s="563"/>
      <c r="C254" s="188"/>
      <c r="D254" s="20"/>
      <c r="E254" s="21"/>
      <c r="F254" s="31"/>
      <c r="G254" s="168" t="s">
        <v>233</v>
      </c>
      <c r="H254" s="164">
        <v>0.25</v>
      </c>
      <c r="I254" s="165" t="s">
        <v>204</v>
      </c>
      <c r="J254" s="13" t="s">
        <v>342</v>
      </c>
      <c r="K254" s="165" t="s">
        <v>82</v>
      </c>
      <c r="L254" s="66" t="s">
        <v>847</v>
      </c>
      <c r="M254" s="177">
        <v>0.45</v>
      </c>
      <c r="N254" s="164">
        <f t="shared" si="26"/>
        <v>0.99</v>
      </c>
      <c r="O254" s="167">
        <f t="shared" si="23"/>
        <v>0</v>
      </c>
      <c r="P254" s="167">
        <f t="shared" si="24"/>
        <v>0.111375</v>
      </c>
      <c r="Q254" s="178">
        <f t="shared" si="25"/>
        <v>1.125000000000001E-3</v>
      </c>
      <c r="R254" s="171"/>
    </row>
    <row r="255" spans="2:18" s="3" customFormat="1" ht="27.95" customHeight="1">
      <c r="B255" s="563"/>
      <c r="C255" s="188"/>
      <c r="D255" s="20"/>
      <c r="E255" s="21"/>
      <c r="F255" s="31"/>
      <c r="G255" s="168" t="s">
        <v>358</v>
      </c>
      <c r="H255" s="164">
        <v>0.25</v>
      </c>
      <c r="I255" s="165" t="s">
        <v>204</v>
      </c>
      <c r="J255" s="13" t="s">
        <v>342</v>
      </c>
      <c r="K255" s="165" t="s">
        <v>300</v>
      </c>
      <c r="L255" s="66" t="s">
        <v>847</v>
      </c>
      <c r="M255" s="177">
        <f>M253</f>
        <v>0.45</v>
      </c>
      <c r="N255" s="164">
        <f t="shared" si="26"/>
        <v>0.99</v>
      </c>
      <c r="O255" s="167">
        <f t="shared" si="23"/>
        <v>0</v>
      </c>
      <c r="P255" s="167">
        <f t="shared" si="24"/>
        <v>0.111375</v>
      </c>
      <c r="Q255" s="178">
        <f t="shared" si="25"/>
        <v>1.125000000000001E-3</v>
      </c>
      <c r="R255" s="171"/>
    </row>
    <row r="256" spans="2:18" s="3" customFormat="1" ht="27.95" customHeight="1">
      <c r="B256" s="563"/>
      <c r="C256" s="188"/>
      <c r="D256" s="20"/>
      <c r="E256" s="21"/>
      <c r="F256" s="31"/>
      <c r="G256" s="168" t="s">
        <v>359</v>
      </c>
      <c r="H256" s="164">
        <v>0.25</v>
      </c>
      <c r="I256" s="179" t="s">
        <v>26</v>
      </c>
      <c r="J256" s="180" t="s">
        <v>214</v>
      </c>
      <c r="K256" s="179" t="s">
        <v>18</v>
      </c>
      <c r="L256" s="181" t="s">
        <v>21</v>
      </c>
      <c r="M256" s="182">
        <f t="shared" si="27"/>
        <v>0.45</v>
      </c>
      <c r="N256" s="183">
        <f t="shared" si="26"/>
        <v>0</v>
      </c>
      <c r="O256" s="184">
        <f t="shared" si="23"/>
        <v>0.1125</v>
      </c>
      <c r="P256" s="184">
        <f t="shared" si="24"/>
        <v>0</v>
      </c>
      <c r="Q256" s="185">
        <f t="shared" si="25"/>
        <v>0</v>
      </c>
      <c r="R256" s="171"/>
    </row>
    <row r="257" spans="2:18" s="3" customFormat="1" ht="27.95" customHeight="1">
      <c r="B257" s="563"/>
      <c r="C257" s="188"/>
      <c r="D257" s="17" t="s">
        <v>780</v>
      </c>
      <c r="E257" s="18" t="s">
        <v>6</v>
      </c>
      <c r="F257" s="19" t="s">
        <v>333</v>
      </c>
      <c r="G257" s="14" t="s">
        <v>12</v>
      </c>
      <c r="H257" s="15">
        <v>0.8</v>
      </c>
      <c r="I257" s="16" t="s">
        <v>345</v>
      </c>
      <c r="J257" s="12" t="s">
        <v>820</v>
      </c>
      <c r="K257" s="16" t="s">
        <v>221</v>
      </c>
      <c r="L257" s="66" t="s">
        <v>847</v>
      </c>
      <c r="M257" s="85">
        <v>0.2</v>
      </c>
      <c r="N257" s="15">
        <f t="shared" si="26"/>
        <v>0.99</v>
      </c>
      <c r="O257" s="78">
        <f t="shared" si="23"/>
        <v>0</v>
      </c>
      <c r="P257" s="78">
        <f t="shared" si="24"/>
        <v>0.15840000000000004</v>
      </c>
      <c r="Q257" s="153">
        <f t="shared" si="25"/>
        <v>1.6000000000000018E-3</v>
      </c>
      <c r="R257" s="171"/>
    </row>
    <row r="258" spans="2:18" s="3" customFormat="1" ht="27.95" customHeight="1">
      <c r="B258" s="563"/>
      <c r="C258" s="188"/>
      <c r="D258" s="20"/>
      <c r="E258" s="21"/>
      <c r="F258" s="31"/>
      <c r="G258" s="14" t="s">
        <v>13</v>
      </c>
      <c r="H258" s="15">
        <v>0.1</v>
      </c>
      <c r="I258" s="16" t="s">
        <v>346</v>
      </c>
      <c r="J258" s="12" t="s">
        <v>218</v>
      </c>
      <c r="K258" s="16" t="s">
        <v>347</v>
      </c>
      <c r="L258" s="65" t="s">
        <v>217</v>
      </c>
      <c r="M258" s="85">
        <f t="shared" si="27"/>
        <v>0.2</v>
      </c>
      <c r="N258" s="15">
        <f t="shared" si="26"/>
        <v>0</v>
      </c>
      <c r="O258" s="78">
        <f t="shared" si="23"/>
        <v>2.0000000000000004E-2</v>
      </c>
      <c r="P258" s="78">
        <f t="shared" si="24"/>
        <v>0</v>
      </c>
      <c r="Q258" s="153">
        <f t="shared" si="25"/>
        <v>0</v>
      </c>
      <c r="R258" s="171"/>
    </row>
    <row r="259" spans="2:18" s="3" customFormat="1" ht="27.95" customHeight="1">
      <c r="B259" s="563"/>
      <c r="C259" s="188"/>
      <c r="D259" s="22"/>
      <c r="E259" s="23"/>
      <c r="F259" s="24"/>
      <c r="G259" s="14" t="s">
        <v>14</v>
      </c>
      <c r="H259" s="15">
        <v>0.1</v>
      </c>
      <c r="I259" s="16" t="s">
        <v>81</v>
      </c>
      <c r="J259" s="12" t="s">
        <v>210</v>
      </c>
      <c r="K259" s="16" t="s">
        <v>18</v>
      </c>
      <c r="L259" s="65" t="s">
        <v>21</v>
      </c>
      <c r="M259" s="85">
        <f t="shared" si="27"/>
        <v>0.2</v>
      </c>
      <c r="N259" s="15">
        <f t="shared" si="26"/>
        <v>0</v>
      </c>
      <c r="O259" s="78">
        <f t="shared" si="23"/>
        <v>2.0000000000000004E-2</v>
      </c>
      <c r="P259" s="78">
        <f t="shared" si="24"/>
        <v>0</v>
      </c>
      <c r="Q259" s="153">
        <f t="shared" si="25"/>
        <v>0</v>
      </c>
      <c r="R259" s="171"/>
    </row>
    <row r="260" spans="2:18" s="3" customFormat="1" ht="27.95" customHeight="1">
      <c r="B260" s="563"/>
      <c r="C260" s="188"/>
      <c r="D260" s="17" t="s">
        <v>781</v>
      </c>
      <c r="E260" s="18" t="s">
        <v>335</v>
      </c>
      <c r="F260" s="19" t="s">
        <v>330</v>
      </c>
      <c r="G260" s="14" t="s">
        <v>205</v>
      </c>
      <c r="H260" s="15">
        <v>0.4</v>
      </c>
      <c r="I260" s="16" t="s">
        <v>81</v>
      </c>
      <c r="J260" s="12" t="s">
        <v>210</v>
      </c>
      <c r="K260" s="16" t="s">
        <v>298</v>
      </c>
      <c r="L260" s="65" t="s">
        <v>299</v>
      </c>
      <c r="M260" s="85">
        <v>2</v>
      </c>
      <c r="N260" s="15">
        <f t="shared" si="26"/>
        <v>0</v>
      </c>
      <c r="O260" s="78">
        <f t="shared" si="23"/>
        <v>0.8</v>
      </c>
      <c r="P260" s="78">
        <f t="shared" si="24"/>
        <v>0</v>
      </c>
      <c r="Q260" s="153">
        <f t="shared" si="25"/>
        <v>0</v>
      </c>
      <c r="R260" s="113"/>
    </row>
    <row r="261" spans="2:18" s="3" customFormat="1" ht="27.95" customHeight="1">
      <c r="B261" s="563"/>
      <c r="C261" s="188"/>
      <c r="D261" s="20"/>
      <c r="E261" s="21"/>
      <c r="F261" s="31"/>
      <c r="G261" s="14" t="s">
        <v>206</v>
      </c>
      <c r="H261" s="15">
        <v>0.4</v>
      </c>
      <c r="I261" s="16" t="s">
        <v>204</v>
      </c>
      <c r="J261" s="12" t="s">
        <v>850</v>
      </c>
      <c r="K261" s="16" t="s">
        <v>300</v>
      </c>
      <c r="L261" s="66" t="s">
        <v>847</v>
      </c>
      <c r="M261" s="85">
        <f t="shared" si="27"/>
        <v>2</v>
      </c>
      <c r="N261" s="15">
        <f t="shared" si="26"/>
        <v>0.99</v>
      </c>
      <c r="O261" s="78">
        <f t="shared" si="23"/>
        <v>0</v>
      </c>
      <c r="P261" s="78">
        <f t="shared" si="24"/>
        <v>0.79200000000000004</v>
      </c>
      <c r="Q261" s="153">
        <f t="shared" si="25"/>
        <v>8.0000000000000071E-3</v>
      </c>
      <c r="R261" s="113"/>
    </row>
    <row r="262" spans="2:18" s="3" customFormat="1" ht="27.95" customHeight="1">
      <c r="B262" s="563"/>
      <c r="C262" s="269"/>
      <c r="D262" s="22"/>
      <c r="E262" s="23"/>
      <c r="F262" s="24"/>
      <c r="G262" s="14" t="s">
        <v>14</v>
      </c>
      <c r="H262" s="15">
        <v>0.2</v>
      </c>
      <c r="I262" s="16" t="s">
        <v>26</v>
      </c>
      <c r="J262" s="12" t="s">
        <v>214</v>
      </c>
      <c r="K262" s="16" t="s">
        <v>18</v>
      </c>
      <c r="L262" s="65" t="s">
        <v>21</v>
      </c>
      <c r="M262" s="85">
        <f t="shared" si="27"/>
        <v>2</v>
      </c>
      <c r="N262" s="15">
        <f t="shared" si="26"/>
        <v>0</v>
      </c>
      <c r="O262" s="78">
        <f t="shared" si="23"/>
        <v>0.4</v>
      </c>
      <c r="P262" s="78">
        <f t="shared" si="24"/>
        <v>0</v>
      </c>
      <c r="Q262" s="153">
        <f t="shared" si="25"/>
        <v>0</v>
      </c>
      <c r="R262" s="113"/>
    </row>
    <row r="263" spans="2:18" s="3" customFormat="1" ht="27.95" customHeight="1">
      <c r="B263" s="563"/>
      <c r="C263" s="94" t="s">
        <v>782</v>
      </c>
      <c r="D263" s="20" t="s">
        <v>783</v>
      </c>
      <c r="E263" s="21" t="s">
        <v>22</v>
      </c>
      <c r="F263" s="31" t="s">
        <v>324</v>
      </c>
      <c r="G263" s="25" t="s">
        <v>205</v>
      </c>
      <c r="H263" s="26">
        <v>0.4</v>
      </c>
      <c r="I263" s="27" t="s">
        <v>15</v>
      </c>
      <c r="J263" s="11" t="s">
        <v>210</v>
      </c>
      <c r="K263" s="27" t="s">
        <v>18</v>
      </c>
      <c r="L263" s="64" t="s">
        <v>21</v>
      </c>
      <c r="M263" s="87">
        <v>2</v>
      </c>
      <c r="N263" s="26">
        <f t="shared" si="26"/>
        <v>0</v>
      </c>
      <c r="O263" s="88">
        <f t="shared" si="23"/>
        <v>0.8</v>
      </c>
      <c r="P263" s="88">
        <f t="shared" si="24"/>
        <v>0</v>
      </c>
      <c r="Q263" s="152">
        <f t="shared" si="25"/>
        <v>0</v>
      </c>
      <c r="R263" s="113"/>
    </row>
    <row r="264" spans="2:18" s="3" customFormat="1" ht="27.95" customHeight="1">
      <c r="B264" s="563"/>
      <c r="C264" s="188"/>
      <c r="D264" s="20"/>
      <c r="E264" s="21"/>
      <c r="F264" s="31"/>
      <c r="G264" s="14" t="s">
        <v>206</v>
      </c>
      <c r="H264" s="15">
        <v>0.4</v>
      </c>
      <c r="I264" s="16" t="s">
        <v>204</v>
      </c>
      <c r="J264" s="13" t="s">
        <v>850</v>
      </c>
      <c r="K264" s="16" t="s">
        <v>20</v>
      </c>
      <c r="L264" s="66" t="s">
        <v>847</v>
      </c>
      <c r="M264" s="85">
        <f t="shared" ref="M264:M286" si="28">M263</f>
        <v>2</v>
      </c>
      <c r="N264" s="15">
        <f t="shared" si="26"/>
        <v>0.99</v>
      </c>
      <c r="O264" s="78">
        <f t="shared" si="23"/>
        <v>0</v>
      </c>
      <c r="P264" s="78">
        <f t="shared" si="24"/>
        <v>0.79200000000000004</v>
      </c>
      <c r="Q264" s="153">
        <f t="shared" si="25"/>
        <v>8.0000000000000071E-3</v>
      </c>
      <c r="R264" s="113"/>
    </row>
    <row r="265" spans="2:18" s="3" customFormat="1" ht="27.95" customHeight="1">
      <c r="B265" s="563"/>
      <c r="C265" s="188"/>
      <c r="D265" s="22"/>
      <c r="E265" s="23"/>
      <c r="F265" s="24"/>
      <c r="G265" s="14" t="s">
        <v>14</v>
      </c>
      <c r="H265" s="15">
        <v>0.2</v>
      </c>
      <c r="I265" s="16" t="s">
        <v>15</v>
      </c>
      <c r="J265" s="12" t="s">
        <v>210</v>
      </c>
      <c r="K265" s="16" t="s">
        <v>18</v>
      </c>
      <c r="L265" s="65" t="s">
        <v>21</v>
      </c>
      <c r="M265" s="85">
        <f t="shared" si="28"/>
        <v>2</v>
      </c>
      <c r="N265" s="15">
        <f t="shared" si="26"/>
        <v>0</v>
      </c>
      <c r="O265" s="78">
        <f t="shared" si="23"/>
        <v>0.4</v>
      </c>
      <c r="P265" s="78">
        <f t="shared" si="24"/>
        <v>0</v>
      </c>
      <c r="Q265" s="153">
        <f t="shared" si="25"/>
        <v>0</v>
      </c>
      <c r="R265" s="113"/>
    </row>
    <row r="266" spans="2:18" s="3" customFormat="1" ht="27.95" customHeight="1">
      <c r="B266" s="563"/>
      <c r="C266" s="188"/>
      <c r="D266" s="17" t="s">
        <v>784</v>
      </c>
      <c r="E266" s="18" t="s">
        <v>6</v>
      </c>
      <c r="F266" s="19" t="s">
        <v>312</v>
      </c>
      <c r="G266" s="14" t="s">
        <v>12</v>
      </c>
      <c r="H266" s="15">
        <v>0.8</v>
      </c>
      <c r="I266" s="16" t="s">
        <v>68</v>
      </c>
      <c r="J266" s="12" t="s">
        <v>820</v>
      </c>
      <c r="K266" s="16" t="s">
        <v>221</v>
      </c>
      <c r="L266" s="66" t="s">
        <v>847</v>
      </c>
      <c r="M266" s="85">
        <v>0.2</v>
      </c>
      <c r="N266" s="15">
        <f t="shared" si="26"/>
        <v>0.99</v>
      </c>
      <c r="O266" s="78">
        <f t="shared" si="23"/>
        <v>0</v>
      </c>
      <c r="P266" s="78">
        <f t="shared" si="24"/>
        <v>0.15840000000000004</v>
      </c>
      <c r="Q266" s="153">
        <f t="shared" si="25"/>
        <v>1.6000000000000018E-3</v>
      </c>
      <c r="R266" s="113"/>
    </row>
    <row r="267" spans="2:18" s="3" customFormat="1" ht="27.95" customHeight="1">
      <c r="B267" s="563"/>
      <c r="C267" s="188"/>
      <c r="D267" s="20"/>
      <c r="E267" s="21"/>
      <c r="F267" s="31"/>
      <c r="G267" s="14" t="s">
        <v>13</v>
      </c>
      <c r="H267" s="15">
        <v>0.1</v>
      </c>
      <c r="I267" s="16" t="s">
        <v>339</v>
      </c>
      <c r="J267" s="12" t="s">
        <v>343</v>
      </c>
      <c r="K267" s="16" t="s">
        <v>297</v>
      </c>
      <c r="L267" s="66" t="s">
        <v>847</v>
      </c>
      <c r="M267" s="85">
        <f t="shared" si="28"/>
        <v>0.2</v>
      </c>
      <c r="N267" s="15">
        <f t="shared" si="26"/>
        <v>0.99</v>
      </c>
      <c r="O267" s="78">
        <f t="shared" si="23"/>
        <v>0</v>
      </c>
      <c r="P267" s="78">
        <f t="shared" si="24"/>
        <v>1.9800000000000005E-2</v>
      </c>
      <c r="Q267" s="153">
        <f t="shared" si="25"/>
        <v>2.0000000000000023E-4</v>
      </c>
      <c r="R267" s="113"/>
    </row>
    <row r="268" spans="2:18" s="3" customFormat="1" ht="27.95" customHeight="1">
      <c r="B268" s="563"/>
      <c r="C268" s="188"/>
      <c r="D268" s="22"/>
      <c r="E268" s="23"/>
      <c r="F268" s="24"/>
      <c r="G268" s="14" t="s">
        <v>14</v>
      </c>
      <c r="H268" s="15">
        <v>0.1</v>
      </c>
      <c r="I268" s="16" t="s">
        <v>340</v>
      </c>
      <c r="J268" s="12" t="s">
        <v>342</v>
      </c>
      <c r="K268" s="16" t="s">
        <v>221</v>
      </c>
      <c r="L268" s="66" t="s">
        <v>847</v>
      </c>
      <c r="M268" s="85">
        <f t="shared" si="28"/>
        <v>0.2</v>
      </c>
      <c r="N268" s="15">
        <f t="shared" si="26"/>
        <v>0.99</v>
      </c>
      <c r="O268" s="78">
        <f t="shared" si="23"/>
        <v>0</v>
      </c>
      <c r="P268" s="78">
        <f t="shared" si="24"/>
        <v>1.9800000000000005E-2</v>
      </c>
      <c r="Q268" s="153">
        <f t="shared" si="25"/>
        <v>2.0000000000000023E-4</v>
      </c>
      <c r="R268" s="113"/>
    </row>
    <row r="269" spans="2:18" s="3" customFormat="1" ht="27.95" customHeight="1">
      <c r="B269" s="563"/>
      <c r="C269" s="188"/>
      <c r="D269" s="17" t="s">
        <v>785</v>
      </c>
      <c r="E269" s="18" t="s">
        <v>334</v>
      </c>
      <c r="F269" s="19" t="s">
        <v>312</v>
      </c>
      <c r="G269" s="14" t="s">
        <v>12</v>
      </c>
      <c r="H269" s="15">
        <v>0.8</v>
      </c>
      <c r="I269" s="16" t="s">
        <v>68</v>
      </c>
      <c r="J269" s="12" t="s">
        <v>820</v>
      </c>
      <c r="K269" s="16" t="s">
        <v>221</v>
      </c>
      <c r="L269" s="66" t="s">
        <v>847</v>
      </c>
      <c r="M269" s="85">
        <v>0.2</v>
      </c>
      <c r="N269" s="15">
        <f t="shared" si="26"/>
        <v>0.99</v>
      </c>
      <c r="O269" s="78">
        <f t="shared" si="23"/>
        <v>0</v>
      </c>
      <c r="P269" s="78">
        <f t="shared" si="24"/>
        <v>0.15840000000000004</v>
      </c>
      <c r="Q269" s="153">
        <f t="shared" si="25"/>
        <v>1.6000000000000018E-3</v>
      </c>
      <c r="R269" s="113"/>
    </row>
    <row r="270" spans="2:18" s="3" customFormat="1" ht="27.95" customHeight="1">
      <c r="B270" s="563"/>
      <c r="C270" s="188"/>
      <c r="D270" s="20"/>
      <c r="E270" s="21"/>
      <c r="F270" s="31"/>
      <c r="G270" s="14" t="s">
        <v>13</v>
      </c>
      <c r="H270" s="15">
        <v>0.1</v>
      </c>
      <c r="I270" s="16" t="s">
        <v>339</v>
      </c>
      <c r="J270" s="12" t="s">
        <v>343</v>
      </c>
      <c r="K270" s="16" t="s">
        <v>297</v>
      </c>
      <c r="L270" s="66" t="s">
        <v>847</v>
      </c>
      <c r="M270" s="85">
        <f t="shared" si="28"/>
        <v>0.2</v>
      </c>
      <c r="N270" s="15">
        <f t="shared" si="26"/>
        <v>0.99</v>
      </c>
      <c r="O270" s="78">
        <f t="shared" si="23"/>
        <v>0</v>
      </c>
      <c r="P270" s="78">
        <f t="shared" si="24"/>
        <v>1.9800000000000005E-2</v>
      </c>
      <c r="Q270" s="153">
        <f t="shared" si="25"/>
        <v>2.0000000000000023E-4</v>
      </c>
      <c r="R270" s="113"/>
    </row>
    <row r="271" spans="2:18" s="3" customFormat="1" ht="27.95" customHeight="1">
      <c r="B271" s="563"/>
      <c r="C271" s="188"/>
      <c r="D271" s="22"/>
      <c r="E271" s="23"/>
      <c r="F271" s="24"/>
      <c r="G271" s="14" t="s">
        <v>14</v>
      </c>
      <c r="H271" s="15">
        <v>0.1</v>
      </c>
      <c r="I271" s="16" t="s">
        <v>340</v>
      </c>
      <c r="J271" s="12" t="s">
        <v>342</v>
      </c>
      <c r="K271" s="16" t="s">
        <v>221</v>
      </c>
      <c r="L271" s="66" t="s">
        <v>847</v>
      </c>
      <c r="M271" s="85">
        <f t="shared" si="28"/>
        <v>0.2</v>
      </c>
      <c r="N271" s="15">
        <f t="shared" si="26"/>
        <v>0.99</v>
      </c>
      <c r="O271" s="78">
        <f t="shared" si="23"/>
        <v>0</v>
      </c>
      <c r="P271" s="78">
        <f t="shared" si="24"/>
        <v>1.9800000000000005E-2</v>
      </c>
      <c r="Q271" s="153">
        <f t="shared" si="25"/>
        <v>2.0000000000000023E-4</v>
      </c>
      <c r="R271" s="113"/>
    </row>
    <row r="272" spans="2:18" s="3" customFormat="1" ht="27.95" customHeight="1">
      <c r="B272" s="563"/>
      <c r="C272" s="188"/>
      <c r="D272" s="17" t="s">
        <v>786</v>
      </c>
      <c r="E272" s="18" t="s">
        <v>71</v>
      </c>
      <c r="F272" s="19" t="s">
        <v>325</v>
      </c>
      <c r="G272" s="14" t="s">
        <v>205</v>
      </c>
      <c r="H272" s="15">
        <v>0.4</v>
      </c>
      <c r="I272" s="16" t="s">
        <v>15</v>
      </c>
      <c r="J272" s="12" t="s">
        <v>210</v>
      </c>
      <c r="K272" s="16" t="s">
        <v>18</v>
      </c>
      <c r="L272" s="65" t="s">
        <v>21</v>
      </c>
      <c r="M272" s="85">
        <v>2</v>
      </c>
      <c r="N272" s="15">
        <f t="shared" si="26"/>
        <v>0</v>
      </c>
      <c r="O272" s="78">
        <f t="shared" si="23"/>
        <v>0.8</v>
      </c>
      <c r="P272" s="78">
        <f t="shared" si="24"/>
        <v>0</v>
      </c>
      <c r="Q272" s="153">
        <f t="shared" si="25"/>
        <v>0</v>
      </c>
      <c r="R272" s="113"/>
    </row>
    <row r="273" spans="2:18" s="3" customFormat="1" ht="27.95" customHeight="1">
      <c r="B273" s="563"/>
      <c r="C273" s="188"/>
      <c r="D273" s="20"/>
      <c r="E273" s="21"/>
      <c r="F273" s="31"/>
      <c r="G273" s="14" t="s">
        <v>206</v>
      </c>
      <c r="H273" s="15">
        <v>0.4</v>
      </c>
      <c r="I273" s="16" t="s">
        <v>204</v>
      </c>
      <c r="J273" s="13" t="s">
        <v>850</v>
      </c>
      <c r="K273" s="16" t="s">
        <v>20</v>
      </c>
      <c r="L273" s="66" t="s">
        <v>847</v>
      </c>
      <c r="M273" s="85">
        <f t="shared" si="28"/>
        <v>2</v>
      </c>
      <c r="N273" s="15">
        <f t="shared" si="26"/>
        <v>0.99</v>
      </c>
      <c r="O273" s="78">
        <f t="shared" si="23"/>
        <v>0</v>
      </c>
      <c r="P273" s="78">
        <f t="shared" si="24"/>
        <v>0.79200000000000004</v>
      </c>
      <c r="Q273" s="153">
        <f t="shared" si="25"/>
        <v>8.0000000000000071E-3</v>
      </c>
      <c r="R273" s="113"/>
    </row>
    <row r="274" spans="2:18" s="3" customFormat="1" ht="27.95" customHeight="1">
      <c r="B274" s="563"/>
      <c r="C274" s="188"/>
      <c r="D274" s="22"/>
      <c r="E274" s="23"/>
      <c r="F274" s="24"/>
      <c r="G274" s="14" t="s">
        <v>14</v>
      </c>
      <c r="H274" s="15">
        <v>0.2</v>
      </c>
      <c r="I274" s="16" t="s">
        <v>15</v>
      </c>
      <c r="J274" s="12" t="s">
        <v>210</v>
      </c>
      <c r="K274" s="16" t="s">
        <v>18</v>
      </c>
      <c r="L274" s="65" t="s">
        <v>21</v>
      </c>
      <c r="M274" s="85">
        <f t="shared" si="28"/>
        <v>2</v>
      </c>
      <c r="N274" s="15">
        <f t="shared" si="26"/>
        <v>0</v>
      </c>
      <c r="O274" s="78">
        <f t="shared" si="23"/>
        <v>0.4</v>
      </c>
      <c r="P274" s="78">
        <f t="shared" si="24"/>
        <v>0</v>
      </c>
      <c r="Q274" s="153">
        <f t="shared" si="25"/>
        <v>0</v>
      </c>
      <c r="R274" s="113"/>
    </row>
    <row r="275" spans="2:18" s="3" customFormat="1" ht="27.95" customHeight="1">
      <c r="B275" s="563"/>
      <c r="C275" s="188"/>
      <c r="D275" s="17" t="s">
        <v>787</v>
      </c>
      <c r="E275" s="18" t="s">
        <v>6</v>
      </c>
      <c r="F275" s="19" t="s">
        <v>326</v>
      </c>
      <c r="G275" s="14" t="s">
        <v>12</v>
      </c>
      <c r="H275" s="15">
        <v>0.8</v>
      </c>
      <c r="I275" s="16" t="s">
        <v>344</v>
      </c>
      <c r="J275" s="12" t="s">
        <v>820</v>
      </c>
      <c r="K275" s="16" t="s">
        <v>82</v>
      </c>
      <c r="L275" s="66" t="s">
        <v>847</v>
      </c>
      <c r="M275" s="85">
        <v>0.2</v>
      </c>
      <c r="N275" s="15">
        <f t="shared" si="26"/>
        <v>0.99</v>
      </c>
      <c r="O275" s="78">
        <f t="shared" si="23"/>
        <v>0</v>
      </c>
      <c r="P275" s="78">
        <f t="shared" si="24"/>
        <v>0.15840000000000004</v>
      </c>
      <c r="Q275" s="153">
        <f t="shared" si="25"/>
        <v>1.6000000000000018E-3</v>
      </c>
      <c r="R275" s="113"/>
    </row>
    <row r="276" spans="2:18" s="3" customFormat="1" ht="27.95" customHeight="1">
      <c r="B276" s="563"/>
      <c r="C276" s="188"/>
      <c r="D276" s="20"/>
      <c r="E276" s="21"/>
      <c r="F276" s="31"/>
      <c r="G276" s="14" t="s">
        <v>13</v>
      </c>
      <c r="H276" s="15">
        <v>0.1</v>
      </c>
      <c r="I276" s="16" t="s">
        <v>68</v>
      </c>
      <c r="J276" s="12" t="s">
        <v>342</v>
      </c>
      <c r="K276" s="16" t="s">
        <v>297</v>
      </c>
      <c r="L276" s="66" t="s">
        <v>847</v>
      </c>
      <c r="M276" s="85">
        <f t="shared" si="28"/>
        <v>0.2</v>
      </c>
      <c r="N276" s="15">
        <f t="shared" si="26"/>
        <v>0.99</v>
      </c>
      <c r="O276" s="78">
        <f t="shared" si="23"/>
        <v>0</v>
      </c>
      <c r="P276" s="78">
        <f t="shared" si="24"/>
        <v>1.9800000000000005E-2</v>
      </c>
      <c r="Q276" s="153">
        <f t="shared" si="25"/>
        <v>2.0000000000000023E-4</v>
      </c>
      <c r="R276" s="113"/>
    </row>
    <row r="277" spans="2:18" s="3" customFormat="1" ht="27.95" customHeight="1">
      <c r="B277" s="563"/>
      <c r="C277" s="188"/>
      <c r="D277" s="22"/>
      <c r="E277" s="23"/>
      <c r="F277" s="24"/>
      <c r="G277" s="14" t="s">
        <v>14</v>
      </c>
      <c r="H277" s="15">
        <v>0.1</v>
      </c>
      <c r="I277" s="16" t="s">
        <v>68</v>
      </c>
      <c r="J277" s="12" t="s">
        <v>342</v>
      </c>
      <c r="K277" s="16" t="s">
        <v>221</v>
      </c>
      <c r="L277" s="66" t="s">
        <v>847</v>
      </c>
      <c r="M277" s="85">
        <f t="shared" si="28"/>
        <v>0.2</v>
      </c>
      <c r="N277" s="15">
        <f t="shared" si="26"/>
        <v>0.99</v>
      </c>
      <c r="O277" s="78">
        <f t="shared" si="23"/>
        <v>0</v>
      </c>
      <c r="P277" s="78">
        <f t="shared" si="24"/>
        <v>1.9800000000000005E-2</v>
      </c>
      <c r="Q277" s="153">
        <f t="shared" si="25"/>
        <v>2.0000000000000023E-4</v>
      </c>
      <c r="R277" s="113"/>
    </row>
    <row r="278" spans="2:18" s="3" customFormat="1" ht="27.95" customHeight="1">
      <c r="B278" s="563"/>
      <c r="C278" s="188"/>
      <c r="D278" s="17" t="s">
        <v>788</v>
      </c>
      <c r="E278" s="18" t="s">
        <v>6</v>
      </c>
      <c r="F278" s="19" t="s">
        <v>327</v>
      </c>
      <c r="G278" s="14" t="s">
        <v>12</v>
      </c>
      <c r="H278" s="15">
        <v>0.8</v>
      </c>
      <c r="I278" s="16" t="s">
        <v>344</v>
      </c>
      <c r="J278" s="12" t="s">
        <v>820</v>
      </c>
      <c r="K278" s="16" t="s">
        <v>82</v>
      </c>
      <c r="L278" s="66" t="s">
        <v>847</v>
      </c>
      <c r="M278" s="85">
        <v>0.2</v>
      </c>
      <c r="N278" s="15">
        <f t="shared" si="26"/>
        <v>0.99</v>
      </c>
      <c r="O278" s="78">
        <f t="shared" si="23"/>
        <v>0</v>
      </c>
      <c r="P278" s="78">
        <f t="shared" si="24"/>
        <v>0.15840000000000004</v>
      </c>
      <c r="Q278" s="153">
        <f t="shared" si="25"/>
        <v>1.6000000000000018E-3</v>
      </c>
      <c r="R278" s="113"/>
    </row>
    <row r="279" spans="2:18" s="3" customFormat="1" ht="27.95" customHeight="1">
      <c r="B279" s="563"/>
      <c r="C279" s="188"/>
      <c r="D279" s="20"/>
      <c r="E279" s="21"/>
      <c r="F279" s="31"/>
      <c r="G279" s="14" t="s">
        <v>13</v>
      </c>
      <c r="H279" s="15">
        <v>0.1</v>
      </c>
      <c r="I279" s="16" t="s">
        <v>68</v>
      </c>
      <c r="J279" s="12" t="s">
        <v>342</v>
      </c>
      <c r="K279" s="16" t="s">
        <v>297</v>
      </c>
      <c r="L279" s="66" t="s">
        <v>847</v>
      </c>
      <c r="M279" s="85">
        <f t="shared" si="28"/>
        <v>0.2</v>
      </c>
      <c r="N279" s="15">
        <f t="shared" si="26"/>
        <v>0.99</v>
      </c>
      <c r="O279" s="78">
        <f t="shared" si="23"/>
        <v>0</v>
      </c>
      <c r="P279" s="78">
        <f t="shared" si="24"/>
        <v>1.9800000000000005E-2</v>
      </c>
      <c r="Q279" s="153">
        <f t="shared" si="25"/>
        <v>2.0000000000000023E-4</v>
      </c>
      <c r="R279" s="113"/>
    </row>
    <row r="280" spans="2:18" s="3" customFormat="1" ht="27.95" customHeight="1">
      <c r="B280" s="563"/>
      <c r="C280" s="188"/>
      <c r="D280" s="22"/>
      <c r="E280" s="23"/>
      <c r="F280" s="24"/>
      <c r="G280" s="14" t="s">
        <v>14</v>
      </c>
      <c r="H280" s="15">
        <v>0.1</v>
      </c>
      <c r="I280" s="16" t="s">
        <v>68</v>
      </c>
      <c r="J280" s="12" t="s">
        <v>342</v>
      </c>
      <c r="K280" s="16" t="s">
        <v>221</v>
      </c>
      <c r="L280" s="66" t="s">
        <v>847</v>
      </c>
      <c r="M280" s="85">
        <f t="shared" si="28"/>
        <v>0.2</v>
      </c>
      <c r="N280" s="15">
        <f t="shared" si="26"/>
        <v>0.99</v>
      </c>
      <c r="O280" s="78">
        <f t="shared" si="23"/>
        <v>0</v>
      </c>
      <c r="P280" s="78">
        <f t="shared" si="24"/>
        <v>1.9800000000000005E-2</v>
      </c>
      <c r="Q280" s="153">
        <f t="shared" si="25"/>
        <v>2.0000000000000023E-4</v>
      </c>
      <c r="R280" s="113"/>
    </row>
    <row r="281" spans="2:18" s="3" customFormat="1" ht="27.95" customHeight="1">
      <c r="B281" s="563"/>
      <c r="C281" s="188"/>
      <c r="D281" s="17" t="s">
        <v>789</v>
      </c>
      <c r="E281" s="18" t="s">
        <v>71</v>
      </c>
      <c r="F281" s="19" t="s">
        <v>329</v>
      </c>
      <c r="G281" s="14" t="s">
        <v>205</v>
      </c>
      <c r="H281" s="15">
        <v>0.4</v>
      </c>
      <c r="I281" s="16" t="s">
        <v>81</v>
      </c>
      <c r="J281" s="12" t="s">
        <v>292</v>
      </c>
      <c r="K281" s="16" t="s">
        <v>215</v>
      </c>
      <c r="L281" s="65" t="s">
        <v>217</v>
      </c>
      <c r="M281" s="85">
        <v>2</v>
      </c>
      <c r="N281" s="15">
        <f t="shared" si="26"/>
        <v>0</v>
      </c>
      <c r="O281" s="78">
        <f t="shared" si="23"/>
        <v>0.8</v>
      </c>
      <c r="P281" s="78">
        <f t="shared" si="24"/>
        <v>0</v>
      </c>
      <c r="Q281" s="153">
        <f t="shared" si="25"/>
        <v>0</v>
      </c>
      <c r="R281" s="113"/>
    </row>
    <row r="282" spans="2:18" s="3" customFormat="1" ht="27.95" customHeight="1">
      <c r="B282" s="563"/>
      <c r="C282" s="188"/>
      <c r="D282" s="20"/>
      <c r="E282" s="21"/>
      <c r="F282" s="31"/>
      <c r="G282" s="14" t="s">
        <v>206</v>
      </c>
      <c r="H282" s="15">
        <v>0.4</v>
      </c>
      <c r="I282" s="16" t="s">
        <v>68</v>
      </c>
      <c r="J282" s="12" t="s">
        <v>342</v>
      </c>
      <c r="K282" s="16" t="s">
        <v>297</v>
      </c>
      <c r="L282" s="66" t="s">
        <v>847</v>
      </c>
      <c r="M282" s="85">
        <f t="shared" si="28"/>
        <v>2</v>
      </c>
      <c r="N282" s="15">
        <f t="shared" si="26"/>
        <v>0.99</v>
      </c>
      <c r="O282" s="78">
        <f t="shared" si="23"/>
        <v>0</v>
      </c>
      <c r="P282" s="78">
        <f t="shared" si="24"/>
        <v>0.79200000000000004</v>
      </c>
      <c r="Q282" s="153">
        <f t="shared" si="25"/>
        <v>8.0000000000000071E-3</v>
      </c>
      <c r="R282" s="113"/>
    </row>
    <row r="283" spans="2:18" s="3" customFormat="1" ht="27.95" customHeight="1">
      <c r="B283" s="563"/>
      <c r="C283" s="188"/>
      <c r="D283" s="22"/>
      <c r="E283" s="23"/>
      <c r="F283" s="24"/>
      <c r="G283" s="14" t="s">
        <v>14</v>
      </c>
      <c r="H283" s="15">
        <v>0.2</v>
      </c>
      <c r="I283" s="16" t="s">
        <v>15</v>
      </c>
      <c r="J283" s="12" t="s">
        <v>210</v>
      </c>
      <c r="K283" s="16" t="s">
        <v>18</v>
      </c>
      <c r="L283" s="65" t="s">
        <v>21</v>
      </c>
      <c r="M283" s="85">
        <f t="shared" si="28"/>
        <v>2</v>
      </c>
      <c r="N283" s="15">
        <f t="shared" si="26"/>
        <v>0</v>
      </c>
      <c r="O283" s="78">
        <f t="shared" si="23"/>
        <v>0.4</v>
      </c>
      <c r="P283" s="78">
        <f t="shared" si="24"/>
        <v>0</v>
      </c>
      <c r="Q283" s="153">
        <f t="shared" si="25"/>
        <v>0</v>
      </c>
      <c r="R283" s="113"/>
    </row>
    <row r="284" spans="2:18" s="3" customFormat="1" ht="27.95" customHeight="1">
      <c r="B284" s="563"/>
      <c r="C284" s="188"/>
      <c r="D284" s="17" t="s">
        <v>790</v>
      </c>
      <c r="E284" s="18" t="s">
        <v>24</v>
      </c>
      <c r="F284" s="19" t="s">
        <v>331</v>
      </c>
      <c r="G284" s="14" t="s">
        <v>12</v>
      </c>
      <c r="H284" s="15">
        <v>0.8</v>
      </c>
      <c r="I284" s="16" t="s">
        <v>68</v>
      </c>
      <c r="J284" s="12" t="s">
        <v>342</v>
      </c>
      <c r="K284" s="16" t="s">
        <v>221</v>
      </c>
      <c r="L284" s="66" t="s">
        <v>847</v>
      </c>
      <c r="M284" s="85">
        <v>0.2</v>
      </c>
      <c r="N284" s="15">
        <f t="shared" si="26"/>
        <v>0.99</v>
      </c>
      <c r="O284" s="78">
        <f t="shared" si="23"/>
        <v>0</v>
      </c>
      <c r="P284" s="78">
        <f t="shared" si="24"/>
        <v>0.15840000000000004</v>
      </c>
      <c r="Q284" s="153">
        <f t="shared" si="25"/>
        <v>1.6000000000000018E-3</v>
      </c>
      <c r="R284" s="113"/>
    </row>
    <row r="285" spans="2:18" s="3" customFormat="1" ht="27.95" customHeight="1">
      <c r="B285" s="563"/>
      <c r="C285" s="188"/>
      <c r="D285" s="20"/>
      <c r="E285" s="21"/>
      <c r="F285" s="31"/>
      <c r="G285" s="14" t="s">
        <v>13</v>
      </c>
      <c r="H285" s="15">
        <v>0.1</v>
      </c>
      <c r="I285" s="16" t="s">
        <v>204</v>
      </c>
      <c r="J285" s="12" t="s">
        <v>342</v>
      </c>
      <c r="K285" s="16" t="s">
        <v>300</v>
      </c>
      <c r="L285" s="66" t="s">
        <v>847</v>
      </c>
      <c r="M285" s="85">
        <f t="shared" si="28"/>
        <v>0.2</v>
      </c>
      <c r="N285" s="15">
        <f t="shared" si="26"/>
        <v>0.99</v>
      </c>
      <c r="O285" s="78">
        <f t="shared" si="23"/>
        <v>0</v>
      </c>
      <c r="P285" s="78">
        <f t="shared" si="24"/>
        <v>1.9800000000000005E-2</v>
      </c>
      <c r="Q285" s="153">
        <f t="shared" si="25"/>
        <v>2.0000000000000023E-4</v>
      </c>
      <c r="R285" s="113"/>
    </row>
    <row r="286" spans="2:18" s="3" customFormat="1" ht="27.95" customHeight="1">
      <c r="B286" s="563"/>
      <c r="C286" s="188"/>
      <c r="D286" s="20"/>
      <c r="E286" s="21"/>
      <c r="F286" s="31"/>
      <c r="G286" s="14" t="s">
        <v>14</v>
      </c>
      <c r="H286" s="15">
        <v>0.1</v>
      </c>
      <c r="I286" s="91" t="s">
        <v>68</v>
      </c>
      <c r="J286" s="12" t="s">
        <v>342</v>
      </c>
      <c r="K286" s="91" t="s">
        <v>82</v>
      </c>
      <c r="L286" s="66" t="s">
        <v>847</v>
      </c>
      <c r="M286" s="93">
        <f t="shared" si="28"/>
        <v>0.2</v>
      </c>
      <c r="N286" s="172">
        <f t="shared" si="26"/>
        <v>0.99</v>
      </c>
      <c r="O286" s="174">
        <f t="shared" si="23"/>
        <v>0</v>
      </c>
      <c r="P286" s="174">
        <f t="shared" si="24"/>
        <v>1.9800000000000005E-2</v>
      </c>
      <c r="Q286" s="175">
        <f t="shared" si="25"/>
        <v>2.0000000000000023E-4</v>
      </c>
      <c r="R286" s="113"/>
    </row>
    <row r="287" spans="2:18" s="3" customFormat="1" ht="27.95" customHeight="1">
      <c r="B287" s="563"/>
      <c r="C287" s="188"/>
      <c r="D287" s="17" t="s">
        <v>791</v>
      </c>
      <c r="E287" s="18" t="s">
        <v>71</v>
      </c>
      <c r="F287" s="19" t="s">
        <v>330</v>
      </c>
      <c r="G287" s="14" t="s">
        <v>205</v>
      </c>
      <c r="H287" s="15">
        <v>0.4</v>
      </c>
      <c r="I287" s="16" t="s">
        <v>81</v>
      </c>
      <c r="J287" s="12" t="s">
        <v>292</v>
      </c>
      <c r="K287" s="16" t="s">
        <v>215</v>
      </c>
      <c r="L287" s="65" t="s">
        <v>217</v>
      </c>
      <c r="M287" s="85">
        <v>2</v>
      </c>
      <c r="N287" s="15">
        <f t="shared" si="26"/>
        <v>0</v>
      </c>
      <c r="O287" s="78">
        <f t="shared" si="23"/>
        <v>0.8</v>
      </c>
      <c r="P287" s="78">
        <f t="shared" si="24"/>
        <v>0</v>
      </c>
      <c r="Q287" s="153">
        <f t="shared" si="25"/>
        <v>0</v>
      </c>
      <c r="R287" s="113"/>
    </row>
    <row r="288" spans="2:18" s="3" customFormat="1" ht="27.95" customHeight="1">
      <c r="B288" s="563"/>
      <c r="C288" s="188"/>
      <c r="D288" s="20"/>
      <c r="E288" s="21"/>
      <c r="F288" s="31"/>
      <c r="G288" s="14" t="s">
        <v>206</v>
      </c>
      <c r="H288" s="15">
        <v>0.4</v>
      </c>
      <c r="I288" s="16" t="s">
        <v>68</v>
      </c>
      <c r="J288" s="12" t="s">
        <v>342</v>
      </c>
      <c r="K288" s="16" t="s">
        <v>297</v>
      </c>
      <c r="L288" s="66" t="s">
        <v>847</v>
      </c>
      <c r="M288" s="85">
        <f t="shared" ref="M288:M302" si="29">M287</f>
        <v>2</v>
      </c>
      <c r="N288" s="15">
        <f t="shared" si="26"/>
        <v>0.99</v>
      </c>
      <c r="O288" s="78">
        <f t="shared" si="23"/>
        <v>0</v>
      </c>
      <c r="P288" s="78">
        <f t="shared" si="24"/>
        <v>0.79200000000000004</v>
      </c>
      <c r="Q288" s="153">
        <f t="shared" si="25"/>
        <v>8.0000000000000071E-3</v>
      </c>
      <c r="R288" s="113"/>
    </row>
    <row r="289" spans="2:18" s="3" customFormat="1" ht="27.95" customHeight="1">
      <c r="B289" s="563"/>
      <c r="C289" s="188"/>
      <c r="D289" s="22"/>
      <c r="E289" s="23"/>
      <c r="F289" s="24"/>
      <c r="G289" s="14" t="s">
        <v>14</v>
      </c>
      <c r="H289" s="15">
        <v>0.2</v>
      </c>
      <c r="I289" s="16" t="s">
        <v>15</v>
      </c>
      <c r="J289" s="12" t="s">
        <v>210</v>
      </c>
      <c r="K289" s="16" t="s">
        <v>18</v>
      </c>
      <c r="L289" s="65" t="s">
        <v>21</v>
      </c>
      <c r="M289" s="85">
        <f t="shared" si="29"/>
        <v>2</v>
      </c>
      <c r="N289" s="15">
        <f t="shared" si="26"/>
        <v>0</v>
      </c>
      <c r="O289" s="78">
        <f t="shared" si="23"/>
        <v>0.4</v>
      </c>
      <c r="P289" s="78">
        <f t="shared" si="24"/>
        <v>0</v>
      </c>
      <c r="Q289" s="153">
        <f t="shared" si="25"/>
        <v>0</v>
      </c>
      <c r="R289" s="171"/>
    </row>
    <row r="290" spans="2:18" s="3" customFormat="1" ht="27.95" customHeight="1">
      <c r="B290" s="563"/>
      <c r="C290" s="188"/>
      <c r="D290" s="17" t="s">
        <v>792</v>
      </c>
      <c r="E290" s="18" t="s">
        <v>6</v>
      </c>
      <c r="F290" s="19" t="s">
        <v>331</v>
      </c>
      <c r="G290" s="14" t="s">
        <v>12</v>
      </c>
      <c r="H290" s="15">
        <v>0.8</v>
      </c>
      <c r="I290" s="16" t="s">
        <v>68</v>
      </c>
      <c r="J290" s="12" t="s">
        <v>342</v>
      </c>
      <c r="K290" s="16" t="s">
        <v>221</v>
      </c>
      <c r="L290" s="66" t="s">
        <v>847</v>
      </c>
      <c r="M290" s="85">
        <v>0.2</v>
      </c>
      <c r="N290" s="15">
        <f t="shared" si="26"/>
        <v>0.99</v>
      </c>
      <c r="O290" s="78">
        <f t="shared" si="23"/>
        <v>0</v>
      </c>
      <c r="P290" s="78">
        <f t="shared" si="24"/>
        <v>0.15840000000000004</v>
      </c>
      <c r="Q290" s="153">
        <f t="shared" si="25"/>
        <v>1.6000000000000018E-3</v>
      </c>
      <c r="R290" s="171"/>
    </row>
    <row r="291" spans="2:18" s="3" customFormat="1" ht="27.95" customHeight="1">
      <c r="B291" s="563"/>
      <c r="C291" s="188"/>
      <c r="D291" s="20"/>
      <c r="E291" s="21"/>
      <c r="F291" s="31"/>
      <c r="G291" s="14" t="s">
        <v>13</v>
      </c>
      <c r="H291" s="15">
        <v>0.1</v>
      </c>
      <c r="I291" s="16" t="s">
        <v>204</v>
      </c>
      <c r="J291" s="12" t="s">
        <v>342</v>
      </c>
      <c r="K291" s="16" t="s">
        <v>300</v>
      </c>
      <c r="L291" s="66" t="s">
        <v>847</v>
      </c>
      <c r="M291" s="85">
        <f t="shared" si="29"/>
        <v>0.2</v>
      </c>
      <c r="N291" s="15">
        <f t="shared" si="26"/>
        <v>0.99</v>
      </c>
      <c r="O291" s="78">
        <f t="shared" si="23"/>
        <v>0</v>
      </c>
      <c r="P291" s="78">
        <f t="shared" si="24"/>
        <v>1.9800000000000005E-2</v>
      </c>
      <c r="Q291" s="153">
        <f t="shared" si="25"/>
        <v>2.0000000000000023E-4</v>
      </c>
      <c r="R291" s="171"/>
    </row>
    <row r="292" spans="2:18" s="3" customFormat="1" ht="27.95" customHeight="1">
      <c r="B292" s="563"/>
      <c r="C292" s="188"/>
      <c r="D292" s="22"/>
      <c r="E292" s="23"/>
      <c r="F292" s="24"/>
      <c r="G292" s="14" t="s">
        <v>14</v>
      </c>
      <c r="H292" s="15">
        <v>0.1</v>
      </c>
      <c r="I292" s="91" t="s">
        <v>68</v>
      </c>
      <c r="J292" s="12" t="s">
        <v>342</v>
      </c>
      <c r="K292" s="91" t="s">
        <v>82</v>
      </c>
      <c r="L292" s="66" t="s">
        <v>847</v>
      </c>
      <c r="M292" s="85">
        <f t="shared" si="29"/>
        <v>0.2</v>
      </c>
      <c r="N292" s="15">
        <f t="shared" si="26"/>
        <v>0.99</v>
      </c>
      <c r="O292" s="78">
        <f t="shared" si="23"/>
        <v>0</v>
      </c>
      <c r="P292" s="78">
        <f t="shared" si="24"/>
        <v>1.9800000000000005E-2</v>
      </c>
      <c r="Q292" s="153">
        <f t="shared" si="25"/>
        <v>2.0000000000000023E-4</v>
      </c>
      <c r="R292" s="171"/>
    </row>
    <row r="293" spans="2:18" s="3" customFormat="1" ht="27.95" customHeight="1">
      <c r="B293" s="563"/>
      <c r="C293" s="188"/>
      <c r="D293" s="17" t="s">
        <v>793</v>
      </c>
      <c r="E293" s="18" t="s">
        <v>354</v>
      </c>
      <c r="F293" s="19" t="s">
        <v>332</v>
      </c>
      <c r="G293" s="168" t="s">
        <v>357</v>
      </c>
      <c r="H293" s="164">
        <v>0.25</v>
      </c>
      <c r="I293" s="165" t="s">
        <v>81</v>
      </c>
      <c r="J293" s="13" t="s">
        <v>210</v>
      </c>
      <c r="K293" s="165" t="s">
        <v>298</v>
      </c>
      <c r="L293" s="66" t="s">
        <v>299</v>
      </c>
      <c r="M293" s="177">
        <v>0.45</v>
      </c>
      <c r="N293" s="164">
        <f t="shared" si="26"/>
        <v>0</v>
      </c>
      <c r="O293" s="167">
        <f t="shared" si="23"/>
        <v>0.1125</v>
      </c>
      <c r="P293" s="167">
        <f t="shared" si="24"/>
        <v>0</v>
      </c>
      <c r="Q293" s="178">
        <f t="shared" si="25"/>
        <v>0</v>
      </c>
      <c r="R293" s="171"/>
    </row>
    <row r="294" spans="2:18" s="3" customFormat="1" ht="27.95" customHeight="1">
      <c r="B294" s="563"/>
      <c r="C294" s="188"/>
      <c r="D294" s="20"/>
      <c r="E294" s="21"/>
      <c r="F294" s="31"/>
      <c r="G294" s="168" t="s">
        <v>233</v>
      </c>
      <c r="H294" s="164">
        <v>0.25</v>
      </c>
      <c r="I294" s="165" t="s">
        <v>204</v>
      </c>
      <c r="J294" s="13" t="s">
        <v>342</v>
      </c>
      <c r="K294" s="165" t="s">
        <v>82</v>
      </c>
      <c r="L294" s="66" t="s">
        <v>847</v>
      </c>
      <c r="M294" s="177">
        <v>0.45</v>
      </c>
      <c r="N294" s="164">
        <f t="shared" si="26"/>
        <v>0.99</v>
      </c>
      <c r="O294" s="167">
        <f t="shared" si="23"/>
        <v>0</v>
      </c>
      <c r="P294" s="167">
        <f t="shared" si="24"/>
        <v>0.111375</v>
      </c>
      <c r="Q294" s="178">
        <f t="shared" si="25"/>
        <v>1.125000000000001E-3</v>
      </c>
      <c r="R294" s="171"/>
    </row>
    <row r="295" spans="2:18" s="3" customFormat="1" ht="27.95" customHeight="1">
      <c r="B295" s="563"/>
      <c r="C295" s="188"/>
      <c r="D295" s="20"/>
      <c r="E295" s="21"/>
      <c r="F295" s="31"/>
      <c r="G295" s="168" t="s">
        <v>358</v>
      </c>
      <c r="H295" s="164">
        <v>0.25</v>
      </c>
      <c r="I295" s="165" t="s">
        <v>204</v>
      </c>
      <c r="J295" s="13" t="s">
        <v>342</v>
      </c>
      <c r="K295" s="165" t="s">
        <v>300</v>
      </c>
      <c r="L295" s="66" t="s">
        <v>847</v>
      </c>
      <c r="M295" s="177">
        <f>M293</f>
        <v>0.45</v>
      </c>
      <c r="N295" s="164">
        <f t="shared" si="26"/>
        <v>0.99</v>
      </c>
      <c r="O295" s="167">
        <f t="shared" si="23"/>
        <v>0</v>
      </c>
      <c r="P295" s="167">
        <f t="shared" si="24"/>
        <v>0.111375</v>
      </c>
      <c r="Q295" s="178">
        <f t="shared" si="25"/>
        <v>1.125000000000001E-3</v>
      </c>
      <c r="R295" s="171"/>
    </row>
    <row r="296" spans="2:18" s="3" customFormat="1" ht="27.95" customHeight="1">
      <c r="B296" s="563"/>
      <c r="C296" s="188"/>
      <c r="D296" s="20"/>
      <c r="E296" s="21"/>
      <c r="F296" s="31"/>
      <c r="G296" s="168" t="s">
        <v>359</v>
      </c>
      <c r="H296" s="164">
        <v>0.25</v>
      </c>
      <c r="I296" s="179" t="s">
        <v>26</v>
      </c>
      <c r="J296" s="180" t="s">
        <v>214</v>
      </c>
      <c r="K296" s="179" t="s">
        <v>18</v>
      </c>
      <c r="L296" s="181" t="s">
        <v>21</v>
      </c>
      <c r="M296" s="182">
        <f t="shared" si="29"/>
        <v>0.45</v>
      </c>
      <c r="N296" s="183">
        <f t="shared" si="26"/>
        <v>0</v>
      </c>
      <c r="O296" s="184">
        <f t="shared" si="23"/>
        <v>0.1125</v>
      </c>
      <c r="P296" s="184">
        <f t="shared" si="24"/>
        <v>0</v>
      </c>
      <c r="Q296" s="185">
        <f t="shared" si="25"/>
        <v>0</v>
      </c>
      <c r="R296" s="171"/>
    </row>
    <row r="297" spans="2:18" s="3" customFormat="1" ht="27.95" customHeight="1">
      <c r="B297" s="563"/>
      <c r="C297" s="188"/>
      <c r="D297" s="17" t="s">
        <v>794</v>
      </c>
      <c r="E297" s="18" t="s">
        <v>6</v>
      </c>
      <c r="F297" s="19" t="s">
        <v>333</v>
      </c>
      <c r="G297" s="14" t="s">
        <v>12</v>
      </c>
      <c r="H297" s="15">
        <v>0.8</v>
      </c>
      <c r="I297" s="16" t="s">
        <v>345</v>
      </c>
      <c r="J297" s="12" t="s">
        <v>820</v>
      </c>
      <c r="K297" s="16" t="s">
        <v>221</v>
      </c>
      <c r="L297" s="66" t="s">
        <v>847</v>
      </c>
      <c r="M297" s="85">
        <v>0.2</v>
      </c>
      <c r="N297" s="15">
        <f t="shared" si="26"/>
        <v>0.99</v>
      </c>
      <c r="O297" s="78">
        <f t="shared" si="23"/>
        <v>0</v>
      </c>
      <c r="P297" s="78">
        <f t="shared" si="24"/>
        <v>0.15840000000000004</v>
      </c>
      <c r="Q297" s="153">
        <f t="shared" si="25"/>
        <v>1.6000000000000018E-3</v>
      </c>
      <c r="R297" s="171"/>
    </row>
    <row r="298" spans="2:18" s="3" customFormat="1" ht="27.95" customHeight="1">
      <c r="B298" s="563"/>
      <c r="C298" s="188"/>
      <c r="D298" s="20"/>
      <c r="E298" s="21"/>
      <c r="F298" s="31"/>
      <c r="G298" s="14" t="s">
        <v>13</v>
      </c>
      <c r="H298" s="15">
        <v>0.1</v>
      </c>
      <c r="I298" s="16" t="s">
        <v>346</v>
      </c>
      <c r="J298" s="12" t="s">
        <v>218</v>
      </c>
      <c r="K298" s="16" t="s">
        <v>347</v>
      </c>
      <c r="L298" s="65" t="s">
        <v>217</v>
      </c>
      <c r="M298" s="85">
        <f t="shared" si="29"/>
        <v>0.2</v>
      </c>
      <c r="N298" s="15">
        <f t="shared" si="26"/>
        <v>0</v>
      </c>
      <c r="O298" s="78">
        <f t="shared" si="23"/>
        <v>2.0000000000000004E-2</v>
      </c>
      <c r="P298" s="78">
        <f t="shared" si="24"/>
        <v>0</v>
      </c>
      <c r="Q298" s="153">
        <f t="shared" si="25"/>
        <v>0</v>
      </c>
      <c r="R298" s="171"/>
    </row>
    <row r="299" spans="2:18" s="3" customFormat="1" ht="27.95" customHeight="1">
      <c r="B299" s="563"/>
      <c r="C299" s="188"/>
      <c r="D299" s="22"/>
      <c r="E299" s="23"/>
      <c r="F299" s="24"/>
      <c r="G299" s="14" t="s">
        <v>14</v>
      </c>
      <c r="H299" s="15">
        <v>0.1</v>
      </c>
      <c r="I299" s="16" t="s">
        <v>81</v>
      </c>
      <c r="J299" s="12" t="s">
        <v>210</v>
      </c>
      <c r="K299" s="16" t="s">
        <v>18</v>
      </c>
      <c r="L299" s="65" t="s">
        <v>21</v>
      </c>
      <c r="M299" s="85">
        <f t="shared" si="29"/>
        <v>0.2</v>
      </c>
      <c r="N299" s="15">
        <f t="shared" si="26"/>
        <v>0</v>
      </c>
      <c r="O299" s="78">
        <f t="shared" si="23"/>
        <v>2.0000000000000004E-2</v>
      </c>
      <c r="P299" s="78">
        <f t="shared" si="24"/>
        <v>0</v>
      </c>
      <c r="Q299" s="153">
        <f t="shared" si="25"/>
        <v>0</v>
      </c>
      <c r="R299" s="171"/>
    </row>
    <row r="300" spans="2:18" s="3" customFormat="1" ht="27.95" customHeight="1">
      <c r="B300" s="563"/>
      <c r="C300" s="188"/>
      <c r="D300" s="17" t="s">
        <v>795</v>
      </c>
      <c r="E300" s="18" t="s">
        <v>335</v>
      </c>
      <c r="F300" s="19" t="s">
        <v>330</v>
      </c>
      <c r="G300" s="14" t="s">
        <v>205</v>
      </c>
      <c r="H300" s="15">
        <v>0.4</v>
      </c>
      <c r="I300" s="16" t="s">
        <v>81</v>
      </c>
      <c r="J300" s="12" t="s">
        <v>210</v>
      </c>
      <c r="K300" s="16" t="s">
        <v>298</v>
      </c>
      <c r="L300" s="65" t="s">
        <v>299</v>
      </c>
      <c r="M300" s="85">
        <v>2</v>
      </c>
      <c r="N300" s="15">
        <f t="shared" si="26"/>
        <v>0</v>
      </c>
      <c r="O300" s="78">
        <f t="shared" si="23"/>
        <v>0.8</v>
      </c>
      <c r="P300" s="78">
        <f t="shared" si="24"/>
        <v>0</v>
      </c>
      <c r="Q300" s="153">
        <f t="shared" si="25"/>
        <v>0</v>
      </c>
      <c r="R300" s="113"/>
    </row>
    <row r="301" spans="2:18" s="3" customFormat="1" ht="27.95" customHeight="1">
      <c r="B301" s="563"/>
      <c r="C301" s="188"/>
      <c r="D301" s="20"/>
      <c r="E301" s="21"/>
      <c r="F301" s="31"/>
      <c r="G301" s="14" t="s">
        <v>206</v>
      </c>
      <c r="H301" s="15">
        <v>0.4</v>
      </c>
      <c r="I301" s="16" t="s">
        <v>204</v>
      </c>
      <c r="J301" s="12" t="s">
        <v>850</v>
      </c>
      <c r="K301" s="16" t="s">
        <v>300</v>
      </c>
      <c r="L301" s="66" t="s">
        <v>847</v>
      </c>
      <c r="M301" s="85">
        <f t="shared" si="29"/>
        <v>2</v>
      </c>
      <c r="N301" s="15">
        <f t="shared" si="26"/>
        <v>0.99</v>
      </c>
      <c r="O301" s="78">
        <f t="shared" si="23"/>
        <v>0</v>
      </c>
      <c r="P301" s="78">
        <f t="shared" si="24"/>
        <v>0.79200000000000004</v>
      </c>
      <c r="Q301" s="153">
        <f t="shared" si="25"/>
        <v>8.0000000000000071E-3</v>
      </c>
      <c r="R301" s="113"/>
    </row>
    <row r="302" spans="2:18" s="3" customFormat="1" ht="27.95" customHeight="1">
      <c r="B302" s="563"/>
      <c r="C302" s="269"/>
      <c r="D302" s="22"/>
      <c r="E302" s="23"/>
      <c r="F302" s="24"/>
      <c r="G302" s="14" t="s">
        <v>14</v>
      </c>
      <c r="H302" s="15">
        <v>0.2</v>
      </c>
      <c r="I302" s="16" t="s">
        <v>26</v>
      </c>
      <c r="J302" s="12" t="s">
        <v>214</v>
      </c>
      <c r="K302" s="16" t="s">
        <v>18</v>
      </c>
      <c r="L302" s="65" t="s">
        <v>21</v>
      </c>
      <c r="M302" s="85">
        <f t="shared" si="29"/>
        <v>2</v>
      </c>
      <c r="N302" s="15">
        <f t="shared" si="26"/>
        <v>0</v>
      </c>
      <c r="O302" s="78">
        <f t="shared" si="23"/>
        <v>0.4</v>
      </c>
      <c r="P302" s="78">
        <f t="shared" si="24"/>
        <v>0</v>
      </c>
      <c r="Q302" s="153">
        <f t="shared" si="25"/>
        <v>0</v>
      </c>
      <c r="R302" s="113"/>
    </row>
    <row r="303" spans="2:18" s="3" customFormat="1" ht="27.95" customHeight="1">
      <c r="B303" s="563"/>
      <c r="C303" s="94" t="s">
        <v>796</v>
      </c>
      <c r="D303" s="20" t="s">
        <v>797</v>
      </c>
      <c r="E303" s="21" t="s">
        <v>22</v>
      </c>
      <c r="F303" s="31" t="s">
        <v>324</v>
      </c>
      <c r="G303" s="25" t="s">
        <v>205</v>
      </c>
      <c r="H303" s="26">
        <v>0.4</v>
      </c>
      <c r="I303" s="27" t="s">
        <v>15</v>
      </c>
      <c r="J303" s="11" t="s">
        <v>210</v>
      </c>
      <c r="K303" s="27" t="s">
        <v>18</v>
      </c>
      <c r="L303" s="64" t="s">
        <v>21</v>
      </c>
      <c r="M303" s="87">
        <v>2</v>
      </c>
      <c r="N303" s="26">
        <f t="shared" si="26"/>
        <v>0</v>
      </c>
      <c r="O303" s="88">
        <f t="shared" si="23"/>
        <v>0.8</v>
      </c>
      <c r="P303" s="88">
        <f t="shared" si="24"/>
        <v>0</v>
      </c>
      <c r="Q303" s="152">
        <f t="shared" si="25"/>
        <v>0</v>
      </c>
      <c r="R303" s="113"/>
    </row>
    <row r="304" spans="2:18" s="3" customFormat="1" ht="27.95" customHeight="1">
      <c r="B304" s="563"/>
      <c r="C304" s="188"/>
      <c r="D304" s="20"/>
      <c r="E304" s="21"/>
      <c r="F304" s="31"/>
      <c r="G304" s="14" t="s">
        <v>206</v>
      </c>
      <c r="H304" s="15">
        <v>0.4</v>
      </c>
      <c r="I304" s="16" t="s">
        <v>204</v>
      </c>
      <c r="J304" s="13" t="s">
        <v>850</v>
      </c>
      <c r="K304" s="16" t="s">
        <v>20</v>
      </c>
      <c r="L304" s="66" t="s">
        <v>847</v>
      </c>
      <c r="M304" s="85">
        <f t="shared" ref="M304:M326" si="30">M303</f>
        <v>2</v>
      </c>
      <c r="N304" s="15">
        <f t="shared" si="26"/>
        <v>0.99</v>
      </c>
      <c r="O304" s="78">
        <f t="shared" ref="O304:O354" si="31">IF(I304="Safe", M304*H304,0)</f>
        <v>0</v>
      </c>
      <c r="P304" s="78">
        <f t="shared" ref="P304:P354" si="32">IF(I304="Dangerous",M304*H304*N304,0)</f>
        <v>0.79200000000000004</v>
      </c>
      <c r="Q304" s="153">
        <f t="shared" ref="Q304:Q354" si="33">IF(P304=0,0,M304*H304*(1-N304))</f>
        <v>8.0000000000000071E-3</v>
      </c>
      <c r="R304" s="113"/>
    </row>
    <row r="305" spans="2:18" s="3" customFormat="1" ht="27.95" customHeight="1">
      <c r="B305" s="563"/>
      <c r="C305" s="188"/>
      <c r="D305" s="22"/>
      <c r="E305" s="23"/>
      <c r="F305" s="24"/>
      <c r="G305" s="14" t="s">
        <v>14</v>
      </c>
      <c r="H305" s="15">
        <v>0.2</v>
      </c>
      <c r="I305" s="16" t="s">
        <v>15</v>
      </c>
      <c r="J305" s="12" t="s">
        <v>210</v>
      </c>
      <c r="K305" s="16" t="s">
        <v>18</v>
      </c>
      <c r="L305" s="65" t="s">
        <v>21</v>
      </c>
      <c r="M305" s="85">
        <f t="shared" si="30"/>
        <v>2</v>
      </c>
      <c r="N305" s="15">
        <f t="shared" si="26"/>
        <v>0</v>
      </c>
      <c r="O305" s="78">
        <f t="shared" si="31"/>
        <v>0.4</v>
      </c>
      <c r="P305" s="78">
        <f t="shared" si="32"/>
        <v>0</v>
      </c>
      <c r="Q305" s="153">
        <f t="shared" si="33"/>
        <v>0</v>
      </c>
      <c r="R305" s="113"/>
    </row>
    <row r="306" spans="2:18" s="3" customFormat="1" ht="27.95" customHeight="1">
      <c r="B306" s="563"/>
      <c r="C306" s="188"/>
      <c r="D306" s="17" t="s">
        <v>798</v>
      </c>
      <c r="E306" s="18" t="s">
        <v>6</v>
      </c>
      <c r="F306" s="19" t="s">
        <v>312</v>
      </c>
      <c r="G306" s="14" t="s">
        <v>12</v>
      </c>
      <c r="H306" s="15">
        <v>0.8</v>
      </c>
      <c r="I306" s="16" t="s">
        <v>68</v>
      </c>
      <c r="J306" s="12" t="s">
        <v>820</v>
      </c>
      <c r="K306" s="16" t="s">
        <v>221</v>
      </c>
      <c r="L306" s="66" t="s">
        <v>847</v>
      </c>
      <c r="M306" s="85">
        <v>0.2</v>
      </c>
      <c r="N306" s="15">
        <f t="shared" ref="N306:N354" si="34">IF(K306="Detected", 0.99,0)</f>
        <v>0.99</v>
      </c>
      <c r="O306" s="78">
        <f t="shared" si="31"/>
        <v>0</v>
      </c>
      <c r="P306" s="78">
        <f t="shared" si="32"/>
        <v>0.15840000000000004</v>
      </c>
      <c r="Q306" s="153">
        <f t="shared" si="33"/>
        <v>1.6000000000000018E-3</v>
      </c>
      <c r="R306" s="113"/>
    </row>
    <row r="307" spans="2:18" s="3" customFormat="1" ht="27.95" customHeight="1">
      <c r="B307" s="563"/>
      <c r="C307" s="188"/>
      <c r="D307" s="20"/>
      <c r="E307" s="21"/>
      <c r="F307" s="31"/>
      <c r="G307" s="14" t="s">
        <v>13</v>
      </c>
      <c r="H307" s="15">
        <v>0.1</v>
      </c>
      <c r="I307" s="16" t="s">
        <v>339</v>
      </c>
      <c r="J307" s="12" t="s">
        <v>343</v>
      </c>
      <c r="K307" s="16" t="s">
        <v>297</v>
      </c>
      <c r="L307" s="66" t="s">
        <v>847</v>
      </c>
      <c r="M307" s="85">
        <f t="shared" si="30"/>
        <v>0.2</v>
      </c>
      <c r="N307" s="15">
        <f t="shared" si="34"/>
        <v>0.99</v>
      </c>
      <c r="O307" s="78">
        <f t="shared" si="31"/>
        <v>0</v>
      </c>
      <c r="P307" s="78">
        <f t="shared" si="32"/>
        <v>1.9800000000000005E-2</v>
      </c>
      <c r="Q307" s="153">
        <f t="shared" si="33"/>
        <v>2.0000000000000023E-4</v>
      </c>
      <c r="R307" s="113"/>
    </row>
    <row r="308" spans="2:18" s="3" customFormat="1" ht="27.95" customHeight="1">
      <c r="B308" s="563"/>
      <c r="C308" s="188"/>
      <c r="D308" s="22"/>
      <c r="E308" s="23"/>
      <c r="F308" s="24"/>
      <c r="G308" s="14" t="s">
        <v>14</v>
      </c>
      <c r="H308" s="15">
        <v>0.1</v>
      </c>
      <c r="I308" s="16" t="s">
        <v>340</v>
      </c>
      <c r="J308" s="12" t="s">
        <v>342</v>
      </c>
      <c r="K308" s="16" t="s">
        <v>221</v>
      </c>
      <c r="L308" s="66" t="s">
        <v>847</v>
      </c>
      <c r="M308" s="85">
        <f t="shared" si="30"/>
        <v>0.2</v>
      </c>
      <c r="N308" s="15">
        <f t="shared" si="34"/>
        <v>0.99</v>
      </c>
      <c r="O308" s="78">
        <f t="shared" si="31"/>
        <v>0</v>
      </c>
      <c r="P308" s="78">
        <f t="shared" si="32"/>
        <v>1.9800000000000005E-2</v>
      </c>
      <c r="Q308" s="153">
        <f t="shared" si="33"/>
        <v>2.0000000000000023E-4</v>
      </c>
      <c r="R308" s="113"/>
    </row>
    <row r="309" spans="2:18" s="3" customFormat="1" ht="27.95" customHeight="1">
      <c r="B309" s="563"/>
      <c r="C309" s="188"/>
      <c r="D309" s="17" t="s">
        <v>799</v>
      </c>
      <c r="E309" s="18" t="s">
        <v>334</v>
      </c>
      <c r="F309" s="19" t="s">
        <v>312</v>
      </c>
      <c r="G309" s="14" t="s">
        <v>12</v>
      </c>
      <c r="H309" s="15">
        <v>0.8</v>
      </c>
      <c r="I309" s="16" t="s">
        <v>68</v>
      </c>
      <c r="J309" s="12" t="s">
        <v>820</v>
      </c>
      <c r="K309" s="16" t="s">
        <v>221</v>
      </c>
      <c r="L309" s="66" t="s">
        <v>847</v>
      </c>
      <c r="M309" s="85">
        <v>0.2</v>
      </c>
      <c r="N309" s="15">
        <f t="shared" si="34"/>
        <v>0.99</v>
      </c>
      <c r="O309" s="78">
        <f t="shared" si="31"/>
        <v>0</v>
      </c>
      <c r="P309" s="78">
        <f t="shared" si="32"/>
        <v>0.15840000000000004</v>
      </c>
      <c r="Q309" s="153">
        <f t="shared" si="33"/>
        <v>1.6000000000000018E-3</v>
      </c>
      <c r="R309" s="113"/>
    </row>
    <row r="310" spans="2:18" s="3" customFormat="1" ht="27.95" customHeight="1">
      <c r="B310" s="563"/>
      <c r="C310" s="188"/>
      <c r="D310" s="20"/>
      <c r="E310" s="21"/>
      <c r="F310" s="31"/>
      <c r="G310" s="14" t="s">
        <v>13</v>
      </c>
      <c r="H310" s="15">
        <v>0.1</v>
      </c>
      <c r="I310" s="16" t="s">
        <v>339</v>
      </c>
      <c r="J310" s="12" t="s">
        <v>343</v>
      </c>
      <c r="K310" s="16" t="s">
        <v>297</v>
      </c>
      <c r="L310" s="66" t="s">
        <v>847</v>
      </c>
      <c r="M310" s="85">
        <f t="shared" si="30"/>
        <v>0.2</v>
      </c>
      <c r="N310" s="15">
        <f t="shared" si="34"/>
        <v>0.99</v>
      </c>
      <c r="O310" s="78">
        <f t="shared" si="31"/>
        <v>0</v>
      </c>
      <c r="P310" s="78">
        <f t="shared" si="32"/>
        <v>1.9800000000000005E-2</v>
      </c>
      <c r="Q310" s="153">
        <f t="shared" si="33"/>
        <v>2.0000000000000023E-4</v>
      </c>
      <c r="R310" s="113"/>
    </row>
    <row r="311" spans="2:18" s="3" customFormat="1" ht="27.95" customHeight="1">
      <c r="B311" s="563"/>
      <c r="C311" s="188"/>
      <c r="D311" s="22"/>
      <c r="E311" s="23"/>
      <c r="F311" s="24"/>
      <c r="G311" s="14" t="s">
        <v>14</v>
      </c>
      <c r="H311" s="15">
        <v>0.1</v>
      </c>
      <c r="I311" s="16" t="s">
        <v>340</v>
      </c>
      <c r="J311" s="12" t="s">
        <v>342</v>
      </c>
      <c r="K311" s="16" t="s">
        <v>221</v>
      </c>
      <c r="L311" s="66" t="s">
        <v>847</v>
      </c>
      <c r="M311" s="85">
        <f t="shared" si="30"/>
        <v>0.2</v>
      </c>
      <c r="N311" s="15">
        <f t="shared" si="34"/>
        <v>0.99</v>
      </c>
      <c r="O311" s="78">
        <f t="shared" si="31"/>
        <v>0</v>
      </c>
      <c r="P311" s="78">
        <f t="shared" si="32"/>
        <v>1.9800000000000005E-2</v>
      </c>
      <c r="Q311" s="153">
        <f t="shared" si="33"/>
        <v>2.0000000000000023E-4</v>
      </c>
      <c r="R311" s="113"/>
    </row>
    <row r="312" spans="2:18" s="3" customFormat="1" ht="27.95" customHeight="1">
      <c r="B312" s="563"/>
      <c r="C312" s="188"/>
      <c r="D312" s="17" t="s">
        <v>800</v>
      </c>
      <c r="E312" s="18" t="s">
        <v>71</v>
      </c>
      <c r="F312" s="19" t="s">
        <v>325</v>
      </c>
      <c r="G312" s="14" t="s">
        <v>205</v>
      </c>
      <c r="H312" s="15">
        <v>0.4</v>
      </c>
      <c r="I312" s="16" t="s">
        <v>15</v>
      </c>
      <c r="J312" s="12" t="s">
        <v>210</v>
      </c>
      <c r="K312" s="16" t="s">
        <v>18</v>
      </c>
      <c r="L312" s="65" t="s">
        <v>21</v>
      </c>
      <c r="M312" s="85">
        <v>2</v>
      </c>
      <c r="N312" s="15">
        <f t="shared" si="34"/>
        <v>0</v>
      </c>
      <c r="O312" s="78">
        <f t="shared" si="31"/>
        <v>0.8</v>
      </c>
      <c r="P312" s="78">
        <f t="shared" si="32"/>
        <v>0</v>
      </c>
      <c r="Q312" s="153">
        <f t="shared" si="33"/>
        <v>0</v>
      </c>
      <c r="R312" s="113"/>
    </row>
    <row r="313" spans="2:18" s="3" customFormat="1" ht="27.95" customHeight="1">
      <c r="B313" s="563"/>
      <c r="C313" s="188"/>
      <c r="D313" s="20"/>
      <c r="E313" s="21"/>
      <c r="F313" s="31"/>
      <c r="G313" s="14" t="s">
        <v>206</v>
      </c>
      <c r="H313" s="15">
        <v>0.4</v>
      </c>
      <c r="I313" s="16" t="s">
        <v>204</v>
      </c>
      <c r="J313" s="13" t="s">
        <v>850</v>
      </c>
      <c r="K313" s="16" t="s">
        <v>20</v>
      </c>
      <c r="L313" s="66" t="s">
        <v>847</v>
      </c>
      <c r="M313" s="85">
        <f t="shared" si="30"/>
        <v>2</v>
      </c>
      <c r="N313" s="15">
        <f t="shared" si="34"/>
        <v>0.99</v>
      </c>
      <c r="O313" s="78">
        <f t="shared" si="31"/>
        <v>0</v>
      </c>
      <c r="P313" s="78">
        <f t="shared" si="32"/>
        <v>0.79200000000000004</v>
      </c>
      <c r="Q313" s="153">
        <f t="shared" si="33"/>
        <v>8.0000000000000071E-3</v>
      </c>
      <c r="R313" s="113"/>
    </row>
    <row r="314" spans="2:18" s="3" customFormat="1" ht="27.95" customHeight="1">
      <c r="B314" s="563"/>
      <c r="C314" s="188"/>
      <c r="D314" s="22"/>
      <c r="E314" s="23"/>
      <c r="F314" s="24"/>
      <c r="G314" s="14" t="s">
        <v>14</v>
      </c>
      <c r="H314" s="15">
        <v>0.2</v>
      </c>
      <c r="I314" s="16" t="s">
        <v>15</v>
      </c>
      <c r="J314" s="12" t="s">
        <v>210</v>
      </c>
      <c r="K314" s="16" t="s">
        <v>18</v>
      </c>
      <c r="L314" s="65" t="s">
        <v>21</v>
      </c>
      <c r="M314" s="85">
        <f t="shared" si="30"/>
        <v>2</v>
      </c>
      <c r="N314" s="15">
        <f t="shared" si="34"/>
        <v>0</v>
      </c>
      <c r="O314" s="78">
        <f t="shared" si="31"/>
        <v>0.4</v>
      </c>
      <c r="P314" s="78">
        <f t="shared" si="32"/>
        <v>0</v>
      </c>
      <c r="Q314" s="153">
        <f t="shared" si="33"/>
        <v>0</v>
      </c>
      <c r="R314" s="113"/>
    </row>
    <row r="315" spans="2:18" s="3" customFormat="1" ht="27.95" customHeight="1">
      <c r="B315" s="563"/>
      <c r="C315" s="188"/>
      <c r="D315" s="17" t="s">
        <v>801</v>
      </c>
      <c r="E315" s="18" t="s">
        <v>6</v>
      </c>
      <c r="F315" s="19" t="s">
        <v>326</v>
      </c>
      <c r="G315" s="14" t="s">
        <v>12</v>
      </c>
      <c r="H315" s="15">
        <v>0.8</v>
      </c>
      <c r="I315" s="16" t="s">
        <v>344</v>
      </c>
      <c r="J315" s="12" t="s">
        <v>820</v>
      </c>
      <c r="K315" s="16" t="s">
        <v>82</v>
      </c>
      <c r="L315" s="66" t="s">
        <v>847</v>
      </c>
      <c r="M315" s="85">
        <v>0.2</v>
      </c>
      <c r="N315" s="15">
        <f t="shared" si="34"/>
        <v>0.99</v>
      </c>
      <c r="O315" s="78">
        <f t="shared" si="31"/>
        <v>0</v>
      </c>
      <c r="P315" s="78">
        <f t="shared" si="32"/>
        <v>0.15840000000000004</v>
      </c>
      <c r="Q315" s="153">
        <f t="shared" si="33"/>
        <v>1.6000000000000018E-3</v>
      </c>
      <c r="R315" s="113"/>
    </row>
    <row r="316" spans="2:18" s="3" customFormat="1" ht="27.95" customHeight="1">
      <c r="B316" s="563"/>
      <c r="C316" s="188"/>
      <c r="D316" s="20"/>
      <c r="E316" s="21"/>
      <c r="F316" s="31"/>
      <c r="G316" s="14" t="s">
        <v>13</v>
      </c>
      <c r="H316" s="15">
        <v>0.1</v>
      </c>
      <c r="I316" s="16" t="s">
        <v>68</v>
      </c>
      <c r="J316" s="12" t="s">
        <v>342</v>
      </c>
      <c r="K316" s="16" t="s">
        <v>297</v>
      </c>
      <c r="L316" s="66" t="s">
        <v>847</v>
      </c>
      <c r="M316" s="85">
        <f t="shared" si="30"/>
        <v>0.2</v>
      </c>
      <c r="N316" s="15">
        <f t="shared" si="34"/>
        <v>0.99</v>
      </c>
      <c r="O316" s="78">
        <f t="shared" si="31"/>
        <v>0</v>
      </c>
      <c r="P316" s="78">
        <f t="shared" si="32"/>
        <v>1.9800000000000005E-2</v>
      </c>
      <c r="Q316" s="153">
        <f t="shared" si="33"/>
        <v>2.0000000000000023E-4</v>
      </c>
      <c r="R316" s="113"/>
    </row>
    <row r="317" spans="2:18" s="3" customFormat="1" ht="27.95" customHeight="1">
      <c r="B317" s="563"/>
      <c r="C317" s="188"/>
      <c r="D317" s="22"/>
      <c r="E317" s="23"/>
      <c r="F317" s="24"/>
      <c r="G317" s="14" t="s">
        <v>14</v>
      </c>
      <c r="H317" s="15">
        <v>0.1</v>
      </c>
      <c r="I317" s="16" t="s">
        <v>68</v>
      </c>
      <c r="J317" s="12" t="s">
        <v>342</v>
      </c>
      <c r="K317" s="16" t="s">
        <v>221</v>
      </c>
      <c r="L317" s="66" t="s">
        <v>847</v>
      </c>
      <c r="M317" s="85">
        <f t="shared" si="30"/>
        <v>0.2</v>
      </c>
      <c r="N317" s="15">
        <f t="shared" si="34"/>
        <v>0.99</v>
      </c>
      <c r="O317" s="78">
        <f t="shared" si="31"/>
        <v>0</v>
      </c>
      <c r="P317" s="78">
        <f t="shared" si="32"/>
        <v>1.9800000000000005E-2</v>
      </c>
      <c r="Q317" s="153">
        <f t="shared" si="33"/>
        <v>2.0000000000000023E-4</v>
      </c>
      <c r="R317" s="113"/>
    </row>
    <row r="318" spans="2:18" s="3" customFormat="1" ht="27.95" customHeight="1">
      <c r="B318" s="563"/>
      <c r="C318" s="188"/>
      <c r="D318" s="17" t="s">
        <v>802</v>
      </c>
      <c r="E318" s="18" t="s">
        <v>6</v>
      </c>
      <c r="F318" s="19" t="s">
        <v>327</v>
      </c>
      <c r="G318" s="14" t="s">
        <v>12</v>
      </c>
      <c r="H318" s="15">
        <v>0.8</v>
      </c>
      <c r="I318" s="16" t="s">
        <v>344</v>
      </c>
      <c r="J318" s="12" t="s">
        <v>820</v>
      </c>
      <c r="K318" s="16" t="s">
        <v>82</v>
      </c>
      <c r="L318" s="66" t="s">
        <v>847</v>
      </c>
      <c r="M318" s="85">
        <v>0.2</v>
      </c>
      <c r="N318" s="15">
        <f t="shared" si="34"/>
        <v>0.99</v>
      </c>
      <c r="O318" s="78">
        <f t="shared" si="31"/>
        <v>0</v>
      </c>
      <c r="P318" s="78">
        <f t="shared" si="32"/>
        <v>0.15840000000000004</v>
      </c>
      <c r="Q318" s="153">
        <f t="shared" si="33"/>
        <v>1.6000000000000018E-3</v>
      </c>
      <c r="R318" s="113"/>
    </row>
    <row r="319" spans="2:18" s="3" customFormat="1" ht="27.95" customHeight="1">
      <c r="B319" s="563"/>
      <c r="C319" s="188"/>
      <c r="D319" s="20"/>
      <c r="E319" s="21"/>
      <c r="F319" s="31"/>
      <c r="G319" s="14" t="s">
        <v>13</v>
      </c>
      <c r="H319" s="15">
        <v>0.1</v>
      </c>
      <c r="I319" s="16" t="s">
        <v>68</v>
      </c>
      <c r="J319" s="12" t="s">
        <v>342</v>
      </c>
      <c r="K319" s="16" t="s">
        <v>297</v>
      </c>
      <c r="L319" s="66" t="s">
        <v>847</v>
      </c>
      <c r="M319" s="85">
        <f t="shared" si="30"/>
        <v>0.2</v>
      </c>
      <c r="N319" s="15">
        <f t="shared" si="34"/>
        <v>0.99</v>
      </c>
      <c r="O319" s="78">
        <f t="shared" si="31"/>
        <v>0</v>
      </c>
      <c r="P319" s="78">
        <f t="shared" si="32"/>
        <v>1.9800000000000005E-2</v>
      </c>
      <c r="Q319" s="153">
        <f t="shared" si="33"/>
        <v>2.0000000000000023E-4</v>
      </c>
      <c r="R319" s="113"/>
    </row>
    <row r="320" spans="2:18" s="3" customFormat="1" ht="27.95" customHeight="1">
      <c r="B320" s="563"/>
      <c r="C320" s="188"/>
      <c r="D320" s="22"/>
      <c r="E320" s="23"/>
      <c r="F320" s="24"/>
      <c r="G320" s="14" t="s">
        <v>14</v>
      </c>
      <c r="H320" s="15">
        <v>0.1</v>
      </c>
      <c r="I320" s="16" t="s">
        <v>68</v>
      </c>
      <c r="J320" s="12" t="s">
        <v>342</v>
      </c>
      <c r="K320" s="16" t="s">
        <v>221</v>
      </c>
      <c r="L320" s="66" t="s">
        <v>847</v>
      </c>
      <c r="M320" s="85">
        <f t="shared" si="30"/>
        <v>0.2</v>
      </c>
      <c r="N320" s="15">
        <f t="shared" si="34"/>
        <v>0.99</v>
      </c>
      <c r="O320" s="78">
        <f t="shared" si="31"/>
        <v>0</v>
      </c>
      <c r="P320" s="78">
        <f t="shared" si="32"/>
        <v>1.9800000000000005E-2</v>
      </c>
      <c r="Q320" s="153">
        <f t="shared" si="33"/>
        <v>2.0000000000000023E-4</v>
      </c>
      <c r="R320" s="113"/>
    </row>
    <row r="321" spans="2:18" s="3" customFormat="1" ht="27.95" customHeight="1">
      <c r="B321" s="563"/>
      <c r="C321" s="188"/>
      <c r="D321" s="17" t="s">
        <v>803</v>
      </c>
      <c r="E321" s="18" t="s">
        <v>71</v>
      </c>
      <c r="F321" s="19" t="s">
        <v>329</v>
      </c>
      <c r="G321" s="14" t="s">
        <v>205</v>
      </c>
      <c r="H321" s="15">
        <v>0.4</v>
      </c>
      <c r="I321" s="16" t="s">
        <v>81</v>
      </c>
      <c r="J321" s="12" t="s">
        <v>292</v>
      </c>
      <c r="K321" s="16" t="s">
        <v>215</v>
      </c>
      <c r="L321" s="65" t="s">
        <v>217</v>
      </c>
      <c r="M321" s="85">
        <v>2</v>
      </c>
      <c r="N321" s="15">
        <f t="shared" si="34"/>
        <v>0</v>
      </c>
      <c r="O321" s="78">
        <f t="shared" si="31"/>
        <v>0.8</v>
      </c>
      <c r="P321" s="78">
        <f t="shared" si="32"/>
        <v>0</v>
      </c>
      <c r="Q321" s="153">
        <f t="shared" si="33"/>
        <v>0</v>
      </c>
      <c r="R321" s="113"/>
    </row>
    <row r="322" spans="2:18" s="3" customFormat="1" ht="27.95" customHeight="1">
      <c r="B322" s="563"/>
      <c r="C322" s="188"/>
      <c r="D322" s="20"/>
      <c r="E322" s="21"/>
      <c r="F322" s="31"/>
      <c r="G322" s="14" t="s">
        <v>206</v>
      </c>
      <c r="H322" s="15">
        <v>0.4</v>
      </c>
      <c r="I322" s="16" t="s">
        <v>68</v>
      </c>
      <c r="J322" s="12" t="s">
        <v>342</v>
      </c>
      <c r="K322" s="16" t="s">
        <v>297</v>
      </c>
      <c r="L322" s="66" t="s">
        <v>847</v>
      </c>
      <c r="M322" s="85">
        <f t="shared" si="30"/>
        <v>2</v>
      </c>
      <c r="N322" s="15">
        <f t="shared" si="34"/>
        <v>0.99</v>
      </c>
      <c r="O322" s="78">
        <f t="shared" si="31"/>
        <v>0</v>
      </c>
      <c r="P322" s="78">
        <f t="shared" si="32"/>
        <v>0.79200000000000004</v>
      </c>
      <c r="Q322" s="153">
        <f t="shared" si="33"/>
        <v>8.0000000000000071E-3</v>
      </c>
      <c r="R322" s="113"/>
    </row>
    <row r="323" spans="2:18" s="3" customFormat="1" ht="27.95" customHeight="1">
      <c r="B323" s="563"/>
      <c r="C323" s="188"/>
      <c r="D323" s="22"/>
      <c r="E323" s="23"/>
      <c r="F323" s="24"/>
      <c r="G323" s="14" t="s">
        <v>14</v>
      </c>
      <c r="H323" s="15">
        <v>0.2</v>
      </c>
      <c r="I323" s="16" t="s">
        <v>15</v>
      </c>
      <c r="J323" s="12" t="s">
        <v>210</v>
      </c>
      <c r="K323" s="16" t="s">
        <v>18</v>
      </c>
      <c r="L323" s="65" t="s">
        <v>21</v>
      </c>
      <c r="M323" s="85">
        <f t="shared" si="30"/>
        <v>2</v>
      </c>
      <c r="N323" s="15">
        <f t="shared" si="34"/>
        <v>0</v>
      </c>
      <c r="O323" s="78">
        <f t="shared" si="31"/>
        <v>0.4</v>
      </c>
      <c r="P323" s="78">
        <f t="shared" si="32"/>
        <v>0</v>
      </c>
      <c r="Q323" s="153">
        <f t="shared" si="33"/>
        <v>0</v>
      </c>
      <c r="R323" s="113"/>
    </row>
    <row r="324" spans="2:18" s="3" customFormat="1" ht="27.95" customHeight="1">
      <c r="B324" s="563"/>
      <c r="C324" s="188"/>
      <c r="D324" s="17" t="s">
        <v>804</v>
      </c>
      <c r="E324" s="18" t="s">
        <v>24</v>
      </c>
      <c r="F324" s="19" t="s">
        <v>331</v>
      </c>
      <c r="G324" s="14" t="s">
        <v>12</v>
      </c>
      <c r="H324" s="15">
        <v>0.8</v>
      </c>
      <c r="I324" s="16" t="s">
        <v>68</v>
      </c>
      <c r="J324" s="12" t="s">
        <v>342</v>
      </c>
      <c r="K324" s="16" t="s">
        <v>221</v>
      </c>
      <c r="L324" s="66" t="s">
        <v>847</v>
      </c>
      <c r="M324" s="85">
        <v>0.2</v>
      </c>
      <c r="N324" s="15">
        <f t="shared" si="34"/>
        <v>0.99</v>
      </c>
      <c r="O324" s="78">
        <f t="shared" si="31"/>
        <v>0</v>
      </c>
      <c r="P324" s="78">
        <f t="shared" si="32"/>
        <v>0.15840000000000004</v>
      </c>
      <c r="Q324" s="153">
        <f t="shared" si="33"/>
        <v>1.6000000000000018E-3</v>
      </c>
      <c r="R324" s="113"/>
    </row>
    <row r="325" spans="2:18" s="3" customFormat="1" ht="27.95" customHeight="1">
      <c r="B325" s="563"/>
      <c r="C325" s="188"/>
      <c r="D325" s="20"/>
      <c r="E325" s="21"/>
      <c r="F325" s="31"/>
      <c r="G325" s="14" t="s">
        <v>13</v>
      </c>
      <c r="H325" s="15">
        <v>0.1</v>
      </c>
      <c r="I325" s="16" t="s">
        <v>204</v>
      </c>
      <c r="J325" s="12" t="s">
        <v>342</v>
      </c>
      <c r="K325" s="16" t="s">
        <v>300</v>
      </c>
      <c r="L325" s="66" t="s">
        <v>847</v>
      </c>
      <c r="M325" s="85">
        <f t="shared" si="30"/>
        <v>0.2</v>
      </c>
      <c r="N325" s="15">
        <f t="shared" si="34"/>
        <v>0.99</v>
      </c>
      <c r="O325" s="78">
        <f t="shared" si="31"/>
        <v>0</v>
      </c>
      <c r="P325" s="78">
        <f t="shared" si="32"/>
        <v>1.9800000000000005E-2</v>
      </c>
      <c r="Q325" s="153">
        <f t="shared" si="33"/>
        <v>2.0000000000000023E-4</v>
      </c>
      <c r="R325" s="113"/>
    </row>
    <row r="326" spans="2:18" s="3" customFormat="1" ht="27.95" customHeight="1">
      <c r="B326" s="563"/>
      <c r="C326" s="188"/>
      <c r="D326" s="20"/>
      <c r="E326" s="21"/>
      <c r="F326" s="31"/>
      <c r="G326" s="14" t="s">
        <v>14</v>
      </c>
      <c r="H326" s="15">
        <v>0.1</v>
      </c>
      <c r="I326" s="91" t="s">
        <v>68</v>
      </c>
      <c r="J326" s="12" t="s">
        <v>342</v>
      </c>
      <c r="K326" s="91" t="s">
        <v>82</v>
      </c>
      <c r="L326" s="66" t="s">
        <v>847</v>
      </c>
      <c r="M326" s="93">
        <f t="shared" si="30"/>
        <v>0.2</v>
      </c>
      <c r="N326" s="172">
        <f t="shared" si="34"/>
        <v>0.99</v>
      </c>
      <c r="O326" s="174">
        <f t="shared" si="31"/>
        <v>0</v>
      </c>
      <c r="P326" s="174">
        <f t="shared" si="32"/>
        <v>1.9800000000000005E-2</v>
      </c>
      <c r="Q326" s="175">
        <f t="shared" si="33"/>
        <v>2.0000000000000023E-4</v>
      </c>
      <c r="R326" s="113"/>
    </row>
    <row r="327" spans="2:18" s="3" customFormat="1" ht="27.95" customHeight="1">
      <c r="B327" s="563"/>
      <c r="C327" s="188"/>
      <c r="D327" s="17" t="s">
        <v>805</v>
      </c>
      <c r="E327" s="18" t="s">
        <v>71</v>
      </c>
      <c r="F327" s="19" t="s">
        <v>330</v>
      </c>
      <c r="G327" s="14" t="s">
        <v>205</v>
      </c>
      <c r="H327" s="15">
        <v>0.4</v>
      </c>
      <c r="I327" s="16" t="s">
        <v>81</v>
      </c>
      <c r="J327" s="12" t="s">
        <v>292</v>
      </c>
      <c r="K327" s="16" t="s">
        <v>215</v>
      </c>
      <c r="L327" s="65" t="s">
        <v>217</v>
      </c>
      <c r="M327" s="85">
        <v>2</v>
      </c>
      <c r="N327" s="15">
        <f t="shared" si="34"/>
        <v>0</v>
      </c>
      <c r="O327" s="78">
        <f t="shared" si="31"/>
        <v>0.8</v>
      </c>
      <c r="P327" s="78">
        <f t="shared" si="32"/>
        <v>0</v>
      </c>
      <c r="Q327" s="153">
        <f t="shared" si="33"/>
        <v>0</v>
      </c>
      <c r="R327" s="113"/>
    </row>
    <row r="328" spans="2:18" s="3" customFormat="1" ht="27.95" customHeight="1">
      <c r="B328" s="563"/>
      <c r="C328" s="188"/>
      <c r="D328" s="20"/>
      <c r="E328" s="21"/>
      <c r="F328" s="31"/>
      <c r="G328" s="14" t="s">
        <v>206</v>
      </c>
      <c r="H328" s="15">
        <v>0.4</v>
      </c>
      <c r="I328" s="16" t="s">
        <v>68</v>
      </c>
      <c r="J328" s="12" t="s">
        <v>342</v>
      </c>
      <c r="K328" s="16" t="s">
        <v>297</v>
      </c>
      <c r="L328" s="66" t="s">
        <v>847</v>
      </c>
      <c r="M328" s="85">
        <f t="shared" ref="M328:M342" si="35">M327</f>
        <v>2</v>
      </c>
      <c r="N328" s="15">
        <f t="shared" si="34"/>
        <v>0.99</v>
      </c>
      <c r="O328" s="78">
        <f t="shared" si="31"/>
        <v>0</v>
      </c>
      <c r="P328" s="78">
        <f t="shared" si="32"/>
        <v>0.79200000000000004</v>
      </c>
      <c r="Q328" s="153">
        <f t="shared" si="33"/>
        <v>8.0000000000000071E-3</v>
      </c>
      <c r="R328" s="113"/>
    </row>
    <row r="329" spans="2:18" s="3" customFormat="1" ht="27.95" customHeight="1">
      <c r="B329" s="563"/>
      <c r="C329" s="188"/>
      <c r="D329" s="22"/>
      <c r="E329" s="23"/>
      <c r="F329" s="24"/>
      <c r="G329" s="14" t="s">
        <v>14</v>
      </c>
      <c r="H329" s="15">
        <v>0.2</v>
      </c>
      <c r="I329" s="16" t="s">
        <v>15</v>
      </c>
      <c r="J329" s="12" t="s">
        <v>210</v>
      </c>
      <c r="K329" s="16" t="s">
        <v>18</v>
      </c>
      <c r="L329" s="65" t="s">
        <v>21</v>
      </c>
      <c r="M329" s="85">
        <f t="shared" si="35"/>
        <v>2</v>
      </c>
      <c r="N329" s="15">
        <f t="shared" si="34"/>
        <v>0</v>
      </c>
      <c r="O329" s="78">
        <f t="shared" si="31"/>
        <v>0.4</v>
      </c>
      <c r="P329" s="78">
        <f t="shared" si="32"/>
        <v>0</v>
      </c>
      <c r="Q329" s="153">
        <f t="shared" si="33"/>
        <v>0</v>
      </c>
      <c r="R329" s="171"/>
    </row>
    <row r="330" spans="2:18" s="3" customFormat="1" ht="27.95" customHeight="1">
      <c r="B330" s="563"/>
      <c r="C330" s="188"/>
      <c r="D330" s="17" t="s">
        <v>806</v>
      </c>
      <c r="E330" s="18" t="s">
        <v>6</v>
      </c>
      <c r="F330" s="19" t="s">
        <v>331</v>
      </c>
      <c r="G330" s="14" t="s">
        <v>12</v>
      </c>
      <c r="H330" s="15">
        <v>0.8</v>
      </c>
      <c r="I330" s="16" t="s">
        <v>68</v>
      </c>
      <c r="J330" s="12" t="s">
        <v>342</v>
      </c>
      <c r="K330" s="16" t="s">
        <v>221</v>
      </c>
      <c r="L330" s="66" t="s">
        <v>847</v>
      </c>
      <c r="M330" s="85">
        <v>0.2</v>
      </c>
      <c r="N330" s="15">
        <f t="shared" si="34"/>
        <v>0.99</v>
      </c>
      <c r="O330" s="78">
        <f t="shared" si="31"/>
        <v>0</v>
      </c>
      <c r="P330" s="78">
        <f t="shared" si="32"/>
        <v>0.15840000000000004</v>
      </c>
      <c r="Q330" s="153">
        <f t="shared" si="33"/>
        <v>1.6000000000000018E-3</v>
      </c>
      <c r="R330" s="171"/>
    </row>
    <row r="331" spans="2:18" s="3" customFormat="1" ht="27.95" customHeight="1">
      <c r="B331" s="563"/>
      <c r="C331" s="188"/>
      <c r="D331" s="20"/>
      <c r="E331" s="21"/>
      <c r="F331" s="31"/>
      <c r="G331" s="14" t="s">
        <v>13</v>
      </c>
      <c r="H331" s="15">
        <v>0.1</v>
      </c>
      <c r="I331" s="16" t="s">
        <v>204</v>
      </c>
      <c r="J331" s="12" t="s">
        <v>342</v>
      </c>
      <c r="K331" s="16" t="s">
        <v>300</v>
      </c>
      <c r="L331" s="66" t="s">
        <v>847</v>
      </c>
      <c r="M331" s="85">
        <f t="shared" si="35"/>
        <v>0.2</v>
      </c>
      <c r="N331" s="15">
        <f t="shared" si="34"/>
        <v>0.99</v>
      </c>
      <c r="O331" s="78">
        <f t="shared" si="31"/>
        <v>0</v>
      </c>
      <c r="P331" s="78">
        <f t="shared" si="32"/>
        <v>1.9800000000000005E-2</v>
      </c>
      <c r="Q331" s="153">
        <f t="shared" si="33"/>
        <v>2.0000000000000023E-4</v>
      </c>
      <c r="R331" s="171"/>
    </row>
    <row r="332" spans="2:18" s="3" customFormat="1" ht="27.95" customHeight="1">
      <c r="B332" s="563"/>
      <c r="C332" s="188"/>
      <c r="D332" s="22"/>
      <c r="E332" s="23"/>
      <c r="F332" s="24"/>
      <c r="G332" s="14" t="s">
        <v>14</v>
      </c>
      <c r="H332" s="15">
        <v>0.1</v>
      </c>
      <c r="I332" s="91" t="s">
        <v>68</v>
      </c>
      <c r="J332" s="12" t="s">
        <v>342</v>
      </c>
      <c r="K332" s="91" t="s">
        <v>82</v>
      </c>
      <c r="L332" s="66" t="s">
        <v>847</v>
      </c>
      <c r="M332" s="85">
        <f t="shared" si="35"/>
        <v>0.2</v>
      </c>
      <c r="N332" s="15">
        <f t="shared" si="34"/>
        <v>0.99</v>
      </c>
      <c r="O332" s="78">
        <f t="shared" si="31"/>
        <v>0</v>
      </c>
      <c r="P332" s="78">
        <f t="shared" si="32"/>
        <v>1.9800000000000005E-2</v>
      </c>
      <c r="Q332" s="153">
        <f t="shared" si="33"/>
        <v>2.0000000000000023E-4</v>
      </c>
      <c r="R332" s="171"/>
    </row>
    <row r="333" spans="2:18" s="3" customFormat="1" ht="27.95" customHeight="1">
      <c r="B333" s="563"/>
      <c r="C333" s="188"/>
      <c r="D333" s="17" t="s">
        <v>807</v>
      </c>
      <c r="E333" s="18" t="s">
        <v>354</v>
      </c>
      <c r="F333" s="19" t="s">
        <v>332</v>
      </c>
      <c r="G333" s="168" t="s">
        <v>357</v>
      </c>
      <c r="H333" s="164">
        <v>0.25</v>
      </c>
      <c r="I333" s="165" t="s">
        <v>81</v>
      </c>
      <c r="J333" s="13" t="s">
        <v>210</v>
      </c>
      <c r="K333" s="165" t="s">
        <v>298</v>
      </c>
      <c r="L333" s="66" t="s">
        <v>299</v>
      </c>
      <c r="M333" s="177">
        <v>0.45</v>
      </c>
      <c r="N333" s="164">
        <f t="shared" si="34"/>
        <v>0</v>
      </c>
      <c r="O333" s="167">
        <f t="shared" si="31"/>
        <v>0.1125</v>
      </c>
      <c r="P333" s="167">
        <f t="shared" si="32"/>
        <v>0</v>
      </c>
      <c r="Q333" s="178">
        <f t="shared" si="33"/>
        <v>0</v>
      </c>
      <c r="R333" s="171"/>
    </row>
    <row r="334" spans="2:18" s="3" customFormat="1" ht="27.95" customHeight="1">
      <c r="B334" s="563"/>
      <c r="C334" s="188"/>
      <c r="D334" s="20"/>
      <c r="E334" s="21"/>
      <c r="F334" s="31"/>
      <c r="G334" s="168" t="s">
        <v>233</v>
      </c>
      <c r="H334" s="164">
        <v>0.25</v>
      </c>
      <c r="I334" s="165" t="s">
        <v>204</v>
      </c>
      <c r="J334" s="13" t="s">
        <v>342</v>
      </c>
      <c r="K334" s="165" t="s">
        <v>82</v>
      </c>
      <c r="L334" s="66" t="s">
        <v>847</v>
      </c>
      <c r="M334" s="177">
        <v>0.45</v>
      </c>
      <c r="N334" s="164">
        <f t="shared" si="34"/>
        <v>0.99</v>
      </c>
      <c r="O334" s="167">
        <f t="shared" si="31"/>
        <v>0</v>
      </c>
      <c r="P334" s="167">
        <f t="shared" si="32"/>
        <v>0.111375</v>
      </c>
      <c r="Q334" s="178">
        <f t="shared" si="33"/>
        <v>1.125000000000001E-3</v>
      </c>
      <c r="R334" s="171"/>
    </row>
    <row r="335" spans="2:18" s="3" customFormat="1" ht="27.95" customHeight="1">
      <c r="B335" s="563"/>
      <c r="C335" s="188"/>
      <c r="D335" s="20"/>
      <c r="E335" s="21"/>
      <c r="F335" s="31"/>
      <c r="G335" s="168" t="s">
        <v>358</v>
      </c>
      <c r="H335" s="164">
        <v>0.25</v>
      </c>
      <c r="I335" s="165" t="s">
        <v>204</v>
      </c>
      <c r="J335" s="13" t="s">
        <v>342</v>
      </c>
      <c r="K335" s="165" t="s">
        <v>300</v>
      </c>
      <c r="L335" s="66" t="s">
        <v>847</v>
      </c>
      <c r="M335" s="177">
        <f>M333</f>
        <v>0.45</v>
      </c>
      <c r="N335" s="164">
        <f t="shared" si="34"/>
        <v>0.99</v>
      </c>
      <c r="O335" s="167">
        <f t="shared" si="31"/>
        <v>0</v>
      </c>
      <c r="P335" s="167">
        <f t="shared" si="32"/>
        <v>0.111375</v>
      </c>
      <c r="Q335" s="178">
        <f t="shared" si="33"/>
        <v>1.125000000000001E-3</v>
      </c>
      <c r="R335" s="171"/>
    </row>
    <row r="336" spans="2:18" s="3" customFormat="1" ht="27.95" customHeight="1">
      <c r="B336" s="563"/>
      <c r="C336" s="188"/>
      <c r="D336" s="20"/>
      <c r="E336" s="21"/>
      <c r="F336" s="31"/>
      <c r="G336" s="168" t="s">
        <v>359</v>
      </c>
      <c r="H336" s="164">
        <v>0.25</v>
      </c>
      <c r="I336" s="179" t="s">
        <v>26</v>
      </c>
      <c r="J336" s="180" t="s">
        <v>214</v>
      </c>
      <c r="K336" s="179" t="s">
        <v>18</v>
      </c>
      <c r="L336" s="181" t="s">
        <v>21</v>
      </c>
      <c r="M336" s="182">
        <f t="shared" si="35"/>
        <v>0.45</v>
      </c>
      <c r="N336" s="183">
        <f t="shared" si="34"/>
        <v>0</v>
      </c>
      <c r="O336" s="184">
        <f t="shared" si="31"/>
        <v>0.1125</v>
      </c>
      <c r="P336" s="184">
        <f t="shared" si="32"/>
        <v>0</v>
      </c>
      <c r="Q336" s="185">
        <f t="shared" si="33"/>
        <v>0</v>
      </c>
      <c r="R336" s="171"/>
    </row>
    <row r="337" spans="2:18" s="3" customFormat="1" ht="27.95" customHeight="1">
      <c r="B337" s="563"/>
      <c r="C337" s="188"/>
      <c r="D337" s="17" t="s">
        <v>808</v>
      </c>
      <c r="E337" s="18" t="s">
        <v>6</v>
      </c>
      <c r="F337" s="19" t="s">
        <v>333</v>
      </c>
      <c r="G337" s="14" t="s">
        <v>12</v>
      </c>
      <c r="H337" s="15">
        <v>0.8</v>
      </c>
      <c r="I337" s="16" t="s">
        <v>345</v>
      </c>
      <c r="J337" s="12" t="s">
        <v>820</v>
      </c>
      <c r="K337" s="16" t="s">
        <v>221</v>
      </c>
      <c r="L337" s="66" t="s">
        <v>847</v>
      </c>
      <c r="M337" s="85">
        <v>0.2</v>
      </c>
      <c r="N337" s="15">
        <f t="shared" si="34"/>
        <v>0.99</v>
      </c>
      <c r="O337" s="78">
        <f t="shared" si="31"/>
        <v>0</v>
      </c>
      <c r="P337" s="78">
        <f t="shared" si="32"/>
        <v>0.15840000000000004</v>
      </c>
      <c r="Q337" s="153">
        <f t="shared" si="33"/>
        <v>1.6000000000000018E-3</v>
      </c>
      <c r="R337" s="171"/>
    </row>
    <row r="338" spans="2:18" s="3" customFormat="1" ht="27.95" customHeight="1">
      <c r="B338" s="563"/>
      <c r="C338" s="188"/>
      <c r="D338" s="20"/>
      <c r="E338" s="21"/>
      <c r="F338" s="31"/>
      <c r="G338" s="14" t="s">
        <v>13</v>
      </c>
      <c r="H338" s="15">
        <v>0.1</v>
      </c>
      <c r="I338" s="16" t="s">
        <v>346</v>
      </c>
      <c r="J338" s="12" t="s">
        <v>218</v>
      </c>
      <c r="K338" s="16" t="s">
        <v>347</v>
      </c>
      <c r="L338" s="65" t="s">
        <v>217</v>
      </c>
      <c r="M338" s="85">
        <f t="shared" si="35"/>
        <v>0.2</v>
      </c>
      <c r="N338" s="15">
        <f t="shared" si="34"/>
        <v>0</v>
      </c>
      <c r="O338" s="78">
        <f t="shared" si="31"/>
        <v>2.0000000000000004E-2</v>
      </c>
      <c r="P338" s="78">
        <f t="shared" si="32"/>
        <v>0</v>
      </c>
      <c r="Q338" s="153">
        <f t="shared" si="33"/>
        <v>0</v>
      </c>
      <c r="R338" s="171"/>
    </row>
    <row r="339" spans="2:18" s="3" customFormat="1" ht="27.95" customHeight="1">
      <c r="B339" s="563"/>
      <c r="C339" s="188"/>
      <c r="D339" s="22"/>
      <c r="E339" s="23"/>
      <c r="F339" s="24"/>
      <c r="G339" s="14" t="s">
        <v>14</v>
      </c>
      <c r="H339" s="15">
        <v>0.1</v>
      </c>
      <c r="I339" s="16" t="s">
        <v>81</v>
      </c>
      <c r="J339" s="12" t="s">
        <v>210</v>
      </c>
      <c r="K339" s="16" t="s">
        <v>18</v>
      </c>
      <c r="L339" s="65" t="s">
        <v>21</v>
      </c>
      <c r="M339" s="85">
        <f t="shared" si="35"/>
        <v>0.2</v>
      </c>
      <c r="N339" s="15">
        <f t="shared" si="34"/>
        <v>0</v>
      </c>
      <c r="O339" s="78">
        <f t="shared" si="31"/>
        <v>2.0000000000000004E-2</v>
      </c>
      <c r="P339" s="78">
        <f t="shared" si="32"/>
        <v>0</v>
      </c>
      <c r="Q339" s="153">
        <f t="shared" si="33"/>
        <v>0</v>
      </c>
      <c r="R339" s="171"/>
    </row>
    <row r="340" spans="2:18" s="3" customFormat="1" ht="27.95" customHeight="1">
      <c r="B340" s="563"/>
      <c r="C340" s="188"/>
      <c r="D340" s="17" t="s">
        <v>809</v>
      </c>
      <c r="E340" s="18" t="s">
        <v>335</v>
      </c>
      <c r="F340" s="19" t="s">
        <v>330</v>
      </c>
      <c r="G340" s="14" t="s">
        <v>205</v>
      </c>
      <c r="H340" s="15">
        <v>0.4</v>
      </c>
      <c r="I340" s="16" t="s">
        <v>81</v>
      </c>
      <c r="J340" s="12" t="s">
        <v>210</v>
      </c>
      <c r="K340" s="16" t="s">
        <v>298</v>
      </c>
      <c r="L340" s="65" t="s">
        <v>299</v>
      </c>
      <c r="M340" s="85">
        <v>2</v>
      </c>
      <c r="N340" s="15">
        <f t="shared" si="34"/>
        <v>0</v>
      </c>
      <c r="O340" s="78">
        <f t="shared" si="31"/>
        <v>0.8</v>
      </c>
      <c r="P340" s="78">
        <f t="shared" si="32"/>
        <v>0</v>
      </c>
      <c r="Q340" s="153">
        <f t="shared" si="33"/>
        <v>0</v>
      </c>
      <c r="R340" s="113"/>
    </row>
    <row r="341" spans="2:18" s="3" customFormat="1" ht="27.95" customHeight="1">
      <c r="B341" s="563"/>
      <c r="C341" s="188"/>
      <c r="D341" s="20"/>
      <c r="E341" s="21"/>
      <c r="F341" s="31"/>
      <c r="G341" s="14" t="s">
        <v>206</v>
      </c>
      <c r="H341" s="15">
        <v>0.4</v>
      </c>
      <c r="I341" s="16" t="s">
        <v>204</v>
      </c>
      <c r="J341" s="12" t="s">
        <v>850</v>
      </c>
      <c r="K341" s="16" t="s">
        <v>300</v>
      </c>
      <c r="L341" s="66" t="s">
        <v>847</v>
      </c>
      <c r="M341" s="85">
        <f t="shared" si="35"/>
        <v>2</v>
      </c>
      <c r="N341" s="15">
        <f t="shared" si="34"/>
        <v>0.99</v>
      </c>
      <c r="O341" s="78">
        <f t="shared" si="31"/>
        <v>0</v>
      </c>
      <c r="P341" s="78">
        <f t="shared" si="32"/>
        <v>0.79200000000000004</v>
      </c>
      <c r="Q341" s="153">
        <f t="shared" si="33"/>
        <v>8.0000000000000071E-3</v>
      </c>
      <c r="R341" s="113"/>
    </row>
    <row r="342" spans="2:18" s="3" customFormat="1" ht="27.95" customHeight="1">
      <c r="B342" s="563"/>
      <c r="C342" s="269"/>
      <c r="D342" s="22"/>
      <c r="E342" s="23"/>
      <c r="F342" s="24"/>
      <c r="G342" s="14" t="s">
        <v>14</v>
      </c>
      <c r="H342" s="15">
        <v>0.2</v>
      </c>
      <c r="I342" s="16" t="s">
        <v>26</v>
      </c>
      <c r="J342" s="12" t="s">
        <v>214</v>
      </c>
      <c r="K342" s="16" t="s">
        <v>18</v>
      </c>
      <c r="L342" s="65" t="s">
        <v>21</v>
      </c>
      <c r="M342" s="85">
        <f t="shared" si="35"/>
        <v>2</v>
      </c>
      <c r="N342" s="15">
        <f t="shared" si="34"/>
        <v>0</v>
      </c>
      <c r="O342" s="78">
        <f t="shared" si="31"/>
        <v>0.4</v>
      </c>
      <c r="P342" s="78">
        <f t="shared" si="32"/>
        <v>0</v>
      </c>
      <c r="Q342" s="153">
        <f t="shared" si="33"/>
        <v>0</v>
      </c>
      <c r="R342" s="113"/>
    </row>
    <row r="343" spans="2:18" s="3" customFormat="1" ht="27.95" customHeight="1">
      <c r="B343" s="563"/>
      <c r="C343" s="99" t="s">
        <v>836</v>
      </c>
      <c r="D343" s="20" t="s">
        <v>837</v>
      </c>
      <c r="E343" s="21" t="s">
        <v>6</v>
      </c>
      <c r="F343" s="31" t="s">
        <v>816</v>
      </c>
      <c r="G343" s="25" t="s">
        <v>12</v>
      </c>
      <c r="H343" s="26">
        <v>0.8</v>
      </c>
      <c r="I343" s="27" t="s">
        <v>345</v>
      </c>
      <c r="J343" s="11" t="s">
        <v>820</v>
      </c>
      <c r="K343" s="27" t="s">
        <v>221</v>
      </c>
      <c r="L343" s="64" t="s">
        <v>847</v>
      </c>
      <c r="M343" s="87">
        <v>0.2</v>
      </c>
      <c r="N343" s="26">
        <f t="shared" si="34"/>
        <v>0.99</v>
      </c>
      <c r="O343" s="88">
        <f t="shared" si="31"/>
        <v>0</v>
      </c>
      <c r="P343" s="88">
        <f t="shared" si="32"/>
        <v>0.15840000000000004</v>
      </c>
      <c r="Q343" s="152">
        <f t="shared" si="33"/>
        <v>1.6000000000000018E-3</v>
      </c>
      <c r="R343" s="113"/>
    </row>
    <row r="344" spans="2:18" s="3" customFormat="1" ht="27.95" customHeight="1">
      <c r="B344" s="563"/>
      <c r="C344" s="188"/>
      <c r="D344" s="20"/>
      <c r="E344" s="21"/>
      <c r="F344" s="31"/>
      <c r="G344" s="14" t="s">
        <v>13</v>
      </c>
      <c r="H344" s="15">
        <v>0.1</v>
      </c>
      <c r="I344" s="16" t="s">
        <v>68</v>
      </c>
      <c r="J344" s="11" t="s">
        <v>820</v>
      </c>
      <c r="K344" s="16" t="s">
        <v>82</v>
      </c>
      <c r="L344" s="64" t="s">
        <v>847</v>
      </c>
      <c r="M344" s="85">
        <f>M343</f>
        <v>0.2</v>
      </c>
      <c r="N344" s="15">
        <f t="shared" si="34"/>
        <v>0.99</v>
      </c>
      <c r="O344" s="78">
        <f t="shared" si="31"/>
        <v>0</v>
      </c>
      <c r="P344" s="78">
        <f t="shared" si="32"/>
        <v>1.9800000000000005E-2</v>
      </c>
      <c r="Q344" s="153">
        <f t="shared" si="33"/>
        <v>2.0000000000000023E-4</v>
      </c>
      <c r="R344" s="113"/>
    </row>
    <row r="345" spans="2:18" s="3" customFormat="1" ht="27.95" customHeight="1">
      <c r="B345" s="563"/>
      <c r="C345" s="188"/>
      <c r="D345" s="22"/>
      <c r="E345" s="23"/>
      <c r="F345" s="24"/>
      <c r="G345" s="14" t="s">
        <v>14</v>
      </c>
      <c r="H345" s="15">
        <v>0.1</v>
      </c>
      <c r="I345" s="16" t="s">
        <v>204</v>
      </c>
      <c r="J345" s="11" t="s">
        <v>820</v>
      </c>
      <c r="K345" s="16" t="s">
        <v>82</v>
      </c>
      <c r="L345" s="64" t="s">
        <v>847</v>
      </c>
      <c r="M345" s="85">
        <f>M344</f>
        <v>0.2</v>
      </c>
      <c r="N345" s="15">
        <f t="shared" si="34"/>
        <v>0.99</v>
      </c>
      <c r="O345" s="78">
        <f t="shared" si="31"/>
        <v>0</v>
      </c>
      <c r="P345" s="78">
        <f t="shared" si="32"/>
        <v>1.9800000000000005E-2</v>
      </c>
      <c r="Q345" s="153">
        <f t="shared" si="33"/>
        <v>2.0000000000000023E-4</v>
      </c>
      <c r="R345" s="190"/>
    </row>
    <row r="346" spans="2:18" s="3" customFormat="1" ht="27.95" customHeight="1">
      <c r="B346" s="563"/>
      <c r="C346" s="188"/>
      <c r="D346" s="17" t="s">
        <v>838</v>
      </c>
      <c r="E346" s="18" t="s">
        <v>6</v>
      </c>
      <c r="F346" s="19" t="s">
        <v>817</v>
      </c>
      <c r="G346" s="14" t="s">
        <v>12</v>
      </c>
      <c r="H346" s="15">
        <v>0.8</v>
      </c>
      <c r="I346" s="16" t="s">
        <v>345</v>
      </c>
      <c r="J346" s="11" t="s">
        <v>820</v>
      </c>
      <c r="K346" s="16" t="s">
        <v>221</v>
      </c>
      <c r="L346" s="64" t="s">
        <v>847</v>
      </c>
      <c r="M346" s="85">
        <v>0.2</v>
      </c>
      <c r="N346" s="15">
        <f t="shared" si="34"/>
        <v>0.99</v>
      </c>
      <c r="O346" s="78">
        <f t="shared" si="31"/>
        <v>0</v>
      </c>
      <c r="P346" s="78">
        <f t="shared" si="32"/>
        <v>0.15840000000000004</v>
      </c>
      <c r="Q346" s="153">
        <f t="shared" si="33"/>
        <v>1.6000000000000018E-3</v>
      </c>
      <c r="R346" s="190"/>
    </row>
    <row r="347" spans="2:18" s="3" customFormat="1" ht="27.95" customHeight="1">
      <c r="B347" s="563"/>
      <c r="C347" s="188"/>
      <c r="D347" s="20"/>
      <c r="E347" s="21"/>
      <c r="F347" s="31"/>
      <c r="G347" s="14" t="s">
        <v>13</v>
      </c>
      <c r="H347" s="15">
        <v>0.1</v>
      </c>
      <c r="I347" s="16" t="s">
        <v>204</v>
      </c>
      <c r="J347" s="11" t="s">
        <v>820</v>
      </c>
      <c r="K347" s="16" t="s">
        <v>221</v>
      </c>
      <c r="L347" s="64" t="s">
        <v>847</v>
      </c>
      <c r="M347" s="85">
        <f>M346</f>
        <v>0.2</v>
      </c>
      <c r="N347" s="15">
        <f t="shared" si="34"/>
        <v>0.99</v>
      </c>
      <c r="O347" s="78">
        <f t="shared" si="31"/>
        <v>0</v>
      </c>
      <c r="P347" s="78">
        <f t="shared" si="32"/>
        <v>1.9800000000000005E-2</v>
      </c>
      <c r="Q347" s="153">
        <f t="shared" si="33"/>
        <v>2.0000000000000023E-4</v>
      </c>
      <c r="R347" s="190"/>
    </row>
    <row r="348" spans="2:18" s="3" customFormat="1" ht="27.95" customHeight="1">
      <c r="B348" s="563"/>
      <c r="C348" s="188"/>
      <c r="D348" s="22"/>
      <c r="E348" s="23"/>
      <c r="F348" s="24"/>
      <c r="G348" s="14" t="s">
        <v>14</v>
      </c>
      <c r="H348" s="15">
        <v>0.1</v>
      </c>
      <c r="I348" s="16" t="s">
        <v>68</v>
      </c>
      <c r="J348" s="11" t="s">
        <v>820</v>
      </c>
      <c r="K348" s="16" t="s">
        <v>82</v>
      </c>
      <c r="L348" s="64" t="s">
        <v>847</v>
      </c>
      <c r="M348" s="85">
        <f>M347</f>
        <v>0.2</v>
      </c>
      <c r="N348" s="15">
        <f t="shared" si="34"/>
        <v>0.99</v>
      </c>
      <c r="O348" s="78">
        <f t="shared" si="31"/>
        <v>0</v>
      </c>
      <c r="P348" s="78">
        <f t="shared" si="32"/>
        <v>1.9800000000000005E-2</v>
      </c>
      <c r="Q348" s="153">
        <f t="shared" si="33"/>
        <v>2.0000000000000023E-4</v>
      </c>
      <c r="R348" s="190"/>
    </row>
    <row r="349" spans="2:18" s="3" customFormat="1" ht="27.95" customHeight="1">
      <c r="B349" s="563"/>
      <c r="C349" s="188"/>
      <c r="D349" s="17" t="s">
        <v>839</v>
      </c>
      <c r="E349" s="18" t="s">
        <v>22</v>
      </c>
      <c r="F349" s="19" t="s">
        <v>818</v>
      </c>
      <c r="G349" s="14" t="s">
        <v>205</v>
      </c>
      <c r="H349" s="15">
        <v>0.4</v>
      </c>
      <c r="I349" s="16" t="s">
        <v>15</v>
      </c>
      <c r="J349" s="12" t="s">
        <v>210</v>
      </c>
      <c r="K349" s="16" t="s">
        <v>18</v>
      </c>
      <c r="L349" s="65" t="s">
        <v>21</v>
      </c>
      <c r="M349" s="85">
        <v>2</v>
      </c>
      <c r="N349" s="15">
        <f t="shared" si="34"/>
        <v>0</v>
      </c>
      <c r="O349" s="78">
        <f t="shared" si="31"/>
        <v>0.8</v>
      </c>
      <c r="P349" s="78">
        <f t="shared" si="32"/>
        <v>0</v>
      </c>
      <c r="Q349" s="153">
        <f t="shared" si="33"/>
        <v>0</v>
      </c>
      <c r="R349" s="190"/>
    </row>
    <row r="350" spans="2:18" s="3" customFormat="1" ht="27.95" customHeight="1">
      <c r="B350" s="563"/>
      <c r="C350" s="188"/>
      <c r="D350" s="20"/>
      <c r="E350" s="21"/>
      <c r="F350" s="31"/>
      <c r="G350" s="14" t="s">
        <v>206</v>
      </c>
      <c r="H350" s="15">
        <v>0.4</v>
      </c>
      <c r="I350" s="16" t="s">
        <v>204</v>
      </c>
      <c r="J350" s="13" t="s">
        <v>845</v>
      </c>
      <c r="K350" s="16" t="s">
        <v>20</v>
      </c>
      <c r="L350" s="66" t="s">
        <v>847</v>
      </c>
      <c r="M350" s="85">
        <f>M349</f>
        <v>2</v>
      </c>
      <c r="N350" s="15">
        <f t="shared" si="34"/>
        <v>0.99</v>
      </c>
      <c r="O350" s="78">
        <f t="shared" si="31"/>
        <v>0</v>
      </c>
      <c r="P350" s="78">
        <f t="shared" si="32"/>
        <v>0.79200000000000004</v>
      </c>
      <c r="Q350" s="153">
        <f t="shared" si="33"/>
        <v>8.0000000000000071E-3</v>
      </c>
      <c r="R350" s="190"/>
    </row>
    <row r="351" spans="2:18" s="3" customFormat="1" ht="27.95" customHeight="1">
      <c r="B351" s="563"/>
      <c r="C351" s="188"/>
      <c r="D351" s="22"/>
      <c r="E351" s="23"/>
      <c r="F351" s="24"/>
      <c r="G351" s="14" t="s">
        <v>14</v>
      </c>
      <c r="H351" s="15">
        <v>0.2</v>
      </c>
      <c r="I351" s="16" t="s">
        <v>15</v>
      </c>
      <c r="J351" s="12" t="s">
        <v>210</v>
      </c>
      <c r="K351" s="16" t="s">
        <v>18</v>
      </c>
      <c r="L351" s="65" t="s">
        <v>21</v>
      </c>
      <c r="M351" s="85">
        <f>M350</f>
        <v>2</v>
      </c>
      <c r="N351" s="15">
        <f t="shared" si="34"/>
        <v>0</v>
      </c>
      <c r="O351" s="78">
        <f t="shared" si="31"/>
        <v>0.4</v>
      </c>
      <c r="P351" s="78">
        <f t="shared" si="32"/>
        <v>0</v>
      </c>
      <c r="Q351" s="153">
        <f t="shared" si="33"/>
        <v>0</v>
      </c>
      <c r="R351" s="190"/>
    </row>
    <row r="352" spans="2:18" s="3" customFormat="1" ht="27.95" customHeight="1">
      <c r="B352" s="563"/>
      <c r="C352" s="188"/>
      <c r="D352" s="20" t="s">
        <v>840</v>
      </c>
      <c r="E352" s="21" t="s">
        <v>22</v>
      </c>
      <c r="F352" s="31" t="s">
        <v>819</v>
      </c>
      <c r="G352" s="25" t="s">
        <v>205</v>
      </c>
      <c r="H352" s="26">
        <v>0.4</v>
      </c>
      <c r="I352" s="27" t="s">
        <v>15</v>
      </c>
      <c r="J352" s="11" t="s">
        <v>210</v>
      </c>
      <c r="K352" s="27" t="s">
        <v>18</v>
      </c>
      <c r="L352" s="64" t="s">
        <v>21</v>
      </c>
      <c r="M352" s="87">
        <v>2</v>
      </c>
      <c r="N352" s="26">
        <f t="shared" si="34"/>
        <v>0</v>
      </c>
      <c r="O352" s="88">
        <f t="shared" si="31"/>
        <v>0.8</v>
      </c>
      <c r="P352" s="88">
        <f t="shared" si="32"/>
        <v>0</v>
      </c>
      <c r="Q352" s="152">
        <f t="shared" si="33"/>
        <v>0</v>
      </c>
      <c r="R352" s="190"/>
    </row>
    <row r="353" spans="2:18" s="3" customFormat="1" ht="27.95" customHeight="1">
      <c r="B353" s="563"/>
      <c r="C353" s="188"/>
      <c r="D353" s="20"/>
      <c r="E353" s="21"/>
      <c r="F353" s="31"/>
      <c r="G353" s="14" t="s">
        <v>206</v>
      </c>
      <c r="H353" s="15">
        <v>0.4</v>
      </c>
      <c r="I353" s="16" t="s">
        <v>204</v>
      </c>
      <c r="J353" s="13" t="s">
        <v>845</v>
      </c>
      <c r="K353" s="16" t="s">
        <v>20</v>
      </c>
      <c r="L353" s="66" t="s">
        <v>847</v>
      </c>
      <c r="M353" s="85">
        <f>M352</f>
        <v>2</v>
      </c>
      <c r="N353" s="15">
        <f t="shared" si="34"/>
        <v>0.99</v>
      </c>
      <c r="O353" s="78">
        <f t="shared" si="31"/>
        <v>0</v>
      </c>
      <c r="P353" s="78">
        <f t="shared" si="32"/>
        <v>0.79200000000000004</v>
      </c>
      <c r="Q353" s="153">
        <f t="shared" si="33"/>
        <v>8.0000000000000071E-3</v>
      </c>
      <c r="R353" s="190"/>
    </row>
    <row r="354" spans="2:18" s="3" customFormat="1" ht="27.95" customHeight="1" thickBot="1">
      <c r="B354" s="564"/>
      <c r="C354" s="189"/>
      <c r="D354" s="46"/>
      <c r="E354" s="43"/>
      <c r="F354" s="48"/>
      <c r="G354" s="49" t="s">
        <v>14</v>
      </c>
      <c r="H354" s="50">
        <v>0.2</v>
      </c>
      <c r="I354" s="51" t="s">
        <v>15</v>
      </c>
      <c r="J354" s="52" t="s">
        <v>210</v>
      </c>
      <c r="K354" s="51" t="s">
        <v>18</v>
      </c>
      <c r="L354" s="67" t="s">
        <v>21</v>
      </c>
      <c r="M354" s="86">
        <f>M353</f>
        <v>2</v>
      </c>
      <c r="N354" s="50">
        <f t="shared" si="34"/>
        <v>0</v>
      </c>
      <c r="O354" s="82">
        <f t="shared" si="31"/>
        <v>0.4</v>
      </c>
      <c r="P354" s="82">
        <f t="shared" si="32"/>
        <v>0</v>
      </c>
      <c r="Q354" s="154">
        <f t="shared" si="33"/>
        <v>0</v>
      </c>
      <c r="R354" s="156"/>
    </row>
    <row r="355" spans="2:18" s="3" customFormat="1" ht="12.75">
      <c r="G355" s="6"/>
      <c r="H355" s="8"/>
      <c r="I355" s="5"/>
      <c r="J355" s="9"/>
      <c r="K355" s="5"/>
      <c r="L355" s="9"/>
      <c r="M355" s="58"/>
      <c r="N355" s="60"/>
      <c r="O355" s="56"/>
      <c r="P355" s="56"/>
      <c r="Q355" s="56"/>
    </row>
    <row r="356" spans="2:18" s="3" customFormat="1" ht="12.75">
      <c r="G356" s="6"/>
      <c r="H356" s="8"/>
      <c r="I356" s="5"/>
      <c r="J356" s="9"/>
      <c r="K356" s="5"/>
      <c r="L356" s="9"/>
      <c r="M356" s="58"/>
      <c r="N356" s="60"/>
      <c r="O356" s="56"/>
      <c r="P356" s="56"/>
      <c r="Q356" s="56"/>
    </row>
    <row r="357" spans="2:18" s="3" customFormat="1" ht="12.75">
      <c r="G357" s="6"/>
      <c r="H357" s="8"/>
      <c r="I357" s="5"/>
      <c r="J357" s="9"/>
      <c r="K357" s="5"/>
      <c r="L357" s="9"/>
      <c r="M357" s="58"/>
      <c r="N357" s="60"/>
      <c r="O357" s="56"/>
      <c r="P357" s="56"/>
      <c r="Q357" s="56"/>
    </row>
    <row r="358" spans="2:18" s="3" customFormat="1" ht="12.75">
      <c r="G358" s="6"/>
      <c r="H358" s="8"/>
      <c r="I358" s="5"/>
      <c r="J358" s="9"/>
      <c r="K358" s="5"/>
      <c r="L358" s="9"/>
      <c r="M358" s="58"/>
      <c r="N358" s="60"/>
      <c r="O358" s="56"/>
      <c r="P358" s="56"/>
      <c r="Q358" s="56"/>
    </row>
    <row r="359" spans="2:18" s="3" customFormat="1" ht="12.75">
      <c r="G359" s="6"/>
      <c r="H359" s="8"/>
      <c r="I359" s="5"/>
      <c r="J359" s="9"/>
      <c r="K359" s="5"/>
      <c r="L359" s="9"/>
      <c r="M359" s="58"/>
      <c r="N359" s="60"/>
      <c r="O359" s="56"/>
      <c r="P359" s="56"/>
      <c r="Q359" s="56"/>
    </row>
    <row r="360" spans="2:18" s="3" customFormat="1" ht="12.75">
      <c r="G360" s="6"/>
      <c r="H360" s="8"/>
      <c r="I360" s="5"/>
      <c r="J360" s="9"/>
      <c r="K360" s="5"/>
      <c r="L360" s="9"/>
      <c r="M360" s="58"/>
      <c r="N360" s="60"/>
      <c r="O360" s="56"/>
      <c r="P360" s="56"/>
      <c r="Q360" s="56"/>
    </row>
    <row r="361" spans="2:18" s="3" customFormat="1" ht="12.75">
      <c r="G361" s="6"/>
      <c r="H361" s="8"/>
      <c r="I361" s="5"/>
      <c r="J361" s="9"/>
      <c r="K361" s="5"/>
      <c r="L361" s="9"/>
      <c r="M361" s="58"/>
      <c r="N361" s="60"/>
      <c r="O361" s="56"/>
      <c r="P361" s="56"/>
      <c r="Q361" s="56"/>
    </row>
    <row r="362" spans="2:18" s="3" customFormat="1" ht="12.75">
      <c r="G362" s="6"/>
      <c r="H362" s="8"/>
      <c r="I362" s="5"/>
      <c r="J362" s="9"/>
      <c r="K362" s="5"/>
      <c r="L362" s="9"/>
      <c r="M362" s="58"/>
      <c r="N362" s="60"/>
      <c r="O362" s="56"/>
      <c r="P362" s="56"/>
      <c r="Q362" s="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H802" s="8"/>
      <c r="I802" s="5"/>
      <c r="J802" s="9"/>
      <c r="K802" s="5"/>
      <c r="L802" s="9"/>
      <c r="M802" s="58"/>
      <c r="N802" s="60"/>
      <c r="O802" s="56"/>
      <c r="P802" s="56"/>
      <c r="Q802" s="56"/>
    </row>
    <row r="803" spans="7:17" s="3" customFormat="1" ht="12.75">
      <c r="G803" s="6"/>
      <c r="H803" s="8"/>
      <c r="I803" s="5"/>
      <c r="J803" s="9"/>
      <c r="K803" s="5"/>
      <c r="L803" s="9"/>
      <c r="M803" s="58"/>
      <c r="N803" s="60"/>
      <c r="O803" s="56"/>
      <c r="P803" s="56"/>
      <c r="Q803" s="56"/>
    </row>
    <row r="804" spans="7:17" s="3" customFormat="1" ht="12.75">
      <c r="G804" s="6"/>
      <c r="H804" s="8"/>
      <c r="I804" s="5"/>
      <c r="J804" s="9"/>
      <c r="K804" s="5"/>
      <c r="L804" s="9"/>
      <c r="M804" s="58"/>
      <c r="N804" s="60"/>
      <c r="O804" s="56"/>
      <c r="P804" s="56"/>
      <c r="Q804" s="56"/>
    </row>
    <row r="805" spans="7:17" s="3" customFormat="1" ht="12.75">
      <c r="G805" s="6"/>
      <c r="H805" s="8"/>
      <c r="I805" s="5"/>
      <c r="J805" s="9"/>
      <c r="K805" s="5"/>
      <c r="L805" s="9"/>
      <c r="M805" s="58"/>
      <c r="N805" s="60"/>
      <c r="O805" s="56"/>
      <c r="P805" s="56"/>
      <c r="Q805" s="56"/>
    </row>
    <row r="806" spans="7:17" s="3" customFormat="1" ht="12.75">
      <c r="G806" s="6"/>
      <c r="H806" s="8"/>
      <c r="I806" s="5"/>
      <c r="J806" s="9"/>
      <c r="K806" s="5"/>
      <c r="L806" s="9"/>
      <c r="M806" s="58"/>
      <c r="N806" s="60"/>
      <c r="O806" s="56"/>
      <c r="P806" s="56"/>
      <c r="Q806" s="56"/>
    </row>
    <row r="807" spans="7:17" s="3" customFormat="1" ht="12.75">
      <c r="G807" s="6"/>
      <c r="H807" s="8"/>
      <c r="I807" s="5"/>
      <c r="J807" s="9"/>
      <c r="K807" s="5"/>
      <c r="L807" s="9"/>
      <c r="M807" s="58"/>
      <c r="N807" s="60"/>
      <c r="O807" s="56"/>
      <c r="P807" s="56"/>
      <c r="Q807" s="56"/>
    </row>
    <row r="808" spans="7:17" s="3" customFormat="1" ht="12.75">
      <c r="G808" s="6"/>
      <c r="H808" s="8"/>
      <c r="I808" s="5"/>
      <c r="J808" s="9"/>
      <c r="K808" s="5"/>
      <c r="L808" s="9"/>
      <c r="M808" s="58"/>
      <c r="N808" s="60"/>
      <c r="O808" s="56"/>
      <c r="P808" s="56"/>
      <c r="Q808" s="56"/>
    </row>
    <row r="809" spans="7:17" s="3" customFormat="1" ht="12.75">
      <c r="G809" s="6"/>
      <c r="H809" s="8"/>
      <c r="I809" s="5"/>
      <c r="J809" s="9"/>
      <c r="K809" s="5"/>
      <c r="L809" s="9"/>
      <c r="M809" s="58"/>
      <c r="N809" s="60"/>
      <c r="O809" s="56"/>
      <c r="P809" s="56"/>
      <c r="Q809" s="56"/>
    </row>
    <row r="810" spans="7:17" s="3" customFormat="1" ht="12.75">
      <c r="G810" s="6"/>
      <c r="H810" s="8"/>
      <c r="I810" s="5"/>
      <c r="J810" s="9"/>
      <c r="K810" s="5"/>
      <c r="L810" s="9"/>
      <c r="M810" s="58"/>
      <c r="N810" s="60"/>
      <c r="O810" s="56"/>
      <c r="P810" s="56"/>
      <c r="Q810" s="56"/>
    </row>
    <row r="811" spans="7:17" s="3" customFormat="1" ht="12.75">
      <c r="G811" s="6"/>
      <c r="H811" s="8"/>
      <c r="I811" s="5"/>
      <c r="J811" s="9"/>
      <c r="K811" s="5"/>
      <c r="L811" s="9"/>
      <c r="M811" s="58"/>
      <c r="N811" s="60"/>
      <c r="O811" s="56"/>
      <c r="P811" s="56"/>
      <c r="Q811" s="56"/>
    </row>
    <row r="812" spans="7:17" s="3" customFormat="1" ht="12.75">
      <c r="G812" s="6"/>
      <c r="H812" s="8"/>
      <c r="I812" s="5"/>
      <c r="J812" s="9"/>
      <c r="K812" s="5"/>
      <c r="L812" s="9"/>
      <c r="M812" s="58"/>
      <c r="N812" s="60"/>
      <c r="O812" s="56"/>
      <c r="P812" s="56"/>
      <c r="Q812" s="56"/>
    </row>
    <row r="813" spans="7:17" s="3" customFormat="1" ht="12.75">
      <c r="G813" s="6"/>
      <c r="H813" s="8"/>
      <c r="I813" s="5"/>
      <c r="J813" s="9"/>
      <c r="K813" s="5"/>
      <c r="L813" s="9"/>
      <c r="M813" s="58"/>
      <c r="N813" s="60"/>
      <c r="O813" s="56"/>
      <c r="P813" s="56"/>
      <c r="Q813" s="56"/>
    </row>
    <row r="814" spans="7:17" s="3" customFormat="1" ht="12.75">
      <c r="G814" s="6"/>
      <c r="H814" s="8"/>
      <c r="I814" s="5"/>
      <c r="J814" s="9"/>
      <c r="K814" s="5"/>
      <c r="L814" s="9"/>
      <c r="M814" s="58"/>
      <c r="N814" s="60"/>
      <c r="O814" s="56"/>
      <c r="P814" s="56"/>
      <c r="Q814" s="56"/>
    </row>
    <row r="815" spans="7:17" s="3" customFormat="1" ht="12.75">
      <c r="G815" s="6"/>
      <c r="H815" s="8"/>
      <c r="I815" s="5"/>
      <c r="J815" s="9"/>
      <c r="K815" s="5"/>
      <c r="L815" s="9"/>
      <c r="M815" s="58"/>
      <c r="N815" s="60"/>
      <c r="O815" s="56"/>
      <c r="P815" s="56"/>
      <c r="Q815" s="56"/>
    </row>
    <row r="816" spans="7:17" s="3" customFormat="1" ht="12.75">
      <c r="G816" s="6"/>
      <c r="H816" s="8"/>
      <c r="I816" s="5"/>
      <c r="J816" s="9"/>
      <c r="K816" s="5"/>
      <c r="L816" s="9"/>
      <c r="M816" s="58"/>
      <c r="N816" s="60"/>
      <c r="O816" s="56"/>
      <c r="P816" s="56"/>
      <c r="Q816" s="56"/>
    </row>
    <row r="817" spans="7:17" s="3" customFormat="1" ht="12.75">
      <c r="G817" s="6"/>
      <c r="H817" s="8"/>
      <c r="I817" s="5"/>
      <c r="J817" s="9"/>
      <c r="K817" s="5"/>
      <c r="L817" s="9"/>
      <c r="M817" s="58"/>
      <c r="N817" s="60"/>
      <c r="O817" s="56"/>
      <c r="P817" s="56"/>
      <c r="Q817" s="56"/>
    </row>
    <row r="818" spans="7:17" s="3" customFormat="1" ht="12.75">
      <c r="G818" s="6"/>
      <c r="H818" s="8"/>
      <c r="I818" s="5"/>
      <c r="J818" s="9"/>
      <c r="K818" s="5"/>
      <c r="L818" s="9"/>
      <c r="M818" s="58"/>
      <c r="N818" s="60"/>
      <c r="O818" s="56"/>
      <c r="P818" s="56"/>
      <c r="Q818" s="56"/>
    </row>
    <row r="819" spans="7:17" s="3" customFormat="1" ht="12.75">
      <c r="G819" s="6"/>
      <c r="H819" s="8"/>
      <c r="I819" s="5"/>
      <c r="J819" s="9"/>
      <c r="K819" s="5"/>
      <c r="L819" s="9"/>
      <c r="M819" s="58"/>
      <c r="N819" s="60"/>
      <c r="O819" s="56"/>
      <c r="P819" s="56"/>
      <c r="Q819" s="56"/>
    </row>
    <row r="820" spans="7:17" s="3" customFormat="1" ht="12.75">
      <c r="G820" s="6"/>
      <c r="H820" s="8"/>
      <c r="I820" s="5"/>
      <c r="J820" s="9"/>
      <c r="K820" s="5"/>
      <c r="L820" s="9"/>
      <c r="M820" s="58"/>
      <c r="N820" s="60"/>
      <c r="O820" s="56"/>
      <c r="P820" s="56"/>
      <c r="Q820" s="56"/>
    </row>
    <row r="821" spans="7:17" s="3" customFormat="1" ht="12.75">
      <c r="G821" s="6"/>
      <c r="H821" s="8"/>
      <c r="I821" s="5"/>
      <c r="J821" s="9"/>
      <c r="K821" s="5"/>
      <c r="L821" s="9"/>
      <c r="M821" s="58"/>
      <c r="N821" s="60"/>
      <c r="O821" s="56"/>
      <c r="P821" s="56"/>
      <c r="Q821" s="56"/>
    </row>
    <row r="822" spans="7:17" s="3" customFormat="1" ht="12.75">
      <c r="G822" s="6"/>
      <c r="H822" s="8"/>
      <c r="I822" s="5"/>
      <c r="J822" s="9"/>
      <c r="K822" s="5"/>
      <c r="L822" s="9"/>
      <c r="M822" s="58"/>
      <c r="N822" s="60"/>
      <c r="O822" s="56"/>
      <c r="P822" s="56"/>
      <c r="Q822" s="56"/>
    </row>
    <row r="823" spans="7:17" s="3" customFormat="1" ht="12.75">
      <c r="G823" s="6"/>
      <c r="H823" s="8"/>
      <c r="I823" s="5"/>
      <c r="J823" s="9"/>
      <c r="K823" s="5"/>
      <c r="L823" s="9"/>
      <c r="M823" s="58"/>
      <c r="N823" s="60"/>
      <c r="O823" s="56"/>
      <c r="P823" s="56"/>
      <c r="Q823" s="56"/>
    </row>
    <row r="824" spans="7:17" s="3" customFormat="1" ht="12.75">
      <c r="G824" s="6"/>
      <c r="H824" s="8"/>
      <c r="I824" s="5"/>
      <c r="J824" s="9"/>
      <c r="K824" s="5"/>
      <c r="L824" s="9"/>
      <c r="M824" s="58"/>
      <c r="N824" s="60"/>
      <c r="O824" s="56"/>
      <c r="P824" s="56"/>
      <c r="Q824" s="56"/>
    </row>
    <row r="825" spans="7:17" s="3" customFormat="1" ht="12.75">
      <c r="G825" s="6"/>
      <c r="H825" s="8"/>
      <c r="I825" s="5"/>
      <c r="J825" s="9"/>
      <c r="K825" s="5"/>
      <c r="L825" s="9"/>
      <c r="M825" s="58"/>
      <c r="N825" s="60"/>
      <c r="O825" s="56"/>
      <c r="P825" s="56"/>
      <c r="Q825" s="56"/>
    </row>
    <row r="826" spans="7:17" s="3" customFormat="1" ht="12.75">
      <c r="G826" s="6"/>
      <c r="H826" s="8"/>
      <c r="I826" s="5"/>
      <c r="J826" s="9"/>
      <c r="K826" s="5"/>
      <c r="L826" s="9"/>
      <c r="M826" s="58"/>
      <c r="N826" s="60"/>
      <c r="O826" s="56"/>
      <c r="P826" s="56"/>
      <c r="Q826" s="56"/>
    </row>
    <row r="827" spans="7:17" s="3" customFormat="1" ht="12.75">
      <c r="G827" s="6"/>
      <c r="H827" s="8"/>
      <c r="I827" s="5"/>
      <c r="J827" s="9"/>
      <c r="K827" s="5"/>
      <c r="L827" s="9"/>
      <c r="M827" s="58"/>
      <c r="N827" s="60"/>
      <c r="O827" s="56"/>
      <c r="P827" s="56"/>
      <c r="Q827" s="56"/>
    </row>
    <row r="828" spans="7:17" s="3" customFormat="1" ht="12.75">
      <c r="G828" s="6"/>
      <c r="H828" s="8"/>
      <c r="I828" s="5"/>
      <c r="J828" s="9"/>
      <c r="K828" s="5"/>
      <c r="L828" s="9"/>
      <c r="M828" s="58"/>
      <c r="N828" s="60"/>
      <c r="O828" s="56"/>
      <c r="P828" s="56"/>
      <c r="Q828" s="56"/>
    </row>
    <row r="829" spans="7:17" s="3" customFormat="1" ht="12.75">
      <c r="G829" s="6"/>
      <c r="H829" s="8"/>
      <c r="I829" s="5"/>
      <c r="J829" s="9"/>
      <c r="K829" s="5"/>
      <c r="L829" s="9"/>
      <c r="M829" s="58"/>
      <c r="N829" s="60"/>
      <c r="O829" s="56"/>
      <c r="P829" s="56"/>
      <c r="Q829" s="56"/>
    </row>
    <row r="830" spans="7:17" s="3" customFormat="1" ht="12.75">
      <c r="G830" s="6"/>
      <c r="H830" s="8"/>
      <c r="I830" s="5"/>
      <c r="J830" s="9"/>
      <c r="K830" s="5"/>
      <c r="L830" s="9"/>
      <c r="M830" s="58"/>
      <c r="N830" s="60"/>
      <c r="O830" s="56"/>
      <c r="P830" s="56"/>
      <c r="Q830" s="56"/>
    </row>
    <row r="831" spans="7:17" s="3" customFormat="1" ht="12.75">
      <c r="G831" s="6"/>
      <c r="H831" s="8"/>
      <c r="I831" s="5"/>
      <c r="J831" s="9"/>
      <c r="K831" s="5"/>
      <c r="L831" s="9"/>
      <c r="M831" s="58"/>
      <c r="N831" s="60"/>
      <c r="O831" s="56"/>
      <c r="P831" s="56"/>
      <c r="Q831" s="56"/>
    </row>
    <row r="832" spans="7:17" s="3" customFormat="1" ht="12.75">
      <c r="G832" s="6"/>
      <c r="H832" s="8"/>
      <c r="I832" s="5"/>
      <c r="J832" s="9"/>
      <c r="K832" s="5"/>
      <c r="L832" s="9"/>
      <c r="M832" s="58"/>
      <c r="N832" s="60"/>
      <c r="O832" s="56"/>
      <c r="P832" s="56"/>
      <c r="Q832" s="56"/>
    </row>
    <row r="833" spans="7:17" s="3" customFormat="1" ht="12.75">
      <c r="G833" s="6"/>
      <c r="H833" s="8"/>
      <c r="I833" s="5"/>
      <c r="J833" s="9"/>
      <c r="K833" s="5"/>
      <c r="L833" s="9"/>
      <c r="M833" s="58"/>
      <c r="N833" s="60"/>
      <c r="O833" s="56"/>
      <c r="P833" s="56"/>
      <c r="Q833" s="56"/>
    </row>
    <row r="834" spans="7:17" s="3" customFormat="1" ht="12.75">
      <c r="G834" s="6"/>
      <c r="H834" s="8"/>
      <c r="I834" s="5"/>
      <c r="J834" s="9"/>
      <c r="K834" s="5"/>
      <c r="L834" s="9"/>
      <c r="M834" s="58"/>
      <c r="N834" s="60"/>
      <c r="O834" s="56"/>
      <c r="P834" s="56"/>
      <c r="Q834" s="56"/>
    </row>
    <row r="835" spans="7:17" s="3" customFormat="1" ht="12.75">
      <c r="G835" s="6"/>
      <c r="H835" s="8"/>
      <c r="I835" s="5"/>
      <c r="J835" s="9"/>
      <c r="K835" s="5"/>
      <c r="L835" s="9"/>
      <c r="M835" s="58"/>
      <c r="N835" s="60"/>
      <c r="O835" s="56"/>
      <c r="P835" s="56"/>
      <c r="Q835" s="56"/>
    </row>
    <row r="836" spans="7:17" s="3" customFormat="1" ht="12.75">
      <c r="G836" s="6"/>
      <c r="H836" s="8"/>
      <c r="I836" s="5"/>
      <c r="J836" s="9"/>
      <c r="K836" s="5"/>
      <c r="L836" s="9"/>
      <c r="M836" s="58"/>
      <c r="N836" s="60"/>
      <c r="O836" s="56"/>
      <c r="P836" s="56"/>
      <c r="Q836" s="56"/>
    </row>
    <row r="837" spans="7:17" s="3" customFormat="1" ht="12.75">
      <c r="G837" s="6"/>
      <c r="H837" s="8"/>
      <c r="I837" s="5"/>
      <c r="J837" s="9"/>
      <c r="K837" s="5"/>
      <c r="L837" s="9"/>
      <c r="M837" s="58"/>
      <c r="N837" s="60"/>
      <c r="O837" s="56"/>
      <c r="P837" s="56"/>
      <c r="Q837" s="56"/>
    </row>
    <row r="838" spans="7:17" s="3" customFormat="1" ht="12.75">
      <c r="G838" s="6"/>
      <c r="H838" s="8"/>
      <c r="I838" s="5"/>
      <c r="J838" s="9"/>
      <c r="K838" s="5"/>
      <c r="L838" s="9"/>
      <c r="M838" s="58"/>
      <c r="N838" s="60"/>
      <c r="O838" s="56"/>
      <c r="P838" s="56"/>
      <c r="Q838" s="56"/>
    </row>
    <row r="839" spans="7:17" s="3" customFormat="1" ht="12.75">
      <c r="G839" s="6"/>
      <c r="H839" s="8"/>
      <c r="I839" s="5"/>
      <c r="J839" s="9"/>
      <c r="K839" s="5"/>
      <c r="L839" s="9"/>
      <c r="M839" s="58"/>
      <c r="N839" s="60"/>
      <c r="O839" s="56"/>
      <c r="P839" s="56"/>
      <c r="Q839" s="56"/>
    </row>
    <row r="840" spans="7:17" s="3" customFormat="1" ht="12.75">
      <c r="G840" s="6"/>
      <c r="H840" s="8"/>
      <c r="I840" s="5"/>
      <c r="J840" s="9"/>
      <c r="K840" s="5"/>
      <c r="L840" s="9"/>
      <c r="M840" s="58"/>
      <c r="N840" s="60"/>
      <c r="O840" s="56"/>
      <c r="P840" s="56"/>
      <c r="Q840" s="56"/>
    </row>
    <row r="841" spans="7:17" s="3" customFormat="1" ht="12.75">
      <c r="G841" s="6"/>
      <c r="H841" s="8"/>
      <c r="I841" s="5"/>
      <c r="J841" s="9"/>
      <c r="K841" s="5"/>
      <c r="L841" s="9"/>
      <c r="M841" s="58"/>
      <c r="N841" s="60"/>
      <c r="O841" s="56"/>
      <c r="P841" s="56"/>
      <c r="Q841" s="56"/>
    </row>
    <row r="842" spans="7:17" s="3" customFormat="1" ht="12.75">
      <c r="G842" s="6"/>
      <c r="H842" s="8"/>
      <c r="I842" s="5"/>
      <c r="J842" s="9"/>
      <c r="K842" s="5"/>
      <c r="L842" s="9"/>
      <c r="M842" s="58"/>
      <c r="N842" s="60"/>
      <c r="O842" s="56"/>
      <c r="P842" s="56"/>
      <c r="Q842" s="56"/>
    </row>
    <row r="843" spans="7:17" s="3" customFormat="1" ht="12.75">
      <c r="G843" s="6"/>
      <c r="H843" s="8"/>
      <c r="I843" s="5"/>
      <c r="J843" s="9"/>
      <c r="K843" s="5"/>
      <c r="L843" s="9"/>
      <c r="M843" s="58"/>
      <c r="N843" s="60"/>
      <c r="O843" s="56"/>
      <c r="P843" s="56"/>
      <c r="Q843" s="56"/>
    </row>
    <row r="844" spans="7:17" s="3" customFormat="1" ht="12.75">
      <c r="G844" s="6"/>
      <c r="H844" s="8"/>
      <c r="I844" s="5"/>
      <c r="J844" s="9"/>
      <c r="K844" s="5"/>
      <c r="L844" s="9"/>
      <c r="M844" s="58"/>
      <c r="N844" s="60"/>
      <c r="O844" s="56"/>
      <c r="P844" s="56"/>
      <c r="Q844" s="56"/>
    </row>
    <row r="845" spans="7:17" s="3" customFormat="1" ht="12.75">
      <c r="G845" s="6"/>
      <c r="H845" s="8"/>
      <c r="I845" s="5"/>
      <c r="J845" s="9"/>
      <c r="K845" s="5"/>
      <c r="L845" s="9"/>
      <c r="M845" s="58"/>
      <c r="N845" s="60"/>
      <c r="O845" s="56"/>
      <c r="P845" s="56"/>
      <c r="Q845" s="56"/>
    </row>
    <row r="846" spans="7:17" s="3" customFormat="1" ht="12.75">
      <c r="G846" s="6"/>
      <c r="H846" s="8"/>
      <c r="I846" s="5"/>
      <c r="J846" s="9"/>
      <c r="K846" s="5"/>
      <c r="L846" s="9"/>
      <c r="M846" s="58"/>
      <c r="N846" s="60"/>
      <c r="O846" s="56"/>
      <c r="P846" s="56"/>
      <c r="Q846" s="56"/>
    </row>
    <row r="847" spans="7:17" s="3" customFormat="1" ht="12.75">
      <c r="G847" s="6"/>
      <c r="H847" s="8"/>
      <c r="I847" s="5"/>
      <c r="J847" s="9"/>
      <c r="K847" s="5"/>
      <c r="L847" s="9"/>
      <c r="M847" s="58"/>
      <c r="N847" s="60"/>
      <c r="O847" s="56"/>
      <c r="P847" s="56"/>
      <c r="Q847" s="56"/>
    </row>
    <row r="848" spans="7:17" s="3" customFormat="1" ht="12.75">
      <c r="G848" s="6"/>
      <c r="H848" s="8"/>
      <c r="I848" s="5"/>
      <c r="J848" s="9"/>
      <c r="K848" s="5"/>
      <c r="L848" s="9"/>
      <c r="M848" s="58"/>
      <c r="N848" s="60"/>
      <c r="O848" s="56"/>
      <c r="P848" s="56"/>
      <c r="Q848" s="56"/>
    </row>
    <row r="849" spans="7:17" s="3" customFormat="1" ht="12.75">
      <c r="G849" s="6"/>
      <c r="H849" s="8"/>
      <c r="I849" s="5"/>
      <c r="J849" s="9"/>
      <c r="K849" s="5"/>
      <c r="L849" s="9"/>
      <c r="M849" s="58"/>
      <c r="N849" s="60"/>
      <c r="O849" s="56"/>
      <c r="P849" s="56"/>
      <c r="Q849" s="56"/>
    </row>
    <row r="850" spans="7:17" s="3" customFormat="1" ht="12.75">
      <c r="G850" s="6"/>
      <c r="H850" s="8"/>
      <c r="I850" s="5"/>
      <c r="J850" s="9"/>
      <c r="K850" s="5"/>
      <c r="L850" s="9"/>
      <c r="M850" s="58"/>
      <c r="N850" s="60"/>
      <c r="O850" s="56"/>
      <c r="P850" s="56"/>
      <c r="Q850" s="56"/>
    </row>
    <row r="851" spans="7:17" s="3" customFormat="1" ht="12.75">
      <c r="G851" s="6"/>
      <c r="H851" s="8"/>
      <c r="I851" s="5"/>
      <c r="J851" s="9"/>
      <c r="K851" s="5"/>
      <c r="L851" s="9"/>
      <c r="M851" s="58"/>
      <c r="N851" s="60"/>
      <c r="O851" s="56"/>
      <c r="P851" s="56"/>
      <c r="Q851" s="56"/>
    </row>
    <row r="852" spans="7:17" s="3" customFormat="1" ht="12.75">
      <c r="G852" s="6"/>
      <c r="H852" s="8"/>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s="3" customFormat="1" ht="12.75">
      <c r="G878" s="6"/>
      <c r="I878" s="5"/>
      <c r="J878" s="9"/>
      <c r="K878" s="5"/>
      <c r="L878" s="9"/>
      <c r="M878" s="58"/>
      <c r="N878" s="60"/>
      <c r="O878" s="56"/>
      <c r="P878" s="56"/>
      <c r="Q878" s="56"/>
    </row>
    <row r="879" spans="7:17" s="3" customFormat="1" ht="12.75">
      <c r="G879" s="6"/>
      <c r="I879" s="5"/>
      <c r="J879" s="9"/>
      <c r="K879" s="5"/>
      <c r="L879" s="9"/>
      <c r="M879" s="58"/>
      <c r="N879" s="60"/>
      <c r="O879" s="56"/>
      <c r="P879" s="56"/>
      <c r="Q879" s="56"/>
    </row>
    <row r="880" spans="7:17" s="3" customFormat="1" ht="12.75">
      <c r="G880" s="6"/>
      <c r="I880" s="5"/>
      <c r="J880" s="9"/>
      <c r="K880" s="5"/>
      <c r="L880" s="9"/>
      <c r="M880" s="58"/>
      <c r="N880" s="60"/>
      <c r="O880" s="56"/>
      <c r="P880" s="56"/>
      <c r="Q880" s="56"/>
    </row>
    <row r="881" spans="7:17" s="3" customFormat="1" ht="12.75">
      <c r="G881" s="6"/>
      <c r="I881" s="5"/>
      <c r="J881" s="9"/>
      <c r="K881" s="5"/>
      <c r="L881" s="9"/>
      <c r="M881" s="58"/>
      <c r="N881" s="60"/>
      <c r="O881" s="56"/>
      <c r="P881" s="56"/>
      <c r="Q881" s="56"/>
    </row>
    <row r="882" spans="7:17" s="3" customFormat="1" ht="12.75">
      <c r="G882" s="6"/>
      <c r="I882" s="5"/>
      <c r="J882" s="9"/>
      <c r="K882" s="5"/>
      <c r="L882" s="9"/>
      <c r="M882" s="58"/>
      <c r="N882" s="60"/>
      <c r="O882" s="56"/>
      <c r="P882" s="56"/>
      <c r="Q882" s="56"/>
    </row>
    <row r="883" spans="7:17" s="3" customFormat="1" ht="12.75">
      <c r="G883" s="6"/>
      <c r="I883" s="5"/>
      <c r="J883" s="9"/>
      <c r="K883" s="5"/>
      <c r="L883" s="9"/>
      <c r="M883" s="58"/>
      <c r="N883" s="60"/>
      <c r="O883" s="56"/>
      <c r="P883" s="56"/>
      <c r="Q883" s="56"/>
    </row>
    <row r="884" spans="7:17" s="3" customFormat="1" ht="12.75">
      <c r="G884" s="6"/>
      <c r="I884" s="5"/>
      <c r="J884" s="9"/>
      <c r="K884" s="5"/>
      <c r="L884" s="9"/>
      <c r="M884" s="58"/>
      <c r="N884" s="60"/>
      <c r="O884" s="56"/>
      <c r="P884" s="56"/>
      <c r="Q884" s="56"/>
    </row>
    <row r="885" spans="7:17" s="3" customFormat="1" ht="12.75">
      <c r="G885" s="6"/>
      <c r="I885" s="5"/>
      <c r="J885" s="9"/>
      <c r="K885" s="5"/>
      <c r="L885" s="9"/>
      <c r="M885" s="58"/>
      <c r="N885" s="60"/>
      <c r="O885" s="56"/>
      <c r="P885" s="56"/>
      <c r="Q885" s="56"/>
    </row>
    <row r="886" spans="7:17" s="3" customFormat="1" ht="12.75">
      <c r="G886" s="6"/>
      <c r="I886" s="5"/>
      <c r="J886" s="9"/>
      <c r="K886" s="5"/>
      <c r="L886" s="9"/>
      <c r="M886" s="58"/>
      <c r="N886" s="60"/>
      <c r="O886" s="56"/>
      <c r="P886" s="56"/>
      <c r="Q886" s="56"/>
    </row>
    <row r="887" spans="7:17" s="3" customFormat="1" ht="12.75">
      <c r="G887" s="6"/>
      <c r="I887" s="5"/>
      <c r="J887" s="9"/>
      <c r="K887" s="5"/>
      <c r="L887" s="9"/>
      <c r="M887" s="58"/>
      <c r="N887" s="60"/>
      <c r="O887" s="56"/>
      <c r="P887" s="56"/>
      <c r="Q887" s="56"/>
    </row>
    <row r="888" spans="7:17" s="3" customFormat="1" ht="12.75">
      <c r="G888" s="6"/>
      <c r="I888" s="5"/>
      <c r="J888" s="9"/>
      <c r="K888" s="5"/>
      <c r="L888" s="9"/>
      <c r="M888" s="58"/>
      <c r="N888" s="60"/>
      <c r="O888" s="56"/>
      <c r="P888" s="56"/>
      <c r="Q888" s="56"/>
    </row>
    <row r="889" spans="7:17" s="3" customFormat="1" ht="12.75">
      <c r="G889" s="6"/>
      <c r="I889" s="5"/>
      <c r="J889" s="9"/>
      <c r="K889" s="5"/>
      <c r="L889" s="9"/>
      <c r="M889" s="58"/>
      <c r="N889" s="60"/>
      <c r="O889" s="56"/>
      <c r="P889" s="56"/>
      <c r="Q889" s="56"/>
    </row>
    <row r="890" spans="7:17" s="3" customFormat="1" ht="12.75">
      <c r="G890" s="6"/>
      <c r="I890" s="5"/>
      <c r="J890" s="9"/>
      <c r="K890" s="5"/>
      <c r="L890" s="9"/>
      <c r="M890" s="58"/>
      <c r="N890" s="60"/>
      <c r="O890" s="56"/>
      <c r="P890" s="56"/>
      <c r="Q890" s="56"/>
    </row>
    <row r="891" spans="7:17" s="3" customFormat="1" ht="12.75">
      <c r="G891" s="6"/>
      <c r="I891" s="5"/>
      <c r="J891" s="9"/>
      <c r="K891" s="5"/>
      <c r="L891" s="9"/>
      <c r="M891" s="58"/>
      <c r="N891" s="60"/>
      <c r="O891" s="56"/>
      <c r="P891" s="56"/>
      <c r="Q891" s="56"/>
    </row>
    <row r="892" spans="7:17" s="3" customFormat="1" ht="12.75">
      <c r="G892" s="6"/>
      <c r="I892" s="5"/>
      <c r="J892" s="9"/>
      <c r="K892" s="5"/>
      <c r="L892" s="9"/>
      <c r="M892" s="58"/>
      <c r="N892" s="60"/>
      <c r="O892" s="56"/>
      <c r="P892" s="56"/>
      <c r="Q892" s="56"/>
    </row>
    <row r="893" spans="7:17" s="3" customFormat="1" ht="12.75">
      <c r="G893" s="6"/>
      <c r="I893" s="5"/>
      <c r="J893" s="9"/>
      <c r="K893" s="5"/>
      <c r="L893" s="9"/>
      <c r="M893" s="58"/>
      <c r="N893" s="60"/>
      <c r="O893" s="56"/>
      <c r="P893" s="56"/>
      <c r="Q893" s="56"/>
    </row>
    <row r="894" spans="7:17" s="3" customFormat="1" ht="12.75">
      <c r="G894" s="6"/>
      <c r="I894" s="5"/>
      <c r="J894" s="9"/>
      <c r="K894" s="5"/>
      <c r="L894" s="9"/>
      <c r="M894" s="58"/>
      <c r="N894" s="60"/>
      <c r="O894" s="56"/>
      <c r="P894" s="56"/>
      <c r="Q894" s="56"/>
    </row>
    <row r="895" spans="7:17" s="3" customFormat="1" ht="12.75">
      <c r="G895" s="6"/>
      <c r="I895" s="5"/>
      <c r="J895" s="9"/>
      <c r="K895" s="5"/>
      <c r="L895" s="9"/>
      <c r="M895" s="58"/>
      <c r="N895" s="60"/>
      <c r="O895" s="56"/>
      <c r="P895" s="56"/>
      <c r="Q895" s="56"/>
    </row>
    <row r="896" spans="7:17" s="3" customFormat="1" ht="12.75">
      <c r="G896" s="6"/>
      <c r="I896" s="5"/>
      <c r="J896" s="9"/>
      <c r="K896" s="5"/>
      <c r="L896" s="9"/>
      <c r="M896" s="58"/>
      <c r="N896" s="60"/>
      <c r="O896" s="56"/>
      <c r="P896" s="56"/>
      <c r="Q896" s="56"/>
    </row>
    <row r="897" spans="7:17" s="3" customFormat="1" ht="12.75">
      <c r="G897" s="6"/>
      <c r="I897" s="5"/>
      <c r="J897" s="9"/>
      <c r="K897" s="5"/>
      <c r="L897" s="9"/>
      <c r="M897" s="58"/>
      <c r="N897" s="60"/>
      <c r="O897" s="56"/>
      <c r="P897" s="56"/>
      <c r="Q897" s="56"/>
    </row>
    <row r="898" spans="7:17" s="3" customFormat="1" ht="12.75">
      <c r="G898" s="6"/>
      <c r="I898" s="5"/>
      <c r="J898" s="9"/>
      <c r="K898" s="5"/>
      <c r="L898" s="9"/>
      <c r="M898" s="58"/>
      <c r="N898" s="60"/>
      <c r="O898" s="56"/>
      <c r="P898" s="56"/>
      <c r="Q898" s="56"/>
    </row>
    <row r="899" spans="7:17" s="3" customFormat="1" ht="12.75">
      <c r="G899" s="6"/>
      <c r="I899" s="5"/>
      <c r="J899" s="9"/>
      <c r="K899" s="5"/>
      <c r="L899" s="9"/>
      <c r="M899" s="58"/>
      <c r="N899" s="60"/>
      <c r="O899" s="56"/>
      <c r="P899" s="56"/>
      <c r="Q899" s="56"/>
    </row>
    <row r="900" spans="7:17" s="3" customFormat="1" ht="12.75">
      <c r="G900" s="6"/>
      <c r="I900" s="5"/>
      <c r="J900" s="9"/>
      <c r="K900" s="5"/>
      <c r="L900" s="9"/>
      <c r="M900" s="58"/>
      <c r="N900" s="60"/>
      <c r="O900" s="56"/>
      <c r="P900" s="56"/>
      <c r="Q900" s="56"/>
    </row>
    <row r="901" spans="7:17" s="3" customFormat="1" ht="12.75">
      <c r="G901" s="6"/>
      <c r="I901" s="5"/>
      <c r="J901" s="9"/>
      <c r="K901" s="5"/>
      <c r="L901" s="9"/>
      <c r="M901" s="58"/>
      <c r="N901" s="60"/>
      <c r="O901" s="56"/>
      <c r="P901" s="56"/>
      <c r="Q901" s="56"/>
    </row>
    <row r="902" spans="7:17" s="3" customFormat="1" ht="12.75">
      <c r="G902" s="6"/>
      <c r="I902" s="5"/>
      <c r="J902" s="9"/>
      <c r="K902" s="5"/>
      <c r="L902" s="9"/>
      <c r="M902" s="58"/>
      <c r="N902" s="60"/>
      <c r="O902" s="56"/>
      <c r="P902" s="56"/>
      <c r="Q902" s="56"/>
    </row>
    <row r="903" spans="7:17" s="3" customFormat="1" ht="12.75">
      <c r="G903" s="6"/>
      <c r="I903" s="5"/>
      <c r="J903" s="9"/>
      <c r="K903" s="5"/>
      <c r="L903" s="9"/>
      <c r="M903" s="58"/>
      <c r="N903" s="60"/>
      <c r="O903" s="56"/>
      <c r="P903" s="56"/>
      <c r="Q903" s="56"/>
    </row>
    <row r="904" spans="7:17" s="3" customFormat="1" ht="12.75">
      <c r="G904" s="6"/>
      <c r="I904" s="5"/>
      <c r="J904" s="9"/>
      <c r="K904" s="5"/>
      <c r="L904" s="9"/>
      <c r="M904" s="58"/>
      <c r="N904" s="60"/>
      <c r="O904" s="56"/>
      <c r="P904" s="56"/>
      <c r="Q904" s="56"/>
    </row>
    <row r="905" spans="7:17" s="3" customFormat="1" ht="12.75">
      <c r="G905" s="6"/>
      <c r="I905" s="5"/>
      <c r="J905" s="9"/>
      <c r="K905" s="5"/>
      <c r="L905" s="9"/>
      <c r="M905" s="58"/>
      <c r="N905" s="60"/>
      <c r="O905" s="56"/>
      <c r="P905" s="56"/>
      <c r="Q905" s="56"/>
    </row>
    <row r="906" spans="7:17" s="3" customFormat="1" ht="12.75">
      <c r="G906" s="6"/>
      <c r="I906" s="5"/>
      <c r="J906" s="9"/>
      <c r="K906" s="5"/>
      <c r="L906" s="9"/>
      <c r="M906" s="58"/>
      <c r="N906" s="60"/>
      <c r="O906" s="56"/>
      <c r="P906" s="56"/>
      <c r="Q906" s="56"/>
    </row>
    <row r="907" spans="7:17" s="3" customFormat="1" ht="12.75">
      <c r="G907" s="6"/>
      <c r="I907" s="5"/>
      <c r="J907" s="9"/>
      <c r="K907" s="5"/>
      <c r="L907" s="9"/>
      <c r="M907" s="58"/>
      <c r="N907" s="60"/>
      <c r="O907" s="56"/>
      <c r="P907" s="56"/>
      <c r="Q907" s="56"/>
    </row>
    <row r="908" spans="7:17" s="3" customFormat="1" ht="12.75">
      <c r="G908" s="6"/>
      <c r="I908" s="5"/>
      <c r="J908" s="9"/>
      <c r="K908" s="5"/>
      <c r="L908" s="9"/>
      <c r="M908" s="58"/>
      <c r="N908" s="60"/>
      <c r="O908" s="56"/>
      <c r="P908" s="56"/>
      <c r="Q908" s="56"/>
    </row>
    <row r="909" spans="7:17" s="3" customFormat="1" ht="12.75">
      <c r="G909" s="6"/>
      <c r="I909" s="5"/>
      <c r="J909" s="9"/>
      <c r="K909" s="5"/>
      <c r="L909" s="9"/>
      <c r="M909" s="58"/>
      <c r="N909" s="60"/>
      <c r="O909" s="56"/>
      <c r="P909" s="56"/>
      <c r="Q909" s="56"/>
    </row>
    <row r="910" spans="7:17" s="3" customFormat="1" ht="12.75">
      <c r="G910" s="6"/>
      <c r="I910" s="5"/>
      <c r="J910" s="9"/>
      <c r="K910" s="5"/>
      <c r="L910" s="9"/>
      <c r="M910" s="58"/>
      <c r="N910" s="60"/>
      <c r="O910" s="56"/>
      <c r="P910" s="56"/>
      <c r="Q910" s="56"/>
    </row>
    <row r="911" spans="7:17" s="3" customFormat="1" ht="12.75">
      <c r="G911" s="6"/>
      <c r="I911" s="5"/>
      <c r="J911" s="9"/>
      <c r="K911" s="5"/>
      <c r="L911" s="9"/>
      <c r="M911" s="58"/>
      <c r="N911" s="60"/>
      <c r="O911" s="56"/>
      <c r="P911" s="56"/>
      <c r="Q911" s="56"/>
    </row>
    <row r="912" spans="7:17" s="3" customFormat="1" ht="12.75">
      <c r="G912" s="6"/>
      <c r="I912" s="5"/>
      <c r="J912" s="9"/>
      <c r="K912" s="5"/>
      <c r="L912" s="9"/>
      <c r="M912" s="58"/>
      <c r="N912" s="60"/>
      <c r="O912" s="56"/>
      <c r="P912" s="56"/>
      <c r="Q912" s="56"/>
    </row>
    <row r="913" spans="7:17" s="3" customFormat="1" ht="12.75">
      <c r="G913" s="6"/>
      <c r="I913" s="5"/>
      <c r="J913" s="9"/>
      <c r="K913" s="5"/>
      <c r="L913" s="9"/>
      <c r="M913" s="58"/>
      <c r="N913" s="60"/>
      <c r="O913" s="56"/>
      <c r="P913" s="56"/>
      <c r="Q913" s="56"/>
    </row>
    <row r="914" spans="7:17" s="3" customFormat="1" ht="12.75">
      <c r="G914" s="6"/>
      <c r="I914" s="5"/>
      <c r="J914" s="9"/>
      <c r="K914" s="5"/>
      <c r="L914" s="9"/>
      <c r="M914" s="58"/>
      <c r="N914" s="60"/>
      <c r="O914" s="56"/>
      <c r="P914" s="56"/>
      <c r="Q914" s="56"/>
    </row>
    <row r="915" spans="7:17" s="3" customFormat="1" ht="12.75">
      <c r="G915" s="6"/>
      <c r="I915" s="5"/>
      <c r="J915" s="9"/>
      <c r="K915" s="5"/>
      <c r="L915" s="9"/>
      <c r="M915" s="58"/>
      <c r="N915" s="60"/>
      <c r="O915" s="56"/>
      <c r="P915" s="56"/>
      <c r="Q915" s="56"/>
    </row>
    <row r="916" spans="7:17" s="3" customFormat="1" ht="12.75">
      <c r="G916" s="6"/>
      <c r="I916" s="5"/>
      <c r="J916" s="9"/>
      <c r="K916" s="5"/>
      <c r="L916" s="9"/>
      <c r="M916" s="58"/>
      <c r="N916" s="60"/>
      <c r="O916" s="56"/>
      <c r="P916" s="56"/>
      <c r="Q916" s="56"/>
    </row>
    <row r="917" spans="7:17" s="3" customFormat="1" ht="12.75">
      <c r="G917" s="6"/>
      <c r="I917" s="5"/>
      <c r="J917" s="9"/>
      <c r="K917" s="5"/>
      <c r="L917" s="9"/>
      <c r="M917" s="58"/>
      <c r="N917" s="60"/>
      <c r="O917" s="56"/>
      <c r="P917" s="56"/>
      <c r="Q917" s="56"/>
    </row>
    <row r="918" spans="7:17" s="3" customFormat="1" ht="12.75">
      <c r="G918" s="6"/>
      <c r="I918" s="5"/>
      <c r="J918" s="9"/>
      <c r="K918" s="5"/>
      <c r="L918" s="9"/>
      <c r="M918" s="58"/>
      <c r="N918" s="60"/>
      <c r="O918" s="56"/>
      <c r="P918" s="56"/>
      <c r="Q918" s="56"/>
    </row>
    <row r="919" spans="7:17" s="3" customFormat="1" ht="12.75">
      <c r="G919" s="6"/>
      <c r="I919" s="5"/>
      <c r="J919" s="9"/>
      <c r="K919" s="5"/>
      <c r="L919" s="9"/>
      <c r="M919" s="58"/>
      <c r="N919" s="60"/>
      <c r="O919" s="56"/>
      <c r="P919" s="56"/>
      <c r="Q919" s="56"/>
    </row>
    <row r="920" spans="7:17" s="3" customFormat="1" ht="12.75">
      <c r="G920" s="6"/>
      <c r="I920" s="5"/>
      <c r="J920" s="9"/>
      <c r="K920" s="5"/>
      <c r="L920" s="9"/>
      <c r="M920" s="58"/>
      <c r="N920" s="60"/>
      <c r="O920" s="56"/>
      <c r="P920" s="56"/>
      <c r="Q920" s="56"/>
    </row>
    <row r="921" spans="7:17" s="3" customFormat="1" ht="12.75">
      <c r="G921" s="6"/>
      <c r="I921" s="5"/>
      <c r="J921" s="9"/>
      <c r="K921" s="5"/>
      <c r="L921" s="9"/>
      <c r="M921" s="58"/>
      <c r="N921" s="60"/>
      <c r="O921" s="56"/>
      <c r="P921" s="56"/>
      <c r="Q921" s="56"/>
    </row>
    <row r="922" spans="7:17" s="3" customFormat="1" ht="12.75">
      <c r="G922" s="6"/>
      <c r="I922" s="5"/>
      <c r="J922" s="9"/>
      <c r="K922" s="5"/>
      <c r="L922" s="9"/>
      <c r="M922" s="58"/>
      <c r="N922" s="60"/>
      <c r="O922" s="56"/>
      <c r="P922" s="56"/>
      <c r="Q922" s="56"/>
    </row>
    <row r="923" spans="7:17" s="3" customFormat="1" ht="12.75">
      <c r="G923" s="6"/>
      <c r="I923" s="5"/>
      <c r="J923" s="9"/>
      <c r="K923" s="5"/>
      <c r="L923" s="9"/>
      <c r="M923" s="58"/>
      <c r="N923" s="60"/>
      <c r="O923" s="56"/>
      <c r="P923" s="56"/>
      <c r="Q923" s="56"/>
    </row>
    <row r="924" spans="7:17" s="3" customFormat="1" ht="12.75">
      <c r="G924" s="6"/>
      <c r="I924" s="5"/>
      <c r="J924" s="9"/>
      <c r="K924" s="5"/>
      <c r="L924" s="9"/>
      <c r="M924" s="58"/>
      <c r="N924" s="60"/>
      <c r="O924" s="56"/>
      <c r="P924" s="56"/>
      <c r="Q924" s="56"/>
    </row>
    <row r="925" spans="7:17" s="3" customFormat="1" ht="12.75">
      <c r="G925" s="6"/>
      <c r="I925" s="5"/>
      <c r="J925" s="9"/>
      <c r="K925" s="5"/>
      <c r="L925" s="9"/>
      <c r="M925" s="58"/>
      <c r="N925" s="60"/>
      <c r="O925" s="56"/>
      <c r="P925" s="56"/>
      <c r="Q925" s="56"/>
    </row>
    <row r="926" spans="7:17" s="3" customFormat="1" ht="12.75">
      <c r="G926" s="6"/>
      <c r="I926" s="5"/>
      <c r="J926" s="9"/>
      <c r="K926" s="5"/>
      <c r="L926" s="9"/>
      <c r="M926" s="58"/>
      <c r="N926" s="60"/>
      <c r="O926" s="56"/>
      <c r="P926" s="56"/>
      <c r="Q926" s="56"/>
    </row>
    <row r="927" spans="7:17" s="3" customFormat="1" ht="12.75">
      <c r="G927" s="6"/>
      <c r="I927" s="5"/>
      <c r="J927" s="9"/>
      <c r="K927" s="5"/>
      <c r="L927" s="9"/>
      <c r="M927" s="58"/>
      <c r="N927" s="60"/>
      <c r="O927" s="56"/>
      <c r="P927" s="56"/>
      <c r="Q927" s="56"/>
    </row>
    <row r="928" spans="7:17" s="3" customFormat="1" ht="12.75">
      <c r="G928" s="6"/>
      <c r="I928" s="5"/>
      <c r="J928" s="9"/>
      <c r="K928" s="5"/>
      <c r="L928" s="9"/>
      <c r="M928" s="58"/>
      <c r="N928" s="60"/>
      <c r="O928" s="56"/>
      <c r="P928" s="56"/>
      <c r="Q928" s="56"/>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sheetData>
  <mergeCells count="4">
    <mergeCell ref="M4:Q4"/>
    <mergeCell ref="R7:R11"/>
    <mergeCell ref="R45:R48"/>
    <mergeCell ref="B7:B354"/>
  </mergeCells>
  <phoneticPr fontId="2" type="noConversion"/>
  <hyperlinks>
    <hyperlink ref="R7" r:id="rId1" location="resultstable"/>
    <hyperlink ref="R45" r:id="rId2"/>
  </hyperlinks>
  <pageMargins left="0.7" right="0.7" top="0.75" bottom="0.75" header="0.3" footer="0.3"/>
  <pageSetup paperSize="9" orientation="portrait"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tint="0.59999389629810485"/>
  </sheetPr>
  <dimension ref="B1:AP828"/>
  <sheetViews>
    <sheetView zoomScaleNormal="100" workbookViewId="0">
      <pane ySplit="6" topLeftCell="A67" activePane="bottomLeft" state="frozen"/>
      <selection pane="bottomLeft" activeCell="P97" sqref="P9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C105</v>
      </c>
      <c r="C2" s="97" t="s">
        <v>866</v>
      </c>
      <c r="L2" s="71"/>
      <c r="M2" s="73" t="s">
        <v>256</v>
      </c>
      <c r="N2" s="72" t="s">
        <v>254</v>
      </c>
      <c r="O2" s="73" t="s">
        <v>253</v>
      </c>
      <c r="P2" s="73" t="s">
        <v>255</v>
      </c>
      <c r="Q2" s="74" t="s">
        <v>252</v>
      </c>
    </row>
    <row r="3" spans="2:42" ht="24.95" customHeight="1">
      <c r="L3" s="76" t="s">
        <v>123</v>
      </c>
      <c r="M3" s="70">
        <f>P3+Q3</f>
        <v>40.169999999999987</v>
      </c>
      <c r="N3" s="169">
        <f>P3/(P3+Q3)</f>
        <v>0.99</v>
      </c>
      <c r="O3" s="70">
        <f>SUM(O7:O78)</f>
        <v>14.000000000000002</v>
      </c>
      <c r="P3" s="70">
        <f>SUM(P7:P78)</f>
        <v>39.768299999999989</v>
      </c>
      <c r="Q3" s="77">
        <f>SUM(Q7:Q78)</f>
        <v>0.40169999999999983</v>
      </c>
    </row>
    <row r="4" spans="2:42" ht="24.95" customHeight="1" thickBot="1">
      <c r="L4" s="75" t="s">
        <v>124</v>
      </c>
      <c r="M4" s="554">
        <f>(O3+P3)/(M3+O3)</f>
        <v>0.99258445634114822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C105</v>
      </c>
      <c r="C7" s="192" t="str">
        <f>C2</f>
        <v>OV/UV/OC Protection(Ch.1)</v>
      </c>
      <c r="D7" s="34" t="s">
        <v>871</v>
      </c>
      <c r="E7" s="41" t="s">
        <v>97</v>
      </c>
      <c r="F7" s="36" t="s">
        <v>919</v>
      </c>
      <c r="G7" s="170" t="s">
        <v>872</v>
      </c>
      <c r="H7" s="38">
        <v>0.8</v>
      </c>
      <c r="I7" s="39" t="s">
        <v>68</v>
      </c>
      <c r="J7" s="40" t="s">
        <v>923</v>
      </c>
      <c r="K7" s="39" t="s">
        <v>82</v>
      </c>
      <c r="L7" s="69" t="s">
        <v>927</v>
      </c>
      <c r="M7" s="84">
        <v>3</v>
      </c>
      <c r="N7" s="38">
        <f>IF(K7="Detected", 0.99,0)</f>
        <v>0.99</v>
      </c>
      <c r="O7" s="79">
        <f>IF(I7="Safe", M7*H7,0)</f>
        <v>0</v>
      </c>
      <c r="P7" s="79">
        <f>IF(I7="Dangerous",M7*H7*N7,0)</f>
        <v>2.3760000000000003</v>
      </c>
      <c r="Q7" s="157">
        <f>IF(P7=0,0,M7*H7*(1-N7))</f>
        <v>2.4000000000000025E-2</v>
      </c>
      <c r="R7" s="187"/>
    </row>
    <row r="8" spans="2:42" s="3" customFormat="1" ht="27.95" customHeight="1">
      <c r="B8" s="236"/>
      <c r="C8" s="188"/>
      <c r="D8" s="20"/>
      <c r="E8" s="21"/>
      <c r="F8" s="31"/>
      <c r="G8" s="163" t="s">
        <v>873</v>
      </c>
      <c r="H8" s="15">
        <v>0.1</v>
      </c>
      <c r="I8" s="16" t="s">
        <v>81</v>
      </c>
      <c r="J8" s="12" t="s">
        <v>918</v>
      </c>
      <c r="K8" s="16" t="s">
        <v>215</v>
      </c>
      <c r="L8" s="65" t="s">
        <v>109</v>
      </c>
      <c r="M8" s="85">
        <f>M7</f>
        <v>3</v>
      </c>
      <c r="N8" s="15">
        <f>IF(K8="Detected", 0.99,0)</f>
        <v>0</v>
      </c>
      <c r="O8" s="78">
        <f>IF(I8="Safe", M8*H8,0)</f>
        <v>0.30000000000000004</v>
      </c>
      <c r="P8" s="78">
        <f>IF(I8="Dangerous",M8*H8*N8,0)</f>
        <v>0</v>
      </c>
      <c r="Q8" s="153">
        <f>IF(P8=0,0,M8*H8*(1-N8))</f>
        <v>0</v>
      </c>
      <c r="R8" s="171"/>
    </row>
    <row r="9" spans="2:42" s="3" customFormat="1" ht="27.95" customHeight="1">
      <c r="B9" s="236"/>
      <c r="C9" s="188"/>
      <c r="D9" s="20"/>
      <c r="E9" s="21"/>
      <c r="F9" s="31"/>
      <c r="G9" s="193" t="s">
        <v>874</v>
      </c>
      <c r="H9" s="172">
        <v>0.1</v>
      </c>
      <c r="I9" s="91" t="s">
        <v>81</v>
      </c>
      <c r="J9" s="92" t="s">
        <v>918</v>
      </c>
      <c r="K9" s="91" t="s">
        <v>79</v>
      </c>
      <c r="L9" s="173" t="s">
        <v>217</v>
      </c>
      <c r="M9" s="93">
        <f>M8</f>
        <v>3</v>
      </c>
      <c r="N9" s="15">
        <f t="shared" ref="N9:N75" si="0">IF(K9="Detected", 0.99,0)</f>
        <v>0</v>
      </c>
      <c r="O9" s="78">
        <f t="shared" ref="O9:O75" si="1">IF(I9="Safe", M9*H9,0)</f>
        <v>0.30000000000000004</v>
      </c>
      <c r="P9" s="78">
        <f t="shared" ref="P9:P75" si="2">IF(I9="Dangerous",M9*H9*N9,0)</f>
        <v>0</v>
      </c>
      <c r="Q9" s="153">
        <f t="shared" ref="Q9:Q75" si="3">IF(P9=0,0,M9*H9*(1-N9))</f>
        <v>0</v>
      </c>
      <c r="R9" s="171"/>
    </row>
    <row r="10" spans="2:42" s="3" customFormat="1" ht="27.95" customHeight="1">
      <c r="B10" s="236"/>
      <c r="C10" s="188"/>
      <c r="D10" s="17" t="s">
        <v>875</v>
      </c>
      <c r="E10" s="18" t="s">
        <v>71</v>
      </c>
      <c r="F10" s="19" t="s">
        <v>876</v>
      </c>
      <c r="G10" s="14" t="s">
        <v>205</v>
      </c>
      <c r="H10" s="15">
        <v>0.4</v>
      </c>
      <c r="I10" s="16" t="s">
        <v>222</v>
      </c>
      <c r="J10" s="12" t="s">
        <v>918</v>
      </c>
      <c r="K10" s="16" t="s">
        <v>298</v>
      </c>
      <c r="L10" s="65" t="s">
        <v>921</v>
      </c>
      <c r="M10" s="85">
        <v>2</v>
      </c>
      <c r="N10" s="15">
        <f t="shared" si="0"/>
        <v>0</v>
      </c>
      <c r="O10" s="78">
        <f t="shared" si="1"/>
        <v>0.8</v>
      </c>
      <c r="P10" s="78">
        <f t="shared" si="2"/>
        <v>0</v>
      </c>
      <c r="Q10" s="153">
        <f t="shared" si="3"/>
        <v>0</v>
      </c>
      <c r="R10" s="171"/>
    </row>
    <row r="11" spans="2:42" s="3" customFormat="1" ht="39.950000000000003" customHeight="1">
      <c r="B11" s="236"/>
      <c r="C11" s="188"/>
      <c r="D11" s="20"/>
      <c r="E11" s="21"/>
      <c r="F11" s="31"/>
      <c r="G11" s="14" t="s">
        <v>206</v>
      </c>
      <c r="H11" s="15">
        <v>0.4</v>
      </c>
      <c r="I11" s="16" t="s">
        <v>68</v>
      </c>
      <c r="J11" s="12" t="s">
        <v>1067</v>
      </c>
      <c r="K11" s="16" t="s">
        <v>82</v>
      </c>
      <c r="L11" s="65" t="s">
        <v>927</v>
      </c>
      <c r="M11" s="85">
        <f>M10</f>
        <v>2</v>
      </c>
      <c r="N11" s="15">
        <f t="shared" si="0"/>
        <v>0.99</v>
      </c>
      <c r="O11" s="78">
        <f t="shared" si="1"/>
        <v>0</v>
      </c>
      <c r="P11" s="78">
        <f t="shared" si="2"/>
        <v>0.79200000000000004</v>
      </c>
      <c r="Q11" s="153">
        <f t="shared" si="3"/>
        <v>8.0000000000000071E-3</v>
      </c>
      <c r="R11" s="171"/>
    </row>
    <row r="12" spans="2:42" s="3" customFormat="1" ht="27.95" customHeight="1">
      <c r="B12" s="236"/>
      <c r="C12" s="188"/>
      <c r="D12" s="20"/>
      <c r="E12" s="21"/>
      <c r="F12" s="31"/>
      <c r="G12" s="90" t="s">
        <v>14</v>
      </c>
      <c r="H12" s="172">
        <v>0.2</v>
      </c>
      <c r="I12" s="16" t="s">
        <v>81</v>
      </c>
      <c r="J12" s="12" t="s">
        <v>918</v>
      </c>
      <c r="K12" s="16" t="s">
        <v>920</v>
      </c>
      <c r="L12" s="65" t="s">
        <v>109</v>
      </c>
      <c r="M12" s="85">
        <f>M11</f>
        <v>2</v>
      </c>
      <c r="N12" s="15">
        <f t="shared" si="0"/>
        <v>0</v>
      </c>
      <c r="O12" s="78">
        <f t="shared" si="1"/>
        <v>0.4</v>
      </c>
      <c r="P12" s="78">
        <f t="shared" si="2"/>
        <v>0</v>
      </c>
      <c r="Q12" s="153">
        <f t="shared" si="3"/>
        <v>0</v>
      </c>
      <c r="R12" s="171"/>
    </row>
    <row r="13" spans="2:42" s="3" customFormat="1" ht="27.95" customHeight="1">
      <c r="B13" s="236"/>
      <c r="C13" s="188"/>
      <c r="D13" s="17" t="s">
        <v>877</v>
      </c>
      <c r="E13" s="18" t="s">
        <v>3332</v>
      </c>
      <c r="F13" s="19" t="s">
        <v>878</v>
      </c>
      <c r="G13" s="168" t="s">
        <v>356</v>
      </c>
      <c r="H13" s="164">
        <v>0.25</v>
      </c>
      <c r="I13" s="165" t="s">
        <v>222</v>
      </c>
      <c r="J13" s="92" t="s">
        <v>918</v>
      </c>
      <c r="K13" s="27" t="s">
        <v>79</v>
      </c>
      <c r="L13" s="65" t="s">
        <v>109</v>
      </c>
      <c r="M13" s="85">
        <v>1</v>
      </c>
      <c r="N13" s="15">
        <f t="shared" si="0"/>
        <v>0</v>
      </c>
      <c r="O13" s="78">
        <f t="shared" si="1"/>
        <v>0.25</v>
      </c>
      <c r="P13" s="78">
        <f t="shared" si="2"/>
        <v>0</v>
      </c>
      <c r="Q13" s="153">
        <f t="shared" si="3"/>
        <v>0</v>
      </c>
      <c r="R13" s="171"/>
    </row>
    <row r="14" spans="2:42" s="3" customFormat="1" ht="39.950000000000003" customHeight="1">
      <c r="B14" s="236"/>
      <c r="C14" s="188"/>
      <c r="D14" s="20"/>
      <c r="E14" s="21"/>
      <c r="F14" s="31"/>
      <c r="G14" s="168" t="s">
        <v>886</v>
      </c>
      <c r="H14" s="164">
        <v>0.25</v>
      </c>
      <c r="I14" s="165" t="s">
        <v>68</v>
      </c>
      <c r="J14" s="12" t="s">
        <v>1010</v>
      </c>
      <c r="K14" s="16" t="s">
        <v>82</v>
      </c>
      <c r="L14" s="65" t="s">
        <v>927</v>
      </c>
      <c r="M14" s="85">
        <f>M13</f>
        <v>1</v>
      </c>
      <c r="N14" s="15">
        <f t="shared" si="0"/>
        <v>0.99</v>
      </c>
      <c r="O14" s="78">
        <f t="shared" si="1"/>
        <v>0</v>
      </c>
      <c r="P14" s="78">
        <f t="shared" si="2"/>
        <v>0.2475</v>
      </c>
      <c r="Q14" s="153">
        <f t="shared" si="3"/>
        <v>2.5000000000000022E-3</v>
      </c>
      <c r="R14" s="171"/>
    </row>
    <row r="15" spans="2:42" s="3" customFormat="1" ht="39.950000000000003" customHeight="1">
      <c r="B15" s="236"/>
      <c r="C15" s="188"/>
      <c r="D15" s="20"/>
      <c r="E15" s="21"/>
      <c r="F15" s="31"/>
      <c r="G15" s="168" t="s">
        <v>887</v>
      </c>
      <c r="H15" s="164">
        <v>0.25</v>
      </c>
      <c r="I15" s="165" t="s">
        <v>922</v>
      </c>
      <c r="J15" s="12" t="s">
        <v>1010</v>
      </c>
      <c r="K15" s="16" t="s">
        <v>82</v>
      </c>
      <c r="L15" s="65" t="s">
        <v>927</v>
      </c>
      <c r="M15" s="85">
        <f>M14</f>
        <v>1</v>
      </c>
      <c r="N15" s="15">
        <f t="shared" si="0"/>
        <v>0.99</v>
      </c>
      <c r="O15" s="78">
        <f t="shared" si="1"/>
        <v>0</v>
      </c>
      <c r="P15" s="78">
        <f t="shared" si="2"/>
        <v>0.2475</v>
      </c>
      <c r="Q15" s="153">
        <f t="shared" si="3"/>
        <v>2.5000000000000022E-3</v>
      </c>
      <c r="R15" s="171"/>
    </row>
    <row r="16" spans="2:42" s="3" customFormat="1" ht="27.95" customHeight="1">
      <c r="B16" s="236"/>
      <c r="C16" s="188"/>
      <c r="D16" s="20"/>
      <c r="E16" s="21"/>
      <c r="F16" s="31"/>
      <c r="G16" s="186" t="s">
        <v>888</v>
      </c>
      <c r="H16" s="183">
        <v>0.25</v>
      </c>
      <c r="I16" s="179" t="s">
        <v>222</v>
      </c>
      <c r="J16" s="92" t="s">
        <v>918</v>
      </c>
      <c r="K16" s="91" t="s">
        <v>215</v>
      </c>
      <c r="L16" s="65" t="s">
        <v>109</v>
      </c>
      <c r="M16" s="93">
        <f>M15</f>
        <v>1</v>
      </c>
      <c r="N16" s="15">
        <f t="shared" si="0"/>
        <v>0</v>
      </c>
      <c r="O16" s="78">
        <f t="shared" si="1"/>
        <v>0.25</v>
      </c>
      <c r="P16" s="78">
        <f t="shared" si="2"/>
        <v>0</v>
      </c>
      <c r="Q16" s="153">
        <f t="shared" si="3"/>
        <v>0</v>
      </c>
      <c r="R16" s="171"/>
    </row>
    <row r="17" spans="2:18" s="3" customFormat="1" ht="27.95" customHeight="1">
      <c r="B17" s="236"/>
      <c r="C17" s="188"/>
      <c r="D17" s="17" t="s">
        <v>879</v>
      </c>
      <c r="E17" s="18" t="s">
        <v>881</v>
      </c>
      <c r="F17" s="19" t="s">
        <v>880</v>
      </c>
      <c r="G17" s="163" t="s">
        <v>872</v>
      </c>
      <c r="H17" s="15">
        <v>0.8</v>
      </c>
      <c r="I17" s="16" t="s">
        <v>68</v>
      </c>
      <c r="J17" s="12" t="s">
        <v>924</v>
      </c>
      <c r="K17" s="16" t="s">
        <v>82</v>
      </c>
      <c r="L17" s="65" t="s">
        <v>926</v>
      </c>
      <c r="M17" s="85">
        <v>3</v>
      </c>
      <c r="N17" s="15">
        <f t="shared" si="0"/>
        <v>0.99</v>
      </c>
      <c r="O17" s="78">
        <f t="shared" si="1"/>
        <v>0</v>
      </c>
      <c r="P17" s="78">
        <f t="shared" si="2"/>
        <v>2.3760000000000003</v>
      </c>
      <c r="Q17" s="153">
        <f t="shared" si="3"/>
        <v>2.4000000000000025E-2</v>
      </c>
      <c r="R17" s="171"/>
    </row>
    <row r="18" spans="2:18" s="3" customFormat="1" ht="27.95" customHeight="1">
      <c r="B18" s="236"/>
      <c r="C18" s="188"/>
      <c r="D18" s="20"/>
      <c r="E18" s="21"/>
      <c r="F18" s="31"/>
      <c r="G18" s="163" t="s">
        <v>873</v>
      </c>
      <c r="H18" s="15">
        <v>0.1</v>
      </c>
      <c r="I18" s="16" t="s">
        <v>81</v>
      </c>
      <c r="J18" s="12" t="s">
        <v>918</v>
      </c>
      <c r="K18" s="16" t="s">
        <v>215</v>
      </c>
      <c r="L18" s="65" t="s">
        <v>109</v>
      </c>
      <c r="M18" s="85">
        <f>M17</f>
        <v>3</v>
      </c>
      <c r="N18" s="15">
        <f t="shared" si="0"/>
        <v>0</v>
      </c>
      <c r="O18" s="78">
        <f t="shared" si="1"/>
        <v>0.30000000000000004</v>
      </c>
      <c r="P18" s="78">
        <f t="shared" si="2"/>
        <v>0</v>
      </c>
      <c r="Q18" s="153">
        <f t="shared" si="3"/>
        <v>0</v>
      </c>
      <c r="R18" s="171"/>
    </row>
    <row r="19" spans="2:18" s="3" customFormat="1" ht="27.95" customHeight="1">
      <c r="B19" s="236"/>
      <c r="C19" s="188"/>
      <c r="D19" s="20"/>
      <c r="E19" s="21"/>
      <c r="F19" s="31"/>
      <c r="G19" s="163" t="s">
        <v>874</v>
      </c>
      <c r="H19" s="15">
        <v>0.1</v>
      </c>
      <c r="I19" s="16" t="s">
        <v>81</v>
      </c>
      <c r="J19" s="92" t="s">
        <v>918</v>
      </c>
      <c r="K19" s="91" t="s">
        <v>79</v>
      </c>
      <c r="L19" s="173" t="s">
        <v>217</v>
      </c>
      <c r="M19" s="85">
        <f>M18</f>
        <v>3</v>
      </c>
      <c r="N19" s="15">
        <f t="shared" si="0"/>
        <v>0</v>
      </c>
      <c r="O19" s="78">
        <f t="shared" si="1"/>
        <v>0.30000000000000004</v>
      </c>
      <c r="P19" s="78">
        <f t="shared" si="2"/>
        <v>0</v>
      </c>
      <c r="Q19" s="153">
        <f t="shared" si="3"/>
        <v>0</v>
      </c>
      <c r="R19" s="171"/>
    </row>
    <row r="20" spans="2:18" s="3" customFormat="1" ht="27.95" customHeight="1">
      <c r="B20" s="236"/>
      <c r="C20" s="188"/>
      <c r="D20" s="17" t="s">
        <v>882</v>
      </c>
      <c r="E20" s="18" t="s">
        <v>883</v>
      </c>
      <c r="F20" s="19" t="s">
        <v>925</v>
      </c>
      <c r="G20" s="159" t="s">
        <v>884</v>
      </c>
      <c r="H20" s="160">
        <v>0.1</v>
      </c>
      <c r="I20" s="165" t="s">
        <v>81</v>
      </c>
      <c r="J20" s="92" t="s">
        <v>918</v>
      </c>
      <c r="K20" s="16" t="s">
        <v>929</v>
      </c>
      <c r="L20" s="173" t="s">
        <v>217</v>
      </c>
      <c r="M20" s="85">
        <v>25</v>
      </c>
      <c r="N20" s="15">
        <f t="shared" si="0"/>
        <v>0</v>
      </c>
      <c r="O20" s="78">
        <f t="shared" si="1"/>
        <v>2.5</v>
      </c>
      <c r="P20" s="78">
        <f t="shared" si="2"/>
        <v>0</v>
      </c>
      <c r="Q20" s="153">
        <f t="shared" si="3"/>
        <v>0</v>
      </c>
      <c r="R20" s="171"/>
    </row>
    <row r="21" spans="2:18" s="3" customFormat="1" ht="27.95" customHeight="1">
      <c r="B21" s="236"/>
      <c r="C21" s="188"/>
      <c r="D21" s="20"/>
      <c r="E21" s="21"/>
      <c r="F21" s="31"/>
      <c r="G21" s="193" t="s">
        <v>885</v>
      </c>
      <c r="H21" s="183">
        <v>0.9</v>
      </c>
      <c r="I21" s="179" t="s">
        <v>68</v>
      </c>
      <c r="J21" s="12" t="s">
        <v>924</v>
      </c>
      <c r="K21" s="16" t="s">
        <v>221</v>
      </c>
      <c r="L21" s="65" t="s">
        <v>926</v>
      </c>
      <c r="M21" s="85">
        <f>M20</f>
        <v>25</v>
      </c>
      <c r="N21" s="15">
        <f t="shared" si="0"/>
        <v>0.99</v>
      </c>
      <c r="O21" s="78">
        <f t="shared" si="1"/>
        <v>0</v>
      </c>
      <c r="P21" s="78">
        <f t="shared" si="2"/>
        <v>22.274999999999999</v>
      </c>
      <c r="Q21" s="153">
        <f t="shared" si="3"/>
        <v>0.2250000000000002</v>
      </c>
      <c r="R21" s="171"/>
    </row>
    <row r="22" spans="2:18" s="3" customFormat="1" ht="27.95" customHeight="1">
      <c r="B22" s="236"/>
      <c r="C22" s="188"/>
      <c r="D22" s="17" t="s">
        <v>993</v>
      </c>
      <c r="E22" s="18" t="s">
        <v>71</v>
      </c>
      <c r="F22" s="19" t="s">
        <v>994</v>
      </c>
      <c r="G22" s="14" t="s">
        <v>205</v>
      </c>
      <c r="H22" s="15">
        <v>0.4</v>
      </c>
      <c r="I22" s="16" t="s">
        <v>222</v>
      </c>
      <c r="J22" s="12" t="s">
        <v>918</v>
      </c>
      <c r="K22" s="16" t="s">
        <v>298</v>
      </c>
      <c r="L22" s="65" t="s">
        <v>921</v>
      </c>
      <c r="M22" s="85">
        <v>2</v>
      </c>
      <c r="N22" s="15">
        <f>IF(K22="Detected", 0.99,0)</f>
        <v>0</v>
      </c>
      <c r="O22" s="78">
        <f>IF(I22="Safe", M22*H22,0)</f>
        <v>0.8</v>
      </c>
      <c r="P22" s="78">
        <f>IF(I22="Dangerous",M22*H22*N22,0)</f>
        <v>0</v>
      </c>
      <c r="Q22" s="153">
        <f>IF(P22=0,0,M22*H22*(1-N22))</f>
        <v>0</v>
      </c>
      <c r="R22" s="171"/>
    </row>
    <row r="23" spans="2:18" s="3" customFormat="1" ht="39.950000000000003" customHeight="1">
      <c r="B23" s="236"/>
      <c r="C23" s="188"/>
      <c r="D23" s="20"/>
      <c r="E23" s="21"/>
      <c r="F23" s="31"/>
      <c r="G23" s="14" t="s">
        <v>206</v>
      </c>
      <c r="H23" s="15">
        <v>0.4</v>
      </c>
      <c r="I23" s="16" t="s">
        <v>68</v>
      </c>
      <c r="J23" s="12" t="s">
        <v>1010</v>
      </c>
      <c r="K23" s="16" t="s">
        <v>82</v>
      </c>
      <c r="L23" s="65" t="s">
        <v>927</v>
      </c>
      <c r="M23" s="85">
        <f>M22</f>
        <v>2</v>
      </c>
      <c r="N23" s="15">
        <f>IF(K23="Detected", 0.99,0)</f>
        <v>0.99</v>
      </c>
      <c r="O23" s="78">
        <f>IF(I23="Safe", M23*H23,0)</f>
        <v>0</v>
      </c>
      <c r="P23" s="78">
        <f>IF(I23="Dangerous",M23*H23*N23,0)</f>
        <v>0.79200000000000004</v>
      </c>
      <c r="Q23" s="153">
        <f>IF(P23=0,0,M23*H23*(1-N23))</f>
        <v>8.0000000000000071E-3</v>
      </c>
      <c r="R23" s="171"/>
    </row>
    <row r="24" spans="2:18" s="3" customFormat="1" ht="27.95" customHeight="1">
      <c r="B24" s="236"/>
      <c r="C24" s="188"/>
      <c r="D24" s="20"/>
      <c r="E24" s="21"/>
      <c r="F24" s="31"/>
      <c r="G24" s="90" t="s">
        <v>14</v>
      </c>
      <c r="H24" s="172">
        <v>0.2</v>
      </c>
      <c r="I24" s="16" t="s">
        <v>81</v>
      </c>
      <c r="J24" s="12" t="s">
        <v>918</v>
      </c>
      <c r="K24" s="16" t="s">
        <v>920</v>
      </c>
      <c r="L24" s="65" t="s">
        <v>109</v>
      </c>
      <c r="M24" s="85">
        <f>M23</f>
        <v>2</v>
      </c>
      <c r="N24" s="15">
        <f>IF(K24="Detected", 0.99,0)</f>
        <v>0</v>
      </c>
      <c r="O24" s="78">
        <f>IF(I24="Safe", M24*H24,0)</f>
        <v>0.4</v>
      </c>
      <c r="P24" s="78">
        <f>IF(I24="Dangerous",M24*H24*N24,0)</f>
        <v>0</v>
      </c>
      <c r="Q24" s="153">
        <f>IF(P24=0,0,M24*H24*(1-N24))</f>
        <v>0</v>
      </c>
      <c r="R24" s="171"/>
    </row>
    <row r="25" spans="2:18" s="3" customFormat="1" ht="27.95" customHeight="1">
      <c r="B25" s="236"/>
      <c r="C25" s="188"/>
      <c r="D25" s="17" t="s">
        <v>889</v>
      </c>
      <c r="E25" s="18" t="s">
        <v>890</v>
      </c>
      <c r="F25" s="19" t="s">
        <v>893</v>
      </c>
      <c r="G25" s="14" t="s">
        <v>12</v>
      </c>
      <c r="H25" s="15">
        <v>0.8</v>
      </c>
      <c r="I25" s="16" t="s">
        <v>339</v>
      </c>
      <c r="J25" s="12" t="s">
        <v>1346</v>
      </c>
      <c r="K25" s="16" t="s">
        <v>928</v>
      </c>
      <c r="L25" s="65" t="s">
        <v>996</v>
      </c>
      <c r="M25" s="85">
        <v>0.2</v>
      </c>
      <c r="N25" s="15">
        <f t="shared" si="0"/>
        <v>0.99</v>
      </c>
      <c r="O25" s="78">
        <f t="shared" si="1"/>
        <v>0</v>
      </c>
      <c r="P25" s="78">
        <f t="shared" si="2"/>
        <v>0.15840000000000004</v>
      </c>
      <c r="Q25" s="153">
        <f t="shared" si="3"/>
        <v>1.6000000000000018E-3</v>
      </c>
      <c r="R25" s="171"/>
    </row>
    <row r="26" spans="2:18" s="3" customFormat="1" ht="27.95" customHeight="1">
      <c r="B26" s="236"/>
      <c r="C26" s="188"/>
      <c r="D26" s="20"/>
      <c r="E26" s="21"/>
      <c r="F26" s="31"/>
      <c r="G26" s="14" t="s">
        <v>13</v>
      </c>
      <c r="H26" s="15">
        <v>0.1</v>
      </c>
      <c r="I26" s="16" t="s">
        <v>68</v>
      </c>
      <c r="J26" s="12" t="s">
        <v>932</v>
      </c>
      <c r="K26" s="16" t="s">
        <v>221</v>
      </c>
      <c r="L26" s="65" t="s">
        <v>996</v>
      </c>
      <c r="M26" s="85">
        <f>M25</f>
        <v>0.2</v>
      </c>
      <c r="N26" s="15">
        <f t="shared" si="0"/>
        <v>0.99</v>
      </c>
      <c r="O26" s="78">
        <f t="shared" si="1"/>
        <v>0</v>
      </c>
      <c r="P26" s="78">
        <f t="shared" si="2"/>
        <v>1.9800000000000005E-2</v>
      </c>
      <c r="Q26" s="153">
        <f t="shared" si="3"/>
        <v>2.0000000000000023E-4</v>
      </c>
      <c r="R26" s="171"/>
    </row>
    <row r="27" spans="2:18" s="3" customFormat="1" ht="27.95" customHeight="1">
      <c r="B27" s="236"/>
      <c r="C27" s="188"/>
      <c r="D27" s="20"/>
      <c r="E27" s="21"/>
      <c r="F27" s="31"/>
      <c r="G27" s="14" t="s">
        <v>14</v>
      </c>
      <c r="H27" s="15">
        <v>0.1</v>
      </c>
      <c r="I27" s="16" t="s">
        <v>68</v>
      </c>
      <c r="J27" s="12" t="s">
        <v>932</v>
      </c>
      <c r="K27" s="16" t="s">
        <v>221</v>
      </c>
      <c r="L27" s="65" t="s">
        <v>996</v>
      </c>
      <c r="M27" s="85">
        <f>M26</f>
        <v>0.2</v>
      </c>
      <c r="N27" s="15">
        <f t="shared" si="0"/>
        <v>0.99</v>
      </c>
      <c r="O27" s="78">
        <f t="shared" si="1"/>
        <v>0</v>
      </c>
      <c r="P27" s="78">
        <f t="shared" si="2"/>
        <v>1.9800000000000005E-2</v>
      </c>
      <c r="Q27" s="153">
        <f t="shared" si="3"/>
        <v>2.0000000000000023E-4</v>
      </c>
      <c r="R27" s="171"/>
    </row>
    <row r="28" spans="2:18" s="3" customFormat="1" ht="27.95" customHeight="1">
      <c r="B28" s="236"/>
      <c r="C28" s="188"/>
      <c r="D28" s="17" t="s">
        <v>72</v>
      </c>
      <c r="E28" s="18" t="s">
        <v>890</v>
      </c>
      <c r="F28" s="19" t="s">
        <v>894</v>
      </c>
      <c r="G28" s="14" t="s">
        <v>12</v>
      </c>
      <c r="H28" s="15">
        <v>0.8</v>
      </c>
      <c r="I28" s="16" t="s">
        <v>68</v>
      </c>
      <c r="J28" s="12" t="s">
        <v>932</v>
      </c>
      <c r="K28" s="16" t="s">
        <v>82</v>
      </c>
      <c r="L28" s="65" t="s">
        <v>996</v>
      </c>
      <c r="M28" s="85">
        <v>0.2</v>
      </c>
      <c r="N28" s="15">
        <f t="shared" si="0"/>
        <v>0.99</v>
      </c>
      <c r="O28" s="78">
        <f t="shared" si="1"/>
        <v>0</v>
      </c>
      <c r="P28" s="78">
        <f t="shared" si="2"/>
        <v>0.15840000000000004</v>
      </c>
      <c r="Q28" s="153">
        <f t="shared" si="3"/>
        <v>1.6000000000000018E-3</v>
      </c>
      <c r="R28" s="171"/>
    </row>
    <row r="29" spans="2:18" s="3" customFormat="1" ht="27.95" customHeight="1">
      <c r="B29" s="236"/>
      <c r="C29" s="188"/>
      <c r="D29" s="20"/>
      <c r="E29" s="21"/>
      <c r="F29" s="31"/>
      <c r="G29" s="14" t="s">
        <v>13</v>
      </c>
      <c r="H29" s="15">
        <v>0.1</v>
      </c>
      <c r="I29" s="16" t="s">
        <v>204</v>
      </c>
      <c r="J29" s="12" t="s">
        <v>932</v>
      </c>
      <c r="K29" s="16" t="s">
        <v>82</v>
      </c>
      <c r="L29" s="65" t="s">
        <v>996</v>
      </c>
      <c r="M29" s="85">
        <f>M28</f>
        <v>0.2</v>
      </c>
      <c r="N29" s="15">
        <f t="shared" si="0"/>
        <v>0.99</v>
      </c>
      <c r="O29" s="78">
        <f t="shared" si="1"/>
        <v>0</v>
      </c>
      <c r="P29" s="78">
        <f t="shared" si="2"/>
        <v>1.9800000000000005E-2</v>
      </c>
      <c r="Q29" s="153">
        <f t="shared" si="3"/>
        <v>2.0000000000000023E-4</v>
      </c>
      <c r="R29" s="171"/>
    </row>
    <row r="30" spans="2:18" s="3" customFormat="1" ht="27.95" customHeight="1">
      <c r="B30" s="236"/>
      <c r="C30" s="188"/>
      <c r="D30" s="20"/>
      <c r="E30" s="21"/>
      <c r="F30" s="31"/>
      <c r="G30" s="14" t="s">
        <v>14</v>
      </c>
      <c r="H30" s="15">
        <v>0.1</v>
      </c>
      <c r="I30" s="16" t="s">
        <v>68</v>
      </c>
      <c r="J30" s="12" t="s">
        <v>932</v>
      </c>
      <c r="K30" s="16" t="s">
        <v>300</v>
      </c>
      <c r="L30" s="65" t="s">
        <v>996</v>
      </c>
      <c r="M30" s="85">
        <f>M29</f>
        <v>0.2</v>
      </c>
      <c r="N30" s="15">
        <f t="shared" si="0"/>
        <v>0.99</v>
      </c>
      <c r="O30" s="78">
        <f t="shared" si="1"/>
        <v>0</v>
      </c>
      <c r="P30" s="78">
        <f t="shared" si="2"/>
        <v>1.9800000000000005E-2</v>
      </c>
      <c r="Q30" s="153">
        <f t="shared" si="3"/>
        <v>2.0000000000000023E-4</v>
      </c>
      <c r="R30" s="171"/>
    </row>
    <row r="31" spans="2:18" s="3" customFormat="1" ht="27.95" customHeight="1">
      <c r="B31" s="236"/>
      <c r="C31" s="188"/>
      <c r="D31" s="17" t="s">
        <v>891</v>
      </c>
      <c r="E31" s="18" t="s">
        <v>890</v>
      </c>
      <c r="F31" s="19" t="s">
        <v>895</v>
      </c>
      <c r="G31" s="14" t="s">
        <v>12</v>
      </c>
      <c r="H31" s="15">
        <v>0.8</v>
      </c>
      <c r="I31" s="16" t="s">
        <v>68</v>
      </c>
      <c r="J31" s="12" t="s">
        <v>932</v>
      </c>
      <c r="K31" s="16" t="s">
        <v>300</v>
      </c>
      <c r="L31" s="65" t="s">
        <v>996</v>
      </c>
      <c r="M31" s="85">
        <v>0.2</v>
      </c>
      <c r="N31" s="15">
        <f t="shared" si="0"/>
        <v>0.99</v>
      </c>
      <c r="O31" s="78">
        <f t="shared" si="1"/>
        <v>0</v>
      </c>
      <c r="P31" s="78">
        <f t="shared" si="2"/>
        <v>0.15840000000000004</v>
      </c>
      <c r="Q31" s="153">
        <f t="shared" si="3"/>
        <v>1.6000000000000018E-3</v>
      </c>
      <c r="R31" s="171"/>
    </row>
    <row r="32" spans="2:18" s="3" customFormat="1" ht="27.95" customHeight="1">
      <c r="B32" s="236"/>
      <c r="C32" s="188"/>
      <c r="D32" s="20"/>
      <c r="E32" s="21"/>
      <c r="F32" s="31"/>
      <c r="G32" s="14" t="s">
        <v>13</v>
      </c>
      <c r="H32" s="15">
        <v>0.1</v>
      </c>
      <c r="I32" s="16" t="s">
        <v>68</v>
      </c>
      <c r="J32" s="12" t="s">
        <v>932</v>
      </c>
      <c r="K32" s="16" t="s">
        <v>221</v>
      </c>
      <c r="L32" s="65" t="s">
        <v>996</v>
      </c>
      <c r="M32" s="85">
        <f>M31</f>
        <v>0.2</v>
      </c>
      <c r="N32" s="15">
        <f t="shared" si="0"/>
        <v>0.99</v>
      </c>
      <c r="O32" s="78">
        <f t="shared" si="1"/>
        <v>0</v>
      </c>
      <c r="P32" s="78">
        <f t="shared" si="2"/>
        <v>1.9800000000000005E-2</v>
      </c>
      <c r="Q32" s="153">
        <f t="shared" si="3"/>
        <v>2.0000000000000023E-4</v>
      </c>
      <c r="R32" s="171"/>
    </row>
    <row r="33" spans="2:18" s="3" customFormat="1" ht="27.95" customHeight="1">
      <c r="B33" s="236"/>
      <c r="C33" s="188"/>
      <c r="D33" s="20"/>
      <c r="E33" s="21"/>
      <c r="F33" s="31"/>
      <c r="G33" s="14" t="s">
        <v>14</v>
      </c>
      <c r="H33" s="15">
        <v>0.1</v>
      </c>
      <c r="I33" s="16" t="s">
        <v>339</v>
      </c>
      <c r="J33" s="12" t="s">
        <v>932</v>
      </c>
      <c r="K33" s="16" t="s">
        <v>300</v>
      </c>
      <c r="L33" s="65" t="s">
        <v>996</v>
      </c>
      <c r="M33" s="85">
        <f>M32</f>
        <v>0.2</v>
      </c>
      <c r="N33" s="15">
        <f t="shared" si="0"/>
        <v>0.99</v>
      </c>
      <c r="O33" s="78">
        <f t="shared" si="1"/>
        <v>0</v>
      </c>
      <c r="P33" s="78">
        <f t="shared" si="2"/>
        <v>1.9800000000000005E-2</v>
      </c>
      <c r="Q33" s="153">
        <f t="shared" si="3"/>
        <v>2.0000000000000023E-4</v>
      </c>
      <c r="R33" s="171"/>
    </row>
    <row r="34" spans="2:18" s="3" customFormat="1" ht="27.95" customHeight="1">
      <c r="B34" s="236"/>
      <c r="C34" s="188"/>
      <c r="D34" s="17" t="s">
        <v>892</v>
      </c>
      <c r="E34" s="18" t="s">
        <v>890</v>
      </c>
      <c r="F34" s="19" t="s">
        <v>896</v>
      </c>
      <c r="G34" s="14" t="s">
        <v>12</v>
      </c>
      <c r="H34" s="15">
        <v>0.8</v>
      </c>
      <c r="I34" s="16" t="s">
        <v>930</v>
      </c>
      <c r="J34" s="12" t="s">
        <v>932</v>
      </c>
      <c r="K34" s="16" t="s">
        <v>300</v>
      </c>
      <c r="L34" s="65" t="s">
        <v>996</v>
      </c>
      <c r="M34" s="85">
        <v>0.2</v>
      </c>
      <c r="N34" s="15">
        <f t="shared" si="0"/>
        <v>0.99</v>
      </c>
      <c r="O34" s="78">
        <f t="shared" si="1"/>
        <v>0</v>
      </c>
      <c r="P34" s="78">
        <f t="shared" si="2"/>
        <v>0.15840000000000004</v>
      </c>
      <c r="Q34" s="153">
        <f t="shared" si="3"/>
        <v>1.6000000000000018E-3</v>
      </c>
      <c r="R34" s="171"/>
    </row>
    <row r="35" spans="2:18" s="3" customFormat="1" ht="27.95" customHeight="1">
      <c r="B35" s="236"/>
      <c r="C35" s="188"/>
      <c r="D35" s="20"/>
      <c r="E35" s="21"/>
      <c r="F35" s="31"/>
      <c r="G35" s="14" t="s">
        <v>13</v>
      </c>
      <c r="H35" s="15">
        <v>0.1</v>
      </c>
      <c r="I35" s="16" t="s">
        <v>204</v>
      </c>
      <c r="J35" s="12" t="s">
        <v>932</v>
      </c>
      <c r="K35" s="16" t="s">
        <v>82</v>
      </c>
      <c r="L35" s="65" t="s">
        <v>996</v>
      </c>
      <c r="M35" s="85">
        <f>M34</f>
        <v>0.2</v>
      </c>
      <c r="N35" s="15">
        <f t="shared" si="0"/>
        <v>0.99</v>
      </c>
      <c r="O35" s="78">
        <f t="shared" si="1"/>
        <v>0</v>
      </c>
      <c r="P35" s="78">
        <f t="shared" si="2"/>
        <v>1.9800000000000005E-2</v>
      </c>
      <c r="Q35" s="153">
        <f t="shared" si="3"/>
        <v>2.0000000000000023E-4</v>
      </c>
      <c r="R35" s="171"/>
    </row>
    <row r="36" spans="2:18" s="3" customFormat="1" ht="27.95" customHeight="1">
      <c r="B36" s="236"/>
      <c r="C36" s="188"/>
      <c r="D36" s="20"/>
      <c r="E36" s="21"/>
      <c r="F36" s="31"/>
      <c r="G36" s="90" t="s">
        <v>14</v>
      </c>
      <c r="H36" s="15">
        <v>0.1</v>
      </c>
      <c r="I36" s="16" t="s">
        <v>339</v>
      </c>
      <c r="J36" s="12" t="s">
        <v>932</v>
      </c>
      <c r="K36" s="16" t="s">
        <v>300</v>
      </c>
      <c r="L36" s="65" t="s">
        <v>996</v>
      </c>
      <c r="M36" s="85">
        <f>M35</f>
        <v>0.2</v>
      </c>
      <c r="N36" s="15">
        <f t="shared" si="0"/>
        <v>0.99</v>
      </c>
      <c r="O36" s="78">
        <f t="shared" si="1"/>
        <v>0</v>
      </c>
      <c r="P36" s="78">
        <f t="shared" si="2"/>
        <v>1.9800000000000005E-2</v>
      </c>
      <c r="Q36" s="153">
        <f t="shared" si="3"/>
        <v>2.0000000000000023E-4</v>
      </c>
      <c r="R36" s="171"/>
    </row>
    <row r="37" spans="2:18" s="3" customFormat="1" ht="27.95" customHeight="1">
      <c r="B37" s="236"/>
      <c r="C37" s="188"/>
      <c r="D37" s="17" t="s">
        <v>897</v>
      </c>
      <c r="E37" s="18" t="s">
        <v>899</v>
      </c>
      <c r="F37" s="19" t="s">
        <v>898</v>
      </c>
      <c r="G37" s="168" t="s">
        <v>356</v>
      </c>
      <c r="H37" s="164">
        <v>0.25</v>
      </c>
      <c r="I37" s="165" t="s">
        <v>934</v>
      </c>
      <c r="J37" s="12" t="s">
        <v>932</v>
      </c>
      <c r="K37" s="16" t="s">
        <v>82</v>
      </c>
      <c r="L37" s="65" t="s">
        <v>933</v>
      </c>
      <c r="M37" s="85">
        <v>1.83</v>
      </c>
      <c r="N37" s="15">
        <f t="shared" si="0"/>
        <v>0.99</v>
      </c>
      <c r="O37" s="78">
        <f t="shared" si="1"/>
        <v>0</v>
      </c>
      <c r="P37" s="78">
        <f t="shared" si="2"/>
        <v>0.45292500000000002</v>
      </c>
      <c r="Q37" s="153">
        <f t="shared" si="3"/>
        <v>4.5750000000000044E-3</v>
      </c>
      <c r="R37" s="557" t="s">
        <v>3307</v>
      </c>
    </row>
    <row r="38" spans="2:18" s="3" customFormat="1" ht="27.95" customHeight="1">
      <c r="B38" s="236"/>
      <c r="C38" s="188"/>
      <c r="D38" s="20"/>
      <c r="E38" s="21"/>
      <c r="F38" s="31"/>
      <c r="G38" s="168" t="s">
        <v>886</v>
      </c>
      <c r="H38" s="164">
        <v>0.25</v>
      </c>
      <c r="I38" s="165" t="s">
        <v>204</v>
      </c>
      <c r="J38" s="12" t="s">
        <v>932</v>
      </c>
      <c r="K38" s="16" t="s">
        <v>82</v>
      </c>
      <c r="L38" s="65" t="s">
        <v>933</v>
      </c>
      <c r="M38" s="85">
        <f>M37</f>
        <v>1.83</v>
      </c>
      <c r="N38" s="15">
        <f t="shared" si="0"/>
        <v>0.99</v>
      </c>
      <c r="O38" s="78">
        <f t="shared" si="1"/>
        <v>0</v>
      </c>
      <c r="P38" s="78">
        <f t="shared" si="2"/>
        <v>0.45292500000000002</v>
      </c>
      <c r="Q38" s="153">
        <f t="shared" si="3"/>
        <v>4.5750000000000044E-3</v>
      </c>
      <c r="R38" s="558"/>
    </row>
    <row r="39" spans="2:18" s="3" customFormat="1" ht="27.95" customHeight="1">
      <c r="B39" s="236"/>
      <c r="C39" s="188"/>
      <c r="D39" s="20"/>
      <c r="E39" s="21"/>
      <c r="F39" s="31"/>
      <c r="G39" s="168" t="s">
        <v>887</v>
      </c>
      <c r="H39" s="164">
        <v>0.25</v>
      </c>
      <c r="I39" s="165" t="s">
        <v>204</v>
      </c>
      <c r="J39" s="12" t="s">
        <v>932</v>
      </c>
      <c r="K39" s="16" t="s">
        <v>221</v>
      </c>
      <c r="L39" s="65" t="s">
        <v>933</v>
      </c>
      <c r="M39" s="85">
        <f>M38</f>
        <v>1.83</v>
      </c>
      <c r="N39" s="15">
        <f t="shared" si="0"/>
        <v>0.99</v>
      </c>
      <c r="O39" s="78">
        <f t="shared" si="1"/>
        <v>0</v>
      </c>
      <c r="P39" s="78">
        <f t="shared" si="2"/>
        <v>0.45292500000000002</v>
      </c>
      <c r="Q39" s="153">
        <f t="shared" si="3"/>
        <v>4.5750000000000044E-3</v>
      </c>
      <c r="R39" s="558"/>
    </row>
    <row r="40" spans="2:18" s="3" customFormat="1" ht="27.95" customHeight="1">
      <c r="B40" s="236"/>
      <c r="C40" s="188"/>
      <c r="D40" s="20"/>
      <c r="E40" s="21"/>
      <c r="F40" s="31"/>
      <c r="G40" s="186" t="s">
        <v>888</v>
      </c>
      <c r="H40" s="183">
        <v>0.25</v>
      </c>
      <c r="I40" s="179" t="s">
        <v>204</v>
      </c>
      <c r="J40" s="12" t="s">
        <v>932</v>
      </c>
      <c r="K40" s="16" t="s">
        <v>221</v>
      </c>
      <c r="L40" s="65" t="s">
        <v>933</v>
      </c>
      <c r="M40" s="85">
        <f>M39</f>
        <v>1.83</v>
      </c>
      <c r="N40" s="15">
        <f t="shared" si="0"/>
        <v>0.99</v>
      </c>
      <c r="O40" s="78">
        <f t="shared" si="1"/>
        <v>0</v>
      </c>
      <c r="P40" s="78">
        <f t="shared" si="2"/>
        <v>0.45292500000000002</v>
      </c>
      <c r="Q40" s="153">
        <f t="shared" si="3"/>
        <v>4.5750000000000044E-3</v>
      </c>
      <c r="R40" s="558"/>
    </row>
    <row r="41" spans="2:18" s="3" customFormat="1" ht="27.95" customHeight="1">
      <c r="B41" s="236"/>
      <c r="C41" s="188"/>
      <c r="D41" s="17" t="s">
        <v>900</v>
      </c>
      <c r="E41" s="18" t="s">
        <v>899</v>
      </c>
      <c r="F41" s="19" t="s">
        <v>937</v>
      </c>
      <c r="G41" s="168" t="s">
        <v>356</v>
      </c>
      <c r="H41" s="164">
        <v>0.25</v>
      </c>
      <c r="I41" s="165" t="s">
        <v>339</v>
      </c>
      <c r="J41" s="12" t="s">
        <v>932</v>
      </c>
      <c r="K41" s="16" t="s">
        <v>221</v>
      </c>
      <c r="L41" s="65" t="s">
        <v>933</v>
      </c>
      <c r="M41" s="85">
        <v>1.83</v>
      </c>
      <c r="N41" s="15">
        <f t="shared" si="0"/>
        <v>0.99</v>
      </c>
      <c r="O41" s="78">
        <f t="shared" si="1"/>
        <v>0</v>
      </c>
      <c r="P41" s="78">
        <f t="shared" si="2"/>
        <v>0.45292500000000002</v>
      </c>
      <c r="Q41" s="153">
        <f t="shared" si="3"/>
        <v>4.5750000000000044E-3</v>
      </c>
      <c r="R41" s="201"/>
    </row>
    <row r="42" spans="2:18" s="3" customFormat="1" ht="27.95" customHeight="1">
      <c r="B42" s="236"/>
      <c r="C42" s="188"/>
      <c r="D42" s="20"/>
      <c r="E42" s="21"/>
      <c r="F42" s="31"/>
      <c r="G42" s="168" t="s">
        <v>886</v>
      </c>
      <c r="H42" s="164">
        <v>0.25</v>
      </c>
      <c r="I42" s="165" t="s">
        <v>339</v>
      </c>
      <c r="J42" s="12" t="s">
        <v>932</v>
      </c>
      <c r="K42" s="16" t="s">
        <v>935</v>
      </c>
      <c r="L42" s="65" t="s">
        <v>933</v>
      </c>
      <c r="M42" s="85">
        <f>M41</f>
        <v>1.83</v>
      </c>
      <c r="N42" s="15">
        <f t="shared" si="0"/>
        <v>0.99</v>
      </c>
      <c r="O42" s="78">
        <f t="shared" si="1"/>
        <v>0</v>
      </c>
      <c r="P42" s="78">
        <f t="shared" si="2"/>
        <v>0.45292500000000002</v>
      </c>
      <c r="Q42" s="153">
        <f t="shared" si="3"/>
        <v>4.5750000000000044E-3</v>
      </c>
      <c r="R42" s="171"/>
    </row>
    <row r="43" spans="2:18" s="3" customFormat="1" ht="27.95" customHeight="1">
      <c r="B43" s="236"/>
      <c r="C43" s="188"/>
      <c r="D43" s="20"/>
      <c r="E43" s="21"/>
      <c r="F43" s="31"/>
      <c r="G43" s="168" t="s">
        <v>887</v>
      </c>
      <c r="H43" s="164">
        <v>0.25</v>
      </c>
      <c r="I43" s="165" t="s">
        <v>204</v>
      </c>
      <c r="J43" s="12" t="s">
        <v>932</v>
      </c>
      <c r="K43" s="16" t="s">
        <v>936</v>
      </c>
      <c r="L43" s="65" t="s">
        <v>933</v>
      </c>
      <c r="M43" s="85">
        <f>M42</f>
        <v>1.83</v>
      </c>
      <c r="N43" s="15">
        <f t="shared" si="0"/>
        <v>0.99</v>
      </c>
      <c r="O43" s="78">
        <f t="shared" si="1"/>
        <v>0</v>
      </c>
      <c r="P43" s="78">
        <f t="shared" si="2"/>
        <v>0.45292500000000002</v>
      </c>
      <c r="Q43" s="153">
        <f t="shared" si="3"/>
        <v>4.5750000000000044E-3</v>
      </c>
      <c r="R43" s="171"/>
    </row>
    <row r="44" spans="2:18" s="3" customFormat="1" ht="27.95" customHeight="1">
      <c r="B44" s="236"/>
      <c r="C44" s="188"/>
      <c r="D44" s="20"/>
      <c r="E44" s="21"/>
      <c r="F44" s="31"/>
      <c r="G44" s="186" t="s">
        <v>888</v>
      </c>
      <c r="H44" s="183">
        <v>0.25</v>
      </c>
      <c r="I44" s="179" t="s">
        <v>204</v>
      </c>
      <c r="J44" s="12" t="s">
        <v>932</v>
      </c>
      <c r="K44" s="16" t="s">
        <v>300</v>
      </c>
      <c r="L44" s="65" t="s">
        <v>933</v>
      </c>
      <c r="M44" s="85">
        <f>M43</f>
        <v>1.83</v>
      </c>
      <c r="N44" s="15">
        <f t="shared" si="0"/>
        <v>0.99</v>
      </c>
      <c r="O44" s="78">
        <f t="shared" si="1"/>
        <v>0</v>
      </c>
      <c r="P44" s="78">
        <f t="shared" si="2"/>
        <v>0.45292500000000002</v>
      </c>
      <c r="Q44" s="153">
        <f t="shared" si="3"/>
        <v>4.5750000000000044E-3</v>
      </c>
      <c r="R44" s="171"/>
    </row>
    <row r="45" spans="2:18" s="3" customFormat="1" ht="27.95" customHeight="1">
      <c r="B45" s="236"/>
      <c r="C45" s="188"/>
      <c r="D45" s="17" t="s">
        <v>901</v>
      </c>
      <c r="E45" s="18" t="s">
        <v>890</v>
      </c>
      <c r="F45" s="19" t="s">
        <v>902</v>
      </c>
      <c r="G45" s="14" t="s">
        <v>12</v>
      </c>
      <c r="H45" s="15">
        <v>0.8</v>
      </c>
      <c r="I45" s="16" t="s">
        <v>68</v>
      </c>
      <c r="J45" s="12" t="s">
        <v>932</v>
      </c>
      <c r="K45" s="16" t="s">
        <v>221</v>
      </c>
      <c r="L45" s="65" t="s">
        <v>933</v>
      </c>
      <c r="M45" s="85">
        <v>0.2</v>
      </c>
      <c r="N45" s="15">
        <f t="shared" si="0"/>
        <v>0.99</v>
      </c>
      <c r="O45" s="78">
        <f t="shared" si="1"/>
        <v>0</v>
      </c>
      <c r="P45" s="78">
        <f t="shared" si="2"/>
        <v>0.15840000000000004</v>
      </c>
      <c r="Q45" s="153">
        <f t="shared" si="3"/>
        <v>1.6000000000000018E-3</v>
      </c>
      <c r="R45" s="171"/>
    </row>
    <row r="46" spans="2:18" s="3" customFormat="1" ht="27.95" customHeight="1">
      <c r="B46" s="236"/>
      <c r="C46" s="188"/>
      <c r="D46" s="20"/>
      <c r="E46" s="21"/>
      <c r="F46" s="31"/>
      <c r="G46" s="14" t="s">
        <v>13</v>
      </c>
      <c r="H46" s="15">
        <v>0.1</v>
      </c>
      <c r="I46" s="16" t="s">
        <v>204</v>
      </c>
      <c r="J46" s="12" t="s">
        <v>932</v>
      </c>
      <c r="K46" s="16" t="s">
        <v>939</v>
      </c>
      <c r="L46" s="65" t="s">
        <v>933</v>
      </c>
      <c r="M46" s="85">
        <f>M45</f>
        <v>0.2</v>
      </c>
      <c r="N46" s="15">
        <f t="shared" si="0"/>
        <v>0.99</v>
      </c>
      <c r="O46" s="78">
        <f t="shared" si="1"/>
        <v>0</v>
      </c>
      <c r="P46" s="78">
        <f t="shared" si="2"/>
        <v>1.9800000000000005E-2</v>
      </c>
      <c r="Q46" s="153">
        <f t="shared" si="3"/>
        <v>2.0000000000000023E-4</v>
      </c>
      <c r="R46" s="171"/>
    </row>
    <row r="47" spans="2:18" s="3" customFormat="1" ht="27.95" customHeight="1">
      <c r="B47" s="236"/>
      <c r="C47" s="188"/>
      <c r="D47" s="20"/>
      <c r="E47" s="21"/>
      <c r="F47" s="31"/>
      <c r="G47" s="90" t="s">
        <v>14</v>
      </c>
      <c r="H47" s="15">
        <v>0.1</v>
      </c>
      <c r="I47" s="16" t="s">
        <v>204</v>
      </c>
      <c r="J47" s="12" t="s">
        <v>932</v>
      </c>
      <c r="K47" s="16" t="s">
        <v>300</v>
      </c>
      <c r="L47" s="65" t="s">
        <v>933</v>
      </c>
      <c r="M47" s="85">
        <f>M46</f>
        <v>0.2</v>
      </c>
      <c r="N47" s="15">
        <f t="shared" si="0"/>
        <v>0.99</v>
      </c>
      <c r="O47" s="78">
        <f t="shared" si="1"/>
        <v>0</v>
      </c>
      <c r="P47" s="78">
        <f t="shared" si="2"/>
        <v>1.9800000000000005E-2</v>
      </c>
      <c r="Q47" s="153">
        <f t="shared" si="3"/>
        <v>2.0000000000000023E-4</v>
      </c>
      <c r="R47" s="171"/>
    </row>
    <row r="48" spans="2:18" s="3" customFormat="1" ht="27.95" customHeight="1">
      <c r="B48" s="236"/>
      <c r="C48" s="188"/>
      <c r="D48" s="17" t="s">
        <v>114</v>
      </c>
      <c r="E48" s="18" t="s">
        <v>890</v>
      </c>
      <c r="F48" s="19" t="s">
        <v>903</v>
      </c>
      <c r="G48" s="14" t="s">
        <v>12</v>
      </c>
      <c r="H48" s="15">
        <v>0.8</v>
      </c>
      <c r="I48" s="16" t="s">
        <v>938</v>
      </c>
      <c r="J48" s="12" t="s">
        <v>932</v>
      </c>
      <c r="K48" s="16" t="s">
        <v>939</v>
      </c>
      <c r="L48" s="65" t="s">
        <v>933</v>
      </c>
      <c r="M48" s="85">
        <v>0.2</v>
      </c>
      <c r="N48" s="15">
        <f t="shared" si="0"/>
        <v>0.99</v>
      </c>
      <c r="O48" s="78">
        <f t="shared" si="1"/>
        <v>0</v>
      </c>
      <c r="P48" s="78">
        <f t="shared" si="2"/>
        <v>0.15840000000000004</v>
      </c>
      <c r="Q48" s="153">
        <f t="shared" si="3"/>
        <v>1.6000000000000018E-3</v>
      </c>
      <c r="R48" s="171"/>
    </row>
    <row r="49" spans="2:18" s="3" customFormat="1" ht="27.95" customHeight="1">
      <c r="B49" s="236"/>
      <c r="C49" s="188"/>
      <c r="D49" s="20"/>
      <c r="E49" s="21"/>
      <c r="F49" s="31"/>
      <c r="G49" s="14" t="s">
        <v>13</v>
      </c>
      <c r="H49" s="15">
        <v>0.1</v>
      </c>
      <c r="I49" s="16" t="s">
        <v>204</v>
      </c>
      <c r="J49" s="12" t="s">
        <v>932</v>
      </c>
      <c r="K49" s="16" t="s">
        <v>221</v>
      </c>
      <c r="L49" s="65" t="s">
        <v>933</v>
      </c>
      <c r="M49" s="85">
        <f>M48</f>
        <v>0.2</v>
      </c>
      <c r="N49" s="15">
        <f t="shared" si="0"/>
        <v>0.99</v>
      </c>
      <c r="O49" s="78">
        <f t="shared" si="1"/>
        <v>0</v>
      </c>
      <c r="P49" s="78">
        <f t="shared" si="2"/>
        <v>1.9800000000000005E-2</v>
      </c>
      <c r="Q49" s="153">
        <f t="shared" si="3"/>
        <v>2.0000000000000023E-4</v>
      </c>
      <c r="R49" s="171"/>
    </row>
    <row r="50" spans="2:18" s="3" customFormat="1" ht="27.95" customHeight="1">
      <c r="B50" s="236"/>
      <c r="C50" s="188"/>
      <c r="D50" s="20"/>
      <c r="E50" s="21"/>
      <c r="F50" s="31"/>
      <c r="G50" s="90" t="s">
        <v>14</v>
      </c>
      <c r="H50" s="15">
        <v>0.1</v>
      </c>
      <c r="I50" s="16" t="s">
        <v>339</v>
      </c>
      <c r="J50" s="12" t="s">
        <v>932</v>
      </c>
      <c r="K50" s="16" t="s">
        <v>300</v>
      </c>
      <c r="L50" s="65" t="s">
        <v>933</v>
      </c>
      <c r="M50" s="85">
        <f>M49</f>
        <v>0.2</v>
      </c>
      <c r="N50" s="15">
        <f t="shared" si="0"/>
        <v>0.99</v>
      </c>
      <c r="O50" s="78">
        <f t="shared" si="1"/>
        <v>0</v>
      </c>
      <c r="P50" s="78">
        <f t="shared" si="2"/>
        <v>1.9800000000000005E-2</v>
      </c>
      <c r="Q50" s="153">
        <f t="shared" si="3"/>
        <v>2.0000000000000023E-4</v>
      </c>
      <c r="R50" s="171"/>
    </row>
    <row r="51" spans="2:18" s="3" customFormat="1" ht="27.95" customHeight="1">
      <c r="B51" s="236"/>
      <c r="C51" s="188"/>
      <c r="D51" s="17" t="s">
        <v>73</v>
      </c>
      <c r="E51" s="44" t="s">
        <v>868</v>
      </c>
      <c r="F51" s="19" t="s">
        <v>867</v>
      </c>
      <c r="G51" s="163" t="s">
        <v>232</v>
      </c>
      <c r="H51" s="26">
        <v>0.2</v>
      </c>
      <c r="I51" s="27" t="s">
        <v>16</v>
      </c>
      <c r="J51" s="11" t="s">
        <v>931</v>
      </c>
      <c r="K51" s="27" t="s">
        <v>17</v>
      </c>
      <c r="L51" s="65" t="s">
        <v>933</v>
      </c>
      <c r="M51" s="87">
        <v>0.91</v>
      </c>
      <c r="N51" s="15">
        <f t="shared" si="0"/>
        <v>0.99</v>
      </c>
      <c r="O51" s="78">
        <f t="shared" si="1"/>
        <v>0</v>
      </c>
      <c r="P51" s="78">
        <f t="shared" si="2"/>
        <v>0.18018000000000003</v>
      </c>
      <c r="Q51" s="153">
        <f t="shared" si="3"/>
        <v>1.8200000000000017E-3</v>
      </c>
      <c r="R51" s="557" t="s">
        <v>869</v>
      </c>
    </row>
    <row r="52" spans="2:18" s="3" customFormat="1" ht="27.95" customHeight="1">
      <c r="B52" s="236"/>
      <c r="C52" s="188"/>
      <c r="D52" s="20"/>
      <c r="E52" s="21"/>
      <c r="F52" s="31"/>
      <c r="G52" s="163" t="s">
        <v>233</v>
      </c>
      <c r="H52" s="15">
        <v>0.2</v>
      </c>
      <c r="I52" s="16" t="s">
        <v>16</v>
      </c>
      <c r="J52" s="12" t="s">
        <v>870</v>
      </c>
      <c r="K52" s="16" t="s">
        <v>17</v>
      </c>
      <c r="L52" s="65" t="s">
        <v>933</v>
      </c>
      <c r="M52" s="85">
        <f>M51</f>
        <v>0.91</v>
      </c>
      <c r="N52" s="15">
        <f t="shared" si="0"/>
        <v>0.99</v>
      </c>
      <c r="O52" s="78">
        <f t="shared" si="1"/>
        <v>0</v>
      </c>
      <c r="P52" s="78">
        <f t="shared" si="2"/>
        <v>0.18018000000000003</v>
      </c>
      <c r="Q52" s="153">
        <f t="shared" si="3"/>
        <v>1.8200000000000017E-3</v>
      </c>
      <c r="R52" s="558"/>
    </row>
    <row r="53" spans="2:18" s="3" customFormat="1" ht="27.95" customHeight="1">
      <c r="B53" s="236"/>
      <c r="C53" s="188"/>
      <c r="D53" s="20"/>
      <c r="E53" s="21"/>
      <c r="F53" s="31"/>
      <c r="G53" s="163" t="s">
        <v>230</v>
      </c>
      <c r="H53" s="15">
        <v>0.2</v>
      </c>
      <c r="I53" s="16" t="s">
        <v>68</v>
      </c>
      <c r="J53" s="12" t="s">
        <v>870</v>
      </c>
      <c r="K53" s="16" t="s">
        <v>82</v>
      </c>
      <c r="L53" s="65" t="s">
        <v>933</v>
      </c>
      <c r="M53" s="85">
        <f>M52</f>
        <v>0.91</v>
      </c>
      <c r="N53" s="15">
        <f t="shared" si="0"/>
        <v>0.99</v>
      </c>
      <c r="O53" s="78">
        <f t="shared" si="1"/>
        <v>0</v>
      </c>
      <c r="P53" s="78">
        <f t="shared" si="2"/>
        <v>0.18018000000000003</v>
      </c>
      <c r="Q53" s="153">
        <f t="shared" si="3"/>
        <v>1.8200000000000017E-3</v>
      </c>
      <c r="R53" s="558"/>
    </row>
    <row r="54" spans="2:18" s="3" customFormat="1" ht="27.95" customHeight="1">
      <c r="B54" s="236"/>
      <c r="C54" s="188"/>
      <c r="D54" s="20"/>
      <c r="E54" s="21"/>
      <c r="F54" s="31"/>
      <c r="G54" s="163" t="s">
        <v>231</v>
      </c>
      <c r="H54" s="15">
        <v>0.2</v>
      </c>
      <c r="I54" s="16" t="s">
        <v>27</v>
      </c>
      <c r="J54" s="12" t="s">
        <v>870</v>
      </c>
      <c r="K54" s="16" t="s">
        <v>17</v>
      </c>
      <c r="L54" s="65" t="s">
        <v>933</v>
      </c>
      <c r="M54" s="85">
        <f>M53</f>
        <v>0.91</v>
      </c>
      <c r="N54" s="15">
        <f t="shared" si="0"/>
        <v>0.99</v>
      </c>
      <c r="O54" s="78">
        <f t="shared" si="1"/>
        <v>0</v>
      </c>
      <c r="P54" s="78">
        <f t="shared" si="2"/>
        <v>0.18018000000000003</v>
      </c>
      <c r="Q54" s="153">
        <f t="shared" si="3"/>
        <v>1.8200000000000017E-3</v>
      </c>
      <c r="R54" s="558"/>
    </row>
    <row r="55" spans="2:18" s="3" customFormat="1" ht="39.950000000000003" customHeight="1">
      <c r="B55" s="236"/>
      <c r="C55" s="188"/>
      <c r="D55" s="22"/>
      <c r="E55" s="23"/>
      <c r="F55" s="24"/>
      <c r="G55" s="168" t="s">
        <v>234</v>
      </c>
      <c r="H55" s="15">
        <v>0.2</v>
      </c>
      <c r="I55" s="16" t="s">
        <v>25</v>
      </c>
      <c r="J55" s="12" t="s">
        <v>870</v>
      </c>
      <c r="K55" s="16" t="s">
        <v>17</v>
      </c>
      <c r="L55" s="65" t="s">
        <v>933</v>
      </c>
      <c r="M55" s="85">
        <f>M54</f>
        <v>0.91</v>
      </c>
      <c r="N55" s="15">
        <f t="shared" si="0"/>
        <v>0.99</v>
      </c>
      <c r="O55" s="78">
        <f t="shared" si="1"/>
        <v>0</v>
      </c>
      <c r="P55" s="78">
        <f t="shared" si="2"/>
        <v>0.18018000000000003</v>
      </c>
      <c r="Q55" s="153">
        <f t="shared" si="3"/>
        <v>1.8200000000000017E-3</v>
      </c>
      <c r="R55" s="559"/>
    </row>
    <row r="56" spans="2:18" s="3" customFormat="1" ht="27.95" customHeight="1">
      <c r="B56" s="236"/>
      <c r="C56" s="188"/>
      <c r="D56" s="17" t="s">
        <v>904</v>
      </c>
      <c r="E56" s="18" t="s">
        <v>890</v>
      </c>
      <c r="F56" s="19" t="s">
        <v>905</v>
      </c>
      <c r="G56" s="14" t="s">
        <v>12</v>
      </c>
      <c r="H56" s="15">
        <v>0.8</v>
      </c>
      <c r="I56" s="16" t="s">
        <v>81</v>
      </c>
      <c r="J56" s="12" t="s">
        <v>940</v>
      </c>
      <c r="K56" s="16" t="s">
        <v>298</v>
      </c>
      <c r="L56" s="65" t="s">
        <v>299</v>
      </c>
      <c r="M56" s="85">
        <v>0.2</v>
      </c>
      <c r="N56" s="15">
        <f t="shared" si="0"/>
        <v>0</v>
      </c>
      <c r="O56" s="78">
        <f t="shared" si="1"/>
        <v>0.16000000000000003</v>
      </c>
      <c r="P56" s="78">
        <f t="shared" si="2"/>
        <v>0</v>
      </c>
      <c r="Q56" s="153">
        <f t="shared" si="3"/>
        <v>0</v>
      </c>
      <c r="R56" s="201"/>
    </row>
    <row r="57" spans="2:18" s="3" customFormat="1" ht="27.95" customHeight="1">
      <c r="B57" s="236"/>
      <c r="C57" s="188"/>
      <c r="D57" s="20"/>
      <c r="E57" s="21"/>
      <c r="F57" s="31"/>
      <c r="G57" s="14" t="s">
        <v>13</v>
      </c>
      <c r="H57" s="15">
        <v>0.1</v>
      </c>
      <c r="I57" s="16" t="s">
        <v>81</v>
      </c>
      <c r="J57" s="12" t="s">
        <v>918</v>
      </c>
      <c r="K57" s="16" t="s">
        <v>215</v>
      </c>
      <c r="L57" s="65" t="s">
        <v>109</v>
      </c>
      <c r="M57" s="85">
        <f>M56</f>
        <v>0.2</v>
      </c>
      <c r="N57" s="15">
        <f t="shared" si="0"/>
        <v>0</v>
      </c>
      <c r="O57" s="78">
        <f t="shared" si="1"/>
        <v>2.0000000000000004E-2</v>
      </c>
      <c r="P57" s="78">
        <f t="shared" si="2"/>
        <v>0</v>
      </c>
      <c r="Q57" s="153">
        <f t="shared" si="3"/>
        <v>0</v>
      </c>
      <c r="R57" s="171"/>
    </row>
    <row r="58" spans="2:18" s="3" customFormat="1" ht="27.95" customHeight="1">
      <c r="B58" s="236"/>
      <c r="C58" s="188"/>
      <c r="D58" s="20"/>
      <c r="E58" s="21"/>
      <c r="F58" s="31"/>
      <c r="G58" s="90" t="s">
        <v>14</v>
      </c>
      <c r="H58" s="172">
        <v>0.1</v>
      </c>
      <c r="I58" s="16" t="s">
        <v>81</v>
      </c>
      <c r="J58" s="12" t="s">
        <v>918</v>
      </c>
      <c r="K58" s="16" t="s">
        <v>79</v>
      </c>
      <c r="L58" s="65" t="s">
        <v>863</v>
      </c>
      <c r="M58" s="85">
        <f>M57</f>
        <v>0.2</v>
      </c>
      <c r="N58" s="15">
        <f t="shared" si="0"/>
        <v>0</v>
      </c>
      <c r="O58" s="78">
        <f t="shared" si="1"/>
        <v>2.0000000000000004E-2</v>
      </c>
      <c r="P58" s="78">
        <f t="shared" si="2"/>
        <v>0</v>
      </c>
      <c r="Q58" s="153">
        <f t="shared" si="3"/>
        <v>0</v>
      </c>
      <c r="R58" s="171"/>
    </row>
    <row r="59" spans="2:18" s="3" customFormat="1" ht="27.95" customHeight="1">
      <c r="B59" s="236"/>
      <c r="C59" s="188"/>
      <c r="D59" s="17" t="s">
        <v>906</v>
      </c>
      <c r="E59" s="18" t="s">
        <v>76</v>
      </c>
      <c r="F59" s="19" t="s">
        <v>108</v>
      </c>
      <c r="G59" s="168" t="s">
        <v>356</v>
      </c>
      <c r="H59" s="164">
        <v>0.25</v>
      </c>
      <c r="I59" s="16" t="s">
        <v>81</v>
      </c>
      <c r="J59" s="12" t="s">
        <v>940</v>
      </c>
      <c r="K59" s="16" t="s">
        <v>298</v>
      </c>
      <c r="L59" s="65" t="s">
        <v>217</v>
      </c>
      <c r="M59" s="87">
        <v>1</v>
      </c>
      <c r="N59" s="15">
        <f t="shared" si="0"/>
        <v>0</v>
      </c>
      <c r="O59" s="78">
        <f t="shared" si="1"/>
        <v>0.25</v>
      </c>
      <c r="P59" s="78">
        <f t="shared" si="2"/>
        <v>0</v>
      </c>
      <c r="Q59" s="153">
        <f t="shared" si="3"/>
        <v>0</v>
      </c>
      <c r="R59" s="171"/>
    </row>
    <row r="60" spans="2:18" s="3" customFormat="1" ht="27.95" customHeight="1">
      <c r="B60" s="236"/>
      <c r="C60" s="188"/>
      <c r="D60" s="20"/>
      <c r="E60" s="21"/>
      <c r="F60" s="31"/>
      <c r="G60" s="168" t="s">
        <v>886</v>
      </c>
      <c r="H60" s="164">
        <v>0.25</v>
      </c>
      <c r="I60" s="16" t="s">
        <v>219</v>
      </c>
      <c r="J60" s="12" t="s">
        <v>918</v>
      </c>
      <c r="K60" s="16" t="s">
        <v>215</v>
      </c>
      <c r="L60" s="65" t="s">
        <v>299</v>
      </c>
      <c r="M60" s="85">
        <f>M59</f>
        <v>1</v>
      </c>
      <c r="N60" s="15">
        <f t="shared" si="0"/>
        <v>0</v>
      </c>
      <c r="O60" s="78">
        <f t="shared" si="1"/>
        <v>0.25</v>
      </c>
      <c r="P60" s="78">
        <f t="shared" si="2"/>
        <v>0</v>
      </c>
      <c r="Q60" s="153">
        <f t="shared" si="3"/>
        <v>0</v>
      </c>
      <c r="R60" s="171"/>
    </row>
    <row r="61" spans="2:18" s="3" customFormat="1" ht="27.95" customHeight="1">
      <c r="B61" s="236"/>
      <c r="C61" s="188"/>
      <c r="D61" s="20"/>
      <c r="E61" s="21"/>
      <c r="F61" s="31"/>
      <c r="G61" s="168" t="s">
        <v>887</v>
      </c>
      <c r="H61" s="164">
        <v>0.25</v>
      </c>
      <c r="I61" s="16" t="s">
        <v>81</v>
      </c>
      <c r="J61" s="12" t="s">
        <v>942</v>
      </c>
      <c r="K61" s="16" t="s">
        <v>79</v>
      </c>
      <c r="L61" s="65" t="s">
        <v>863</v>
      </c>
      <c r="M61" s="85">
        <f>M60</f>
        <v>1</v>
      </c>
      <c r="N61" s="15">
        <f t="shared" si="0"/>
        <v>0</v>
      </c>
      <c r="O61" s="78">
        <f t="shared" si="1"/>
        <v>0.25</v>
      </c>
      <c r="P61" s="78">
        <f t="shared" si="2"/>
        <v>0</v>
      </c>
      <c r="Q61" s="153">
        <f t="shared" si="3"/>
        <v>0</v>
      </c>
      <c r="R61" s="171"/>
    </row>
    <row r="62" spans="2:18" s="3" customFormat="1" ht="27.95" customHeight="1">
      <c r="B62" s="236"/>
      <c r="C62" s="188"/>
      <c r="D62" s="20"/>
      <c r="E62" s="21"/>
      <c r="F62" s="31"/>
      <c r="G62" s="186" t="s">
        <v>888</v>
      </c>
      <c r="H62" s="183">
        <v>0.25</v>
      </c>
      <c r="I62" s="16" t="s">
        <v>941</v>
      </c>
      <c r="J62" s="12" t="s">
        <v>942</v>
      </c>
      <c r="K62" s="16" t="s">
        <v>79</v>
      </c>
      <c r="L62" s="65" t="s">
        <v>109</v>
      </c>
      <c r="M62" s="85">
        <f>M61</f>
        <v>1</v>
      </c>
      <c r="N62" s="15">
        <f t="shared" si="0"/>
        <v>0</v>
      </c>
      <c r="O62" s="78">
        <f t="shared" si="1"/>
        <v>0.25</v>
      </c>
      <c r="P62" s="78">
        <f t="shared" si="2"/>
        <v>0</v>
      </c>
      <c r="Q62" s="153">
        <f t="shared" si="3"/>
        <v>0</v>
      </c>
      <c r="R62" s="171"/>
    </row>
    <row r="63" spans="2:18" s="3" customFormat="1" ht="27.95" customHeight="1">
      <c r="B63" s="236"/>
      <c r="C63" s="188"/>
      <c r="D63" s="17" t="s">
        <v>907</v>
      </c>
      <c r="E63" s="18" t="s">
        <v>908</v>
      </c>
      <c r="F63" s="19" t="s">
        <v>909</v>
      </c>
      <c r="G63" s="168" t="s">
        <v>356</v>
      </c>
      <c r="H63" s="164">
        <v>0.25</v>
      </c>
      <c r="I63" s="16" t="s">
        <v>222</v>
      </c>
      <c r="J63" s="12" t="s">
        <v>942</v>
      </c>
      <c r="K63" s="16" t="s">
        <v>79</v>
      </c>
      <c r="L63" s="65" t="s">
        <v>109</v>
      </c>
      <c r="M63" s="85">
        <v>2</v>
      </c>
      <c r="N63" s="15">
        <f t="shared" si="0"/>
        <v>0</v>
      </c>
      <c r="O63" s="78">
        <f t="shared" si="1"/>
        <v>0.5</v>
      </c>
      <c r="P63" s="78">
        <f t="shared" si="2"/>
        <v>0</v>
      </c>
      <c r="Q63" s="153">
        <f t="shared" si="3"/>
        <v>0</v>
      </c>
      <c r="R63" s="171"/>
    </row>
    <row r="64" spans="2:18" s="3" customFormat="1" ht="27.95" customHeight="1">
      <c r="B64" s="236"/>
      <c r="C64" s="188"/>
      <c r="D64" s="20"/>
      <c r="E64" s="21"/>
      <c r="F64" s="31"/>
      <c r="G64" s="168" t="s">
        <v>886</v>
      </c>
      <c r="H64" s="164">
        <v>0.25</v>
      </c>
      <c r="I64" s="16" t="s">
        <v>81</v>
      </c>
      <c r="J64" s="12" t="s">
        <v>942</v>
      </c>
      <c r="K64" s="16" t="s">
        <v>298</v>
      </c>
      <c r="L64" s="65" t="s">
        <v>109</v>
      </c>
      <c r="M64" s="85">
        <f>M63</f>
        <v>2</v>
      </c>
      <c r="N64" s="15">
        <f t="shared" si="0"/>
        <v>0</v>
      </c>
      <c r="O64" s="78">
        <f t="shared" si="1"/>
        <v>0.5</v>
      </c>
      <c r="P64" s="78">
        <f t="shared" si="2"/>
        <v>0</v>
      </c>
      <c r="Q64" s="153">
        <f t="shared" si="3"/>
        <v>0</v>
      </c>
      <c r="R64" s="171"/>
    </row>
    <row r="65" spans="2:18" s="3" customFormat="1" ht="27.95" customHeight="1">
      <c r="B65" s="236"/>
      <c r="C65" s="188"/>
      <c r="D65" s="20"/>
      <c r="E65" s="21"/>
      <c r="F65" s="31"/>
      <c r="G65" s="168" t="s">
        <v>887</v>
      </c>
      <c r="H65" s="164">
        <v>0.25</v>
      </c>
      <c r="I65" s="16" t="s">
        <v>222</v>
      </c>
      <c r="J65" s="12" t="s">
        <v>942</v>
      </c>
      <c r="K65" s="16" t="s">
        <v>298</v>
      </c>
      <c r="L65" s="65" t="s">
        <v>109</v>
      </c>
      <c r="M65" s="85">
        <f>M64</f>
        <v>2</v>
      </c>
      <c r="N65" s="15">
        <f t="shared" si="0"/>
        <v>0</v>
      </c>
      <c r="O65" s="78">
        <f t="shared" si="1"/>
        <v>0.5</v>
      </c>
      <c r="P65" s="78">
        <f t="shared" si="2"/>
        <v>0</v>
      </c>
      <c r="Q65" s="153">
        <f t="shared" si="3"/>
        <v>0</v>
      </c>
      <c r="R65" s="171"/>
    </row>
    <row r="66" spans="2:18" s="3" customFormat="1" ht="27.95" customHeight="1">
      <c r="B66" s="236"/>
      <c r="C66" s="188"/>
      <c r="D66" s="20"/>
      <c r="E66" s="21"/>
      <c r="F66" s="31"/>
      <c r="G66" s="186" t="s">
        <v>888</v>
      </c>
      <c r="H66" s="183">
        <v>0.25</v>
      </c>
      <c r="I66" s="16" t="s">
        <v>81</v>
      </c>
      <c r="J66" s="12" t="s">
        <v>918</v>
      </c>
      <c r="K66" s="16" t="s">
        <v>215</v>
      </c>
      <c r="L66" s="65" t="s">
        <v>109</v>
      </c>
      <c r="M66" s="85">
        <f>M65</f>
        <v>2</v>
      </c>
      <c r="N66" s="15">
        <f t="shared" si="0"/>
        <v>0</v>
      </c>
      <c r="O66" s="78">
        <f t="shared" si="1"/>
        <v>0.5</v>
      </c>
      <c r="P66" s="78">
        <f t="shared" si="2"/>
        <v>0</v>
      </c>
      <c r="Q66" s="153">
        <f t="shared" si="3"/>
        <v>0</v>
      </c>
      <c r="R66" s="171"/>
    </row>
    <row r="67" spans="2:18" s="3" customFormat="1" ht="27.95" customHeight="1">
      <c r="B67" s="236"/>
      <c r="C67" s="188"/>
      <c r="D67" s="17" t="s">
        <v>910</v>
      </c>
      <c r="E67" s="18" t="s">
        <v>890</v>
      </c>
      <c r="F67" s="19" t="s">
        <v>911</v>
      </c>
      <c r="G67" s="14" t="s">
        <v>12</v>
      </c>
      <c r="H67" s="15">
        <v>0.8</v>
      </c>
      <c r="I67" s="16" t="s">
        <v>930</v>
      </c>
      <c r="J67" s="12" t="s">
        <v>870</v>
      </c>
      <c r="K67" s="16" t="s">
        <v>221</v>
      </c>
      <c r="L67" s="65" t="s">
        <v>933</v>
      </c>
      <c r="M67" s="85">
        <v>0.2</v>
      </c>
      <c r="N67" s="15">
        <f t="shared" si="0"/>
        <v>0.99</v>
      </c>
      <c r="O67" s="78">
        <f t="shared" si="1"/>
        <v>0</v>
      </c>
      <c r="P67" s="78">
        <f t="shared" si="2"/>
        <v>0.15840000000000004</v>
      </c>
      <c r="Q67" s="153">
        <f t="shared" si="3"/>
        <v>1.6000000000000018E-3</v>
      </c>
      <c r="R67" s="171"/>
    </row>
    <row r="68" spans="2:18" s="3" customFormat="1" ht="27.95" customHeight="1">
      <c r="B68" s="236"/>
      <c r="C68" s="188"/>
      <c r="D68" s="20"/>
      <c r="E68" s="21"/>
      <c r="F68" s="31"/>
      <c r="G68" s="14" t="s">
        <v>13</v>
      </c>
      <c r="H68" s="15">
        <v>0.1</v>
      </c>
      <c r="I68" s="16" t="s">
        <v>339</v>
      </c>
      <c r="J68" s="12" t="s">
        <v>943</v>
      </c>
      <c r="K68" s="16" t="s">
        <v>945</v>
      </c>
      <c r="L68" s="65" t="s">
        <v>933</v>
      </c>
      <c r="M68" s="85">
        <f>M67</f>
        <v>0.2</v>
      </c>
      <c r="N68" s="15">
        <f t="shared" si="0"/>
        <v>0.99</v>
      </c>
      <c r="O68" s="78">
        <f t="shared" si="1"/>
        <v>0</v>
      </c>
      <c r="P68" s="78">
        <f t="shared" si="2"/>
        <v>1.9800000000000005E-2</v>
      </c>
      <c r="Q68" s="153">
        <f t="shared" si="3"/>
        <v>2.0000000000000023E-4</v>
      </c>
      <c r="R68" s="171"/>
    </row>
    <row r="69" spans="2:18" s="3" customFormat="1" ht="27.95" customHeight="1">
      <c r="B69" s="236"/>
      <c r="C69" s="188"/>
      <c r="D69" s="20"/>
      <c r="E69" s="21"/>
      <c r="F69" s="31"/>
      <c r="G69" s="90" t="s">
        <v>14</v>
      </c>
      <c r="H69" s="172">
        <v>0.1</v>
      </c>
      <c r="I69" s="16" t="s">
        <v>934</v>
      </c>
      <c r="J69" s="12" t="s">
        <v>944</v>
      </c>
      <c r="K69" s="16" t="s">
        <v>221</v>
      </c>
      <c r="L69" s="65" t="s">
        <v>933</v>
      </c>
      <c r="M69" s="85">
        <f>M68</f>
        <v>0.2</v>
      </c>
      <c r="N69" s="15">
        <f t="shared" si="0"/>
        <v>0.99</v>
      </c>
      <c r="O69" s="78">
        <f t="shared" si="1"/>
        <v>0</v>
      </c>
      <c r="P69" s="78">
        <f t="shared" si="2"/>
        <v>1.9800000000000005E-2</v>
      </c>
      <c r="Q69" s="153">
        <f t="shared" si="3"/>
        <v>2.0000000000000023E-4</v>
      </c>
      <c r="R69" s="171"/>
    </row>
    <row r="70" spans="2:18" s="3" customFormat="1" ht="27.95" customHeight="1">
      <c r="B70" s="236"/>
      <c r="C70" s="188"/>
      <c r="D70" s="17" t="s">
        <v>99</v>
      </c>
      <c r="E70" s="18" t="s">
        <v>71</v>
      </c>
      <c r="F70" s="19" t="s">
        <v>912</v>
      </c>
      <c r="G70" s="14" t="s">
        <v>205</v>
      </c>
      <c r="H70" s="15">
        <v>0.4</v>
      </c>
      <c r="I70" s="16" t="s">
        <v>930</v>
      </c>
      <c r="J70" s="12" t="s">
        <v>870</v>
      </c>
      <c r="K70" s="16" t="s">
        <v>221</v>
      </c>
      <c r="L70" s="65" t="s">
        <v>933</v>
      </c>
      <c r="M70" s="85">
        <v>2</v>
      </c>
      <c r="N70" s="15">
        <f t="shared" si="0"/>
        <v>0.99</v>
      </c>
      <c r="O70" s="78">
        <f t="shared" si="1"/>
        <v>0</v>
      </c>
      <c r="P70" s="78">
        <f t="shared" si="2"/>
        <v>0.79200000000000004</v>
      </c>
      <c r="Q70" s="153">
        <f t="shared" si="3"/>
        <v>8.0000000000000071E-3</v>
      </c>
      <c r="R70" s="171"/>
    </row>
    <row r="71" spans="2:18" s="3" customFormat="1" ht="27.95" customHeight="1">
      <c r="B71" s="236"/>
      <c r="C71" s="188"/>
      <c r="D71" s="20"/>
      <c r="E71" s="21"/>
      <c r="F71" s="31"/>
      <c r="G71" s="14" t="s">
        <v>206</v>
      </c>
      <c r="H71" s="15">
        <v>0.4</v>
      </c>
      <c r="I71" s="16" t="s">
        <v>339</v>
      </c>
      <c r="J71" s="12" t="s">
        <v>943</v>
      </c>
      <c r="K71" s="16" t="s">
        <v>945</v>
      </c>
      <c r="L71" s="65" t="s">
        <v>933</v>
      </c>
      <c r="M71" s="85">
        <f>M70</f>
        <v>2</v>
      </c>
      <c r="N71" s="15">
        <f t="shared" si="0"/>
        <v>0.99</v>
      </c>
      <c r="O71" s="78">
        <f t="shared" si="1"/>
        <v>0</v>
      </c>
      <c r="P71" s="78">
        <f t="shared" si="2"/>
        <v>0.79200000000000004</v>
      </c>
      <c r="Q71" s="153">
        <f t="shared" si="3"/>
        <v>8.0000000000000071E-3</v>
      </c>
      <c r="R71" s="171"/>
    </row>
    <row r="72" spans="2:18" s="3" customFormat="1" ht="27.95" customHeight="1">
      <c r="B72" s="236"/>
      <c r="C72" s="188"/>
      <c r="D72" s="20"/>
      <c r="E72" s="21"/>
      <c r="F72" s="31"/>
      <c r="G72" s="90" t="s">
        <v>14</v>
      </c>
      <c r="H72" s="172">
        <v>0.2</v>
      </c>
      <c r="I72" s="16" t="s">
        <v>934</v>
      </c>
      <c r="J72" s="12" t="s">
        <v>944</v>
      </c>
      <c r="K72" s="16" t="s">
        <v>221</v>
      </c>
      <c r="L72" s="65" t="s">
        <v>933</v>
      </c>
      <c r="M72" s="85">
        <f>M71</f>
        <v>2</v>
      </c>
      <c r="N72" s="15">
        <f t="shared" si="0"/>
        <v>0.99</v>
      </c>
      <c r="O72" s="78">
        <f t="shared" si="1"/>
        <v>0</v>
      </c>
      <c r="P72" s="78">
        <f t="shared" si="2"/>
        <v>0.39600000000000002</v>
      </c>
      <c r="Q72" s="153">
        <f t="shared" si="3"/>
        <v>4.0000000000000036E-3</v>
      </c>
      <c r="R72" s="171"/>
    </row>
    <row r="73" spans="2:18" s="3" customFormat="1" ht="27.95" customHeight="1">
      <c r="B73" s="236"/>
      <c r="C73" s="188"/>
      <c r="D73" s="17" t="s">
        <v>913</v>
      </c>
      <c r="E73" s="44" t="s">
        <v>915</v>
      </c>
      <c r="F73" s="19" t="s">
        <v>914</v>
      </c>
      <c r="G73" s="14" t="s">
        <v>205</v>
      </c>
      <c r="H73" s="15">
        <v>0.4</v>
      </c>
      <c r="I73" s="165" t="s">
        <v>81</v>
      </c>
      <c r="J73" s="13" t="s">
        <v>946</v>
      </c>
      <c r="K73" s="165" t="s">
        <v>79</v>
      </c>
      <c r="L73" s="66" t="s">
        <v>217</v>
      </c>
      <c r="M73" s="85">
        <v>5</v>
      </c>
      <c r="N73" s="15">
        <f t="shared" si="0"/>
        <v>0</v>
      </c>
      <c r="O73" s="78">
        <f t="shared" si="1"/>
        <v>2</v>
      </c>
      <c r="P73" s="78">
        <f t="shared" si="2"/>
        <v>0</v>
      </c>
      <c r="Q73" s="153">
        <f t="shared" si="3"/>
        <v>0</v>
      </c>
      <c r="R73" s="171"/>
    </row>
    <row r="74" spans="2:18" s="3" customFormat="1" ht="39.950000000000003" customHeight="1">
      <c r="B74" s="236"/>
      <c r="C74" s="188"/>
      <c r="D74" s="20"/>
      <c r="E74" s="21"/>
      <c r="F74" s="31"/>
      <c r="G74" s="14" t="s">
        <v>206</v>
      </c>
      <c r="H74" s="15">
        <v>0.4</v>
      </c>
      <c r="I74" s="165" t="s">
        <v>68</v>
      </c>
      <c r="J74" s="13" t="s">
        <v>948</v>
      </c>
      <c r="K74" s="165" t="s">
        <v>300</v>
      </c>
      <c r="L74" s="166" t="s">
        <v>949</v>
      </c>
      <c r="M74" s="85">
        <f>M73</f>
        <v>5</v>
      </c>
      <c r="N74" s="15">
        <f t="shared" si="0"/>
        <v>0.99</v>
      </c>
      <c r="O74" s="78">
        <f t="shared" si="1"/>
        <v>0</v>
      </c>
      <c r="P74" s="78">
        <f t="shared" si="2"/>
        <v>1.98</v>
      </c>
      <c r="Q74" s="153">
        <f t="shared" si="3"/>
        <v>2.0000000000000018E-2</v>
      </c>
      <c r="R74" s="171"/>
    </row>
    <row r="75" spans="2:18" s="3" customFormat="1" ht="27.95" customHeight="1">
      <c r="B75" s="236"/>
      <c r="C75" s="188"/>
      <c r="D75" s="20"/>
      <c r="E75" s="21"/>
      <c r="F75" s="31"/>
      <c r="G75" s="90" t="s">
        <v>14</v>
      </c>
      <c r="H75" s="172">
        <v>0.2</v>
      </c>
      <c r="I75" s="165" t="s">
        <v>81</v>
      </c>
      <c r="J75" s="13" t="s">
        <v>946</v>
      </c>
      <c r="K75" s="165" t="s">
        <v>79</v>
      </c>
      <c r="L75" s="13" t="s">
        <v>299</v>
      </c>
      <c r="M75" s="85">
        <f>M74</f>
        <v>5</v>
      </c>
      <c r="N75" s="15">
        <f t="shared" si="0"/>
        <v>0</v>
      </c>
      <c r="O75" s="78">
        <f t="shared" si="1"/>
        <v>1</v>
      </c>
      <c r="P75" s="78">
        <f t="shared" si="2"/>
        <v>0</v>
      </c>
      <c r="Q75" s="153">
        <f t="shared" si="3"/>
        <v>0</v>
      </c>
      <c r="R75" s="171"/>
    </row>
    <row r="76" spans="2:18" s="3" customFormat="1" ht="27.95" customHeight="1">
      <c r="B76" s="236"/>
      <c r="C76" s="188"/>
      <c r="D76" s="17" t="s">
        <v>916</v>
      </c>
      <c r="E76" s="18" t="s">
        <v>71</v>
      </c>
      <c r="F76" s="19" t="s">
        <v>917</v>
      </c>
      <c r="G76" s="14" t="s">
        <v>205</v>
      </c>
      <c r="H76" s="15">
        <v>0.4</v>
      </c>
      <c r="I76" s="165" t="s">
        <v>81</v>
      </c>
      <c r="J76" s="13" t="s">
        <v>946</v>
      </c>
      <c r="K76" s="165" t="s">
        <v>79</v>
      </c>
      <c r="L76" s="66" t="s">
        <v>217</v>
      </c>
      <c r="M76" s="85">
        <v>2</v>
      </c>
      <c r="N76" s="15">
        <f>IF(K76="Detected", 0.99,0)</f>
        <v>0</v>
      </c>
      <c r="O76" s="78">
        <f>IF(I76="Safe", M76*H76,0)</f>
        <v>0.8</v>
      </c>
      <c r="P76" s="78">
        <f>IF(I76="Dangerous",M76*H76*N76,0)</f>
        <v>0</v>
      </c>
      <c r="Q76" s="153">
        <f>IF(P76=0,0,M76*H76*(1-N76))</f>
        <v>0</v>
      </c>
      <c r="R76" s="171"/>
    </row>
    <row r="77" spans="2:18" s="3" customFormat="1" ht="39.950000000000003" customHeight="1">
      <c r="B77" s="236"/>
      <c r="C77" s="188"/>
      <c r="D77" s="20"/>
      <c r="E77" s="21"/>
      <c r="F77" s="31"/>
      <c r="G77" s="14" t="s">
        <v>206</v>
      </c>
      <c r="H77" s="15">
        <v>0.4</v>
      </c>
      <c r="I77" s="165" t="s">
        <v>68</v>
      </c>
      <c r="J77" s="13" t="s">
        <v>948</v>
      </c>
      <c r="K77" s="165" t="s">
        <v>300</v>
      </c>
      <c r="L77" s="166" t="s">
        <v>949</v>
      </c>
      <c r="M77" s="85">
        <f>M76</f>
        <v>2</v>
      </c>
      <c r="N77" s="15">
        <f>IF(K77="Detected", 0.99,0)</f>
        <v>0.99</v>
      </c>
      <c r="O77" s="78">
        <f>IF(I77="Safe", M77*H77,0)</f>
        <v>0</v>
      </c>
      <c r="P77" s="78">
        <f>IF(I77="Dangerous",M77*H77*N77,0)</f>
        <v>0.79200000000000004</v>
      </c>
      <c r="Q77" s="153">
        <f>IF(P77=0,0,M77*H77*(1-N77))</f>
        <v>8.0000000000000071E-3</v>
      </c>
      <c r="R77" s="171"/>
    </row>
    <row r="78" spans="2:18" s="3" customFormat="1" ht="27.95" customHeight="1" thickBot="1">
      <c r="B78" s="237"/>
      <c r="C78" s="189"/>
      <c r="D78" s="46"/>
      <c r="E78" s="43"/>
      <c r="F78" s="48"/>
      <c r="G78" s="49" t="s">
        <v>14</v>
      </c>
      <c r="H78" s="50">
        <v>0.2</v>
      </c>
      <c r="I78" s="198" t="s">
        <v>81</v>
      </c>
      <c r="J78" s="199" t="s">
        <v>946</v>
      </c>
      <c r="K78" s="198" t="s">
        <v>79</v>
      </c>
      <c r="L78" s="199" t="s">
        <v>299</v>
      </c>
      <c r="M78" s="86">
        <f>M77</f>
        <v>2</v>
      </c>
      <c r="N78" s="50">
        <f>IF(K78="Detected", 0.99,0)</f>
        <v>0</v>
      </c>
      <c r="O78" s="82">
        <f>IF(I78="Safe", M78*H78,0)</f>
        <v>0.4</v>
      </c>
      <c r="P78" s="82">
        <f>IF(I78="Dangerous",M78*H78*N78,0)</f>
        <v>0</v>
      </c>
      <c r="Q78" s="154">
        <f>IF(P78=0,0,M78*H78*(1-N78))</f>
        <v>0</v>
      </c>
      <c r="R78" s="197"/>
    </row>
    <row r="79" spans="2:18" s="3" customFormat="1" ht="12.75">
      <c r="G79" s="6"/>
      <c r="H79" s="8"/>
      <c r="I79" s="5"/>
      <c r="J79" s="9"/>
      <c r="K79" s="5"/>
      <c r="L79" s="9"/>
      <c r="M79" s="58"/>
      <c r="N79" s="60"/>
      <c r="O79" s="56"/>
      <c r="P79" s="56"/>
      <c r="Q79" s="56"/>
    </row>
    <row r="80" spans="2:18"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I269" s="5"/>
      <c r="J269" s="9"/>
      <c r="K269" s="5"/>
      <c r="L269" s="9"/>
      <c r="M269" s="58"/>
      <c r="N269" s="60"/>
      <c r="O269" s="56"/>
      <c r="P269" s="56"/>
      <c r="Q269" s="56"/>
    </row>
    <row r="270" spans="7:17" s="3" customFormat="1" ht="12.75">
      <c r="G270" s="6"/>
      <c r="I270" s="5"/>
      <c r="J270" s="9"/>
      <c r="K270" s="5"/>
      <c r="L270" s="9"/>
      <c r="M270" s="58"/>
      <c r="N270" s="60"/>
      <c r="O270" s="56"/>
      <c r="P270" s="56"/>
      <c r="Q270" s="56"/>
    </row>
    <row r="271" spans="7:17" s="3" customFormat="1" ht="12.75">
      <c r="G271" s="6"/>
      <c r="I271" s="5"/>
      <c r="J271" s="9"/>
      <c r="K271" s="5"/>
      <c r="L271" s="9"/>
      <c r="M271" s="58"/>
      <c r="N271" s="60"/>
      <c r="O271" s="56"/>
      <c r="P271" s="56"/>
      <c r="Q271" s="56"/>
    </row>
    <row r="272" spans="7:17" s="3" customFormat="1" ht="12.75">
      <c r="G272" s="6"/>
      <c r="I272" s="5"/>
      <c r="J272" s="9"/>
      <c r="K272" s="5"/>
      <c r="L272" s="9"/>
      <c r="M272" s="58"/>
      <c r="N272" s="60"/>
      <c r="O272" s="56"/>
      <c r="P272" s="56"/>
      <c r="Q272" s="56"/>
    </row>
    <row r="273" spans="7:17" s="3" customFormat="1" ht="12.75">
      <c r="G273" s="6"/>
      <c r="I273" s="5"/>
      <c r="J273" s="9"/>
      <c r="K273" s="5"/>
      <c r="L273" s="9"/>
      <c r="M273" s="58"/>
      <c r="N273" s="60"/>
      <c r="O273" s="56"/>
      <c r="P273" s="56"/>
      <c r="Q273" s="56"/>
    </row>
    <row r="274" spans="7:17" s="3" customFormat="1" ht="12.75">
      <c r="G274" s="6"/>
      <c r="I274" s="5"/>
      <c r="J274" s="9"/>
      <c r="K274" s="5"/>
      <c r="L274" s="9"/>
      <c r="M274" s="58"/>
      <c r="N274" s="60"/>
      <c r="O274" s="56"/>
      <c r="P274" s="56"/>
      <c r="Q274" s="56"/>
    </row>
    <row r="275" spans="7:17" s="3" customFormat="1" ht="12.75">
      <c r="G275" s="6"/>
      <c r="I275" s="5"/>
      <c r="J275" s="9"/>
      <c r="K275" s="5"/>
      <c r="L275" s="9"/>
      <c r="M275" s="58"/>
      <c r="N275" s="60"/>
      <c r="O275" s="56"/>
      <c r="P275" s="56"/>
      <c r="Q275" s="56"/>
    </row>
    <row r="276" spans="7:17" s="3" customFormat="1" ht="12.75">
      <c r="G276" s="6"/>
      <c r="I276" s="5"/>
      <c r="J276" s="9"/>
      <c r="K276" s="5"/>
      <c r="L276" s="9"/>
      <c r="M276" s="58"/>
      <c r="N276" s="60"/>
      <c r="O276" s="56"/>
      <c r="P276" s="56"/>
      <c r="Q276" s="56"/>
    </row>
    <row r="277" spans="7:17" s="3" customFormat="1" ht="12.75">
      <c r="G277" s="6"/>
      <c r="I277" s="5"/>
      <c r="J277" s="9"/>
      <c r="K277" s="5"/>
      <c r="L277" s="9"/>
      <c r="M277" s="58"/>
      <c r="N277" s="60"/>
      <c r="O277" s="56"/>
      <c r="P277" s="56"/>
      <c r="Q277" s="56"/>
    </row>
    <row r="278" spans="7:17" s="3" customFormat="1" ht="12.75">
      <c r="G278" s="6"/>
      <c r="I278" s="5"/>
      <c r="J278" s="9"/>
      <c r="K278" s="5"/>
      <c r="L278" s="9"/>
      <c r="M278" s="58"/>
      <c r="N278" s="60"/>
      <c r="O278" s="56"/>
      <c r="P278" s="56"/>
      <c r="Q278" s="56"/>
    </row>
    <row r="279" spans="7:17" s="3" customFormat="1" ht="12.75">
      <c r="G279" s="6"/>
      <c r="I279" s="5"/>
      <c r="J279" s="9"/>
      <c r="K279" s="5"/>
      <c r="L279" s="9"/>
      <c r="M279" s="58"/>
      <c r="N279" s="60"/>
      <c r="O279" s="56"/>
      <c r="P279" s="56"/>
      <c r="Q279" s="56"/>
    </row>
    <row r="280" spans="7:17" s="3" customFormat="1" ht="12.75">
      <c r="G280" s="6"/>
      <c r="I280" s="5"/>
      <c r="J280" s="9"/>
      <c r="K280" s="5"/>
      <c r="L280" s="9"/>
      <c r="M280" s="58"/>
      <c r="N280" s="60"/>
      <c r="O280" s="56"/>
      <c r="P280" s="56"/>
      <c r="Q280" s="56"/>
    </row>
    <row r="281" spans="7:17" s="3" customFormat="1" ht="12.75">
      <c r="G281" s="6"/>
      <c r="I281" s="5"/>
      <c r="J281" s="9"/>
      <c r="K281" s="5"/>
      <c r="L281" s="9"/>
      <c r="M281" s="58"/>
      <c r="N281" s="60"/>
      <c r="O281" s="56"/>
      <c r="P281" s="56"/>
      <c r="Q281" s="56"/>
    </row>
    <row r="282" spans="7:17" s="3" customFormat="1" ht="12.75">
      <c r="G282" s="6"/>
      <c r="I282" s="5"/>
      <c r="J282" s="9"/>
      <c r="K282" s="5"/>
      <c r="L282" s="9"/>
      <c r="M282" s="58"/>
      <c r="N282" s="60"/>
      <c r="O282" s="56"/>
      <c r="P282" s="56"/>
      <c r="Q282" s="56"/>
    </row>
    <row r="283" spans="7:17" s="3" customFormat="1" ht="12.75">
      <c r="G283" s="6"/>
      <c r="I283" s="5"/>
      <c r="J283" s="9"/>
      <c r="K283" s="5"/>
      <c r="L283" s="9"/>
      <c r="M283" s="58"/>
      <c r="N283" s="60"/>
      <c r="O283" s="56"/>
      <c r="P283" s="56"/>
      <c r="Q283" s="56"/>
    </row>
    <row r="284" spans="7:17" s="3" customFormat="1" ht="12.75">
      <c r="G284" s="6"/>
      <c r="I284" s="5"/>
      <c r="J284" s="9"/>
      <c r="K284" s="5"/>
      <c r="L284" s="9"/>
      <c r="M284" s="58"/>
      <c r="N284" s="60"/>
      <c r="O284" s="56"/>
      <c r="P284" s="56"/>
      <c r="Q284" s="56"/>
    </row>
    <row r="285" spans="7:17" s="3" customFormat="1" ht="12.75">
      <c r="G285" s="6"/>
      <c r="I285" s="5"/>
      <c r="J285" s="9"/>
      <c r="K285" s="5"/>
      <c r="L285" s="9"/>
      <c r="M285" s="58"/>
      <c r="N285" s="60"/>
      <c r="O285" s="56"/>
      <c r="P285" s="56"/>
      <c r="Q285" s="56"/>
    </row>
    <row r="286" spans="7:17" s="3" customFormat="1" ht="12.75">
      <c r="G286" s="6"/>
      <c r="I286" s="5"/>
      <c r="J286" s="9"/>
      <c r="K286" s="5"/>
      <c r="L286" s="9"/>
      <c r="M286" s="58"/>
      <c r="N286" s="60"/>
      <c r="O286" s="56"/>
      <c r="P286" s="56"/>
      <c r="Q286" s="56"/>
    </row>
    <row r="287" spans="7:17" s="3" customFormat="1" ht="12.75">
      <c r="G287" s="6"/>
      <c r="I287" s="5"/>
      <c r="J287" s="9"/>
      <c r="K287" s="5"/>
      <c r="L287" s="9"/>
      <c r="M287" s="58"/>
      <c r="N287" s="60"/>
      <c r="O287" s="56"/>
      <c r="P287" s="56"/>
      <c r="Q287" s="56"/>
    </row>
    <row r="288" spans="7:17" s="3" customFormat="1" ht="12.75">
      <c r="G288" s="6"/>
      <c r="I288" s="5"/>
      <c r="J288" s="9"/>
      <c r="K288" s="5"/>
      <c r="L288" s="9"/>
      <c r="M288" s="58"/>
      <c r="N288" s="60"/>
      <c r="O288" s="56"/>
      <c r="P288" s="56"/>
      <c r="Q288" s="56"/>
    </row>
    <row r="289" spans="7:17" s="3" customFormat="1" ht="12.75">
      <c r="G289" s="6"/>
      <c r="I289" s="5"/>
      <c r="J289" s="9"/>
      <c r="K289" s="5"/>
      <c r="L289" s="9"/>
      <c r="M289" s="58"/>
      <c r="N289" s="60"/>
      <c r="O289" s="56"/>
      <c r="P289" s="56"/>
      <c r="Q289" s="56"/>
    </row>
    <row r="290" spans="7:17" s="3" customFormat="1" ht="12.75">
      <c r="G290" s="6"/>
      <c r="I290" s="5"/>
      <c r="J290" s="9"/>
      <c r="K290" s="5"/>
      <c r="L290" s="9"/>
      <c r="M290" s="58"/>
      <c r="N290" s="60"/>
      <c r="O290" s="56"/>
      <c r="P290" s="56"/>
      <c r="Q290" s="56"/>
    </row>
    <row r="291" spans="7:17" s="3" customFormat="1" ht="12.75">
      <c r="G291" s="6"/>
      <c r="I291" s="5"/>
      <c r="J291" s="9"/>
      <c r="K291" s="5"/>
      <c r="L291" s="9"/>
      <c r="M291" s="58"/>
      <c r="N291" s="60"/>
      <c r="O291" s="56"/>
      <c r="P291" s="56"/>
      <c r="Q291" s="56"/>
    </row>
    <row r="292" spans="7:17" s="3" customFormat="1" ht="12.75">
      <c r="G292" s="6"/>
      <c r="I292" s="5"/>
      <c r="J292" s="9"/>
      <c r="K292" s="5"/>
      <c r="L292" s="9"/>
      <c r="M292" s="58"/>
      <c r="N292" s="60"/>
      <c r="O292" s="56"/>
      <c r="P292" s="56"/>
      <c r="Q292" s="56"/>
    </row>
    <row r="293" spans="7:17" s="3" customFormat="1" ht="12.75">
      <c r="G293" s="6"/>
      <c r="I293" s="5"/>
      <c r="J293" s="9"/>
      <c r="K293" s="5"/>
      <c r="L293" s="9"/>
      <c r="M293" s="58"/>
      <c r="N293" s="60"/>
      <c r="O293" s="56"/>
      <c r="P293" s="56"/>
      <c r="Q293" s="56"/>
    </row>
    <row r="294" spans="7:17" s="3" customFormat="1" ht="12.75">
      <c r="G294" s="6"/>
      <c r="I294" s="5"/>
      <c r="J294" s="9"/>
      <c r="K294" s="5"/>
      <c r="L294" s="9"/>
      <c r="M294" s="58"/>
      <c r="N294" s="60"/>
      <c r="O294" s="56"/>
      <c r="P294" s="56"/>
      <c r="Q294" s="56"/>
    </row>
    <row r="295" spans="7:17" s="3" customFormat="1" ht="12.75">
      <c r="G295" s="6"/>
      <c r="I295" s="5"/>
      <c r="J295" s="9"/>
      <c r="K295" s="5"/>
      <c r="L295" s="9"/>
      <c r="M295" s="58"/>
      <c r="N295" s="60"/>
      <c r="O295" s="56"/>
      <c r="P295" s="56"/>
      <c r="Q295" s="56"/>
    </row>
    <row r="296" spans="7:17" s="3" customFormat="1" ht="12.75">
      <c r="G296" s="6"/>
      <c r="I296" s="5"/>
      <c r="J296" s="9"/>
      <c r="K296" s="5"/>
      <c r="L296" s="9"/>
      <c r="M296" s="58"/>
      <c r="N296" s="60"/>
      <c r="O296" s="56"/>
      <c r="P296" s="56"/>
      <c r="Q296" s="56"/>
    </row>
    <row r="297" spans="7:17" s="3" customFormat="1" ht="12.75">
      <c r="G297" s="6"/>
      <c r="I297" s="5"/>
      <c r="J297" s="9"/>
      <c r="K297" s="5"/>
      <c r="L297" s="9"/>
      <c r="M297" s="58"/>
      <c r="N297" s="60"/>
      <c r="O297" s="56"/>
      <c r="P297" s="56"/>
      <c r="Q297" s="56"/>
    </row>
    <row r="298" spans="7:17" s="3" customFormat="1" ht="12.75">
      <c r="G298" s="6"/>
      <c r="I298" s="5"/>
      <c r="J298" s="9"/>
      <c r="K298" s="5"/>
      <c r="L298" s="9"/>
      <c r="M298" s="58"/>
      <c r="N298" s="60"/>
      <c r="O298" s="56"/>
      <c r="P298" s="56"/>
      <c r="Q298" s="56"/>
    </row>
    <row r="299" spans="7:17" s="3" customFormat="1" ht="12.75">
      <c r="G299" s="6"/>
      <c r="I299" s="5"/>
      <c r="J299" s="9"/>
      <c r="K299" s="5"/>
      <c r="L299" s="9"/>
      <c r="M299" s="58"/>
      <c r="N299" s="60"/>
      <c r="O299" s="56"/>
      <c r="P299" s="56"/>
      <c r="Q299" s="56"/>
    </row>
    <row r="300" spans="7:17" s="3" customFormat="1" ht="12.75">
      <c r="G300" s="6"/>
      <c r="I300" s="5"/>
      <c r="J300" s="9"/>
      <c r="K300" s="5"/>
      <c r="L300" s="9"/>
      <c r="M300" s="58"/>
      <c r="N300" s="60"/>
      <c r="O300" s="56"/>
      <c r="P300" s="56"/>
      <c r="Q300" s="56"/>
    </row>
    <row r="301" spans="7:17" s="3" customFormat="1" ht="12.75">
      <c r="G301" s="6"/>
      <c r="I301" s="5"/>
      <c r="J301" s="9"/>
      <c r="K301" s="5"/>
      <c r="L301" s="9"/>
      <c r="M301" s="58"/>
      <c r="N301" s="60"/>
      <c r="O301" s="56"/>
      <c r="P301" s="56"/>
      <c r="Q301" s="56"/>
    </row>
    <row r="302" spans="7:17" s="3" customFormat="1" ht="12.75">
      <c r="G302" s="6"/>
      <c r="I302" s="5"/>
      <c r="J302" s="9"/>
      <c r="K302" s="5"/>
      <c r="L302" s="9"/>
      <c r="M302" s="58"/>
      <c r="N302" s="60"/>
      <c r="O302" s="56"/>
      <c r="P302" s="56"/>
      <c r="Q302" s="56"/>
    </row>
    <row r="303" spans="7:17" s="3" customFormat="1" ht="12.75">
      <c r="G303" s="6"/>
      <c r="I303" s="5"/>
      <c r="J303" s="9"/>
      <c r="K303" s="5"/>
      <c r="L303" s="9"/>
      <c r="M303" s="58"/>
      <c r="N303" s="60"/>
      <c r="O303" s="56"/>
      <c r="P303" s="56"/>
      <c r="Q303" s="56"/>
    </row>
    <row r="304" spans="7:17" s="3" customFormat="1" ht="12.75">
      <c r="G304" s="6"/>
      <c r="I304" s="5"/>
      <c r="J304" s="9"/>
      <c r="K304" s="5"/>
      <c r="L304" s="9"/>
      <c r="M304" s="58"/>
      <c r="N304" s="60"/>
      <c r="O304" s="56"/>
      <c r="P304" s="56"/>
      <c r="Q304" s="56"/>
    </row>
    <row r="305" spans="7:17" s="3" customFormat="1" ht="12.75">
      <c r="G305" s="6"/>
      <c r="I305" s="5"/>
      <c r="J305" s="9"/>
      <c r="K305" s="5"/>
      <c r="L305" s="9"/>
      <c r="M305" s="58"/>
      <c r="N305" s="60"/>
      <c r="O305" s="56"/>
      <c r="P305" s="56"/>
      <c r="Q305" s="56"/>
    </row>
    <row r="306" spans="7:17" s="3" customFormat="1" ht="12.75">
      <c r="G306" s="6"/>
      <c r="I306" s="5"/>
      <c r="J306" s="9"/>
      <c r="K306" s="5"/>
      <c r="L306" s="9"/>
      <c r="M306" s="58"/>
      <c r="N306" s="60"/>
      <c r="O306" s="56"/>
      <c r="P306" s="56"/>
      <c r="Q306" s="56"/>
    </row>
    <row r="307" spans="7:17" s="3" customFormat="1" ht="12.75">
      <c r="G307" s="6"/>
      <c r="I307" s="5"/>
      <c r="J307" s="9"/>
      <c r="K307" s="5"/>
      <c r="L307" s="9"/>
      <c r="M307" s="58"/>
      <c r="N307" s="60"/>
      <c r="O307" s="56"/>
      <c r="P307" s="56"/>
      <c r="Q307" s="56"/>
    </row>
    <row r="308" spans="7:17" s="3" customFormat="1" ht="12.75">
      <c r="G308" s="6"/>
      <c r="I308" s="5"/>
      <c r="J308" s="9"/>
      <c r="K308" s="5"/>
      <c r="L308" s="9"/>
      <c r="M308" s="58"/>
      <c r="N308" s="60"/>
      <c r="O308" s="56"/>
      <c r="P308" s="56"/>
      <c r="Q308" s="56"/>
    </row>
    <row r="309" spans="7:17" s="3" customFormat="1" ht="12.75">
      <c r="G309" s="6"/>
      <c r="I309" s="5"/>
      <c r="J309" s="9"/>
      <c r="K309" s="5"/>
      <c r="L309" s="9"/>
      <c r="M309" s="58"/>
      <c r="N309" s="60"/>
      <c r="O309" s="56"/>
      <c r="P309" s="56"/>
      <c r="Q309" s="56"/>
    </row>
    <row r="310" spans="7:17" s="3" customFormat="1" ht="12.75">
      <c r="G310" s="6"/>
      <c r="I310" s="5"/>
      <c r="J310" s="9"/>
      <c r="K310" s="5"/>
      <c r="L310" s="9"/>
      <c r="M310" s="58"/>
      <c r="N310" s="60"/>
      <c r="O310" s="56"/>
      <c r="P310" s="56"/>
      <c r="Q310" s="56"/>
    </row>
    <row r="311" spans="7:17" s="3" customFormat="1" ht="12.75">
      <c r="G311" s="6"/>
      <c r="I311" s="5"/>
      <c r="J311" s="9"/>
      <c r="K311" s="5"/>
      <c r="L311" s="9"/>
      <c r="M311" s="58"/>
      <c r="N311" s="60"/>
      <c r="O311" s="56"/>
      <c r="P311" s="56"/>
      <c r="Q311" s="56"/>
    </row>
    <row r="312" spans="7:17" s="3" customFormat="1" ht="12.75">
      <c r="G312" s="6"/>
      <c r="I312" s="5"/>
      <c r="J312" s="9"/>
      <c r="K312" s="5"/>
      <c r="L312" s="9"/>
      <c r="M312" s="58"/>
      <c r="N312" s="60"/>
      <c r="O312" s="56"/>
      <c r="P312" s="56"/>
      <c r="Q312" s="56"/>
    </row>
    <row r="313" spans="7:17" s="3" customFormat="1" ht="12.75">
      <c r="G313" s="6"/>
      <c r="I313" s="5"/>
      <c r="J313" s="9"/>
      <c r="K313" s="5"/>
      <c r="L313" s="9"/>
      <c r="M313" s="58"/>
      <c r="N313" s="60"/>
      <c r="O313" s="56"/>
      <c r="P313" s="56"/>
      <c r="Q313" s="56"/>
    </row>
    <row r="314" spans="7:17" s="3" customFormat="1" ht="12.75">
      <c r="G314" s="6"/>
      <c r="I314" s="5"/>
      <c r="J314" s="9"/>
      <c r="K314" s="5"/>
      <c r="L314" s="9"/>
      <c r="M314" s="58"/>
      <c r="N314" s="60"/>
      <c r="O314" s="56"/>
      <c r="P314" s="56"/>
      <c r="Q314" s="56"/>
    </row>
    <row r="315" spans="7:17" s="3" customFormat="1" ht="12.75">
      <c r="G315" s="6"/>
      <c r="I315" s="5"/>
      <c r="J315" s="9"/>
      <c r="K315" s="5"/>
      <c r="L315" s="9"/>
      <c r="M315" s="58"/>
      <c r="N315" s="60"/>
      <c r="O315" s="56"/>
      <c r="P315" s="56"/>
      <c r="Q315" s="56"/>
    </row>
    <row r="316" spans="7:17" s="3" customFormat="1" ht="12.75">
      <c r="G316" s="6"/>
      <c r="I316" s="5"/>
      <c r="J316" s="9"/>
      <c r="K316" s="5"/>
      <c r="L316" s="9"/>
      <c r="M316" s="58"/>
      <c r="N316" s="60"/>
      <c r="O316" s="56"/>
      <c r="P316" s="56"/>
      <c r="Q316" s="56"/>
    </row>
    <row r="317" spans="7:17" s="3" customFormat="1" ht="12.75">
      <c r="G317" s="6"/>
      <c r="I317" s="5"/>
      <c r="J317" s="9"/>
      <c r="K317" s="5"/>
      <c r="L317" s="9"/>
      <c r="M317" s="58"/>
      <c r="N317" s="60"/>
      <c r="O317" s="56"/>
      <c r="P317" s="56"/>
      <c r="Q317" s="56"/>
    </row>
    <row r="318" spans="7:17" s="3" customFormat="1" ht="12.75">
      <c r="G318" s="6"/>
      <c r="I318" s="5"/>
      <c r="J318" s="9"/>
      <c r="K318" s="5"/>
      <c r="L318" s="9"/>
      <c r="M318" s="58"/>
      <c r="N318" s="60"/>
      <c r="O318" s="56"/>
      <c r="P318" s="56"/>
      <c r="Q318" s="56"/>
    </row>
    <row r="319" spans="7:17" s="3" customFormat="1" ht="12.75">
      <c r="G319" s="6"/>
      <c r="I319" s="5"/>
      <c r="J319" s="9"/>
      <c r="K319" s="5"/>
      <c r="L319" s="9"/>
      <c r="M319" s="58"/>
      <c r="N319" s="60"/>
      <c r="O319" s="56"/>
      <c r="P319" s="56"/>
      <c r="Q319" s="56"/>
    </row>
    <row r="320" spans="7:17" s="3" customFormat="1" ht="12.75">
      <c r="G320" s="6"/>
      <c r="I320" s="5"/>
      <c r="J320" s="9"/>
      <c r="K320" s="5"/>
      <c r="L320" s="9"/>
      <c r="M320" s="58"/>
      <c r="N320" s="60"/>
      <c r="O320" s="56"/>
      <c r="P320" s="56"/>
      <c r="Q320" s="56"/>
    </row>
    <row r="321" spans="7:17" s="3" customFormat="1" ht="12.75">
      <c r="G321" s="6"/>
      <c r="I321" s="5"/>
      <c r="J321" s="9"/>
      <c r="K321" s="5"/>
      <c r="L321" s="9"/>
      <c r="M321" s="58"/>
      <c r="N321" s="60"/>
      <c r="O321" s="56"/>
      <c r="P321" s="56"/>
      <c r="Q321" s="56"/>
    </row>
    <row r="322" spans="7:17" s="3" customFormat="1" ht="12.75">
      <c r="G322" s="6"/>
      <c r="I322" s="5"/>
      <c r="J322" s="9"/>
      <c r="K322" s="5"/>
      <c r="L322" s="9"/>
      <c r="M322" s="58"/>
      <c r="N322" s="60"/>
      <c r="O322" s="56"/>
      <c r="P322" s="56"/>
      <c r="Q322" s="56"/>
    </row>
    <row r="323" spans="7:17" s="3" customFormat="1" ht="12.75">
      <c r="G323" s="6"/>
      <c r="I323" s="5"/>
      <c r="J323" s="9"/>
      <c r="K323" s="5"/>
      <c r="L323" s="9"/>
      <c r="M323" s="58"/>
      <c r="N323" s="60"/>
      <c r="O323" s="56"/>
      <c r="P323" s="56"/>
      <c r="Q323" s="56"/>
    </row>
    <row r="324" spans="7:17" s="3" customFormat="1" ht="12.75">
      <c r="G324" s="6"/>
      <c r="I324" s="5"/>
      <c r="J324" s="9"/>
      <c r="K324" s="5"/>
      <c r="L324" s="9"/>
      <c r="M324" s="58"/>
      <c r="N324" s="60"/>
      <c r="O324" s="56"/>
      <c r="P324" s="56"/>
      <c r="Q324" s="56"/>
    </row>
    <row r="325" spans="7:17" s="3" customFormat="1" ht="12.75">
      <c r="G325" s="6"/>
      <c r="I325" s="5"/>
      <c r="J325" s="9"/>
      <c r="K325" s="5"/>
      <c r="L325" s="9"/>
      <c r="M325" s="58"/>
      <c r="N325" s="60"/>
      <c r="O325" s="56"/>
      <c r="P325" s="56"/>
      <c r="Q325" s="56"/>
    </row>
    <row r="326" spans="7:17" s="3" customFormat="1" ht="12.75">
      <c r="G326" s="6"/>
      <c r="I326" s="5"/>
      <c r="J326" s="9"/>
      <c r="K326" s="5"/>
      <c r="L326" s="9"/>
      <c r="M326" s="58"/>
      <c r="N326" s="60"/>
      <c r="O326" s="56"/>
      <c r="P326" s="56"/>
      <c r="Q326" s="56"/>
    </row>
    <row r="327" spans="7:17" s="3" customFormat="1" ht="12.75">
      <c r="G327" s="6"/>
      <c r="I327" s="5"/>
      <c r="J327" s="9"/>
      <c r="K327" s="5"/>
      <c r="L327" s="9"/>
      <c r="M327" s="58"/>
      <c r="N327" s="60"/>
      <c r="O327" s="56"/>
      <c r="P327" s="56"/>
      <c r="Q327" s="56"/>
    </row>
    <row r="328" spans="7:17" s="3" customFormat="1" ht="12.75">
      <c r="G328" s="6"/>
      <c r="I328" s="5"/>
      <c r="J328" s="9"/>
      <c r="K328" s="5"/>
      <c r="L328" s="9"/>
      <c r="M328" s="58"/>
      <c r="N328" s="60"/>
      <c r="O328" s="56"/>
      <c r="P328" s="56"/>
      <c r="Q328" s="56"/>
    </row>
    <row r="329" spans="7:17" s="3" customFormat="1" ht="12.75">
      <c r="G329" s="6"/>
      <c r="I329" s="5"/>
      <c r="J329" s="9"/>
      <c r="K329" s="5"/>
      <c r="L329" s="9"/>
      <c r="M329" s="58"/>
      <c r="N329" s="60"/>
      <c r="O329" s="56"/>
      <c r="P329" s="56"/>
      <c r="Q329" s="56"/>
    </row>
    <row r="330" spans="7:17" s="3" customFormat="1" ht="12.75">
      <c r="G330" s="6"/>
      <c r="I330" s="5"/>
      <c r="J330" s="9"/>
      <c r="K330" s="5"/>
      <c r="L330" s="9"/>
      <c r="M330" s="58"/>
      <c r="N330" s="60"/>
      <c r="O330" s="56"/>
      <c r="P330" s="56"/>
      <c r="Q330" s="56"/>
    </row>
    <row r="331" spans="7:17" s="3" customFormat="1" ht="12.75">
      <c r="G331" s="6"/>
      <c r="I331" s="5"/>
      <c r="J331" s="9"/>
      <c r="K331" s="5"/>
      <c r="L331" s="9"/>
      <c r="M331" s="58"/>
      <c r="N331" s="60"/>
      <c r="O331" s="56"/>
      <c r="P331" s="56"/>
      <c r="Q331" s="56"/>
    </row>
    <row r="332" spans="7:17" s="3" customFormat="1" ht="12.75">
      <c r="G332" s="6"/>
      <c r="I332" s="5"/>
      <c r="J332" s="9"/>
      <c r="K332" s="5"/>
      <c r="L332" s="9"/>
      <c r="M332" s="58"/>
      <c r="N332" s="60"/>
      <c r="O332" s="56"/>
      <c r="P332" s="56"/>
      <c r="Q332" s="56"/>
    </row>
    <row r="333" spans="7:17" s="3" customFormat="1" ht="12.75">
      <c r="G333" s="6"/>
      <c r="I333" s="5"/>
      <c r="J333" s="9"/>
      <c r="K333" s="5"/>
      <c r="L333" s="9"/>
      <c r="M333" s="58"/>
      <c r="N333" s="60"/>
      <c r="O333" s="56"/>
      <c r="P333" s="56"/>
      <c r="Q333" s="56"/>
    </row>
    <row r="334" spans="7:17" s="3" customFormat="1" ht="12.75">
      <c r="G334" s="6"/>
      <c r="I334" s="5"/>
      <c r="J334" s="9"/>
      <c r="K334" s="5"/>
      <c r="L334" s="9"/>
      <c r="M334" s="58"/>
      <c r="N334" s="60"/>
      <c r="O334" s="56"/>
      <c r="P334" s="56"/>
      <c r="Q334" s="56"/>
    </row>
    <row r="335" spans="7:17" s="3" customFormat="1" ht="12.75">
      <c r="G335" s="6"/>
      <c r="I335" s="5"/>
      <c r="J335" s="9"/>
      <c r="K335" s="5"/>
      <c r="L335" s="9"/>
      <c r="M335" s="58"/>
      <c r="N335" s="60"/>
      <c r="O335" s="56"/>
      <c r="P335" s="56"/>
      <c r="Q335" s="56"/>
    </row>
    <row r="336" spans="7:17" s="3" customFormat="1" ht="12.75">
      <c r="G336" s="6"/>
      <c r="I336" s="5"/>
      <c r="J336" s="9"/>
      <c r="K336" s="5"/>
      <c r="L336" s="9"/>
      <c r="M336" s="58"/>
      <c r="N336" s="60"/>
      <c r="O336" s="56"/>
      <c r="P336" s="56"/>
      <c r="Q336" s="56"/>
    </row>
    <row r="337" spans="7:17" s="3" customFormat="1" ht="12.75">
      <c r="G337" s="6"/>
      <c r="I337" s="5"/>
      <c r="J337" s="9"/>
      <c r="K337" s="5"/>
      <c r="L337" s="9"/>
      <c r="M337" s="58"/>
      <c r="N337" s="60"/>
      <c r="O337" s="56"/>
      <c r="P337" s="56"/>
      <c r="Q337" s="56"/>
    </row>
    <row r="338" spans="7:17" s="3" customFormat="1" ht="12.75">
      <c r="G338" s="6"/>
      <c r="I338" s="5"/>
      <c r="J338" s="9"/>
      <c r="K338" s="5"/>
      <c r="L338" s="9"/>
      <c r="M338" s="58"/>
      <c r="N338" s="60"/>
      <c r="O338" s="56"/>
      <c r="P338" s="56"/>
      <c r="Q338" s="56"/>
    </row>
    <row r="339" spans="7:17" s="3" customFormat="1" ht="12.75">
      <c r="G339" s="6"/>
      <c r="I339" s="5"/>
      <c r="J339" s="9"/>
      <c r="K339" s="5"/>
      <c r="L339" s="9"/>
      <c r="M339" s="58"/>
      <c r="N339" s="60"/>
      <c r="O339" s="56"/>
      <c r="P339" s="56"/>
      <c r="Q339" s="56"/>
    </row>
    <row r="340" spans="7:17" s="3" customFormat="1" ht="12.75">
      <c r="G340" s="6"/>
      <c r="I340" s="5"/>
      <c r="J340" s="9"/>
      <c r="K340" s="5"/>
      <c r="L340" s="9"/>
      <c r="M340" s="58"/>
      <c r="N340" s="60"/>
      <c r="O340" s="56"/>
      <c r="P340" s="56"/>
      <c r="Q340" s="56"/>
    </row>
    <row r="341" spans="7:17" s="3" customFormat="1" ht="12.75">
      <c r="G341" s="6"/>
      <c r="I341" s="5"/>
      <c r="J341" s="9"/>
      <c r="K341" s="5"/>
      <c r="L341" s="9"/>
      <c r="M341" s="58"/>
      <c r="N341" s="60"/>
      <c r="O341" s="56"/>
      <c r="P341" s="56"/>
      <c r="Q341" s="56"/>
    </row>
    <row r="342" spans="7:17" s="3" customFormat="1" ht="12.75">
      <c r="G342" s="6"/>
      <c r="I342" s="5"/>
      <c r="J342" s="9"/>
      <c r="K342" s="5"/>
      <c r="L342" s="9"/>
      <c r="M342" s="58"/>
      <c r="N342" s="60"/>
      <c r="O342" s="56"/>
      <c r="P342" s="56"/>
      <c r="Q342" s="56"/>
    </row>
    <row r="343" spans="7:17" s="3" customFormat="1" ht="12.75">
      <c r="G343" s="6"/>
      <c r="I343" s="5"/>
      <c r="J343" s="9"/>
      <c r="K343" s="5"/>
      <c r="L343" s="9"/>
      <c r="M343" s="58"/>
      <c r="N343" s="60"/>
      <c r="O343" s="56"/>
      <c r="P343" s="56"/>
      <c r="Q343" s="56"/>
    </row>
    <row r="344" spans="7:17" s="3" customFormat="1" ht="12.75">
      <c r="G344" s="6"/>
      <c r="I344" s="5"/>
      <c r="J344" s="9"/>
      <c r="K344" s="5"/>
      <c r="L344" s="9"/>
      <c r="M344" s="58"/>
      <c r="N344" s="60"/>
      <c r="O344" s="56"/>
      <c r="P344" s="56"/>
      <c r="Q344" s="56"/>
    </row>
    <row r="345" spans="7:17">
      <c r="G345" s="7"/>
    </row>
    <row r="346" spans="7:17">
      <c r="G346" s="7"/>
    </row>
    <row r="347" spans="7:17">
      <c r="G347" s="7"/>
    </row>
    <row r="348" spans="7:17">
      <c r="G348" s="7"/>
    </row>
    <row r="349" spans="7:17">
      <c r="G349" s="7"/>
    </row>
    <row r="350" spans="7:17">
      <c r="G350" s="7"/>
    </row>
    <row r="351" spans="7:17">
      <c r="G351" s="7"/>
    </row>
    <row r="352" spans="7:1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sheetData>
  <mergeCells count="3">
    <mergeCell ref="M4:Q4"/>
    <mergeCell ref="R51:R55"/>
    <mergeCell ref="R37:R40"/>
  </mergeCells>
  <phoneticPr fontId="2" type="noConversion"/>
  <hyperlinks>
    <hyperlink ref="R51" r:id="rId1"/>
    <hyperlink ref="R37" r:id="rId2"/>
  </hyperlinks>
  <pageMargins left="0.7" right="0.7" top="0.75" bottom="0.75" header="0.3" footer="0.3"/>
  <pageSetup paperSize="9"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59999389629810485"/>
  </sheetPr>
  <dimension ref="B1:AP797"/>
  <sheetViews>
    <sheetView zoomScaleNormal="100" workbookViewId="0">
      <pane ySplit="6" topLeftCell="A7" activePane="bottomLeft" state="frozen"/>
      <selection pane="bottomLeft" activeCell="K84" sqref="K84"/>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C205</v>
      </c>
      <c r="C2" s="97" t="s">
        <v>987</v>
      </c>
      <c r="L2" s="71"/>
      <c r="M2" s="73" t="s">
        <v>256</v>
      </c>
      <c r="N2" s="72" t="s">
        <v>254</v>
      </c>
      <c r="O2" s="73" t="s">
        <v>253</v>
      </c>
      <c r="P2" s="73" t="s">
        <v>255</v>
      </c>
      <c r="Q2" s="74" t="s">
        <v>252</v>
      </c>
    </row>
    <row r="3" spans="2:42" ht="24.95" customHeight="1">
      <c r="L3" s="76" t="s">
        <v>123</v>
      </c>
      <c r="M3" s="70">
        <f>P3+Q3</f>
        <v>8.7700000000000014</v>
      </c>
      <c r="N3" s="169">
        <f>P3/(P3+Q3)</f>
        <v>0.99</v>
      </c>
      <c r="O3" s="70">
        <f>SUM(O10:O60)</f>
        <v>4.4000000000000004</v>
      </c>
      <c r="P3" s="70">
        <f>SUM(P10:P60)</f>
        <v>8.6823000000000015</v>
      </c>
      <c r="Q3" s="77">
        <f>SUM(Q10:Q60)</f>
        <v>8.7700000000000083E-2</v>
      </c>
    </row>
    <row r="4" spans="2:42" ht="24.95" customHeight="1" thickBot="1">
      <c r="L4" s="75" t="s">
        <v>124</v>
      </c>
      <c r="M4" s="554">
        <f>(O3+P3)/(M3+O3)</f>
        <v>0.99334092634776006</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C205</v>
      </c>
      <c r="C7" s="115" t="str">
        <f>C2</f>
        <v>OV/UV/OC Protection(Ch.2)</v>
      </c>
      <c r="D7" s="34" t="s">
        <v>995</v>
      </c>
      <c r="E7" s="35" t="s">
        <v>71</v>
      </c>
      <c r="F7" s="36" t="s">
        <v>994</v>
      </c>
      <c r="G7" s="37" t="s">
        <v>205</v>
      </c>
      <c r="H7" s="38">
        <v>0.4</v>
      </c>
      <c r="I7" s="39" t="s">
        <v>222</v>
      </c>
      <c r="J7" s="40" t="s">
        <v>918</v>
      </c>
      <c r="K7" s="39" t="s">
        <v>298</v>
      </c>
      <c r="L7" s="69" t="s">
        <v>921</v>
      </c>
      <c r="M7" s="84">
        <v>2</v>
      </c>
      <c r="N7" s="38">
        <f>IF(K7="Detected", 0.99,0)</f>
        <v>0</v>
      </c>
      <c r="O7" s="79">
        <f>IF(I7="Safe", M7*H7,0)</f>
        <v>0.8</v>
      </c>
      <c r="P7" s="79">
        <f>IF(I7="Dangerous",M7*H7*N7,0)</f>
        <v>0</v>
      </c>
      <c r="Q7" s="157">
        <f>IF(P7=0,0,M7*H7*(1-N7))</f>
        <v>0</v>
      </c>
      <c r="R7" s="200"/>
    </row>
    <row r="8" spans="2:42" s="3" customFormat="1" ht="57.95" customHeight="1">
      <c r="B8" s="236"/>
      <c r="C8" s="188"/>
      <c r="D8" s="20"/>
      <c r="E8" s="21"/>
      <c r="F8" s="31"/>
      <c r="G8" s="14" t="s">
        <v>206</v>
      </c>
      <c r="H8" s="15">
        <v>0.4</v>
      </c>
      <c r="I8" s="16" t="s">
        <v>68</v>
      </c>
      <c r="J8" s="12" t="s">
        <v>3093</v>
      </c>
      <c r="K8" s="16" t="s">
        <v>82</v>
      </c>
      <c r="L8" s="65" t="s">
        <v>927</v>
      </c>
      <c r="M8" s="85">
        <f>M7</f>
        <v>2</v>
      </c>
      <c r="N8" s="15">
        <f>IF(K8="Detected", 0.99,0)</f>
        <v>0.99</v>
      </c>
      <c r="O8" s="78">
        <f>IF(I8="Safe", M8*H8,0)</f>
        <v>0</v>
      </c>
      <c r="P8" s="78">
        <f>IF(I8="Dangerous",M8*H8*N8,0)</f>
        <v>0.79200000000000004</v>
      </c>
      <c r="Q8" s="153">
        <f>IF(P8=0,0,M8*H8*(1-N8))</f>
        <v>8.0000000000000071E-3</v>
      </c>
      <c r="R8" s="171"/>
    </row>
    <row r="9" spans="2:42" s="3" customFormat="1" ht="27.95" customHeight="1">
      <c r="B9" s="236"/>
      <c r="C9" s="188"/>
      <c r="D9" s="20"/>
      <c r="E9" s="21"/>
      <c r="F9" s="31"/>
      <c r="G9" s="90" t="s">
        <v>14</v>
      </c>
      <c r="H9" s="172">
        <v>0.2</v>
      </c>
      <c r="I9" s="16" t="s">
        <v>81</v>
      </c>
      <c r="J9" s="12" t="s">
        <v>918</v>
      </c>
      <c r="K9" s="16" t="s">
        <v>920</v>
      </c>
      <c r="L9" s="65" t="s">
        <v>109</v>
      </c>
      <c r="M9" s="85">
        <f>M8</f>
        <v>2</v>
      </c>
      <c r="N9" s="15">
        <f>IF(K9="Detected", 0.99,0)</f>
        <v>0</v>
      </c>
      <c r="O9" s="78">
        <f>IF(I9="Safe", M9*H9,0)</f>
        <v>0.4</v>
      </c>
      <c r="P9" s="78">
        <f>IF(I9="Dangerous",M9*H9*N9,0)</f>
        <v>0</v>
      </c>
      <c r="Q9" s="153">
        <f>IF(P9=0,0,M9*H9*(1-N9))</f>
        <v>0</v>
      </c>
      <c r="R9" s="171"/>
    </row>
    <row r="10" spans="2:42" s="3" customFormat="1" ht="39.950000000000003" customHeight="1">
      <c r="B10" s="236"/>
      <c r="C10" s="21"/>
      <c r="D10" s="17" t="s">
        <v>988</v>
      </c>
      <c r="E10" s="18" t="s">
        <v>890</v>
      </c>
      <c r="F10" s="19" t="s">
        <v>893</v>
      </c>
      <c r="G10" s="14" t="s">
        <v>12</v>
      </c>
      <c r="H10" s="15">
        <v>0.8</v>
      </c>
      <c r="I10" s="16" t="s">
        <v>339</v>
      </c>
      <c r="J10" s="12" t="s">
        <v>932</v>
      </c>
      <c r="K10" s="16" t="s">
        <v>928</v>
      </c>
      <c r="L10" s="65" t="s">
        <v>3094</v>
      </c>
      <c r="M10" s="85">
        <v>0.2</v>
      </c>
      <c r="N10" s="15">
        <f t="shared" ref="N10:N57" si="0">IF(K10="Detected", 0.99,0)</f>
        <v>0.99</v>
      </c>
      <c r="O10" s="78">
        <f t="shared" ref="O10:O57" si="1">IF(I10="Safe", M10*H10,0)</f>
        <v>0</v>
      </c>
      <c r="P10" s="78">
        <f t="shared" ref="P10:P57" si="2">IF(I10="Dangerous",M10*H10*N10,0)</f>
        <v>0.15840000000000004</v>
      </c>
      <c r="Q10" s="153">
        <f t="shared" ref="Q10:Q57" si="3">IF(P10=0,0,M10*H10*(1-N10))</f>
        <v>1.6000000000000018E-3</v>
      </c>
      <c r="R10" s="171"/>
    </row>
    <row r="11" spans="2:42" s="3" customFormat="1" ht="39.950000000000003" customHeight="1">
      <c r="B11" s="236"/>
      <c r="C11" s="188"/>
      <c r="D11" s="20"/>
      <c r="E11" s="21"/>
      <c r="F11" s="31"/>
      <c r="G11" s="14" t="s">
        <v>13</v>
      </c>
      <c r="H11" s="15">
        <v>0.1</v>
      </c>
      <c r="I11" s="16" t="s">
        <v>68</v>
      </c>
      <c r="J11" s="12" t="s">
        <v>932</v>
      </c>
      <c r="K11" s="16" t="s">
        <v>221</v>
      </c>
      <c r="L11" s="65" t="s">
        <v>3095</v>
      </c>
      <c r="M11" s="85">
        <f>M10</f>
        <v>0.2</v>
      </c>
      <c r="N11" s="15">
        <f t="shared" si="0"/>
        <v>0.99</v>
      </c>
      <c r="O11" s="78">
        <f t="shared" si="1"/>
        <v>0</v>
      </c>
      <c r="P11" s="78">
        <f t="shared" si="2"/>
        <v>1.9800000000000005E-2</v>
      </c>
      <c r="Q11" s="153">
        <f t="shared" si="3"/>
        <v>2.0000000000000023E-4</v>
      </c>
      <c r="R11" s="171"/>
    </row>
    <row r="12" spans="2:42" s="3" customFormat="1" ht="39.950000000000003" customHeight="1">
      <c r="B12" s="236"/>
      <c r="C12" s="188"/>
      <c r="D12" s="20"/>
      <c r="E12" s="21"/>
      <c r="F12" s="31"/>
      <c r="G12" s="14" t="s">
        <v>14</v>
      </c>
      <c r="H12" s="15">
        <v>0.1</v>
      </c>
      <c r="I12" s="16" t="s">
        <v>68</v>
      </c>
      <c r="J12" s="12" t="s">
        <v>932</v>
      </c>
      <c r="K12" s="16" t="s">
        <v>221</v>
      </c>
      <c r="L12" s="65" t="s">
        <v>3095</v>
      </c>
      <c r="M12" s="85">
        <f>M11</f>
        <v>0.2</v>
      </c>
      <c r="N12" s="15">
        <f t="shared" si="0"/>
        <v>0.99</v>
      </c>
      <c r="O12" s="78">
        <f t="shared" si="1"/>
        <v>0</v>
      </c>
      <c r="P12" s="78">
        <f t="shared" si="2"/>
        <v>1.9800000000000005E-2</v>
      </c>
      <c r="Q12" s="153">
        <f t="shared" si="3"/>
        <v>2.0000000000000023E-4</v>
      </c>
      <c r="R12" s="171"/>
    </row>
    <row r="13" spans="2:42" s="3" customFormat="1" ht="39.950000000000003" customHeight="1">
      <c r="B13" s="236"/>
      <c r="C13" s="188"/>
      <c r="D13" s="17" t="s">
        <v>77</v>
      </c>
      <c r="E13" s="18" t="s">
        <v>890</v>
      </c>
      <c r="F13" s="19" t="s">
        <v>894</v>
      </c>
      <c r="G13" s="14" t="s">
        <v>12</v>
      </c>
      <c r="H13" s="15">
        <v>0.8</v>
      </c>
      <c r="I13" s="16" t="s">
        <v>68</v>
      </c>
      <c r="J13" s="12" t="s">
        <v>932</v>
      </c>
      <c r="K13" s="16" t="s">
        <v>82</v>
      </c>
      <c r="L13" s="65" t="s">
        <v>3095</v>
      </c>
      <c r="M13" s="85">
        <v>0.2</v>
      </c>
      <c r="N13" s="15">
        <f t="shared" si="0"/>
        <v>0.99</v>
      </c>
      <c r="O13" s="78">
        <f t="shared" si="1"/>
        <v>0</v>
      </c>
      <c r="P13" s="78">
        <f t="shared" si="2"/>
        <v>0.15840000000000004</v>
      </c>
      <c r="Q13" s="153">
        <f t="shared" si="3"/>
        <v>1.6000000000000018E-3</v>
      </c>
      <c r="R13" s="171"/>
    </row>
    <row r="14" spans="2:42" s="3" customFormat="1" ht="39.950000000000003" customHeight="1">
      <c r="B14" s="236"/>
      <c r="C14" s="188"/>
      <c r="D14" s="20"/>
      <c r="E14" s="21"/>
      <c r="F14" s="31"/>
      <c r="G14" s="14" t="s">
        <v>13</v>
      </c>
      <c r="H14" s="15">
        <v>0.1</v>
      </c>
      <c r="I14" s="16" t="s">
        <v>204</v>
      </c>
      <c r="J14" s="12" t="s">
        <v>932</v>
      </c>
      <c r="K14" s="16" t="s">
        <v>82</v>
      </c>
      <c r="L14" s="65" t="s">
        <v>3096</v>
      </c>
      <c r="M14" s="85">
        <f>M13</f>
        <v>0.2</v>
      </c>
      <c r="N14" s="15">
        <f t="shared" si="0"/>
        <v>0.99</v>
      </c>
      <c r="O14" s="78">
        <f t="shared" si="1"/>
        <v>0</v>
      </c>
      <c r="P14" s="78">
        <f t="shared" si="2"/>
        <v>1.9800000000000005E-2</v>
      </c>
      <c r="Q14" s="153">
        <f t="shared" si="3"/>
        <v>2.0000000000000023E-4</v>
      </c>
      <c r="R14" s="171"/>
    </row>
    <row r="15" spans="2:42" s="3" customFormat="1" ht="39.950000000000003" customHeight="1">
      <c r="B15" s="236"/>
      <c r="C15" s="188"/>
      <c r="D15" s="20"/>
      <c r="E15" s="21"/>
      <c r="F15" s="31"/>
      <c r="G15" s="14" t="s">
        <v>14</v>
      </c>
      <c r="H15" s="15">
        <v>0.1</v>
      </c>
      <c r="I15" s="16" t="s">
        <v>68</v>
      </c>
      <c r="J15" s="12" t="s">
        <v>932</v>
      </c>
      <c r="K15" s="16" t="s">
        <v>300</v>
      </c>
      <c r="L15" s="65" t="s">
        <v>3095</v>
      </c>
      <c r="M15" s="85">
        <f>M14</f>
        <v>0.2</v>
      </c>
      <c r="N15" s="15">
        <f t="shared" si="0"/>
        <v>0.99</v>
      </c>
      <c r="O15" s="78">
        <f t="shared" si="1"/>
        <v>0</v>
      </c>
      <c r="P15" s="78">
        <f t="shared" si="2"/>
        <v>1.9800000000000005E-2</v>
      </c>
      <c r="Q15" s="153">
        <f t="shared" si="3"/>
        <v>2.0000000000000023E-4</v>
      </c>
      <c r="R15" s="171"/>
    </row>
    <row r="16" spans="2:42" s="3" customFormat="1" ht="39.950000000000003" customHeight="1">
      <c r="B16" s="236"/>
      <c r="C16" s="188"/>
      <c r="D16" s="17" t="s">
        <v>989</v>
      </c>
      <c r="E16" s="18" t="s">
        <v>890</v>
      </c>
      <c r="F16" s="19" t="s">
        <v>895</v>
      </c>
      <c r="G16" s="14" t="s">
        <v>12</v>
      </c>
      <c r="H16" s="15">
        <v>0.8</v>
      </c>
      <c r="I16" s="16" t="s">
        <v>68</v>
      </c>
      <c r="J16" s="12" t="s">
        <v>932</v>
      </c>
      <c r="K16" s="16" t="s">
        <v>300</v>
      </c>
      <c r="L16" s="65" t="s">
        <v>3097</v>
      </c>
      <c r="M16" s="85">
        <v>0.2</v>
      </c>
      <c r="N16" s="15">
        <f t="shared" si="0"/>
        <v>0.99</v>
      </c>
      <c r="O16" s="78">
        <f t="shared" si="1"/>
        <v>0</v>
      </c>
      <c r="P16" s="78">
        <f t="shared" si="2"/>
        <v>0.15840000000000004</v>
      </c>
      <c r="Q16" s="153">
        <f t="shared" si="3"/>
        <v>1.6000000000000018E-3</v>
      </c>
      <c r="R16" s="171"/>
    </row>
    <row r="17" spans="2:18" s="3" customFormat="1" ht="39.950000000000003" customHeight="1">
      <c r="B17" s="236"/>
      <c r="C17" s="188"/>
      <c r="D17" s="20"/>
      <c r="E17" s="21"/>
      <c r="F17" s="31"/>
      <c r="G17" s="14" t="s">
        <v>13</v>
      </c>
      <c r="H17" s="15">
        <v>0.1</v>
      </c>
      <c r="I17" s="16" t="s">
        <v>68</v>
      </c>
      <c r="J17" s="12" t="s">
        <v>932</v>
      </c>
      <c r="K17" s="16" t="s">
        <v>221</v>
      </c>
      <c r="L17" s="65" t="s">
        <v>3097</v>
      </c>
      <c r="M17" s="85">
        <f>M16</f>
        <v>0.2</v>
      </c>
      <c r="N17" s="15">
        <f t="shared" si="0"/>
        <v>0.99</v>
      </c>
      <c r="O17" s="78">
        <f t="shared" si="1"/>
        <v>0</v>
      </c>
      <c r="P17" s="78">
        <f t="shared" si="2"/>
        <v>1.9800000000000005E-2</v>
      </c>
      <c r="Q17" s="153">
        <f t="shared" si="3"/>
        <v>2.0000000000000023E-4</v>
      </c>
      <c r="R17" s="171"/>
    </row>
    <row r="18" spans="2:18" s="3" customFormat="1" ht="39.950000000000003" customHeight="1">
      <c r="B18" s="236"/>
      <c r="C18" s="188"/>
      <c r="D18" s="20"/>
      <c r="E18" s="21"/>
      <c r="F18" s="31"/>
      <c r="G18" s="14" t="s">
        <v>14</v>
      </c>
      <c r="H18" s="15">
        <v>0.1</v>
      </c>
      <c r="I18" s="16" t="s">
        <v>339</v>
      </c>
      <c r="J18" s="12" t="s">
        <v>932</v>
      </c>
      <c r="K18" s="16" t="s">
        <v>300</v>
      </c>
      <c r="L18" s="65" t="s">
        <v>3097</v>
      </c>
      <c r="M18" s="85">
        <f>M17</f>
        <v>0.2</v>
      </c>
      <c r="N18" s="15">
        <f t="shared" si="0"/>
        <v>0.99</v>
      </c>
      <c r="O18" s="78">
        <f t="shared" si="1"/>
        <v>0</v>
      </c>
      <c r="P18" s="78">
        <f t="shared" si="2"/>
        <v>1.9800000000000005E-2</v>
      </c>
      <c r="Q18" s="153">
        <f t="shared" si="3"/>
        <v>2.0000000000000023E-4</v>
      </c>
      <c r="R18" s="171"/>
    </row>
    <row r="19" spans="2:18" s="3" customFormat="1" ht="39.950000000000003" customHeight="1">
      <c r="B19" s="236"/>
      <c r="C19" s="188"/>
      <c r="D19" s="17" t="s">
        <v>990</v>
      </c>
      <c r="E19" s="18" t="s">
        <v>890</v>
      </c>
      <c r="F19" s="19" t="s">
        <v>896</v>
      </c>
      <c r="G19" s="14" t="s">
        <v>12</v>
      </c>
      <c r="H19" s="15">
        <v>0.8</v>
      </c>
      <c r="I19" s="16" t="s">
        <v>930</v>
      </c>
      <c r="J19" s="12" t="s">
        <v>932</v>
      </c>
      <c r="K19" s="16" t="s">
        <v>300</v>
      </c>
      <c r="L19" s="65" t="s">
        <v>3095</v>
      </c>
      <c r="M19" s="85">
        <v>0.2</v>
      </c>
      <c r="N19" s="15">
        <f t="shared" si="0"/>
        <v>0.99</v>
      </c>
      <c r="O19" s="78">
        <f t="shared" si="1"/>
        <v>0</v>
      </c>
      <c r="P19" s="78">
        <f t="shared" si="2"/>
        <v>0.15840000000000004</v>
      </c>
      <c r="Q19" s="153">
        <f t="shared" si="3"/>
        <v>1.6000000000000018E-3</v>
      </c>
      <c r="R19" s="171"/>
    </row>
    <row r="20" spans="2:18" s="3" customFormat="1" ht="39.950000000000003" customHeight="1">
      <c r="B20" s="236"/>
      <c r="C20" s="188"/>
      <c r="D20" s="20"/>
      <c r="E20" s="21"/>
      <c r="F20" s="31"/>
      <c r="G20" s="14" t="s">
        <v>13</v>
      </c>
      <c r="H20" s="15">
        <v>0.1</v>
      </c>
      <c r="I20" s="16" t="s">
        <v>204</v>
      </c>
      <c r="J20" s="12" t="s">
        <v>932</v>
      </c>
      <c r="K20" s="16" t="s">
        <v>82</v>
      </c>
      <c r="L20" s="65" t="s">
        <v>3095</v>
      </c>
      <c r="M20" s="85">
        <f>M19</f>
        <v>0.2</v>
      </c>
      <c r="N20" s="15">
        <f t="shared" si="0"/>
        <v>0.99</v>
      </c>
      <c r="O20" s="78">
        <f t="shared" si="1"/>
        <v>0</v>
      </c>
      <c r="P20" s="78">
        <f t="shared" si="2"/>
        <v>1.9800000000000005E-2</v>
      </c>
      <c r="Q20" s="153">
        <f t="shared" si="3"/>
        <v>2.0000000000000023E-4</v>
      </c>
      <c r="R20" s="171"/>
    </row>
    <row r="21" spans="2:18" s="3" customFormat="1" ht="39.950000000000003" customHeight="1">
      <c r="B21" s="236"/>
      <c r="C21" s="188"/>
      <c r="D21" s="20"/>
      <c r="E21" s="21"/>
      <c r="F21" s="31"/>
      <c r="G21" s="90" t="s">
        <v>14</v>
      </c>
      <c r="H21" s="15">
        <v>0.1</v>
      </c>
      <c r="I21" s="16" t="s">
        <v>339</v>
      </c>
      <c r="J21" s="12" t="s">
        <v>932</v>
      </c>
      <c r="K21" s="16" t="s">
        <v>300</v>
      </c>
      <c r="L21" s="65" t="s">
        <v>3097</v>
      </c>
      <c r="M21" s="85">
        <f>M20</f>
        <v>0.2</v>
      </c>
      <c r="N21" s="15">
        <f t="shared" si="0"/>
        <v>0.99</v>
      </c>
      <c r="O21" s="78">
        <f t="shared" si="1"/>
        <v>0</v>
      </c>
      <c r="P21" s="78">
        <f t="shared" si="2"/>
        <v>1.9800000000000005E-2</v>
      </c>
      <c r="Q21" s="153">
        <f t="shared" si="3"/>
        <v>2.0000000000000023E-4</v>
      </c>
      <c r="R21" s="341"/>
    </row>
    <row r="22" spans="2:18" s="3" customFormat="1" ht="27.95" customHeight="1">
      <c r="B22" s="236"/>
      <c r="C22" s="188"/>
      <c r="D22" s="17" t="s">
        <v>991</v>
      </c>
      <c r="E22" s="18" t="s">
        <v>899</v>
      </c>
      <c r="F22" s="19" t="s">
        <v>898</v>
      </c>
      <c r="G22" s="168" t="s">
        <v>356</v>
      </c>
      <c r="H22" s="164">
        <v>0.25</v>
      </c>
      <c r="I22" s="165" t="s">
        <v>934</v>
      </c>
      <c r="J22" s="12" t="s">
        <v>932</v>
      </c>
      <c r="K22" s="16" t="s">
        <v>82</v>
      </c>
      <c r="L22" s="65" t="s">
        <v>997</v>
      </c>
      <c r="M22" s="85">
        <v>1.83</v>
      </c>
      <c r="N22" s="15">
        <f t="shared" si="0"/>
        <v>0.99</v>
      </c>
      <c r="O22" s="78">
        <f t="shared" si="1"/>
        <v>0</v>
      </c>
      <c r="P22" s="78">
        <f t="shared" si="2"/>
        <v>0.45292500000000002</v>
      </c>
      <c r="Q22" s="153">
        <f t="shared" si="3"/>
        <v>4.5750000000000044E-3</v>
      </c>
      <c r="R22" s="557" t="s">
        <v>3308</v>
      </c>
    </row>
    <row r="23" spans="2:18" s="3" customFormat="1" ht="27.95" customHeight="1">
      <c r="B23" s="236"/>
      <c r="C23" s="188"/>
      <c r="D23" s="20"/>
      <c r="E23" s="21"/>
      <c r="F23" s="31"/>
      <c r="G23" s="168" t="s">
        <v>886</v>
      </c>
      <c r="H23" s="164">
        <v>0.25</v>
      </c>
      <c r="I23" s="165" t="s">
        <v>204</v>
      </c>
      <c r="J23" s="12" t="s">
        <v>932</v>
      </c>
      <c r="K23" s="16" t="s">
        <v>82</v>
      </c>
      <c r="L23" s="65" t="s">
        <v>997</v>
      </c>
      <c r="M23" s="85">
        <f>M22</f>
        <v>1.83</v>
      </c>
      <c r="N23" s="15">
        <f t="shared" si="0"/>
        <v>0.99</v>
      </c>
      <c r="O23" s="78">
        <f t="shared" si="1"/>
        <v>0</v>
      </c>
      <c r="P23" s="78">
        <f t="shared" si="2"/>
        <v>0.45292500000000002</v>
      </c>
      <c r="Q23" s="153">
        <f t="shared" si="3"/>
        <v>4.5750000000000044E-3</v>
      </c>
      <c r="R23" s="558"/>
    </row>
    <row r="24" spans="2:18" s="3" customFormat="1" ht="27.95" customHeight="1">
      <c r="B24" s="236"/>
      <c r="C24" s="188"/>
      <c r="D24" s="20"/>
      <c r="E24" s="21"/>
      <c r="F24" s="31"/>
      <c r="G24" s="168" t="s">
        <v>887</v>
      </c>
      <c r="H24" s="164">
        <v>0.25</v>
      </c>
      <c r="I24" s="165" t="s">
        <v>204</v>
      </c>
      <c r="J24" s="12" t="s">
        <v>932</v>
      </c>
      <c r="K24" s="16" t="s">
        <v>221</v>
      </c>
      <c r="L24" s="65" t="s">
        <v>997</v>
      </c>
      <c r="M24" s="85">
        <f>M23</f>
        <v>1.83</v>
      </c>
      <c r="N24" s="15">
        <f t="shared" si="0"/>
        <v>0.99</v>
      </c>
      <c r="O24" s="78">
        <f t="shared" si="1"/>
        <v>0</v>
      </c>
      <c r="P24" s="78">
        <f t="shared" si="2"/>
        <v>0.45292500000000002</v>
      </c>
      <c r="Q24" s="153">
        <f t="shared" si="3"/>
        <v>4.5750000000000044E-3</v>
      </c>
      <c r="R24" s="558"/>
    </row>
    <row r="25" spans="2:18" s="3" customFormat="1" ht="27.95" customHeight="1">
      <c r="B25" s="236"/>
      <c r="C25" s="188"/>
      <c r="D25" s="20"/>
      <c r="E25" s="21"/>
      <c r="F25" s="31"/>
      <c r="G25" s="186" t="s">
        <v>888</v>
      </c>
      <c r="H25" s="183">
        <v>0.25</v>
      </c>
      <c r="I25" s="179" t="s">
        <v>204</v>
      </c>
      <c r="J25" s="12" t="s">
        <v>932</v>
      </c>
      <c r="K25" s="16" t="s">
        <v>221</v>
      </c>
      <c r="L25" s="65" t="s">
        <v>997</v>
      </c>
      <c r="M25" s="85">
        <f>M24</f>
        <v>1.83</v>
      </c>
      <c r="N25" s="15">
        <f t="shared" si="0"/>
        <v>0.99</v>
      </c>
      <c r="O25" s="78">
        <f t="shared" si="1"/>
        <v>0</v>
      </c>
      <c r="P25" s="78">
        <f t="shared" si="2"/>
        <v>0.45292500000000002</v>
      </c>
      <c r="Q25" s="153">
        <f t="shared" si="3"/>
        <v>4.5750000000000044E-3</v>
      </c>
      <c r="R25" s="559"/>
    </row>
    <row r="26" spans="2:18" s="3" customFormat="1" ht="27.95" customHeight="1">
      <c r="B26" s="236"/>
      <c r="C26" s="188"/>
      <c r="D26" s="17" t="s">
        <v>992</v>
      </c>
      <c r="E26" s="18" t="s">
        <v>899</v>
      </c>
      <c r="F26" s="19" t="s">
        <v>937</v>
      </c>
      <c r="G26" s="168" t="s">
        <v>356</v>
      </c>
      <c r="H26" s="164">
        <v>0.25</v>
      </c>
      <c r="I26" s="165" t="s">
        <v>339</v>
      </c>
      <c r="J26" s="12" t="s">
        <v>932</v>
      </c>
      <c r="K26" s="16" t="s">
        <v>221</v>
      </c>
      <c r="L26" s="65" t="s">
        <v>997</v>
      </c>
      <c r="M26" s="85">
        <v>1.83</v>
      </c>
      <c r="N26" s="15">
        <f t="shared" si="0"/>
        <v>0.99</v>
      </c>
      <c r="O26" s="78">
        <f t="shared" si="1"/>
        <v>0</v>
      </c>
      <c r="P26" s="78">
        <f t="shared" si="2"/>
        <v>0.45292500000000002</v>
      </c>
      <c r="Q26" s="153">
        <f t="shared" si="3"/>
        <v>4.5750000000000044E-3</v>
      </c>
      <c r="R26" s="171"/>
    </row>
    <row r="27" spans="2:18" s="3" customFormat="1" ht="27.95" customHeight="1">
      <c r="B27" s="236"/>
      <c r="C27" s="188"/>
      <c r="D27" s="20"/>
      <c r="E27" s="21"/>
      <c r="F27" s="31"/>
      <c r="G27" s="168" t="s">
        <v>886</v>
      </c>
      <c r="H27" s="164">
        <v>0.25</v>
      </c>
      <c r="I27" s="165" t="s">
        <v>339</v>
      </c>
      <c r="J27" s="12" t="s">
        <v>932</v>
      </c>
      <c r="K27" s="16" t="s">
        <v>935</v>
      </c>
      <c r="L27" s="65" t="s">
        <v>997</v>
      </c>
      <c r="M27" s="85">
        <f>M26</f>
        <v>1.83</v>
      </c>
      <c r="N27" s="15">
        <f t="shared" si="0"/>
        <v>0.99</v>
      </c>
      <c r="O27" s="78">
        <f t="shared" si="1"/>
        <v>0</v>
      </c>
      <c r="P27" s="78">
        <f t="shared" si="2"/>
        <v>0.45292500000000002</v>
      </c>
      <c r="Q27" s="153">
        <f t="shared" si="3"/>
        <v>4.5750000000000044E-3</v>
      </c>
      <c r="R27" s="171"/>
    </row>
    <row r="28" spans="2:18" s="3" customFormat="1" ht="27.95" customHeight="1">
      <c r="B28" s="236"/>
      <c r="C28" s="188"/>
      <c r="D28" s="20"/>
      <c r="E28" s="21"/>
      <c r="F28" s="31"/>
      <c r="G28" s="168" t="s">
        <v>887</v>
      </c>
      <c r="H28" s="164">
        <v>0.25</v>
      </c>
      <c r="I28" s="165" t="s">
        <v>204</v>
      </c>
      <c r="J28" s="12" t="s">
        <v>932</v>
      </c>
      <c r="K28" s="16" t="s">
        <v>936</v>
      </c>
      <c r="L28" s="65" t="s">
        <v>997</v>
      </c>
      <c r="M28" s="85">
        <f>M27</f>
        <v>1.83</v>
      </c>
      <c r="N28" s="15">
        <f t="shared" si="0"/>
        <v>0.99</v>
      </c>
      <c r="O28" s="78">
        <f t="shared" si="1"/>
        <v>0</v>
      </c>
      <c r="P28" s="78">
        <f t="shared" si="2"/>
        <v>0.45292500000000002</v>
      </c>
      <c r="Q28" s="153">
        <f t="shared" si="3"/>
        <v>4.5750000000000044E-3</v>
      </c>
      <c r="R28" s="171"/>
    </row>
    <row r="29" spans="2:18" s="3" customFormat="1" ht="27.95" customHeight="1">
      <c r="B29" s="236"/>
      <c r="C29" s="188"/>
      <c r="D29" s="20"/>
      <c r="E29" s="21"/>
      <c r="F29" s="31"/>
      <c r="G29" s="186" t="s">
        <v>888</v>
      </c>
      <c r="H29" s="183">
        <v>0.25</v>
      </c>
      <c r="I29" s="179" t="s">
        <v>204</v>
      </c>
      <c r="J29" s="12" t="s">
        <v>932</v>
      </c>
      <c r="K29" s="16" t="s">
        <v>300</v>
      </c>
      <c r="L29" s="65" t="s">
        <v>997</v>
      </c>
      <c r="M29" s="85">
        <f>M28</f>
        <v>1.83</v>
      </c>
      <c r="N29" s="15">
        <f t="shared" si="0"/>
        <v>0.99</v>
      </c>
      <c r="O29" s="78">
        <f t="shared" si="1"/>
        <v>0</v>
      </c>
      <c r="P29" s="78">
        <f t="shared" si="2"/>
        <v>0.45292500000000002</v>
      </c>
      <c r="Q29" s="153">
        <f t="shared" si="3"/>
        <v>4.5750000000000044E-3</v>
      </c>
      <c r="R29" s="171"/>
    </row>
    <row r="30" spans="2:18" s="3" customFormat="1" ht="27.95" customHeight="1">
      <c r="B30" s="236"/>
      <c r="C30" s="188"/>
      <c r="D30" s="17" t="s">
        <v>113</v>
      </c>
      <c r="E30" s="18" t="s">
        <v>890</v>
      </c>
      <c r="F30" s="19" t="s">
        <v>902</v>
      </c>
      <c r="G30" s="14" t="s">
        <v>12</v>
      </c>
      <c r="H30" s="15">
        <v>0.8</v>
      </c>
      <c r="I30" s="16" t="s">
        <v>68</v>
      </c>
      <c r="J30" s="12" t="s">
        <v>932</v>
      </c>
      <c r="K30" s="16" t="s">
        <v>221</v>
      </c>
      <c r="L30" s="65" t="s">
        <v>1006</v>
      </c>
      <c r="M30" s="85">
        <v>0.2</v>
      </c>
      <c r="N30" s="15">
        <f t="shared" si="0"/>
        <v>0.99</v>
      </c>
      <c r="O30" s="78">
        <f t="shared" si="1"/>
        <v>0</v>
      </c>
      <c r="P30" s="78">
        <f t="shared" si="2"/>
        <v>0.15840000000000004</v>
      </c>
      <c r="Q30" s="153">
        <f t="shared" si="3"/>
        <v>1.6000000000000018E-3</v>
      </c>
      <c r="R30" s="171"/>
    </row>
    <row r="31" spans="2:18" s="3" customFormat="1" ht="27.95" customHeight="1">
      <c r="B31" s="236"/>
      <c r="C31" s="188"/>
      <c r="D31" s="20"/>
      <c r="E31" s="21"/>
      <c r="F31" s="31"/>
      <c r="G31" s="14" t="s">
        <v>13</v>
      </c>
      <c r="H31" s="15">
        <v>0.1</v>
      </c>
      <c r="I31" s="16" t="s">
        <v>204</v>
      </c>
      <c r="J31" s="12" t="s">
        <v>932</v>
      </c>
      <c r="K31" s="16" t="s">
        <v>939</v>
      </c>
      <c r="L31" s="65" t="s">
        <v>1006</v>
      </c>
      <c r="M31" s="85">
        <f>M30</f>
        <v>0.2</v>
      </c>
      <c r="N31" s="15">
        <f t="shared" si="0"/>
        <v>0.99</v>
      </c>
      <c r="O31" s="78">
        <f t="shared" si="1"/>
        <v>0</v>
      </c>
      <c r="P31" s="78">
        <f t="shared" si="2"/>
        <v>1.9800000000000005E-2</v>
      </c>
      <c r="Q31" s="153">
        <f t="shared" si="3"/>
        <v>2.0000000000000023E-4</v>
      </c>
      <c r="R31" s="171"/>
    </row>
    <row r="32" spans="2:18" s="3" customFormat="1" ht="27.95" customHeight="1">
      <c r="B32" s="236"/>
      <c r="C32" s="188"/>
      <c r="D32" s="20"/>
      <c r="E32" s="21"/>
      <c r="F32" s="31"/>
      <c r="G32" s="90" t="s">
        <v>14</v>
      </c>
      <c r="H32" s="15">
        <v>0.1</v>
      </c>
      <c r="I32" s="16" t="s">
        <v>204</v>
      </c>
      <c r="J32" s="12" t="s">
        <v>932</v>
      </c>
      <c r="K32" s="16" t="s">
        <v>300</v>
      </c>
      <c r="L32" s="65" t="s">
        <v>1007</v>
      </c>
      <c r="M32" s="85">
        <f>M31</f>
        <v>0.2</v>
      </c>
      <c r="N32" s="15">
        <f t="shared" si="0"/>
        <v>0.99</v>
      </c>
      <c r="O32" s="78">
        <f t="shared" si="1"/>
        <v>0</v>
      </c>
      <c r="P32" s="78">
        <f t="shared" si="2"/>
        <v>1.9800000000000005E-2</v>
      </c>
      <c r="Q32" s="153">
        <f t="shared" si="3"/>
        <v>2.0000000000000023E-4</v>
      </c>
      <c r="R32" s="171"/>
    </row>
    <row r="33" spans="2:18" s="3" customFormat="1" ht="27.95" customHeight="1">
      <c r="B33" s="236"/>
      <c r="C33" s="188"/>
      <c r="D33" s="17" t="s">
        <v>998</v>
      </c>
      <c r="E33" s="18" t="s">
        <v>890</v>
      </c>
      <c r="F33" s="19" t="s">
        <v>903</v>
      </c>
      <c r="G33" s="14" t="s">
        <v>12</v>
      </c>
      <c r="H33" s="15">
        <v>0.8</v>
      </c>
      <c r="I33" s="16" t="s">
        <v>938</v>
      </c>
      <c r="J33" s="12" t="s">
        <v>932</v>
      </c>
      <c r="K33" s="16" t="s">
        <v>939</v>
      </c>
      <c r="L33" s="65" t="s">
        <v>1008</v>
      </c>
      <c r="M33" s="85">
        <v>0.2</v>
      </c>
      <c r="N33" s="15">
        <f t="shared" si="0"/>
        <v>0.99</v>
      </c>
      <c r="O33" s="78">
        <f t="shared" si="1"/>
        <v>0</v>
      </c>
      <c r="P33" s="78">
        <f t="shared" si="2"/>
        <v>0.15840000000000004</v>
      </c>
      <c r="Q33" s="153">
        <f t="shared" si="3"/>
        <v>1.6000000000000018E-3</v>
      </c>
      <c r="R33" s="171"/>
    </row>
    <row r="34" spans="2:18" s="3" customFormat="1" ht="27.95" customHeight="1">
      <c r="B34" s="236"/>
      <c r="C34" s="188"/>
      <c r="D34" s="20"/>
      <c r="E34" s="21"/>
      <c r="F34" s="31"/>
      <c r="G34" s="14" t="s">
        <v>13</v>
      </c>
      <c r="H34" s="15">
        <v>0.1</v>
      </c>
      <c r="I34" s="16" t="s">
        <v>204</v>
      </c>
      <c r="J34" s="12" t="s">
        <v>932</v>
      </c>
      <c r="K34" s="16" t="s">
        <v>221</v>
      </c>
      <c r="L34" s="65" t="s">
        <v>1008</v>
      </c>
      <c r="M34" s="85">
        <f>M33</f>
        <v>0.2</v>
      </c>
      <c r="N34" s="15">
        <f t="shared" si="0"/>
        <v>0.99</v>
      </c>
      <c r="O34" s="78">
        <f t="shared" si="1"/>
        <v>0</v>
      </c>
      <c r="P34" s="78">
        <f t="shared" si="2"/>
        <v>1.9800000000000005E-2</v>
      </c>
      <c r="Q34" s="153">
        <f t="shared" si="3"/>
        <v>2.0000000000000023E-4</v>
      </c>
      <c r="R34" s="171"/>
    </row>
    <row r="35" spans="2:18" s="3" customFormat="1" ht="27.95" customHeight="1">
      <c r="B35" s="236"/>
      <c r="C35" s="188"/>
      <c r="D35" s="20"/>
      <c r="E35" s="21"/>
      <c r="F35" s="31"/>
      <c r="G35" s="90" t="s">
        <v>14</v>
      </c>
      <c r="H35" s="15">
        <v>0.1</v>
      </c>
      <c r="I35" s="16" t="s">
        <v>339</v>
      </c>
      <c r="J35" s="12" t="s">
        <v>932</v>
      </c>
      <c r="K35" s="16" t="s">
        <v>300</v>
      </c>
      <c r="L35" s="65" t="s">
        <v>1008</v>
      </c>
      <c r="M35" s="85">
        <f>M34</f>
        <v>0.2</v>
      </c>
      <c r="N35" s="15">
        <f t="shared" si="0"/>
        <v>0.99</v>
      </c>
      <c r="O35" s="78">
        <f t="shared" si="1"/>
        <v>0</v>
      </c>
      <c r="P35" s="78">
        <f t="shared" si="2"/>
        <v>1.9800000000000005E-2</v>
      </c>
      <c r="Q35" s="153">
        <f t="shared" si="3"/>
        <v>2.0000000000000023E-4</v>
      </c>
      <c r="R35" s="341"/>
    </row>
    <row r="36" spans="2:18" s="3" customFormat="1" ht="27.95" customHeight="1">
      <c r="B36" s="236"/>
      <c r="C36" s="188"/>
      <c r="D36" s="17" t="s">
        <v>999</v>
      </c>
      <c r="E36" s="44" t="s">
        <v>868</v>
      </c>
      <c r="F36" s="19" t="s">
        <v>867</v>
      </c>
      <c r="G36" s="163" t="s">
        <v>232</v>
      </c>
      <c r="H36" s="26">
        <v>0.2</v>
      </c>
      <c r="I36" s="27" t="s">
        <v>16</v>
      </c>
      <c r="J36" s="11" t="s">
        <v>931</v>
      </c>
      <c r="K36" s="27" t="s">
        <v>17</v>
      </c>
      <c r="L36" s="65" t="s">
        <v>1008</v>
      </c>
      <c r="M36" s="87">
        <v>0.91</v>
      </c>
      <c r="N36" s="15">
        <f t="shared" si="0"/>
        <v>0.99</v>
      </c>
      <c r="O36" s="78">
        <f t="shared" si="1"/>
        <v>0</v>
      </c>
      <c r="P36" s="78">
        <f t="shared" si="2"/>
        <v>0.18018000000000003</v>
      </c>
      <c r="Q36" s="153">
        <f t="shared" si="3"/>
        <v>1.8200000000000017E-3</v>
      </c>
      <c r="R36" s="561" t="s">
        <v>869</v>
      </c>
    </row>
    <row r="37" spans="2:18" s="3" customFormat="1" ht="27.95" customHeight="1">
      <c r="B37" s="236"/>
      <c r="C37" s="188"/>
      <c r="D37" s="20"/>
      <c r="E37" s="21"/>
      <c r="F37" s="31"/>
      <c r="G37" s="163" t="s">
        <v>233</v>
      </c>
      <c r="H37" s="15">
        <v>0.2</v>
      </c>
      <c r="I37" s="16" t="s">
        <v>16</v>
      </c>
      <c r="J37" s="12" t="s">
        <v>870</v>
      </c>
      <c r="K37" s="16" t="s">
        <v>17</v>
      </c>
      <c r="L37" s="65" t="s">
        <v>1008</v>
      </c>
      <c r="M37" s="85">
        <f>M36</f>
        <v>0.91</v>
      </c>
      <c r="N37" s="15">
        <f t="shared" si="0"/>
        <v>0.99</v>
      </c>
      <c r="O37" s="78">
        <f t="shared" si="1"/>
        <v>0</v>
      </c>
      <c r="P37" s="78">
        <f t="shared" si="2"/>
        <v>0.18018000000000003</v>
      </c>
      <c r="Q37" s="153">
        <f t="shared" si="3"/>
        <v>1.8200000000000017E-3</v>
      </c>
      <c r="R37" s="558"/>
    </row>
    <row r="38" spans="2:18" s="3" customFormat="1" ht="27.95" customHeight="1">
      <c r="B38" s="236"/>
      <c r="C38" s="188"/>
      <c r="D38" s="20"/>
      <c r="E38" s="21"/>
      <c r="F38" s="31"/>
      <c r="G38" s="163" t="s">
        <v>230</v>
      </c>
      <c r="H38" s="15">
        <v>0.2</v>
      </c>
      <c r="I38" s="16" t="s">
        <v>68</v>
      </c>
      <c r="J38" s="12" t="s">
        <v>870</v>
      </c>
      <c r="K38" s="16" t="s">
        <v>82</v>
      </c>
      <c r="L38" s="65" t="s">
        <v>1008</v>
      </c>
      <c r="M38" s="85">
        <f>M37</f>
        <v>0.91</v>
      </c>
      <c r="N38" s="15">
        <f t="shared" si="0"/>
        <v>0.99</v>
      </c>
      <c r="O38" s="78">
        <f t="shared" si="1"/>
        <v>0</v>
      </c>
      <c r="P38" s="78">
        <f t="shared" si="2"/>
        <v>0.18018000000000003</v>
      </c>
      <c r="Q38" s="153">
        <f t="shared" si="3"/>
        <v>1.8200000000000017E-3</v>
      </c>
      <c r="R38" s="558"/>
    </row>
    <row r="39" spans="2:18" s="3" customFormat="1" ht="27.95" customHeight="1">
      <c r="B39" s="236"/>
      <c r="C39" s="188"/>
      <c r="D39" s="20"/>
      <c r="E39" s="21"/>
      <c r="F39" s="31"/>
      <c r="G39" s="163" t="s">
        <v>231</v>
      </c>
      <c r="H39" s="15">
        <v>0.2</v>
      </c>
      <c r="I39" s="16" t="s">
        <v>27</v>
      </c>
      <c r="J39" s="12" t="s">
        <v>870</v>
      </c>
      <c r="K39" s="16" t="s">
        <v>17</v>
      </c>
      <c r="L39" s="65" t="s">
        <v>1008</v>
      </c>
      <c r="M39" s="85">
        <f>M38</f>
        <v>0.91</v>
      </c>
      <c r="N39" s="15">
        <f t="shared" si="0"/>
        <v>0.99</v>
      </c>
      <c r="O39" s="78">
        <f t="shared" si="1"/>
        <v>0</v>
      </c>
      <c r="P39" s="78">
        <f t="shared" si="2"/>
        <v>0.18018000000000003</v>
      </c>
      <c r="Q39" s="153">
        <f t="shared" si="3"/>
        <v>1.8200000000000017E-3</v>
      </c>
      <c r="R39" s="558"/>
    </row>
    <row r="40" spans="2:18" s="3" customFormat="1" ht="39.950000000000003" customHeight="1">
      <c r="B40" s="236"/>
      <c r="C40" s="188"/>
      <c r="D40" s="22"/>
      <c r="E40" s="23"/>
      <c r="F40" s="24"/>
      <c r="G40" s="168" t="s">
        <v>234</v>
      </c>
      <c r="H40" s="15">
        <v>0.2</v>
      </c>
      <c r="I40" s="16" t="s">
        <v>25</v>
      </c>
      <c r="J40" s="12" t="s">
        <v>870</v>
      </c>
      <c r="K40" s="16" t="s">
        <v>17</v>
      </c>
      <c r="L40" s="65" t="s">
        <v>1008</v>
      </c>
      <c r="M40" s="85">
        <f>M39</f>
        <v>0.91</v>
      </c>
      <c r="N40" s="15">
        <f t="shared" si="0"/>
        <v>0.99</v>
      </c>
      <c r="O40" s="78">
        <f t="shared" si="1"/>
        <v>0</v>
      </c>
      <c r="P40" s="78">
        <f t="shared" si="2"/>
        <v>0.18018000000000003</v>
      </c>
      <c r="Q40" s="153">
        <f t="shared" si="3"/>
        <v>1.8200000000000017E-3</v>
      </c>
      <c r="R40" s="559"/>
    </row>
    <row r="41" spans="2:18" s="3" customFormat="1" ht="27.95" customHeight="1">
      <c r="B41" s="236"/>
      <c r="C41" s="188"/>
      <c r="D41" s="17" t="s">
        <v>1000</v>
      </c>
      <c r="E41" s="18" t="s">
        <v>890</v>
      </c>
      <c r="F41" s="19" t="s">
        <v>905</v>
      </c>
      <c r="G41" s="14" t="s">
        <v>12</v>
      </c>
      <c r="H41" s="15">
        <v>0.8</v>
      </c>
      <c r="I41" s="16" t="s">
        <v>81</v>
      </c>
      <c r="J41" s="12" t="s">
        <v>1009</v>
      </c>
      <c r="K41" s="16" t="s">
        <v>298</v>
      </c>
      <c r="L41" s="65" t="s">
        <v>299</v>
      </c>
      <c r="M41" s="85">
        <v>0.2</v>
      </c>
      <c r="N41" s="15">
        <f t="shared" si="0"/>
        <v>0</v>
      </c>
      <c r="O41" s="78">
        <f t="shared" si="1"/>
        <v>0.16000000000000003</v>
      </c>
      <c r="P41" s="78">
        <f t="shared" si="2"/>
        <v>0</v>
      </c>
      <c r="Q41" s="153">
        <f t="shared" si="3"/>
        <v>0</v>
      </c>
      <c r="R41" s="171"/>
    </row>
    <row r="42" spans="2:18" s="3" customFormat="1" ht="27.95" customHeight="1">
      <c r="B42" s="236"/>
      <c r="C42" s="188"/>
      <c r="D42" s="20"/>
      <c r="E42" s="21"/>
      <c r="F42" s="31"/>
      <c r="G42" s="14" t="s">
        <v>13</v>
      </c>
      <c r="H42" s="15">
        <v>0.1</v>
      </c>
      <c r="I42" s="16" t="s">
        <v>81</v>
      </c>
      <c r="J42" s="12" t="s">
        <v>918</v>
      </c>
      <c r="K42" s="16" t="s">
        <v>215</v>
      </c>
      <c r="L42" s="65" t="s">
        <v>109</v>
      </c>
      <c r="M42" s="85">
        <f>M41</f>
        <v>0.2</v>
      </c>
      <c r="N42" s="15">
        <f t="shared" si="0"/>
        <v>0</v>
      </c>
      <c r="O42" s="78">
        <f t="shared" si="1"/>
        <v>2.0000000000000004E-2</v>
      </c>
      <c r="P42" s="78">
        <f t="shared" si="2"/>
        <v>0</v>
      </c>
      <c r="Q42" s="153">
        <f t="shared" si="3"/>
        <v>0</v>
      </c>
      <c r="R42" s="171"/>
    </row>
    <row r="43" spans="2:18" s="3" customFormat="1" ht="27.95" customHeight="1">
      <c r="B43" s="236"/>
      <c r="C43" s="188"/>
      <c r="D43" s="20"/>
      <c r="E43" s="21"/>
      <c r="F43" s="31"/>
      <c r="G43" s="90" t="s">
        <v>14</v>
      </c>
      <c r="H43" s="172">
        <v>0.1</v>
      </c>
      <c r="I43" s="16" t="s">
        <v>81</v>
      </c>
      <c r="J43" s="12" t="s">
        <v>918</v>
      </c>
      <c r="K43" s="16" t="s">
        <v>79</v>
      </c>
      <c r="L43" s="65" t="s">
        <v>863</v>
      </c>
      <c r="M43" s="85">
        <f>M42</f>
        <v>0.2</v>
      </c>
      <c r="N43" s="15">
        <f t="shared" si="0"/>
        <v>0</v>
      </c>
      <c r="O43" s="78">
        <f t="shared" si="1"/>
        <v>2.0000000000000004E-2</v>
      </c>
      <c r="P43" s="78">
        <f t="shared" si="2"/>
        <v>0</v>
      </c>
      <c r="Q43" s="153">
        <f t="shared" si="3"/>
        <v>0</v>
      </c>
      <c r="R43" s="171"/>
    </row>
    <row r="44" spans="2:18" s="3" customFormat="1" ht="27.95" customHeight="1">
      <c r="B44" s="236"/>
      <c r="C44" s="188"/>
      <c r="D44" s="17" t="s">
        <v>1001</v>
      </c>
      <c r="E44" s="18" t="s">
        <v>76</v>
      </c>
      <c r="F44" s="19" t="s">
        <v>108</v>
      </c>
      <c r="G44" s="168" t="s">
        <v>356</v>
      </c>
      <c r="H44" s="164">
        <v>0.25</v>
      </c>
      <c r="I44" s="16" t="s">
        <v>81</v>
      </c>
      <c r="J44" s="12" t="s">
        <v>1009</v>
      </c>
      <c r="K44" s="16" t="s">
        <v>298</v>
      </c>
      <c r="L44" s="65" t="s">
        <v>217</v>
      </c>
      <c r="M44" s="87">
        <v>1</v>
      </c>
      <c r="N44" s="15">
        <f t="shared" si="0"/>
        <v>0</v>
      </c>
      <c r="O44" s="78">
        <f t="shared" si="1"/>
        <v>0.25</v>
      </c>
      <c r="P44" s="78">
        <f t="shared" si="2"/>
        <v>0</v>
      </c>
      <c r="Q44" s="153">
        <f t="shared" si="3"/>
        <v>0</v>
      </c>
      <c r="R44" s="171"/>
    </row>
    <row r="45" spans="2:18" s="3" customFormat="1" ht="27.95" customHeight="1">
      <c r="B45" s="236"/>
      <c r="C45" s="188"/>
      <c r="D45" s="20"/>
      <c r="E45" s="21"/>
      <c r="F45" s="31"/>
      <c r="G45" s="168" t="s">
        <v>886</v>
      </c>
      <c r="H45" s="164">
        <v>0.25</v>
      </c>
      <c r="I45" s="16" t="s">
        <v>219</v>
      </c>
      <c r="J45" s="12" t="s">
        <v>918</v>
      </c>
      <c r="K45" s="16" t="s">
        <v>215</v>
      </c>
      <c r="L45" s="65" t="s">
        <v>299</v>
      </c>
      <c r="M45" s="85">
        <f>M44</f>
        <v>1</v>
      </c>
      <c r="N45" s="15">
        <f t="shared" si="0"/>
        <v>0</v>
      </c>
      <c r="O45" s="78">
        <f t="shared" si="1"/>
        <v>0.25</v>
      </c>
      <c r="P45" s="78">
        <f t="shared" si="2"/>
        <v>0</v>
      </c>
      <c r="Q45" s="153">
        <f t="shared" si="3"/>
        <v>0</v>
      </c>
      <c r="R45" s="171"/>
    </row>
    <row r="46" spans="2:18" s="3" customFormat="1" ht="27.95" customHeight="1">
      <c r="B46" s="236"/>
      <c r="C46" s="188"/>
      <c r="D46" s="20"/>
      <c r="E46" s="21"/>
      <c r="F46" s="31"/>
      <c r="G46" s="168" t="s">
        <v>887</v>
      </c>
      <c r="H46" s="164">
        <v>0.25</v>
      </c>
      <c r="I46" s="16" t="s">
        <v>81</v>
      </c>
      <c r="J46" s="12" t="s">
        <v>942</v>
      </c>
      <c r="K46" s="16" t="s">
        <v>79</v>
      </c>
      <c r="L46" s="65" t="s">
        <v>863</v>
      </c>
      <c r="M46" s="85">
        <f>M45</f>
        <v>1</v>
      </c>
      <c r="N46" s="15">
        <f t="shared" si="0"/>
        <v>0</v>
      </c>
      <c r="O46" s="78">
        <f t="shared" si="1"/>
        <v>0.25</v>
      </c>
      <c r="P46" s="78">
        <f t="shared" si="2"/>
        <v>0</v>
      </c>
      <c r="Q46" s="153">
        <f t="shared" si="3"/>
        <v>0</v>
      </c>
      <c r="R46" s="171"/>
    </row>
    <row r="47" spans="2:18" s="3" customFormat="1" ht="27.95" customHeight="1">
      <c r="B47" s="236"/>
      <c r="C47" s="188"/>
      <c r="D47" s="20"/>
      <c r="E47" s="21"/>
      <c r="F47" s="31"/>
      <c r="G47" s="186" t="s">
        <v>888</v>
      </c>
      <c r="H47" s="183">
        <v>0.25</v>
      </c>
      <c r="I47" s="16" t="s">
        <v>941</v>
      </c>
      <c r="J47" s="12" t="s">
        <v>942</v>
      </c>
      <c r="K47" s="16" t="s">
        <v>79</v>
      </c>
      <c r="L47" s="65" t="s">
        <v>109</v>
      </c>
      <c r="M47" s="85">
        <f>M46</f>
        <v>1</v>
      </c>
      <c r="N47" s="15">
        <f t="shared" si="0"/>
        <v>0</v>
      </c>
      <c r="O47" s="78">
        <f t="shared" si="1"/>
        <v>0.25</v>
      </c>
      <c r="P47" s="78">
        <f t="shared" si="2"/>
        <v>0</v>
      </c>
      <c r="Q47" s="153">
        <f t="shared" si="3"/>
        <v>0</v>
      </c>
      <c r="R47" s="171"/>
    </row>
    <row r="48" spans="2:18" s="3" customFormat="1" ht="27.95" customHeight="1">
      <c r="B48" s="236"/>
      <c r="C48" s="188"/>
      <c r="D48" s="17" t="s">
        <v>1002</v>
      </c>
      <c r="E48" s="18" t="s">
        <v>908</v>
      </c>
      <c r="F48" s="19" t="s">
        <v>909</v>
      </c>
      <c r="G48" s="168" t="s">
        <v>356</v>
      </c>
      <c r="H48" s="164">
        <v>0.25</v>
      </c>
      <c r="I48" s="16" t="s">
        <v>222</v>
      </c>
      <c r="J48" s="12" t="s">
        <v>942</v>
      </c>
      <c r="K48" s="16" t="s">
        <v>79</v>
      </c>
      <c r="L48" s="65" t="s">
        <v>109</v>
      </c>
      <c r="M48" s="85">
        <v>2</v>
      </c>
      <c r="N48" s="15">
        <f t="shared" si="0"/>
        <v>0</v>
      </c>
      <c r="O48" s="78">
        <f t="shared" si="1"/>
        <v>0.5</v>
      </c>
      <c r="P48" s="78">
        <f t="shared" si="2"/>
        <v>0</v>
      </c>
      <c r="Q48" s="153">
        <f t="shared" si="3"/>
        <v>0</v>
      </c>
      <c r="R48" s="171"/>
    </row>
    <row r="49" spans="2:18" s="3" customFormat="1" ht="27.95" customHeight="1">
      <c r="B49" s="236"/>
      <c r="C49" s="188"/>
      <c r="D49" s="20"/>
      <c r="E49" s="21"/>
      <c r="F49" s="31"/>
      <c r="G49" s="168" t="s">
        <v>886</v>
      </c>
      <c r="H49" s="164">
        <v>0.25</v>
      </c>
      <c r="I49" s="16" t="s">
        <v>81</v>
      </c>
      <c r="J49" s="12" t="s">
        <v>942</v>
      </c>
      <c r="K49" s="16" t="s">
        <v>298</v>
      </c>
      <c r="L49" s="65" t="s">
        <v>109</v>
      </c>
      <c r="M49" s="85">
        <f>M48</f>
        <v>2</v>
      </c>
      <c r="N49" s="15">
        <f t="shared" si="0"/>
        <v>0</v>
      </c>
      <c r="O49" s="78">
        <f t="shared" si="1"/>
        <v>0.5</v>
      </c>
      <c r="P49" s="78">
        <f t="shared" si="2"/>
        <v>0</v>
      </c>
      <c r="Q49" s="153">
        <f t="shared" si="3"/>
        <v>0</v>
      </c>
      <c r="R49" s="171"/>
    </row>
    <row r="50" spans="2:18" s="3" customFormat="1" ht="27.95" customHeight="1">
      <c r="B50" s="236"/>
      <c r="C50" s="188"/>
      <c r="D50" s="20"/>
      <c r="E50" s="21"/>
      <c r="F50" s="31"/>
      <c r="G50" s="168" t="s">
        <v>887</v>
      </c>
      <c r="H50" s="164">
        <v>0.25</v>
      </c>
      <c r="I50" s="16" t="s">
        <v>222</v>
      </c>
      <c r="J50" s="12" t="s">
        <v>942</v>
      </c>
      <c r="K50" s="16" t="s">
        <v>298</v>
      </c>
      <c r="L50" s="65" t="s">
        <v>109</v>
      </c>
      <c r="M50" s="85">
        <f>M49</f>
        <v>2</v>
      </c>
      <c r="N50" s="15">
        <f t="shared" si="0"/>
        <v>0</v>
      </c>
      <c r="O50" s="78">
        <f t="shared" si="1"/>
        <v>0.5</v>
      </c>
      <c r="P50" s="78">
        <f t="shared" si="2"/>
        <v>0</v>
      </c>
      <c r="Q50" s="153">
        <f t="shared" si="3"/>
        <v>0</v>
      </c>
      <c r="R50" s="171"/>
    </row>
    <row r="51" spans="2:18" s="3" customFormat="1" ht="27.95" customHeight="1">
      <c r="B51" s="236"/>
      <c r="C51" s="188"/>
      <c r="D51" s="20"/>
      <c r="E51" s="21"/>
      <c r="F51" s="31"/>
      <c r="G51" s="186" t="s">
        <v>888</v>
      </c>
      <c r="H51" s="183">
        <v>0.25</v>
      </c>
      <c r="I51" s="16" t="s">
        <v>81</v>
      </c>
      <c r="J51" s="12" t="s">
        <v>918</v>
      </c>
      <c r="K51" s="16" t="s">
        <v>215</v>
      </c>
      <c r="L51" s="65" t="s">
        <v>109</v>
      </c>
      <c r="M51" s="85">
        <f>M50</f>
        <v>2</v>
      </c>
      <c r="N51" s="15">
        <f t="shared" si="0"/>
        <v>0</v>
      </c>
      <c r="O51" s="78">
        <f t="shared" si="1"/>
        <v>0.5</v>
      </c>
      <c r="P51" s="78">
        <f t="shared" si="2"/>
        <v>0</v>
      </c>
      <c r="Q51" s="153">
        <f t="shared" si="3"/>
        <v>0</v>
      </c>
      <c r="R51" s="171"/>
    </row>
    <row r="52" spans="2:18" s="3" customFormat="1" ht="27.95" customHeight="1">
      <c r="B52" s="236"/>
      <c r="C52" s="188"/>
      <c r="D52" s="17" t="s">
        <v>1003</v>
      </c>
      <c r="E52" s="18" t="s">
        <v>890</v>
      </c>
      <c r="F52" s="19" t="s">
        <v>911</v>
      </c>
      <c r="G52" s="14" t="s">
        <v>12</v>
      </c>
      <c r="H52" s="15">
        <v>0.8</v>
      </c>
      <c r="I52" s="16" t="s">
        <v>930</v>
      </c>
      <c r="J52" s="12" t="s">
        <v>870</v>
      </c>
      <c r="K52" s="16" t="s">
        <v>221</v>
      </c>
      <c r="L52" s="65" t="s">
        <v>1008</v>
      </c>
      <c r="M52" s="85">
        <v>0.2</v>
      </c>
      <c r="N52" s="15">
        <f t="shared" si="0"/>
        <v>0.99</v>
      </c>
      <c r="O52" s="78">
        <f t="shared" si="1"/>
        <v>0</v>
      </c>
      <c r="P52" s="78">
        <f t="shared" si="2"/>
        <v>0.15840000000000004</v>
      </c>
      <c r="Q52" s="81">
        <f t="shared" si="3"/>
        <v>1.6000000000000018E-3</v>
      </c>
      <c r="R52" s="171"/>
    </row>
    <row r="53" spans="2:18" s="3" customFormat="1" ht="27.95" customHeight="1">
      <c r="B53" s="236"/>
      <c r="C53" s="188"/>
      <c r="D53" s="20"/>
      <c r="E53" s="21"/>
      <c r="F53" s="31"/>
      <c r="G53" s="14" t="s">
        <v>13</v>
      </c>
      <c r="H53" s="15">
        <v>0.1</v>
      </c>
      <c r="I53" s="16" t="s">
        <v>339</v>
      </c>
      <c r="J53" s="12" t="s">
        <v>943</v>
      </c>
      <c r="K53" s="16" t="s">
        <v>945</v>
      </c>
      <c r="L53" s="65" t="s">
        <v>1008</v>
      </c>
      <c r="M53" s="85">
        <f>M52</f>
        <v>0.2</v>
      </c>
      <c r="N53" s="15">
        <f t="shared" si="0"/>
        <v>0.99</v>
      </c>
      <c r="O53" s="78">
        <f t="shared" si="1"/>
        <v>0</v>
      </c>
      <c r="P53" s="78">
        <f t="shared" si="2"/>
        <v>1.9800000000000005E-2</v>
      </c>
      <c r="Q53" s="81">
        <f t="shared" si="3"/>
        <v>2.0000000000000023E-4</v>
      </c>
      <c r="R53" s="171"/>
    </row>
    <row r="54" spans="2:18" s="3" customFormat="1" ht="27.95" customHeight="1">
      <c r="B54" s="236"/>
      <c r="C54" s="188"/>
      <c r="D54" s="22"/>
      <c r="E54" s="23"/>
      <c r="F54" s="24"/>
      <c r="G54" s="14" t="s">
        <v>14</v>
      </c>
      <c r="H54" s="15">
        <v>0.1</v>
      </c>
      <c r="I54" s="16" t="s">
        <v>934</v>
      </c>
      <c r="J54" s="12" t="s">
        <v>944</v>
      </c>
      <c r="K54" s="16" t="s">
        <v>221</v>
      </c>
      <c r="L54" s="65" t="s">
        <v>1008</v>
      </c>
      <c r="M54" s="85">
        <f>M53</f>
        <v>0.2</v>
      </c>
      <c r="N54" s="15">
        <f t="shared" si="0"/>
        <v>0.99</v>
      </c>
      <c r="O54" s="78">
        <f t="shared" si="1"/>
        <v>0</v>
      </c>
      <c r="P54" s="78">
        <f t="shared" si="2"/>
        <v>1.9800000000000005E-2</v>
      </c>
      <c r="Q54" s="81">
        <f t="shared" si="3"/>
        <v>2.0000000000000023E-4</v>
      </c>
      <c r="R54" s="171"/>
    </row>
    <row r="55" spans="2:18" s="3" customFormat="1" ht="39.950000000000003" customHeight="1">
      <c r="B55" s="236"/>
      <c r="C55" s="188"/>
      <c r="D55" s="17" t="s">
        <v>1004</v>
      </c>
      <c r="E55" s="18" t="s">
        <v>71</v>
      </c>
      <c r="F55" s="19" t="s">
        <v>912</v>
      </c>
      <c r="G55" s="14" t="s">
        <v>205</v>
      </c>
      <c r="H55" s="15">
        <v>0.4</v>
      </c>
      <c r="I55" s="16" t="s">
        <v>930</v>
      </c>
      <c r="J55" s="12" t="s">
        <v>870</v>
      </c>
      <c r="K55" s="16" t="s">
        <v>221</v>
      </c>
      <c r="L55" s="65" t="s">
        <v>1008</v>
      </c>
      <c r="M55" s="85">
        <v>2</v>
      </c>
      <c r="N55" s="15">
        <f t="shared" si="0"/>
        <v>0.99</v>
      </c>
      <c r="O55" s="78">
        <f t="shared" si="1"/>
        <v>0</v>
      </c>
      <c r="P55" s="78">
        <f t="shared" si="2"/>
        <v>0.79200000000000004</v>
      </c>
      <c r="Q55" s="153">
        <f t="shared" si="3"/>
        <v>8.0000000000000071E-3</v>
      </c>
      <c r="R55" s="171"/>
    </row>
    <row r="56" spans="2:18" s="3" customFormat="1" ht="27.95" customHeight="1">
      <c r="B56" s="236"/>
      <c r="C56" s="188"/>
      <c r="D56" s="20"/>
      <c r="E56" s="21"/>
      <c r="F56" s="31"/>
      <c r="G56" s="14" t="s">
        <v>206</v>
      </c>
      <c r="H56" s="15">
        <v>0.4</v>
      </c>
      <c r="I56" s="16" t="s">
        <v>339</v>
      </c>
      <c r="J56" s="12" t="s">
        <v>943</v>
      </c>
      <c r="K56" s="16" t="s">
        <v>945</v>
      </c>
      <c r="L56" s="65" t="s">
        <v>1008</v>
      </c>
      <c r="M56" s="85">
        <f>M55</f>
        <v>2</v>
      </c>
      <c r="N56" s="15">
        <f t="shared" si="0"/>
        <v>0.99</v>
      </c>
      <c r="O56" s="78">
        <f t="shared" si="1"/>
        <v>0</v>
      </c>
      <c r="P56" s="78">
        <f t="shared" si="2"/>
        <v>0.79200000000000004</v>
      </c>
      <c r="Q56" s="153">
        <f t="shared" si="3"/>
        <v>8.0000000000000071E-3</v>
      </c>
      <c r="R56" s="171"/>
    </row>
    <row r="57" spans="2:18" s="3" customFormat="1" ht="27.95" customHeight="1">
      <c r="B57" s="236"/>
      <c r="C57" s="188"/>
      <c r="D57" s="20"/>
      <c r="E57" s="21"/>
      <c r="F57" s="31"/>
      <c r="G57" s="90" t="s">
        <v>14</v>
      </c>
      <c r="H57" s="172">
        <v>0.2</v>
      </c>
      <c r="I57" s="16" t="s">
        <v>934</v>
      </c>
      <c r="J57" s="12" t="s">
        <v>944</v>
      </c>
      <c r="K57" s="16" t="s">
        <v>221</v>
      </c>
      <c r="L57" s="65" t="s">
        <v>1008</v>
      </c>
      <c r="M57" s="85">
        <f>M56</f>
        <v>2</v>
      </c>
      <c r="N57" s="15">
        <f t="shared" si="0"/>
        <v>0.99</v>
      </c>
      <c r="O57" s="78">
        <f t="shared" si="1"/>
        <v>0</v>
      </c>
      <c r="P57" s="78">
        <f t="shared" si="2"/>
        <v>0.39600000000000002</v>
      </c>
      <c r="Q57" s="153">
        <f t="shared" si="3"/>
        <v>4.0000000000000036E-3</v>
      </c>
      <c r="R57" s="171"/>
    </row>
    <row r="58" spans="2:18" s="3" customFormat="1" ht="27.95" customHeight="1">
      <c r="B58" s="236"/>
      <c r="C58" s="188"/>
      <c r="D58" s="17" t="s">
        <v>1005</v>
      </c>
      <c r="E58" s="18" t="s">
        <v>71</v>
      </c>
      <c r="F58" s="19" t="s">
        <v>994</v>
      </c>
      <c r="G58" s="14" t="s">
        <v>205</v>
      </c>
      <c r="H58" s="15">
        <v>0.4</v>
      </c>
      <c r="I58" s="165" t="s">
        <v>81</v>
      </c>
      <c r="J58" s="13" t="s">
        <v>946</v>
      </c>
      <c r="K58" s="165" t="s">
        <v>79</v>
      </c>
      <c r="L58" s="66" t="s">
        <v>217</v>
      </c>
      <c r="M58" s="85">
        <v>2</v>
      </c>
      <c r="N58" s="15">
        <f>IF(K58="Detected", 0.99,0)</f>
        <v>0</v>
      </c>
      <c r="O58" s="78">
        <f>IF(I58="Safe", M58*H58,0)</f>
        <v>0.8</v>
      </c>
      <c r="P58" s="78">
        <f>IF(I58="Dangerous",M58*H58*N58,0)</f>
        <v>0</v>
      </c>
      <c r="Q58" s="153">
        <f>IF(P58=0,0,M58*H58*(1-N58))</f>
        <v>0</v>
      </c>
      <c r="R58" s="171"/>
    </row>
    <row r="59" spans="2:18" s="3" customFormat="1" ht="39.950000000000003" customHeight="1">
      <c r="B59" s="236"/>
      <c r="C59" s="188"/>
      <c r="D59" s="20"/>
      <c r="E59" s="21"/>
      <c r="F59" s="31"/>
      <c r="G59" s="14" t="s">
        <v>206</v>
      </c>
      <c r="H59" s="15">
        <v>0.4</v>
      </c>
      <c r="I59" s="165" t="s">
        <v>68</v>
      </c>
      <c r="J59" s="13" t="s">
        <v>948</v>
      </c>
      <c r="K59" s="165" t="s">
        <v>300</v>
      </c>
      <c r="L59" s="166" t="s">
        <v>949</v>
      </c>
      <c r="M59" s="85">
        <f>M58</f>
        <v>2</v>
      </c>
      <c r="N59" s="15">
        <f>IF(K59="Detected", 0.99,0)</f>
        <v>0.99</v>
      </c>
      <c r="O59" s="78">
        <f>IF(I59="Safe", M59*H59,0)</f>
        <v>0</v>
      </c>
      <c r="P59" s="78">
        <f>IF(I59="Dangerous",M59*H59*N59,0)</f>
        <v>0.79200000000000004</v>
      </c>
      <c r="Q59" s="153">
        <f>IF(P59=0,0,M59*H59*(1-N59))</f>
        <v>8.0000000000000071E-3</v>
      </c>
      <c r="R59" s="171"/>
    </row>
    <row r="60" spans="2:18" s="3" customFormat="1" ht="27.95" customHeight="1" thickBot="1">
      <c r="B60" s="237"/>
      <c r="C60" s="189"/>
      <c r="D60" s="46"/>
      <c r="E60" s="43"/>
      <c r="F60" s="48"/>
      <c r="G60" s="49" t="s">
        <v>14</v>
      </c>
      <c r="H60" s="50">
        <v>0.2</v>
      </c>
      <c r="I60" s="198" t="s">
        <v>81</v>
      </c>
      <c r="J60" s="199" t="s">
        <v>946</v>
      </c>
      <c r="K60" s="198" t="s">
        <v>79</v>
      </c>
      <c r="L60" s="199" t="s">
        <v>299</v>
      </c>
      <c r="M60" s="86">
        <f>M59</f>
        <v>2</v>
      </c>
      <c r="N60" s="50">
        <f>IF(K60="Detected", 0.99,0)</f>
        <v>0</v>
      </c>
      <c r="O60" s="82">
        <f>IF(I60="Safe", M60*H60,0)</f>
        <v>0.4</v>
      </c>
      <c r="P60" s="82">
        <f>IF(I60="Dangerous",M60*H60*N60,0)</f>
        <v>0</v>
      </c>
      <c r="Q60" s="154">
        <f>IF(P60=0,0,M60*H60*(1-N60))</f>
        <v>0</v>
      </c>
      <c r="R60" s="197"/>
    </row>
    <row r="61" spans="2:18" s="3" customFormat="1" ht="12.75">
      <c r="G61" s="6"/>
      <c r="H61" s="8"/>
      <c r="I61" s="5"/>
      <c r="J61" s="9"/>
      <c r="K61" s="5"/>
      <c r="L61" s="9"/>
      <c r="M61" s="58"/>
      <c r="N61" s="60"/>
      <c r="O61" s="56"/>
      <c r="P61" s="56"/>
      <c r="Q61" s="56"/>
    </row>
    <row r="62" spans="2:18" s="3" customFormat="1" ht="12.75">
      <c r="G62" s="6"/>
      <c r="H62" s="8"/>
      <c r="I62" s="5"/>
      <c r="J62" s="9"/>
      <c r="K62" s="5"/>
      <c r="L62" s="9"/>
      <c r="M62" s="58"/>
      <c r="N62" s="60"/>
      <c r="O62" s="56"/>
      <c r="P62" s="56"/>
      <c r="Q62" s="56"/>
    </row>
    <row r="63" spans="2:18" s="3" customFormat="1" ht="12.75">
      <c r="G63" s="6"/>
      <c r="H63" s="8"/>
      <c r="I63" s="5"/>
      <c r="J63" s="9"/>
      <c r="K63" s="5"/>
      <c r="L63" s="9"/>
      <c r="M63" s="58"/>
      <c r="N63" s="60"/>
      <c r="O63" s="56"/>
      <c r="P63" s="56"/>
      <c r="Q63" s="56"/>
    </row>
    <row r="64" spans="2:18"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I238" s="5"/>
      <c r="J238" s="9"/>
      <c r="K238" s="5"/>
      <c r="L238" s="9"/>
      <c r="M238" s="58"/>
      <c r="N238" s="60"/>
      <c r="O238" s="56"/>
      <c r="P238" s="56"/>
      <c r="Q238" s="56"/>
    </row>
    <row r="239" spans="7:17" s="3" customFormat="1" ht="12.75">
      <c r="G239" s="6"/>
      <c r="I239" s="5"/>
      <c r="J239" s="9"/>
      <c r="K239" s="5"/>
      <c r="L239" s="9"/>
      <c r="M239" s="58"/>
      <c r="N239" s="60"/>
      <c r="O239" s="56"/>
      <c r="P239" s="56"/>
      <c r="Q239" s="56"/>
    </row>
    <row r="240" spans="7:17" s="3" customFormat="1" ht="12.75">
      <c r="G240" s="6"/>
      <c r="I240" s="5"/>
      <c r="J240" s="9"/>
      <c r="K240" s="5"/>
      <c r="L240" s="9"/>
      <c r="M240" s="58"/>
      <c r="N240" s="60"/>
      <c r="O240" s="56"/>
      <c r="P240" s="56"/>
      <c r="Q240" s="56"/>
    </row>
    <row r="241" spans="7:17" s="3" customFormat="1" ht="12.75">
      <c r="G241" s="6"/>
      <c r="I241" s="5"/>
      <c r="J241" s="9"/>
      <c r="K241" s="5"/>
      <c r="L241" s="9"/>
      <c r="M241" s="58"/>
      <c r="N241" s="60"/>
      <c r="O241" s="56"/>
      <c r="P241" s="56"/>
      <c r="Q241" s="56"/>
    </row>
    <row r="242" spans="7:17" s="3" customFormat="1" ht="12.75">
      <c r="G242" s="6"/>
      <c r="I242" s="5"/>
      <c r="J242" s="9"/>
      <c r="K242" s="5"/>
      <c r="L242" s="9"/>
      <c r="M242" s="58"/>
      <c r="N242" s="60"/>
      <c r="O242" s="56"/>
      <c r="P242" s="56"/>
      <c r="Q242" s="56"/>
    </row>
    <row r="243" spans="7:17" s="3" customFormat="1" ht="12.75">
      <c r="G243" s="6"/>
      <c r="I243" s="5"/>
      <c r="J243" s="9"/>
      <c r="K243" s="5"/>
      <c r="L243" s="9"/>
      <c r="M243" s="58"/>
      <c r="N243" s="60"/>
      <c r="O243" s="56"/>
      <c r="P243" s="56"/>
      <c r="Q243" s="56"/>
    </row>
    <row r="244" spans="7:17" s="3" customFormat="1" ht="12.75">
      <c r="G244" s="6"/>
      <c r="I244" s="5"/>
      <c r="J244" s="9"/>
      <c r="K244" s="5"/>
      <c r="L244" s="9"/>
      <c r="M244" s="58"/>
      <c r="N244" s="60"/>
      <c r="O244" s="56"/>
      <c r="P244" s="56"/>
      <c r="Q244" s="56"/>
    </row>
    <row r="245" spans="7:17" s="3" customFormat="1" ht="12.75">
      <c r="G245" s="6"/>
      <c r="I245" s="5"/>
      <c r="J245" s="9"/>
      <c r="K245" s="5"/>
      <c r="L245" s="9"/>
      <c r="M245" s="58"/>
      <c r="N245" s="60"/>
      <c r="O245" s="56"/>
      <c r="P245" s="56"/>
      <c r="Q245" s="56"/>
    </row>
    <row r="246" spans="7:17" s="3" customFormat="1" ht="12.75">
      <c r="G246" s="6"/>
      <c r="I246" s="5"/>
      <c r="J246" s="9"/>
      <c r="K246" s="5"/>
      <c r="L246" s="9"/>
      <c r="M246" s="58"/>
      <c r="N246" s="60"/>
      <c r="O246" s="56"/>
      <c r="P246" s="56"/>
      <c r="Q246" s="56"/>
    </row>
    <row r="247" spans="7:17" s="3" customFormat="1" ht="12.75">
      <c r="G247" s="6"/>
      <c r="I247" s="5"/>
      <c r="J247" s="9"/>
      <c r="K247" s="5"/>
      <c r="L247" s="9"/>
      <c r="M247" s="58"/>
      <c r="N247" s="60"/>
      <c r="O247" s="56"/>
      <c r="P247" s="56"/>
      <c r="Q247" s="56"/>
    </row>
    <row r="248" spans="7:17" s="3" customFormat="1" ht="12.75">
      <c r="G248" s="6"/>
      <c r="I248" s="5"/>
      <c r="J248" s="9"/>
      <c r="K248" s="5"/>
      <c r="L248" s="9"/>
      <c r="M248" s="58"/>
      <c r="N248" s="60"/>
      <c r="O248" s="56"/>
      <c r="P248" s="56"/>
      <c r="Q248" s="56"/>
    </row>
    <row r="249" spans="7:17" s="3" customFormat="1" ht="12.75">
      <c r="G249" s="6"/>
      <c r="I249" s="5"/>
      <c r="J249" s="9"/>
      <c r="K249" s="5"/>
      <c r="L249" s="9"/>
      <c r="M249" s="58"/>
      <c r="N249" s="60"/>
      <c r="O249" s="56"/>
      <c r="P249" s="56"/>
      <c r="Q249" s="56"/>
    </row>
    <row r="250" spans="7:17" s="3" customFormat="1" ht="12.75">
      <c r="G250" s="6"/>
      <c r="I250" s="5"/>
      <c r="J250" s="9"/>
      <c r="K250" s="5"/>
      <c r="L250" s="9"/>
      <c r="M250" s="58"/>
      <c r="N250" s="60"/>
      <c r="O250" s="56"/>
      <c r="P250" s="56"/>
      <c r="Q250" s="56"/>
    </row>
    <row r="251" spans="7:17" s="3" customFormat="1" ht="12.75">
      <c r="G251" s="6"/>
      <c r="I251" s="5"/>
      <c r="J251" s="9"/>
      <c r="K251" s="5"/>
      <c r="L251" s="9"/>
      <c r="M251" s="58"/>
      <c r="N251" s="60"/>
      <c r="O251" s="56"/>
      <c r="P251" s="56"/>
      <c r="Q251" s="56"/>
    </row>
    <row r="252" spans="7:17" s="3" customFormat="1" ht="12.75">
      <c r="G252" s="6"/>
      <c r="I252" s="5"/>
      <c r="J252" s="9"/>
      <c r="K252" s="5"/>
      <c r="L252" s="9"/>
      <c r="M252" s="58"/>
      <c r="N252" s="60"/>
      <c r="O252" s="56"/>
      <c r="P252" s="56"/>
      <c r="Q252" s="56"/>
    </row>
    <row r="253" spans="7:17" s="3" customFormat="1" ht="12.75">
      <c r="G253" s="6"/>
      <c r="I253" s="5"/>
      <c r="J253" s="9"/>
      <c r="K253" s="5"/>
      <c r="L253" s="9"/>
      <c r="M253" s="58"/>
      <c r="N253" s="60"/>
      <c r="O253" s="56"/>
      <c r="P253" s="56"/>
      <c r="Q253" s="56"/>
    </row>
    <row r="254" spans="7:17" s="3" customFormat="1" ht="12.75">
      <c r="G254" s="6"/>
      <c r="I254" s="5"/>
      <c r="J254" s="9"/>
      <c r="K254" s="5"/>
      <c r="L254" s="9"/>
      <c r="M254" s="58"/>
      <c r="N254" s="60"/>
      <c r="O254" s="56"/>
      <c r="P254" s="56"/>
      <c r="Q254" s="56"/>
    </row>
    <row r="255" spans="7:17" s="3" customFormat="1" ht="12.75">
      <c r="G255" s="6"/>
      <c r="I255" s="5"/>
      <c r="J255" s="9"/>
      <c r="K255" s="5"/>
      <c r="L255" s="9"/>
      <c r="M255" s="58"/>
      <c r="N255" s="60"/>
      <c r="O255" s="56"/>
      <c r="P255" s="56"/>
      <c r="Q255" s="56"/>
    </row>
    <row r="256" spans="7:17" s="3" customFormat="1" ht="12.75">
      <c r="G256" s="6"/>
      <c r="I256" s="5"/>
      <c r="J256" s="9"/>
      <c r="K256" s="5"/>
      <c r="L256" s="9"/>
      <c r="M256" s="58"/>
      <c r="N256" s="60"/>
      <c r="O256" s="56"/>
      <c r="P256" s="56"/>
      <c r="Q256" s="56"/>
    </row>
    <row r="257" spans="7:17" s="3" customFormat="1" ht="12.75">
      <c r="G257" s="6"/>
      <c r="I257" s="5"/>
      <c r="J257" s="9"/>
      <c r="K257" s="5"/>
      <c r="L257" s="9"/>
      <c r="M257" s="58"/>
      <c r="N257" s="60"/>
      <c r="O257" s="56"/>
      <c r="P257" s="56"/>
      <c r="Q257" s="56"/>
    </row>
    <row r="258" spans="7:17" s="3" customFormat="1" ht="12.75">
      <c r="G258" s="6"/>
      <c r="I258" s="5"/>
      <c r="J258" s="9"/>
      <c r="K258" s="5"/>
      <c r="L258" s="9"/>
      <c r="M258" s="58"/>
      <c r="N258" s="60"/>
      <c r="O258" s="56"/>
      <c r="P258" s="56"/>
      <c r="Q258" s="56"/>
    </row>
    <row r="259" spans="7:17" s="3" customFormat="1" ht="12.75">
      <c r="G259" s="6"/>
      <c r="I259" s="5"/>
      <c r="J259" s="9"/>
      <c r="K259" s="5"/>
      <c r="L259" s="9"/>
      <c r="M259" s="58"/>
      <c r="N259" s="60"/>
      <c r="O259" s="56"/>
      <c r="P259" s="56"/>
      <c r="Q259" s="56"/>
    </row>
    <row r="260" spans="7:17" s="3" customFormat="1" ht="12.75">
      <c r="G260" s="6"/>
      <c r="I260" s="5"/>
      <c r="J260" s="9"/>
      <c r="K260" s="5"/>
      <c r="L260" s="9"/>
      <c r="M260" s="58"/>
      <c r="N260" s="60"/>
      <c r="O260" s="56"/>
      <c r="P260" s="56"/>
      <c r="Q260" s="56"/>
    </row>
    <row r="261" spans="7:17" s="3" customFormat="1" ht="12.75">
      <c r="G261" s="6"/>
      <c r="I261" s="5"/>
      <c r="J261" s="9"/>
      <c r="K261" s="5"/>
      <c r="L261" s="9"/>
      <c r="M261" s="58"/>
      <c r="N261" s="60"/>
      <c r="O261" s="56"/>
      <c r="P261" s="56"/>
      <c r="Q261" s="56"/>
    </row>
    <row r="262" spans="7:17" s="3" customFormat="1" ht="12.75">
      <c r="G262" s="6"/>
      <c r="I262" s="5"/>
      <c r="J262" s="9"/>
      <c r="K262" s="5"/>
      <c r="L262" s="9"/>
      <c r="M262" s="58"/>
      <c r="N262" s="60"/>
      <c r="O262" s="56"/>
      <c r="P262" s="56"/>
      <c r="Q262" s="56"/>
    </row>
    <row r="263" spans="7:17" s="3" customFormat="1" ht="12.75">
      <c r="G263" s="6"/>
      <c r="I263" s="5"/>
      <c r="J263" s="9"/>
      <c r="K263" s="5"/>
      <c r="L263" s="9"/>
      <c r="M263" s="58"/>
      <c r="N263" s="60"/>
      <c r="O263" s="56"/>
      <c r="P263" s="56"/>
      <c r="Q263" s="56"/>
    </row>
    <row r="264" spans="7:17" s="3" customFormat="1" ht="12.75">
      <c r="G264" s="6"/>
      <c r="I264" s="5"/>
      <c r="J264" s="9"/>
      <c r="K264" s="5"/>
      <c r="L264" s="9"/>
      <c r="M264" s="58"/>
      <c r="N264" s="60"/>
      <c r="O264" s="56"/>
      <c r="P264" s="56"/>
      <c r="Q264" s="56"/>
    </row>
    <row r="265" spans="7:17" s="3" customFormat="1" ht="12.75">
      <c r="G265" s="6"/>
      <c r="I265" s="5"/>
      <c r="J265" s="9"/>
      <c r="K265" s="5"/>
      <c r="L265" s="9"/>
      <c r="M265" s="58"/>
      <c r="N265" s="60"/>
      <c r="O265" s="56"/>
      <c r="P265" s="56"/>
      <c r="Q265" s="56"/>
    </row>
    <row r="266" spans="7:17" s="3" customFormat="1" ht="12.75">
      <c r="G266" s="6"/>
      <c r="I266" s="5"/>
      <c r="J266" s="9"/>
      <c r="K266" s="5"/>
      <c r="L266" s="9"/>
      <c r="M266" s="58"/>
      <c r="N266" s="60"/>
      <c r="O266" s="56"/>
      <c r="P266" s="56"/>
      <c r="Q266" s="56"/>
    </row>
    <row r="267" spans="7:17" s="3" customFormat="1" ht="12.75">
      <c r="G267" s="6"/>
      <c r="I267" s="5"/>
      <c r="J267" s="9"/>
      <c r="K267" s="5"/>
      <c r="L267" s="9"/>
      <c r="M267" s="58"/>
      <c r="N267" s="60"/>
      <c r="O267" s="56"/>
      <c r="P267" s="56"/>
      <c r="Q267" s="56"/>
    </row>
    <row r="268" spans="7:17" s="3" customFormat="1" ht="12.75">
      <c r="G268" s="6"/>
      <c r="I268" s="5"/>
      <c r="J268" s="9"/>
      <c r="K268" s="5"/>
      <c r="L268" s="9"/>
      <c r="M268" s="58"/>
      <c r="N268" s="60"/>
      <c r="O268" s="56"/>
      <c r="P268" s="56"/>
      <c r="Q268" s="56"/>
    </row>
    <row r="269" spans="7:17" s="3" customFormat="1" ht="12.75">
      <c r="G269" s="6"/>
      <c r="I269" s="5"/>
      <c r="J269" s="9"/>
      <c r="K269" s="5"/>
      <c r="L269" s="9"/>
      <c r="M269" s="58"/>
      <c r="N269" s="60"/>
      <c r="O269" s="56"/>
      <c r="P269" s="56"/>
      <c r="Q269" s="56"/>
    </row>
    <row r="270" spans="7:17" s="3" customFormat="1" ht="12.75">
      <c r="G270" s="6"/>
      <c r="I270" s="5"/>
      <c r="J270" s="9"/>
      <c r="K270" s="5"/>
      <c r="L270" s="9"/>
      <c r="M270" s="58"/>
      <c r="N270" s="60"/>
      <c r="O270" s="56"/>
      <c r="P270" s="56"/>
      <c r="Q270" s="56"/>
    </row>
    <row r="271" spans="7:17" s="3" customFormat="1" ht="12.75">
      <c r="G271" s="6"/>
      <c r="I271" s="5"/>
      <c r="J271" s="9"/>
      <c r="K271" s="5"/>
      <c r="L271" s="9"/>
      <c r="M271" s="58"/>
      <c r="N271" s="60"/>
      <c r="O271" s="56"/>
      <c r="P271" s="56"/>
      <c r="Q271" s="56"/>
    </row>
    <row r="272" spans="7:17" s="3" customFormat="1" ht="12.75">
      <c r="G272" s="6"/>
      <c r="I272" s="5"/>
      <c r="J272" s="9"/>
      <c r="K272" s="5"/>
      <c r="L272" s="9"/>
      <c r="M272" s="58"/>
      <c r="N272" s="60"/>
      <c r="O272" s="56"/>
      <c r="P272" s="56"/>
      <c r="Q272" s="56"/>
    </row>
    <row r="273" spans="7:17" s="3" customFormat="1" ht="12.75">
      <c r="G273" s="6"/>
      <c r="I273" s="5"/>
      <c r="J273" s="9"/>
      <c r="K273" s="5"/>
      <c r="L273" s="9"/>
      <c r="M273" s="58"/>
      <c r="N273" s="60"/>
      <c r="O273" s="56"/>
      <c r="P273" s="56"/>
      <c r="Q273" s="56"/>
    </row>
    <row r="274" spans="7:17" s="3" customFormat="1" ht="12.75">
      <c r="G274" s="6"/>
      <c r="I274" s="5"/>
      <c r="J274" s="9"/>
      <c r="K274" s="5"/>
      <c r="L274" s="9"/>
      <c r="M274" s="58"/>
      <c r="N274" s="60"/>
      <c r="O274" s="56"/>
      <c r="P274" s="56"/>
      <c r="Q274" s="56"/>
    </row>
    <row r="275" spans="7:17" s="3" customFormat="1" ht="12.75">
      <c r="G275" s="6"/>
      <c r="I275" s="5"/>
      <c r="J275" s="9"/>
      <c r="K275" s="5"/>
      <c r="L275" s="9"/>
      <c r="M275" s="58"/>
      <c r="N275" s="60"/>
      <c r="O275" s="56"/>
      <c r="P275" s="56"/>
      <c r="Q275" s="56"/>
    </row>
    <row r="276" spans="7:17" s="3" customFormat="1" ht="12.75">
      <c r="G276" s="6"/>
      <c r="I276" s="5"/>
      <c r="J276" s="9"/>
      <c r="K276" s="5"/>
      <c r="L276" s="9"/>
      <c r="M276" s="58"/>
      <c r="N276" s="60"/>
      <c r="O276" s="56"/>
      <c r="P276" s="56"/>
      <c r="Q276" s="56"/>
    </row>
    <row r="277" spans="7:17" s="3" customFormat="1" ht="12.75">
      <c r="G277" s="6"/>
      <c r="I277" s="5"/>
      <c r="J277" s="9"/>
      <c r="K277" s="5"/>
      <c r="L277" s="9"/>
      <c r="M277" s="58"/>
      <c r="N277" s="60"/>
      <c r="O277" s="56"/>
      <c r="P277" s="56"/>
      <c r="Q277" s="56"/>
    </row>
    <row r="278" spans="7:17" s="3" customFormat="1" ht="12.75">
      <c r="G278" s="6"/>
      <c r="I278" s="5"/>
      <c r="J278" s="9"/>
      <c r="K278" s="5"/>
      <c r="L278" s="9"/>
      <c r="M278" s="58"/>
      <c r="N278" s="60"/>
      <c r="O278" s="56"/>
      <c r="P278" s="56"/>
      <c r="Q278" s="56"/>
    </row>
    <row r="279" spans="7:17" s="3" customFormat="1" ht="12.75">
      <c r="G279" s="6"/>
      <c r="I279" s="5"/>
      <c r="J279" s="9"/>
      <c r="K279" s="5"/>
      <c r="L279" s="9"/>
      <c r="M279" s="58"/>
      <c r="N279" s="60"/>
      <c r="O279" s="56"/>
      <c r="P279" s="56"/>
      <c r="Q279" s="56"/>
    </row>
    <row r="280" spans="7:17" s="3" customFormat="1" ht="12.75">
      <c r="G280" s="6"/>
      <c r="I280" s="5"/>
      <c r="J280" s="9"/>
      <c r="K280" s="5"/>
      <c r="L280" s="9"/>
      <c r="M280" s="58"/>
      <c r="N280" s="60"/>
      <c r="O280" s="56"/>
      <c r="P280" s="56"/>
      <c r="Q280" s="56"/>
    </row>
    <row r="281" spans="7:17" s="3" customFormat="1" ht="12.75">
      <c r="G281" s="6"/>
      <c r="I281" s="5"/>
      <c r="J281" s="9"/>
      <c r="K281" s="5"/>
      <c r="L281" s="9"/>
      <c r="M281" s="58"/>
      <c r="N281" s="60"/>
      <c r="O281" s="56"/>
      <c r="P281" s="56"/>
      <c r="Q281" s="56"/>
    </row>
    <row r="282" spans="7:17" s="3" customFormat="1" ht="12.75">
      <c r="G282" s="6"/>
      <c r="I282" s="5"/>
      <c r="J282" s="9"/>
      <c r="K282" s="5"/>
      <c r="L282" s="9"/>
      <c r="M282" s="58"/>
      <c r="N282" s="60"/>
      <c r="O282" s="56"/>
      <c r="P282" s="56"/>
      <c r="Q282" s="56"/>
    </row>
    <row r="283" spans="7:17" s="3" customFormat="1" ht="12.75">
      <c r="G283" s="6"/>
      <c r="I283" s="5"/>
      <c r="J283" s="9"/>
      <c r="K283" s="5"/>
      <c r="L283" s="9"/>
      <c r="M283" s="58"/>
      <c r="N283" s="60"/>
      <c r="O283" s="56"/>
      <c r="P283" s="56"/>
      <c r="Q283" s="56"/>
    </row>
    <row r="284" spans="7:17" s="3" customFormat="1" ht="12.75">
      <c r="G284" s="6"/>
      <c r="I284" s="5"/>
      <c r="J284" s="9"/>
      <c r="K284" s="5"/>
      <c r="L284" s="9"/>
      <c r="M284" s="58"/>
      <c r="N284" s="60"/>
      <c r="O284" s="56"/>
      <c r="P284" s="56"/>
      <c r="Q284" s="56"/>
    </row>
    <row r="285" spans="7:17" s="3" customFormat="1" ht="12.75">
      <c r="G285" s="6"/>
      <c r="I285" s="5"/>
      <c r="J285" s="9"/>
      <c r="K285" s="5"/>
      <c r="L285" s="9"/>
      <c r="M285" s="58"/>
      <c r="N285" s="60"/>
      <c r="O285" s="56"/>
      <c r="P285" s="56"/>
      <c r="Q285" s="56"/>
    </row>
    <row r="286" spans="7:17" s="3" customFormat="1" ht="12.75">
      <c r="G286" s="6"/>
      <c r="I286" s="5"/>
      <c r="J286" s="9"/>
      <c r="K286" s="5"/>
      <c r="L286" s="9"/>
      <c r="M286" s="58"/>
      <c r="N286" s="60"/>
      <c r="O286" s="56"/>
      <c r="P286" s="56"/>
      <c r="Q286" s="56"/>
    </row>
    <row r="287" spans="7:17" s="3" customFormat="1" ht="12.75">
      <c r="G287" s="6"/>
      <c r="I287" s="5"/>
      <c r="J287" s="9"/>
      <c r="K287" s="5"/>
      <c r="L287" s="9"/>
      <c r="M287" s="58"/>
      <c r="N287" s="60"/>
      <c r="O287" s="56"/>
      <c r="P287" s="56"/>
      <c r="Q287" s="56"/>
    </row>
    <row r="288" spans="7:17" s="3" customFormat="1" ht="12.75">
      <c r="G288" s="6"/>
      <c r="I288" s="5"/>
      <c r="J288" s="9"/>
      <c r="K288" s="5"/>
      <c r="L288" s="9"/>
      <c r="M288" s="58"/>
      <c r="N288" s="60"/>
      <c r="O288" s="56"/>
      <c r="P288" s="56"/>
      <c r="Q288" s="56"/>
    </row>
    <row r="289" spans="7:17" s="3" customFormat="1" ht="12.75">
      <c r="G289" s="6"/>
      <c r="I289" s="5"/>
      <c r="J289" s="9"/>
      <c r="K289" s="5"/>
      <c r="L289" s="9"/>
      <c r="M289" s="58"/>
      <c r="N289" s="60"/>
      <c r="O289" s="56"/>
      <c r="P289" s="56"/>
      <c r="Q289" s="56"/>
    </row>
    <row r="290" spans="7:17" s="3" customFormat="1" ht="12.75">
      <c r="G290" s="6"/>
      <c r="I290" s="5"/>
      <c r="J290" s="9"/>
      <c r="K290" s="5"/>
      <c r="L290" s="9"/>
      <c r="M290" s="58"/>
      <c r="N290" s="60"/>
      <c r="O290" s="56"/>
      <c r="P290" s="56"/>
      <c r="Q290" s="56"/>
    </row>
    <row r="291" spans="7:17" s="3" customFormat="1" ht="12.75">
      <c r="G291" s="6"/>
      <c r="I291" s="5"/>
      <c r="J291" s="9"/>
      <c r="K291" s="5"/>
      <c r="L291" s="9"/>
      <c r="M291" s="58"/>
      <c r="N291" s="60"/>
      <c r="O291" s="56"/>
      <c r="P291" s="56"/>
      <c r="Q291" s="56"/>
    </row>
    <row r="292" spans="7:17" s="3" customFormat="1" ht="12.75">
      <c r="G292" s="6"/>
      <c r="I292" s="5"/>
      <c r="J292" s="9"/>
      <c r="K292" s="5"/>
      <c r="L292" s="9"/>
      <c r="M292" s="58"/>
      <c r="N292" s="60"/>
      <c r="O292" s="56"/>
      <c r="P292" s="56"/>
      <c r="Q292" s="56"/>
    </row>
    <row r="293" spans="7:17" s="3" customFormat="1" ht="12.75">
      <c r="G293" s="6"/>
      <c r="I293" s="5"/>
      <c r="J293" s="9"/>
      <c r="K293" s="5"/>
      <c r="L293" s="9"/>
      <c r="M293" s="58"/>
      <c r="N293" s="60"/>
      <c r="O293" s="56"/>
      <c r="P293" s="56"/>
      <c r="Q293" s="56"/>
    </row>
    <row r="294" spans="7:17" s="3" customFormat="1" ht="12.75">
      <c r="G294" s="6"/>
      <c r="I294" s="5"/>
      <c r="J294" s="9"/>
      <c r="K294" s="5"/>
      <c r="L294" s="9"/>
      <c r="M294" s="58"/>
      <c r="N294" s="60"/>
      <c r="O294" s="56"/>
      <c r="P294" s="56"/>
      <c r="Q294" s="56"/>
    </row>
    <row r="295" spans="7:17" s="3" customFormat="1" ht="12.75">
      <c r="G295" s="6"/>
      <c r="I295" s="5"/>
      <c r="J295" s="9"/>
      <c r="K295" s="5"/>
      <c r="L295" s="9"/>
      <c r="M295" s="58"/>
      <c r="N295" s="60"/>
      <c r="O295" s="56"/>
      <c r="P295" s="56"/>
      <c r="Q295" s="56"/>
    </row>
    <row r="296" spans="7:17" s="3" customFormat="1" ht="12.75">
      <c r="G296" s="6"/>
      <c r="I296" s="5"/>
      <c r="J296" s="9"/>
      <c r="K296" s="5"/>
      <c r="L296" s="9"/>
      <c r="M296" s="58"/>
      <c r="N296" s="60"/>
      <c r="O296" s="56"/>
      <c r="P296" s="56"/>
      <c r="Q296" s="56"/>
    </row>
    <row r="297" spans="7:17" s="3" customFormat="1" ht="12.75">
      <c r="G297" s="6"/>
      <c r="I297" s="5"/>
      <c r="J297" s="9"/>
      <c r="K297" s="5"/>
      <c r="L297" s="9"/>
      <c r="M297" s="58"/>
      <c r="N297" s="60"/>
      <c r="O297" s="56"/>
      <c r="P297" s="56"/>
      <c r="Q297" s="56"/>
    </row>
    <row r="298" spans="7:17" s="3" customFormat="1" ht="12.75">
      <c r="G298" s="6"/>
      <c r="I298" s="5"/>
      <c r="J298" s="9"/>
      <c r="K298" s="5"/>
      <c r="L298" s="9"/>
      <c r="M298" s="58"/>
      <c r="N298" s="60"/>
      <c r="O298" s="56"/>
      <c r="P298" s="56"/>
      <c r="Q298" s="56"/>
    </row>
    <row r="299" spans="7:17" s="3" customFormat="1" ht="12.75">
      <c r="G299" s="6"/>
      <c r="I299" s="5"/>
      <c r="J299" s="9"/>
      <c r="K299" s="5"/>
      <c r="L299" s="9"/>
      <c r="M299" s="58"/>
      <c r="N299" s="60"/>
      <c r="O299" s="56"/>
      <c r="P299" s="56"/>
      <c r="Q299" s="56"/>
    </row>
    <row r="300" spans="7:17" s="3" customFormat="1" ht="12.75">
      <c r="G300" s="6"/>
      <c r="I300" s="5"/>
      <c r="J300" s="9"/>
      <c r="K300" s="5"/>
      <c r="L300" s="9"/>
      <c r="M300" s="58"/>
      <c r="N300" s="60"/>
      <c r="O300" s="56"/>
      <c r="P300" s="56"/>
      <c r="Q300" s="56"/>
    </row>
    <row r="301" spans="7:17" s="3" customFormat="1" ht="12.75">
      <c r="G301" s="6"/>
      <c r="I301" s="5"/>
      <c r="J301" s="9"/>
      <c r="K301" s="5"/>
      <c r="L301" s="9"/>
      <c r="M301" s="58"/>
      <c r="N301" s="60"/>
      <c r="O301" s="56"/>
      <c r="P301" s="56"/>
      <c r="Q301" s="56"/>
    </row>
    <row r="302" spans="7:17" s="3" customFormat="1" ht="12.75">
      <c r="G302" s="6"/>
      <c r="I302" s="5"/>
      <c r="J302" s="9"/>
      <c r="K302" s="5"/>
      <c r="L302" s="9"/>
      <c r="M302" s="58"/>
      <c r="N302" s="60"/>
      <c r="O302" s="56"/>
      <c r="P302" s="56"/>
      <c r="Q302" s="56"/>
    </row>
    <row r="303" spans="7:17" s="3" customFormat="1" ht="12.75">
      <c r="G303" s="6"/>
      <c r="I303" s="5"/>
      <c r="J303" s="9"/>
      <c r="K303" s="5"/>
      <c r="L303" s="9"/>
      <c r="M303" s="58"/>
      <c r="N303" s="60"/>
      <c r="O303" s="56"/>
      <c r="P303" s="56"/>
      <c r="Q303" s="56"/>
    </row>
    <row r="304" spans="7:17" s="3" customFormat="1" ht="12.75">
      <c r="G304" s="6"/>
      <c r="I304" s="5"/>
      <c r="J304" s="9"/>
      <c r="K304" s="5"/>
      <c r="L304" s="9"/>
      <c r="M304" s="58"/>
      <c r="N304" s="60"/>
      <c r="O304" s="56"/>
      <c r="P304" s="56"/>
      <c r="Q304" s="56"/>
    </row>
    <row r="305" spans="4:18" s="3" customFormat="1" ht="12.75">
      <c r="G305" s="6"/>
      <c r="I305" s="5"/>
      <c r="J305" s="9"/>
      <c r="K305" s="5"/>
      <c r="L305" s="9"/>
      <c r="M305" s="58"/>
      <c r="N305" s="60"/>
      <c r="O305" s="56"/>
      <c r="P305" s="56"/>
      <c r="Q305" s="56"/>
    </row>
    <row r="306" spans="4:18" s="3" customFormat="1" ht="12.75">
      <c r="G306" s="6"/>
      <c r="I306" s="5"/>
      <c r="J306" s="9"/>
      <c r="K306" s="5"/>
      <c r="L306" s="9"/>
      <c r="M306" s="58"/>
      <c r="N306" s="60"/>
      <c r="O306" s="56"/>
      <c r="P306" s="56"/>
      <c r="Q306" s="56"/>
    </row>
    <row r="307" spans="4:18" s="3" customFormat="1" ht="12.75">
      <c r="G307" s="6"/>
      <c r="I307" s="5"/>
      <c r="J307" s="9"/>
      <c r="K307" s="5"/>
      <c r="L307" s="9"/>
      <c r="M307" s="58"/>
      <c r="N307" s="60"/>
      <c r="O307" s="56"/>
      <c r="P307" s="56"/>
      <c r="Q307" s="56"/>
    </row>
    <row r="308" spans="4:18" s="3" customFormat="1" ht="12.75">
      <c r="G308" s="6"/>
      <c r="I308" s="5"/>
      <c r="J308" s="9"/>
      <c r="K308" s="5"/>
      <c r="L308" s="9"/>
      <c r="M308" s="58"/>
      <c r="N308" s="60"/>
      <c r="O308" s="56"/>
      <c r="P308" s="56"/>
      <c r="Q308" s="56"/>
    </row>
    <row r="309" spans="4:18" s="3" customFormat="1" ht="12.75">
      <c r="G309" s="6"/>
      <c r="I309" s="5"/>
      <c r="J309" s="9"/>
      <c r="K309" s="5"/>
      <c r="L309" s="9"/>
      <c r="M309" s="58"/>
      <c r="N309" s="60"/>
      <c r="O309" s="56"/>
      <c r="P309" s="56"/>
      <c r="Q309" s="56"/>
    </row>
    <row r="310" spans="4:18" s="3" customFormat="1" ht="12.75">
      <c r="G310" s="6"/>
      <c r="I310" s="5"/>
      <c r="J310" s="9"/>
      <c r="K310" s="5"/>
      <c r="L310" s="9"/>
      <c r="M310" s="58"/>
      <c r="N310" s="60"/>
      <c r="O310" s="56"/>
      <c r="P310" s="56"/>
      <c r="Q310" s="56"/>
    </row>
    <row r="311" spans="4:18" s="3" customFormat="1" ht="12.75">
      <c r="G311" s="6"/>
      <c r="I311" s="5"/>
      <c r="J311" s="9"/>
      <c r="K311" s="5"/>
      <c r="L311" s="9"/>
      <c r="M311" s="58"/>
      <c r="N311" s="60"/>
      <c r="O311" s="56"/>
      <c r="P311" s="56"/>
      <c r="Q311" s="56"/>
    </row>
    <row r="312" spans="4:18" s="3" customFormat="1" ht="12.75">
      <c r="G312" s="6"/>
      <c r="I312" s="5"/>
      <c r="J312" s="9"/>
      <c r="K312" s="5"/>
      <c r="L312" s="9"/>
      <c r="M312" s="58"/>
      <c r="N312" s="60"/>
      <c r="O312" s="56"/>
      <c r="P312" s="56"/>
      <c r="Q312" s="56"/>
    </row>
    <row r="313" spans="4:18" s="3" customFormat="1" ht="12.75">
      <c r="G313" s="6"/>
      <c r="I313" s="5"/>
      <c r="J313" s="9"/>
      <c r="K313" s="5"/>
      <c r="L313" s="9"/>
      <c r="M313" s="58"/>
      <c r="N313" s="60"/>
      <c r="O313" s="56"/>
      <c r="P313" s="56"/>
      <c r="Q313" s="56"/>
    </row>
    <row r="314" spans="4:18" s="3" customFormat="1">
      <c r="D314" s="1"/>
      <c r="E314" s="1"/>
      <c r="F314" s="1"/>
      <c r="G314" s="7"/>
      <c r="H314" s="1"/>
      <c r="I314" s="4"/>
      <c r="J314" s="10"/>
      <c r="K314" s="4"/>
      <c r="L314" s="10"/>
      <c r="M314" s="57"/>
      <c r="N314" s="59"/>
      <c r="O314" s="55"/>
      <c r="P314" s="55"/>
      <c r="Q314" s="55"/>
      <c r="R314" s="1"/>
    </row>
    <row r="315" spans="4:18" s="3" customFormat="1">
      <c r="D315" s="1"/>
      <c r="E315" s="1"/>
      <c r="F315" s="1"/>
      <c r="G315" s="7"/>
      <c r="H315" s="1"/>
      <c r="I315" s="4"/>
      <c r="J315" s="10"/>
      <c r="K315" s="4"/>
      <c r="L315" s="10"/>
      <c r="M315" s="57"/>
      <c r="N315" s="59"/>
      <c r="O315" s="55"/>
      <c r="P315" s="55"/>
      <c r="Q315" s="55"/>
      <c r="R315" s="1"/>
    </row>
    <row r="316" spans="4:18" s="3" customFormat="1">
      <c r="D316" s="1"/>
      <c r="E316" s="1"/>
      <c r="F316" s="1"/>
      <c r="G316" s="7"/>
      <c r="H316" s="1"/>
      <c r="I316" s="4"/>
      <c r="J316" s="10"/>
      <c r="K316" s="4"/>
      <c r="L316" s="10"/>
      <c r="M316" s="57"/>
      <c r="N316" s="59"/>
      <c r="O316" s="55"/>
      <c r="P316" s="55"/>
      <c r="Q316" s="55"/>
      <c r="R316" s="1"/>
    </row>
    <row r="317" spans="4:18" s="3" customFormat="1">
      <c r="D317" s="1"/>
      <c r="E317" s="1"/>
      <c r="F317" s="1"/>
      <c r="G317" s="7"/>
      <c r="H317" s="1"/>
      <c r="I317" s="4"/>
      <c r="J317" s="10"/>
      <c r="K317" s="4"/>
      <c r="L317" s="10"/>
      <c r="M317" s="57"/>
      <c r="N317" s="59"/>
      <c r="O317" s="55"/>
      <c r="P317" s="55"/>
      <c r="Q317" s="55"/>
      <c r="R317" s="1"/>
    </row>
    <row r="318" spans="4:18" s="3" customFormat="1">
      <c r="D318" s="1"/>
      <c r="E318" s="1"/>
      <c r="F318" s="1"/>
      <c r="G318" s="7"/>
      <c r="H318" s="1"/>
      <c r="I318" s="4"/>
      <c r="J318" s="10"/>
      <c r="K318" s="4"/>
      <c r="L318" s="10"/>
      <c r="M318" s="57"/>
      <c r="N318" s="59"/>
      <c r="O318" s="55"/>
      <c r="P318" s="55"/>
      <c r="Q318" s="55"/>
      <c r="R318" s="1"/>
    </row>
    <row r="319" spans="4:18" s="3" customFormat="1">
      <c r="D319" s="1"/>
      <c r="E319" s="1"/>
      <c r="F319" s="1"/>
      <c r="G319" s="7"/>
      <c r="H319" s="1"/>
      <c r="I319" s="4"/>
      <c r="J319" s="10"/>
      <c r="K319" s="4"/>
      <c r="L319" s="10"/>
      <c r="M319" s="57"/>
      <c r="N319" s="59"/>
      <c r="O319" s="55"/>
      <c r="P319" s="55"/>
      <c r="Q319" s="55"/>
      <c r="R319" s="1"/>
    </row>
    <row r="320" spans="4:18" s="3" customFormat="1">
      <c r="D320" s="1"/>
      <c r="E320" s="1"/>
      <c r="F320" s="1"/>
      <c r="G320" s="7"/>
      <c r="H320" s="1"/>
      <c r="I320" s="4"/>
      <c r="J320" s="10"/>
      <c r="K320" s="4"/>
      <c r="L320" s="10"/>
      <c r="M320" s="57"/>
      <c r="N320" s="59"/>
      <c r="O320" s="55"/>
      <c r="P320" s="55"/>
      <c r="Q320" s="55"/>
      <c r="R320" s="1"/>
    </row>
    <row r="321" spans="4:18" s="3" customFormat="1">
      <c r="D321" s="1"/>
      <c r="E321" s="1"/>
      <c r="F321" s="1"/>
      <c r="G321" s="7"/>
      <c r="H321" s="1"/>
      <c r="I321" s="4"/>
      <c r="J321" s="10"/>
      <c r="K321" s="4"/>
      <c r="L321" s="10"/>
      <c r="M321" s="57"/>
      <c r="N321" s="59"/>
      <c r="O321" s="55"/>
      <c r="P321" s="55"/>
      <c r="Q321" s="55"/>
      <c r="R321" s="1"/>
    </row>
    <row r="322" spans="4:18" s="3" customFormat="1">
      <c r="D322" s="1"/>
      <c r="E322" s="1"/>
      <c r="F322" s="1"/>
      <c r="G322" s="7"/>
      <c r="H322" s="1"/>
      <c r="I322" s="4"/>
      <c r="J322" s="10"/>
      <c r="K322" s="4"/>
      <c r="L322" s="10"/>
      <c r="M322" s="57"/>
      <c r="N322" s="59"/>
      <c r="O322" s="55"/>
      <c r="P322" s="55"/>
      <c r="Q322" s="55"/>
      <c r="R322" s="1"/>
    </row>
    <row r="323" spans="4:18" s="3" customFormat="1">
      <c r="D323" s="1"/>
      <c r="E323" s="1"/>
      <c r="F323" s="1"/>
      <c r="G323" s="7"/>
      <c r="H323" s="1"/>
      <c r="I323" s="4"/>
      <c r="J323" s="10"/>
      <c r="K323" s="4"/>
      <c r="L323" s="10"/>
      <c r="M323" s="57"/>
      <c r="N323" s="59"/>
      <c r="O323" s="55"/>
      <c r="P323" s="55"/>
      <c r="Q323" s="55"/>
      <c r="R323" s="1"/>
    </row>
    <row r="324" spans="4:18" s="3" customFormat="1">
      <c r="D324" s="1"/>
      <c r="E324" s="1"/>
      <c r="F324" s="1"/>
      <c r="G324" s="7"/>
      <c r="H324" s="1"/>
      <c r="I324" s="4"/>
      <c r="J324" s="10"/>
      <c r="K324" s="4"/>
      <c r="L324" s="10"/>
      <c r="M324" s="57"/>
      <c r="N324" s="59"/>
      <c r="O324" s="55"/>
      <c r="P324" s="55"/>
      <c r="Q324" s="55"/>
      <c r="R324" s="1"/>
    </row>
    <row r="325" spans="4:18" s="3" customFormat="1">
      <c r="D325" s="1"/>
      <c r="E325" s="1"/>
      <c r="F325" s="1"/>
      <c r="G325" s="7"/>
      <c r="H325" s="1"/>
      <c r="I325" s="4"/>
      <c r="J325" s="10"/>
      <c r="K325" s="4"/>
      <c r="L325" s="10"/>
      <c r="M325" s="57"/>
      <c r="N325" s="59"/>
      <c r="O325" s="55"/>
      <c r="P325" s="55"/>
      <c r="Q325" s="55"/>
      <c r="R325" s="1"/>
    </row>
    <row r="326" spans="4:18" s="3" customFormat="1">
      <c r="D326" s="1"/>
      <c r="E326" s="1"/>
      <c r="F326" s="1"/>
      <c r="G326" s="7"/>
      <c r="H326" s="1"/>
      <c r="I326" s="4"/>
      <c r="J326" s="10"/>
      <c r="K326" s="4"/>
      <c r="L326" s="10"/>
      <c r="M326" s="57"/>
      <c r="N326" s="59"/>
      <c r="O326" s="55"/>
      <c r="P326" s="55"/>
      <c r="Q326" s="55"/>
      <c r="R326" s="1"/>
    </row>
    <row r="327" spans="4:18" s="3" customFormat="1">
      <c r="D327" s="1"/>
      <c r="E327" s="1"/>
      <c r="F327" s="1"/>
      <c r="G327" s="7"/>
      <c r="H327" s="1"/>
      <c r="I327" s="4"/>
      <c r="J327" s="10"/>
      <c r="K327" s="4"/>
      <c r="L327" s="10"/>
      <c r="M327" s="57"/>
      <c r="N327" s="59"/>
      <c r="O327" s="55"/>
      <c r="P327" s="55"/>
      <c r="Q327" s="55"/>
      <c r="R327" s="1"/>
    </row>
    <row r="328" spans="4:18" s="3" customFormat="1">
      <c r="D328" s="1"/>
      <c r="E328" s="1"/>
      <c r="F328" s="1"/>
      <c r="G328" s="7"/>
      <c r="H328" s="1"/>
      <c r="I328" s="4"/>
      <c r="J328" s="10"/>
      <c r="K328" s="4"/>
      <c r="L328" s="10"/>
      <c r="M328" s="57"/>
      <c r="N328" s="59"/>
      <c r="O328" s="55"/>
      <c r="P328" s="55"/>
      <c r="Q328" s="55"/>
      <c r="R328" s="1"/>
    </row>
    <row r="329" spans="4:18">
      <c r="G329" s="7"/>
    </row>
    <row r="330" spans="4:18">
      <c r="G330" s="7"/>
    </row>
    <row r="331" spans="4:18">
      <c r="G331" s="7"/>
    </row>
    <row r="332" spans="4:18">
      <c r="G332" s="7"/>
    </row>
    <row r="333" spans="4:18">
      <c r="G333" s="7"/>
    </row>
    <row r="334" spans="4:18">
      <c r="G334" s="7"/>
    </row>
    <row r="335" spans="4:18">
      <c r="G335" s="7"/>
    </row>
    <row r="336" spans="4:18">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sheetData>
  <mergeCells count="3">
    <mergeCell ref="M4:Q4"/>
    <mergeCell ref="R22:R25"/>
    <mergeCell ref="R36:R40"/>
  </mergeCells>
  <phoneticPr fontId="2" type="noConversion"/>
  <hyperlinks>
    <hyperlink ref="R36" r:id="rId1"/>
    <hyperlink ref="R22" r:id="rId2"/>
  </hyperlinks>
  <pageMargins left="0.7" right="0.7" top="0.75" bottom="0.75" header="0.3" footer="0.3"/>
  <pageSetup paperSize="9"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3" tint="0.59999389629810485"/>
    <pageSetUpPr fitToPage="1"/>
  </sheetPr>
  <dimension ref="B1:AP881"/>
  <sheetViews>
    <sheetView zoomScaleNormal="100" workbookViewId="0">
      <pane ySplit="6" topLeftCell="A7" activePane="bottomLeft" state="frozen"/>
      <selection pane="bottomLeft" activeCell="F186" sqref="F186"/>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C106</v>
      </c>
      <c r="C2" s="97" t="s">
        <v>1011</v>
      </c>
      <c r="G2" s="1" t="s">
        <v>4287</v>
      </c>
      <c r="L2" s="71"/>
      <c r="M2" s="73" t="s">
        <v>256</v>
      </c>
      <c r="N2" s="72" t="s">
        <v>254</v>
      </c>
      <c r="O2" s="73" t="s">
        <v>253</v>
      </c>
      <c r="P2" s="73" t="s">
        <v>255</v>
      </c>
      <c r="Q2" s="74" t="s">
        <v>252</v>
      </c>
    </row>
    <row r="3" spans="2:42" ht="24.95" customHeight="1">
      <c r="L3" s="76" t="s">
        <v>123</v>
      </c>
      <c r="M3" s="70">
        <f>P3+Q3</f>
        <v>154.06000000000009</v>
      </c>
      <c r="N3" s="169">
        <f>P3/(P3+Q3)</f>
        <v>0.98999999999999988</v>
      </c>
      <c r="O3" s="70">
        <f>SUM(O26:O163)</f>
        <v>26.96</v>
      </c>
      <c r="P3" s="70">
        <f>SUM(P26:P163)</f>
        <v>152.51940000000008</v>
      </c>
      <c r="Q3" s="77">
        <f>SUM(Q26:Q163)</f>
        <v>1.5406000000000015</v>
      </c>
    </row>
    <row r="4" spans="2:42" ht="24.95" customHeight="1" thickBot="1">
      <c r="L4" s="75" t="s">
        <v>124</v>
      </c>
      <c r="M4" s="554">
        <f>(O3+P3)/(M3+O3)</f>
        <v>0.99148933819467455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34" t="str">
        <f ca="1">B2</f>
        <v>C106</v>
      </c>
      <c r="C7" s="106" t="str">
        <f>C2</f>
        <v>Power Regulator &amp; Watchdog1(Ch.1)</v>
      </c>
      <c r="D7" s="34" t="s">
        <v>98</v>
      </c>
      <c r="E7" s="35" t="s">
        <v>881</v>
      </c>
      <c r="F7" s="36" t="s">
        <v>954</v>
      </c>
      <c r="G7" s="170" t="s">
        <v>872</v>
      </c>
      <c r="H7" s="38">
        <v>0.8</v>
      </c>
      <c r="I7" s="39" t="s">
        <v>68</v>
      </c>
      <c r="J7" s="40" t="s">
        <v>1109</v>
      </c>
      <c r="K7" s="39" t="s">
        <v>82</v>
      </c>
      <c r="L7" s="69" t="s">
        <v>1065</v>
      </c>
      <c r="M7" s="84">
        <v>3</v>
      </c>
      <c r="N7" s="38">
        <f t="shared" ref="N7:N25" si="0">IF(K7="Detected", 0.99,0)</f>
        <v>0.99</v>
      </c>
      <c r="O7" s="79">
        <f t="shared" ref="O7:O25" si="1">IF(I7="Safe", M7*H7,0)</f>
        <v>0</v>
      </c>
      <c r="P7" s="79">
        <f t="shared" ref="P7:P25" si="2">IF(I7="Dangerous",M7*H7*N7,0)</f>
        <v>2.3760000000000003</v>
      </c>
      <c r="Q7" s="157">
        <f t="shared" ref="Q7:Q25" si="3">IF(P7=0,0,M7*H7*(1-N7))</f>
        <v>2.4000000000000025E-2</v>
      </c>
      <c r="R7" s="200"/>
    </row>
    <row r="8" spans="2:42" s="3" customFormat="1" ht="27.95" customHeight="1">
      <c r="B8" s="236"/>
      <c r="C8" s="188"/>
      <c r="D8" s="20"/>
      <c r="E8" s="21"/>
      <c r="F8" s="31"/>
      <c r="G8" s="163" t="s">
        <v>873</v>
      </c>
      <c r="H8" s="15">
        <v>0.1</v>
      </c>
      <c r="I8" s="16" t="s">
        <v>81</v>
      </c>
      <c r="J8" s="12" t="s">
        <v>918</v>
      </c>
      <c r="K8" s="16" t="s">
        <v>215</v>
      </c>
      <c r="L8" s="65" t="s">
        <v>109</v>
      </c>
      <c r="M8" s="85">
        <f>M7</f>
        <v>3</v>
      </c>
      <c r="N8" s="15">
        <f t="shared" si="0"/>
        <v>0</v>
      </c>
      <c r="O8" s="78">
        <f t="shared" si="1"/>
        <v>0.30000000000000004</v>
      </c>
      <c r="P8" s="78">
        <f t="shared" si="2"/>
        <v>0</v>
      </c>
      <c r="Q8" s="153">
        <f t="shared" si="3"/>
        <v>0</v>
      </c>
      <c r="R8" s="171"/>
    </row>
    <row r="9" spans="2:42" s="3" customFormat="1" ht="27.95" customHeight="1">
      <c r="B9" s="236"/>
      <c r="C9" s="188"/>
      <c r="D9" s="20"/>
      <c r="E9" s="21"/>
      <c r="F9" s="31"/>
      <c r="G9" s="163" t="s">
        <v>874</v>
      </c>
      <c r="H9" s="15">
        <v>0.1</v>
      </c>
      <c r="I9" s="16" t="s">
        <v>81</v>
      </c>
      <c r="J9" s="92" t="s">
        <v>918</v>
      </c>
      <c r="K9" s="91" t="s">
        <v>79</v>
      </c>
      <c r="L9" s="173" t="s">
        <v>217</v>
      </c>
      <c r="M9" s="85">
        <f>M8</f>
        <v>3</v>
      </c>
      <c r="N9" s="15">
        <f t="shared" si="0"/>
        <v>0</v>
      </c>
      <c r="O9" s="78">
        <f t="shared" si="1"/>
        <v>0.30000000000000004</v>
      </c>
      <c r="P9" s="78">
        <f t="shared" si="2"/>
        <v>0</v>
      </c>
      <c r="Q9" s="153">
        <f t="shared" si="3"/>
        <v>0</v>
      </c>
      <c r="R9" s="171"/>
    </row>
    <row r="10" spans="2:42" s="3" customFormat="1" ht="27.95" customHeight="1">
      <c r="B10" s="236"/>
      <c r="C10" s="188"/>
      <c r="D10" s="17" t="s">
        <v>950</v>
      </c>
      <c r="E10" s="18" t="s">
        <v>881</v>
      </c>
      <c r="F10" s="19" t="s">
        <v>955</v>
      </c>
      <c r="G10" s="163" t="s">
        <v>872</v>
      </c>
      <c r="H10" s="15">
        <v>0.8</v>
      </c>
      <c r="I10" s="16" t="s">
        <v>68</v>
      </c>
      <c r="J10" s="12" t="s">
        <v>962</v>
      </c>
      <c r="K10" s="16" t="s">
        <v>82</v>
      </c>
      <c r="L10" s="65" t="s">
        <v>1066</v>
      </c>
      <c r="M10" s="85">
        <v>3</v>
      </c>
      <c r="N10" s="15">
        <f t="shared" si="0"/>
        <v>0.99</v>
      </c>
      <c r="O10" s="78">
        <f t="shared" si="1"/>
        <v>0</v>
      </c>
      <c r="P10" s="78">
        <f t="shared" si="2"/>
        <v>2.3760000000000003</v>
      </c>
      <c r="Q10" s="153">
        <f t="shared" si="3"/>
        <v>2.4000000000000025E-2</v>
      </c>
      <c r="R10" s="171"/>
    </row>
    <row r="11" spans="2:42" s="3" customFormat="1" ht="27.95" customHeight="1">
      <c r="B11" s="236"/>
      <c r="C11" s="188"/>
      <c r="D11" s="20"/>
      <c r="E11" s="21"/>
      <c r="F11" s="31"/>
      <c r="G11" s="163" t="s">
        <v>873</v>
      </c>
      <c r="H11" s="15">
        <v>0.1</v>
      </c>
      <c r="I11" s="16" t="s">
        <v>81</v>
      </c>
      <c r="J11" s="12" t="s">
        <v>918</v>
      </c>
      <c r="K11" s="16" t="s">
        <v>215</v>
      </c>
      <c r="L11" s="65" t="s">
        <v>109</v>
      </c>
      <c r="M11" s="85">
        <f>M10</f>
        <v>3</v>
      </c>
      <c r="N11" s="15">
        <f t="shared" si="0"/>
        <v>0</v>
      </c>
      <c r="O11" s="78">
        <f t="shared" si="1"/>
        <v>0.30000000000000004</v>
      </c>
      <c r="P11" s="78">
        <f t="shared" si="2"/>
        <v>0</v>
      </c>
      <c r="Q11" s="153">
        <f t="shared" si="3"/>
        <v>0</v>
      </c>
      <c r="R11" s="171"/>
    </row>
    <row r="12" spans="2:42" s="3" customFormat="1" ht="27.95" customHeight="1">
      <c r="B12" s="236"/>
      <c r="C12" s="188"/>
      <c r="D12" s="20"/>
      <c r="E12" s="21"/>
      <c r="F12" s="31"/>
      <c r="G12" s="163" t="s">
        <v>874</v>
      </c>
      <c r="H12" s="15">
        <v>0.1</v>
      </c>
      <c r="I12" s="16" t="s">
        <v>81</v>
      </c>
      <c r="J12" s="92" t="s">
        <v>918</v>
      </c>
      <c r="K12" s="91" t="s">
        <v>79</v>
      </c>
      <c r="L12" s="173" t="s">
        <v>217</v>
      </c>
      <c r="M12" s="85">
        <f>M11</f>
        <v>3</v>
      </c>
      <c r="N12" s="15">
        <f t="shared" si="0"/>
        <v>0</v>
      </c>
      <c r="O12" s="78">
        <f t="shared" si="1"/>
        <v>0.30000000000000004</v>
      </c>
      <c r="P12" s="78">
        <f t="shared" si="2"/>
        <v>0</v>
      </c>
      <c r="Q12" s="153">
        <f t="shared" si="3"/>
        <v>0</v>
      </c>
      <c r="R12" s="171"/>
    </row>
    <row r="13" spans="2:42" s="3" customFormat="1" ht="27.95" customHeight="1">
      <c r="B13" s="236"/>
      <c r="C13" s="188"/>
      <c r="D13" s="17" t="s">
        <v>951</v>
      </c>
      <c r="E13" s="18" t="s">
        <v>890</v>
      </c>
      <c r="F13" s="19" t="s">
        <v>956</v>
      </c>
      <c r="G13" s="14" t="s">
        <v>12</v>
      </c>
      <c r="H13" s="15">
        <v>0.8</v>
      </c>
      <c r="I13" s="165" t="s">
        <v>339</v>
      </c>
      <c r="J13" s="13" t="s">
        <v>3098</v>
      </c>
      <c r="K13" s="165" t="s">
        <v>928</v>
      </c>
      <c r="L13" s="65" t="s">
        <v>1066</v>
      </c>
      <c r="M13" s="85">
        <v>0.2</v>
      </c>
      <c r="N13" s="15">
        <f t="shared" si="0"/>
        <v>0.99</v>
      </c>
      <c r="O13" s="78">
        <f t="shared" si="1"/>
        <v>0</v>
      </c>
      <c r="P13" s="78">
        <f t="shared" si="2"/>
        <v>0.15840000000000004</v>
      </c>
      <c r="Q13" s="153">
        <f t="shared" si="3"/>
        <v>1.6000000000000018E-3</v>
      </c>
      <c r="R13" s="171"/>
    </row>
    <row r="14" spans="2:42" s="3" customFormat="1" ht="27.95" customHeight="1">
      <c r="B14" s="236"/>
      <c r="C14" s="188"/>
      <c r="D14" s="20"/>
      <c r="E14" s="21"/>
      <c r="F14" s="31"/>
      <c r="G14" s="14" t="s">
        <v>13</v>
      </c>
      <c r="H14" s="15">
        <v>0.1</v>
      </c>
      <c r="I14" s="165" t="s">
        <v>339</v>
      </c>
      <c r="J14" s="13" t="s">
        <v>1069</v>
      </c>
      <c r="K14" s="165" t="s">
        <v>928</v>
      </c>
      <c r="L14" s="65" t="s">
        <v>1066</v>
      </c>
      <c r="M14" s="85">
        <f>M13</f>
        <v>0.2</v>
      </c>
      <c r="N14" s="15">
        <f t="shared" si="0"/>
        <v>0.99</v>
      </c>
      <c r="O14" s="78">
        <f t="shared" si="1"/>
        <v>0</v>
      </c>
      <c r="P14" s="78">
        <f t="shared" si="2"/>
        <v>1.9800000000000005E-2</v>
      </c>
      <c r="Q14" s="153">
        <f>IF(P14=0,0,M14*H14*(1-N14))</f>
        <v>2.0000000000000023E-4</v>
      </c>
      <c r="R14" s="171"/>
    </row>
    <row r="15" spans="2:42" s="3" customFormat="1" ht="27.95" customHeight="1">
      <c r="B15" s="236"/>
      <c r="C15" s="188"/>
      <c r="D15" s="20"/>
      <c r="E15" s="21"/>
      <c r="F15" s="31"/>
      <c r="G15" s="90" t="s">
        <v>14</v>
      </c>
      <c r="H15" s="172">
        <v>0.1</v>
      </c>
      <c r="I15" s="165" t="s">
        <v>339</v>
      </c>
      <c r="J15" s="13" t="s">
        <v>1069</v>
      </c>
      <c r="K15" s="165" t="s">
        <v>82</v>
      </c>
      <c r="L15" s="65" t="s">
        <v>1066</v>
      </c>
      <c r="M15" s="85">
        <f>M14</f>
        <v>0.2</v>
      </c>
      <c r="N15" s="15">
        <f t="shared" si="0"/>
        <v>0.99</v>
      </c>
      <c r="O15" s="78">
        <f t="shared" si="1"/>
        <v>0</v>
      </c>
      <c r="P15" s="78">
        <f t="shared" si="2"/>
        <v>1.9800000000000005E-2</v>
      </c>
      <c r="Q15" s="153">
        <f t="shared" si="3"/>
        <v>2.0000000000000023E-4</v>
      </c>
      <c r="R15" s="171"/>
    </row>
    <row r="16" spans="2:42" s="3" customFormat="1" ht="27.95" customHeight="1">
      <c r="B16" s="236"/>
      <c r="C16" s="188"/>
      <c r="D16" s="17" t="s">
        <v>952</v>
      </c>
      <c r="E16" s="18" t="s">
        <v>890</v>
      </c>
      <c r="F16" s="19" t="s">
        <v>957</v>
      </c>
      <c r="G16" s="14" t="s">
        <v>12</v>
      </c>
      <c r="H16" s="15">
        <v>0.8</v>
      </c>
      <c r="I16" s="165" t="s">
        <v>68</v>
      </c>
      <c r="J16" s="13" t="s">
        <v>1069</v>
      </c>
      <c r="K16" s="165" t="s">
        <v>928</v>
      </c>
      <c r="L16" s="65" t="s">
        <v>1066</v>
      </c>
      <c r="M16" s="85">
        <v>0.2</v>
      </c>
      <c r="N16" s="15">
        <f t="shared" si="0"/>
        <v>0.99</v>
      </c>
      <c r="O16" s="78">
        <f t="shared" si="1"/>
        <v>0</v>
      </c>
      <c r="P16" s="78">
        <f t="shared" si="2"/>
        <v>0.15840000000000004</v>
      </c>
      <c r="Q16" s="153">
        <f t="shared" si="3"/>
        <v>1.6000000000000018E-3</v>
      </c>
      <c r="R16" s="171"/>
    </row>
    <row r="17" spans="2:18" s="3" customFormat="1" ht="27.95" customHeight="1">
      <c r="B17" s="236"/>
      <c r="C17" s="188"/>
      <c r="D17" s="20"/>
      <c r="E17" s="21"/>
      <c r="F17" s="31"/>
      <c r="G17" s="14" t="s">
        <v>13</v>
      </c>
      <c r="H17" s="15">
        <v>0.1</v>
      </c>
      <c r="I17" s="165" t="s">
        <v>968</v>
      </c>
      <c r="J17" s="13" t="s">
        <v>1069</v>
      </c>
      <c r="K17" s="165" t="s">
        <v>928</v>
      </c>
      <c r="L17" s="65" t="s">
        <v>1066</v>
      </c>
      <c r="M17" s="85">
        <f>M16</f>
        <v>0.2</v>
      </c>
      <c r="N17" s="15">
        <f t="shared" si="0"/>
        <v>0.99</v>
      </c>
      <c r="O17" s="78">
        <f t="shared" si="1"/>
        <v>0</v>
      </c>
      <c r="P17" s="78">
        <f t="shared" si="2"/>
        <v>1.9800000000000005E-2</v>
      </c>
      <c r="Q17" s="153">
        <f t="shared" si="3"/>
        <v>2.0000000000000023E-4</v>
      </c>
      <c r="R17" s="171"/>
    </row>
    <row r="18" spans="2:18" s="3" customFormat="1" ht="27.95" customHeight="1">
      <c r="B18" s="236"/>
      <c r="C18" s="188"/>
      <c r="D18" s="20"/>
      <c r="E18" s="21"/>
      <c r="F18" s="31"/>
      <c r="G18" s="90" t="s">
        <v>14</v>
      </c>
      <c r="H18" s="172">
        <v>0.1</v>
      </c>
      <c r="I18" s="165" t="s">
        <v>339</v>
      </c>
      <c r="J18" s="13" t="s">
        <v>1069</v>
      </c>
      <c r="K18" s="165" t="s">
        <v>82</v>
      </c>
      <c r="L18" s="65" t="s">
        <v>1066</v>
      </c>
      <c r="M18" s="85">
        <f>M17</f>
        <v>0.2</v>
      </c>
      <c r="N18" s="15">
        <f t="shared" si="0"/>
        <v>0.99</v>
      </c>
      <c r="O18" s="78">
        <f t="shared" si="1"/>
        <v>0</v>
      </c>
      <c r="P18" s="78">
        <f t="shared" si="2"/>
        <v>1.9800000000000005E-2</v>
      </c>
      <c r="Q18" s="153">
        <f t="shared" si="3"/>
        <v>2.0000000000000023E-4</v>
      </c>
      <c r="R18" s="171"/>
    </row>
    <row r="19" spans="2:18" s="3" customFormat="1" ht="27.95" customHeight="1">
      <c r="B19" s="236"/>
      <c r="C19" s="188"/>
      <c r="D19" s="17" t="s">
        <v>953</v>
      </c>
      <c r="E19" s="18" t="s">
        <v>71</v>
      </c>
      <c r="F19" s="19" t="s">
        <v>958</v>
      </c>
      <c r="G19" s="14" t="s">
        <v>205</v>
      </c>
      <c r="H19" s="15">
        <v>0.4</v>
      </c>
      <c r="I19" s="165" t="s">
        <v>941</v>
      </c>
      <c r="J19" s="13" t="s">
        <v>964</v>
      </c>
      <c r="K19" s="165" t="s">
        <v>965</v>
      </c>
      <c r="L19" s="13" t="s">
        <v>966</v>
      </c>
      <c r="M19" s="85">
        <v>2</v>
      </c>
      <c r="N19" s="15">
        <f t="shared" si="0"/>
        <v>0</v>
      </c>
      <c r="O19" s="78">
        <f t="shared" si="1"/>
        <v>0.8</v>
      </c>
      <c r="P19" s="78">
        <f t="shared" si="2"/>
        <v>0</v>
      </c>
      <c r="Q19" s="153">
        <f t="shared" si="3"/>
        <v>0</v>
      </c>
      <c r="R19" s="171"/>
    </row>
    <row r="20" spans="2:18" s="3" customFormat="1" ht="27.95" customHeight="1">
      <c r="B20" s="236"/>
      <c r="C20" s="188"/>
      <c r="D20" s="20"/>
      <c r="E20" s="21"/>
      <c r="F20" s="31"/>
      <c r="G20" s="14" t="s">
        <v>206</v>
      </c>
      <c r="H20" s="15">
        <v>0.4</v>
      </c>
      <c r="I20" s="165" t="s">
        <v>68</v>
      </c>
      <c r="J20" s="13" t="s">
        <v>1070</v>
      </c>
      <c r="K20" s="165" t="s">
        <v>967</v>
      </c>
      <c r="L20" s="65" t="s">
        <v>1065</v>
      </c>
      <c r="M20" s="85">
        <f>M19</f>
        <v>2</v>
      </c>
      <c r="N20" s="15">
        <f t="shared" si="0"/>
        <v>0.99</v>
      </c>
      <c r="O20" s="78">
        <f t="shared" si="1"/>
        <v>0</v>
      </c>
      <c r="P20" s="78">
        <f t="shared" si="2"/>
        <v>0.79200000000000004</v>
      </c>
      <c r="Q20" s="153">
        <f t="shared" si="3"/>
        <v>8.0000000000000071E-3</v>
      </c>
      <c r="R20" s="171"/>
    </row>
    <row r="21" spans="2:18" s="3" customFormat="1" ht="27.95" customHeight="1">
      <c r="B21" s="236"/>
      <c r="C21" s="188"/>
      <c r="D21" s="20"/>
      <c r="E21" s="21"/>
      <c r="F21" s="31"/>
      <c r="G21" s="90" t="s">
        <v>14</v>
      </c>
      <c r="H21" s="172">
        <v>0.2</v>
      </c>
      <c r="I21" s="165" t="s">
        <v>81</v>
      </c>
      <c r="J21" s="13" t="s">
        <v>964</v>
      </c>
      <c r="K21" s="165" t="s">
        <v>965</v>
      </c>
      <c r="L21" s="13" t="s">
        <v>109</v>
      </c>
      <c r="M21" s="85">
        <f>M20</f>
        <v>2</v>
      </c>
      <c r="N21" s="15">
        <f t="shared" si="0"/>
        <v>0</v>
      </c>
      <c r="O21" s="78">
        <f t="shared" si="1"/>
        <v>0.4</v>
      </c>
      <c r="P21" s="78">
        <f t="shared" si="2"/>
        <v>0</v>
      </c>
      <c r="Q21" s="153">
        <f t="shared" si="3"/>
        <v>0</v>
      </c>
      <c r="R21" s="171"/>
    </row>
    <row r="22" spans="2:18" s="3" customFormat="1" ht="27.95" customHeight="1">
      <c r="B22" s="236"/>
      <c r="C22" s="188"/>
      <c r="D22" s="17" t="s">
        <v>960</v>
      </c>
      <c r="E22" s="18" t="s">
        <v>961</v>
      </c>
      <c r="F22" s="19" t="s">
        <v>959</v>
      </c>
      <c r="G22" s="168" t="s">
        <v>356</v>
      </c>
      <c r="H22" s="164">
        <v>0.25</v>
      </c>
      <c r="I22" s="16" t="s">
        <v>222</v>
      </c>
      <c r="J22" s="12" t="s">
        <v>942</v>
      </c>
      <c r="K22" s="16" t="s">
        <v>79</v>
      </c>
      <c r="L22" s="65" t="s">
        <v>109</v>
      </c>
      <c r="M22" s="85">
        <v>2</v>
      </c>
      <c r="N22" s="15">
        <f t="shared" si="0"/>
        <v>0</v>
      </c>
      <c r="O22" s="78">
        <f t="shared" si="1"/>
        <v>0.5</v>
      </c>
      <c r="P22" s="78">
        <f t="shared" si="2"/>
        <v>0</v>
      </c>
      <c r="Q22" s="153">
        <f t="shared" si="3"/>
        <v>0</v>
      </c>
      <c r="R22" s="171"/>
    </row>
    <row r="23" spans="2:18" s="3" customFormat="1" ht="27.95" customHeight="1">
      <c r="B23" s="236"/>
      <c r="C23" s="188"/>
      <c r="D23" s="20"/>
      <c r="E23" s="21"/>
      <c r="F23" s="31"/>
      <c r="G23" s="168" t="s">
        <v>886</v>
      </c>
      <c r="H23" s="164">
        <v>0.25</v>
      </c>
      <c r="I23" s="16" t="s">
        <v>969</v>
      </c>
      <c r="J23" s="13" t="s">
        <v>1070</v>
      </c>
      <c r="K23" s="16" t="s">
        <v>221</v>
      </c>
      <c r="L23" s="65" t="s">
        <v>1066</v>
      </c>
      <c r="M23" s="85">
        <f>M22</f>
        <v>2</v>
      </c>
      <c r="N23" s="15">
        <f t="shared" si="0"/>
        <v>0.99</v>
      </c>
      <c r="O23" s="78">
        <f t="shared" si="1"/>
        <v>0</v>
      </c>
      <c r="P23" s="78">
        <f t="shared" si="2"/>
        <v>0.495</v>
      </c>
      <c r="Q23" s="153">
        <f t="shared" si="3"/>
        <v>5.0000000000000044E-3</v>
      </c>
      <c r="R23" s="171"/>
    </row>
    <row r="24" spans="2:18" s="3" customFormat="1" ht="27.95" customHeight="1">
      <c r="B24" s="236"/>
      <c r="C24" s="188"/>
      <c r="D24" s="20"/>
      <c r="E24" s="21"/>
      <c r="F24" s="31"/>
      <c r="G24" s="168" t="s">
        <v>887</v>
      </c>
      <c r="H24" s="164">
        <v>0.25</v>
      </c>
      <c r="I24" s="16" t="s">
        <v>68</v>
      </c>
      <c r="J24" s="13" t="s">
        <v>1070</v>
      </c>
      <c r="K24" s="16" t="s">
        <v>82</v>
      </c>
      <c r="L24" s="65" t="s">
        <v>1066</v>
      </c>
      <c r="M24" s="85">
        <f>M23</f>
        <v>2</v>
      </c>
      <c r="N24" s="15">
        <f t="shared" si="0"/>
        <v>0.99</v>
      </c>
      <c r="O24" s="78">
        <f t="shared" si="1"/>
        <v>0</v>
      </c>
      <c r="P24" s="78">
        <f t="shared" si="2"/>
        <v>0.495</v>
      </c>
      <c r="Q24" s="153">
        <f t="shared" si="3"/>
        <v>5.0000000000000044E-3</v>
      </c>
      <c r="R24" s="171"/>
    </row>
    <row r="25" spans="2:18" s="3" customFormat="1" ht="27.95" customHeight="1">
      <c r="B25" s="236"/>
      <c r="C25" s="188"/>
      <c r="D25" s="20"/>
      <c r="E25" s="21"/>
      <c r="F25" s="31"/>
      <c r="G25" s="186" t="s">
        <v>888</v>
      </c>
      <c r="H25" s="183">
        <v>0.25</v>
      </c>
      <c r="I25" s="91" t="s">
        <v>81</v>
      </c>
      <c r="J25" s="92" t="s">
        <v>918</v>
      </c>
      <c r="K25" s="91" t="s">
        <v>215</v>
      </c>
      <c r="L25" s="173" t="s">
        <v>109</v>
      </c>
      <c r="M25" s="93">
        <f>M24</f>
        <v>2</v>
      </c>
      <c r="N25" s="172">
        <f t="shared" si="0"/>
        <v>0</v>
      </c>
      <c r="O25" s="174">
        <f t="shared" si="1"/>
        <v>0.5</v>
      </c>
      <c r="P25" s="174">
        <f t="shared" si="2"/>
        <v>0</v>
      </c>
      <c r="Q25" s="175">
        <f t="shared" si="3"/>
        <v>0</v>
      </c>
      <c r="R25" s="171"/>
    </row>
    <row r="26" spans="2:18" s="3" customFormat="1" ht="27.95" customHeight="1">
      <c r="B26" s="236"/>
      <c r="C26" s="188"/>
      <c r="D26" s="17" t="s">
        <v>1012</v>
      </c>
      <c r="E26" s="18" t="s">
        <v>71</v>
      </c>
      <c r="F26" s="19" t="s">
        <v>1013</v>
      </c>
      <c r="G26" s="14" t="s">
        <v>205</v>
      </c>
      <c r="H26" s="15">
        <v>0.4</v>
      </c>
      <c r="I26" s="16" t="s">
        <v>81</v>
      </c>
      <c r="J26" s="92" t="s">
        <v>918</v>
      </c>
      <c r="K26" s="91" t="s">
        <v>215</v>
      </c>
      <c r="L26" s="173" t="s">
        <v>109</v>
      </c>
      <c r="M26" s="85">
        <v>2</v>
      </c>
      <c r="N26" s="15">
        <f>IF(K26="Detected", 0.99,0)</f>
        <v>0</v>
      </c>
      <c r="O26" s="78">
        <f>IF(I26="Safe", M26*H26,0)</f>
        <v>0.8</v>
      </c>
      <c r="P26" s="78">
        <f>IF(I26="Dangerous",M26*H26*N26,0)</f>
        <v>0</v>
      </c>
      <c r="Q26" s="81">
        <f t="shared" ref="Q26:Q43" si="4">IF(P26=0,0,M26*H26*(1-N26))</f>
        <v>0</v>
      </c>
      <c r="R26" s="171"/>
    </row>
    <row r="27" spans="2:18" s="3" customFormat="1" ht="57.95" customHeight="1">
      <c r="B27" s="236"/>
      <c r="C27" s="188"/>
      <c r="D27" s="20"/>
      <c r="E27" s="21"/>
      <c r="F27" s="31"/>
      <c r="G27" s="14" t="s">
        <v>206</v>
      </c>
      <c r="H27" s="15">
        <v>0.4</v>
      </c>
      <c r="I27" s="16" t="s">
        <v>68</v>
      </c>
      <c r="J27" s="12" t="s">
        <v>3099</v>
      </c>
      <c r="K27" s="16" t="s">
        <v>82</v>
      </c>
      <c r="L27" s="65" t="s">
        <v>1068</v>
      </c>
      <c r="M27" s="85">
        <f>M26</f>
        <v>2</v>
      </c>
      <c r="N27" s="15">
        <f>IF(K27="Detected", 0.99,0)</f>
        <v>0.99</v>
      </c>
      <c r="O27" s="78">
        <f>IF(I27="Safe", M27*H27,0)</f>
        <v>0</v>
      </c>
      <c r="P27" s="78">
        <f>IF(I27="Dangerous",M27*H27*N27,0)</f>
        <v>0.79200000000000004</v>
      </c>
      <c r="Q27" s="81">
        <f t="shared" si="4"/>
        <v>8.0000000000000071E-3</v>
      </c>
      <c r="R27" s="171"/>
    </row>
    <row r="28" spans="2:18" s="3" customFormat="1" ht="27.95" customHeight="1">
      <c r="B28" s="236"/>
      <c r="C28" s="188"/>
      <c r="D28" s="20"/>
      <c r="E28" s="21"/>
      <c r="F28" s="31"/>
      <c r="G28" s="90" t="s">
        <v>14</v>
      </c>
      <c r="H28" s="172">
        <v>0.2</v>
      </c>
      <c r="I28" s="16" t="s">
        <v>941</v>
      </c>
      <c r="J28" s="92" t="s">
        <v>918</v>
      </c>
      <c r="K28" s="91" t="s">
        <v>215</v>
      </c>
      <c r="L28" s="173" t="s">
        <v>109</v>
      </c>
      <c r="M28" s="85">
        <f>M27</f>
        <v>2</v>
      </c>
      <c r="N28" s="15">
        <f t="shared" ref="N28:N43" si="5">IF(K28="Detected", 0.99,0)</f>
        <v>0</v>
      </c>
      <c r="O28" s="78">
        <f t="shared" ref="O28:O43" si="6">IF(I28="Safe", M28*H28,0)</f>
        <v>0.4</v>
      </c>
      <c r="P28" s="78">
        <f t="shared" ref="P28:P43" si="7">IF(I28="Dangerous",M28*H28*N28,0)</f>
        <v>0</v>
      </c>
      <c r="Q28" s="81">
        <f t="shared" si="4"/>
        <v>0</v>
      </c>
      <c r="R28" s="171"/>
    </row>
    <row r="29" spans="2:18" s="3" customFormat="1" ht="27.95" customHeight="1">
      <c r="B29" s="236"/>
      <c r="C29" s="188"/>
      <c r="D29" s="17" t="s">
        <v>64</v>
      </c>
      <c r="E29" s="18" t="s">
        <v>71</v>
      </c>
      <c r="F29" s="19" t="s">
        <v>1014</v>
      </c>
      <c r="G29" s="14" t="s">
        <v>205</v>
      </c>
      <c r="H29" s="15">
        <v>0.4</v>
      </c>
      <c r="I29" s="16" t="s">
        <v>81</v>
      </c>
      <c r="J29" s="92" t="s">
        <v>918</v>
      </c>
      <c r="K29" s="91" t="s">
        <v>215</v>
      </c>
      <c r="L29" s="173" t="s">
        <v>109</v>
      </c>
      <c r="M29" s="85">
        <v>2</v>
      </c>
      <c r="N29" s="15">
        <f t="shared" si="5"/>
        <v>0</v>
      </c>
      <c r="O29" s="78">
        <f t="shared" si="6"/>
        <v>0.8</v>
      </c>
      <c r="P29" s="78">
        <f t="shared" si="7"/>
        <v>0</v>
      </c>
      <c r="Q29" s="81">
        <f t="shared" si="4"/>
        <v>0</v>
      </c>
      <c r="R29" s="171"/>
    </row>
    <row r="30" spans="2:18" s="3" customFormat="1" ht="57.95" customHeight="1">
      <c r="B30" s="236"/>
      <c r="C30" s="188"/>
      <c r="D30" s="20"/>
      <c r="E30" s="21"/>
      <c r="F30" s="31"/>
      <c r="G30" s="14" t="s">
        <v>206</v>
      </c>
      <c r="H30" s="15">
        <v>0.4</v>
      </c>
      <c r="I30" s="16" t="s">
        <v>68</v>
      </c>
      <c r="J30" s="12" t="s">
        <v>3100</v>
      </c>
      <c r="K30" s="16" t="s">
        <v>82</v>
      </c>
      <c r="L30" s="65" t="s">
        <v>1068</v>
      </c>
      <c r="M30" s="85">
        <f>M29</f>
        <v>2</v>
      </c>
      <c r="N30" s="15">
        <f t="shared" si="5"/>
        <v>0.99</v>
      </c>
      <c r="O30" s="78">
        <f t="shared" si="6"/>
        <v>0</v>
      </c>
      <c r="P30" s="78">
        <f t="shared" si="7"/>
        <v>0.79200000000000004</v>
      </c>
      <c r="Q30" s="153">
        <f t="shared" si="4"/>
        <v>8.0000000000000071E-3</v>
      </c>
      <c r="R30" s="171"/>
    </row>
    <row r="31" spans="2:18" s="3" customFormat="1" ht="27.95" customHeight="1">
      <c r="B31" s="236"/>
      <c r="C31" s="188"/>
      <c r="D31" s="20"/>
      <c r="E31" s="21"/>
      <c r="F31" s="31"/>
      <c r="G31" s="90" t="s">
        <v>14</v>
      </c>
      <c r="H31" s="172">
        <v>0.2</v>
      </c>
      <c r="I31" s="16" t="s">
        <v>941</v>
      </c>
      <c r="J31" s="92" t="s">
        <v>918</v>
      </c>
      <c r="K31" s="91" t="s">
        <v>215</v>
      </c>
      <c r="L31" s="173" t="s">
        <v>109</v>
      </c>
      <c r="M31" s="85">
        <f>M30</f>
        <v>2</v>
      </c>
      <c r="N31" s="15">
        <f t="shared" si="5"/>
        <v>0</v>
      </c>
      <c r="O31" s="78">
        <f t="shared" si="6"/>
        <v>0.4</v>
      </c>
      <c r="P31" s="78">
        <f t="shared" si="7"/>
        <v>0</v>
      </c>
      <c r="Q31" s="153">
        <f t="shared" si="4"/>
        <v>0</v>
      </c>
      <c r="R31" s="171"/>
    </row>
    <row r="32" spans="2:18" s="3" customFormat="1" ht="27.95" customHeight="1">
      <c r="B32" s="236"/>
      <c r="C32" s="188"/>
      <c r="D32" s="17" t="s">
        <v>1015</v>
      </c>
      <c r="E32" s="18" t="s">
        <v>890</v>
      </c>
      <c r="F32" s="19" t="s">
        <v>200</v>
      </c>
      <c r="G32" s="14" t="s">
        <v>12</v>
      </c>
      <c r="H32" s="15">
        <v>0.8</v>
      </c>
      <c r="I32" s="16" t="s">
        <v>219</v>
      </c>
      <c r="J32" s="92" t="s">
        <v>918</v>
      </c>
      <c r="K32" s="91" t="s">
        <v>215</v>
      </c>
      <c r="L32" s="173" t="s">
        <v>109</v>
      </c>
      <c r="M32" s="85">
        <v>0.2</v>
      </c>
      <c r="N32" s="15">
        <f t="shared" si="5"/>
        <v>0</v>
      </c>
      <c r="O32" s="78">
        <f t="shared" si="6"/>
        <v>0.16000000000000003</v>
      </c>
      <c r="P32" s="78">
        <f t="shared" si="7"/>
        <v>0</v>
      </c>
      <c r="Q32" s="153">
        <f t="shared" si="4"/>
        <v>0</v>
      </c>
      <c r="R32" s="171"/>
    </row>
    <row r="33" spans="2:18" s="3" customFormat="1" ht="27.95" customHeight="1">
      <c r="B33" s="236"/>
      <c r="C33" s="188"/>
      <c r="D33" s="20"/>
      <c r="E33" s="21"/>
      <c r="F33" s="31"/>
      <c r="G33" s="14" t="s">
        <v>13</v>
      </c>
      <c r="H33" s="15">
        <v>0.1</v>
      </c>
      <c r="I33" s="16" t="s">
        <v>68</v>
      </c>
      <c r="J33" s="12" t="s">
        <v>293</v>
      </c>
      <c r="K33" s="16" t="s">
        <v>297</v>
      </c>
      <c r="L33" s="65" t="s">
        <v>296</v>
      </c>
      <c r="M33" s="85">
        <f>M32</f>
        <v>0.2</v>
      </c>
      <c r="N33" s="15">
        <f t="shared" si="5"/>
        <v>0.99</v>
      </c>
      <c r="O33" s="78">
        <f t="shared" si="6"/>
        <v>0</v>
      </c>
      <c r="P33" s="78">
        <f t="shared" si="7"/>
        <v>1.9800000000000005E-2</v>
      </c>
      <c r="Q33" s="153">
        <f t="shared" si="4"/>
        <v>2.0000000000000023E-4</v>
      </c>
      <c r="R33" s="171"/>
    </row>
    <row r="34" spans="2:18" s="3" customFormat="1" ht="27.95" customHeight="1">
      <c r="B34" s="236"/>
      <c r="C34" s="188"/>
      <c r="D34" s="20"/>
      <c r="E34" s="21"/>
      <c r="F34" s="31"/>
      <c r="G34" s="14" t="s">
        <v>14</v>
      </c>
      <c r="H34" s="15">
        <v>0.1</v>
      </c>
      <c r="I34" s="16" t="s">
        <v>81</v>
      </c>
      <c r="J34" s="92" t="s">
        <v>918</v>
      </c>
      <c r="K34" s="91" t="s">
        <v>215</v>
      </c>
      <c r="L34" s="173" t="s">
        <v>109</v>
      </c>
      <c r="M34" s="85">
        <f>M33</f>
        <v>0.2</v>
      </c>
      <c r="N34" s="15">
        <f t="shared" si="5"/>
        <v>0</v>
      </c>
      <c r="O34" s="78">
        <f t="shared" si="6"/>
        <v>2.0000000000000004E-2</v>
      </c>
      <c r="P34" s="78">
        <f t="shared" si="7"/>
        <v>0</v>
      </c>
      <c r="Q34" s="153">
        <f t="shared" si="4"/>
        <v>0</v>
      </c>
      <c r="R34" s="171"/>
    </row>
    <row r="35" spans="2:18" s="3" customFormat="1" ht="27.95" customHeight="1">
      <c r="B35" s="236"/>
      <c r="C35" s="188"/>
      <c r="D35" s="17" t="s">
        <v>70</v>
      </c>
      <c r="E35" s="18" t="s">
        <v>890</v>
      </c>
      <c r="F35" s="19" t="s">
        <v>200</v>
      </c>
      <c r="G35" s="14" t="s">
        <v>12</v>
      </c>
      <c r="H35" s="15">
        <v>0.8</v>
      </c>
      <c r="I35" s="16" t="s">
        <v>219</v>
      </c>
      <c r="J35" s="92" t="s">
        <v>918</v>
      </c>
      <c r="K35" s="91" t="s">
        <v>215</v>
      </c>
      <c r="L35" s="173" t="s">
        <v>109</v>
      </c>
      <c r="M35" s="85">
        <v>0.2</v>
      </c>
      <c r="N35" s="15">
        <f t="shared" si="5"/>
        <v>0</v>
      </c>
      <c r="O35" s="78">
        <f t="shared" si="6"/>
        <v>0.16000000000000003</v>
      </c>
      <c r="P35" s="78">
        <f t="shared" si="7"/>
        <v>0</v>
      </c>
      <c r="Q35" s="153">
        <f t="shared" si="4"/>
        <v>0</v>
      </c>
      <c r="R35" s="171"/>
    </row>
    <row r="36" spans="2:18" s="3" customFormat="1" ht="27.95" customHeight="1">
      <c r="B36" s="236"/>
      <c r="C36" s="188"/>
      <c r="D36" s="20"/>
      <c r="E36" s="21"/>
      <c r="F36" s="31"/>
      <c r="G36" s="14" t="s">
        <v>13</v>
      </c>
      <c r="H36" s="15">
        <v>0.1</v>
      </c>
      <c r="I36" s="16" t="s">
        <v>68</v>
      </c>
      <c r="J36" s="12" t="s">
        <v>1071</v>
      </c>
      <c r="K36" s="16" t="s">
        <v>936</v>
      </c>
      <c r="L36" s="65" t="s">
        <v>303</v>
      </c>
      <c r="M36" s="85">
        <f>M35</f>
        <v>0.2</v>
      </c>
      <c r="N36" s="15">
        <f t="shared" si="5"/>
        <v>0.99</v>
      </c>
      <c r="O36" s="78">
        <f t="shared" si="6"/>
        <v>0</v>
      </c>
      <c r="P36" s="78">
        <f t="shared" si="7"/>
        <v>1.9800000000000005E-2</v>
      </c>
      <c r="Q36" s="153">
        <f t="shared" si="4"/>
        <v>2.0000000000000023E-4</v>
      </c>
      <c r="R36" s="171"/>
    </row>
    <row r="37" spans="2:18" s="3" customFormat="1" ht="27.95" customHeight="1">
      <c r="B37" s="236"/>
      <c r="C37" s="188"/>
      <c r="D37" s="20"/>
      <c r="E37" s="21"/>
      <c r="F37" s="31"/>
      <c r="G37" s="14" t="s">
        <v>14</v>
      </c>
      <c r="H37" s="15">
        <v>0.1</v>
      </c>
      <c r="I37" s="16" t="s">
        <v>81</v>
      </c>
      <c r="J37" s="92" t="s">
        <v>918</v>
      </c>
      <c r="K37" s="91" t="s">
        <v>215</v>
      </c>
      <c r="L37" s="173" t="s">
        <v>109</v>
      </c>
      <c r="M37" s="85">
        <f>M36</f>
        <v>0.2</v>
      </c>
      <c r="N37" s="15">
        <f t="shared" si="5"/>
        <v>0</v>
      </c>
      <c r="O37" s="78">
        <f t="shared" si="6"/>
        <v>2.0000000000000004E-2</v>
      </c>
      <c r="P37" s="78">
        <f t="shared" si="7"/>
        <v>0</v>
      </c>
      <c r="Q37" s="153">
        <f t="shared" si="4"/>
        <v>0</v>
      </c>
      <c r="R37" s="171"/>
    </row>
    <row r="38" spans="2:18" s="3" customFormat="1" ht="27.95" customHeight="1">
      <c r="B38" s="236"/>
      <c r="C38" s="188"/>
      <c r="D38" s="17" t="s">
        <v>1016</v>
      </c>
      <c r="E38" s="18" t="s">
        <v>890</v>
      </c>
      <c r="F38" s="19" t="s">
        <v>200</v>
      </c>
      <c r="G38" s="14" t="s">
        <v>12</v>
      </c>
      <c r="H38" s="15">
        <v>0.8</v>
      </c>
      <c r="I38" s="16" t="s">
        <v>219</v>
      </c>
      <c r="J38" s="92" t="s">
        <v>918</v>
      </c>
      <c r="K38" s="91" t="s">
        <v>215</v>
      </c>
      <c r="L38" s="173" t="s">
        <v>109</v>
      </c>
      <c r="M38" s="85">
        <v>0.2</v>
      </c>
      <c r="N38" s="15">
        <f t="shared" si="5"/>
        <v>0</v>
      </c>
      <c r="O38" s="78">
        <f t="shared" si="6"/>
        <v>0.16000000000000003</v>
      </c>
      <c r="P38" s="78">
        <f t="shared" si="7"/>
        <v>0</v>
      </c>
      <c r="Q38" s="153">
        <f t="shared" si="4"/>
        <v>0</v>
      </c>
      <c r="R38" s="171"/>
    </row>
    <row r="39" spans="2:18" s="3" customFormat="1" ht="27.95" customHeight="1">
      <c r="B39" s="236"/>
      <c r="C39" s="188"/>
      <c r="D39" s="20"/>
      <c r="E39" s="21"/>
      <c r="F39" s="31"/>
      <c r="G39" s="14" t="s">
        <v>13</v>
      </c>
      <c r="H39" s="15">
        <v>0.1</v>
      </c>
      <c r="I39" s="16" t="s">
        <v>68</v>
      </c>
      <c r="J39" s="12" t="s">
        <v>295</v>
      </c>
      <c r="K39" s="16" t="s">
        <v>300</v>
      </c>
      <c r="L39" s="65" t="s">
        <v>303</v>
      </c>
      <c r="M39" s="85">
        <f>M38</f>
        <v>0.2</v>
      </c>
      <c r="N39" s="15">
        <f t="shared" si="5"/>
        <v>0.99</v>
      </c>
      <c r="O39" s="78">
        <f t="shared" si="6"/>
        <v>0</v>
      </c>
      <c r="P39" s="78">
        <f t="shared" si="7"/>
        <v>1.9800000000000005E-2</v>
      </c>
      <c r="Q39" s="153">
        <f t="shared" si="4"/>
        <v>2.0000000000000023E-4</v>
      </c>
      <c r="R39" s="171"/>
    </row>
    <row r="40" spans="2:18" s="3" customFormat="1" ht="27.95" customHeight="1">
      <c r="B40" s="236"/>
      <c r="C40" s="188"/>
      <c r="D40" s="20"/>
      <c r="E40" s="21"/>
      <c r="F40" s="31"/>
      <c r="G40" s="14" t="s">
        <v>14</v>
      </c>
      <c r="H40" s="15">
        <v>0.1</v>
      </c>
      <c r="I40" s="16" t="s">
        <v>81</v>
      </c>
      <c r="J40" s="92" t="s">
        <v>918</v>
      </c>
      <c r="K40" s="91" t="s">
        <v>215</v>
      </c>
      <c r="L40" s="173" t="s">
        <v>109</v>
      </c>
      <c r="M40" s="85">
        <f>M39</f>
        <v>0.2</v>
      </c>
      <c r="N40" s="15">
        <f t="shared" si="5"/>
        <v>0</v>
      </c>
      <c r="O40" s="78">
        <f t="shared" si="6"/>
        <v>2.0000000000000004E-2</v>
      </c>
      <c r="P40" s="78">
        <f t="shared" si="7"/>
        <v>0</v>
      </c>
      <c r="Q40" s="153">
        <f t="shared" si="4"/>
        <v>0</v>
      </c>
      <c r="R40" s="171"/>
    </row>
    <row r="41" spans="2:18" s="3" customFormat="1" ht="27.95" customHeight="1">
      <c r="B41" s="236"/>
      <c r="C41" s="188"/>
      <c r="D41" s="17" t="s">
        <v>1017</v>
      </c>
      <c r="E41" s="18" t="s">
        <v>890</v>
      </c>
      <c r="F41" s="19" t="s">
        <v>200</v>
      </c>
      <c r="G41" s="14" t="s">
        <v>12</v>
      </c>
      <c r="H41" s="15">
        <v>0.8</v>
      </c>
      <c r="I41" s="16" t="s">
        <v>219</v>
      </c>
      <c r="J41" s="92" t="s">
        <v>918</v>
      </c>
      <c r="K41" s="91" t="s">
        <v>215</v>
      </c>
      <c r="L41" s="173" t="s">
        <v>109</v>
      </c>
      <c r="M41" s="85">
        <v>0.2</v>
      </c>
      <c r="N41" s="15">
        <f t="shared" si="5"/>
        <v>0</v>
      </c>
      <c r="O41" s="78">
        <f t="shared" si="6"/>
        <v>0.16000000000000003</v>
      </c>
      <c r="P41" s="78">
        <f t="shared" si="7"/>
        <v>0</v>
      </c>
      <c r="Q41" s="153">
        <f t="shared" si="4"/>
        <v>0</v>
      </c>
      <c r="R41" s="171"/>
    </row>
    <row r="42" spans="2:18" s="3" customFormat="1" ht="27.95" customHeight="1">
      <c r="B42" s="236"/>
      <c r="C42" s="188"/>
      <c r="D42" s="20"/>
      <c r="E42" s="21"/>
      <c r="F42" s="31"/>
      <c r="G42" s="14" t="s">
        <v>13</v>
      </c>
      <c r="H42" s="15">
        <v>0.1</v>
      </c>
      <c r="I42" s="16" t="s">
        <v>68</v>
      </c>
      <c r="J42" s="12" t="s">
        <v>1072</v>
      </c>
      <c r="K42" s="16" t="s">
        <v>300</v>
      </c>
      <c r="L42" s="65" t="s">
        <v>1073</v>
      </c>
      <c r="M42" s="85">
        <f>M41</f>
        <v>0.2</v>
      </c>
      <c r="N42" s="15">
        <f t="shared" si="5"/>
        <v>0.99</v>
      </c>
      <c r="O42" s="78">
        <f t="shared" si="6"/>
        <v>0</v>
      </c>
      <c r="P42" s="78">
        <f t="shared" si="7"/>
        <v>1.9800000000000005E-2</v>
      </c>
      <c r="Q42" s="153">
        <f t="shared" si="4"/>
        <v>2.0000000000000023E-4</v>
      </c>
      <c r="R42" s="171"/>
    </row>
    <row r="43" spans="2:18" s="3" customFormat="1" ht="27.95" customHeight="1">
      <c r="B43" s="236"/>
      <c r="C43" s="188"/>
      <c r="D43" s="20"/>
      <c r="E43" s="21"/>
      <c r="F43" s="31"/>
      <c r="G43" s="90" t="s">
        <v>14</v>
      </c>
      <c r="H43" s="172">
        <v>0.1</v>
      </c>
      <c r="I43" s="91" t="s">
        <v>81</v>
      </c>
      <c r="J43" s="92" t="s">
        <v>918</v>
      </c>
      <c r="K43" s="91" t="s">
        <v>215</v>
      </c>
      <c r="L43" s="173" t="s">
        <v>109</v>
      </c>
      <c r="M43" s="93">
        <f>M42</f>
        <v>0.2</v>
      </c>
      <c r="N43" s="172">
        <f t="shared" si="5"/>
        <v>0</v>
      </c>
      <c r="O43" s="174">
        <f t="shared" si="6"/>
        <v>2.0000000000000004E-2</v>
      </c>
      <c r="P43" s="174">
        <f t="shared" si="7"/>
        <v>0</v>
      </c>
      <c r="Q43" s="175">
        <f t="shared" si="4"/>
        <v>0</v>
      </c>
      <c r="R43" s="171"/>
    </row>
    <row r="44" spans="2:18" s="3" customFormat="1" ht="27.95" customHeight="1">
      <c r="B44" s="236"/>
      <c r="C44" s="188"/>
      <c r="D44" s="17" t="s">
        <v>1018</v>
      </c>
      <c r="E44" s="44" t="s">
        <v>1019</v>
      </c>
      <c r="F44" s="19" t="s">
        <v>1062</v>
      </c>
      <c r="G44" s="163" t="s">
        <v>232</v>
      </c>
      <c r="H44" s="15">
        <v>0.2</v>
      </c>
      <c r="I44" s="16" t="s">
        <v>930</v>
      </c>
      <c r="J44" s="12" t="s">
        <v>3924</v>
      </c>
      <c r="K44" s="16" t="s">
        <v>82</v>
      </c>
      <c r="L44" s="65" t="s">
        <v>1076</v>
      </c>
      <c r="M44" s="85">
        <v>0.32</v>
      </c>
      <c r="N44" s="15">
        <f t="shared" ref="N44:N51" si="8">IF(K44="Detected", 0.99,0)</f>
        <v>0.99</v>
      </c>
      <c r="O44" s="78">
        <f t="shared" ref="O44:O51" si="9">IF(I44="Safe", M44*H44,0)</f>
        <v>0</v>
      </c>
      <c r="P44" s="78">
        <f t="shared" ref="P44:P51" si="10">IF(I44="Dangerous",M44*H44*N44,0)</f>
        <v>6.336E-2</v>
      </c>
      <c r="Q44" s="153">
        <f t="shared" ref="Q44:Q51" si="11">IF(P44=0,0,M44*H44*(1-N44))</f>
        <v>6.4000000000000059E-4</v>
      </c>
      <c r="R44" s="557" t="s">
        <v>1063</v>
      </c>
    </row>
    <row r="45" spans="2:18" s="3" customFormat="1" ht="27.95" customHeight="1">
      <c r="B45" s="236"/>
      <c r="C45" s="188"/>
      <c r="D45" s="20"/>
      <c r="E45" s="21"/>
      <c r="F45" s="31"/>
      <c r="G45" s="163" t="s">
        <v>233</v>
      </c>
      <c r="H45" s="15">
        <v>0.2</v>
      </c>
      <c r="I45" s="16" t="s">
        <v>1074</v>
      </c>
      <c r="J45" s="12" t="s">
        <v>1075</v>
      </c>
      <c r="K45" s="16" t="s">
        <v>221</v>
      </c>
      <c r="L45" s="65" t="s">
        <v>1076</v>
      </c>
      <c r="M45" s="85">
        <f>M44</f>
        <v>0.32</v>
      </c>
      <c r="N45" s="15">
        <f t="shared" si="8"/>
        <v>0.99</v>
      </c>
      <c r="O45" s="78">
        <f t="shared" si="9"/>
        <v>0</v>
      </c>
      <c r="P45" s="78">
        <f t="shared" si="10"/>
        <v>6.336E-2</v>
      </c>
      <c r="Q45" s="153">
        <f t="shared" si="11"/>
        <v>6.4000000000000059E-4</v>
      </c>
      <c r="R45" s="558"/>
    </row>
    <row r="46" spans="2:18" s="3" customFormat="1" ht="27.95" customHeight="1">
      <c r="B46" s="236"/>
      <c r="C46" s="188"/>
      <c r="D46" s="20"/>
      <c r="E46" s="21"/>
      <c r="F46" s="31"/>
      <c r="G46" s="163" t="s">
        <v>230</v>
      </c>
      <c r="H46" s="15">
        <v>0.2</v>
      </c>
      <c r="I46" s="16" t="s">
        <v>68</v>
      </c>
      <c r="J46" s="12" t="s">
        <v>1075</v>
      </c>
      <c r="K46" s="16" t="s">
        <v>82</v>
      </c>
      <c r="L46" s="65" t="s">
        <v>1076</v>
      </c>
      <c r="M46" s="85">
        <f>M45</f>
        <v>0.32</v>
      </c>
      <c r="N46" s="15">
        <f t="shared" si="8"/>
        <v>0.99</v>
      </c>
      <c r="O46" s="78">
        <f t="shared" si="9"/>
        <v>0</v>
      </c>
      <c r="P46" s="78">
        <f t="shared" si="10"/>
        <v>6.336E-2</v>
      </c>
      <c r="Q46" s="153">
        <f t="shared" si="11"/>
        <v>6.4000000000000059E-4</v>
      </c>
      <c r="R46" s="558"/>
    </row>
    <row r="47" spans="2:18" s="3" customFormat="1" ht="27.95" customHeight="1">
      <c r="B47" s="236"/>
      <c r="C47" s="188"/>
      <c r="D47" s="20"/>
      <c r="E47" s="21"/>
      <c r="F47" s="31"/>
      <c r="G47" s="163" t="s">
        <v>231</v>
      </c>
      <c r="H47" s="15">
        <v>0.2</v>
      </c>
      <c r="I47" s="16" t="s">
        <v>204</v>
      </c>
      <c r="J47" s="12" t="s">
        <v>1075</v>
      </c>
      <c r="K47" s="16" t="s">
        <v>82</v>
      </c>
      <c r="L47" s="65" t="s">
        <v>1076</v>
      </c>
      <c r="M47" s="85">
        <f>M46</f>
        <v>0.32</v>
      </c>
      <c r="N47" s="15">
        <f t="shared" si="8"/>
        <v>0.99</v>
      </c>
      <c r="O47" s="78">
        <f t="shared" si="9"/>
        <v>0</v>
      </c>
      <c r="P47" s="78">
        <f t="shared" si="10"/>
        <v>6.336E-2</v>
      </c>
      <c r="Q47" s="153">
        <f t="shared" si="11"/>
        <v>6.4000000000000059E-4</v>
      </c>
      <c r="R47" s="558"/>
    </row>
    <row r="48" spans="2:18" s="3" customFormat="1" ht="39.950000000000003" customHeight="1">
      <c r="B48" s="236"/>
      <c r="C48" s="188"/>
      <c r="D48" s="22"/>
      <c r="E48" s="23"/>
      <c r="F48" s="24"/>
      <c r="G48" s="168" t="s">
        <v>234</v>
      </c>
      <c r="H48" s="15">
        <v>0.2</v>
      </c>
      <c r="I48" s="16" t="s">
        <v>1074</v>
      </c>
      <c r="J48" s="12" t="s">
        <v>1075</v>
      </c>
      <c r="K48" s="16" t="s">
        <v>82</v>
      </c>
      <c r="L48" s="65" t="s">
        <v>1076</v>
      </c>
      <c r="M48" s="85">
        <f>M47</f>
        <v>0.32</v>
      </c>
      <c r="N48" s="15">
        <f t="shared" si="8"/>
        <v>0.99</v>
      </c>
      <c r="O48" s="78">
        <f t="shared" si="9"/>
        <v>0</v>
      </c>
      <c r="P48" s="78">
        <f t="shared" si="10"/>
        <v>6.336E-2</v>
      </c>
      <c r="Q48" s="153">
        <f t="shared" si="11"/>
        <v>6.4000000000000059E-4</v>
      </c>
      <c r="R48" s="559"/>
    </row>
    <row r="49" spans="2:18" s="3" customFormat="1" ht="27.95" customHeight="1">
      <c r="B49" s="236"/>
      <c r="C49" s="188"/>
      <c r="D49" s="17" t="s">
        <v>1020</v>
      </c>
      <c r="E49" s="18" t="s">
        <v>71</v>
      </c>
      <c r="F49" s="19" t="s">
        <v>1021</v>
      </c>
      <c r="G49" s="14" t="s">
        <v>205</v>
      </c>
      <c r="H49" s="15">
        <v>0.4</v>
      </c>
      <c r="I49" s="16" t="s">
        <v>68</v>
      </c>
      <c r="J49" s="12" t="s">
        <v>1087</v>
      </c>
      <c r="K49" s="16" t="s">
        <v>82</v>
      </c>
      <c r="L49" s="65" t="s">
        <v>1076</v>
      </c>
      <c r="M49" s="85">
        <v>2</v>
      </c>
      <c r="N49" s="15">
        <f t="shared" si="8"/>
        <v>0.99</v>
      </c>
      <c r="O49" s="78">
        <f t="shared" si="9"/>
        <v>0</v>
      </c>
      <c r="P49" s="78">
        <f t="shared" si="10"/>
        <v>0.79200000000000004</v>
      </c>
      <c r="Q49" s="153">
        <f t="shared" si="11"/>
        <v>8.0000000000000071E-3</v>
      </c>
      <c r="R49" s="171"/>
    </row>
    <row r="50" spans="2:18" s="3" customFormat="1" ht="27.95" customHeight="1">
      <c r="B50" s="236"/>
      <c r="C50" s="188"/>
      <c r="D50" s="20"/>
      <c r="E50" s="21"/>
      <c r="F50" s="31"/>
      <c r="G50" s="14" t="s">
        <v>206</v>
      </c>
      <c r="H50" s="15">
        <v>0.4</v>
      </c>
      <c r="I50" s="16" t="s">
        <v>68</v>
      </c>
      <c r="J50" s="12" t="s">
        <v>1088</v>
      </c>
      <c r="K50" s="16" t="s">
        <v>1077</v>
      </c>
      <c r="L50" s="65" t="s">
        <v>1076</v>
      </c>
      <c r="M50" s="85">
        <f>M49</f>
        <v>2</v>
      </c>
      <c r="N50" s="15">
        <f t="shared" si="8"/>
        <v>0.99</v>
      </c>
      <c r="O50" s="78">
        <f t="shared" si="9"/>
        <v>0</v>
      </c>
      <c r="P50" s="78">
        <f t="shared" si="10"/>
        <v>0.79200000000000004</v>
      </c>
      <c r="Q50" s="153">
        <f t="shared" si="11"/>
        <v>8.0000000000000071E-3</v>
      </c>
      <c r="R50" s="171"/>
    </row>
    <row r="51" spans="2:18" s="3" customFormat="1" ht="27.95" customHeight="1">
      <c r="B51" s="236"/>
      <c r="C51" s="188"/>
      <c r="D51" s="20"/>
      <c r="E51" s="21"/>
      <c r="F51" s="31"/>
      <c r="G51" s="14" t="s">
        <v>14</v>
      </c>
      <c r="H51" s="15">
        <v>0.2</v>
      </c>
      <c r="I51" s="16" t="s">
        <v>81</v>
      </c>
      <c r="J51" s="12" t="s">
        <v>1078</v>
      </c>
      <c r="K51" s="16" t="s">
        <v>1079</v>
      </c>
      <c r="L51" s="65" t="s">
        <v>109</v>
      </c>
      <c r="M51" s="85">
        <f>M50</f>
        <v>2</v>
      </c>
      <c r="N51" s="15">
        <f t="shared" si="8"/>
        <v>0</v>
      </c>
      <c r="O51" s="78">
        <f t="shared" si="9"/>
        <v>0.4</v>
      </c>
      <c r="P51" s="78">
        <f t="shared" si="10"/>
        <v>0</v>
      </c>
      <c r="Q51" s="81">
        <f t="shared" si="11"/>
        <v>0</v>
      </c>
      <c r="R51" s="171"/>
    </row>
    <row r="52" spans="2:18" s="3" customFormat="1" ht="27.95" customHeight="1">
      <c r="B52" s="236"/>
      <c r="C52" s="188"/>
      <c r="D52" s="17" t="s">
        <v>1022</v>
      </c>
      <c r="E52" s="18" t="s">
        <v>71</v>
      </c>
      <c r="F52" s="19" t="s">
        <v>1023</v>
      </c>
      <c r="G52" s="14" t="s">
        <v>205</v>
      </c>
      <c r="H52" s="15">
        <v>0.4</v>
      </c>
      <c r="I52" s="16" t="s">
        <v>339</v>
      </c>
      <c r="J52" s="12" t="s">
        <v>3101</v>
      </c>
      <c r="K52" s="16" t="s">
        <v>82</v>
      </c>
      <c r="L52" s="65" t="s">
        <v>1076</v>
      </c>
      <c r="M52" s="85">
        <v>2</v>
      </c>
      <c r="N52" s="15">
        <f>IF(K52="Detected", 0.99,0)</f>
        <v>0.99</v>
      </c>
      <c r="O52" s="78">
        <f>IF(I52="Safe", M52*H52,0)</f>
        <v>0</v>
      </c>
      <c r="P52" s="78">
        <f>IF(I52="Dangerous",M52*H52*N52,0)</f>
        <v>0.79200000000000004</v>
      </c>
      <c r="Q52" s="153">
        <f>IF(P52=0,0,M52*H52*(1-N52))</f>
        <v>8.0000000000000071E-3</v>
      </c>
      <c r="R52" s="171"/>
    </row>
    <row r="53" spans="2:18" s="3" customFormat="1" ht="27.95" customHeight="1">
      <c r="B53" s="236"/>
      <c r="C53" s="188"/>
      <c r="D53" s="20"/>
      <c r="E53" s="21"/>
      <c r="F53" s="31"/>
      <c r="G53" s="14" t="s">
        <v>206</v>
      </c>
      <c r="H53" s="15">
        <v>0.4</v>
      </c>
      <c r="I53" s="16" t="s">
        <v>339</v>
      </c>
      <c r="J53" s="12" t="s">
        <v>3102</v>
      </c>
      <c r="K53" s="16" t="s">
        <v>300</v>
      </c>
      <c r="L53" s="65" t="s">
        <v>1076</v>
      </c>
      <c r="M53" s="85">
        <f>M52</f>
        <v>2</v>
      </c>
      <c r="N53" s="15">
        <f>IF(K53="Detected", 0.99,0)</f>
        <v>0.99</v>
      </c>
      <c r="O53" s="78">
        <f>IF(I53="Safe", M53*H53,0)</f>
        <v>0</v>
      </c>
      <c r="P53" s="78">
        <f>IF(I53="Dangerous",M53*H53*N53,0)</f>
        <v>0.79200000000000004</v>
      </c>
      <c r="Q53" s="153">
        <f>IF(P53=0,0,M53*H53*(1-N53))</f>
        <v>8.0000000000000071E-3</v>
      </c>
      <c r="R53" s="171"/>
    </row>
    <row r="54" spans="2:18" s="3" customFormat="1" ht="27.95" customHeight="1">
      <c r="B54" s="236"/>
      <c r="C54" s="188"/>
      <c r="D54" s="20"/>
      <c r="E54" s="21"/>
      <c r="F54" s="31"/>
      <c r="G54" s="90" t="s">
        <v>14</v>
      </c>
      <c r="H54" s="172">
        <v>0.2</v>
      </c>
      <c r="I54" s="16" t="s">
        <v>941</v>
      </c>
      <c r="J54" s="12" t="s">
        <v>942</v>
      </c>
      <c r="K54" s="16" t="s">
        <v>1080</v>
      </c>
      <c r="L54" s="65" t="s">
        <v>299</v>
      </c>
      <c r="M54" s="85">
        <f>M53</f>
        <v>2</v>
      </c>
      <c r="N54" s="15">
        <f>IF(K54="Detected", 0.99,0)</f>
        <v>0</v>
      </c>
      <c r="O54" s="78">
        <f>IF(I54="Safe", M54*H54,0)</f>
        <v>0.4</v>
      </c>
      <c r="P54" s="78">
        <f>IF(I54="Dangerous",M54*H54*N54,0)</f>
        <v>0</v>
      </c>
      <c r="Q54" s="153">
        <f>IF(P54=0,0,M54*H54*(1-N54))</f>
        <v>0</v>
      </c>
      <c r="R54" s="171"/>
    </row>
    <row r="55" spans="2:18" s="3" customFormat="1" ht="27.95" customHeight="1">
      <c r="B55" s="236"/>
      <c r="C55" s="188"/>
      <c r="D55" s="17" t="s">
        <v>1024</v>
      </c>
      <c r="E55" s="18" t="s">
        <v>71</v>
      </c>
      <c r="F55" s="19" t="s">
        <v>1025</v>
      </c>
      <c r="G55" s="14" t="s">
        <v>205</v>
      </c>
      <c r="H55" s="15">
        <v>0.4</v>
      </c>
      <c r="I55" s="16" t="s">
        <v>339</v>
      </c>
      <c r="J55" s="12" t="s">
        <v>1089</v>
      </c>
      <c r="K55" s="16" t="s">
        <v>300</v>
      </c>
      <c r="L55" s="65" t="s">
        <v>1076</v>
      </c>
      <c r="M55" s="85">
        <v>2</v>
      </c>
      <c r="N55" s="15">
        <f t="shared" ref="N55:N63" si="12">IF(K55="Detected", 0.99,0)</f>
        <v>0.99</v>
      </c>
      <c r="O55" s="78">
        <f t="shared" ref="O55:O63" si="13">IF(I55="Safe", M55*H55,0)</f>
        <v>0</v>
      </c>
      <c r="P55" s="78">
        <f t="shared" ref="P55:P63" si="14">IF(I55="Dangerous",M55*H55*N55,0)</f>
        <v>0.79200000000000004</v>
      </c>
      <c r="Q55" s="153">
        <f t="shared" ref="Q55:Q63" si="15">IF(P55=0,0,M55*H55*(1-N55))</f>
        <v>8.0000000000000071E-3</v>
      </c>
      <c r="R55" s="171"/>
    </row>
    <row r="56" spans="2:18" s="3" customFormat="1" ht="27.95" customHeight="1">
      <c r="B56" s="236"/>
      <c r="C56" s="188"/>
      <c r="D56" s="20"/>
      <c r="E56" s="21"/>
      <c r="F56" s="31"/>
      <c r="G56" s="14" t="s">
        <v>206</v>
      </c>
      <c r="H56" s="15">
        <v>0.4</v>
      </c>
      <c r="I56" s="16" t="s">
        <v>339</v>
      </c>
      <c r="J56" s="12" t="s">
        <v>1090</v>
      </c>
      <c r="K56" s="16" t="s">
        <v>1081</v>
      </c>
      <c r="L56" s="65" t="s">
        <v>1076</v>
      </c>
      <c r="M56" s="85">
        <f>M55</f>
        <v>2</v>
      </c>
      <c r="N56" s="15">
        <f t="shared" si="12"/>
        <v>0.99</v>
      </c>
      <c r="O56" s="78">
        <f t="shared" si="13"/>
        <v>0</v>
      </c>
      <c r="P56" s="78">
        <f t="shared" si="14"/>
        <v>0.79200000000000004</v>
      </c>
      <c r="Q56" s="153">
        <f t="shared" si="15"/>
        <v>8.0000000000000071E-3</v>
      </c>
      <c r="R56" s="171"/>
    </row>
    <row r="57" spans="2:18" s="3" customFormat="1" ht="27.95" customHeight="1">
      <c r="B57" s="236"/>
      <c r="C57" s="188"/>
      <c r="D57" s="20"/>
      <c r="E57" s="21"/>
      <c r="F57" s="31"/>
      <c r="G57" s="90" t="s">
        <v>14</v>
      </c>
      <c r="H57" s="172">
        <v>0.2</v>
      </c>
      <c r="I57" s="16" t="s">
        <v>941</v>
      </c>
      <c r="J57" s="12" t="s">
        <v>1082</v>
      </c>
      <c r="K57" s="16" t="s">
        <v>298</v>
      </c>
      <c r="L57" s="65" t="s">
        <v>299</v>
      </c>
      <c r="M57" s="85">
        <f>M56</f>
        <v>2</v>
      </c>
      <c r="N57" s="15">
        <f t="shared" si="12"/>
        <v>0</v>
      </c>
      <c r="O57" s="78">
        <f t="shared" si="13"/>
        <v>0.4</v>
      </c>
      <c r="P57" s="78">
        <f t="shared" si="14"/>
        <v>0</v>
      </c>
      <c r="Q57" s="153">
        <f t="shared" si="15"/>
        <v>0</v>
      </c>
      <c r="R57" s="171"/>
    </row>
    <row r="58" spans="2:18" s="3" customFormat="1" ht="27.95" customHeight="1">
      <c r="B58" s="236"/>
      <c r="C58" s="188"/>
      <c r="D58" s="17" t="s">
        <v>1026</v>
      </c>
      <c r="E58" s="18" t="s">
        <v>890</v>
      </c>
      <c r="F58" s="19" t="s">
        <v>1027</v>
      </c>
      <c r="G58" s="14" t="s">
        <v>12</v>
      </c>
      <c r="H58" s="15">
        <v>0.8</v>
      </c>
      <c r="I58" s="16" t="s">
        <v>339</v>
      </c>
      <c r="J58" s="12" t="s">
        <v>1091</v>
      </c>
      <c r="K58" s="16" t="s">
        <v>300</v>
      </c>
      <c r="L58" s="65" t="s">
        <v>1076</v>
      </c>
      <c r="M58" s="85">
        <v>0.2</v>
      </c>
      <c r="N58" s="15">
        <f t="shared" si="12"/>
        <v>0.99</v>
      </c>
      <c r="O58" s="78">
        <f t="shared" si="13"/>
        <v>0</v>
      </c>
      <c r="P58" s="78">
        <f t="shared" si="14"/>
        <v>0.15840000000000004</v>
      </c>
      <c r="Q58" s="153">
        <f t="shared" si="15"/>
        <v>1.6000000000000018E-3</v>
      </c>
      <c r="R58" s="171"/>
    </row>
    <row r="59" spans="2:18" s="3" customFormat="1" ht="27.95" customHeight="1">
      <c r="B59" s="236"/>
      <c r="C59" s="188"/>
      <c r="D59" s="20"/>
      <c r="E59" s="21"/>
      <c r="F59" s="31"/>
      <c r="G59" s="14" t="s">
        <v>13</v>
      </c>
      <c r="H59" s="15">
        <v>0.1</v>
      </c>
      <c r="I59" s="16" t="s">
        <v>339</v>
      </c>
      <c r="J59" s="12" t="s">
        <v>1092</v>
      </c>
      <c r="K59" s="16" t="s">
        <v>300</v>
      </c>
      <c r="L59" s="65" t="s">
        <v>1076</v>
      </c>
      <c r="M59" s="85">
        <f>M58</f>
        <v>0.2</v>
      </c>
      <c r="N59" s="15">
        <f t="shared" si="12"/>
        <v>0.99</v>
      </c>
      <c r="O59" s="78">
        <f t="shared" si="13"/>
        <v>0</v>
      </c>
      <c r="P59" s="78">
        <f t="shared" si="14"/>
        <v>1.9800000000000005E-2</v>
      </c>
      <c r="Q59" s="153">
        <f t="shared" si="15"/>
        <v>2.0000000000000023E-4</v>
      </c>
      <c r="R59" s="171"/>
    </row>
    <row r="60" spans="2:18" s="3" customFormat="1" ht="27.95" customHeight="1">
      <c r="B60" s="236"/>
      <c r="C60" s="188"/>
      <c r="D60" s="20"/>
      <c r="E60" s="21"/>
      <c r="F60" s="31"/>
      <c r="G60" s="90" t="s">
        <v>14</v>
      </c>
      <c r="H60" s="15">
        <v>0.1</v>
      </c>
      <c r="I60" s="16" t="s">
        <v>941</v>
      </c>
      <c r="J60" s="12" t="s">
        <v>1082</v>
      </c>
      <c r="K60" s="16" t="s">
        <v>298</v>
      </c>
      <c r="L60" s="65" t="s">
        <v>299</v>
      </c>
      <c r="M60" s="85">
        <f>M59</f>
        <v>0.2</v>
      </c>
      <c r="N60" s="15">
        <f t="shared" si="12"/>
        <v>0</v>
      </c>
      <c r="O60" s="78">
        <f t="shared" si="13"/>
        <v>2.0000000000000004E-2</v>
      </c>
      <c r="P60" s="78">
        <f t="shared" si="14"/>
        <v>0</v>
      </c>
      <c r="Q60" s="153">
        <f t="shared" si="15"/>
        <v>0</v>
      </c>
      <c r="R60" s="171"/>
    </row>
    <row r="61" spans="2:18" s="3" customFormat="1" ht="27.95" customHeight="1">
      <c r="B61" s="236"/>
      <c r="C61" s="188"/>
      <c r="D61" s="17" t="s">
        <v>1028</v>
      </c>
      <c r="E61" s="18" t="s">
        <v>71</v>
      </c>
      <c r="F61" s="19" t="s">
        <v>1030</v>
      </c>
      <c r="G61" s="14" t="s">
        <v>205</v>
      </c>
      <c r="H61" s="15">
        <v>0.4</v>
      </c>
      <c r="I61" s="16" t="s">
        <v>941</v>
      </c>
      <c r="J61" s="12" t="s">
        <v>1082</v>
      </c>
      <c r="K61" s="16" t="s">
        <v>298</v>
      </c>
      <c r="L61" s="65" t="s">
        <v>299</v>
      </c>
      <c r="M61" s="85">
        <v>2</v>
      </c>
      <c r="N61" s="15">
        <f t="shared" si="12"/>
        <v>0</v>
      </c>
      <c r="O61" s="78">
        <f t="shared" si="13"/>
        <v>0.8</v>
      </c>
      <c r="P61" s="78">
        <f t="shared" si="14"/>
        <v>0</v>
      </c>
      <c r="Q61" s="153">
        <f t="shared" si="15"/>
        <v>0</v>
      </c>
      <c r="R61" s="171"/>
    </row>
    <row r="62" spans="2:18" s="3" customFormat="1" ht="27.95" customHeight="1">
      <c r="B62" s="236"/>
      <c r="C62" s="188"/>
      <c r="D62" s="20"/>
      <c r="E62" s="21"/>
      <c r="F62" s="31"/>
      <c r="G62" s="14" t="s">
        <v>206</v>
      </c>
      <c r="H62" s="15">
        <v>0.4</v>
      </c>
      <c r="I62" s="16" t="s">
        <v>339</v>
      </c>
      <c r="J62" s="12" t="s">
        <v>1093</v>
      </c>
      <c r="K62" s="16" t="s">
        <v>300</v>
      </c>
      <c r="L62" s="65" t="s">
        <v>1076</v>
      </c>
      <c r="M62" s="85">
        <f>M61</f>
        <v>2</v>
      </c>
      <c r="N62" s="15">
        <f t="shared" si="12"/>
        <v>0.99</v>
      </c>
      <c r="O62" s="78">
        <f t="shared" si="13"/>
        <v>0</v>
      </c>
      <c r="P62" s="78">
        <f t="shared" si="14"/>
        <v>0.79200000000000004</v>
      </c>
      <c r="Q62" s="153">
        <f t="shared" si="15"/>
        <v>8.0000000000000071E-3</v>
      </c>
      <c r="R62" s="171"/>
    </row>
    <row r="63" spans="2:18" s="3" customFormat="1" ht="27.95" customHeight="1">
      <c r="B63" s="236"/>
      <c r="C63" s="188"/>
      <c r="D63" s="20"/>
      <c r="E63" s="21"/>
      <c r="F63" s="31"/>
      <c r="G63" s="90" t="s">
        <v>14</v>
      </c>
      <c r="H63" s="172">
        <v>0.2</v>
      </c>
      <c r="I63" s="16" t="s">
        <v>941</v>
      </c>
      <c r="J63" s="12" t="s">
        <v>1082</v>
      </c>
      <c r="K63" s="16" t="s">
        <v>298</v>
      </c>
      <c r="L63" s="65" t="s">
        <v>299</v>
      </c>
      <c r="M63" s="85">
        <f>M62</f>
        <v>2</v>
      </c>
      <c r="N63" s="15">
        <f t="shared" si="12"/>
        <v>0</v>
      </c>
      <c r="O63" s="78">
        <f t="shared" si="13"/>
        <v>0.4</v>
      </c>
      <c r="P63" s="78">
        <f t="shared" si="14"/>
        <v>0</v>
      </c>
      <c r="Q63" s="153">
        <f t="shared" si="15"/>
        <v>0</v>
      </c>
      <c r="R63" s="171"/>
    </row>
    <row r="64" spans="2:18" s="3" customFormat="1" ht="27.95" customHeight="1">
      <c r="B64" s="236"/>
      <c r="C64" s="188"/>
      <c r="D64" s="17" t="s">
        <v>1029</v>
      </c>
      <c r="E64" s="18" t="s">
        <v>71</v>
      </c>
      <c r="F64" s="19" t="s">
        <v>1031</v>
      </c>
      <c r="G64" s="14" t="s">
        <v>205</v>
      </c>
      <c r="H64" s="15">
        <v>0.4</v>
      </c>
      <c r="I64" s="16" t="s">
        <v>941</v>
      </c>
      <c r="J64" s="12" t="s">
        <v>1082</v>
      </c>
      <c r="K64" s="16" t="s">
        <v>79</v>
      </c>
      <c r="L64" s="65" t="s">
        <v>109</v>
      </c>
      <c r="M64" s="85">
        <v>2</v>
      </c>
      <c r="N64" s="15">
        <f t="shared" ref="N64:N70" si="16">IF(K64="Detected", 0.99,0)</f>
        <v>0</v>
      </c>
      <c r="O64" s="78">
        <f t="shared" ref="O64:O70" si="17">IF(I64="Safe", M64*H64,0)</f>
        <v>0.8</v>
      </c>
      <c r="P64" s="78">
        <f t="shared" ref="P64:P70" si="18">IF(I64="Dangerous",M64*H64*N64,0)</f>
        <v>0</v>
      </c>
      <c r="Q64" s="153">
        <f t="shared" ref="Q64:Q70" si="19">IF(P64=0,0,M64*H64*(1-N64))</f>
        <v>0</v>
      </c>
      <c r="R64" s="171"/>
    </row>
    <row r="65" spans="2:18" s="3" customFormat="1" ht="27.95" customHeight="1">
      <c r="B65" s="236"/>
      <c r="C65" s="188"/>
      <c r="D65" s="20"/>
      <c r="E65" s="21"/>
      <c r="F65" s="31"/>
      <c r="G65" s="14" t="s">
        <v>206</v>
      </c>
      <c r="H65" s="15">
        <v>0.4</v>
      </c>
      <c r="I65" s="16" t="s">
        <v>339</v>
      </c>
      <c r="J65" s="12" t="s">
        <v>1094</v>
      </c>
      <c r="K65" s="16" t="s">
        <v>300</v>
      </c>
      <c r="L65" s="65" t="s">
        <v>1076</v>
      </c>
      <c r="M65" s="85">
        <f>M64</f>
        <v>2</v>
      </c>
      <c r="N65" s="15">
        <f t="shared" si="16"/>
        <v>0.99</v>
      </c>
      <c r="O65" s="78">
        <f t="shared" si="17"/>
        <v>0</v>
      </c>
      <c r="P65" s="78">
        <f t="shared" si="18"/>
        <v>0.79200000000000004</v>
      </c>
      <c r="Q65" s="153">
        <f t="shared" si="19"/>
        <v>8.0000000000000071E-3</v>
      </c>
      <c r="R65" s="171"/>
    </row>
    <row r="66" spans="2:18" s="3" customFormat="1" ht="27.95" customHeight="1">
      <c r="B66" s="236"/>
      <c r="C66" s="188"/>
      <c r="D66" s="20"/>
      <c r="E66" s="21"/>
      <c r="F66" s="31"/>
      <c r="G66" s="90" t="s">
        <v>14</v>
      </c>
      <c r="H66" s="172">
        <v>0.2</v>
      </c>
      <c r="I66" s="16" t="s">
        <v>941</v>
      </c>
      <c r="J66" s="12" t="s">
        <v>1082</v>
      </c>
      <c r="K66" s="16" t="s">
        <v>298</v>
      </c>
      <c r="L66" s="65" t="s">
        <v>299</v>
      </c>
      <c r="M66" s="85">
        <f>M65</f>
        <v>2</v>
      </c>
      <c r="N66" s="15">
        <f t="shared" si="16"/>
        <v>0</v>
      </c>
      <c r="O66" s="78">
        <f t="shared" si="17"/>
        <v>0.4</v>
      </c>
      <c r="P66" s="78">
        <f t="shared" si="18"/>
        <v>0</v>
      </c>
      <c r="Q66" s="153">
        <f t="shared" si="19"/>
        <v>0</v>
      </c>
      <c r="R66" s="171"/>
    </row>
    <row r="67" spans="2:18" s="3" customFormat="1" ht="27.95" customHeight="1">
      <c r="B67" s="236"/>
      <c r="C67" s="188"/>
      <c r="D67" s="17" t="s">
        <v>1032</v>
      </c>
      <c r="E67" s="18" t="s">
        <v>76</v>
      </c>
      <c r="F67" s="19" t="s">
        <v>1033</v>
      </c>
      <c r="G67" s="168" t="s">
        <v>356</v>
      </c>
      <c r="H67" s="164">
        <v>0.25</v>
      </c>
      <c r="I67" s="16" t="s">
        <v>68</v>
      </c>
      <c r="J67" s="12" t="s">
        <v>1095</v>
      </c>
      <c r="K67" s="16" t="s">
        <v>82</v>
      </c>
      <c r="L67" s="65" t="s">
        <v>1076</v>
      </c>
      <c r="M67" s="87">
        <v>1</v>
      </c>
      <c r="N67" s="15">
        <f t="shared" si="16"/>
        <v>0.99</v>
      </c>
      <c r="O67" s="78">
        <f t="shared" si="17"/>
        <v>0</v>
      </c>
      <c r="P67" s="78">
        <f t="shared" si="18"/>
        <v>0.2475</v>
      </c>
      <c r="Q67" s="153">
        <f t="shared" si="19"/>
        <v>2.5000000000000022E-3</v>
      </c>
      <c r="R67" s="171"/>
    </row>
    <row r="68" spans="2:18" s="3" customFormat="1" ht="27.95" customHeight="1">
      <c r="B68" s="236"/>
      <c r="C68" s="188"/>
      <c r="D68" s="20"/>
      <c r="E68" s="21"/>
      <c r="F68" s="31"/>
      <c r="G68" s="168" t="s">
        <v>886</v>
      </c>
      <c r="H68" s="164">
        <v>0.25</v>
      </c>
      <c r="I68" s="16" t="s">
        <v>1083</v>
      </c>
      <c r="J68" s="12" t="s">
        <v>1095</v>
      </c>
      <c r="K68" s="16" t="s">
        <v>1084</v>
      </c>
      <c r="L68" s="65" t="s">
        <v>1076</v>
      </c>
      <c r="M68" s="85">
        <f>M67</f>
        <v>1</v>
      </c>
      <c r="N68" s="15">
        <f t="shared" si="16"/>
        <v>0.99</v>
      </c>
      <c r="O68" s="78">
        <f t="shared" si="17"/>
        <v>0</v>
      </c>
      <c r="P68" s="78">
        <f t="shared" si="18"/>
        <v>0.2475</v>
      </c>
      <c r="Q68" s="153">
        <f t="shared" si="19"/>
        <v>2.5000000000000022E-3</v>
      </c>
      <c r="R68" s="171"/>
    </row>
    <row r="69" spans="2:18" s="3" customFormat="1" ht="27.95" customHeight="1">
      <c r="B69" s="236"/>
      <c r="C69" s="188"/>
      <c r="D69" s="20"/>
      <c r="E69" s="21"/>
      <c r="F69" s="31"/>
      <c r="G69" s="168" t="s">
        <v>887</v>
      </c>
      <c r="H69" s="164">
        <v>0.25</v>
      </c>
      <c r="I69" s="16" t="s">
        <v>1083</v>
      </c>
      <c r="J69" s="12" t="s">
        <v>1095</v>
      </c>
      <c r="K69" s="16" t="s">
        <v>1084</v>
      </c>
      <c r="L69" s="65" t="s">
        <v>1076</v>
      </c>
      <c r="M69" s="85">
        <f>M68</f>
        <v>1</v>
      </c>
      <c r="N69" s="15">
        <f t="shared" si="16"/>
        <v>0.99</v>
      </c>
      <c r="O69" s="78">
        <f t="shared" si="17"/>
        <v>0</v>
      </c>
      <c r="P69" s="78">
        <f t="shared" si="18"/>
        <v>0.2475</v>
      </c>
      <c r="Q69" s="153">
        <f t="shared" si="19"/>
        <v>2.5000000000000022E-3</v>
      </c>
      <c r="R69" s="171"/>
    </row>
    <row r="70" spans="2:18" s="3" customFormat="1" ht="27.95" customHeight="1">
      <c r="B70" s="236"/>
      <c r="C70" s="188"/>
      <c r="D70" s="20"/>
      <c r="E70" s="21"/>
      <c r="F70" s="31"/>
      <c r="G70" s="186" t="s">
        <v>888</v>
      </c>
      <c r="H70" s="183">
        <v>0.25</v>
      </c>
      <c r="I70" s="16" t="s">
        <v>81</v>
      </c>
      <c r="J70" s="12" t="s">
        <v>942</v>
      </c>
      <c r="K70" s="16" t="s">
        <v>1085</v>
      </c>
      <c r="L70" s="65" t="s">
        <v>1086</v>
      </c>
      <c r="M70" s="85">
        <f>M69</f>
        <v>1</v>
      </c>
      <c r="N70" s="15">
        <f t="shared" si="16"/>
        <v>0</v>
      </c>
      <c r="O70" s="78">
        <f t="shared" si="17"/>
        <v>0.25</v>
      </c>
      <c r="P70" s="78">
        <f t="shared" si="18"/>
        <v>0</v>
      </c>
      <c r="Q70" s="153">
        <f t="shared" si="19"/>
        <v>0</v>
      </c>
      <c r="R70" s="171"/>
    </row>
    <row r="71" spans="2:18" s="3" customFormat="1" ht="27.95" customHeight="1">
      <c r="B71" s="236"/>
      <c r="C71" s="188"/>
      <c r="D71" s="17" t="s">
        <v>85</v>
      </c>
      <c r="E71" s="18" t="s">
        <v>1034</v>
      </c>
      <c r="F71" s="19" t="s">
        <v>1064</v>
      </c>
      <c r="G71" s="14" t="s">
        <v>205</v>
      </c>
      <c r="H71" s="164">
        <v>0.8</v>
      </c>
      <c r="I71" s="16" t="s">
        <v>68</v>
      </c>
      <c r="J71" s="12" t="s">
        <v>1102</v>
      </c>
      <c r="K71" s="16" t="s">
        <v>1096</v>
      </c>
      <c r="L71" s="65" t="s">
        <v>1076</v>
      </c>
      <c r="M71" s="87">
        <v>3</v>
      </c>
      <c r="N71" s="15">
        <f>IF(K71="Detected", 0.99,0)</f>
        <v>0.99</v>
      </c>
      <c r="O71" s="78">
        <f>IF(I71="Safe", M71*H71,0)</f>
        <v>0</v>
      </c>
      <c r="P71" s="78">
        <f>IF(I71="Dangerous",M71*H71*N71,0)</f>
        <v>2.3760000000000003</v>
      </c>
      <c r="Q71" s="153">
        <f>IF(P71=0,0,M71*H71*(1-N71))</f>
        <v>2.4000000000000025E-2</v>
      </c>
      <c r="R71" s="171"/>
    </row>
    <row r="72" spans="2:18" s="3" customFormat="1" ht="27.95" customHeight="1">
      <c r="B72" s="236"/>
      <c r="C72" s="188"/>
      <c r="D72" s="20"/>
      <c r="E72" s="21"/>
      <c r="F72" s="31"/>
      <c r="G72" s="14" t="s">
        <v>206</v>
      </c>
      <c r="H72" s="164">
        <v>0.1</v>
      </c>
      <c r="I72" s="16" t="s">
        <v>1097</v>
      </c>
      <c r="J72" s="12" t="s">
        <v>1101</v>
      </c>
      <c r="K72" s="16" t="s">
        <v>1098</v>
      </c>
      <c r="L72" s="65" t="s">
        <v>1076</v>
      </c>
      <c r="M72" s="85">
        <f>M71</f>
        <v>3</v>
      </c>
      <c r="N72" s="15">
        <f>IF(K72="Detected", 0.99,0)</f>
        <v>0.99</v>
      </c>
      <c r="O72" s="78">
        <f>IF(I72="Safe", M72*H72,0)</f>
        <v>0</v>
      </c>
      <c r="P72" s="78">
        <f>IF(I72="Dangerous",M72*H72*N72,0)</f>
        <v>0.29700000000000004</v>
      </c>
      <c r="Q72" s="153">
        <f>IF(P72=0,0,M72*H72*(1-N72))</f>
        <v>3.0000000000000031E-3</v>
      </c>
      <c r="R72" s="171"/>
    </row>
    <row r="73" spans="2:18" s="3" customFormat="1" ht="27.95" customHeight="1">
      <c r="B73" s="236"/>
      <c r="C73" s="188"/>
      <c r="D73" s="20"/>
      <c r="E73" s="21"/>
      <c r="F73" s="31"/>
      <c r="G73" s="90" t="s">
        <v>14</v>
      </c>
      <c r="H73" s="164">
        <v>0.1</v>
      </c>
      <c r="I73" s="16" t="s">
        <v>1099</v>
      </c>
      <c r="J73" s="12" t="s">
        <v>942</v>
      </c>
      <c r="K73" s="16" t="s">
        <v>79</v>
      </c>
      <c r="L73" s="65" t="s">
        <v>1100</v>
      </c>
      <c r="M73" s="85">
        <f>M72</f>
        <v>3</v>
      </c>
      <c r="N73" s="15">
        <f>IF(K73="Detected", 0.99,0)</f>
        <v>0</v>
      </c>
      <c r="O73" s="78">
        <f>IF(I73="Safe", M73*H73,0)</f>
        <v>0.30000000000000004</v>
      </c>
      <c r="P73" s="78">
        <f>IF(I73="Dangerous",M73*H73*N73,0)</f>
        <v>0</v>
      </c>
      <c r="Q73" s="153">
        <f>IF(P73=0,0,M73*H73*(1-N73))</f>
        <v>0</v>
      </c>
      <c r="R73" s="171"/>
    </row>
    <row r="74" spans="2:18" s="3" customFormat="1" ht="27.95" customHeight="1">
      <c r="B74" s="236"/>
      <c r="C74" s="188"/>
      <c r="D74" s="17" t="s">
        <v>86</v>
      </c>
      <c r="E74" s="18" t="s">
        <v>76</v>
      </c>
      <c r="F74" s="19" t="s">
        <v>1035</v>
      </c>
      <c r="G74" s="168" t="s">
        <v>356</v>
      </c>
      <c r="H74" s="164">
        <v>0.25</v>
      </c>
      <c r="I74" s="16" t="s">
        <v>1074</v>
      </c>
      <c r="J74" s="12" t="s">
        <v>1101</v>
      </c>
      <c r="K74" s="16" t="s">
        <v>1103</v>
      </c>
      <c r="L74" s="65" t="s">
        <v>1076</v>
      </c>
      <c r="M74" s="87">
        <v>1</v>
      </c>
      <c r="N74" s="15">
        <f t="shared" ref="N74:N89" si="20">IF(K74="Detected", 0.99,0)</f>
        <v>0.99</v>
      </c>
      <c r="O74" s="78">
        <f t="shared" ref="O74:O89" si="21">IF(I74="Safe", M74*H74,0)</f>
        <v>0</v>
      </c>
      <c r="P74" s="78">
        <f t="shared" ref="P74:P89" si="22">IF(I74="Dangerous",M74*H74*N74,0)</f>
        <v>0.2475</v>
      </c>
      <c r="Q74" s="153">
        <f t="shared" ref="Q74:Q89" si="23">IF(P74=0,0,M74*H74*(1-N74))</f>
        <v>2.5000000000000022E-3</v>
      </c>
      <c r="R74" s="171"/>
    </row>
    <row r="75" spans="2:18" s="3" customFormat="1" ht="27.95" customHeight="1">
      <c r="B75" s="236"/>
      <c r="C75" s="188"/>
      <c r="D75" s="20"/>
      <c r="E75" s="21"/>
      <c r="F75" s="31"/>
      <c r="G75" s="168" t="s">
        <v>886</v>
      </c>
      <c r="H75" s="164">
        <v>0.25</v>
      </c>
      <c r="I75" s="16" t="s">
        <v>68</v>
      </c>
      <c r="J75" s="12" t="s">
        <v>1101</v>
      </c>
      <c r="K75" s="16" t="s">
        <v>1103</v>
      </c>
      <c r="L75" s="65" t="s">
        <v>1076</v>
      </c>
      <c r="M75" s="85">
        <f>M74</f>
        <v>1</v>
      </c>
      <c r="N75" s="15">
        <f t="shared" si="20"/>
        <v>0.99</v>
      </c>
      <c r="O75" s="78">
        <f t="shared" si="21"/>
        <v>0</v>
      </c>
      <c r="P75" s="78">
        <f t="shared" si="22"/>
        <v>0.2475</v>
      </c>
      <c r="Q75" s="153">
        <f t="shared" si="23"/>
        <v>2.5000000000000022E-3</v>
      </c>
      <c r="R75" s="171"/>
    </row>
    <row r="76" spans="2:18" s="3" customFormat="1" ht="27.95" customHeight="1">
      <c r="B76" s="236"/>
      <c r="C76" s="188"/>
      <c r="D76" s="20"/>
      <c r="E76" s="21"/>
      <c r="F76" s="31"/>
      <c r="G76" s="168" t="s">
        <v>887</v>
      </c>
      <c r="H76" s="164">
        <v>0.25</v>
      </c>
      <c r="I76" s="16" t="s">
        <v>68</v>
      </c>
      <c r="J76" s="12" t="s">
        <v>1101</v>
      </c>
      <c r="K76" s="16" t="s">
        <v>1103</v>
      </c>
      <c r="L76" s="65" t="s">
        <v>1076</v>
      </c>
      <c r="M76" s="85">
        <f>M75</f>
        <v>1</v>
      </c>
      <c r="N76" s="15">
        <f t="shared" si="20"/>
        <v>0.99</v>
      </c>
      <c r="O76" s="78">
        <f t="shared" si="21"/>
        <v>0</v>
      </c>
      <c r="P76" s="78">
        <f t="shared" si="22"/>
        <v>0.2475</v>
      </c>
      <c r="Q76" s="153">
        <f t="shared" si="23"/>
        <v>2.5000000000000022E-3</v>
      </c>
      <c r="R76" s="171"/>
    </row>
    <row r="77" spans="2:18" s="3" customFormat="1" ht="27.95" customHeight="1">
      <c r="B77" s="236"/>
      <c r="C77" s="188"/>
      <c r="D77" s="20"/>
      <c r="E77" s="21"/>
      <c r="F77" s="31"/>
      <c r="G77" s="186" t="s">
        <v>888</v>
      </c>
      <c r="H77" s="183">
        <v>0.25</v>
      </c>
      <c r="I77" s="16" t="s">
        <v>1104</v>
      </c>
      <c r="J77" s="12" t="s">
        <v>1105</v>
      </c>
      <c r="K77" s="16" t="s">
        <v>1106</v>
      </c>
      <c r="L77" s="65" t="s">
        <v>1107</v>
      </c>
      <c r="M77" s="85">
        <f>M76</f>
        <v>1</v>
      </c>
      <c r="N77" s="15">
        <f t="shared" si="20"/>
        <v>0</v>
      </c>
      <c r="O77" s="78">
        <f t="shared" si="21"/>
        <v>0.25</v>
      </c>
      <c r="P77" s="78">
        <f t="shared" si="22"/>
        <v>0</v>
      </c>
      <c r="Q77" s="153">
        <f t="shared" si="23"/>
        <v>0</v>
      </c>
      <c r="R77" s="171"/>
    </row>
    <row r="78" spans="2:18" s="3" customFormat="1" ht="27.95" customHeight="1">
      <c r="B78" s="236"/>
      <c r="C78" s="188"/>
      <c r="D78" s="17" t="s">
        <v>65</v>
      </c>
      <c r="E78" s="18" t="s">
        <v>71</v>
      </c>
      <c r="F78" s="19" t="s">
        <v>1037</v>
      </c>
      <c r="G78" s="14" t="s">
        <v>205</v>
      </c>
      <c r="H78" s="15">
        <v>0.4</v>
      </c>
      <c r="I78" s="16" t="s">
        <v>81</v>
      </c>
      <c r="J78" s="12" t="s">
        <v>1082</v>
      </c>
      <c r="K78" s="16" t="s">
        <v>298</v>
      </c>
      <c r="L78" s="65" t="s">
        <v>109</v>
      </c>
      <c r="M78" s="85">
        <v>2</v>
      </c>
      <c r="N78" s="15">
        <f t="shared" si="20"/>
        <v>0</v>
      </c>
      <c r="O78" s="78">
        <f t="shared" si="21"/>
        <v>0.8</v>
      </c>
      <c r="P78" s="78">
        <f t="shared" si="22"/>
        <v>0</v>
      </c>
      <c r="Q78" s="153">
        <f t="shared" si="23"/>
        <v>0</v>
      </c>
      <c r="R78" s="171"/>
    </row>
    <row r="79" spans="2:18" s="3" customFormat="1" ht="39.950000000000003" customHeight="1">
      <c r="B79" s="236"/>
      <c r="C79" s="188"/>
      <c r="D79" s="20"/>
      <c r="E79" s="21"/>
      <c r="F79" s="31"/>
      <c r="G79" s="14" t="s">
        <v>206</v>
      </c>
      <c r="H79" s="15">
        <v>0.4</v>
      </c>
      <c r="I79" s="16" t="s">
        <v>68</v>
      </c>
      <c r="J79" s="13" t="s">
        <v>3103</v>
      </c>
      <c r="K79" s="16" t="s">
        <v>82</v>
      </c>
      <c r="L79" s="65" t="s">
        <v>1076</v>
      </c>
      <c r="M79" s="85">
        <f>M78</f>
        <v>2</v>
      </c>
      <c r="N79" s="15">
        <f t="shared" si="20"/>
        <v>0.99</v>
      </c>
      <c r="O79" s="78">
        <f t="shared" si="21"/>
        <v>0</v>
      </c>
      <c r="P79" s="78">
        <f t="shared" si="22"/>
        <v>0.79200000000000004</v>
      </c>
      <c r="Q79" s="153">
        <f t="shared" si="23"/>
        <v>8.0000000000000071E-3</v>
      </c>
      <c r="R79" s="171"/>
    </row>
    <row r="80" spans="2:18" s="3" customFormat="1" ht="27.95" customHeight="1">
      <c r="B80" s="236"/>
      <c r="C80" s="188"/>
      <c r="D80" s="20"/>
      <c r="E80" s="21"/>
      <c r="F80" s="31"/>
      <c r="G80" s="14" t="s">
        <v>14</v>
      </c>
      <c r="H80" s="15">
        <v>0.2</v>
      </c>
      <c r="I80" s="16" t="s">
        <v>81</v>
      </c>
      <c r="J80" s="12" t="s">
        <v>942</v>
      </c>
      <c r="K80" s="16" t="s">
        <v>79</v>
      </c>
      <c r="L80" s="65" t="s">
        <v>109</v>
      </c>
      <c r="M80" s="85">
        <f>M79</f>
        <v>2</v>
      </c>
      <c r="N80" s="15">
        <f t="shared" si="20"/>
        <v>0</v>
      </c>
      <c r="O80" s="78">
        <f t="shared" si="21"/>
        <v>0.4</v>
      </c>
      <c r="P80" s="78">
        <f t="shared" si="22"/>
        <v>0</v>
      </c>
      <c r="Q80" s="81">
        <f t="shared" si="23"/>
        <v>0</v>
      </c>
      <c r="R80" s="171"/>
    </row>
    <row r="81" spans="2:18" s="3" customFormat="1" ht="27.95" customHeight="1">
      <c r="B81" s="236"/>
      <c r="C81" s="188"/>
      <c r="D81" s="17" t="s">
        <v>1036</v>
      </c>
      <c r="E81" s="18" t="s">
        <v>71</v>
      </c>
      <c r="F81" s="19" t="s">
        <v>1038</v>
      </c>
      <c r="G81" s="14" t="s">
        <v>205</v>
      </c>
      <c r="H81" s="15">
        <v>0.4</v>
      </c>
      <c r="I81" s="16" t="s">
        <v>81</v>
      </c>
      <c r="J81" s="12" t="s">
        <v>1082</v>
      </c>
      <c r="K81" s="16" t="s">
        <v>298</v>
      </c>
      <c r="L81" s="65" t="s">
        <v>109</v>
      </c>
      <c r="M81" s="85">
        <v>2</v>
      </c>
      <c r="N81" s="15">
        <f t="shared" si="20"/>
        <v>0</v>
      </c>
      <c r="O81" s="78">
        <f t="shared" si="21"/>
        <v>0.8</v>
      </c>
      <c r="P81" s="78">
        <f t="shared" si="22"/>
        <v>0</v>
      </c>
      <c r="Q81" s="153">
        <f t="shared" si="23"/>
        <v>0</v>
      </c>
      <c r="R81" s="171"/>
    </row>
    <row r="82" spans="2:18" s="3" customFormat="1" ht="39.950000000000003" customHeight="1">
      <c r="B82" s="236"/>
      <c r="C82" s="188"/>
      <c r="D82" s="20"/>
      <c r="E82" s="21"/>
      <c r="F82" s="31"/>
      <c r="G82" s="14" t="s">
        <v>206</v>
      </c>
      <c r="H82" s="15">
        <v>0.4</v>
      </c>
      <c r="I82" s="16" t="s">
        <v>68</v>
      </c>
      <c r="J82" s="13" t="s">
        <v>1110</v>
      </c>
      <c r="K82" s="16" t="s">
        <v>82</v>
      </c>
      <c r="L82" s="65" t="s">
        <v>1076</v>
      </c>
      <c r="M82" s="85">
        <f>M81</f>
        <v>2</v>
      </c>
      <c r="N82" s="15">
        <f t="shared" si="20"/>
        <v>0.99</v>
      </c>
      <c r="O82" s="78">
        <f t="shared" si="21"/>
        <v>0</v>
      </c>
      <c r="P82" s="78">
        <f t="shared" si="22"/>
        <v>0.79200000000000004</v>
      </c>
      <c r="Q82" s="153">
        <f t="shared" si="23"/>
        <v>8.0000000000000071E-3</v>
      </c>
      <c r="R82" s="171"/>
    </row>
    <row r="83" spans="2:18" s="3" customFormat="1" ht="27.95" customHeight="1">
      <c r="B83" s="236"/>
      <c r="C83" s="188"/>
      <c r="D83" s="20"/>
      <c r="E83" s="21"/>
      <c r="F83" s="31"/>
      <c r="G83" s="90" t="s">
        <v>14</v>
      </c>
      <c r="H83" s="172">
        <v>0.2</v>
      </c>
      <c r="I83" s="16" t="s">
        <v>81</v>
      </c>
      <c r="J83" s="12" t="s">
        <v>942</v>
      </c>
      <c r="K83" s="16" t="s">
        <v>79</v>
      </c>
      <c r="L83" s="65" t="s">
        <v>109</v>
      </c>
      <c r="M83" s="85">
        <f>M82</f>
        <v>2</v>
      </c>
      <c r="N83" s="15">
        <f t="shared" si="20"/>
        <v>0</v>
      </c>
      <c r="O83" s="78">
        <f t="shared" si="21"/>
        <v>0.4</v>
      </c>
      <c r="P83" s="78">
        <f t="shared" si="22"/>
        <v>0</v>
      </c>
      <c r="Q83" s="153">
        <f t="shared" si="23"/>
        <v>0</v>
      </c>
      <c r="R83" s="171"/>
    </row>
    <row r="84" spans="2:18" s="3" customFormat="1" ht="27.95" customHeight="1">
      <c r="B84" s="236"/>
      <c r="C84" s="188"/>
      <c r="D84" s="17" t="s">
        <v>1039</v>
      </c>
      <c r="E84" s="18" t="s">
        <v>890</v>
      </c>
      <c r="F84" s="19" t="s">
        <v>1041</v>
      </c>
      <c r="G84" s="14" t="s">
        <v>12</v>
      </c>
      <c r="H84" s="15">
        <v>0.8</v>
      </c>
      <c r="I84" s="16" t="s">
        <v>1111</v>
      </c>
      <c r="J84" s="12" t="s">
        <v>1102</v>
      </c>
      <c r="K84" s="16" t="s">
        <v>1112</v>
      </c>
      <c r="L84" s="65" t="s">
        <v>1076</v>
      </c>
      <c r="M84" s="85">
        <v>0.2</v>
      </c>
      <c r="N84" s="15">
        <f t="shared" si="20"/>
        <v>0.99</v>
      </c>
      <c r="O84" s="78">
        <f t="shared" si="21"/>
        <v>0</v>
      </c>
      <c r="P84" s="78">
        <f t="shared" si="22"/>
        <v>0.15840000000000004</v>
      </c>
      <c r="Q84" s="153">
        <f t="shared" si="23"/>
        <v>1.6000000000000018E-3</v>
      </c>
      <c r="R84" s="171"/>
    </row>
    <row r="85" spans="2:18" s="3" customFormat="1" ht="27.95" customHeight="1">
      <c r="B85" s="236"/>
      <c r="C85" s="188"/>
      <c r="D85" s="20"/>
      <c r="E85" s="21"/>
      <c r="F85" s="31"/>
      <c r="G85" s="14" t="s">
        <v>13</v>
      </c>
      <c r="H85" s="15">
        <v>0.1</v>
      </c>
      <c r="I85" s="16" t="s">
        <v>1111</v>
      </c>
      <c r="J85" s="12" t="s">
        <v>1101</v>
      </c>
      <c r="K85" s="16" t="s">
        <v>1112</v>
      </c>
      <c r="L85" s="65" t="s">
        <v>1076</v>
      </c>
      <c r="M85" s="85">
        <f>M84</f>
        <v>0.2</v>
      </c>
      <c r="N85" s="15">
        <f t="shared" si="20"/>
        <v>0.99</v>
      </c>
      <c r="O85" s="78">
        <f t="shared" si="21"/>
        <v>0</v>
      </c>
      <c r="P85" s="78">
        <f t="shared" si="22"/>
        <v>1.9800000000000005E-2</v>
      </c>
      <c r="Q85" s="153">
        <f t="shared" si="23"/>
        <v>2.0000000000000023E-4</v>
      </c>
      <c r="R85" s="171"/>
    </row>
    <row r="86" spans="2:18" s="3" customFormat="1" ht="27.95" customHeight="1">
      <c r="B86" s="236"/>
      <c r="C86" s="188"/>
      <c r="D86" s="20"/>
      <c r="E86" s="21"/>
      <c r="F86" s="31"/>
      <c r="G86" s="14" t="s">
        <v>14</v>
      </c>
      <c r="H86" s="15">
        <v>0.1</v>
      </c>
      <c r="I86" s="16" t="s">
        <v>1113</v>
      </c>
      <c r="J86" s="12" t="s">
        <v>1114</v>
      </c>
      <c r="K86" s="16" t="s">
        <v>1115</v>
      </c>
      <c r="L86" s="65" t="s">
        <v>1116</v>
      </c>
      <c r="M86" s="85">
        <f>M85</f>
        <v>0.2</v>
      </c>
      <c r="N86" s="15">
        <f t="shared" si="20"/>
        <v>0</v>
      </c>
      <c r="O86" s="78">
        <f t="shared" si="21"/>
        <v>2.0000000000000004E-2</v>
      </c>
      <c r="P86" s="78">
        <f t="shared" si="22"/>
        <v>0</v>
      </c>
      <c r="Q86" s="153">
        <f t="shared" si="23"/>
        <v>0</v>
      </c>
      <c r="R86" s="171"/>
    </row>
    <row r="87" spans="2:18" s="3" customFormat="1" ht="27.95" customHeight="1">
      <c r="B87" s="236"/>
      <c r="C87" s="188"/>
      <c r="D87" s="17" t="s">
        <v>1040</v>
      </c>
      <c r="E87" s="18" t="s">
        <v>890</v>
      </c>
      <c r="F87" s="19" t="s">
        <v>1042</v>
      </c>
      <c r="G87" s="14" t="s">
        <v>12</v>
      </c>
      <c r="H87" s="15">
        <v>0.8</v>
      </c>
      <c r="I87" s="16" t="s">
        <v>1111</v>
      </c>
      <c r="J87" s="12" t="s">
        <v>1102</v>
      </c>
      <c r="K87" s="16" t="s">
        <v>1112</v>
      </c>
      <c r="L87" s="65" t="s">
        <v>1076</v>
      </c>
      <c r="M87" s="85">
        <v>0.2</v>
      </c>
      <c r="N87" s="15">
        <f t="shared" si="20"/>
        <v>0.99</v>
      </c>
      <c r="O87" s="78">
        <f t="shared" si="21"/>
        <v>0</v>
      </c>
      <c r="P87" s="78">
        <f t="shared" si="22"/>
        <v>0.15840000000000004</v>
      </c>
      <c r="Q87" s="153">
        <f t="shared" si="23"/>
        <v>1.6000000000000018E-3</v>
      </c>
      <c r="R87" s="171"/>
    </row>
    <row r="88" spans="2:18" s="3" customFormat="1" ht="27.95" customHeight="1">
      <c r="B88" s="236"/>
      <c r="C88" s="188"/>
      <c r="D88" s="20"/>
      <c r="E88" s="21"/>
      <c r="F88" s="31"/>
      <c r="G88" s="14" t="s">
        <v>13</v>
      </c>
      <c r="H88" s="15">
        <v>0.1</v>
      </c>
      <c r="I88" s="16" t="s">
        <v>1111</v>
      </c>
      <c r="J88" s="12" t="s">
        <v>1101</v>
      </c>
      <c r="K88" s="16" t="s">
        <v>1112</v>
      </c>
      <c r="L88" s="65" t="s">
        <v>1076</v>
      </c>
      <c r="M88" s="85">
        <f>M87</f>
        <v>0.2</v>
      </c>
      <c r="N88" s="15">
        <f t="shared" si="20"/>
        <v>0.99</v>
      </c>
      <c r="O88" s="78">
        <f t="shared" si="21"/>
        <v>0</v>
      </c>
      <c r="P88" s="78">
        <f t="shared" si="22"/>
        <v>1.9800000000000005E-2</v>
      </c>
      <c r="Q88" s="153">
        <f t="shared" si="23"/>
        <v>2.0000000000000023E-4</v>
      </c>
      <c r="R88" s="171"/>
    </row>
    <row r="89" spans="2:18" s="3" customFormat="1" ht="27.95" customHeight="1">
      <c r="B89" s="236"/>
      <c r="C89" s="188"/>
      <c r="D89" s="20"/>
      <c r="E89" s="21"/>
      <c r="F89" s="31"/>
      <c r="G89" s="14" t="s">
        <v>14</v>
      </c>
      <c r="H89" s="15">
        <v>0.1</v>
      </c>
      <c r="I89" s="16" t="s">
        <v>1113</v>
      </c>
      <c r="J89" s="12" t="s">
        <v>1114</v>
      </c>
      <c r="K89" s="16" t="s">
        <v>1115</v>
      </c>
      <c r="L89" s="65" t="s">
        <v>1116</v>
      </c>
      <c r="M89" s="85">
        <f>M88</f>
        <v>0.2</v>
      </c>
      <c r="N89" s="15">
        <f t="shared" si="20"/>
        <v>0</v>
      </c>
      <c r="O89" s="78">
        <f t="shared" si="21"/>
        <v>2.0000000000000004E-2</v>
      </c>
      <c r="P89" s="78">
        <f t="shared" si="22"/>
        <v>0</v>
      </c>
      <c r="Q89" s="153">
        <f t="shared" si="23"/>
        <v>0</v>
      </c>
      <c r="R89" s="171"/>
    </row>
    <row r="90" spans="2:18" s="3" customFormat="1" ht="27.95" customHeight="1">
      <c r="B90" s="236"/>
      <c r="C90" s="188"/>
      <c r="D90" s="17" t="s">
        <v>1043</v>
      </c>
      <c r="E90" s="18" t="s">
        <v>890</v>
      </c>
      <c r="F90" s="19" t="s">
        <v>1045</v>
      </c>
      <c r="G90" s="14" t="s">
        <v>12</v>
      </c>
      <c r="H90" s="15">
        <v>0.8</v>
      </c>
      <c r="I90" s="165" t="s">
        <v>339</v>
      </c>
      <c r="J90" s="13" t="s">
        <v>1117</v>
      </c>
      <c r="K90" s="165" t="s">
        <v>928</v>
      </c>
      <c r="L90" s="65" t="s">
        <v>1076</v>
      </c>
      <c r="M90" s="85">
        <v>0.2</v>
      </c>
      <c r="N90" s="15">
        <f t="shared" ref="N90:N117" si="24">IF(K90="Detected", 0.99,0)</f>
        <v>0.99</v>
      </c>
      <c r="O90" s="78">
        <f t="shared" ref="O90:O117" si="25">IF(I90="Safe", M90*H90,0)</f>
        <v>0</v>
      </c>
      <c r="P90" s="78">
        <f t="shared" ref="P90:P117" si="26">IF(I90="Dangerous",M90*H90*N90,0)</f>
        <v>0.15840000000000004</v>
      </c>
      <c r="Q90" s="153">
        <f t="shared" ref="Q90:Q117" si="27">IF(P90=0,0,M90*H90*(1-N90))</f>
        <v>1.6000000000000018E-3</v>
      </c>
      <c r="R90" s="171"/>
    </row>
    <row r="91" spans="2:18" s="3" customFormat="1" ht="27.95" customHeight="1">
      <c r="B91" s="236"/>
      <c r="C91" s="188"/>
      <c r="D91" s="20"/>
      <c r="E91" s="21"/>
      <c r="F91" s="31"/>
      <c r="G91" s="14" t="s">
        <v>13</v>
      </c>
      <c r="H91" s="15">
        <v>0.1</v>
      </c>
      <c r="I91" s="165" t="s">
        <v>339</v>
      </c>
      <c r="J91" s="13" t="s">
        <v>1117</v>
      </c>
      <c r="K91" s="165" t="s">
        <v>928</v>
      </c>
      <c r="L91" s="65" t="s">
        <v>1076</v>
      </c>
      <c r="M91" s="85">
        <f>M90</f>
        <v>0.2</v>
      </c>
      <c r="N91" s="15">
        <f t="shared" si="24"/>
        <v>0.99</v>
      </c>
      <c r="O91" s="78">
        <f t="shared" si="25"/>
        <v>0</v>
      </c>
      <c r="P91" s="78">
        <f t="shared" si="26"/>
        <v>1.9800000000000005E-2</v>
      </c>
      <c r="Q91" s="153">
        <f t="shared" si="27"/>
        <v>2.0000000000000023E-4</v>
      </c>
      <c r="R91" s="171"/>
    </row>
    <row r="92" spans="2:18" s="3" customFormat="1" ht="27.95" customHeight="1">
      <c r="B92" s="236"/>
      <c r="C92" s="188"/>
      <c r="D92" s="20"/>
      <c r="E92" s="21"/>
      <c r="F92" s="31"/>
      <c r="G92" s="14" t="s">
        <v>14</v>
      </c>
      <c r="H92" s="15">
        <v>0.1</v>
      </c>
      <c r="I92" s="165" t="s">
        <v>339</v>
      </c>
      <c r="J92" s="13" t="s">
        <v>1117</v>
      </c>
      <c r="K92" s="165" t="s">
        <v>82</v>
      </c>
      <c r="L92" s="65" t="s">
        <v>1076</v>
      </c>
      <c r="M92" s="85">
        <f>M91</f>
        <v>0.2</v>
      </c>
      <c r="N92" s="15">
        <f t="shared" si="24"/>
        <v>0.99</v>
      </c>
      <c r="O92" s="78">
        <f t="shared" si="25"/>
        <v>0</v>
      </c>
      <c r="P92" s="78">
        <f t="shared" si="26"/>
        <v>1.9800000000000005E-2</v>
      </c>
      <c r="Q92" s="153">
        <f t="shared" si="27"/>
        <v>2.0000000000000023E-4</v>
      </c>
      <c r="R92" s="171"/>
    </row>
    <row r="93" spans="2:18" s="3" customFormat="1" ht="27.95" customHeight="1">
      <c r="B93" s="236"/>
      <c r="C93" s="188"/>
      <c r="D93" s="17" t="s">
        <v>1044</v>
      </c>
      <c r="E93" s="18" t="s">
        <v>890</v>
      </c>
      <c r="F93" s="19" t="s">
        <v>1045</v>
      </c>
      <c r="G93" s="14" t="s">
        <v>12</v>
      </c>
      <c r="H93" s="15">
        <v>0.8</v>
      </c>
      <c r="I93" s="165" t="s">
        <v>68</v>
      </c>
      <c r="J93" s="13" t="s">
        <v>1117</v>
      </c>
      <c r="K93" s="165" t="s">
        <v>928</v>
      </c>
      <c r="L93" s="65" t="s">
        <v>1076</v>
      </c>
      <c r="M93" s="85">
        <v>0.2</v>
      </c>
      <c r="N93" s="15">
        <f t="shared" si="24"/>
        <v>0.99</v>
      </c>
      <c r="O93" s="78">
        <f t="shared" si="25"/>
        <v>0</v>
      </c>
      <c r="P93" s="78">
        <f t="shared" si="26"/>
        <v>0.15840000000000004</v>
      </c>
      <c r="Q93" s="153">
        <f t="shared" si="27"/>
        <v>1.6000000000000018E-3</v>
      </c>
      <c r="R93" s="171"/>
    </row>
    <row r="94" spans="2:18" s="3" customFormat="1" ht="27.95" customHeight="1">
      <c r="B94" s="236"/>
      <c r="C94" s="188"/>
      <c r="D94" s="20"/>
      <c r="E94" s="21"/>
      <c r="F94" s="31"/>
      <c r="G94" s="14" t="s">
        <v>13</v>
      </c>
      <c r="H94" s="15">
        <v>0.1</v>
      </c>
      <c r="I94" s="165" t="s">
        <v>968</v>
      </c>
      <c r="J94" s="13" t="s">
        <v>1117</v>
      </c>
      <c r="K94" s="165" t="s">
        <v>928</v>
      </c>
      <c r="L94" s="65" t="s">
        <v>1076</v>
      </c>
      <c r="M94" s="85">
        <f>M93</f>
        <v>0.2</v>
      </c>
      <c r="N94" s="15">
        <f t="shared" si="24"/>
        <v>0.99</v>
      </c>
      <c r="O94" s="78">
        <f t="shared" si="25"/>
        <v>0</v>
      </c>
      <c r="P94" s="78">
        <f t="shared" si="26"/>
        <v>1.9800000000000005E-2</v>
      </c>
      <c r="Q94" s="153">
        <f t="shared" si="27"/>
        <v>2.0000000000000023E-4</v>
      </c>
      <c r="R94" s="171"/>
    </row>
    <row r="95" spans="2:18" s="3" customFormat="1" ht="27.95" customHeight="1">
      <c r="B95" s="236"/>
      <c r="C95" s="188"/>
      <c r="D95" s="20"/>
      <c r="E95" s="21"/>
      <c r="F95" s="31"/>
      <c r="G95" s="14" t="s">
        <v>14</v>
      </c>
      <c r="H95" s="15">
        <v>0.1</v>
      </c>
      <c r="I95" s="165" t="s">
        <v>339</v>
      </c>
      <c r="J95" s="13" t="s">
        <v>1117</v>
      </c>
      <c r="K95" s="165" t="s">
        <v>82</v>
      </c>
      <c r="L95" s="65" t="s">
        <v>1076</v>
      </c>
      <c r="M95" s="85">
        <f>M94</f>
        <v>0.2</v>
      </c>
      <c r="N95" s="15">
        <f t="shared" si="24"/>
        <v>0.99</v>
      </c>
      <c r="O95" s="78">
        <f t="shared" si="25"/>
        <v>0</v>
      </c>
      <c r="P95" s="78">
        <f t="shared" si="26"/>
        <v>1.9800000000000005E-2</v>
      </c>
      <c r="Q95" s="153">
        <f t="shared" si="27"/>
        <v>2.0000000000000023E-4</v>
      </c>
      <c r="R95" s="171"/>
    </row>
    <row r="96" spans="2:18" s="3" customFormat="1" ht="27.95" customHeight="1">
      <c r="B96" s="236"/>
      <c r="C96" s="188"/>
      <c r="D96" s="17" t="s">
        <v>1046</v>
      </c>
      <c r="E96" s="18" t="s">
        <v>71</v>
      </c>
      <c r="F96" s="19" t="s">
        <v>1047</v>
      </c>
      <c r="G96" s="14" t="s">
        <v>205</v>
      </c>
      <c r="H96" s="15">
        <v>0.4</v>
      </c>
      <c r="I96" s="165" t="s">
        <v>941</v>
      </c>
      <c r="J96" s="13" t="s">
        <v>964</v>
      </c>
      <c r="K96" s="165" t="s">
        <v>965</v>
      </c>
      <c r="L96" s="13" t="s">
        <v>966</v>
      </c>
      <c r="M96" s="85">
        <v>2</v>
      </c>
      <c r="N96" s="15">
        <f t="shared" si="24"/>
        <v>0</v>
      </c>
      <c r="O96" s="78">
        <f t="shared" si="25"/>
        <v>0.8</v>
      </c>
      <c r="P96" s="78">
        <f t="shared" si="26"/>
        <v>0</v>
      </c>
      <c r="Q96" s="153">
        <f t="shared" si="27"/>
        <v>0</v>
      </c>
      <c r="R96" s="171"/>
    </row>
    <row r="97" spans="2:18" s="3" customFormat="1" ht="27.95" customHeight="1">
      <c r="B97" s="236"/>
      <c r="C97" s="188"/>
      <c r="D97" s="20"/>
      <c r="E97" s="21"/>
      <c r="F97" s="31"/>
      <c r="G97" s="14" t="s">
        <v>206</v>
      </c>
      <c r="H97" s="15">
        <v>0.4</v>
      </c>
      <c r="I97" s="165" t="s">
        <v>68</v>
      </c>
      <c r="J97" s="13" t="s">
        <v>1118</v>
      </c>
      <c r="K97" s="165" t="s">
        <v>967</v>
      </c>
      <c r="L97" s="65" t="s">
        <v>1076</v>
      </c>
      <c r="M97" s="85">
        <f>M96</f>
        <v>2</v>
      </c>
      <c r="N97" s="15">
        <f t="shared" si="24"/>
        <v>0.99</v>
      </c>
      <c r="O97" s="78">
        <f t="shared" si="25"/>
        <v>0</v>
      </c>
      <c r="P97" s="78">
        <f t="shared" si="26"/>
        <v>0.79200000000000004</v>
      </c>
      <c r="Q97" s="153">
        <f t="shared" si="27"/>
        <v>8.0000000000000071E-3</v>
      </c>
      <c r="R97" s="171"/>
    </row>
    <row r="98" spans="2:18" s="3" customFormat="1" ht="27.95" customHeight="1">
      <c r="B98" s="236"/>
      <c r="C98" s="188"/>
      <c r="D98" s="20"/>
      <c r="E98" s="21"/>
      <c r="F98" s="31"/>
      <c r="G98" s="90" t="s">
        <v>14</v>
      </c>
      <c r="H98" s="172">
        <v>0.2</v>
      </c>
      <c r="I98" s="165" t="s">
        <v>81</v>
      </c>
      <c r="J98" s="13" t="s">
        <v>964</v>
      </c>
      <c r="K98" s="165" t="s">
        <v>965</v>
      </c>
      <c r="L98" s="13" t="s">
        <v>109</v>
      </c>
      <c r="M98" s="85">
        <f>M97</f>
        <v>2</v>
      </c>
      <c r="N98" s="15">
        <f t="shared" si="24"/>
        <v>0</v>
      </c>
      <c r="O98" s="78">
        <f t="shared" si="25"/>
        <v>0.4</v>
      </c>
      <c r="P98" s="78">
        <f t="shared" si="26"/>
        <v>0</v>
      </c>
      <c r="Q98" s="153">
        <f t="shared" si="27"/>
        <v>0</v>
      </c>
      <c r="R98" s="171"/>
    </row>
    <row r="99" spans="2:18" s="3" customFormat="1" ht="27.95" customHeight="1">
      <c r="B99" s="236"/>
      <c r="C99" s="188"/>
      <c r="D99" s="17" t="s">
        <v>1048</v>
      </c>
      <c r="E99" s="18" t="s">
        <v>961</v>
      </c>
      <c r="F99" s="19" t="s">
        <v>959</v>
      </c>
      <c r="G99" s="168" t="s">
        <v>356</v>
      </c>
      <c r="H99" s="164">
        <v>0.25</v>
      </c>
      <c r="I99" s="16" t="s">
        <v>222</v>
      </c>
      <c r="J99" s="12" t="s">
        <v>942</v>
      </c>
      <c r="K99" s="16" t="s">
        <v>79</v>
      </c>
      <c r="L99" s="65" t="s">
        <v>109</v>
      </c>
      <c r="M99" s="85">
        <v>2</v>
      </c>
      <c r="N99" s="15">
        <f t="shared" si="24"/>
        <v>0</v>
      </c>
      <c r="O99" s="78">
        <f t="shared" si="25"/>
        <v>0.5</v>
      </c>
      <c r="P99" s="78">
        <f t="shared" si="26"/>
        <v>0</v>
      </c>
      <c r="Q99" s="153">
        <f t="shared" si="27"/>
        <v>0</v>
      </c>
      <c r="R99" s="171"/>
    </row>
    <row r="100" spans="2:18" s="3" customFormat="1" ht="27.95" customHeight="1">
      <c r="B100" s="236"/>
      <c r="C100" s="188"/>
      <c r="D100" s="20"/>
      <c r="E100" s="21"/>
      <c r="F100" s="31"/>
      <c r="G100" s="168" t="s">
        <v>886</v>
      </c>
      <c r="H100" s="164">
        <v>0.25</v>
      </c>
      <c r="I100" s="16" t="s">
        <v>969</v>
      </c>
      <c r="J100" s="13" t="s">
        <v>1118</v>
      </c>
      <c r="K100" s="16" t="s">
        <v>221</v>
      </c>
      <c r="L100" s="65" t="s">
        <v>1076</v>
      </c>
      <c r="M100" s="85">
        <f>M99</f>
        <v>2</v>
      </c>
      <c r="N100" s="15">
        <f t="shared" si="24"/>
        <v>0.99</v>
      </c>
      <c r="O100" s="78">
        <f t="shared" si="25"/>
        <v>0</v>
      </c>
      <c r="P100" s="78">
        <f t="shared" si="26"/>
        <v>0.495</v>
      </c>
      <c r="Q100" s="153">
        <f t="shared" si="27"/>
        <v>5.0000000000000044E-3</v>
      </c>
      <c r="R100" s="171"/>
    </row>
    <row r="101" spans="2:18" s="3" customFormat="1" ht="27.95" customHeight="1">
      <c r="B101" s="236"/>
      <c r="C101" s="188"/>
      <c r="D101" s="20"/>
      <c r="E101" s="21"/>
      <c r="F101" s="31"/>
      <c r="G101" s="168" t="s">
        <v>887</v>
      </c>
      <c r="H101" s="164">
        <v>0.25</v>
      </c>
      <c r="I101" s="16" t="s">
        <v>68</v>
      </c>
      <c r="J101" s="13" t="s">
        <v>1118</v>
      </c>
      <c r="K101" s="16" t="s">
        <v>82</v>
      </c>
      <c r="L101" s="65" t="s">
        <v>1076</v>
      </c>
      <c r="M101" s="85">
        <f>M100</f>
        <v>2</v>
      </c>
      <c r="N101" s="15">
        <f t="shared" si="24"/>
        <v>0.99</v>
      </c>
      <c r="O101" s="78">
        <f t="shared" si="25"/>
        <v>0</v>
      </c>
      <c r="P101" s="78">
        <f t="shared" si="26"/>
        <v>0.495</v>
      </c>
      <c r="Q101" s="153">
        <f t="shared" si="27"/>
        <v>5.0000000000000044E-3</v>
      </c>
      <c r="R101" s="171"/>
    </row>
    <row r="102" spans="2:18" s="3" customFormat="1" ht="27.95" customHeight="1">
      <c r="B102" s="236"/>
      <c r="C102" s="188"/>
      <c r="D102" s="20"/>
      <c r="E102" s="21"/>
      <c r="F102" s="31"/>
      <c r="G102" s="186" t="s">
        <v>888</v>
      </c>
      <c r="H102" s="183">
        <v>0.25</v>
      </c>
      <c r="I102" s="91" t="s">
        <v>81</v>
      </c>
      <c r="J102" s="92" t="s">
        <v>918</v>
      </c>
      <c r="K102" s="91" t="s">
        <v>215</v>
      </c>
      <c r="L102" s="173" t="s">
        <v>109</v>
      </c>
      <c r="M102" s="93">
        <f>M101</f>
        <v>2</v>
      </c>
      <c r="N102" s="172">
        <f t="shared" si="24"/>
        <v>0</v>
      </c>
      <c r="O102" s="174">
        <f t="shared" si="25"/>
        <v>0.5</v>
      </c>
      <c r="P102" s="174">
        <f t="shared" si="26"/>
        <v>0</v>
      </c>
      <c r="Q102" s="175">
        <f t="shared" si="27"/>
        <v>0</v>
      </c>
      <c r="R102" s="171"/>
    </row>
    <row r="103" spans="2:18" s="3" customFormat="1" ht="27.95" customHeight="1">
      <c r="B103" s="236"/>
      <c r="C103" s="188"/>
      <c r="D103" s="17" t="s">
        <v>1049</v>
      </c>
      <c r="E103" s="18" t="s">
        <v>1034</v>
      </c>
      <c r="F103" s="19" t="s">
        <v>1050</v>
      </c>
      <c r="G103" s="14" t="s">
        <v>205</v>
      </c>
      <c r="H103" s="164">
        <v>0.8</v>
      </c>
      <c r="I103" s="16" t="s">
        <v>68</v>
      </c>
      <c r="J103" s="12" t="s">
        <v>1122</v>
      </c>
      <c r="K103" s="16" t="s">
        <v>1096</v>
      </c>
      <c r="L103" s="65" t="s">
        <v>1076</v>
      </c>
      <c r="M103" s="87">
        <v>3</v>
      </c>
      <c r="N103" s="15">
        <f t="shared" si="24"/>
        <v>0.99</v>
      </c>
      <c r="O103" s="78">
        <f t="shared" si="25"/>
        <v>0</v>
      </c>
      <c r="P103" s="78">
        <f t="shared" si="26"/>
        <v>2.3760000000000003</v>
      </c>
      <c r="Q103" s="153">
        <f t="shared" si="27"/>
        <v>2.4000000000000025E-2</v>
      </c>
      <c r="R103" s="171"/>
    </row>
    <row r="104" spans="2:18" s="3" customFormat="1" ht="27.95" customHeight="1">
      <c r="B104" s="236"/>
      <c r="C104" s="188"/>
      <c r="D104" s="20"/>
      <c r="E104" s="21"/>
      <c r="F104" s="31"/>
      <c r="G104" s="14" t="s">
        <v>206</v>
      </c>
      <c r="H104" s="164">
        <v>0.1</v>
      </c>
      <c r="I104" s="16" t="s">
        <v>1097</v>
      </c>
      <c r="J104" s="12" t="s">
        <v>1123</v>
      </c>
      <c r="K104" s="16" t="s">
        <v>1098</v>
      </c>
      <c r="L104" s="65" t="s">
        <v>1076</v>
      </c>
      <c r="M104" s="85">
        <f>M103</f>
        <v>3</v>
      </c>
      <c r="N104" s="15">
        <f t="shared" si="24"/>
        <v>0.99</v>
      </c>
      <c r="O104" s="78">
        <f t="shared" si="25"/>
        <v>0</v>
      </c>
      <c r="P104" s="78">
        <f t="shared" si="26"/>
        <v>0.29700000000000004</v>
      </c>
      <c r="Q104" s="153">
        <f t="shared" si="27"/>
        <v>3.0000000000000031E-3</v>
      </c>
      <c r="R104" s="171"/>
    </row>
    <row r="105" spans="2:18" s="3" customFormat="1" ht="27.95" customHeight="1">
      <c r="B105" s="236"/>
      <c r="C105" s="188"/>
      <c r="D105" s="20"/>
      <c r="E105" s="21"/>
      <c r="F105" s="31"/>
      <c r="G105" s="90" t="s">
        <v>14</v>
      </c>
      <c r="H105" s="164">
        <v>0.1</v>
      </c>
      <c r="I105" s="16" t="s">
        <v>1099</v>
      </c>
      <c r="J105" s="12" t="s">
        <v>942</v>
      </c>
      <c r="K105" s="16" t="s">
        <v>79</v>
      </c>
      <c r="L105" s="65" t="s">
        <v>1100</v>
      </c>
      <c r="M105" s="85">
        <f>M104</f>
        <v>3</v>
      </c>
      <c r="N105" s="15">
        <f t="shared" si="24"/>
        <v>0</v>
      </c>
      <c r="O105" s="78">
        <f t="shared" si="25"/>
        <v>0.30000000000000004</v>
      </c>
      <c r="P105" s="78">
        <f t="shared" si="26"/>
        <v>0</v>
      </c>
      <c r="Q105" s="153">
        <f t="shared" si="27"/>
        <v>0</v>
      </c>
      <c r="R105" s="171"/>
    </row>
    <row r="106" spans="2:18" s="3" customFormat="1" ht="27.95" customHeight="1">
      <c r="B106" s="236"/>
      <c r="C106" s="188"/>
      <c r="D106" s="17" t="s">
        <v>1051</v>
      </c>
      <c r="E106" s="18" t="s">
        <v>71</v>
      </c>
      <c r="F106" s="19" t="s">
        <v>1037</v>
      </c>
      <c r="G106" s="14" t="s">
        <v>205</v>
      </c>
      <c r="H106" s="15">
        <v>0.4</v>
      </c>
      <c r="I106" s="16" t="s">
        <v>81</v>
      </c>
      <c r="J106" s="12" t="s">
        <v>1082</v>
      </c>
      <c r="K106" s="16" t="s">
        <v>298</v>
      </c>
      <c r="L106" s="65" t="s">
        <v>109</v>
      </c>
      <c r="M106" s="85">
        <v>2</v>
      </c>
      <c r="N106" s="15">
        <f t="shared" si="24"/>
        <v>0</v>
      </c>
      <c r="O106" s="78">
        <f t="shared" si="25"/>
        <v>0.8</v>
      </c>
      <c r="P106" s="78">
        <f t="shared" si="26"/>
        <v>0</v>
      </c>
      <c r="Q106" s="153">
        <f t="shared" si="27"/>
        <v>0</v>
      </c>
      <c r="R106" s="171"/>
    </row>
    <row r="107" spans="2:18" s="3" customFormat="1" ht="39.950000000000003" customHeight="1">
      <c r="B107" s="236"/>
      <c r="C107" s="188"/>
      <c r="D107" s="20"/>
      <c r="E107" s="21"/>
      <c r="F107" s="31"/>
      <c r="G107" s="14" t="s">
        <v>206</v>
      </c>
      <c r="H107" s="15">
        <v>0.4</v>
      </c>
      <c r="I107" s="16" t="s">
        <v>68</v>
      </c>
      <c r="J107" s="13" t="s">
        <v>1124</v>
      </c>
      <c r="K107" s="16" t="s">
        <v>82</v>
      </c>
      <c r="L107" s="65" t="s">
        <v>1076</v>
      </c>
      <c r="M107" s="85">
        <f>M106</f>
        <v>2</v>
      </c>
      <c r="N107" s="15">
        <f t="shared" si="24"/>
        <v>0.99</v>
      </c>
      <c r="O107" s="78">
        <f t="shared" si="25"/>
        <v>0</v>
      </c>
      <c r="P107" s="78">
        <f t="shared" si="26"/>
        <v>0.79200000000000004</v>
      </c>
      <c r="Q107" s="153">
        <f t="shared" si="27"/>
        <v>8.0000000000000071E-3</v>
      </c>
      <c r="R107" s="171"/>
    </row>
    <row r="108" spans="2:18" s="3" customFormat="1" ht="27.95" customHeight="1">
      <c r="B108" s="236"/>
      <c r="C108" s="188"/>
      <c r="D108" s="20"/>
      <c r="E108" s="21"/>
      <c r="F108" s="31"/>
      <c r="G108" s="90" t="s">
        <v>14</v>
      </c>
      <c r="H108" s="172">
        <v>0.2</v>
      </c>
      <c r="I108" s="16" t="s">
        <v>81</v>
      </c>
      <c r="J108" s="12" t="s">
        <v>942</v>
      </c>
      <c r="K108" s="16" t="s">
        <v>79</v>
      </c>
      <c r="L108" s="65" t="s">
        <v>109</v>
      </c>
      <c r="M108" s="85">
        <f>M107</f>
        <v>2</v>
      </c>
      <c r="N108" s="15">
        <f t="shared" si="24"/>
        <v>0</v>
      </c>
      <c r="O108" s="78">
        <f t="shared" si="25"/>
        <v>0.4</v>
      </c>
      <c r="P108" s="78">
        <f t="shared" si="26"/>
        <v>0</v>
      </c>
      <c r="Q108" s="153">
        <f t="shared" si="27"/>
        <v>0</v>
      </c>
      <c r="R108" s="171"/>
    </row>
    <row r="109" spans="2:18" s="3" customFormat="1" ht="27.95" customHeight="1">
      <c r="B109" s="236"/>
      <c r="C109" s="188"/>
      <c r="D109" s="17" t="s">
        <v>1052</v>
      </c>
      <c r="E109" s="18" t="s">
        <v>71</v>
      </c>
      <c r="F109" s="19" t="s">
        <v>1038</v>
      </c>
      <c r="G109" s="14" t="s">
        <v>205</v>
      </c>
      <c r="H109" s="15">
        <v>0.4</v>
      </c>
      <c r="I109" s="16" t="s">
        <v>81</v>
      </c>
      <c r="J109" s="12" t="s">
        <v>1082</v>
      </c>
      <c r="K109" s="16" t="s">
        <v>298</v>
      </c>
      <c r="L109" s="65" t="s">
        <v>109</v>
      </c>
      <c r="M109" s="85">
        <v>2</v>
      </c>
      <c r="N109" s="15">
        <f t="shared" si="24"/>
        <v>0</v>
      </c>
      <c r="O109" s="78">
        <f t="shared" si="25"/>
        <v>0.8</v>
      </c>
      <c r="P109" s="78">
        <f t="shared" si="26"/>
        <v>0</v>
      </c>
      <c r="Q109" s="153">
        <f t="shared" si="27"/>
        <v>0</v>
      </c>
      <c r="R109" s="171"/>
    </row>
    <row r="110" spans="2:18" s="3" customFormat="1" ht="39.950000000000003" customHeight="1">
      <c r="B110" s="236"/>
      <c r="C110" s="188"/>
      <c r="D110" s="20"/>
      <c r="E110" s="21"/>
      <c r="F110" s="31"/>
      <c r="G110" s="14" t="s">
        <v>206</v>
      </c>
      <c r="H110" s="15">
        <v>0.4</v>
      </c>
      <c r="I110" s="16" t="s">
        <v>68</v>
      </c>
      <c r="J110" s="13" t="s">
        <v>1124</v>
      </c>
      <c r="K110" s="16" t="s">
        <v>82</v>
      </c>
      <c r="L110" s="65" t="s">
        <v>1076</v>
      </c>
      <c r="M110" s="85">
        <f>M109</f>
        <v>2</v>
      </c>
      <c r="N110" s="15">
        <f t="shared" si="24"/>
        <v>0.99</v>
      </c>
      <c r="O110" s="78">
        <f t="shared" si="25"/>
        <v>0</v>
      </c>
      <c r="P110" s="78">
        <f t="shared" si="26"/>
        <v>0.79200000000000004</v>
      </c>
      <c r="Q110" s="153">
        <f t="shared" si="27"/>
        <v>8.0000000000000071E-3</v>
      </c>
      <c r="R110" s="171"/>
    </row>
    <row r="111" spans="2:18" s="3" customFormat="1" ht="27.95" customHeight="1">
      <c r="B111" s="236"/>
      <c r="C111" s="188"/>
      <c r="D111" s="20"/>
      <c r="E111" s="21"/>
      <c r="F111" s="31"/>
      <c r="G111" s="90" t="s">
        <v>14</v>
      </c>
      <c r="H111" s="172">
        <v>0.2</v>
      </c>
      <c r="I111" s="16" t="s">
        <v>81</v>
      </c>
      <c r="J111" s="12" t="s">
        <v>942</v>
      </c>
      <c r="K111" s="16" t="s">
        <v>79</v>
      </c>
      <c r="L111" s="65" t="s">
        <v>109</v>
      </c>
      <c r="M111" s="85">
        <f>M110</f>
        <v>2</v>
      </c>
      <c r="N111" s="15">
        <f t="shared" si="24"/>
        <v>0</v>
      </c>
      <c r="O111" s="78">
        <f t="shared" si="25"/>
        <v>0.4</v>
      </c>
      <c r="P111" s="78">
        <f t="shared" si="26"/>
        <v>0</v>
      </c>
      <c r="Q111" s="153">
        <f t="shared" si="27"/>
        <v>0</v>
      </c>
      <c r="R111" s="171"/>
    </row>
    <row r="112" spans="2:18" s="3" customFormat="1" ht="27.95" customHeight="1">
      <c r="B112" s="236"/>
      <c r="C112" s="188"/>
      <c r="D112" s="17" t="s">
        <v>1053</v>
      </c>
      <c r="E112" s="18" t="s">
        <v>890</v>
      </c>
      <c r="F112" s="19" t="s">
        <v>1054</v>
      </c>
      <c r="G112" s="14" t="s">
        <v>12</v>
      </c>
      <c r="H112" s="15">
        <v>0.8</v>
      </c>
      <c r="I112" s="16" t="s">
        <v>1111</v>
      </c>
      <c r="J112" s="12" t="s">
        <v>1125</v>
      </c>
      <c r="K112" s="16" t="s">
        <v>1112</v>
      </c>
      <c r="L112" s="65" t="s">
        <v>1076</v>
      </c>
      <c r="M112" s="85">
        <v>0.2</v>
      </c>
      <c r="N112" s="15">
        <f t="shared" si="24"/>
        <v>0.99</v>
      </c>
      <c r="O112" s="78">
        <f t="shared" si="25"/>
        <v>0</v>
      </c>
      <c r="P112" s="78">
        <f t="shared" si="26"/>
        <v>0.15840000000000004</v>
      </c>
      <c r="Q112" s="153">
        <f t="shared" si="27"/>
        <v>1.6000000000000018E-3</v>
      </c>
      <c r="R112" s="171"/>
    </row>
    <row r="113" spans="2:18" s="3" customFormat="1" ht="27.95" customHeight="1">
      <c r="B113" s="236"/>
      <c r="C113" s="188"/>
      <c r="D113" s="20"/>
      <c r="E113" s="21"/>
      <c r="F113" s="31"/>
      <c r="G113" s="14" t="s">
        <v>13</v>
      </c>
      <c r="H113" s="15">
        <v>0.1</v>
      </c>
      <c r="I113" s="16" t="s">
        <v>1111</v>
      </c>
      <c r="J113" s="12" t="s">
        <v>1126</v>
      </c>
      <c r="K113" s="16" t="s">
        <v>1112</v>
      </c>
      <c r="L113" s="65" t="s">
        <v>1076</v>
      </c>
      <c r="M113" s="85">
        <f>M112</f>
        <v>0.2</v>
      </c>
      <c r="N113" s="15">
        <f t="shared" si="24"/>
        <v>0.99</v>
      </c>
      <c r="O113" s="78">
        <f t="shared" si="25"/>
        <v>0</v>
      </c>
      <c r="P113" s="78">
        <f t="shared" si="26"/>
        <v>1.9800000000000005E-2</v>
      </c>
      <c r="Q113" s="153">
        <f t="shared" si="27"/>
        <v>2.0000000000000023E-4</v>
      </c>
      <c r="R113" s="171"/>
    </row>
    <row r="114" spans="2:18" s="3" customFormat="1" ht="27.95" customHeight="1">
      <c r="B114" s="236"/>
      <c r="C114" s="188"/>
      <c r="D114" s="20"/>
      <c r="E114" s="21"/>
      <c r="F114" s="31"/>
      <c r="G114" s="14" t="s">
        <v>14</v>
      </c>
      <c r="H114" s="15">
        <v>0.1</v>
      </c>
      <c r="I114" s="16" t="s">
        <v>1113</v>
      </c>
      <c r="J114" s="12" t="s">
        <v>1114</v>
      </c>
      <c r="K114" s="16" t="s">
        <v>1115</v>
      </c>
      <c r="L114" s="65" t="s">
        <v>1116</v>
      </c>
      <c r="M114" s="85">
        <f>M113</f>
        <v>0.2</v>
      </c>
      <c r="N114" s="15">
        <f t="shared" si="24"/>
        <v>0</v>
      </c>
      <c r="O114" s="78">
        <f t="shared" si="25"/>
        <v>2.0000000000000004E-2</v>
      </c>
      <c r="P114" s="78">
        <f t="shared" si="26"/>
        <v>0</v>
      </c>
      <c r="Q114" s="153">
        <f t="shared" si="27"/>
        <v>0</v>
      </c>
      <c r="R114" s="171"/>
    </row>
    <row r="115" spans="2:18" s="3" customFormat="1" ht="27.95" customHeight="1">
      <c r="B115" s="236"/>
      <c r="C115" s="188"/>
      <c r="D115" s="17" t="s">
        <v>1055</v>
      </c>
      <c r="E115" s="18" t="s">
        <v>890</v>
      </c>
      <c r="F115" s="19" t="s">
        <v>1056</v>
      </c>
      <c r="G115" s="14" t="s">
        <v>12</v>
      </c>
      <c r="H115" s="15">
        <v>0.8</v>
      </c>
      <c r="I115" s="16" t="s">
        <v>1111</v>
      </c>
      <c r="J115" s="12" t="s">
        <v>1125</v>
      </c>
      <c r="K115" s="16" t="s">
        <v>1112</v>
      </c>
      <c r="L115" s="65" t="s">
        <v>1076</v>
      </c>
      <c r="M115" s="85">
        <v>0.2</v>
      </c>
      <c r="N115" s="15">
        <f t="shared" si="24"/>
        <v>0.99</v>
      </c>
      <c r="O115" s="78">
        <f t="shared" si="25"/>
        <v>0</v>
      </c>
      <c r="P115" s="78">
        <f t="shared" si="26"/>
        <v>0.15840000000000004</v>
      </c>
      <c r="Q115" s="153">
        <f t="shared" si="27"/>
        <v>1.6000000000000018E-3</v>
      </c>
      <c r="R115" s="171"/>
    </row>
    <row r="116" spans="2:18" s="3" customFormat="1" ht="27.95" customHeight="1">
      <c r="B116" s="236"/>
      <c r="C116" s="188"/>
      <c r="D116" s="20"/>
      <c r="E116" s="21"/>
      <c r="F116" s="31"/>
      <c r="G116" s="14" t="s">
        <v>13</v>
      </c>
      <c r="H116" s="15">
        <v>0.1</v>
      </c>
      <c r="I116" s="16" t="s">
        <v>1111</v>
      </c>
      <c r="J116" s="12" t="s">
        <v>1126</v>
      </c>
      <c r="K116" s="16" t="s">
        <v>1112</v>
      </c>
      <c r="L116" s="65" t="s">
        <v>1076</v>
      </c>
      <c r="M116" s="85">
        <f>M115</f>
        <v>0.2</v>
      </c>
      <c r="N116" s="15">
        <f t="shared" si="24"/>
        <v>0.99</v>
      </c>
      <c r="O116" s="78">
        <f t="shared" si="25"/>
        <v>0</v>
      </c>
      <c r="P116" s="78">
        <f t="shared" si="26"/>
        <v>1.9800000000000005E-2</v>
      </c>
      <c r="Q116" s="153">
        <f t="shared" si="27"/>
        <v>2.0000000000000023E-4</v>
      </c>
      <c r="R116" s="171"/>
    </row>
    <row r="117" spans="2:18" s="3" customFormat="1" ht="27.95" customHeight="1">
      <c r="B117" s="236"/>
      <c r="C117" s="188"/>
      <c r="D117" s="20"/>
      <c r="E117" s="21"/>
      <c r="F117" s="31"/>
      <c r="G117" s="14" t="s">
        <v>14</v>
      </c>
      <c r="H117" s="15">
        <v>0.1</v>
      </c>
      <c r="I117" s="16" t="s">
        <v>1113</v>
      </c>
      <c r="J117" s="12" t="s">
        <v>1114</v>
      </c>
      <c r="K117" s="16" t="s">
        <v>1115</v>
      </c>
      <c r="L117" s="65" t="s">
        <v>1116</v>
      </c>
      <c r="M117" s="85">
        <f>M116</f>
        <v>0.2</v>
      </c>
      <c r="N117" s="15">
        <f t="shared" si="24"/>
        <v>0</v>
      </c>
      <c r="O117" s="78">
        <f t="shared" si="25"/>
        <v>2.0000000000000004E-2</v>
      </c>
      <c r="P117" s="78">
        <f t="shared" si="26"/>
        <v>0</v>
      </c>
      <c r="Q117" s="153">
        <f t="shared" si="27"/>
        <v>0</v>
      </c>
      <c r="R117" s="171"/>
    </row>
    <row r="118" spans="2:18" s="3" customFormat="1" ht="27.95" customHeight="1">
      <c r="B118" s="236"/>
      <c r="C118" s="188"/>
      <c r="D118" s="17" t="s">
        <v>1057</v>
      </c>
      <c r="E118" s="18" t="s">
        <v>890</v>
      </c>
      <c r="F118" s="19" t="s">
        <v>1045</v>
      </c>
      <c r="G118" s="14" t="s">
        <v>12</v>
      </c>
      <c r="H118" s="15">
        <v>0.8</v>
      </c>
      <c r="I118" s="165" t="s">
        <v>339</v>
      </c>
      <c r="J118" s="13" t="s">
        <v>1119</v>
      </c>
      <c r="K118" s="165" t="s">
        <v>928</v>
      </c>
      <c r="L118" s="65" t="s">
        <v>1076</v>
      </c>
      <c r="M118" s="85">
        <v>0.2</v>
      </c>
      <c r="N118" s="15">
        <f t="shared" ref="N118:N163" si="28">IF(K118="Detected", 0.99,0)</f>
        <v>0.99</v>
      </c>
      <c r="O118" s="78">
        <f t="shared" ref="O118:O163" si="29">IF(I118="Safe", M118*H118,0)</f>
        <v>0</v>
      </c>
      <c r="P118" s="78">
        <f t="shared" ref="P118:P130" si="30">IF(I118="Dangerous",M118*H118*N118,0)</f>
        <v>0.15840000000000004</v>
      </c>
      <c r="Q118" s="153">
        <f t="shared" ref="Q118:Q163" si="31">IF(P118=0,0,M118*H118*(1-N118))</f>
        <v>1.6000000000000018E-3</v>
      </c>
      <c r="R118" s="171"/>
    </row>
    <row r="119" spans="2:18" s="3" customFormat="1" ht="27.95" customHeight="1">
      <c r="B119" s="236"/>
      <c r="C119" s="188"/>
      <c r="D119" s="20"/>
      <c r="E119" s="21"/>
      <c r="F119" s="31"/>
      <c r="G119" s="14" t="s">
        <v>13</v>
      </c>
      <c r="H119" s="15">
        <v>0.1</v>
      </c>
      <c r="I119" s="165" t="s">
        <v>339</v>
      </c>
      <c r="J119" s="13" t="s">
        <v>1119</v>
      </c>
      <c r="K119" s="165" t="s">
        <v>928</v>
      </c>
      <c r="L119" s="65" t="s">
        <v>1076</v>
      </c>
      <c r="M119" s="85">
        <f>M118</f>
        <v>0.2</v>
      </c>
      <c r="N119" s="15">
        <f t="shared" si="28"/>
        <v>0.99</v>
      </c>
      <c r="O119" s="78">
        <f t="shared" si="29"/>
        <v>0</v>
      </c>
      <c r="P119" s="78">
        <f t="shared" si="30"/>
        <v>1.9800000000000005E-2</v>
      </c>
      <c r="Q119" s="153">
        <f t="shared" si="31"/>
        <v>2.0000000000000023E-4</v>
      </c>
      <c r="R119" s="171"/>
    </row>
    <row r="120" spans="2:18" s="3" customFormat="1" ht="27.95" customHeight="1">
      <c r="B120" s="236"/>
      <c r="C120" s="188"/>
      <c r="D120" s="20"/>
      <c r="E120" s="21"/>
      <c r="F120" s="31"/>
      <c r="G120" s="14" t="s">
        <v>14</v>
      </c>
      <c r="H120" s="15">
        <v>0.1</v>
      </c>
      <c r="I120" s="165" t="s">
        <v>339</v>
      </c>
      <c r="J120" s="13" t="s">
        <v>1119</v>
      </c>
      <c r="K120" s="165" t="s">
        <v>82</v>
      </c>
      <c r="L120" s="65" t="s">
        <v>1076</v>
      </c>
      <c r="M120" s="85">
        <f>M119</f>
        <v>0.2</v>
      </c>
      <c r="N120" s="15">
        <f t="shared" si="28"/>
        <v>0.99</v>
      </c>
      <c r="O120" s="78">
        <f t="shared" si="29"/>
        <v>0</v>
      </c>
      <c r="P120" s="78">
        <f t="shared" si="30"/>
        <v>1.9800000000000005E-2</v>
      </c>
      <c r="Q120" s="153">
        <f t="shared" si="31"/>
        <v>2.0000000000000023E-4</v>
      </c>
      <c r="R120" s="171"/>
    </row>
    <row r="121" spans="2:18" s="3" customFormat="1" ht="27.95" customHeight="1">
      <c r="B121" s="236"/>
      <c r="C121" s="188"/>
      <c r="D121" s="17" t="s">
        <v>1058</v>
      </c>
      <c r="E121" s="18" t="s">
        <v>890</v>
      </c>
      <c r="F121" s="19" t="s">
        <v>1059</v>
      </c>
      <c r="G121" s="14" t="s">
        <v>12</v>
      </c>
      <c r="H121" s="15">
        <v>0.8</v>
      </c>
      <c r="I121" s="165" t="s">
        <v>68</v>
      </c>
      <c r="J121" s="13" t="s">
        <v>1119</v>
      </c>
      <c r="K121" s="165" t="s">
        <v>928</v>
      </c>
      <c r="L121" s="65" t="s">
        <v>1076</v>
      </c>
      <c r="M121" s="85">
        <v>0.2</v>
      </c>
      <c r="N121" s="15">
        <f t="shared" si="28"/>
        <v>0.99</v>
      </c>
      <c r="O121" s="78">
        <f t="shared" si="29"/>
        <v>0</v>
      </c>
      <c r="P121" s="78">
        <f t="shared" si="30"/>
        <v>0.15840000000000004</v>
      </c>
      <c r="Q121" s="153">
        <f t="shared" si="31"/>
        <v>1.6000000000000018E-3</v>
      </c>
      <c r="R121" s="171"/>
    </row>
    <row r="122" spans="2:18" s="3" customFormat="1" ht="27.95" customHeight="1">
      <c r="B122" s="236"/>
      <c r="C122" s="188"/>
      <c r="D122" s="20"/>
      <c r="E122" s="21"/>
      <c r="F122" s="31"/>
      <c r="G122" s="14" t="s">
        <v>13</v>
      </c>
      <c r="H122" s="15">
        <v>0.1</v>
      </c>
      <c r="I122" s="165" t="s">
        <v>968</v>
      </c>
      <c r="J122" s="13" t="s">
        <v>1119</v>
      </c>
      <c r="K122" s="165" t="s">
        <v>928</v>
      </c>
      <c r="L122" s="65" t="s">
        <v>1076</v>
      </c>
      <c r="M122" s="85">
        <f>M121</f>
        <v>0.2</v>
      </c>
      <c r="N122" s="15">
        <f t="shared" si="28"/>
        <v>0.99</v>
      </c>
      <c r="O122" s="78">
        <f t="shared" si="29"/>
        <v>0</v>
      </c>
      <c r="P122" s="78">
        <f t="shared" si="30"/>
        <v>1.9800000000000005E-2</v>
      </c>
      <c r="Q122" s="153">
        <f t="shared" si="31"/>
        <v>2.0000000000000023E-4</v>
      </c>
      <c r="R122" s="171"/>
    </row>
    <row r="123" spans="2:18" s="3" customFormat="1" ht="27.95" customHeight="1">
      <c r="B123" s="236"/>
      <c r="C123" s="188"/>
      <c r="D123" s="20"/>
      <c r="E123" s="21"/>
      <c r="F123" s="31"/>
      <c r="G123" s="14" t="s">
        <v>14</v>
      </c>
      <c r="H123" s="15">
        <v>0.1</v>
      </c>
      <c r="I123" s="165" t="s">
        <v>339</v>
      </c>
      <c r="J123" s="13" t="s">
        <v>1119</v>
      </c>
      <c r="K123" s="165" t="s">
        <v>82</v>
      </c>
      <c r="L123" s="65" t="s">
        <v>1076</v>
      </c>
      <c r="M123" s="85">
        <f>M122</f>
        <v>0.2</v>
      </c>
      <c r="N123" s="15">
        <f t="shared" si="28"/>
        <v>0.99</v>
      </c>
      <c r="O123" s="78">
        <f t="shared" si="29"/>
        <v>0</v>
      </c>
      <c r="P123" s="78">
        <f t="shared" si="30"/>
        <v>1.9800000000000005E-2</v>
      </c>
      <c r="Q123" s="153">
        <f t="shared" si="31"/>
        <v>2.0000000000000023E-4</v>
      </c>
      <c r="R123" s="171"/>
    </row>
    <row r="124" spans="2:18" s="3" customFormat="1" ht="27.95" customHeight="1">
      <c r="B124" s="236"/>
      <c r="C124" s="188"/>
      <c r="D124" s="17" t="s">
        <v>1060</v>
      </c>
      <c r="E124" s="18" t="s">
        <v>71</v>
      </c>
      <c r="F124" s="19" t="s">
        <v>1047</v>
      </c>
      <c r="G124" s="14" t="s">
        <v>205</v>
      </c>
      <c r="H124" s="15">
        <v>0.4</v>
      </c>
      <c r="I124" s="165" t="s">
        <v>941</v>
      </c>
      <c r="J124" s="13" t="s">
        <v>964</v>
      </c>
      <c r="K124" s="165" t="s">
        <v>965</v>
      </c>
      <c r="L124" s="13" t="s">
        <v>966</v>
      </c>
      <c r="M124" s="85">
        <v>2</v>
      </c>
      <c r="N124" s="15">
        <f t="shared" si="28"/>
        <v>0</v>
      </c>
      <c r="O124" s="78">
        <f t="shared" si="29"/>
        <v>0.8</v>
      </c>
      <c r="P124" s="78">
        <f t="shared" si="30"/>
        <v>0</v>
      </c>
      <c r="Q124" s="153">
        <f t="shared" si="31"/>
        <v>0</v>
      </c>
      <c r="R124" s="171"/>
    </row>
    <row r="125" spans="2:18" s="3" customFormat="1" ht="27.95" customHeight="1">
      <c r="B125" s="236"/>
      <c r="C125" s="188"/>
      <c r="D125" s="20"/>
      <c r="E125" s="21"/>
      <c r="F125" s="31"/>
      <c r="G125" s="14" t="s">
        <v>206</v>
      </c>
      <c r="H125" s="15">
        <v>0.4</v>
      </c>
      <c r="I125" s="165" t="s">
        <v>68</v>
      </c>
      <c r="J125" s="13" t="s">
        <v>1120</v>
      </c>
      <c r="K125" s="165" t="s">
        <v>967</v>
      </c>
      <c r="L125" s="65" t="s">
        <v>1076</v>
      </c>
      <c r="M125" s="85">
        <f>M124</f>
        <v>2</v>
      </c>
      <c r="N125" s="15">
        <f t="shared" si="28"/>
        <v>0.99</v>
      </c>
      <c r="O125" s="78">
        <f t="shared" si="29"/>
        <v>0</v>
      </c>
      <c r="P125" s="78">
        <f t="shared" si="30"/>
        <v>0.79200000000000004</v>
      </c>
      <c r="Q125" s="153">
        <f t="shared" si="31"/>
        <v>8.0000000000000071E-3</v>
      </c>
      <c r="R125" s="171"/>
    </row>
    <row r="126" spans="2:18" s="3" customFormat="1" ht="27.95" customHeight="1">
      <c r="B126" s="236"/>
      <c r="C126" s="188"/>
      <c r="D126" s="20"/>
      <c r="E126" s="21"/>
      <c r="F126" s="31"/>
      <c r="G126" s="90" t="s">
        <v>14</v>
      </c>
      <c r="H126" s="172">
        <v>0.2</v>
      </c>
      <c r="I126" s="165" t="s">
        <v>81</v>
      </c>
      <c r="J126" s="13" t="s">
        <v>964</v>
      </c>
      <c r="K126" s="165" t="s">
        <v>965</v>
      </c>
      <c r="L126" s="13" t="s">
        <v>109</v>
      </c>
      <c r="M126" s="85">
        <f>M125</f>
        <v>2</v>
      </c>
      <c r="N126" s="15">
        <f t="shared" si="28"/>
        <v>0</v>
      </c>
      <c r="O126" s="78">
        <f t="shared" si="29"/>
        <v>0.4</v>
      </c>
      <c r="P126" s="78">
        <f t="shared" si="30"/>
        <v>0</v>
      </c>
      <c r="Q126" s="153">
        <f t="shared" si="31"/>
        <v>0</v>
      </c>
      <c r="R126" s="171"/>
    </row>
    <row r="127" spans="2:18" s="3" customFormat="1" ht="27.95" customHeight="1">
      <c r="B127" s="236"/>
      <c r="C127" s="188"/>
      <c r="D127" s="17" t="s">
        <v>1061</v>
      </c>
      <c r="E127" s="18" t="s">
        <v>961</v>
      </c>
      <c r="F127" s="19" t="s">
        <v>959</v>
      </c>
      <c r="G127" s="168" t="s">
        <v>356</v>
      </c>
      <c r="H127" s="164">
        <v>0.25</v>
      </c>
      <c r="I127" s="16" t="s">
        <v>222</v>
      </c>
      <c r="J127" s="12" t="s">
        <v>942</v>
      </c>
      <c r="K127" s="16" t="s">
        <v>79</v>
      </c>
      <c r="L127" s="65" t="s">
        <v>109</v>
      </c>
      <c r="M127" s="85">
        <v>2</v>
      </c>
      <c r="N127" s="15">
        <f t="shared" si="28"/>
        <v>0</v>
      </c>
      <c r="O127" s="78">
        <f t="shared" si="29"/>
        <v>0.5</v>
      </c>
      <c r="P127" s="78">
        <f t="shared" si="30"/>
        <v>0</v>
      </c>
      <c r="Q127" s="153">
        <f t="shared" si="31"/>
        <v>0</v>
      </c>
      <c r="R127" s="171"/>
    </row>
    <row r="128" spans="2:18" s="3" customFormat="1" ht="27.95" customHeight="1">
      <c r="B128" s="236"/>
      <c r="C128" s="188"/>
      <c r="D128" s="20"/>
      <c r="E128" s="21"/>
      <c r="F128" s="31"/>
      <c r="G128" s="168" t="s">
        <v>886</v>
      </c>
      <c r="H128" s="164">
        <v>0.25</v>
      </c>
      <c r="I128" s="16" t="s">
        <v>969</v>
      </c>
      <c r="J128" s="13" t="s">
        <v>1121</v>
      </c>
      <c r="K128" s="16" t="s">
        <v>221</v>
      </c>
      <c r="L128" s="65" t="s">
        <v>1076</v>
      </c>
      <c r="M128" s="85">
        <f>M127</f>
        <v>2</v>
      </c>
      <c r="N128" s="15">
        <f t="shared" si="28"/>
        <v>0.99</v>
      </c>
      <c r="O128" s="78">
        <f t="shared" si="29"/>
        <v>0</v>
      </c>
      <c r="P128" s="78">
        <f t="shared" si="30"/>
        <v>0.495</v>
      </c>
      <c r="Q128" s="153">
        <f t="shared" si="31"/>
        <v>5.0000000000000044E-3</v>
      </c>
      <c r="R128" s="238"/>
    </row>
    <row r="129" spans="2:40" s="3" customFormat="1" ht="27.95" customHeight="1">
      <c r="B129" s="236"/>
      <c r="C129" s="188"/>
      <c r="D129" s="20"/>
      <c r="E129" s="21"/>
      <c r="F129" s="31"/>
      <c r="G129" s="168" t="s">
        <v>887</v>
      </c>
      <c r="H129" s="164">
        <v>0.25</v>
      </c>
      <c r="I129" s="16" t="s">
        <v>68</v>
      </c>
      <c r="J129" s="13" t="s">
        <v>1120</v>
      </c>
      <c r="K129" s="16" t="s">
        <v>82</v>
      </c>
      <c r="L129" s="65" t="s">
        <v>1076</v>
      </c>
      <c r="M129" s="85">
        <f>M128</f>
        <v>2</v>
      </c>
      <c r="N129" s="15">
        <f t="shared" si="28"/>
        <v>0.99</v>
      </c>
      <c r="O129" s="78">
        <f t="shared" si="29"/>
        <v>0</v>
      </c>
      <c r="P129" s="78">
        <f t="shared" si="30"/>
        <v>0.495</v>
      </c>
      <c r="Q129" s="153">
        <f t="shared" si="31"/>
        <v>5.0000000000000044E-3</v>
      </c>
      <c r="R129" s="238"/>
    </row>
    <row r="130" spans="2:40" s="3" customFormat="1" ht="27.95" customHeight="1">
      <c r="B130" s="236"/>
      <c r="C130" s="243"/>
      <c r="D130" s="20"/>
      <c r="E130" s="21"/>
      <c r="F130" s="31"/>
      <c r="G130" s="186" t="s">
        <v>888</v>
      </c>
      <c r="H130" s="183">
        <v>0.25</v>
      </c>
      <c r="I130" s="91" t="s">
        <v>81</v>
      </c>
      <c r="J130" s="92" t="s">
        <v>918</v>
      </c>
      <c r="K130" s="91" t="s">
        <v>215</v>
      </c>
      <c r="L130" s="173" t="s">
        <v>109</v>
      </c>
      <c r="M130" s="93">
        <f>M129</f>
        <v>2</v>
      </c>
      <c r="N130" s="172">
        <f t="shared" si="28"/>
        <v>0</v>
      </c>
      <c r="O130" s="174">
        <f t="shared" si="29"/>
        <v>0.5</v>
      </c>
      <c r="P130" s="174">
        <f t="shared" si="30"/>
        <v>0</v>
      </c>
      <c r="Q130" s="175">
        <f t="shared" si="31"/>
        <v>0</v>
      </c>
      <c r="R130" s="238"/>
    </row>
    <row r="131" spans="2:40" s="3" customFormat="1" ht="27.95" customHeight="1">
      <c r="B131" s="236"/>
      <c r="C131" s="243"/>
      <c r="D131" s="17" t="s">
        <v>4275</v>
      </c>
      <c r="E131" s="44" t="s">
        <v>915</v>
      </c>
      <c r="F131" s="19" t="s">
        <v>4200</v>
      </c>
      <c r="G131" s="14" t="s">
        <v>12</v>
      </c>
      <c r="H131" s="15">
        <v>0.4</v>
      </c>
      <c r="I131" s="165" t="s">
        <v>19</v>
      </c>
      <c r="J131" s="13" t="s">
        <v>946</v>
      </c>
      <c r="K131" s="165" t="s">
        <v>18</v>
      </c>
      <c r="L131" s="66" t="s">
        <v>109</v>
      </c>
      <c r="M131" s="85">
        <v>5</v>
      </c>
      <c r="N131" s="15">
        <f t="shared" ref="N131:N136" si="32">IF(K131="Detected", 0.99,0)</f>
        <v>0</v>
      </c>
      <c r="O131" s="78">
        <f t="shared" ref="O131:O136" si="33">IF(I131="Safe", M131*H131,0)</f>
        <v>2</v>
      </c>
      <c r="P131" s="78">
        <f t="shared" ref="P131:P136" si="34">IF(I131="Dangerous",M131*H131*N131,0)</f>
        <v>0</v>
      </c>
      <c r="Q131" s="153">
        <f t="shared" ref="Q131:Q136" si="35">IF(P131=0,0,M131*H131*(1-N131))</f>
        <v>0</v>
      </c>
      <c r="R131" s="238"/>
    </row>
    <row r="132" spans="2:40" s="3" customFormat="1" ht="27.95" customHeight="1">
      <c r="B132" s="236"/>
      <c r="C132" s="243"/>
      <c r="D132" s="20"/>
      <c r="E132" s="21"/>
      <c r="F132" s="31"/>
      <c r="G132" s="14" t="s">
        <v>13</v>
      </c>
      <c r="H132" s="15">
        <v>0.4</v>
      </c>
      <c r="I132" s="165" t="s">
        <v>25</v>
      </c>
      <c r="J132" s="13" t="s">
        <v>4321</v>
      </c>
      <c r="K132" s="16" t="s">
        <v>17</v>
      </c>
      <c r="L132" s="65" t="s">
        <v>1076</v>
      </c>
      <c r="M132" s="85">
        <f>M131</f>
        <v>5</v>
      </c>
      <c r="N132" s="15">
        <f t="shared" si="32"/>
        <v>0.99</v>
      </c>
      <c r="O132" s="78">
        <f t="shared" si="33"/>
        <v>0</v>
      </c>
      <c r="P132" s="78">
        <f t="shared" si="34"/>
        <v>1.98</v>
      </c>
      <c r="Q132" s="153">
        <f t="shared" si="35"/>
        <v>2.0000000000000018E-2</v>
      </c>
      <c r="R132" s="238"/>
    </row>
    <row r="133" spans="2:40" s="3" customFormat="1" ht="27.95" customHeight="1">
      <c r="B133" s="236"/>
      <c r="C133" s="243"/>
      <c r="D133" s="20"/>
      <c r="E133" s="21"/>
      <c r="F133" s="31"/>
      <c r="G133" s="90" t="s">
        <v>14</v>
      </c>
      <c r="H133" s="172">
        <v>0.2</v>
      </c>
      <c r="I133" s="165" t="s">
        <v>19</v>
      </c>
      <c r="J133" s="13" t="s">
        <v>946</v>
      </c>
      <c r="K133" s="165" t="s">
        <v>18</v>
      </c>
      <c r="L133" s="13" t="s">
        <v>109</v>
      </c>
      <c r="M133" s="85">
        <f>M132</f>
        <v>5</v>
      </c>
      <c r="N133" s="15">
        <f t="shared" si="32"/>
        <v>0</v>
      </c>
      <c r="O133" s="78">
        <f t="shared" si="33"/>
        <v>1</v>
      </c>
      <c r="P133" s="78">
        <f t="shared" si="34"/>
        <v>0</v>
      </c>
      <c r="Q133" s="153">
        <f t="shared" si="35"/>
        <v>0</v>
      </c>
      <c r="R133" s="238"/>
    </row>
    <row r="134" spans="2:40" s="3" customFormat="1" ht="27.75" customHeight="1">
      <c r="B134" s="236"/>
      <c r="C134" s="243"/>
      <c r="D134" s="17" t="s">
        <v>4276</v>
      </c>
      <c r="E134" s="18" t="s">
        <v>22</v>
      </c>
      <c r="F134" s="19" t="s">
        <v>4202</v>
      </c>
      <c r="G134" s="14" t="s">
        <v>12</v>
      </c>
      <c r="H134" s="15">
        <v>0.4</v>
      </c>
      <c r="I134" s="16" t="s">
        <v>19</v>
      </c>
      <c r="J134" s="12" t="s">
        <v>80</v>
      </c>
      <c r="K134" s="16" t="s">
        <v>18</v>
      </c>
      <c r="L134" s="65" t="s">
        <v>109</v>
      </c>
      <c r="M134" s="85">
        <v>2</v>
      </c>
      <c r="N134" s="15">
        <f t="shared" si="32"/>
        <v>0</v>
      </c>
      <c r="O134" s="78">
        <f t="shared" si="33"/>
        <v>0.8</v>
      </c>
      <c r="P134" s="78">
        <f t="shared" si="34"/>
        <v>0</v>
      </c>
      <c r="Q134" s="81">
        <f t="shared" si="35"/>
        <v>0</v>
      </c>
      <c r="R134" s="257"/>
    </row>
    <row r="135" spans="2:40" s="3" customFormat="1" ht="27.75" customHeight="1">
      <c r="B135" s="236"/>
      <c r="C135" s="243"/>
      <c r="D135" s="20"/>
      <c r="E135" s="21"/>
      <c r="F135" s="31"/>
      <c r="G135" s="14" t="s">
        <v>13</v>
      </c>
      <c r="H135" s="15">
        <v>0.4</v>
      </c>
      <c r="I135" s="275" t="s">
        <v>3231</v>
      </c>
      <c r="J135" s="13" t="s">
        <v>4322</v>
      </c>
      <c r="K135" s="275" t="s">
        <v>3223</v>
      </c>
      <c r="L135" s="65" t="s">
        <v>4269</v>
      </c>
      <c r="M135" s="85">
        <f t="shared" ref="M135" si="36">M134</f>
        <v>2</v>
      </c>
      <c r="N135" s="15">
        <f t="shared" si="32"/>
        <v>0.99</v>
      </c>
      <c r="O135" s="78">
        <f t="shared" si="33"/>
        <v>0</v>
      </c>
      <c r="P135" s="78">
        <f t="shared" si="34"/>
        <v>0.79200000000000004</v>
      </c>
      <c r="Q135" s="153">
        <f t="shared" si="35"/>
        <v>8.0000000000000071E-3</v>
      </c>
      <c r="R135" s="257"/>
    </row>
    <row r="136" spans="2:40" s="3" customFormat="1" ht="27.75" customHeight="1">
      <c r="B136" s="236"/>
      <c r="C136" s="243"/>
      <c r="D136" s="20"/>
      <c r="E136" s="21"/>
      <c r="F136" s="31"/>
      <c r="G136" s="90" t="s">
        <v>14</v>
      </c>
      <c r="H136" s="172">
        <v>0.2</v>
      </c>
      <c r="I136" s="16" t="s">
        <v>19</v>
      </c>
      <c r="J136" s="12" t="s">
        <v>80</v>
      </c>
      <c r="K136" s="16" t="s">
        <v>18</v>
      </c>
      <c r="L136" s="65" t="s">
        <v>109</v>
      </c>
      <c r="M136" s="380">
        <f>M134</f>
        <v>2</v>
      </c>
      <c r="N136" s="172">
        <f t="shared" si="32"/>
        <v>0</v>
      </c>
      <c r="O136" s="174">
        <f t="shared" si="33"/>
        <v>0.4</v>
      </c>
      <c r="P136" s="174">
        <f t="shared" si="34"/>
        <v>0</v>
      </c>
      <c r="Q136" s="175">
        <f t="shared" si="35"/>
        <v>0</v>
      </c>
      <c r="R136" s="379"/>
    </row>
    <row r="137" spans="2:40" s="331" customFormat="1" ht="27.95" customHeight="1">
      <c r="B137" s="236"/>
      <c r="C137" s="243"/>
      <c r="D137" s="17" t="s">
        <v>4281</v>
      </c>
      <c r="E137" s="18" t="s">
        <v>4282</v>
      </c>
      <c r="F137" s="19" t="s">
        <v>4283</v>
      </c>
      <c r="G137" s="163" t="s">
        <v>4285</v>
      </c>
      <c r="H137" s="164">
        <v>0.2</v>
      </c>
      <c r="I137" s="161" t="s">
        <v>25</v>
      </c>
      <c r="J137" s="333" t="s">
        <v>4291</v>
      </c>
      <c r="K137" s="165" t="s">
        <v>4299</v>
      </c>
      <c r="L137" s="65" t="s">
        <v>1076</v>
      </c>
      <c r="M137" s="381">
        <v>108.5</v>
      </c>
      <c r="N137" s="172">
        <f t="shared" ref="N137:N141" si="37">IF(K137="Detected", 0.99,0)</f>
        <v>0.99</v>
      </c>
      <c r="O137" s="174">
        <f t="shared" ref="O137:O141" si="38">IF(I137="Safe", M137*H137,0)</f>
        <v>0</v>
      </c>
      <c r="P137" s="174">
        <f t="shared" ref="P137:P141" si="39">IF(I137="Dangerous",M137*H137*N137,0)</f>
        <v>21.483000000000004</v>
      </c>
      <c r="Q137" s="175">
        <f t="shared" ref="Q137:Q141" si="40">IF(P137=0,0,M137*H137*(1-N137))</f>
        <v>0.21700000000000022</v>
      </c>
      <c r="R137" s="561" t="s">
        <v>4476</v>
      </c>
      <c r="S137" s="3"/>
      <c r="T137" s="3"/>
      <c r="U137" s="3"/>
      <c r="V137" s="3"/>
      <c r="W137" s="3"/>
      <c r="X137" s="3"/>
      <c r="Y137" s="3"/>
      <c r="Z137" s="3"/>
      <c r="AA137" s="3"/>
      <c r="AB137" s="3"/>
      <c r="AC137" s="3"/>
      <c r="AD137" s="3"/>
      <c r="AE137" s="3"/>
      <c r="AF137" s="3"/>
      <c r="AG137" s="3"/>
      <c r="AH137" s="3"/>
      <c r="AI137" s="3"/>
      <c r="AJ137" s="3"/>
      <c r="AK137" s="3"/>
      <c r="AL137" s="3"/>
      <c r="AM137" s="3"/>
      <c r="AN137" s="3"/>
    </row>
    <row r="138" spans="2:40" s="331" customFormat="1" ht="27.95" customHeight="1">
      <c r="B138" s="236"/>
      <c r="C138" s="243"/>
      <c r="D138" s="20"/>
      <c r="E138" s="21"/>
      <c r="F138" s="31"/>
      <c r="G138" s="163" t="s">
        <v>4284</v>
      </c>
      <c r="H138" s="164">
        <v>0.2</v>
      </c>
      <c r="I138" s="165" t="s">
        <v>2783</v>
      </c>
      <c r="J138" s="313" t="s">
        <v>4291</v>
      </c>
      <c r="K138" s="165" t="s">
        <v>4300</v>
      </c>
      <c r="L138" s="65" t="s">
        <v>4293</v>
      </c>
      <c r="M138" s="294">
        <f>M137</f>
        <v>108.5</v>
      </c>
      <c r="N138" s="172">
        <f t="shared" si="37"/>
        <v>0.99</v>
      </c>
      <c r="O138" s="174">
        <f t="shared" si="38"/>
        <v>0</v>
      </c>
      <c r="P138" s="174">
        <f t="shared" si="39"/>
        <v>21.483000000000004</v>
      </c>
      <c r="Q138" s="175">
        <f t="shared" si="40"/>
        <v>0.21700000000000022</v>
      </c>
      <c r="R138" s="558"/>
      <c r="S138" s="3"/>
      <c r="T138" s="3"/>
      <c r="U138" s="3"/>
      <c r="V138" s="3"/>
      <c r="W138" s="3"/>
      <c r="X138" s="3"/>
      <c r="Y138" s="3"/>
      <c r="Z138" s="3"/>
      <c r="AA138" s="3"/>
      <c r="AB138" s="3"/>
      <c r="AC138" s="3"/>
      <c r="AD138" s="3"/>
      <c r="AE138" s="3"/>
      <c r="AF138" s="3"/>
      <c r="AG138" s="3"/>
      <c r="AH138" s="3"/>
      <c r="AI138" s="3"/>
      <c r="AJ138" s="3"/>
      <c r="AK138" s="3"/>
      <c r="AL138" s="3"/>
      <c r="AM138" s="3"/>
      <c r="AN138" s="3"/>
    </row>
    <row r="139" spans="2:40" s="331" customFormat="1" ht="27.95" customHeight="1">
      <c r="B139" s="236"/>
      <c r="C139" s="243"/>
      <c r="D139" s="20"/>
      <c r="E139" s="21"/>
      <c r="F139" s="31"/>
      <c r="G139" s="163" t="s">
        <v>230</v>
      </c>
      <c r="H139" s="164">
        <v>0.2</v>
      </c>
      <c r="I139" s="165" t="s">
        <v>2783</v>
      </c>
      <c r="J139" s="313" t="s">
        <v>4292</v>
      </c>
      <c r="K139" s="165" t="s">
        <v>17</v>
      </c>
      <c r="L139" s="65" t="s">
        <v>4294</v>
      </c>
      <c r="M139" s="294">
        <f t="shared" ref="M139:M141" si="41">M138</f>
        <v>108.5</v>
      </c>
      <c r="N139" s="172">
        <f t="shared" si="37"/>
        <v>0.99</v>
      </c>
      <c r="O139" s="174">
        <f t="shared" si="38"/>
        <v>0</v>
      </c>
      <c r="P139" s="174">
        <f t="shared" si="39"/>
        <v>21.483000000000004</v>
      </c>
      <c r="Q139" s="175">
        <f t="shared" si="40"/>
        <v>0.21700000000000022</v>
      </c>
      <c r="R139" s="558"/>
      <c r="S139" s="3"/>
      <c r="T139" s="3"/>
      <c r="U139" s="3"/>
      <c r="V139" s="3"/>
      <c r="W139" s="3"/>
      <c r="X139" s="3"/>
      <c r="Y139" s="3"/>
      <c r="Z139" s="3"/>
      <c r="AA139" s="3"/>
      <c r="AB139" s="3"/>
      <c r="AC139" s="3"/>
      <c r="AD139" s="3"/>
      <c r="AE139" s="3"/>
      <c r="AF139" s="3"/>
      <c r="AG139" s="3"/>
      <c r="AH139" s="3"/>
      <c r="AI139" s="3"/>
      <c r="AJ139" s="3"/>
      <c r="AK139" s="3"/>
      <c r="AL139" s="3"/>
      <c r="AM139" s="3"/>
      <c r="AN139" s="3"/>
    </row>
    <row r="140" spans="2:40" s="331" customFormat="1" ht="27.95" customHeight="1">
      <c r="B140" s="236"/>
      <c r="C140" s="243"/>
      <c r="D140" s="20"/>
      <c r="E140" s="21"/>
      <c r="F140" s="31"/>
      <c r="G140" s="163" t="s">
        <v>231</v>
      </c>
      <c r="H140" s="164">
        <v>0.2</v>
      </c>
      <c r="I140" s="165" t="s">
        <v>2783</v>
      </c>
      <c r="J140" s="313" t="s">
        <v>4291</v>
      </c>
      <c r="K140" s="165" t="s">
        <v>17</v>
      </c>
      <c r="L140" s="65" t="s">
        <v>4295</v>
      </c>
      <c r="M140" s="294">
        <f t="shared" si="41"/>
        <v>108.5</v>
      </c>
      <c r="N140" s="172">
        <f t="shared" si="37"/>
        <v>0.99</v>
      </c>
      <c r="O140" s="174">
        <f t="shared" si="38"/>
        <v>0</v>
      </c>
      <c r="P140" s="174">
        <f t="shared" si="39"/>
        <v>21.483000000000004</v>
      </c>
      <c r="Q140" s="175">
        <f t="shared" si="40"/>
        <v>0.21700000000000022</v>
      </c>
      <c r="R140" s="558"/>
      <c r="S140" s="3"/>
      <c r="T140" s="3"/>
      <c r="U140" s="3"/>
      <c r="V140" s="3"/>
      <c r="W140" s="3"/>
      <c r="X140" s="3"/>
      <c r="Y140" s="3"/>
      <c r="Z140" s="3"/>
      <c r="AA140" s="3"/>
      <c r="AB140" s="3"/>
      <c r="AC140" s="3"/>
      <c r="AD140" s="3"/>
      <c r="AE140" s="3"/>
      <c r="AF140" s="3"/>
      <c r="AG140" s="3"/>
      <c r="AH140" s="3"/>
      <c r="AI140" s="3"/>
      <c r="AJ140" s="3"/>
      <c r="AK140" s="3"/>
      <c r="AL140" s="3"/>
      <c r="AM140" s="3"/>
      <c r="AN140" s="3"/>
    </row>
    <row r="141" spans="2:40" s="331" customFormat="1" ht="39.950000000000003" customHeight="1">
      <c r="B141" s="236"/>
      <c r="C141" s="243"/>
      <c r="D141" s="20"/>
      <c r="E141" s="21"/>
      <c r="F141" s="31"/>
      <c r="G141" s="168" t="s">
        <v>4286</v>
      </c>
      <c r="H141" s="164">
        <v>0.2</v>
      </c>
      <c r="I141" s="165" t="s">
        <v>4280</v>
      </c>
      <c r="J141" s="313" t="s">
        <v>4292</v>
      </c>
      <c r="K141" s="165" t="s">
        <v>4300</v>
      </c>
      <c r="L141" s="65" t="s">
        <v>4296</v>
      </c>
      <c r="M141" s="294">
        <f t="shared" si="41"/>
        <v>108.5</v>
      </c>
      <c r="N141" s="172">
        <f t="shared" si="37"/>
        <v>0.99</v>
      </c>
      <c r="O141" s="174">
        <f t="shared" si="38"/>
        <v>0</v>
      </c>
      <c r="P141" s="174">
        <f t="shared" si="39"/>
        <v>21.483000000000004</v>
      </c>
      <c r="Q141" s="175">
        <f t="shared" si="40"/>
        <v>0.21700000000000022</v>
      </c>
      <c r="R141" s="559"/>
      <c r="S141" s="3"/>
      <c r="T141" s="3"/>
      <c r="U141" s="3"/>
      <c r="V141" s="3"/>
      <c r="W141" s="3"/>
      <c r="X141" s="3"/>
      <c r="Y141" s="3"/>
      <c r="Z141" s="3"/>
      <c r="AA141" s="3"/>
      <c r="AB141" s="3"/>
      <c r="AC141" s="3"/>
      <c r="AD141" s="3"/>
      <c r="AE141" s="3"/>
      <c r="AF141" s="3"/>
      <c r="AG141" s="3"/>
      <c r="AH141" s="3"/>
      <c r="AI141" s="3"/>
      <c r="AJ141" s="3"/>
      <c r="AK141" s="3"/>
      <c r="AL141" s="3"/>
      <c r="AM141" s="3"/>
      <c r="AN141" s="3"/>
    </row>
    <row r="142" spans="2:40" s="3" customFormat="1" ht="27.95" customHeight="1">
      <c r="B142" s="236"/>
      <c r="C142" s="243"/>
      <c r="D142" s="17" t="s">
        <v>4277</v>
      </c>
      <c r="E142" s="44" t="s">
        <v>915</v>
      </c>
      <c r="F142" s="19" t="s">
        <v>4200</v>
      </c>
      <c r="G142" s="14" t="s">
        <v>12</v>
      </c>
      <c r="H142" s="15">
        <v>0.4</v>
      </c>
      <c r="I142" s="165" t="s">
        <v>19</v>
      </c>
      <c r="J142" s="13" t="s">
        <v>946</v>
      </c>
      <c r="K142" s="165" t="s">
        <v>18</v>
      </c>
      <c r="L142" s="66" t="s">
        <v>109</v>
      </c>
      <c r="M142" s="292">
        <v>5</v>
      </c>
      <c r="N142" s="15">
        <f t="shared" ref="N142:N147" si="42">IF(K142="Detected", 0.99,0)</f>
        <v>0</v>
      </c>
      <c r="O142" s="78">
        <f t="shared" ref="O142:O147" si="43">IF(I142="Safe", M142*H142,0)</f>
        <v>2</v>
      </c>
      <c r="P142" s="78">
        <f t="shared" ref="P142:P147" si="44">IF(I142="Dangerous",M142*H142*N142,0)</f>
        <v>0</v>
      </c>
      <c r="Q142" s="153">
        <f t="shared" ref="Q142:Q147" si="45">IF(P142=0,0,M142*H142*(1-N142))</f>
        <v>0</v>
      </c>
      <c r="R142" s="257"/>
    </row>
    <row r="143" spans="2:40" s="3" customFormat="1" ht="27.95" customHeight="1">
      <c r="B143" s="236"/>
      <c r="C143" s="243"/>
      <c r="D143" s="20"/>
      <c r="E143" s="21"/>
      <c r="F143" s="31"/>
      <c r="G143" s="14" t="s">
        <v>13</v>
      </c>
      <c r="H143" s="15">
        <v>0.4</v>
      </c>
      <c r="I143" s="165" t="s">
        <v>25</v>
      </c>
      <c r="J143" s="13" t="s">
        <v>4289</v>
      </c>
      <c r="K143" s="165" t="s">
        <v>28</v>
      </c>
      <c r="L143" s="65" t="s">
        <v>4290</v>
      </c>
      <c r="M143" s="292">
        <f>M142</f>
        <v>5</v>
      </c>
      <c r="N143" s="15">
        <f t="shared" si="42"/>
        <v>0.99</v>
      </c>
      <c r="O143" s="78">
        <f t="shared" si="43"/>
        <v>0</v>
      </c>
      <c r="P143" s="78">
        <f t="shared" si="44"/>
        <v>1.98</v>
      </c>
      <c r="Q143" s="153">
        <f t="shared" si="45"/>
        <v>2.0000000000000018E-2</v>
      </c>
      <c r="R143" s="257"/>
    </row>
    <row r="144" spans="2:40" s="3" customFormat="1" ht="27.95" customHeight="1">
      <c r="B144" s="236"/>
      <c r="C144" s="243"/>
      <c r="D144" s="20"/>
      <c r="E144" s="21"/>
      <c r="F144" s="31"/>
      <c r="G144" s="90" t="s">
        <v>14</v>
      </c>
      <c r="H144" s="172">
        <v>0.2</v>
      </c>
      <c r="I144" s="165" t="s">
        <v>19</v>
      </c>
      <c r="J144" s="13" t="s">
        <v>946</v>
      </c>
      <c r="K144" s="165" t="s">
        <v>18</v>
      </c>
      <c r="L144" s="13" t="s">
        <v>109</v>
      </c>
      <c r="M144" s="85">
        <f>M143</f>
        <v>5</v>
      </c>
      <c r="N144" s="15">
        <f t="shared" si="42"/>
        <v>0</v>
      </c>
      <c r="O144" s="78">
        <f t="shared" si="43"/>
        <v>1</v>
      </c>
      <c r="P144" s="78">
        <f t="shared" si="44"/>
        <v>0</v>
      </c>
      <c r="Q144" s="153">
        <f t="shared" si="45"/>
        <v>0</v>
      </c>
      <c r="R144" s="238"/>
    </row>
    <row r="145" spans="2:18" s="3" customFormat="1" ht="27.75" customHeight="1">
      <c r="B145" s="236"/>
      <c r="C145" s="241"/>
      <c r="D145" s="17" t="s">
        <v>4278</v>
      </c>
      <c r="E145" s="18" t="s">
        <v>22</v>
      </c>
      <c r="F145" s="19" t="s">
        <v>4279</v>
      </c>
      <c r="G145" s="14" t="s">
        <v>12</v>
      </c>
      <c r="H145" s="15">
        <v>0.4</v>
      </c>
      <c r="I145" s="16" t="s">
        <v>19</v>
      </c>
      <c r="J145" s="12" t="s">
        <v>80</v>
      </c>
      <c r="K145" s="16" t="s">
        <v>18</v>
      </c>
      <c r="L145" s="65" t="s">
        <v>109</v>
      </c>
      <c r="M145" s="85">
        <v>2</v>
      </c>
      <c r="N145" s="15">
        <f t="shared" si="42"/>
        <v>0</v>
      </c>
      <c r="O145" s="78">
        <f t="shared" si="43"/>
        <v>0.8</v>
      </c>
      <c r="P145" s="78">
        <f t="shared" si="44"/>
        <v>0</v>
      </c>
      <c r="Q145" s="81">
        <f t="shared" si="45"/>
        <v>0</v>
      </c>
      <c r="R145" s="257"/>
    </row>
    <row r="146" spans="2:18" s="3" customFormat="1" ht="27.75" customHeight="1">
      <c r="B146" s="236"/>
      <c r="C146" s="241"/>
      <c r="D146" s="20"/>
      <c r="E146" s="21"/>
      <c r="F146" s="31"/>
      <c r="G146" s="14" t="s">
        <v>13</v>
      </c>
      <c r="H146" s="15">
        <v>0.4</v>
      </c>
      <c r="I146" s="275" t="s">
        <v>3231</v>
      </c>
      <c r="J146" s="13" t="s">
        <v>4289</v>
      </c>
      <c r="K146" s="275" t="s">
        <v>3223</v>
      </c>
      <c r="L146" s="65" t="s">
        <v>4269</v>
      </c>
      <c r="M146" s="85">
        <f t="shared" ref="M146" si="46">M145</f>
        <v>2</v>
      </c>
      <c r="N146" s="15">
        <f t="shared" si="42"/>
        <v>0.99</v>
      </c>
      <c r="O146" s="78">
        <f t="shared" si="43"/>
        <v>0</v>
      </c>
      <c r="P146" s="78">
        <f t="shared" si="44"/>
        <v>0.79200000000000004</v>
      </c>
      <c r="Q146" s="153">
        <f t="shared" si="45"/>
        <v>8.0000000000000071E-3</v>
      </c>
      <c r="R146" s="257"/>
    </row>
    <row r="147" spans="2:18" s="3" customFormat="1" ht="27.75" customHeight="1">
      <c r="B147" s="236"/>
      <c r="C147" s="241"/>
      <c r="D147" s="20"/>
      <c r="E147" s="21"/>
      <c r="F147" s="31"/>
      <c r="G147" s="90" t="s">
        <v>14</v>
      </c>
      <c r="H147" s="172">
        <v>0.2</v>
      </c>
      <c r="I147" s="16" t="s">
        <v>19</v>
      </c>
      <c r="J147" s="12" t="s">
        <v>80</v>
      </c>
      <c r="K147" s="16" t="s">
        <v>18</v>
      </c>
      <c r="L147" s="65" t="s">
        <v>109</v>
      </c>
      <c r="M147" s="93">
        <f>M145</f>
        <v>2</v>
      </c>
      <c r="N147" s="172">
        <f t="shared" si="42"/>
        <v>0</v>
      </c>
      <c r="O147" s="174">
        <f t="shared" si="43"/>
        <v>0.4</v>
      </c>
      <c r="P147" s="174">
        <f t="shared" si="44"/>
        <v>0</v>
      </c>
      <c r="Q147" s="175">
        <f t="shared" si="45"/>
        <v>0</v>
      </c>
      <c r="R147" s="113"/>
    </row>
    <row r="148" spans="2:18" s="3" customFormat="1" ht="27.95" customHeight="1">
      <c r="B148" s="236"/>
      <c r="C148" s="241"/>
      <c r="D148" s="17" t="s">
        <v>4260</v>
      </c>
      <c r="E148" s="18" t="s">
        <v>3376</v>
      </c>
      <c r="F148" s="19" t="s">
        <v>4261</v>
      </c>
      <c r="G148" s="14" t="s">
        <v>12</v>
      </c>
      <c r="H148" s="15">
        <v>0.8</v>
      </c>
      <c r="I148" s="275" t="s">
        <v>3231</v>
      </c>
      <c r="J148" s="274" t="s">
        <v>4268</v>
      </c>
      <c r="K148" s="275" t="s">
        <v>3223</v>
      </c>
      <c r="L148" s="65" t="s">
        <v>4269</v>
      </c>
      <c r="M148" s="85">
        <v>0.2</v>
      </c>
      <c r="N148" s="15">
        <f t="shared" si="28"/>
        <v>0.99</v>
      </c>
      <c r="O148" s="78">
        <f t="shared" si="29"/>
        <v>0</v>
      </c>
      <c r="P148" s="78">
        <f t="shared" ref="P148" si="47">IF(I148="Dangerous",M148*H148*N148,0)</f>
        <v>0.15840000000000004</v>
      </c>
      <c r="Q148" s="153">
        <f t="shared" si="31"/>
        <v>1.6000000000000018E-3</v>
      </c>
      <c r="R148" s="257"/>
    </row>
    <row r="149" spans="2:18" s="3" customFormat="1" ht="27.95" customHeight="1">
      <c r="B149" s="236"/>
      <c r="C149" s="241"/>
      <c r="D149" s="20"/>
      <c r="E149" s="21"/>
      <c r="F149" s="31"/>
      <c r="G149" s="14" t="s">
        <v>13</v>
      </c>
      <c r="H149" s="15">
        <v>0.1</v>
      </c>
      <c r="I149" s="16" t="s">
        <v>19</v>
      </c>
      <c r="J149" s="12" t="s">
        <v>80</v>
      </c>
      <c r="K149" s="16" t="s">
        <v>18</v>
      </c>
      <c r="L149" s="65" t="s">
        <v>109</v>
      </c>
      <c r="M149" s="85">
        <f t="shared" ref="M149:M150" si="48">M148</f>
        <v>0.2</v>
      </c>
      <c r="N149" s="15">
        <f t="shared" si="28"/>
        <v>0</v>
      </c>
      <c r="O149" s="78">
        <f t="shared" si="29"/>
        <v>2.0000000000000004E-2</v>
      </c>
      <c r="P149" s="78">
        <f>IF(I149="Dangerous",M149*H149*N149,0)</f>
        <v>0</v>
      </c>
      <c r="Q149" s="153">
        <f t="shared" si="31"/>
        <v>0</v>
      </c>
      <c r="R149" s="257"/>
    </row>
    <row r="150" spans="2:18" s="3" customFormat="1" ht="27.95" customHeight="1">
      <c r="B150" s="236"/>
      <c r="C150" s="241"/>
      <c r="D150" s="20"/>
      <c r="E150" s="21"/>
      <c r="F150" s="31"/>
      <c r="G150" s="14" t="s">
        <v>14</v>
      </c>
      <c r="H150" s="15">
        <v>0.1</v>
      </c>
      <c r="I150" s="16" t="s">
        <v>19</v>
      </c>
      <c r="J150" s="12" t="s">
        <v>80</v>
      </c>
      <c r="K150" s="16" t="s">
        <v>18</v>
      </c>
      <c r="L150" s="65" t="s">
        <v>109</v>
      </c>
      <c r="M150" s="85">
        <f t="shared" si="48"/>
        <v>0.2</v>
      </c>
      <c r="N150" s="15">
        <f t="shared" si="28"/>
        <v>0</v>
      </c>
      <c r="O150" s="78">
        <f t="shared" si="29"/>
        <v>2.0000000000000004E-2</v>
      </c>
      <c r="P150" s="78">
        <f t="shared" ref="P150:P154" si="49">IF(I150="Dangerous",M150*H150*N150,0)</f>
        <v>0</v>
      </c>
      <c r="Q150" s="153">
        <f t="shared" si="31"/>
        <v>0</v>
      </c>
      <c r="R150" s="257"/>
    </row>
    <row r="151" spans="2:18" s="3" customFormat="1" ht="27.75" customHeight="1">
      <c r="B151" s="236"/>
      <c r="C151" s="241"/>
      <c r="D151" s="17" t="s">
        <v>4262</v>
      </c>
      <c r="E151" s="18" t="s">
        <v>22</v>
      </c>
      <c r="F151" s="19" t="s">
        <v>3693</v>
      </c>
      <c r="G151" s="14" t="s">
        <v>12</v>
      </c>
      <c r="H151" s="15">
        <v>0.4</v>
      </c>
      <c r="I151" s="16" t="s">
        <v>19</v>
      </c>
      <c r="J151" s="12" t="s">
        <v>80</v>
      </c>
      <c r="K151" s="16" t="s">
        <v>18</v>
      </c>
      <c r="L151" s="65" t="s">
        <v>109</v>
      </c>
      <c r="M151" s="85">
        <v>2</v>
      </c>
      <c r="N151" s="15">
        <f t="shared" si="28"/>
        <v>0</v>
      </c>
      <c r="O151" s="78">
        <f t="shared" si="29"/>
        <v>0.8</v>
      </c>
      <c r="P151" s="78">
        <f t="shared" si="49"/>
        <v>0</v>
      </c>
      <c r="Q151" s="81">
        <f t="shared" si="31"/>
        <v>0</v>
      </c>
      <c r="R151" s="257"/>
    </row>
    <row r="152" spans="2:18" s="3" customFormat="1" ht="27.75" customHeight="1">
      <c r="B152" s="236"/>
      <c r="C152" s="241"/>
      <c r="D152" s="20"/>
      <c r="E152" s="21"/>
      <c r="F152" s="31"/>
      <c r="G152" s="14" t="s">
        <v>13</v>
      </c>
      <c r="H152" s="15">
        <v>0.4</v>
      </c>
      <c r="I152" s="275" t="s">
        <v>3231</v>
      </c>
      <c r="J152" s="274" t="s">
        <v>4273</v>
      </c>
      <c r="K152" s="275" t="s">
        <v>3223</v>
      </c>
      <c r="L152" s="65" t="s">
        <v>4269</v>
      </c>
      <c r="M152" s="85">
        <f t="shared" ref="M152" si="50">M151</f>
        <v>2</v>
      </c>
      <c r="N152" s="15">
        <f t="shared" si="28"/>
        <v>0.99</v>
      </c>
      <c r="O152" s="78">
        <f t="shared" si="29"/>
        <v>0</v>
      </c>
      <c r="P152" s="78">
        <f t="shared" si="49"/>
        <v>0.79200000000000004</v>
      </c>
      <c r="Q152" s="153">
        <f t="shared" si="31"/>
        <v>8.0000000000000071E-3</v>
      </c>
      <c r="R152" s="257"/>
    </row>
    <row r="153" spans="2:18" s="3" customFormat="1" ht="27.75" customHeight="1">
      <c r="B153" s="236"/>
      <c r="C153" s="241"/>
      <c r="D153" s="20"/>
      <c r="E153" s="21"/>
      <c r="F153" s="31"/>
      <c r="G153" s="90" t="s">
        <v>14</v>
      </c>
      <c r="H153" s="172">
        <v>0.2</v>
      </c>
      <c r="I153" s="16" t="s">
        <v>19</v>
      </c>
      <c r="J153" s="12" t="s">
        <v>80</v>
      </c>
      <c r="K153" s="16" t="s">
        <v>18</v>
      </c>
      <c r="L153" s="65" t="s">
        <v>109</v>
      </c>
      <c r="M153" s="93">
        <f>M151</f>
        <v>2</v>
      </c>
      <c r="N153" s="172">
        <f t="shared" si="28"/>
        <v>0</v>
      </c>
      <c r="O153" s="174">
        <f t="shared" si="29"/>
        <v>0.4</v>
      </c>
      <c r="P153" s="174">
        <f t="shared" si="49"/>
        <v>0</v>
      </c>
      <c r="Q153" s="175">
        <f t="shared" si="31"/>
        <v>0</v>
      </c>
      <c r="R153" s="113"/>
    </row>
    <row r="154" spans="2:18" s="3" customFormat="1" ht="27.95" customHeight="1">
      <c r="B154" s="236"/>
      <c r="C154" s="241"/>
      <c r="D154" s="17" t="s">
        <v>4263</v>
      </c>
      <c r="E154" s="18" t="s">
        <v>3376</v>
      </c>
      <c r="F154" s="19" t="s">
        <v>4254</v>
      </c>
      <c r="G154" s="14" t="s">
        <v>12</v>
      </c>
      <c r="H154" s="15">
        <v>0.8</v>
      </c>
      <c r="I154" s="16" t="s">
        <v>19</v>
      </c>
      <c r="J154" s="12" t="s">
        <v>80</v>
      </c>
      <c r="K154" s="16" t="s">
        <v>18</v>
      </c>
      <c r="L154" s="65" t="s">
        <v>109</v>
      </c>
      <c r="M154" s="85">
        <v>0.2</v>
      </c>
      <c r="N154" s="15">
        <f t="shared" si="28"/>
        <v>0</v>
      </c>
      <c r="O154" s="78">
        <f t="shared" si="29"/>
        <v>0.16000000000000003</v>
      </c>
      <c r="P154" s="78">
        <f t="shared" si="49"/>
        <v>0</v>
      </c>
      <c r="Q154" s="153">
        <f t="shared" si="31"/>
        <v>0</v>
      </c>
      <c r="R154" s="257"/>
    </row>
    <row r="155" spans="2:18" s="3" customFormat="1" ht="27.95" customHeight="1">
      <c r="B155" s="236"/>
      <c r="C155" s="241"/>
      <c r="D155" s="20"/>
      <c r="E155" s="21"/>
      <c r="F155" s="31"/>
      <c r="G155" s="14" t="s">
        <v>13</v>
      </c>
      <c r="H155" s="15">
        <v>0.1</v>
      </c>
      <c r="I155" s="275" t="s">
        <v>3231</v>
      </c>
      <c r="J155" s="274" t="s">
        <v>4268</v>
      </c>
      <c r="K155" s="275" t="s">
        <v>3223</v>
      </c>
      <c r="L155" s="65" t="s">
        <v>4270</v>
      </c>
      <c r="M155" s="85">
        <f t="shared" ref="M155:M156" si="51">M154</f>
        <v>0.2</v>
      </c>
      <c r="N155" s="15">
        <f t="shared" si="28"/>
        <v>0.99</v>
      </c>
      <c r="O155" s="78">
        <f t="shared" si="29"/>
        <v>0</v>
      </c>
      <c r="P155" s="78">
        <f>IF(I155="Dangerous",M155*H155*N155,0)</f>
        <v>1.9800000000000005E-2</v>
      </c>
      <c r="Q155" s="153">
        <f t="shared" si="31"/>
        <v>2.0000000000000023E-4</v>
      </c>
      <c r="R155" s="257"/>
    </row>
    <row r="156" spans="2:18" s="3" customFormat="1" ht="27.95" customHeight="1">
      <c r="B156" s="236"/>
      <c r="C156" s="241"/>
      <c r="D156" s="20"/>
      <c r="E156" s="21"/>
      <c r="F156" s="31"/>
      <c r="G156" s="14" t="s">
        <v>14</v>
      </c>
      <c r="H156" s="15">
        <v>0.1</v>
      </c>
      <c r="I156" s="16" t="s">
        <v>19</v>
      </c>
      <c r="J156" s="12" t="s">
        <v>80</v>
      </c>
      <c r="K156" s="16" t="s">
        <v>18</v>
      </c>
      <c r="L156" s="65" t="s">
        <v>109</v>
      </c>
      <c r="M156" s="85">
        <f t="shared" si="51"/>
        <v>0.2</v>
      </c>
      <c r="N156" s="15">
        <f t="shared" si="28"/>
        <v>0</v>
      </c>
      <c r="O156" s="78">
        <f t="shared" si="29"/>
        <v>2.0000000000000004E-2</v>
      </c>
      <c r="P156" s="78">
        <f t="shared" ref="P156:P161" si="52">IF(I156="Dangerous",M156*H156*N156,0)</f>
        <v>0</v>
      </c>
      <c r="Q156" s="153">
        <f t="shared" si="31"/>
        <v>0</v>
      </c>
      <c r="R156" s="257"/>
    </row>
    <row r="157" spans="2:18" s="3" customFormat="1" ht="27.95" customHeight="1">
      <c r="B157" s="279"/>
      <c r="C157" s="241"/>
      <c r="D157" s="17" t="s">
        <v>4264</v>
      </c>
      <c r="E157" s="18" t="s">
        <v>1240</v>
      </c>
      <c r="F157" s="19" t="s">
        <v>4176</v>
      </c>
      <c r="G157" s="168" t="s">
        <v>1326</v>
      </c>
      <c r="H157" s="164">
        <v>0.3</v>
      </c>
      <c r="I157" s="275" t="s">
        <v>3231</v>
      </c>
      <c r="J157" s="274" t="s">
        <v>4268</v>
      </c>
      <c r="K157" s="275" t="s">
        <v>3223</v>
      </c>
      <c r="L157" s="65" t="s">
        <v>4270</v>
      </c>
      <c r="M157" s="85">
        <v>15</v>
      </c>
      <c r="N157" s="15">
        <f t="shared" si="28"/>
        <v>0.99</v>
      </c>
      <c r="O157" s="78">
        <f t="shared" si="29"/>
        <v>0</v>
      </c>
      <c r="P157" s="78">
        <f t="shared" si="52"/>
        <v>4.4550000000000001</v>
      </c>
      <c r="Q157" s="153">
        <f t="shared" si="31"/>
        <v>4.500000000000004E-2</v>
      </c>
      <c r="R157" s="113"/>
    </row>
    <row r="158" spans="2:18" s="3" customFormat="1" ht="39.950000000000003" customHeight="1">
      <c r="B158" s="279"/>
      <c r="C158" s="241"/>
      <c r="D158" s="21"/>
      <c r="E158" s="21"/>
      <c r="F158" s="21"/>
      <c r="G158" s="168" t="s">
        <v>4297</v>
      </c>
      <c r="H158" s="164">
        <v>0.3</v>
      </c>
      <c r="I158" s="275" t="s">
        <v>3231</v>
      </c>
      <c r="J158" s="274" t="s">
        <v>4268</v>
      </c>
      <c r="K158" s="275" t="s">
        <v>3223</v>
      </c>
      <c r="L158" s="65" t="s">
        <v>4271</v>
      </c>
      <c r="M158" s="85">
        <f>M157</f>
        <v>15</v>
      </c>
      <c r="N158" s="15">
        <f t="shared" si="28"/>
        <v>0.99</v>
      </c>
      <c r="O158" s="78">
        <f t="shared" si="29"/>
        <v>0</v>
      </c>
      <c r="P158" s="78">
        <f t="shared" si="52"/>
        <v>4.4550000000000001</v>
      </c>
      <c r="Q158" s="153">
        <f t="shared" si="31"/>
        <v>4.500000000000004E-2</v>
      </c>
      <c r="R158" s="113"/>
    </row>
    <row r="159" spans="2:18" s="3" customFormat="1" ht="39.950000000000003" customHeight="1">
      <c r="B159" s="279"/>
      <c r="C159" s="241"/>
      <c r="D159" s="21"/>
      <c r="E159" s="21"/>
      <c r="F159" s="21"/>
      <c r="G159" s="168" t="s">
        <v>4298</v>
      </c>
      <c r="H159" s="164">
        <v>0.3</v>
      </c>
      <c r="I159" s="275" t="s">
        <v>3231</v>
      </c>
      <c r="J159" s="274" t="s">
        <v>4268</v>
      </c>
      <c r="K159" s="275" t="s">
        <v>3223</v>
      </c>
      <c r="L159" s="65" t="s">
        <v>1076</v>
      </c>
      <c r="M159" s="85">
        <f>M158</f>
        <v>15</v>
      </c>
      <c r="N159" s="15">
        <f t="shared" si="28"/>
        <v>0.99</v>
      </c>
      <c r="O159" s="78">
        <f t="shared" si="29"/>
        <v>0</v>
      </c>
      <c r="P159" s="78">
        <f t="shared" si="52"/>
        <v>4.4550000000000001</v>
      </c>
      <c r="Q159" s="153">
        <f t="shared" si="31"/>
        <v>4.500000000000004E-2</v>
      </c>
      <c r="R159" s="113"/>
    </row>
    <row r="160" spans="2:18" s="3" customFormat="1" ht="39.950000000000003" customHeight="1">
      <c r="B160" s="279"/>
      <c r="C160" s="241"/>
      <c r="D160" s="22"/>
      <c r="E160" s="23"/>
      <c r="F160" s="23"/>
      <c r="G160" s="168" t="s">
        <v>1329</v>
      </c>
      <c r="H160" s="164">
        <v>0.1</v>
      </c>
      <c r="I160" s="275" t="s">
        <v>3231</v>
      </c>
      <c r="J160" s="274" t="s">
        <v>4273</v>
      </c>
      <c r="K160" s="275" t="s">
        <v>3223</v>
      </c>
      <c r="L160" s="65" t="s">
        <v>4270</v>
      </c>
      <c r="M160" s="93">
        <f>M159</f>
        <v>15</v>
      </c>
      <c r="N160" s="15">
        <f t="shared" si="28"/>
        <v>0.99</v>
      </c>
      <c r="O160" s="78">
        <f t="shared" si="29"/>
        <v>0</v>
      </c>
      <c r="P160" s="78">
        <f t="shared" si="52"/>
        <v>1.4849999999999999</v>
      </c>
      <c r="Q160" s="153">
        <f t="shared" si="31"/>
        <v>1.5000000000000013E-2</v>
      </c>
      <c r="R160" s="113"/>
    </row>
    <row r="161" spans="2:18" s="3" customFormat="1" ht="27.95" customHeight="1">
      <c r="B161" s="236"/>
      <c r="C161" s="241"/>
      <c r="D161" s="17" t="s">
        <v>4265</v>
      </c>
      <c r="E161" s="18" t="s">
        <v>3376</v>
      </c>
      <c r="F161" s="19" t="s">
        <v>2753</v>
      </c>
      <c r="G161" s="14" t="s">
        <v>12</v>
      </c>
      <c r="H161" s="15">
        <v>0.8</v>
      </c>
      <c r="I161" s="275" t="s">
        <v>3383</v>
      </c>
      <c r="J161" s="274" t="s">
        <v>4274</v>
      </c>
      <c r="K161" s="275" t="s">
        <v>3223</v>
      </c>
      <c r="L161" s="65" t="s">
        <v>1076</v>
      </c>
      <c r="M161" s="85">
        <v>0.2</v>
      </c>
      <c r="N161" s="15">
        <f t="shared" si="28"/>
        <v>0.99</v>
      </c>
      <c r="O161" s="78">
        <f t="shared" si="29"/>
        <v>0</v>
      </c>
      <c r="P161" s="78">
        <f t="shared" si="52"/>
        <v>0.15840000000000004</v>
      </c>
      <c r="Q161" s="153">
        <f t="shared" si="31"/>
        <v>1.6000000000000018E-3</v>
      </c>
      <c r="R161" s="257"/>
    </row>
    <row r="162" spans="2:18" s="3" customFormat="1" ht="27.95" customHeight="1">
      <c r="B162" s="338"/>
      <c r="C162" s="344"/>
      <c r="D162" s="20"/>
      <c r="E162" s="21"/>
      <c r="F162" s="31"/>
      <c r="G162" s="14" t="s">
        <v>13</v>
      </c>
      <c r="H162" s="15">
        <v>0.1</v>
      </c>
      <c r="I162" s="275" t="s">
        <v>3383</v>
      </c>
      <c r="J162" s="274" t="s">
        <v>4274</v>
      </c>
      <c r="K162" s="275" t="s">
        <v>3223</v>
      </c>
      <c r="L162" s="65" t="s">
        <v>4272</v>
      </c>
      <c r="M162" s="85">
        <f t="shared" ref="M162:M163" si="53">M161</f>
        <v>0.2</v>
      </c>
      <c r="N162" s="15">
        <f t="shared" si="28"/>
        <v>0.99</v>
      </c>
      <c r="O162" s="78">
        <f t="shared" si="29"/>
        <v>0</v>
      </c>
      <c r="P162" s="78">
        <f>IF(I162="Dangerous",M162*H162*N162,0)</f>
        <v>1.9800000000000005E-2</v>
      </c>
      <c r="Q162" s="153">
        <f t="shared" si="31"/>
        <v>2.0000000000000023E-4</v>
      </c>
      <c r="R162" s="257"/>
    </row>
    <row r="163" spans="2:18" s="3" customFormat="1" ht="27.95" customHeight="1" thickBot="1">
      <c r="B163" s="339"/>
      <c r="C163" s="345"/>
      <c r="D163" s="46"/>
      <c r="E163" s="43"/>
      <c r="F163" s="48"/>
      <c r="G163" s="49" t="s">
        <v>14</v>
      </c>
      <c r="H163" s="50">
        <v>0.1</v>
      </c>
      <c r="I163" s="328" t="s">
        <v>3226</v>
      </c>
      <c r="J163" s="52" t="s">
        <v>80</v>
      </c>
      <c r="K163" s="51" t="s">
        <v>18</v>
      </c>
      <c r="L163" s="67" t="s">
        <v>109</v>
      </c>
      <c r="M163" s="86">
        <f t="shared" si="53"/>
        <v>0.2</v>
      </c>
      <c r="N163" s="50">
        <f t="shared" si="28"/>
        <v>0</v>
      </c>
      <c r="O163" s="82">
        <f t="shared" si="29"/>
        <v>2.0000000000000004E-2</v>
      </c>
      <c r="P163" s="82">
        <f t="shared" ref="P163" si="54">IF(I163="Dangerous",M163*H163*N163,0)</f>
        <v>0</v>
      </c>
      <c r="Q163" s="154">
        <f t="shared" si="31"/>
        <v>0</v>
      </c>
      <c r="R163" s="261"/>
    </row>
    <row r="164" spans="2:18" s="3" customFormat="1" ht="12.75">
      <c r="G164" s="6"/>
      <c r="H164" s="8"/>
      <c r="I164" s="5"/>
      <c r="J164" s="9"/>
      <c r="K164" s="5"/>
      <c r="L164" s="9"/>
      <c r="M164" s="58"/>
      <c r="N164" s="60"/>
      <c r="O164" s="56"/>
      <c r="P164" s="56"/>
      <c r="Q164" s="56"/>
    </row>
    <row r="165" spans="2:18" s="3" customFormat="1" ht="12.75">
      <c r="G165" s="6"/>
      <c r="H165" s="8"/>
      <c r="I165" s="5"/>
      <c r="J165" s="9"/>
      <c r="K165" s="5"/>
      <c r="L165" s="9"/>
      <c r="M165" s="58"/>
      <c r="N165" s="60"/>
      <c r="O165" s="56"/>
      <c r="P165" s="56"/>
      <c r="Q165" s="56"/>
    </row>
    <row r="166" spans="2:18" s="3" customFormat="1" ht="12.75">
      <c r="G166" s="6"/>
      <c r="H166" s="8"/>
      <c r="I166" s="5"/>
      <c r="J166" s="9"/>
      <c r="K166" s="5"/>
      <c r="L166" s="9"/>
      <c r="M166" s="58"/>
      <c r="N166" s="60"/>
      <c r="O166" s="56"/>
      <c r="P166" s="56"/>
      <c r="Q166" s="56"/>
    </row>
    <row r="167" spans="2:18" s="3" customFormat="1" ht="12.75">
      <c r="G167" s="6"/>
      <c r="H167" s="8"/>
      <c r="I167" s="5"/>
      <c r="J167" s="9"/>
      <c r="K167" s="5"/>
      <c r="L167" s="9"/>
      <c r="M167" s="58"/>
      <c r="N167" s="60"/>
      <c r="O167" s="56"/>
      <c r="P167" s="56"/>
      <c r="Q167" s="56"/>
    </row>
    <row r="168" spans="2:18" s="3" customFormat="1" ht="12.75">
      <c r="G168" s="6"/>
      <c r="H168" s="8"/>
      <c r="I168" s="5"/>
      <c r="J168" s="9"/>
      <c r="K168" s="5"/>
      <c r="L168" s="9"/>
      <c r="M168" s="58"/>
      <c r="N168" s="60"/>
      <c r="O168" s="56"/>
      <c r="P168" s="56"/>
      <c r="Q168" s="56"/>
    </row>
    <row r="169" spans="2:18" s="3" customFormat="1" ht="12.75">
      <c r="G169" s="6"/>
      <c r="H169" s="8"/>
      <c r="I169" s="5"/>
      <c r="J169" s="9"/>
      <c r="K169" s="5"/>
      <c r="L169" s="9"/>
      <c r="M169" s="58"/>
      <c r="N169" s="60"/>
      <c r="O169" s="56"/>
      <c r="P169" s="56"/>
      <c r="Q169" s="56"/>
    </row>
    <row r="170" spans="2:18" s="3" customFormat="1" ht="12.75">
      <c r="G170" s="6"/>
      <c r="H170" s="8"/>
      <c r="I170" s="5"/>
      <c r="J170" s="9"/>
      <c r="K170" s="5"/>
      <c r="L170" s="9"/>
      <c r="M170" s="58"/>
      <c r="N170" s="60"/>
      <c r="O170" s="56"/>
      <c r="P170" s="56"/>
      <c r="Q170" s="56"/>
    </row>
    <row r="171" spans="2:18" s="3" customFormat="1" ht="12.75">
      <c r="G171" s="6"/>
      <c r="H171" s="8"/>
      <c r="I171" s="5"/>
      <c r="J171" s="9"/>
      <c r="K171" s="5"/>
      <c r="L171" s="9"/>
      <c r="M171" s="58"/>
      <c r="N171" s="60"/>
      <c r="O171" s="56"/>
      <c r="P171" s="56"/>
      <c r="Q171" s="56"/>
    </row>
    <row r="172" spans="2:18" s="3" customFormat="1" ht="12.75">
      <c r="G172" s="6"/>
      <c r="H172" s="8"/>
      <c r="I172" s="5"/>
      <c r="J172" s="9"/>
      <c r="K172" s="5"/>
      <c r="L172" s="9"/>
      <c r="M172" s="58"/>
      <c r="N172" s="60"/>
      <c r="O172" s="56"/>
      <c r="P172" s="56"/>
      <c r="Q172" s="56"/>
    </row>
    <row r="173" spans="2:18" s="3" customFormat="1" ht="12.75">
      <c r="G173" s="6"/>
      <c r="H173" s="8"/>
      <c r="I173" s="5"/>
      <c r="J173" s="9"/>
      <c r="K173" s="5"/>
      <c r="L173" s="9"/>
      <c r="M173" s="58"/>
      <c r="N173" s="60"/>
      <c r="O173" s="56"/>
      <c r="P173" s="56"/>
      <c r="Q173" s="56"/>
    </row>
    <row r="174" spans="2:18" s="3" customFormat="1" ht="12.75">
      <c r="G174" s="6"/>
      <c r="H174" s="8"/>
      <c r="I174" s="5"/>
      <c r="J174" s="9"/>
      <c r="K174" s="5"/>
      <c r="L174" s="9"/>
      <c r="M174" s="58"/>
      <c r="N174" s="60"/>
      <c r="O174" s="56"/>
      <c r="P174" s="56"/>
      <c r="Q174" s="56"/>
    </row>
    <row r="175" spans="2:18" s="3" customFormat="1" ht="12.75">
      <c r="G175" s="6"/>
      <c r="H175" s="8"/>
      <c r="I175" s="5"/>
      <c r="J175" s="9"/>
      <c r="K175" s="5"/>
      <c r="L175" s="9"/>
      <c r="M175" s="58"/>
      <c r="N175" s="60"/>
      <c r="O175" s="56"/>
      <c r="P175" s="56"/>
      <c r="Q175" s="56"/>
    </row>
    <row r="176" spans="2:18"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I322" s="5"/>
      <c r="J322" s="9"/>
      <c r="K322" s="5"/>
      <c r="L322" s="9"/>
      <c r="M322" s="58"/>
      <c r="N322" s="60"/>
      <c r="O322" s="56"/>
      <c r="P322" s="56"/>
      <c r="Q322" s="56"/>
    </row>
    <row r="323" spans="7:17" s="3" customFormat="1" ht="12.75">
      <c r="G323" s="6"/>
      <c r="I323" s="5"/>
      <c r="J323" s="9"/>
      <c r="K323" s="5"/>
      <c r="L323" s="9"/>
      <c r="M323" s="58"/>
      <c r="N323" s="60"/>
      <c r="O323" s="56"/>
      <c r="P323" s="56"/>
      <c r="Q323" s="56"/>
    </row>
    <row r="324" spans="7:17" s="3" customFormat="1" ht="12.75">
      <c r="G324" s="6"/>
      <c r="I324" s="5"/>
      <c r="J324" s="9"/>
      <c r="K324" s="5"/>
      <c r="L324" s="9"/>
      <c r="M324" s="58"/>
      <c r="N324" s="60"/>
      <c r="O324" s="56"/>
      <c r="P324" s="56"/>
      <c r="Q324" s="56"/>
    </row>
    <row r="325" spans="7:17" s="3" customFormat="1" ht="12.75">
      <c r="G325" s="6"/>
      <c r="I325" s="5"/>
      <c r="J325" s="9"/>
      <c r="K325" s="5"/>
      <c r="L325" s="9"/>
      <c r="M325" s="58"/>
      <c r="N325" s="60"/>
      <c r="O325" s="56"/>
      <c r="P325" s="56"/>
      <c r="Q325" s="56"/>
    </row>
    <row r="326" spans="7:17" s="3" customFormat="1" ht="12.75">
      <c r="G326" s="6"/>
      <c r="I326" s="5"/>
      <c r="J326" s="9"/>
      <c r="K326" s="5"/>
      <c r="L326" s="9"/>
      <c r="M326" s="58"/>
      <c r="N326" s="60"/>
      <c r="O326" s="56"/>
      <c r="P326" s="56"/>
      <c r="Q326" s="56"/>
    </row>
    <row r="327" spans="7:17" s="3" customFormat="1" ht="12.75">
      <c r="G327" s="6"/>
      <c r="I327" s="5"/>
      <c r="J327" s="9"/>
      <c r="K327" s="5"/>
      <c r="L327" s="9"/>
      <c r="M327" s="58"/>
      <c r="N327" s="60"/>
      <c r="O327" s="56"/>
      <c r="P327" s="56"/>
      <c r="Q327" s="56"/>
    </row>
    <row r="328" spans="7:17" s="3" customFormat="1" ht="12.75">
      <c r="G328" s="6"/>
      <c r="I328" s="5"/>
      <c r="J328" s="9"/>
      <c r="K328" s="5"/>
      <c r="L328" s="9"/>
      <c r="M328" s="58"/>
      <c r="N328" s="60"/>
      <c r="O328" s="56"/>
      <c r="P328" s="56"/>
      <c r="Q328" s="56"/>
    </row>
    <row r="329" spans="7:17" s="3" customFormat="1" ht="12.75">
      <c r="G329" s="6"/>
      <c r="I329" s="5"/>
      <c r="J329" s="9"/>
      <c r="K329" s="5"/>
      <c r="L329" s="9"/>
      <c r="M329" s="58"/>
      <c r="N329" s="60"/>
      <c r="O329" s="56"/>
      <c r="P329" s="56"/>
      <c r="Q329" s="56"/>
    </row>
    <row r="330" spans="7:17" s="3" customFormat="1" ht="12.75">
      <c r="G330" s="6"/>
      <c r="I330" s="5"/>
      <c r="J330" s="9"/>
      <c r="K330" s="5"/>
      <c r="L330" s="9"/>
      <c r="M330" s="58"/>
      <c r="N330" s="60"/>
      <c r="O330" s="56"/>
      <c r="P330" s="56"/>
      <c r="Q330" s="56"/>
    </row>
    <row r="331" spans="7:17" s="3" customFormat="1" ht="12.75">
      <c r="G331" s="6"/>
      <c r="I331" s="5"/>
      <c r="J331" s="9"/>
      <c r="K331" s="5"/>
      <c r="L331" s="9"/>
      <c r="M331" s="58"/>
      <c r="N331" s="60"/>
      <c r="O331" s="56"/>
      <c r="P331" s="56"/>
      <c r="Q331" s="56"/>
    </row>
    <row r="332" spans="7:17" s="3" customFormat="1" ht="12.75">
      <c r="G332" s="6"/>
      <c r="I332" s="5"/>
      <c r="J332" s="9"/>
      <c r="K332" s="5"/>
      <c r="L332" s="9"/>
      <c r="M332" s="58"/>
      <c r="N332" s="60"/>
      <c r="O332" s="56"/>
      <c r="P332" s="56"/>
      <c r="Q332" s="56"/>
    </row>
    <row r="333" spans="7:17" s="3" customFormat="1" ht="12.75">
      <c r="G333" s="6"/>
      <c r="I333" s="5"/>
      <c r="J333" s="9"/>
      <c r="K333" s="5"/>
      <c r="L333" s="9"/>
      <c r="M333" s="58"/>
      <c r="N333" s="60"/>
      <c r="O333" s="56"/>
      <c r="P333" s="56"/>
      <c r="Q333" s="56"/>
    </row>
    <row r="334" spans="7:17" s="3" customFormat="1" ht="12.75">
      <c r="G334" s="6"/>
      <c r="I334" s="5"/>
      <c r="J334" s="9"/>
      <c r="K334" s="5"/>
      <c r="L334" s="9"/>
      <c r="M334" s="58"/>
      <c r="N334" s="60"/>
      <c r="O334" s="56"/>
      <c r="P334" s="56"/>
      <c r="Q334" s="56"/>
    </row>
    <row r="335" spans="7:17" s="3" customFormat="1" ht="12.75">
      <c r="G335" s="6"/>
      <c r="I335" s="5"/>
      <c r="J335" s="9"/>
      <c r="K335" s="5"/>
      <c r="L335" s="9"/>
      <c r="M335" s="58"/>
      <c r="N335" s="60"/>
      <c r="O335" s="56"/>
      <c r="P335" s="56"/>
      <c r="Q335" s="56"/>
    </row>
    <row r="336" spans="7:17" s="3" customFormat="1" ht="12.75">
      <c r="G336" s="6"/>
      <c r="I336" s="5"/>
      <c r="J336" s="9"/>
      <c r="K336" s="5"/>
      <c r="L336" s="9"/>
      <c r="M336" s="58"/>
      <c r="N336" s="60"/>
      <c r="O336" s="56"/>
      <c r="P336" s="56"/>
      <c r="Q336" s="56"/>
    </row>
    <row r="337" spans="7:17" s="3" customFormat="1" ht="12.75">
      <c r="G337" s="6"/>
      <c r="I337" s="5"/>
      <c r="J337" s="9"/>
      <c r="K337" s="5"/>
      <c r="L337" s="9"/>
      <c r="M337" s="58"/>
      <c r="N337" s="60"/>
      <c r="O337" s="56"/>
      <c r="P337" s="56"/>
      <c r="Q337" s="56"/>
    </row>
    <row r="338" spans="7:17" s="3" customFormat="1" ht="12.75">
      <c r="G338" s="6"/>
      <c r="I338" s="5"/>
      <c r="J338" s="9"/>
      <c r="K338" s="5"/>
      <c r="L338" s="9"/>
      <c r="M338" s="58"/>
      <c r="N338" s="60"/>
      <c r="O338" s="56"/>
      <c r="P338" s="56"/>
      <c r="Q338" s="56"/>
    </row>
    <row r="339" spans="7:17" s="3" customFormat="1" ht="12.75">
      <c r="G339" s="6"/>
      <c r="I339" s="5"/>
      <c r="J339" s="9"/>
      <c r="K339" s="5"/>
      <c r="L339" s="9"/>
      <c r="M339" s="58"/>
      <c r="N339" s="60"/>
      <c r="O339" s="56"/>
      <c r="P339" s="56"/>
      <c r="Q339" s="56"/>
    </row>
    <row r="340" spans="7:17" s="3" customFormat="1" ht="12.75">
      <c r="G340" s="6"/>
      <c r="I340" s="5"/>
      <c r="J340" s="9"/>
      <c r="K340" s="5"/>
      <c r="L340" s="9"/>
      <c r="M340" s="58"/>
      <c r="N340" s="60"/>
      <c r="O340" s="56"/>
      <c r="P340" s="56"/>
      <c r="Q340" s="56"/>
    </row>
    <row r="341" spans="7:17" s="3" customFormat="1" ht="12.75">
      <c r="G341" s="6"/>
      <c r="I341" s="5"/>
      <c r="J341" s="9"/>
      <c r="K341" s="5"/>
      <c r="L341" s="9"/>
      <c r="M341" s="58"/>
      <c r="N341" s="60"/>
      <c r="O341" s="56"/>
      <c r="P341" s="56"/>
      <c r="Q341" s="56"/>
    </row>
    <row r="342" spans="7:17" s="3" customFormat="1" ht="12.75">
      <c r="G342" s="6"/>
      <c r="I342" s="5"/>
      <c r="J342" s="9"/>
      <c r="K342" s="5"/>
      <c r="L342" s="9"/>
      <c r="M342" s="58"/>
      <c r="N342" s="60"/>
      <c r="O342" s="56"/>
      <c r="P342" s="56"/>
      <c r="Q342" s="56"/>
    </row>
    <row r="343" spans="7:17" s="3" customFormat="1" ht="12.75">
      <c r="G343" s="6"/>
      <c r="I343" s="5"/>
      <c r="J343" s="9"/>
      <c r="K343" s="5"/>
      <c r="L343" s="9"/>
      <c r="M343" s="58"/>
      <c r="N343" s="60"/>
      <c r="O343" s="56"/>
      <c r="P343" s="56"/>
      <c r="Q343" s="56"/>
    </row>
    <row r="344" spans="7:17" s="3" customFormat="1" ht="12.75">
      <c r="G344" s="6"/>
      <c r="I344" s="5"/>
      <c r="J344" s="9"/>
      <c r="K344" s="5"/>
      <c r="L344" s="9"/>
      <c r="M344" s="58"/>
      <c r="N344" s="60"/>
      <c r="O344" s="56"/>
      <c r="P344" s="56"/>
      <c r="Q344" s="56"/>
    </row>
    <row r="345" spans="7:17" s="3" customFormat="1" ht="12.75">
      <c r="G345" s="6"/>
      <c r="I345" s="5"/>
      <c r="J345" s="9"/>
      <c r="K345" s="5"/>
      <c r="L345" s="9"/>
      <c r="M345" s="58"/>
      <c r="N345" s="60"/>
      <c r="O345" s="56"/>
      <c r="P345" s="56"/>
      <c r="Q345" s="56"/>
    </row>
    <row r="346" spans="7:17" s="3" customFormat="1" ht="12.75">
      <c r="G346" s="6"/>
      <c r="I346" s="5"/>
      <c r="J346" s="9"/>
      <c r="K346" s="5"/>
      <c r="L346" s="9"/>
      <c r="M346" s="58"/>
      <c r="N346" s="60"/>
      <c r="O346" s="56"/>
      <c r="P346" s="56"/>
      <c r="Q346" s="56"/>
    </row>
    <row r="347" spans="7:17" s="3" customFormat="1" ht="12.75">
      <c r="G347" s="6"/>
      <c r="I347" s="5"/>
      <c r="J347" s="9"/>
      <c r="K347" s="5"/>
      <c r="L347" s="9"/>
      <c r="M347" s="58"/>
      <c r="N347" s="60"/>
      <c r="O347" s="56"/>
      <c r="P347" s="56"/>
      <c r="Q347" s="56"/>
    </row>
    <row r="348" spans="7:17" s="3" customFormat="1" ht="12.75">
      <c r="G348" s="6"/>
      <c r="I348" s="5"/>
      <c r="J348" s="9"/>
      <c r="K348" s="5"/>
      <c r="L348" s="9"/>
      <c r="M348" s="58"/>
      <c r="N348" s="60"/>
      <c r="O348" s="56"/>
      <c r="P348" s="56"/>
      <c r="Q348" s="56"/>
    </row>
    <row r="349" spans="7:17" s="3" customFormat="1" ht="12.75">
      <c r="G349" s="6"/>
      <c r="I349" s="5"/>
      <c r="J349" s="9"/>
      <c r="K349" s="5"/>
      <c r="L349" s="9"/>
      <c r="M349" s="58"/>
      <c r="N349" s="60"/>
      <c r="O349" s="56"/>
      <c r="P349" s="56"/>
      <c r="Q349" s="56"/>
    </row>
    <row r="350" spans="7:17" s="3" customFormat="1" ht="12.75">
      <c r="G350" s="6"/>
      <c r="I350" s="5"/>
      <c r="J350" s="9"/>
      <c r="K350" s="5"/>
      <c r="L350" s="9"/>
      <c r="M350" s="58"/>
      <c r="N350" s="60"/>
      <c r="O350" s="56"/>
      <c r="P350" s="56"/>
      <c r="Q350" s="56"/>
    </row>
    <row r="351" spans="7:17" s="3" customFormat="1" ht="12.75">
      <c r="G351" s="6"/>
      <c r="I351" s="5"/>
      <c r="J351" s="9"/>
      <c r="K351" s="5"/>
      <c r="L351" s="9"/>
      <c r="M351" s="58"/>
      <c r="N351" s="60"/>
      <c r="O351" s="56"/>
      <c r="P351" s="56"/>
      <c r="Q351" s="56"/>
    </row>
    <row r="352" spans="7:17" s="3" customFormat="1" ht="12.75">
      <c r="G352" s="6"/>
      <c r="I352" s="5"/>
      <c r="J352" s="9"/>
      <c r="K352" s="5"/>
      <c r="L352" s="9"/>
      <c r="M352" s="58"/>
      <c r="N352" s="60"/>
      <c r="O352" s="56"/>
      <c r="P352" s="56"/>
      <c r="Q352" s="56"/>
    </row>
    <row r="353" spans="7:17" s="3" customFormat="1" ht="12.75">
      <c r="G353" s="6"/>
      <c r="I353" s="5"/>
      <c r="J353" s="9"/>
      <c r="K353" s="5"/>
      <c r="L353" s="9"/>
      <c r="M353" s="58"/>
      <c r="N353" s="60"/>
      <c r="O353" s="56"/>
      <c r="P353" s="56"/>
      <c r="Q353" s="56"/>
    </row>
    <row r="354" spans="7:17" s="3" customFormat="1" ht="12.75">
      <c r="G354" s="6"/>
      <c r="I354" s="5"/>
      <c r="J354" s="9"/>
      <c r="K354" s="5"/>
      <c r="L354" s="9"/>
      <c r="M354" s="58"/>
      <c r="N354" s="60"/>
      <c r="O354" s="56"/>
      <c r="P354" s="56"/>
      <c r="Q354" s="56"/>
    </row>
    <row r="355" spans="7:17" s="3" customFormat="1" ht="12.75">
      <c r="G355" s="6"/>
      <c r="I355" s="5"/>
      <c r="J355" s="9"/>
      <c r="K355" s="5"/>
      <c r="L355" s="9"/>
      <c r="M355" s="58"/>
      <c r="N355" s="60"/>
      <c r="O355" s="56"/>
      <c r="P355" s="56"/>
      <c r="Q355" s="56"/>
    </row>
    <row r="356" spans="7:17" s="3" customFormat="1" ht="12.75">
      <c r="G356" s="6"/>
      <c r="I356" s="5"/>
      <c r="J356" s="9"/>
      <c r="K356" s="5"/>
      <c r="L356" s="9"/>
      <c r="M356" s="58"/>
      <c r="N356" s="60"/>
      <c r="O356" s="56"/>
      <c r="P356" s="56"/>
      <c r="Q356" s="56"/>
    </row>
    <row r="357" spans="7:17" s="3" customFormat="1" ht="12.75">
      <c r="G357" s="6"/>
      <c r="I357" s="5"/>
      <c r="J357" s="9"/>
      <c r="K357" s="5"/>
      <c r="L357" s="9"/>
      <c r="M357" s="58"/>
      <c r="N357" s="60"/>
      <c r="O357" s="56"/>
      <c r="P357" s="56"/>
      <c r="Q357" s="56"/>
    </row>
    <row r="358" spans="7:17" s="3" customFormat="1" ht="12.75">
      <c r="G358" s="6"/>
      <c r="I358" s="5"/>
      <c r="J358" s="9"/>
      <c r="K358" s="5"/>
      <c r="L358" s="9"/>
      <c r="M358" s="58"/>
      <c r="N358" s="60"/>
      <c r="O358" s="56"/>
      <c r="P358" s="56"/>
      <c r="Q358" s="56"/>
    </row>
    <row r="359" spans="7:17" s="3" customFormat="1" ht="12.75">
      <c r="G359" s="6"/>
      <c r="I359" s="5"/>
      <c r="J359" s="9"/>
      <c r="K359" s="5"/>
      <c r="L359" s="9"/>
      <c r="M359" s="58"/>
      <c r="N359" s="60"/>
      <c r="O359" s="56"/>
      <c r="P359" s="56"/>
      <c r="Q359" s="56"/>
    </row>
    <row r="360" spans="7:17" s="3" customFormat="1" ht="12.75">
      <c r="G360" s="6"/>
      <c r="I360" s="5"/>
      <c r="J360" s="9"/>
      <c r="K360" s="5"/>
      <c r="L360" s="9"/>
      <c r="M360" s="58"/>
      <c r="N360" s="60"/>
      <c r="O360" s="56"/>
      <c r="P360" s="56"/>
      <c r="Q360" s="56"/>
    </row>
    <row r="361" spans="7:17" s="3" customFormat="1" ht="12.75">
      <c r="G361" s="6"/>
      <c r="I361" s="5"/>
      <c r="J361" s="9"/>
      <c r="K361" s="5"/>
      <c r="L361" s="9"/>
      <c r="M361" s="58"/>
      <c r="N361" s="60"/>
      <c r="O361" s="56"/>
      <c r="P361" s="56"/>
      <c r="Q361" s="56"/>
    </row>
    <row r="362" spans="7:17" s="3" customFormat="1" ht="12.75">
      <c r="G362" s="6"/>
      <c r="I362" s="5"/>
      <c r="J362" s="9"/>
      <c r="K362" s="5"/>
      <c r="L362" s="9"/>
      <c r="M362" s="58"/>
      <c r="N362" s="60"/>
      <c r="O362" s="56"/>
      <c r="P362" s="56"/>
      <c r="Q362" s="56"/>
    </row>
    <row r="363" spans="7:17" s="3" customFormat="1" ht="12.75">
      <c r="G363" s="6"/>
      <c r="I363" s="5"/>
      <c r="J363" s="9"/>
      <c r="K363" s="5"/>
      <c r="L363" s="9"/>
      <c r="M363" s="58"/>
      <c r="N363" s="60"/>
      <c r="O363" s="56"/>
      <c r="P363" s="56"/>
      <c r="Q363" s="56"/>
    </row>
    <row r="364" spans="7:17" s="3" customFormat="1" ht="12.75">
      <c r="G364" s="6"/>
      <c r="I364" s="5"/>
      <c r="J364" s="9"/>
      <c r="K364" s="5"/>
      <c r="L364" s="9"/>
      <c r="M364" s="58"/>
      <c r="N364" s="60"/>
      <c r="O364" s="56"/>
      <c r="P364" s="56"/>
      <c r="Q364" s="56"/>
    </row>
    <row r="365" spans="7:17" s="3" customFormat="1" ht="12.75">
      <c r="G365" s="6"/>
      <c r="I365" s="5"/>
      <c r="J365" s="9"/>
      <c r="K365" s="5"/>
      <c r="L365" s="9"/>
      <c r="M365" s="58"/>
      <c r="N365" s="60"/>
      <c r="O365" s="56"/>
      <c r="P365" s="56"/>
      <c r="Q365" s="56"/>
    </row>
    <row r="366" spans="7:17" s="3" customFormat="1" ht="12.75">
      <c r="G366" s="6"/>
      <c r="I366" s="5"/>
      <c r="J366" s="9"/>
      <c r="K366" s="5"/>
      <c r="L366" s="9"/>
      <c r="M366" s="58"/>
      <c r="N366" s="60"/>
      <c r="O366" s="56"/>
      <c r="P366" s="56"/>
      <c r="Q366" s="56"/>
    </row>
    <row r="367" spans="7:17" s="3" customFormat="1" ht="12.75">
      <c r="G367" s="6"/>
      <c r="I367" s="5"/>
      <c r="J367" s="9"/>
      <c r="K367" s="5"/>
      <c r="L367" s="9"/>
      <c r="M367" s="58"/>
      <c r="N367" s="60"/>
      <c r="O367" s="56"/>
      <c r="P367" s="56"/>
      <c r="Q367" s="56"/>
    </row>
    <row r="368" spans="7:17" s="3" customFormat="1" ht="12.75">
      <c r="G368" s="6"/>
      <c r="I368" s="5"/>
      <c r="J368" s="9"/>
      <c r="K368" s="5"/>
      <c r="L368" s="9"/>
      <c r="M368" s="58"/>
      <c r="N368" s="60"/>
      <c r="O368" s="56"/>
      <c r="P368" s="56"/>
      <c r="Q368" s="56"/>
    </row>
    <row r="369" spans="7:17" s="3" customFormat="1" ht="12.75">
      <c r="G369" s="6"/>
      <c r="I369" s="5"/>
      <c r="J369" s="9"/>
      <c r="K369" s="5"/>
      <c r="L369" s="9"/>
      <c r="M369" s="58"/>
      <c r="N369" s="60"/>
      <c r="O369" s="56"/>
      <c r="P369" s="56"/>
      <c r="Q369" s="56"/>
    </row>
    <row r="370" spans="7:17" s="3" customFormat="1" ht="12.75">
      <c r="G370" s="6"/>
      <c r="I370" s="5"/>
      <c r="J370" s="9"/>
      <c r="K370" s="5"/>
      <c r="L370" s="9"/>
      <c r="M370" s="58"/>
      <c r="N370" s="60"/>
      <c r="O370" s="56"/>
      <c r="P370" s="56"/>
      <c r="Q370" s="56"/>
    </row>
    <row r="371" spans="7:17" s="3" customFormat="1" ht="12.75">
      <c r="G371" s="6"/>
      <c r="I371" s="5"/>
      <c r="J371" s="9"/>
      <c r="K371" s="5"/>
      <c r="L371" s="9"/>
      <c r="M371" s="58"/>
      <c r="N371" s="60"/>
      <c r="O371" s="56"/>
      <c r="P371" s="56"/>
      <c r="Q371" s="56"/>
    </row>
    <row r="372" spans="7:17" s="3" customFormat="1" ht="12.75">
      <c r="G372" s="6"/>
      <c r="I372" s="5"/>
      <c r="J372" s="9"/>
      <c r="K372" s="5"/>
      <c r="L372" s="9"/>
      <c r="M372" s="58"/>
      <c r="N372" s="60"/>
      <c r="O372" s="56"/>
      <c r="P372" s="56"/>
      <c r="Q372" s="56"/>
    </row>
    <row r="373" spans="7:17" s="3" customFormat="1" ht="12.75">
      <c r="G373" s="6"/>
      <c r="I373" s="5"/>
      <c r="J373" s="9"/>
      <c r="K373" s="5"/>
      <c r="L373" s="9"/>
      <c r="M373" s="58"/>
      <c r="N373" s="60"/>
      <c r="O373" s="56"/>
      <c r="P373" s="56"/>
      <c r="Q373" s="56"/>
    </row>
    <row r="374" spans="7:17" s="3" customFormat="1" ht="12.75">
      <c r="G374" s="6"/>
      <c r="I374" s="5"/>
      <c r="J374" s="9"/>
      <c r="K374" s="5"/>
      <c r="L374" s="9"/>
      <c r="M374" s="58"/>
      <c r="N374" s="60"/>
      <c r="O374" s="56"/>
      <c r="P374" s="56"/>
      <c r="Q374" s="56"/>
    </row>
    <row r="375" spans="7:17" s="3" customFormat="1" ht="12.75">
      <c r="G375" s="6"/>
      <c r="I375" s="5"/>
      <c r="J375" s="9"/>
      <c r="K375" s="5"/>
      <c r="L375" s="9"/>
      <c r="M375" s="58"/>
      <c r="N375" s="60"/>
      <c r="O375" s="56"/>
      <c r="P375" s="56"/>
      <c r="Q375" s="56"/>
    </row>
    <row r="376" spans="7:17" s="3" customFormat="1" ht="12.75">
      <c r="G376" s="6"/>
      <c r="I376" s="5"/>
      <c r="J376" s="9"/>
      <c r="K376" s="5"/>
      <c r="L376" s="9"/>
      <c r="M376" s="58"/>
      <c r="N376" s="60"/>
      <c r="O376" s="56"/>
      <c r="P376" s="56"/>
      <c r="Q376" s="56"/>
    </row>
    <row r="377" spans="7:17" s="3" customFormat="1" ht="12.75">
      <c r="G377" s="6"/>
      <c r="I377" s="5"/>
      <c r="J377" s="9"/>
      <c r="K377" s="5"/>
      <c r="L377" s="9"/>
      <c r="M377" s="58"/>
      <c r="N377" s="60"/>
      <c r="O377" s="56"/>
      <c r="P377" s="56"/>
      <c r="Q377" s="56"/>
    </row>
    <row r="378" spans="7:17" s="3" customFormat="1" ht="12.75">
      <c r="G378" s="6"/>
      <c r="I378" s="5"/>
      <c r="J378" s="9"/>
      <c r="K378" s="5"/>
      <c r="L378" s="9"/>
      <c r="M378" s="58"/>
      <c r="N378" s="60"/>
      <c r="O378" s="56"/>
      <c r="P378" s="56"/>
      <c r="Q378" s="56"/>
    </row>
    <row r="379" spans="7:17" s="3" customFormat="1" ht="12.75">
      <c r="G379" s="6"/>
      <c r="I379" s="5"/>
      <c r="J379" s="9"/>
      <c r="K379" s="5"/>
      <c r="L379" s="9"/>
      <c r="M379" s="58"/>
      <c r="N379" s="60"/>
      <c r="O379" s="56"/>
      <c r="P379" s="56"/>
      <c r="Q379" s="56"/>
    </row>
    <row r="380" spans="7:17" s="3" customFormat="1" ht="12.75">
      <c r="G380" s="6"/>
      <c r="I380" s="5"/>
      <c r="J380" s="9"/>
      <c r="K380" s="5"/>
      <c r="L380" s="9"/>
      <c r="M380" s="58"/>
      <c r="N380" s="60"/>
      <c r="O380" s="56"/>
      <c r="P380" s="56"/>
      <c r="Q380" s="56"/>
    </row>
    <row r="381" spans="7:17" s="3" customFormat="1" ht="12.75">
      <c r="G381" s="6"/>
      <c r="I381" s="5"/>
      <c r="J381" s="9"/>
      <c r="K381" s="5"/>
      <c r="L381" s="9"/>
      <c r="M381" s="58"/>
      <c r="N381" s="60"/>
      <c r="O381" s="56"/>
      <c r="P381" s="56"/>
      <c r="Q381" s="56"/>
    </row>
    <row r="382" spans="7:17" s="3" customFormat="1" ht="12.75">
      <c r="G382" s="6"/>
      <c r="I382" s="5"/>
      <c r="J382" s="9"/>
      <c r="K382" s="5"/>
      <c r="L382" s="9"/>
      <c r="M382" s="58"/>
      <c r="N382" s="60"/>
      <c r="O382" s="56"/>
      <c r="P382" s="56"/>
      <c r="Q382" s="56"/>
    </row>
    <row r="383" spans="7:17" s="3" customFormat="1" ht="12.75">
      <c r="G383" s="6"/>
      <c r="I383" s="5"/>
      <c r="J383" s="9"/>
      <c r="K383" s="5"/>
      <c r="L383" s="9"/>
      <c r="M383" s="58"/>
      <c r="N383" s="60"/>
      <c r="O383" s="56"/>
      <c r="P383" s="56"/>
      <c r="Q383" s="56"/>
    </row>
    <row r="384" spans="7:17" s="3" customFormat="1" ht="12.75">
      <c r="G384" s="6"/>
      <c r="I384" s="5"/>
      <c r="J384" s="9"/>
      <c r="K384" s="5"/>
      <c r="L384" s="9"/>
      <c r="M384" s="58"/>
      <c r="N384" s="60"/>
      <c r="O384" s="56"/>
      <c r="P384" s="56"/>
      <c r="Q384" s="56"/>
    </row>
    <row r="385" spans="7:17" s="3" customFormat="1" ht="12.75">
      <c r="G385" s="6"/>
      <c r="I385" s="5"/>
      <c r="J385" s="9"/>
      <c r="K385" s="5"/>
      <c r="L385" s="9"/>
      <c r="M385" s="58"/>
      <c r="N385" s="60"/>
      <c r="O385" s="56"/>
      <c r="P385" s="56"/>
      <c r="Q385" s="56"/>
    </row>
    <row r="386" spans="7:17" s="3" customFormat="1" ht="12.75">
      <c r="G386" s="6"/>
      <c r="I386" s="5"/>
      <c r="J386" s="9"/>
      <c r="K386" s="5"/>
      <c r="L386" s="9"/>
      <c r="M386" s="58"/>
      <c r="N386" s="60"/>
      <c r="O386" s="56"/>
      <c r="P386" s="56"/>
      <c r="Q386" s="56"/>
    </row>
    <row r="387" spans="7:17" s="3" customFormat="1" ht="12.75">
      <c r="G387" s="6"/>
      <c r="I387" s="5"/>
      <c r="J387" s="9"/>
      <c r="K387" s="5"/>
      <c r="L387" s="9"/>
      <c r="M387" s="58"/>
      <c r="N387" s="60"/>
      <c r="O387" s="56"/>
      <c r="P387" s="56"/>
      <c r="Q387" s="56"/>
    </row>
    <row r="388" spans="7:17" s="3" customFormat="1" ht="12.75">
      <c r="G388" s="6"/>
      <c r="I388" s="5"/>
      <c r="J388" s="9"/>
      <c r="K388" s="5"/>
      <c r="L388" s="9"/>
      <c r="M388" s="58"/>
      <c r="N388" s="60"/>
      <c r="O388" s="56"/>
      <c r="P388" s="56"/>
      <c r="Q388" s="56"/>
    </row>
    <row r="389" spans="7:17" s="3" customFormat="1" ht="12.75">
      <c r="G389" s="6"/>
      <c r="I389" s="5"/>
      <c r="J389" s="9"/>
      <c r="K389" s="5"/>
      <c r="L389" s="9"/>
      <c r="M389" s="58"/>
      <c r="N389" s="60"/>
      <c r="O389" s="56"/>
      <c r="P389" s="56"/>
      <c r="Q389" s="56"/>
    </row>
    <row r="390" spans="7:17" s="3" customFormat="1" ht="12.75">
      <c r="G390" s="6"/>
      <c r="I390" s="5"/>
      <c r="J390" s="9"/>
      <c r="K390" s="5"/>
      <c r="L390" s="9"/>
      <c r="M390" s="58"/>
      <c r="N390" s="60"/>
      <c r="O390" s="56"/>
      <c r="P390" s="56"/>
      <c r="Q390" s="56"/>
    </row>
    <row r="391" spans="7:17" s="3" customFormat="1" ht="12.75">
      <c r="G391" s="6"/>
      <c r="I391" s="5"/>
      <c r="J391" s="9"/>
      <c r="K391" s="5"/>
      <c r="L391" s="9"/>
      <c r="M391" s="58"/>
      <c r="N391" s="60"/>
      <c r="O391" s="56"/>
      <c r="P391" s="56"/>
      <c r="Q391" s="56"/>
    </row>
    <row r="392" spans="7:17" s="3" customFormat="1" ht="12.75">
      <c r="G392" s="6"/>
      <c r="I392" s="5"/>
      <c r="J392" s="9"/>
      <c r="K392" s="5"/>
      <c r="L392" s="9"/>
      <c r="M392" s="58"/>
      <c r="N392" s="60"/>
      <c r="O392" s="56"/>
      <c r="P392" s="56"/>
      <c r="Q392" s="56"/>
    </row>
    <row r="393" spans="7:17" s="3" customFormat="1" ht="12.75">
      <c r="G393" s="6"/>
      <c r="I393" s="5"/>
      <c r="J393" s="9"/>
      <c r="K393" s="5"/>
      <c r="L393" s="9"/>
      <c r="M393" s="58"/>
      <c r="N393" s="60"/>
      <c r="O393" s="56"/>
      <c r="P393" s="56"/>
      <c r="Q393" s="56"/>
    </row>
    <row r="394" spans="7:17" s="3" customFormat="1" ht="12.75">
      <c r="G394" s="6"/>
      <c r="I394" s="5"/>
      <c r="J394" s="9"/>
      <c r="K394" s="5"/>
      <c r="L394" s="9"/>
      <c r="M394" s="58"/>
      <c r="N394" s="60"/>
      <c r="O394" s="56"/>
      <c r="P394" s="56"/>
      <c r="Q394" s="56"/>
    </row>
    <row r="395" spans="7:17" s="3" customFormat="1" ht="12.75">
      <c r="G395" s="6"/>
      <c r="I395" s="5"/>
      <c r="J395" s="9"/>
      <c r="K395" s="5"/>
      <c r="L395" s="9"/>
      <c r="M395" s="58"/>
      <c r="N395" s="60"/>
      <c r="O395" s="56"/>
      <c r="P395" s="56"/>
      <c r="Q395" s="56"/>
    </row>
    <row r="396" spans="7:17" s="3" customFormat="1" ht="12.75">
      <c r="G396" s="6"/>
      <c r="I396" s="5"/>
      <c r="J396" s="9"/>
      <c r="K396" s="5"/>
      <c r="L396" s="9"/>
      <c r="M396" s="58"/>
      <c r="N396" s="60"/>
      <c r="O396" s="56"/>
      <c r="P396" s="56"/>
      <c r="Q396" s="56"/>
    </row>
    <row r="397" spans="7:17" s="3" customFormat="1" ht="12.75">
      <c r="G397" s="6"/>
      <c r="I397" s="5"/>
      <c r="J397" s="9"/>
      <c r="K397" s="5"/>
      <c r="L397" s="9"/>
      <c r="M397" s="58"/>
      <c r="N397" s="60"/>
      <c r="O397" s="56"/>
      <c r="P397" s="56"/>
      <c r="Q397" s="56"/>
    </row>
    <row r="398" spans="7:17">
      <c r="G398" s="7"/>
    </row>
    <row r="399" spans="7:17">
      <c r="G399" s="7"/>
    </row>
    <row r="400" spans="7:1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sheetData>
  <mergeCells count="3">
    <mergeCell ref="M4:Q4"/>
    <mergeCell ref="R44:R48"/>
    <mergeCell ref="R137:R141"/>
  </mergeCells>
  <phoneticPr fontId="2" type="noConversion"/>
  <hyperlinks>
    <hyperlink ref="R44" r:id="rId1"/>
    <hyperlink ref="R137" r:id="rId2"/>
  </hyperlinks>
  <pageMargins left="0.7" right="0.7" top="0.75" bottom="0.75" header="0.3" footer="0.3"/>
  <pageSetup paperSize="9" scale="43" fitToHeight="0" orientation="landscape"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59999389629810485"/>
    <pageSetUpPr fitToPage="1"/>
  </sheetPr>
  <dimension ref="B1:AP919"/>
  <sheetViews>
    <sheetView zoomScaleNormal="100" workbookViewId="0">
      <pane ySplit="6" topLeftCell="A205" activePane="bottomLeft" state="frozen"/>
      <selection pane="bottomLeft" activeCell="J227" sqref="J22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C206</v>
      </c>
      <c r="C2" s="97" t="s">
        <v>1127</v>
      </c>
      <c r="G2" s="1" t="s">
        <v>4259</v>
      </c>
      <c r="L2" s="71"/>
      <c r="M2" s="73" t="s">
        <v>256</v>
      </c>
      <c r="N2" s="72" t="s">
        <v>254</v>
      </c>
      <c r="O2" s="73" t="s">
        <v>253</v>
      </c>
      <c r="P2" s="73" t="s">
        <v>255</v>
      </c>
      <c r="Q2" s="74" t="s">
        <v>252</v>
      </c>
    </row>
    <row r="3" spans="2:42" ht="24.95" customHeight="1">
      <c r="L3" s="76" t="s">
        <v>123</v>
      </c>
      <c r="M3" s="70">
        <f>P3+Q3</f>
        <v>57.979999999999954</v>
      </c>
      <c r="N3" s="169">
        <f>P3/(P3+Q3)</f>
        <v>0.99</v>
      </c>
      <c r="O3" s="70">
        <f>SUM(O26:O221)</f>
        <v>40.339999999999989</v>
      </c>
      <c r="P3" s="70">
        <f>SUM(P26:P221)</f>
        <v>57.400199999999955</v>
      </c>
      <c r="Q3" s="77">
        <f>SUM(Q26:Q221)</f>
        <v>0.57980000000000009</v>
      </c>
    </row>
    <row r="4" spans="2:42" ht="24.95" customHeight="1" thickBot="1">
      <c r="L4" s="75" t="s">
        <v>124</v>
      </c>
      <c r="M4" s="554">
        <f>(O3+P3)/(M3+O3)</f>
        <v>0.9941029292107405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337" t="str">
        <f ca="1">B2</f>
        <v>C206</v>
      </c>
      <c r="C7" s="106" t="str">
        <f>C2</f>
        <v>Power Regulator &amp; Watchdog1(Ch.2)</v>
      </c>
      <c r="D7" s="34" t="s">
        <v>1128</v>
      </c>
      <c r="E7" s="35" t="s">
        <v>881</v>
      </c>
      <c r="F7" s="36" t="s">
        <v>954</v>
      </c>
      <c r="G7" s="170" t="s">
        <v>872</v>
      </c>
      <c r="H7" s="38">
        <v>0.8</v>
      </c>
      <c r="I7" s="39" t="s">
        <v>68</v>
      </c>
      <c r="J7" s="40" t="s">
        <v>1132</v>
      </c>
      <c r="K7" s="39" t="s">
        <v>82</v>
      </c>
      <c r="L7" s="69" t="s">
        <v>1133</v>
      </c>
      <c r="M7" s="84">
        <v>3</v>
      </c>
      <c r="N7" s="38">
        <f t="shared" ref="N7:N25" si="0">IF(K7="Detected", 0.99,0)</f>
        <v>0.99</v>
      </c>
      <c r="O7" s="79">
        <f t="shared" ref="O7:O25" si="1">IF(I7="Safe", M7*H7,0)</f>
        <v>0</v>
      </c>
      <c r="P7" s="79">
        <f t="shared" ref="P7:P25" si="2">IF(I7="Dangerous",M7*H7*N7,0)</f>
        <v>2.3760000000000003</v>
      </c>
      <c r="Q7" s="157">
        <f t="shared" ref="Q7:Q70" si="3">IF(P7=0,0,M7*H7*(1-N7))</f>
        <v>2.4000000000000025E-2</v>
      </c>
      <c r="R7" s="200"/>
    </row>
    <row r="8" spans="2:42" s="3" customFormat="1" ht="27.95" customHeight="1">
      <c r="B8" s="338"/>
      <c r="C8" s="343"/>
      <c r="D8" s="20"/>
      <c r="E8" s="21"/>
      <c r="F8" s="31"/>
      <c r="G8" s="163" t="s">
        <v>873</v>
      </c>
      <c r="H8" s="15">
        <v>0.1</v>
      </c>
      <c r="I8" s="16" t="s">
        <v>81</v>
      </c>
      <c r="J8" s="12" t="s">
        <v>918</v>
      </c>
      <c r="K8" s="16" t="s">
        <v>215</v>
      </c>
      <c r="L8" s="65" t="s">
        <v>109</v>
      </c>
      <c r="M8" s="85">
        <f>M7</f>
        <v>3</v>
      </c>
      <c r="N8" s="15">
        <f t="shared" si="0"/>
        <v>0</v>
      </c>
      <c r="O8" s="78">
        <f t="shared" si="1"/>
        <v>0.30000000000000004</v>
      </c>
      <c r="P8" s="78">
        <f t="shared" si="2"/>
        <v>0</v>
      </c>
      <c r="Q8" s="153">
        <f t="shared" si="3"/>
        <v>0</v>
      </c>
      <c r="R8" s="340"/>
    </row>
    <row r="9" spans="2:42" s="3" customFormat="1" ht="27.95" customHeight="1">
      <c r="B9" s="338"/>
      <c r="C9" s="343"/>
      <c r="D9" s="20"/>
      <c r="E9" s="21"/>
      <c r="F9" s="31"/>
      <c r="G9" s="163" t="s">
        <v>874</v>
      </c>
      <c r="H9" s="15">
        <v>0.1</v>
      </c>
      <c r="I9" s="16" t="s">
        <v>81</v>
      </c>
      <c r="J9" s="92" t="s">
        <v>918</v>
      </c>
      <c r="K9" s="91" t="s">
        <v>79</v>
      </c>
      <c r="L9" s="173" t="s">
        <v>217</v>
      </c>
      <c r="M9" s="85">
        <f>M8</f>
        <v>3</v>
      </c>
      <c r="N9" s="15">
        <f t="shared" si="0"/>
        <v>0</v>
      </c>
      <c r="O9" s="78">
        <f t="shared" si="1"/>
        <v>0.30000000000000004</v>
      </c>
      <c r="P9" s="78">
        <f t="shared" si="2"/>
        <v>0</v>
      </c>
      <c r="Q9" s="153">
        <f t="shared" si="3"/>
        <v>0</v>
      </c>
      <c r="R9" s="340"/>
    </row>
    <row r="10" spans="2:42" s="3" customFormat="1" ht="27.95" customHeight="1">
      <c r="B10" s="338"/>
      <c r="C10" s="343"/>
      <c r="D10" s="17" t="s">
        <v>104</v>
      </c>
      <c r="E10" s="18" t="s">
        <v>881</v>
      </c>
      <c r="F10" s="19" t="s">
        <v>955</v>
      </c>
      <c r="G10" s="163" t="s">
        <v>872</v>
      </c>
      <c r="H10" s="15">
        <v>0.8</v>
      </c>
      <c r="I10" s="16" t="s">
        <v>68</v>
      </c>
      <c r="J10" s="12" t="s">
        <v>1134</v>
      </c>
      <c r="K10" s="16" t="s">
        <v>82</v>
      </c>
      <c r="L10" s="65" t="s">
        <v>1137</v>
      </c>
      <c r="M10" s="85">
        <v>3</v>
      </c>
      <c r="N10" s="15">
        <f t="shared" si="0"/>
        <v>0.99</v>
      </c>
      <c r="O10" s="78">
        <f t="shared" si="1"/>
        <v>0</v>
      </c>
      <c r="P10" s="78">
        <f t="shared" si="2"/>
        <v>2.3760000000000003</v>
      </c>
      <c r="Q10" s="153">
        <f t="shared" si="3"/>
        <v>2.4000000000000025E-2</v>
      </c>
      <c r="R10" s="340"/>
    </row>
    <row r="11" spans="2:42" s="3" customFormat="1" ht="27.95" customHeight="1">
      <c r="B11" s="338"/>
      <c r="C11" s="343"/>
      <c r="D11" s="20"/>
      <c r="E11" s="21"/>
      <c r="F11" s="31"/>
      <c r="G11" s="163" t="s">
        <v>873</v>
      </c>
      <c r="H11" s="15">
        <v>0.1</v>
      </c>
      <c r="I11" s="16" t="s">
        <v>81</v>
      </c>
      <c r="J11" s="12" t="s">
        <v>918</v>
      </c>
      <c r="K11" s="16" t="s">
        <v>215</v>
      </c>
      <c r="L11" s="65" t="s">
        <v>109</v>
      </c>
      <c r="M11" s="85">
        <f>M10</f>
        <v>3</v>
      </c>
      <c r="N11" s="15">
        <f t="shared" si="0"/>
        <v>0</v>
      </c>
      <c r="O11" s="78">
        <f t="shared" si="1"/>
        <v>0.30000000000000004</v>
      </c>
      <c r="P11" s="78">
        <f t="shared" si="2"/>
        <v>0</v>
      </c>
      <c r="Q11" s="153">
        <f t="shared" si="3"/>
        <v>0</v>
      </c>
      <c r="R11" s="340"/>
    </row>
    <row r="12" spans="2:42" s="3" customFormat="1" ht="27.95" customHeight="1">
      <c r="B12" s="338"/>
      <c r="C12" s="343"/>
      <c r="D12" s="20"/>
      <c r="E12" s="21"/>
      <c r="F12" s="31"/>
      <c r="G12" s="163" t="s">
        <v>874</v>
      </c>
      <c r="H12" s="15">
        <v>0.1</v>
      </c>
      <c r="I12" s="16" t="s">
        <v>81</v>
      </c>
      <c r="J12" s="92" t="s">
        <v>918</v>
      </c>
      <c r="K12" s="91" t="s">
        <v>79</v>
      </c>
      <c r="L12" s="173" t="s">
        <v>217</v>
      </c>
      <c r="M12" s="85">
        <f>M11</f>
        <v>3</v>
      </c>
      <c r="N12" s="15">
        <f t="shared" si="0"/>
        <v>0</v>
      </c>
      <c r="O12" s="78">
        <f t="shared" si="1"/>
        <v>0.30000000000000004</v>
      </c>
      <c r="P12" s="78">
        <f t="shared" si="2"/>
        <v>0</v>
      </c>
      <c r="Q12" s="153">
        <f t="shared" si="3"/>
        <v>0</v>
      </c>
      <c r="R12" s="340"/>
    </row>
    <row r="13" spans="2:42" s="3" customFormat="1" ht="27.95" customHeight="1">
      <c r="B13" s="338"/>
      <c r="C13" s="343"/>
      <c r="D13" s="17" t="s">
        <v>1129</v>
      </c>
      <c r="E13" s="18" t="s">
        <v>890</v>
      </c>
      <c r="F13" s="19" t="s">
        <v>956</v>
      </c>
      <c r="G13" s="14" t="s">
        <v>12</v>
      </c>
      <c r="H13" s="15">
        <v>0.8</v>
      </c>
      <c r="I13" s="165" t="s">
        <v>339</v>
      </c>
      <c r="J13" s="13" t="s">
        <v>1135</v>
      </c>
      <c r="K13" s="165" t="s">
        <v>928</v>
      </c>
      <c r="L13" s="65" t="s">
        <v>1137</v>
      </c>
      <c r="M13" s="85">
        <v>0.2</v>
      </c>
      <c r="N13" s="15">
        <f t="shared" si="0"/>
        <v>0.99</v>
      </c>
      <c r="O13" s="78">
        <f t="shared" si="1"/>
        <v>0</v>
      </c>
      <c r="P13" s="78">
        <f t="shared" si="2"/>
        <v>0.15840000000000004</v>
      </c>
      <c r="Q13" s="153">
        <f t="shared" si="3"/>
        <v>1.6000000000000018E-3</v>
      </c>
      <c r="R13" s="340"/>
    </row>
    <row r="14" spans="2:42" s="3" customFormat="1" ht="27.95" customHeight="1">
      <c r="B14" s="338"/>
      <c r="C14" s="343"/>
      <c r="D14" s="20"/>
      <c r="E14" s="21"/>
      <c r="F14" s="31"/>
      <c r="G14" s="14" t="s">
        <v>13</v>
      </c>
      <c r="H14" s="15">
        <v>0.1</v>
      </c>
      <c r="I14" s="165" t="s">
        <v>339</v>
      </c>
      <c r="J14" s="13" t="s">
        <v>1135</v>
      </c>
      <c r="K14" s="165" t="s">
        <v>928</v>
      </c>
      <c r="L14" s="65" t="s">
        <v>1137</v>
      </c>
      <c r="M14" s="85">
        <f>M13</f>
        <v>0.2</v>
      </c>
      <c r="N14" s="15">
        <f t="shared" si="0"/>
        <v>0.99</v>
      </c>
      <c r="O14" s="78">
        <f t="shared" si="1"/>
        <v>0</v>
      </c>
      <c r="P14" s="78">
        <f t="shared" si="2"/>
        <v>1.9800000000000005E-2</v>
      </c>
      <c r="Q14" s="153">
        <f>IF(P14=0,0,M14*H14*(1-N14))</f>
        <v>2.0000000000000023E-4</v>
      </c>
      <c r="R14" s="340"/>
    </row>
    <row r="15" spans="2:42" s="3" customFormat="1" ht="27.95" customHeight="1">
      <c r="B15" s="338"/>
      <c r="C15" s="343"/>
      <c r="D15" s="20"/>
      <c r="E15" s="21"/>
      <c r="F15" s="31"/>
      <c r="G15" s="90" t="s">
        <v>14</v>
      </c>
      <c r="H15" s="172">
        <v>0.1</v>
      </c>
      <c r="I15" s="165" t="s">
        <v>339</v>
      </c>
      <c r="J15" s="13" t="s">
        <v>1135</v>
      </c>
      <c r="K15" s="165" t="s">
        <v>82</v>
      </c>
      <c r="L15" s="65" t="s">
        <v>1137</v>
      </c>
      <c r="M15" s="85">
        <f>M14</f>
        <v>0.2</v>
      </c>
      <c r="N15" s="15">
        <f t="shared" si="0"/>
        <v>0.99</v>
      </c>
      <c r="O15" s="78">
        <f t="shared" si="1"/>
        <v>0</v>
      </c>
      <c r="P15" s="78">
        <f t="shared" si="2"/>
        <v>1.9800000000000005E-2</v>
      </c>
      <c r="Q15" s="153">
        <f t="shared" si="3"/>
        <v>2.0000000000000023E-4</v>
      </c>
      <c r="R15" s="340"/>
    </row>
    <row r="16" spans="2:42" s="3" customFormat="1" ht="27.95" customHeight="1">
      <c r="B16" s="338"/>
      <c r="C16" s="343"/>
      <c r="D16" s="17" t="s">
        <v>83</v>
      </c>
      <c r="E16" s="18" t="s">
        <v>890</v>
      </c>
      <c r="F16" s="19" t="s">
        <v>957</v>
      </c>
      <c r="G16" s="14" t="s">
        <v>12</v>
      </c>
      <c r="H16" s="15">
        <v>0.8</v>
      </c>
      <c r="I16" s="165" t="s">
        <v>68</v>
      </c>
      <c r="J16" s="13" t="s">
        <v>1135</v>
      </c>
      <c r="K16" s="165" t="s">
        <v>928</v>
      </c>
      <c r="L16" s="65" t="s">
        <v>1137</v>
      </c>
      <c r="M16" s="85">
        <v>0.2</v>
      </c>
      <c r="N16" s="15">
        <f t="shared" si="0"/>
        <v>0.99</v>
      </c>
      <c r="O16" s="78">
        <f t="shared" si="1"/>
        <v>0</v>
      </c>
      <c r="P16" s="78">
        <f t="shared" si="2"/>
        <v>0.15840000000000004</v>
      </c>
      <c r="Q16" s="153">
        <f t="shared" si="3"/>
        <v>1.6000000000000018E-3</v>
      </c>
      <c r="R16" s="340"/>
    </row>
    <row r="17" spans="2:18" s="3" customFormat="1" ht="27.95" customHeight="1">
      <c r="B17" s="338"/>
      <c r="C17" s="343"/>
      <c r="D17" s="20"/>
      <c r="E17" s="21"/>
      <c r="F17" s="31"/>
      <c r="G17" s="14" t="s">
        <v>13</v>
      </c>
      <c r="H17" s="15">
        <v>0.1</v>
      </c>
      <c r="I17" s="165" t="s">
        <v>968</v>
      </c>
      <c r="J17" s="13" t="s">
        <v>1135</v>
      </c>
      <c r="K17" s="165" t="s">
        <v>928</v>
      </c>
      <c r="L17" s="65" t="s">
        <v>1137</v>
      </c>
      <c r="M17" s="85">
        <f>M16</f>
        <v>0.2</v>
      </c>
      <c r="N17" s="15">
        <f t="shared" si="0"/>
        <v>0.99</v>
      </c>
      <c r="O17" s="78">
        <f t="shared" si="1"/>
        <v>0</v>
      </c>
      <c r="P17" s="78">
        <f t="shared" si="2"/>
        <v>1.9800000000000005E-2</v>
      </c>
      <c r="Q17" s="153">
        <f t="shared" si="3"/>
        <v>2.0000000000000023E-4</v>
      </c>
      <c r="R17" s="340"/>
    </row>
    <row r="18" spans="2:18" s="3" customFormat="1" ht="27.95" customHeight="1">
      <c r="B18" s="338"/>
      <c r="C18" s="343"/>
      <c r="D18" s="20"/>
      <c r="E18" s="21"/>
      <c r="F18" s="31"/>
      <c r="G18" s="90" t="s">
        <v>14</v>
      </c>
      <c r="H18" s="172">
        <v>0.1</v>
      </c>
      <c r="I18" s="165" t="s">
        <v>339</v>
      </c>
      <c r="J18" s="13" t="s">
        <v>1135</v>
      </c>
      <c r="K18" s="165" t="s">
        <v>82</v>
      </c>
      <c r="L18" s="65" t="s">
        <v>1137</v>
      </c>
      <c r="M18" s="85">
        <f>M17</f>
        <v>0.2</v>
      </c>
      <c r="N18" s="15">
        <f t="shared" si="0"/>
        <v>0.99</v>
      </c>
      <c r="O18" s="78">
        <f t="shared" si="1"/>
        <v>0</v>
      </c>
      <c r="P18" s="78">
        <f t="shared" si="2"/>
        <v>1.9800000000000005E-2</v>
      </c>
      <c r="Q18" s="153">
        <f t="shared" si="3"/>
        <v>2.0000000000000023E-4</v>
      </c>
      <c r="R18" s="340"/>
    </row>
    <row r="19" spans="2:18" s="3" customFormat="1" ht="27.95" customHeight="1">
      <c r="B19" s="338"/>
      <c r="C19" s="343"/>
      <c r="D19" s="17" t="s">
        <v>1130</v>
      </c>
      <c r="E19" s="18" t="s">
        <v>71</v>
      </c>
      <c r="F19" s="19" t="s">
        <v>958</v>
      </c>
      <c r="G19" s="14" t="s">
        <v>205</v>
      </c>
      <c r="H19" s="15">
        <v>0.4</v>
      </c>
      <c r="I19" s="165" t="s">
        <v>941</v>
      </c>
      <c r="J19" s="13" t="s">
        <v>964</v>
      </c>
      <c r="K19" s="165" t="s">
        <v>965</v>
      </c>
      <c r="L19" s="13" t="s">
        <v>966</v>
      </c>
      <c r="M19" s="85">
        <v>2</v>
      </c>
      <c r="N19" s="15">
        <f t="shared" si="0"/>
        <v>0</v>
      </c>
      <c r="O19" s="78">
        <f t="shared" si="1"/>
        <v>0.8</v>
      </c>
      <c r="P19" s="78">
        <f t="shared" si="2"/>
        <v>0</v>
      </c>
      <c r="Q19" s="153">
        <f t="shared" si="3"/>
        <v>0</v>
      </c>
      <c r="R19" s="340"/>
    </row>
    <row r="20" spans="2:18" s="3" customFormat="1" ht="27.95" customHeight="1">
      <c r="B20" s="338"/>
      <c r="C20" s="343"/>
      <c r="D20" s="20"/>
      <c r="E20" s="21"/>
      <c r="F20" s="31"/>
      <c r="G20" s="14" t="s">
        <v>206</v>
      </c>
      <c r="H20" s="15">
        <v>0.4</v>
      </c>
      <c r="I20" s="165" t="s">
        <v>68</v>
      </c>
      <c r="J20" s="13" t="s">
        <v>1136</v>
      </c>
      <c r="K20" s="165" t="s">
        <v>967</v>
      </c>
      <c r="L20" s="65" t="s">
        <v>1137</v>
      </c>
      <c r="M20" s="85">
        <f>M19</f>
        <v>2</v>
      </c>
      <c r="N20" s="15">
        <f t="shared" si="0"/>
        <v>0.99</v>
      </c>
      <c r="O20" s="78">
        <f t="shared" si="1"/>
        <v>0</v>
      </c>
      <c r="P20" s="78">
        <f t="shared" si="2"/>
        <v>0.79200000000000004</v>
      </c>
      <c r="Q20" s="153">
        <f t="shared" si="3"/>
        <v>8.0000000000000071E-3</v>
      </c>
      <c r="R20" s="340"/>
    </row>
    <row r="21" spans="2:18" s="3" customFormat="1" ht="27.95" customHeight="1">
      <c r="B21" s="338"/>
      <c r="C21" s="343"/>
      <c r="D21" s="20"/>
      <c r="E21" s="21"/>
      <c r="F21" s="31"/>
      <c r="G21" s="90" t="s">
        <v>14</v>
      </c>
      <c r="H21" s="172">
        <v>0.2</v>
      </c>
      <c r="I21" s="165" t="s">
        <v>81</v>
      </c>
      <c r="J21" s="13" t="s">
        <v>964</v>
      </c>
      <c r="K21" s="165" t="s">
        <v>965</v>
      </c>
      <c r="L21" s="13" t="s">
        <v>109</v>
      </c>
      <c r="M21" s="85">
        <f>M20</f>
        <v>2</v>
      </c>
      <c r="N21" s="15">
        <f t="shared" si="0"/>
        <v>0</v>
      </c>
      <c r="O21" s="78">
        <f t="shared" si="1"/>
        <v>0.4</v>
      </c>
      <c r="P21" s="78">
        <f t="shared" si="2"/>
        <v>0</v>
      </c>
      <c r="Q21" s="153">
        <f t="shared" si="3"/>
        <v>0</v>
      </c>
      <c r="R21" s="340"/>
    </row>
    <row r="22" spans="2:18" s="3" customFormat="1" ht="27.95" customHeight="1">
      <c r="B22" s="338"/>
      <c r="C22" s="343"/>
      <c r="D22" s="17" t="s">
        <v>1131</v>
      </c>
      <c r="E22" s="18" t="s">
        <v>961</v>
      </c>
      <c r="F22" s="19" t="s">
        <v>959</v>
      </c>
      <c r="G22" s="168" t="s">
        <v>356</v>
      </c>
      <c r="H22" s="164">
        <v>0.25</v>
      </c>
      <c r="I22" s="16" t="s">
        <v>222</v>
      </c>
      <c r="J22" s="12" t="s">
        <v>942</v>
      </c>
      <c r="K22" s="16" t="s">
        <v>79</v>
      </c>
      <c r="L22" s="65" t="s">
        <v>109</v>
      </c>
      <c r="M22" s="85">
        <v>2</v>
      </c>
      <c r="N22" s="15">
        <f t="shared" si="0"/>
        <v>0</v>
      </c>
      <c r="O22" s="78">
        <f t="shared" si="1"/>
        <v>0.5</v>
      </c>
      <c r="P22" s="78">
        <f t="shared" si="2"/>
        <v>0</v>
      </c>
      <c r="Q22" s="153">
        <f t="shared" si="3"/>
        <v>0</v>
      </c>
      <c r="R22" s="340"/>
    </row>
    <row r="23" spans="2:18" s="3" customFormat="1" ht="27.95" customHeight="1">
      <c r="B23" s="338"/>
      <c r="C23" s="343"/>
      <c r="D23" s="20"/>
      <c r="E23" s="21"/>
      <c r="F23" s="31"/>
      <c r="G23" s="168" t="s">
        <v>886</v>
      </c>
      <c r="H23" s="164">
        <v>0.25</v>
      </c>
      <c r="I23" s="16" t="s">
        <v>969</v>
      </c>
      <c r="J23" s="13" t="s">
        <v>1136</v>
      </c>
      <c r="K23" s="16" t="s">
        <v>221</v>
      </c>
      <c r="L23" s="65" t="s">
        <v>1137</v>
      </c>
      <c r="M23" s="85">
        <f>M22</f>
        <v>2</v>
      </c>
      <c r="N23" s="15">
        <f t="shared" si="0"/>
        <v>0.99</v>
      </c>
      <c r="O23" s="78">
        <f t="shared" si="1"/>
        <v>0</v>
      </c>
      <c r="P23" s="78">
        <f t="shared" si="2"/>
        <v>0.495</v>
      </c>
      <c r="Q23" s="153">
        <f t="shared" si="3"/>
        <v>5.0000000000000044E-3</v>
      </c>
      <c r="R23" s="340"/>
    </row>
    <row r="24" spans="2:18" s="3" customFormat="1" ht="27.95" customHeight="1">
      <c r="B24" s="338"/>
      <c r="C24" s="343"/>
      <c r="D24" s="20"/>
      <c r="E24" s="21"/>
      <c r="F24" s="31"/>
      <c r="G24" s="168" t="s">
        <v>887</v>
      </c>
      <c r="H24" s="164">
        <v>0.25</v>
      </c>
      <c r="I24" s="16" t="s">
        <v>68</v>
      </c>
      <c r="J24" s="13" t="s">
        <v>1136</v>
      </c>
      <c r="K24" s="16" t="s">
        <v>82</v>
      </c>
      <c r="L24" s="65" t="s">
        <v>1137</v>
      </c>
      <c r="M24" s="85">
        <f>M23</f>
        <v>2</v>
      </c>
      <c r="N24" s="15">
        <f t="shared" si="0"/>
        <v>0.99</v>
      </c>
      <c r="O24" s="78">
        <f t="shared" si="1"/>
        <v>0</v>
      </c>
      <c r="P24" s="78">
        <f t="shared" si="2"/>
        <v>0.495</v>
      </c>
      <c r="Q24" s="153">
        <f t="shared" si="3"/>
        <v>5.0000000000000044E-3</v>
      </c>
      <c r="R24" s="340"/>
    </row>
    <row r="25" spans="2:18" s="3" customFormat="1" ht="27.95" customHeight="1">
      <c r="B25" s="338"/>
      <c r="C25" s="343"/>
      <c r="D25" s="20"/>
      <c r="E25" s="21"/>
      <c r="F25" s="31"/>
      <c r="G25" s="186" t="s">
        <v>888</v>
      </c>
      <c r="H25" s="183">
        <v>0.25</v>
      </c>
      <c r="I25" s="91" t="s">
        <v>81</v>
      </c>
      <c r="J25" s="92" t="s">
        <v>918</v>
      </c>
      <c r="K25" s="91" t="s">
        <v>215</v>
      </c>
      <c r="L25" s="173" t="s">
        <v>109</v>
      </c>
      <c r="M25" s="93">
        <f>M24</f>
        <v>2</v>
      </c>
      <c r="N25" s="172">
        <f t="shared" si="0"/>
        <v>0</v>
      </c>
      <c r="O25" s="174">
        <f t="shared" si="1"/>
        <v>0.5</v>
      </c>
      <c r="P25" s="174">
        <f t="shared" si="2"/>
        <v>0</v>
      </c>
      <c r="Q25" s="175">
        <f t="shared" si="3"/>
        <v>0</v>
      </c>
      <c r="R25" s="340"/>
    </row>
    <row r="26" spans="2:18" s="3" customFormat="1" ht="27.95" customHeight="1">
      <c r="B26" s="338"/>
      <c r="C26" s="343"/>
      <c r="D26" s="17" t="s">
        <v>1138</v>
      </c>
      <c r="E26" s="18" t="s">
        <v>71</v>
      </c>
      <c r="F26" s="19" t="s">
        <v>1013</v>
      </c>
      <c r="G26" s="14" t="s">
        <v>205</v>
      </c>
      <c r="H26" s="15">
        <v>0.4</v>
      </c>
      <c r="I26" s="16" t="s">
        <v>81</v>
      </c>
      <c r="J26" s="92" t="s">
        <v>918</v>
      </c>
      <c r="K26" s="91" t="s">
        <v>215</v>
      </c>
      <c r="L26" s="173" t="s">
        <v>109</v>
      </c>
      <c r="M26" s="85">
        <v>2</v>
      </c>
      <c r="N26" s="15">
        <f>IF(K26="Detected", 0.99,0)</f>
        <v>0</v>
      </c>
      <c r="O26" s="78">
        <f>IF(I26="Safe", M26*H26,0)</f>
        <v>0.8</v>
      </c>
      <c r="P26" s="78">
        <f>IF(I26="Dangerous",M26*H26*N26,0)</f>
        <v>0</v>
      </c>
      <c r="Q26" s="81">
        <f t="shared" si="3"/>
        <v>0</v>
      </c>
      <c r="R26" s="340"/>
    </row>
    <row r="27" spans="2:18" s="3" customFormat="1" ht="39.950000000000003" customHeight="1">
      <c r="B27" s="338"/>
      <c r="C27" s="343"/>
      <c r="D27" s="20"/>
      <c r="E27" s="21"/>
      <c r="F27" s="31"/>
      <c r="G27" s="14" t="s">
        <v>206</v>
      </c>
      <c r="H27" s="15">
        <v>0.4</v>
      </c>
      <c r="I27" s="16" t="s">
        <v>68</v>
      </c>
      <c r="J27" s="12" t="s">
        <v>1168</v>
      </c>
      <c r="K27" s="16" t="s">
        <v>82</v>
      </c>
      <c r="L27" s="65" t="s">
        <v>1068</v>
      </c>
      <c r="M27" s="85">
        <f>M26</f>
        <v>2</v>
      </c>
      <c r="N27" s="15">
        <f>IF(K27="Detected", 0.99,0)</f>
        <v>0.99</v>
      </c>
      <c r="O27" s="78">
        <f>IF(I27="Safe", M27*H27,0)</f>
        <v>0</v>
      </c>
      <c r="P27" s="78">
        <f>IF(I27="Dangerous",M27*H27*N27,0)</f>
        <v>0.79200000000000004</v>
      </c>
      <c r="Q27" s="81">
        <f t="shared" si="3"/>
        <v>8.0000000000000071E-3</v>
      </c>
      <c r="R27" s="340"/>
    </row>
    <row r="28" spans="2:18" s="3" customFormat="1" ht="27.95" customHeight="1">
      <c r="B28" s="338"/>
      <c r="C28" s="343"/>
      <c r="D28" s="20"/>
      <c r="E28" s="21"/>
      <c r="F28" s="31"/>
      <c r="G28" s="90" t="s">
        <v>14</v>
      </c>
      <c r="H28" s="172">
        <v>0.2</v>
      </c>
      <c r="I28" s="16" t="s">
        <v>941</v>
      </c>
      <c r="J28" s="92" t="s">
        <v>918</v>
      </c>
      <c r="K28" s="91" t="s">
        <v>215</v>
      </c>
      <c r="L28" s="173" t="s">
        <v>109</v>
      </c>
      <c r="M28" s="85">
        <f>M27</f>
        <v>2</v>
      </c>
      <c r="N28" s="15">
        <f t="shared" ref="N28:N91" si="4">IF(K28="Detected", 0.99,0)</f>
        <v>0</v>
      </c>
      <c r="O28" s="78">
        <f t="shared" ref="O28:O91" si="5">IF(I28="Safe", M28*H28,0)</f>
        <v>0.4</v>
      </c>
      <c r="P28" s="78">
        <f t="shared" ref="P28:P91" si="6">IF(I28="Dangerous",M28*H28*N28,0)</f>
        <v>0</v>
      </c>
      <c r="Q28" s="81">
        <f t="shared" si="3"/>
        <v>0</v>
      </c>
      <c r="R28" s="340"/>
    </row>
    <row r="29" spans="2:18" s="3" customFormat="1" ht="27.95" customHeight="1">
      <c r="B29" s="338"/>
      <c r="C29" s="343"/>
      <c r="D29" s="17" t="s">
        <v>1139</v>
      </c>
      <c r="E29" s="18" t="s">
        <v>71</v>
      </c>
      <c r="F29" s="19" t="s">
        <v>1014</v>
      </c>
      <c r="G29" s="14" t="s">
        <v>205</v>
      </c>
      <c r="H29" s="15">
        <v>0.4</v>
      </c>
      <c r="I29" s="16" t="s">
        <v>81</v>
      </c>
      <c r="J29" s="92" t="s">
        <v>918</v>
      </c>
      <c r="K29" s="91" t="s">
        <v>215</v>
      </c>
      <c r="L29" s="173" t="s">
        <v>109</v>
      </c>
      <c r="M29" s="85">
        <v>2</v>
      </c>
      <c r="N29" s="15">
        <f t="shared" si="4"/>
        <v>0</v>
      </c>
      <c r="O29" s="78">
        <f t="shared" si="5"/>
        <v>0.8</v>
      </c>
      <c r="P29" s="78">
        <f t="shared" si="6"/>
        <v>0</v>
      </c>
      <c r="Q29" s="81">
        <f t="shared" si="3"/>
        <v>0</v>
      </c>
      <c r="R29" s="340"/>
    </row>
    <row r="30" spans="2:18" s="3" customFormat="1" ht="39.950000000000003" customHeight="1">
      <c r="B30" s="338"/>
      <c r="C30" s="343"/>
      <c r="D30" s="20"/>
      <c r="E30" s="21"/>
      <c r="F30" s="31"/>
      <c r="G30" s="14" t="s">
        <v>206</v>
      </c>
      <c r="H30" s="15">
        <v>0.4</v>
      </c>
      <c r="I30" s="16" t="s">
        <v>68</v>
      </c>
      <c r="J30" s="12" t="s">
        <v>1168</v>
      </c>
      <c r="K30" s="16" t="s">
        <v>82</v>
      </c>
      <c r="L30" s="65" t="s">
        <v>1068</v>
      </c>
      <c r="M30" s="85">
        <f>M29</f>
        <v>2</v>
      </c>
      <c r="N30" s="15">
        <f t="shared" si="4"/>
        <v>0.99</v>
      </c>
      <c r="O30" s="78">
        <f t="shared" si="5"/>
        <v>0</v>
      </c>
      <c r="P30" s="78">
        <f t="shared" si="6"/>
        <v>0.79200000000000004</v>
      </c>
      <c r="Q30" s="153">
        <f t="shared" si="3"/>
        <v>8.0000000000000071E-3</v>
      </c>
      <c r="R30" s="340"/>
    </row>
    <row r="31" spans="2:18" s="3" customFormat="1" ht="27.95" customHeight="1">
      <c r="B31" s="338"/>
      <c r="C31" s="343"/>
      <c r="D31" s="20"/>
      <c r="E31" s="21"/>
      <c r="F31" s="31"/>
      <c r="G31" s="90" t="s">
        <v>14</v>
      </c>
      <c r="H31" s="172">
        <v>0.2</v>
      </c>
      <c r="I31" s="16" t="s">
        <v>941</v>
      </c>
      <c r="J31" s="92" t="s">
        <v>918</v>
      </c>
      <c r="K31" s="91" t="s">
        <v>215</v>
      </c>
      <c r="L31" s="173" t="s">
        <v>109</v>
      </c>
      <c r="M31" s="85">
        <f>M30</f>
        <v>2</v>
      </c>
      <c r="N31" s="15">
        <f t="shared" si="4"/>
        <v>0</v>
      </c>
      <c r="O31" s="78">
        <f t="shared" si="5"/>
        <v>0.4</v>
      </c>
      <c r="P31" s="78">
        <f t="shared" si="6"/>
        <v>0</v>
      </c>
      <c r="Q31" s="153">
        <f t="shared" si="3"/>
        <v>0</v>
      </c>
      <c r="R31" s="340"/>
    </row>
    <row r="32" spans="2:18" s="3" customFormat="1" ht="27.95" customHeight="1">
      <c r="B32" s="338"/>
      <c r="C32" s="343"/>
      <c r="D32" s="17" t="s">
        <v>1140</v>
      </c>
      <c r="E32" s="18" t="s">
        <v>890</v>
      </c>
      <c r="F32" s="19" t="s">
        <v>200</v>
      </c>
      <c r="G32" s="14" t="s">
        <v>12</v>
      </c>
      <c r="H32" s="15">
        <v>0.8</v>
      </c>
      <c r="I32" s="16" t="s">
        <v>219</v>
      </c>
      <c r="J32" s="92" t="s">
        <v>918</v>
      </c>
      <c r="K32" s="91" t="s">
        <v>215</v>
      </c>
      <c r="L32" s="173" t="s">
        <v>109</v>
      </c>
      <c r="M32" s="85">
        <v>0.2</v>
      </c>
      <c r="N32" s="15">
        <f t="shared" si="4"/>
        <v>0</v>
      </c>
      <c r="O32" s="78">
        <f t="shared" si="5"/>
        <v>0.16000000000000003</v>
      </c>
      <c r="P32" s="78">
        <f t="shared" si="6"/>
        <v>0</v>
      </c>
      <c r="Q32" s="153">
        <f t="shared" si="3"/>
        <v>0</v>
      </c>
      <c r="R32" s="340"/>
    </row>
    <row r="33" spans="2:18" s="3" customFormat="1" ht="27.95" customHeight="1">
      <c r="B33" s="338"/>
      <c r="C33" s="343"/>
      <c r="D33" s="20"/>
      <c r="E33" s="21"/>
      <c r="F33" s="31"/>
      <c r="G33" s="14" t="s">
        <v>13</v>
      </c>
      <c r="H33" s="15">
        <v>0.1</v>
      </c>
      <c r="I33" s="16" t="s">
        <v>68</v>
      </c>
      <c r="J33" s="12" t="s">
        <v>293</v>
      </c>
      <c r="K33" s="16" t="s">
        <v>297</v>
      </c>
      <c r="L33" s="65" t="s">
        <v>1169</v>
      </c>
      <c r="M33" s="85">
        <f>M32</f>
        <v>0.2</v>
      </c>
      <c r="N33" s="15">
        <f t="shared" si="4"/>
        <v>0.99</v>
      </c>
      <c r="O33" s="78">
        <f t="shared" si="5"/>
        <v>0</v>
      </c>
      <c r="P33" s="78">
        <f t="shared" si="6"/>
        <v>1.9800000000000005E-2</v>
      </c>
      <c r="Q33" s="153">
        <f t="shared" si="3"/>
        <v>2.0000000000000023E-4</v>
      </c>
      <c r="R33" s="340"/>
    </row>
    <row r="34" spans="2:18" s="3" customFormat="1" ht="27.95" customHeight="1">
      <c r="B34" s="338"/>
      <c r="C34" s="343"/>
      <c r="D34" s="20"/>
      <c r="E34" s="21"/>
      <c r="F34" s="31"/>
      <c r="G34" s="14" t="s">
        <v>14</v>
      </c>
      <c r="H34" s="15">
        <v>0.1</v>
      </c>
      <c r="I34" s="16" t="s">
        <v>81</v>
      </c>
      <c r="J34" s="92" t="s">
        <v>918</v>
      </c>
      <c r="K34" s="91" t="s">
        <v>215</v>
      </c>
      <c r="L34" s="173" t="s">
        <v>109</v>
      </c>
      <c r="M34" s="85">
        <f>M33</f>
        <v>0.2</v>
      </c>
      <c r="N34" s="15">
        <f t="shared" si="4"/>
        <v>0</v>
      </c>
      <c r="O34" s="78">
        <f t="shared" si="5"/>
        <v>2.0000000000000004E-2</v>
      </c>
      <c r="P34" s="78">
        <f t="shared" si="6"/>
        <v>0</v>
      </c>
      <c r="Q34" s="153">
        <f t="shared" si="3"/>
        <v>0</v>
      </c>
      <c r="R34" s="340"/>
    </row>
    <row r="35" spans="2:18" s="3" customFormat="1" ht="27.95" customHeight="1">
      <c r="B35" s="338"/>
      <c r="C35" s="343"/>
      <c r="D35" s="17" t="s">
        <v>1141</v>
      </c>
      <c r="E35" s="18" t="s">
        <v>890</v>
      </c>
      <c r="F35" s="19" t="s">
        <v>200</v>
      </c>
      <c r="G35" s="14" t="s">
        <v>12</v>
      </c>
      <c r="H35" s="15">
        <v>0.8</v>
      </c>
      <c r="I35" s="16" t="s">
        <v>219</v>
      </c>
      <c r="J35" s="92" t="s">
        <v>918</v>
      </c>
      <c r="K35" s="91" t="s">
        <v>215</v>
      </c>
      <c r="L35" s="173" t="s">
        <v>109</v>
      </c>
      <c r="M35" s="85">
        <v>0.2</v>
      </c>
      <c r="N35" s="15">
        <f t="shared" si="4"/>
        <v>0</v>
      </c>
      <c r="O35" s="78">
        <f t="shared" si="5"/>
        <v>0.16000000000000003</v>
      </c>
      <c r="P35" s="78">
        <f t="shared" si="6"/>
        <v>0</v>
      </c>
      <c r="Q35" s="153">
        <f t="shared" si="3"/>
        <v>0</v>
      </c>
      <c r="R35" s="340"/>
    </row>
    <row r="36" spans="2:18" s="3" customFormat="1" ht="27.95" customHeight="1">
      <c r="B36" s="338"/>
      <c r="C36" s="343"/>
      <c r="D36" s="20"/>
      <c r="E36" s="21"/>
      <c r="F36" s="31"/>
      <c r="G36" s="14" t="s">
        <v>13</v>
      </c>
      <c r="H36" s="15">
        <v>0.1</v>
      </c>
      <c r="I36" s="16" t="s">
        <v>68</v>
      </c>
      <c r="J36" s="12" t="s">
        <v>1071</v>
      </c>
      <c r="K36" s="16" t="s">
        <v>936</v>
      </c>
      <c r="L36" s="65" t="s">
        <v>303</v>
      </c>
      <c r="M36" s="85">
        <f>M35</f>
        <v>0.2</v>
      </c>
      <c r="N36" s="15">
        <f t="shared" si="4"/>
        <v>0.99</v>
      </c>
      <c r="O36" s="78">
        <f t="shared" si="5"/>
        <v>0</v>
      </c>
      <c r="P36" s="78">
        <f t="shared" si="6"/>
        <v>1.9800000000000005E-2</v>
      </c>
      <c r="Q36" s="153">
        <f t="shared" si="3"/>
        <v>2.0000000000000023E-4</v>
      </c>
      <c r="R36" s="340"/>
    </row>
    <row r="37" spans="2:18" s="3" customFormat="1" ht="27.95" customHeight="1">
      <c r="B37" s="338"/>
      <c r="C37" s="343"/>
      <c r="D37" s="20"/>
      <c r="E37" s="21"/>
      <c r="F37" s="31"/>
      <c r="G37" s="14" t="s">
        <v>14</v>
      </c>
      <c r="H37" s="15">
        <v>0.1</v>
      </c>
      <c r="I37" s="16" t="s">
        <v>81</v>
      </c>
      <c r="J37" s="92" t="s">
        <v>918</v>
      </c>
      <c r="K37" s="91" t="s">
        <v>215</v>
      </c>
      <c r="L37" s="173" t="s">
        <v>109</v>
      </c>
      <c r="M37" s="85">
        <f>M36</f>
        <v>0.2</v>
      </c>
      <c r="N37" s="15">
        <f t="shared" si="4"/>
        <v>0</v>
      </c>
      <c r="O37" s="78">
        <f t="shared" si="5"/>
        <v>2.0000000000000004E-2</v>
      </c>
      <c r="P37" s="78">
        <f t="shared" si="6"/>
        <v>0</v>
      </c>
      <c r="Q37" s="153">
        <f t="shared" si="3"/>
        <v>0</v>
      </c>
      <c r="R37" s="340"/>
    </row>
    <row r="38" spans="2:18" s="3" customFormat="1" ht="27.95" customHeight="1">
      <c r="B38" s="338"/>
      <c r="C38" s="343"/>
      <c r="D38" s="17" t="s">
        <v>1142</v>
      </c>
      <c r="E38" s="18" t="s">
        <v>890</v>
      </c>
      <c r="F38" s="19" t="s">
        <v>200</v>
      </c>
      <c r="G38" s="14" t="s">
        <v>12</v>
      </c>
      <c r="H38" s="15">
        <v>0.8</v>
      </c>
      <c r="I38" s="16" t="s">
        <v>219</v>
      </c>
      <c r="J38" s="92" t="s">
        <v>918</v>
      </c>
      <c r="K38" s="91" t="s">
        <v>215</v>
      </c>
      <c r="L38" s="173" t="s">
        <v>109</v>
      </c>
      <c r="M38" s="85">
        <v>0.2</v>
      </c>
      <c r="N38" s="15">
        <f t="shared" si="4"/>
        <v>0</v>
      </c>
      <c r="O38" s="78">
        <f t="shared" si="5"/>
        <v>0.16000000000000003</v>
      </c>
      <c r="P38" s="78">
        <f t="shared" si="6"/>
        <v>0</v>
      </c>
      <c r="Q38" s="153">
        <f t="shared" si="3"/>
        <v>0</v>
      </c>
      <c r="R38" s="340"/>
    </row>
    <row r="39" spans="2:18" s="3" customFormat="1" ht="27.95" customHeight="1">
      <c r="B39" s="338"/>
      <c r="C39" s="343"/>
      <c r="D39" s="20"/>
      <c r="E39" s="21"/>
      <c r="F39" s="31"/>
      <c r="G39" s="14" t="s">
        <v>13</v>
      </c>
      <c r="H39" s="15">
        <v>0.1</v>
      </c>
      <c r="I39" s="16" t="s">
        <v>68</v>
      </c>
      <c r="J39" s="12" t="s">
        <v>295</v>
      </c>
      <c r="K39" s="16" t="s">
        <v>300</v>
      </c>
      <c r="L39" s="65" t="s">
        <v>303</v>
      </c>
      <c r="M39" s="85">
        <f>M38</f>
        <v>0.2</v>
      </c>
      <c r="N39" s="15">
        <f t="shared" si="4"/>
        <v>0.99</v>
      </c>
      <c r="O39" s="78">
        <f t="shared" si="5"/>
        <v>0</v>
      </c>
      <c r="P39" s="78">
        <f t="shared" si="6"/>
        <v>1.9800000000000005E-2</v>
      </c>
      <c r="Q39" s="153">
        <f t="shared" si="3"/>
        <v>2.0000000000000023E-4</v>
      </c>
      <c r="R39" s="340"/>
    </row>
    <row r="40" spans="2:18" s="3" customFormat="1" ht="27.95" customHeight="1">
      <c r="B40" s="338"/>
      <c r="C40" s="343"/>
      <c r="D40" s="20"/>
      <c r="E40" s="21"/>
      <c r="F40" s="31"/>
      <c r="G40" s="14" t="s">
        <v>14</v>
      </c>
      <c r="H40" s="15">
        <v>0.1</v>
      </c>
      <c r="I40" s="16" t="s">
        <v>81</v>
      </c>
      <c r="J40" s="92" t="s">
        <v>918</v>
      </c>
      <c r="K40" s="91" t="s">
        <v>215</v>
      </c>
      <c r="L40" s="173" t="s">
        <v>109</v>
      </c>
      <c r="M40" s="85">
        <f>M39</f>
        <v>0.2</v>
      </c>
      <c r="N40" s="15">
        <f t="shared" si="4"/>
        <v>0</v>
      </c>
      <c r="O40" s="78">
        <f t="shared" si="5"/>
        <v>2.0000000000000004E-2</v>
      </c>
      <c r="P40" s="78">
        <f t="shared" si="6"/>
        <v>0</v>
      </c>
      <c r="Q40" s="153">
        <f t="shared" si="3"/>
        <v>0</v>
      </c>
      <c r="R40" s="340"/>
    </row>
    <row r="41" spans="2:18" s="3" customFormat="1" ht="27.95" customHeight="1">
      <c r="B41" s="338"/>
      <c r="C41" s="343"/>
      <c r="D41" s="17" t="s">
        <v>1143</v>
      </c>
      <c r="E41" s="18" t="s">
        <v>890</v>
      </c>
      <c r="F41" s="19" t="s">
        <v>200</v>
      </c>
      <c r="G41" s="14" t="s">
        <v>12</v>
      </c>
      <c r="H41" s="15">
        <v>0.8</v>
      </c>
      <c r="I41" s="16" t="s">
        <v>219</v>
      </c>
      <c r="J41" s="92" t="s">
        <v>918</v>
      </c>
      <c r="K41" s="91" t="s">
        <v>215</v>
      </c>
      <c r="L41" s="173" t="s">
        <v>109</v>
      </c>
      <c r="M41" s="85">
        <v>0.2</v>
      </c>
      <c r="N41" s="15">
        <f t="shared" si="4"/>
        <v>0</v>
      </c>
      <c r="O41" s="78">
        <f t="shared" si="5"/>
        <v>0.16000000000000003</v>
      </c>
      <c r="P41" s="78">
        <f t="shared" si="6"/>
        <v>0</v>
      </c>
      <c r="Q41" s="153">
        <f t="shared" si="3"/>
        <v>0</v>
      </c>
      <c r="R41" s="340"/>
    </row>
    <row r="42" spans="2:18" s="3" customFormat="1" ht="27.95" customHeight="1">
      <c r="B42" s="338"/>
      <c r="C42" s="343"/>
      <c r="D42" s="20"/>
      <c r="E42" s="21"/>
      <c r="F42" s="31"/>
      <c r="G42" s="14" t="s">
        <v>13</v>
      </c>
      <c r="H42" s="15">
        <v>0.1</v>
      </c>
      <c r="I42" s="16" t="s">
        <v>68</v>
      </c>
      <c r="J42" s="12" t="s">
        <v>1072</v>
      </c>
      <c r="K42" s="16" t="s">
        <v>300</v>
      </c>
      <c r="L42" s="65" t="s">
        <v>1170</v>
      </c>
      <c r="M42" s="85">
        <f>M41</f>
        <v>0.2</v>
      </c>
      <c r="N42" s="15">
        <f t="shared" si="4"/>
        <v>0.99</v>
      </c>
      <c r="O42" s="78">
        <f t="shared" si="5"/>
        <v>0</v>
      </c>
      <c r="P42" s="78">
        <f t="shared" si="6"/>
        <v>1.9800000000000005E-2</v>
      </c>
      <c r="Q42" s="153">
        <f t="shared" si="3"/>
        <v>2.0000000000000023E-4</v>
      </c>
      <c r="R42" s="340"/>
    </row>
    <row r="43" spans="2:18" s="3" customFormat="1" ht="27.95" customHeight="1">
      <c r="B43" s="338"/>
      <c r="C43" s="343"/>
      <c r="D43" s="20"/>
      <c r="E43" s="21"/>
      <c r="F43" s="31"/>
      <c r="G43" s="90" t="s">
        <v>14</v>
      </c>
      <c r="H43" s="172">
        <v>0.1</v>
      </c>
      <c r="I43" s="91" t="s">
        <v>81</v>
      </c>
      <c r="J43" s="92" t="s">
        <v>918</v>
      </c>
      <c r="K43" s="91" t="s">
        <v>215</v>
      </c>
      <c r="L43" s="173" t="s">
        <v>109</v>
      </c>
      <c r="M43" s="93">
        <f>M42</f>
        <v>0.2</v>
      </c>
      <c r="N43" s="172">
        <f t="shared" si="4"/>
        <v>0</v>
      </c>
      <c r="O43" s="174">
        <f t="shared" si="5"/>
        <v>2.0000000000000004E-2</v>
      </c>
      <c r="P43" s="174">
        <f t="shared" si="6"/>
        <v>0</v>
      </c>
      <c r="Q43" s="175">
        <f t="shared" si="3"/>
        <v>0</v>
      </c>
      <c r="R43" s="340"/>
    </row>
    <row r="44" spans="2:18" s="3" customFormat="1" ht="27.95" customHeight="1">
      <c r="B44" s="338"/>
      <c r="C44" s="343"/>
      <c r="D44" s="17" t="s">
        <v>1144</v>
      </c>
      <c r="E44" s="44" t="s">
        <v>1019</v>
      </c>
      <c r="F44" s="19" t="s">
        <v>1062</v>
      </c>
      <c r="G44" s="163" t="s">
        <v>232</v>
      </c>
      <c r="H44" s="15">
        <v>0.2</v>
      </c>
      <c r="I44" s="16" t="s">
        <v>930</v>
      </c>
      <c r="J44" s="12" t="s">
        <v>1171</v>
      </c>
      <c r="K44" s="16" t="s">
        <v>82</v>
      </c>
      <c r="L44" s="65" t="s">
        <v>1172</v>
      </c>
      <c r="M44" s="85">
        <v>0.32</v>
      </c>
      <c r="N44" s="15">
        <f t="shared" si="4"/>
        <v>0.99</v>
      </c>
      <c r="O44" s="78">
        <f t="shared" si="5"/>
        <v>0</v>
      </c>
      <c r="P44" s="78">
        <f t="shared" si="6"/>
        <v>6.336E-2</v>
      </c>
      <c r="Q44" s="153">
        <f t="shared" si="3"/>
        <v>6.4000000000000059E-4</v>
      </c>
      <c r="R44" s="557" t="s">
        <v>1063</v>
      </c>
    </row>
    <row r="45" spans="2:18" s="3" customFormat="1" ht="27.95" customHeight="1">
      <c r="B45" s="338"/>
      <c r="C45" s="343"/>
      <c r="D45" s="20"/>
      <c r="E45" s="21"/>
      <c r="F45" s="31"/>
      <c r="G45" s="163" t="s">
        <v>233</v>
      </c>
      <c r="H45" s="15">
        <v>0.2</v>
      </c>
      <c r="I45" s="16" t="s">
        <v>1074</v>
      </c>
      <c r="J45" s="12" t="s">
        <v>1171</v>
      </c>
      <c r="K45" s="16" t="s">
        <v>221</v>
      </c>
      <c r="L45" s="65" t="s">
        <v>1172</v>
      </c>
      <c r="M45" s="85">
        <f>M44</f>
        <v>0.32</v>
      </c>
      <c r="N45" s="15">
        <f t="shared" si="4"/>
        <v>0.99</v>
      </c>
      <c r="O45" s="78">
        <f t="shared" si="5"/>
        <v>0</v>
      </c>
      <c r="P45" s="78">
        <f t="shared" si="6"/>
        <v>6.336E-2</v>
      </c>
      <c r="Q45" s="153">
        <f t="shared" si="3"/>
        <v>6.4000000000000059E-4</v>
      </c>
      <c r="R45" s="558"/>
    </row>
    <row r="46" spans="2:18" s="3" customFormat="1" ht="27.95" customHeight="1">
      <c r="B46" s="338"/>
      <c r="C46" s="343"/>
      <c r="D46" s="20"/>
      <c r="E46" s="21"/>
      <c r="F46" s="31"/>
      <c r="G46" s="163" t="s">
        <v>230</v>
      </c>
      <c r="H46" s="15">
        <v>0.2</v>
      </c>
      <c r="I46" s="16" t="s">
        <v>68</v>
      </c>
      <c r="J46" s="12" t="s">
        <v>1171</v>
      </c>
      <c r="K46" s="16" t="s">
        <v>82</v>
      </c>
      <c r="L46" s="65" t="s">
        <v>1172</v>
      </c>
      <c r="M46" s="85">
        <f>M45</f>
        <v>0.32</v>
      </c>
      <c r="N46" s="15">
        <f t="shared" si="4"/>
        <v>0.99</v>
      </c>
      <c r="O46" s="78">
        <f t="shared" si="5"/>
        <v>0</v>
      </c>
      <c r="P46" s="78">
        <f t="shared" si="6"/>
        <v>6.336E-2</v>
      </c>
      <c r="Q46" s="153">
        <f t="shared" si="3"/>
        <v>6.4000000000000059E-4</v>
      </c>
      <c r="R46" s="558"/>
    </row>
    <row r="47" spans="2:18" s="3" customFormat="1" ht="27.95" customHeight="1">
      <c r="B47" s="338"/>
      <c r="C47" s="343"/>
      <c r="D47" s="20"/>
      <c r="E47" s="21"/>
      <c r="F47" s="31"/>
      <c r="G47" s="163" t="s">
        <v>231</v>
      </c>
      <c r="H47" s="15">
        <v>0.2</v>
      </c>
      <c r="I47" s="16" t="s">
        <v>204</v>
      </c>
      <c r="J47" s="12" t="s">
        <v>1171</v>
      </c>
      <c r="K47" s="16" t="s">
        <v>82</v>
      </c>
      <c r="L47" s="65" t="s">
        <v>1172</v>
      </c>
      <c r="M47" s="85">
        <f>M46</f>
        <v>0.32</v>
      </c>
      <c r="N47" s="15">
        <f t="shared" si="4"/>
        <v>0.99</v>
      </c>
      <c r="O47" s="78">
        <f t="shared" si="5"/>
        <v>0</v>
      </c>
      <c r="P47" s="78">
        <f t="shared" si="6"/>
        <v>6.336E-2</v>
      </c>
      <c r="Q47" s="153">
        <f t="shared" si="3"/>
        <v>6.4000000000000059E-4</v>
      </c>
      <c r="R47" s="558"/>
    </row>
    <row r="48" spans="2:18" s="3" customFormat="1" ht="39.950000000000003" customHeight="1">
      <c r="B48" s="338"/>
      <c r="C48" s="343"/>
      <c r="D48" s="22"/>
      <c r="E48" s="23"/>
      <c r="F48" s="24"/>
      <c r="G48" s="168" t="s">
        <v>234</v>
      </c>
      <c r="H48" s="15">
        <v>0.2</v>
      </c>
      <c r="I48" s="16" t="s">
        <v>1074</v>
      </c>
      <c r="J48" s="12" t="s">
        <v>1171</v>
      </c>
      <c r="K48" s="16" t="s">
        <v>82</v>
      </c>
      <c r="L48" s="65" t="s">
        <v>1172</v>
      </c>
      <c r="M48" s="85">
        <f>M47</f>
        <v>0.32</v>
      </c>
      <c r="N48" s="15">
        <f t="shared" si="4"/>
        <v>0.99</v>
      </c>
      <c r="O48" s="78">
        <f t="shared" si="5"/>
        <v>0</v>
      </c>
      <c r="P48" s="78">
        <f t="shared" si="6"/>
        <v>6.336E-2</v>
      </c>
      <c r="Q48" s="153">
        <f t="shared" si="3"/>
        <v>6.4000000000000059E-4</v>
      </c>
      <c r="R48" s="559"/>
    </row>
    <row r="49" spans="2:18" s="3" customFormat="1" ht="27.95" customHeight="1">
      <c r="B49" s="338"/>
      <c r="C49" s="343"/>
      <c r="D49" s="17" t="s">
        <v>1145</v>
      </c>
      <c r="E49" s="18" t="s">
        <v>71</v>
      </c>
      <c r="F49" s="19" t="s">
        <v>1021</v>
      </c>
      <c r="G49" s="14" t="s">
        <v>205</v>
      </c>
      <c r="H49" s="15">
        <v>0.4</v>
      </c>
      <c r="I49" s="16" t="s">
        <v>68</v>
      </c>
      <c r="J49" s="12" t="s">
        <v>1173</v>
      </c>
      <c r="K49" s="16" t="s">
        <v>82</v>
      </c>
      <c r="L49" s="65" t="s">
        <v>1172</v>
      </c>
      <c r="M49" s="85">
        <v>2</v>
      </c>
      <c r="N49" s="15">
        <f t="shared" si="4"/>
        <v>0.99</v>
      </c>
      <c r="O49" s="78">
        <f t="shared" si="5"/>
        <v>0</v>
      </c>
      <c r="P49" s="78">
        <f t="shared" si="6"/>
        <v>0.79200000000000004</v>
      </c>
      <c r="Q49" s="153">
        <f t="shared" si="3"/>
        <v>8.0000000000000071E-3</v>
      </c>
      <c r="R49" s="340"/>
    </row>
    <row r="50" spans="2:18" s="3" customFormat="1" ht="27.95" customHeight="1">
      <c r="B50" s="338"/>
      <c r="C50" s="343"/>
      <c r="D50" s="20"/>
      <c r="E50" s="21"/>
      <c r="F50" s="31"/>
      <c r="G50" s="14" t="s">
        <v>206</v>
      </c>
      <c r="H50" s="15">
        <v>0.4</v>
      </c>
      <c r="I50" s="16" t="s">
        <v>68</v>
      </c>
      <c r="J50" s="12" t="s">
        <v>1173</v>
      </c>
      <c r="K50" s="16" t="s">
        <v>1077</v>
      </c>
      <c r="L50" s="65" t="s">
        <v>1172</v>
      </c>
      <c r="M50" s="85">
        <f>M49</f>
        <v>2</v>
      </c>
      <c r="N50" s="15">
        <f t="shared" si="4"/>
        <v>0.99</v>
      </c>
      <c r="O50" s="78">
        <f t="shared" si="5"/>
        <v>0</v>
      </c>
      <c r="P50" s="78">
        <f t="shared" si="6"/>
        <v>0.79200000000000004</v>
      </c>
      <c r="Q50" s="153">
        <f t="shared" si="3"/>
        <v>8.0000000000000071E-3</v>
      </c>
      <c r="R50" s="340"/>
    </row>
    <row r="51" spans="2:18" s="3" customFormat="1" ht="27.95" customHeight="1">
      <c r="B51" s="338"/>
      <c r="C51" s="343"/>
      <c r="D51" s="20"/>
      <c r="E51" s="21"/>
      <c r="F51" s="31"/>
      <c r="G51" s="14" t="s">
        <v>14</v>
      </c>
      <c r="H51" s="15">
        <v>0.2</v>
      </c>
      <c r="I51" s="16" t="s">
        <v>81</v>
      </c>
      <c r="J51" s="12" t="s">
        <v>1078</v>
      </c>
      <c r="K51" s="16" t="s">
        <v>1079</v>
      </c>
      <c r="L51" s="65" t="s">
        <v>109</v>
      </c>
      <c r="M51" s="85">
        <f>M50</f>
        <v>2</v>
      </c>
      <c r="N51" s="15">
        <f t="shared" si="4"/>
        <v>0</v>
      </c>
      <c r="O51" s="78">
        <f t="shared" si="5"/>
        <v>0.4</v>
      </c>
      <c r="P51" s="78">
        <f t="shared" si="6"/>
        <v>0</v>
      </c>
      <c r="Q51" s="81">
        <f t="shared" si="3"/>
        <v>0</v>
      </c>
      <c r="R51" s="340"/>
    </row>
    <row r="52" spans="2:18" s="3" customFormat="1" ht="27.95" customHeight="1">
      <c r="B52" s="338"/>
      <c r="C52" s="343"/>
      <c r="D52" s="17" t="s">
        <v>1146</v>
      </c>
      <c r="E52" s="18" t="s">
        <v>71</v>
      </c>
      <c r="F52" s="19" t="s">
        <v>1023</v>
      </c>
      <c r="G52" s="14" t="s">
        <v>205</v>
      </c>
      <c r="H52" s="15">
        <v>0.4</v>
      </c>
      <c r="I52" s="16" t="s">
        <v>339</v>
      </c>
      <c r="J52" s="12" t="s">
        <v>1174</v>
      </c>
      <c r="K52" s="16" t="s">
        <v>82</v>
      </c>
      <c r="L52" s="65" t="s">
        <v>1175</v>
      </c>
      <c r="M52" s="85">
        <v>2</v>
      </c>
      <c r="N52" s="15">
        <f t="shared" si="4"/>
        <v>0.99</v>
      </c>
      <c r="O52" s="78">
        <f t="shared" si="5"/>
        <v>0</v>
      </c>
      <c r="P52" s="78">
        <f t="shared" si="6"/>
        <v>0.79200000000000004</v>
      </c>
      <c r="Q52" s="153">
        <f t="shared" si="3"/>
        <v>8.0000000000000071E-3</v>
      </c>
      <c r="R52" s="340"/>
    </row>
    <row r="53" spans="2:18" s="3" customFormat="1" ht="27.95" customHeight="1">
      <c r="B53" s="338"/>
      <c r="C53" s="343"/>
      <c r="D53" s="20"/>
      <c r="E53" s="21"/>
      <c r="F53" s="31"/>
      <c r="G53" s="14" t="s">
        <v>206</v>
      </c>
      <c r="H53" s="15">
        <v>0.4</v>
      </c>
      <c r="I53" s="16" t="s">
        <v>339</v>
      </c>
      <c r="J53" s="12" t="s">
        <v>1174</v>
      </c>
      <c r="K53" s="16" t="s">
        <v>300</v>
      </c>
      <c r="L53" s="65" t="s">
        <v>1175</v>
      </c>
      <c r="M53" s="85">
        <f>M52</f>
        <v>2</v>
      </c>
      <c r="N53" s="15">
        <f t="shared" si="4"/>
        <v>0.99</v>
      </c>
      <c r="O53" s="78">
        <f t="shared" si="5"/>
        <v>0</v>
      </c>
      <c r="P53" s="78">
        <f t="shared" si="6"/>
        <v>0.79200000000000004</v>
      </c>
      <c r="Q53" s="153">
        <f t="shared" si="3"/>
        <v>8.0000000000000071E-3</v>
      </c>
      <c r="R53" s="340"/>
    </row>
    <row r="54" spans="2:18" s="3" customFormat="1" ht="27.95" customHeight="1">
      <c r="B54" s="338"/>
      <c r="C54" s="343"/>
      <c r="D54" s="20"/>
      <c r="E54" s="21"/>
      <c r="F54" s="31"/>
      <c r="G54" s="90" t="s">
        <v>14</v>
      </c>
      <c r="H54" s="172">
        <v>0.2</v>
      </c>
      <c r="I54" s="16" t="s">
        <v>941</v>
      </c>
      <c r="J54" s="12" t="s">
        <v>942</v>
      </c>
      <c r="K54" s="16" t="s">
        <v>1080</v>
      </c>
      <c r="L54" s="65" t="s">
        <v>299</v>
      </c>
      <c r="M54" s="85">
        <f>M53</f>
        <v>2</v>
      </c>
      <c r="N54" s="15">
        <f t="shared" si="4"/>
        <v>0</v>
      </c>
      <c r="O54" s="78">
        <f t="shared" si="5"/>
        <v>0.4</v>
      </c>
      <c r="P54" s="78">
        <f t="shared" si="6"/>
        <v>0</v>
      </c>
      <c r="Q54" s="153">
        <f t="shared" si="3"/>
        <v>0</v>
      </c>
      <c r="R54" s="340"/>
    </row>
    <row r="55" spans="2:18" s="3" customFormat="1" ht="27.95" customHeight="1">
      <c r="B55" s="338"/>
      <c r="C55" s="343"/>
      <c r="D55" s="17" t="s">
        <v>62</v>
      </c>
      <c r="E55" s="18" t="s">
        <v>71</v>
      </c>
      <c r="F55" s="19" t="s">
        <v>1025</v>
      </c>
      <c r="G55" s="14" t="s">
        <v>205</v>
      </c>
      <c r="H55" s="15">
        <v>0.4</v>
      </c>
      <c r="I55" s="16" t="s">
        <v>339</v>
      </c>
      <c r="J55" s="12" t="s">
        <v>1176</v>
      </c>
      <c r="K55" s="16" t="s">
        <v>300</v>
      </c>
      <c r="L55" s="65" t="s">
        <v>1197</v>
      </c>
      <c r="M55" s="85">
        <v>2</v>
      </c>
      <c r="N55" s="15">
        <f t="shared" si="4"/>
        <v>0.99</v>
      </c>
      <c r="O55" s="78">
        <f t="shared" si="5"/>
        <v>0</v>
      </c>
      <c r="P55" s="78">
        <f t="shared" si="6"/>
        <v>0.79200000000000004</v>
      </c>
      <c r="Q55" s="153">
        <f t="shared" si="3"/>
        <v>8.0000000000000071E-3</v>
      </c>
      <c r="R55" s="340"/>
    </row>
    <row r="56" spans="2:18" s="3" customFormat="1" ht="27.95" customHeight="1">
      <c r="B56" s="338"/>
      <c r="C56" s="343"/>
      <c r="D56" s="20"/>
      <c r="E56" s="21"/>
      <c r="F56" s="31"/>
      <c r="G56" s="14" t="s">
        <v>206</v>
      </c>
      <c r="H56" s="15">
        <v>0.4</v>
      </c>
      <c r="I56" s="16" t="s">
        <v>339</v>
      </c>
      <c r="J56" s="12" t="s">
        <v>1176</v>
      </c>
      <c r="K56" s="16" t="s">
        <v>1081</v>
      </c>
      <c r="L56" s="65" t="s">
        <v>1197</v>
      </c>
      <c r="M56" s="85">
        <f>M55</f>
        <v>2</v>
      </c>
      <c r="N56" s="15">
        <f t="shared" si="4"/>
        <v>0.99</v>
      </c>
      <c r="O56" s="78">
        <f t="shared" si="5"/>
        <v>0</v>
      </c>
      <c r="P56" s="78">
        <f t="shared" si="6"/>
        <v>0.79200000000000004</v>
      </c>
      <c r="Q56" s="153">
        <f t="shared" si="3"/>
        <v>8.0000000000000071E-3</v>
      </c>
      <c r="R56" s="340"/>
    </row>
    <row r="57" spans="2:18" s="3" customFormat="1" ht="27.95" customHeight="1">
      <c r="B57" s="338"/>
      <c r="C57" s="343"/>
      <c r="D57" s="20"/>
      <c r="E57" s="21"/>
      <c r="F57" s="31"/>
      <c r="G57" s="90" t="s">
        <v>14</v>
      </c>
      <c r="H57" s="172">
        <v>0.2</v>
      </c>
      <c r="I57" s="16" t="s">
        <v>941</v>
      </c>
      <c r="J57" s="12" t="s">
        <v>1082</v>
      </c>
      <c r="K57" s="16" t="s">
        <v>298</v>
      </c>
      <c r="L57" s="65" t="s">
        <v>299</v>
      </c>
      <c r="M57" s="85">
        <f>M56</f>
        <v>2</v>
      </c>
      <c r="N57" s="15">
        <f t="shared" si="4"/>
        <v>0</v>
      </c>
      <c r="O57" s="78">
        <f t="shared" si="5"/>
        <v>0.4</v>
      </c>
      <c r="P57" s="78">
        <f t="shared" si="6"/>
        <v>0</v>
      </c>
      <c r="Q57" s="153">
        <f t="shared" si="3"/>
        <v>0</v>
      </c>
      <c r="R57" s="340"/>
    </row>
    <row r="58" spans="2:18" s="3" customFormat="1" ht="27.95" customHeight="1">
      <c r="B58" s="338"/>
      <c r="C58" s="343"/>
      <c r="D58" s="17" t="s">
        <v>1147</v>
      </c>
      <c r="E58" s="18" t="s">
        <v>890</v>
      </c>
      <c r="F58" s="19" t="s">
        <v>1027</v>
      </c>
      <c r="G58" s="14" t="s">
        <v>12</v>
      </c>
      <c r="H58" s="15">
        <v>0.8</v>
      </c>
      <c r="I58" s="16" t="s">
        <v>339</v>
      </c>
      <c r="J58" s="12" t="s">
        <v>1177</v>
      </c>
      <c r="K58" s="16" t="s">
        <v>300</v>
      </c>
      <c r="L58" s="65" t="s">
        <v>1197</v>
      </c>
      <c r="M58" s="85">
        <v>0.2</v>
      </c>
      <c r="N58" s="15">
        <f t="shared" si="4"/>
        <v>0.99</v>
      </c>
      <c r="O58" s="78">
        <f t="shared" si="5"/>
        <v>0</v>
      </c>
      <c r="P58" s="78">
        <f t="shared" si="6"/>
        <v>0.15840000000000004</v>
      </c>
      <c r="Q58" s="153">
        <f t="shared" si="3"/>
        <v>1.6000000000000018E-3</v>
      </c>
      <c r="R58" s="340"/>
    </row>
    <row r="59" spans="2:18" s="3" customFormat="1" ht="27.95" customHeight="1">
      <c r="B59" s="338"/>
      <c r="C59" s="343"/>
      <c r="D59" s="20"/>
      <c r="E59" s="21"/>
      <c r="F59" s="31"/>
      <c r="G59" s="14" t="s">
        <v>13</v>
      </c>
      <c r="H59" s="15">
        <v>0.1</v>
      </c>
      <c r="I59" s="16" t="s">
        <v>339</v>
      </c>
      <c r="J59" s="12" t="s">
        <v>1177</v>
      </c>
      <c r="K59" s="16" t="s">
        <v>300</v>
      </c>
      <c r="L59" s="65" t="s">
        <v>1197</v>
      </c>
      <c r="M59" s="85">
        <f>M58</f>
        <v>0.2</v>
      </c>
      <c r="N59" s="15">
        <f t="shared" si="4"/>
        <v>0.99</v>
      </c>
      <c r="O59" s="78">
        <f t="shared" si="5"/>
        <v>0</v>
      </c>
      <c r="P59" s="78">
        <f t="shared" si="6"/>
        <v>1.9800000000000005E-2</v>
      </c>
      <c r="Q59" s="153">
        <f t="shared" si="3"/>
        <v>2.0000000000000023E-4</v>
      </c>
      <c r="R59" s="340"/>
    </row>
    <row r="60" spans="2:18" s="3" customFormat="1" ht="27.95" customHeight="1">
      <c r="B60" s="338"/>
      <c r="C60" s="343"/>
      <c r="D60" s="20"/>
      <c r="E60" s="21"/>
      <c r="F60" s="31"/>
      <c r="G60" s="90" t="s">
        <v>14</v>
      </c>
      <c r="H60" s="15">
        <v>0.1</v>
      </c>
      <c r="I60" s="16" t="s">
        <v>941</v>
      </c>
      <c r="J60" s="12" t="s">
        <v>1082</v>
      </c>
      <c r="K60" s="16" t="s">
        <v>298</v>
      </c>
      <c r="L60" s="65" t="s">
        <v>299</v>
      </c>
      <c r="M60" s="85">
        <f>M59</f>
        <v>0.2</v>
      </c>
      <c r="N60" s="15">
        <f t="shared" si="4"/>
        <v>0</v>
      </c>
      <c r="O60" s="78">
        <f t="shared" si="5"/>
        <v>2.0000000000000004E-2</v>
      </c>
      <c r="P60" s="78">
        <f t="shared" si="6"/>
        <v>0</v>
      </c>
      <c r="Q60" s="153">
        <f t="shared" si="3"/>
        <v>0</v>
      </c>
      <c r="R60" s="340"/>
    </row>
    <row r="61" spans="2:18" s="3" customFormat="1" ht="27.95" customHeight="1">
      <c r="B61" s="338"/>
      <c r="C61" s="343"/>
      <c r="D61" s="17" t="s">
        <v>1148</v>
      </c>
      <c r="E61" s="18" t="s">
        <v>71</v>
      </c>
      <c r="F61" s="19" t="s">
        <v>1030</v>
      </c>
      <c r="G61" s="14" t="s">
        <v>205</v>
      </c>
      <c r="H61" s="15">
        <v>0.4</v>
      </c>
      <c r="I61" s="16" t="s">
        <v>941</v>
      </c>
      <c r="J61" s="12" t="s">
        <v>1082</v>
      </c>
      <c r="K61" s="16" t="s">
        <v>298</v>
      </c>
      <c r="L61" s="65" t="s">
        <v>299</v>
      </c>
      <c r="M61" s="85">
        <v>2</v>
      </c>
      <c r="N61" s="15">
        <f t="shared" si="4"/>
        <v>0</v>
      </c>
      <c r="O61" s="78">
        <f t="shared" si="5"/>
        <v>0.8</v>
      </c>
      <c r="P61" s="78">
        <f t="shared" si="6"/>
        <v>0</v>
      </c>
      <c r="Q61" s="153">
        <f t="shared" si="3"/>
        <v>0</v>
      </c>
      <c r="R61" s="340"/>
    </row>
    <row r="62" spans="2:18" s="3" customFormat="1" ht="27.95" customHeight="1">
      <c r="B62" s="338"/>
      <c r="C62" s="343"/>
      <c r="D62" s="20"/>
      <c r="E62" s="21"/>
      <c r="F62" s="31"/>
      <c r="G62" s="14" t="s">
        <v>206</v>
      </c>
      <c r="H62" s="15">
        <v>0.4</v>
      </c>
      <c r="I62" s="16" t="s">
        <v>339</v>
      </c>
      <c r="J62" s="12" t="s">
        <v>1178</v>
      </c>
      <c r="K62" s="16" t="s">
        <v>300</v>
      </c>
      <c r="L62" s="65" t="s">
        <v>1197</v>
      </c>
      <c r="M62" s="85">
        <f>M61</f>
        <v>2</v>
      </c>
      <c r="N62" s="15">
        <f t="shared" si="4"/>
        <v>0.99</v>
      </c>
      <c r="O62" s="78">
        <f t="shared" si="5"/>
        <v>0</v>
      </c>
      <c r="P62" s="78">
        <f t="shared" si="6"/>
        <v>0.79200000000000004</v>
      </c>
      <c r="Q62" s="153">
        <f t="shared" si="3"/>
        <v>8.0000000000000071E-3</v>
      </c>
      <c r="R62" s="340"/>
    </row>
    <row r="63" spans="2:18" s="3" customFormat="1" ht="27.95" customHeight="1">
      <c r="B63" s="338"/>
      <c r="C63" s="343"/>
      <c r="D63" s="20"/>
      <c r="E63" s="21"/>
      <c r="F63" s="31"/>
      <c r="G63" s="90" t="s">
        <v>14</v>
      </c>
      <c r="H63" s="172">
        <v>0.2</v>
      </c>
      <c r="I63" s="16" t="s">
        <v>941</v>
      </c>
      <c r="J63" s="12" t="s">
        <v>1082</v>
      </c>
      <c r="K63" s="16" t="s">
        <v>298</v>
      </c>
      <c r="L63" s="65" t="s">
        <v>299</v>
      </c>
      <c r="M63" s="85">
        <f>M62</f>
        <v>2</v>
      </c>
      <c r="N63" s="15">
        <f t="shared" si="4"/>
        <v>0</v>
      </c>
      <c r="O63" s="78">
        <f t="shared" si="5"/>
        <v>0.4</v>
      </c>
      <c r="P63" s="78">
        <f t="shared" si="6"/>
        <v>0</v>
      </c>
      <c r="Q63" s="153">
        <f t="shared" si="3"/>
        <v>0</v>
      </c>
      <c r="R63" s="340"/>
    </row>
    <row r="64" spans="2:18" s="3" customFormat="1" ht="27.95" customHeight="1">
      <c r="B64" s="338"/>
      <c r="C64" s="343"/>
      <c r="D64" s="17" t="s">
        <v>1149</v>
      </c>
      <c r="E64" s="18" t="s">
        <v>71</v>
      </c>
      <c r="F64" s="19" t="s">
        <v>1031</v>
      </c>
      <c r="G64" s="14" t="s">
        <v>205</v>
      </c>
      <c r="H64" s="15">
        <v>0.4</v>
      </c>
      <c r="I64" s="16" t="s">
        <v>941</v>
      </c>
      <c r="J64" s="12" t="s">
        <v>1082</v>
      </c>
      <c r="K64" s="16" t="s">
        <v>79</v>
      </c>
      <c r="L64" s="65" t="s">
        <v>109</v>
      </c>
      <c r="M64" s="85">
        <v>2</v>
      </c>
      <c r="N64" s="15">
        <f t="shared" si="4"/>
        <v>0</v>
      </c>
      <c r="O64" s="78">
        <f t="shared" si="5"/>
        <v>0.8</v>
      </c>
      <c r="P64" s="78">
        <f t="shared" si="6"/>
        <v>0</v>
      </c>
      <c r="Q64" s="153">
        <f t="shared" si="3"/>
        <v>0</v>
      </c>
      <c r="R64" s="340"/>
    </row>
    <row r="65" spans="2:18" s="3" customFormat="1" ht="27.95" customHeight="1">
      <c r="B65" s="338"/>
      <c r="C65" s="343"/>
      <c r="D65" s="20"/>
      <c r="E65" s="21"/>
      <c r="F65" s="31"/>
      <c r="G65" s="14" t="s">
        <v>206</v>
      </c>
      <c r="H65" s="15">
        <v>0.4</v>
      </c>
      <c r="I65" s="16" t="s">
        <v>339</v>
      </c>
      <c r="J65" s="12" t="s">
        <v>1179</v>
      </c>
      <c r="K65" s="16" t="s">
        <v>300</v>
      </c>
      <c r="L65" s="65" t="s">
        <v>1197</v>
      </c>
      <c r="M65" s="85">
        <f>M64</f>
        <v>2</v>
      </c>
      <c r="N65" s="15">
        <f t="shared" si="4"/>
        <v>0.99</v>
      </c>
      <c r="O65" s="78">
        <f t="shared" si="5"/>
        <v>0</v>
      </c>
      <c r="P65" s="78">
        <f t="shared" si="6"/>
        <v>0.79200000000000004</v>
      </c>
      <c r="Q65" s="153">
        <f t="shared" si="3"/>
        <v>8.0000000000000071E-3</v>
      </c>
      <c r="R65" s="340"/>
    </row>
    <row r="66" spans="2:18" s="3" customFormat="1" ht="27.95" customHeight="1">
      <c r="B66" s="338"/>
      <c r="C66" s="343"/>
      <c r="D66" s="20"/>
      <c r="E66" s="21"/>
      <c r="F66" s="31"/>
      <c r="G66" s="90" t="s">
        <v>14</v>
      </c>
      <c r="H66" s="172">
        <v>0.2</v>
      </c>
      <c r="I66" s="16" t="s">
        <v>941</v>
      </c>
      <c r="J66" s="12" t="s">
        <v>1082</v>
      </c>
      <c r="K66" s="16" t="s">
        <v>298</v>
      </c>
      <c r="L66" s="65" t="s">
        <v>299</v>
      </c>
      <c r="M66" s="85">
        <f>M65</f>
        <v>2</v>
      </c>
      <c r="N66" s="15">
        <f t="shared" si="4"/>
        <v>0</v>
      </c>
      <c r="O66" s="78">
        <f t="shared" si="5"/>
        <v>0.4</v>
      </c>
      <c r="P66" s="78">
        <f t="shared" si="6"/>
        <v>0</v>
      </c>
      <c r="Q66" s="153">
        <f t="shared" si="3"/>
        <v>0</v>
      </c>
      <c r="R66" s="340"/>
    </row>
    <row r="67" spans="2:18" s="3" customFormat="1" ht="27.95" customHeight="1">
      <c r="B67" s="338"/>
      <c r="C67" s="343"/>
      <c r="D67" s="17" t="s">
        <v>1150</v>
      </c>
      <c r="E67" s="18" t="s">
        <v>76</v>
      </c>
      <c r="F67" s="19" t="s">
        <v>1033</v>
      </c>
      <c r="G67" s="168" t="s">
        <v>356</v>
      </c>
      <c r="H67" s="164">
        <v>0.25</v>
      </c>
      <c r="I67" s="16" t="s">
        <v>68</v>
      </c>
      <c r="J67" s="12" t="s">
        <v>4243</v>
      </c>
      <c r="K67" s="16" t="s">
        <v>82</v>
      </c>
      <c r="L67" s="65" t="s">
        <v>1197</v>
      </c>
      <c r="M67" s="87">
        <v>1</v>
      </c>
      <c r="N67" s="15">
        <f t="shared" si="4"/>
        <v>0.99</v>
      </c>
      <c r="O67" s="78">
        <f t="shared" si="5"/>
        <v>0</v>
      </c>
      <c r="P67" s="78">
        <f t="shared" si="6"/>
        <v>0.2475</v>
      </c>
      <c r="Q67" s="153">
        <f t="shared" si="3"/>
        <v>2.5000000000000022E-3</v>
      </c>
      <c r="R67" s="340"/>
    </row>
    <row r="68" spans="2:18" s="3" customFormat="1" ht="27.95" customHeight="1">
      <c r="B68" s="338"/>
      <c r="C68" s="343"/>
      <c r="D68" s="20"/>
      <c r="E68" s="21"/>
      <c r="F68" s="31"/>
      <c r="G68" s="168" t="s">
        <v>886</v>
      </c>
      <c r="H68" s="164">
        <v>0.25</v>
      </c>
      <c r="I68" s="16" t="s">
        <v>1083</v>
      </c>
      <c r="J68" s="12" t="s">
        <v>1180</v>
      </c>
      <c r="K68" s="16" t="s">
        <v>1084</v>
      </c>
      <c r="L68" s="65" t="s">
        <v>1197</v>
      </c>
      <c r="M68" s="85">
        <f>M67</f>
        <v>1</v>
      </c>
      <c r="N68" s="15">
        <f t="shared" si="4"/>
        <v>0.99</v>
      </c>
      <c r="O68" s="78">
        <f t="shared" si="5"/>
        <v>0</v>
      </c>
      <c r="P68" s="78">
        <f t="shared" si="6"/>
        <v>0.2475</v>
      </c>
      <c r="Q68" s="153">
        <f t="shared" si="3"/>
        <v>2.5000000000000022E-3</v>
      </c>
      <c r="R68" s="340"/>
    </row>
    <row r="69" spans="2:18" s="3" customFormat="1" ht="27.95" customHeight="1">
      <c r="B69" s="338"/>
      <c r="C69" s="343"/>
      <c r="D69" s="20"/>
      <c r="E69" s="21"/>
      <c r="F69" s="31"/>
      <c r="G69" s="168" t="s">
        <v>887</v>
      </c>
      <c r="H69" s="164">
        <v>0.25</v>
      </c>
      <c r="I69" s="16" t="s">
        <v>1083</v>
      </c>
      <c r="J69" s="12" t="s">
        <v>1180</v>
      </c>
      <c r="K69" s="16" t="s">
        <v>1084</v>
      </c>
      <c r="L69" s="65" t="s">
        <v>1197</v>
      </c>
      <c r="M69" s="85">
        <f>M68</f>
        <v>1</v>
      </c>
      <c r="N69" s="15">
        <f t="shared" si="4"/>
        <v>0.99</v>
      </c>
      <c r="O69" s="78">
        <f t="shared" si="5"/>
        <v>0</v>
      </c>
      <c r="P69" s="78">
        <f t="shared" si="6"/>
        <v>0.2475</v>
      </c>
      <c r="Q69" s="153">
        <f t="shared" si="3"/>
        <v>2.5000000000000022E-3</v>
      </c>
      <c r="R69" s="340"/>
    </row>
    <row r="70" spans="2:18" s="3" customFormat="1" ht="27.95" customHeight="1">
      <c r="B70" s="338"/>
      <c r="C70" s="343"/>
      <c r="D70" s="20"/>
      <c r="E70" s="21"/>
      <c r="F70" s="31"/>
      <c r="G70" s="186" t="s">
        <v>888</v>
      </c>
      <c r="H70" s="183">
        <v>0.25</v>
      </c>
      <c r="I70" s="16" t="s">
        <v>81</v>
      </c>
      <c r="J70" s="12" t="s">
        <v>942</v>
      </c>
      <c r="K70" s="16" t="s">
        <v>1085</v>
      </c>
      <c r="L70" s="65" t="s">
        <v>1086</v>
      </c>
      <c r="M70" s="85">
        <f>M69</f>
        <v>1</v>
      </c>
      <c r="N70" s="15">
        <f t="shared" si="4"/>
        <v>0</v>
      </c>
      <c r="O70" s="78">
        <f t="shared" si="5"/>
        <v>0.25</v>
      </c>
      <c r="P70" s="78">
        <f t="shared" si="6"/>
        <v>0</v>
      </c>
      <c r="Q70" s="153">
        <f t="shared" si="3"/>
        <v>0</v>
      </c>
      <c r="R70" s="340"/>
    </row>
    <row r="71" spans="2:18" s="3" customFormat="1" ht="27.95" customHeight="1">
      <c r="B71" s="338"/>
      <c r="C71" s="343"/>
      <c r="D71" s="17" t="s">
        <v>132</v>
      </c>
      <c r="E71" s="18" t="s">
        <v>1034</v>
      </c>
      <c r="F71" s="19" t="s">
        <v>1064</v>
      </c>
      <c r="G71" s="14" t="s">
        <v>205</v>
      </c>
      <c r="H71" s="164">
        <v>0.8</v>
      </c>
      <c r="I71" s="16" t="s">
        <v>68</v>
      </c>
      <c r="J71" s="12" t="s">
        <v>1181</v>
      </c>
      <c r="K71" s="16" t="s">
        <v>1096</v>
      </c>
      <c r="L71" s="65" t="s">
        <v>1197</v>
      </c>
      <c r="M71" s="87">
        <v>3</v>
      </c>
      <c r="N71" s="15">
        <f t="shared" si="4"/>
        <v>0.99</v>
      </c>
      <c r="O71" s="78">
        <f t="shared" si="5"/>
        <v>0</v>
      </c>
      <c r="P71" s="78">
        <f t="shared" si="6"/>
        <v>2.3760000000000003</v>
      </c>
      <c r="Q71" s="153">
        <f t="shared" ref="Q71:Q130" si="7">IF(P71=0,0,M71*H71*(1-N71))</f>
        <v>2.4000000000000025E-2</v>
      </c>
      <c r="R71" s="340"/>
    </row>
    <row r="72" spans="2:18" s="3" customFormat="1" ht="27.95" customHeight="1">
      <c r="B72" s="338"/>
      <c r="C72" s="343"/>
      <c r="D72" s="20"/>
      <c r="E72" s="21"/>
      <c r="F72" s="31"/>
      <c r="G72" s="14" t="s">
        <v>206</v>
      </c>
      <c r="H72" s="164">
        <v>0.1</v>
      </c>
      <c r="I72" s="16" t="s">
        <v>1097</v>
      </c>
      <c r="J72" s="12" t="s">
        <v>1182</v>
      </c>
      <c r="K72" s="16" t="s">
        <v>1098</v>
      </c>
      <c r="L72" s="65" t="s">
        <v>1197</v>
      </c>
      <c r="M72" s="85">
        <f>M71</f>
        <v>3</v>
      </c>
      <c r="N72" s="15">
        <f t="shared" si="4"/>
        <v>0.99</v>
      </c>
      <c r="O72" s="78">
        <f t="shared" si="5"/>
        <v>0</v>
      </c>
      <c r="P72" s="78">
        <f t="shared" si="6"/>
        <v>0.29700000000000004</v>
      </c>
      <c r="Q72" s="153">
        <f t="shared" si="7"/>
        <v>3.0000000000000031E-3</v>
      </c>
      <c r="R72" s="340"/>
    </row>
    <row r="73" spans="2:18" s="3" customFormat="1" ht="27.95" customHeight="1">
      <c r="B73" s="338"/>
      <c r="C73" s="343"/>
      <c r="D73" s="20"/>
      <c r="E73" s="21"/>
      <c r="F73" s="31"/>
      <c r="G73" s="90" t="s">
        <v>14</v>
      </c>
      <c r="H73" s="164">
        <v>0.1</v>
      </c>
      <c r="I73" s="16" t="s">
        <v>1099</v>
      </c>
      <c r="J73" s="12" t="s">
        <v>942</v>
      </c>
      <c r="K73" s="16" t="s">
        <v>79</v>
      </c>
      <c r="L73" s="65" t="s">
        <v>1100</v>
      </c>
      <c r="M73" s="85">
        <f>M72</f>
        <v>3</v>
      </c>
      <c r="N73" s="15">
        <f t="shared" si="4"/>
        <v>0</v>
      </c>
      <c r="O73" s="78">
        <f t="shared" si="5"/>
        <v>0.30000000000000004</v>
      </c>
      <c r="P73" s="78">
        <f t="shared" si="6"/>
        <v>0</v>
      </c>
      <c r="Q73" s="153">
        <f t="shared" si="7"/>
        <v>0</v>
      </c>
      <c r="R73" s="340"/>
    </row>
    <row r="74" spans="2:18" s="3" customFormat="1" ht="27.95" customHeight="1">
      <c r="B74" s="338"/>
      <c r="C74" s="343"/>
      <c r="D74" s="17" t="s">
        <v>1151</v>
      </c>
      <c r="E74" s="18" t="s">
        <v>76</v>
      </c>
      <c r="F74" s="19" t="s">
        <v>1035</v>
      </c>
      <c r="G74" s="168" t="s">
        <v>356</v>
      </c>
      <c r="H74" s="164">
        <v>0.25</v>
      </c>
      <c r="I74" s="16" t="s">
        <v>1074</v>
      </c>
      <c r="J74" s="12" t="s">
        <v>1183</v>
      </c>
      <c r="K74" s="16" t="s">
        <v>1103</v>
      </c>
      <c r="L74" s="65" t="s">
        <v>1197</v>
      </c>
      <c r="M74" s="87">
        <v>1</v>
      </c>
      <c r="N74" s="15">
        <f t="shared" si="4"/>
        <v>0.99</v>
      </c>
      <c r="O74" s="78">
        <f t="shared" si="5"/>
        <v>0</v>
      </c>
      <c r="P74" s="78">
        <f t="shared" si="6"/>
        <v>0.2475</v>
      </c>
      <c r="Q74" s="153">
        <f t="shared" si="7"/>
        <v>2.5000000000000022E-3</v>
      </c>
      <c r="R74" s="340"/>
    </row>
    <row r="75" spans="2:18" s="3" customFormat="1" ht="27.95" customHeight="1">
      <c r="B75" s="338"/>
      <c r="C75" s="343"/>
      <c r="D75" s="20"/>
      <c r="E75" s="21"/>
      <c r="F75" s="31"/>
      <c r="G75" s="168" t="s">
        <v>886</v>
      </c>
      <c r="H75" s="164">
        <v>0.25</v>
      </c>
      <c r="I75" s="16" t="s">
        <v>68</v>
      </c>
      <c r="J75" s="12" t="s">
        <v>1183</v>
      </c>
      <c r="K75" s="16" t="s">
        <v>1103</v>
      </c>
      <c r="L75" s="65" t="s">
        <v>1197</v>
      </c>
      <c r="M75" s="85">
        <f>M74</f>
        <v>1</v>
      </c>
      <c r="N75" s="15">
        <f t="shared" si="4"/>
        <v>0.99</v>
      </c>
      <c r="O75" s="78">
        <f t="shared" si="5"/>
        <v>0</v>
      </c>
      <c r="P75" s="78">
        <f t="shared" si="6"/>
        <v>0.2475</v>
      </c>
      <c r="Q75" s="153">
        <f t="shared" si="7"/>
        <v>2.5000000000000022E-3</v>
      </c>
      <c r="R75" s="340"/>
    </row>
    <row r="76" spans="2:18" s="3" customFormat="1" ht="27.95" customHeight="1">
      <c r="B76" s="338"/>
      <c r="C76" s="343"/>
      <c r="D76" s="20"/>
      <c r="E76" s="21"/>
      <c r="F76" s="31"/>
      <c r="G76" s="168" t="s">
        <v>887</v>
      </c>
      <c r="H76" s="164">
        <v>0.25</v>
      </c>
      <c r="I76" s="16" t="s">
        <v>68</v>
      </c>
      <c r="J76" s="12" t="s">
        <v>1183</v>
      </c>
      <c r="K76" s="16" t="s">
        <v>1103</v>
      </c>
      <c r="L76" s="65" t="s">
        <v>1197</v>
      </c>
      <c r="M76" s="85">
        <f>M75</f>
        <v>1</v>
      </c>
      <c r="N76" s="15">
        <f t="shared" si="4"/>
        <v>0.99</v>
      </c>
      <c r="O76" s="78">
        <f t="shared" si="5"/>
        <v>0</v>
      </c>
      <c r="P76" s="78">
        <f t="shared" si="6"/>
        <v>0.2475</v>
      </c>
      <c r="Q76" s="153">
        <f t="shared" si="7"/>
        <v>2.5000000000000022E-3</v>
      </c>
      <c r="R76" s="340"/>
    </row>
    <row r="77" spans="2:18" s="3" customFormat="1" ht="27.95" customHeight="1">
      <c r="B77" s="338"/>
      <c r="C77" s="343"/>
      <c r="D77" s="20"/>
      <c r="E77" s="21"/>
      <c r="F77" s="31"/>
      <c r="G77" s="186" t="s">
        <v>888</v>
      </c>
      <c r="H77" s="183">
        <v>0.25</v>
      </c>
      <c r="I77" s="16" t="s">
        <v>1104</v>
      </c>
      <c r="J77" s="12" t="s">
        <v>1105</v>
      </c>
      <c r="K77" s="16" t="s">
        <v>1106</v>
      </c>
      <c r="L77" s="65" t="s">
        <v>1107</v>
      </c>
      <c r="M77" s="85">
        <f>M76</f>
        <v>1</v>
      </c>
      <c r="N77" s="15">
        <f t="shared" si="4"/>
        <v>0</v>
      </c>
      <c r="O77" s="78">
        <f t="shared" si="5"/>
        <v>0.25</v>
      </c>
      <c r="P77" s="78">
        <f t="shared" si="6"/>
        <v>0</v>
      </c>
      <c r="Q77" s="153">
        <f t="shared" si="7"/>
        <v>0</v>
      </c>
      <c r="R77" s="340"/>
    </row>
    <row r="78" spans="2:18" s="3" customFormat="1" ht="27.95" customHeight="1">
      <c r="B78" s="338"/>
      <c r="C78" s="343"/>
      <c r="D78" s="17" t="s">
        <v>1152</v>
      </c>
      <c r="E78" s="18" t="s">
        <v>71</v>
      </c>
      <c r="F78" s="19" t="s">
        <v>1037</v>
      </c>
      <c r="G78" s="14" t="s">
        <v>205</v>
      </c>
      <c r="H78" s="15">
        <v>0.4</v>
      </c>
      <c r="I78" s="16" t="s">
        <v>81</v>
      </c>
      <c r="J78" s="12" t="s">
        <v>1082</v>
      </c>
      <c r="K78" s="16" t="s">
        <v>298</v>
      </c>
      <c r="L78" s="65" t="s">
        <v>109</v>
      </c>
      <c r="M78" s="85">
        <v>2</v>
      </c>
      <c r="N78" s="15">
        <f t="shared" si="4"/>
        <v>0</v>
      </c>
      <c r="O78" s="78">
        <f t="shared" si="5"/>
        <v>0.8</v>
      </c>
      <c r="P78" s="78">
        <f t="shared" si="6"/>
        <v>0</v>
      </c>
      <c r="Q78" s="153">
        <f t="shared" si="7"/>
        <v>0</v>
      </c>
      <c r="R78" s="340"/>
    </row>
    <row r="79" spans="2:18" s="3" customFormat="1" ht="39.950000000000003" customHeight="1">
      <c r="B79" s="338"/>
      <c r="C79" s="343"/>
      <c r="D79" s="20"/>
      <c r="E79" s="21"/>
      <c r="F79" s="31"/>
      <c r="G79" s="14" t="s">
        <v>206</v>
      </c>
      <c r="H79" s="15">
        <v>0.4</v>
      </c>
      <c r="I79" s="16" t="s">
        <v>68</v>
      </c>
      <c r="J79" s="13" t="s">
        <v>1184</v>
      </c>
      <c r="K79" s="16" t="s">
        <v>82</v>
      </c>
      <c r="L79" s="65" t="s">
        <v>1197</v>
      </c>
      <c r="M79" s="85">
        <f>M78</f>
        <v>2</v>
      </c>
      <c r="N79" s="15">
        <f t="shared" si="4"/>
        <v>0.99</v>
      </c>
      <c r="O79" s="78">
        <f t="shared" si="5"/>
        <v>0</v>
      </c>
      <c r="P79" s="78">
        <f t="shared" si="6"/>
        <v>0.79200000000000004</v>
      </c>
      <c r="Q79" s="153">
        <f t="shared" si="7"/>
        <v>8.0000000000000071E-3</v>
      </c>
      <c r="R79" s="340"/>
    </row>
    <row r="80" spans="2:18" s="3" customFormat="1" ht="27.95" customHeight="1">
      <c r="B80" s="338"/>
      <c r="C80" s="343"/>
      <c r="D80" s="20"/>
      <c r="E80" s="21"/>
      <c r="F80" s="31"/>
      <c r="G80" s="14" t="s">
        <v>14</v>
      </c>
      <c r="H80" s="15">
        <v>0.2</v>
      </c>
      <c r="I80" s="16" t="s">
        <v>81</v>
      </c>
      <c r="J80" s="12" t="s">
        <v>942</v>
      </c>
      <c r="K80" s="16" t="s">
        <v>79</v>
      </c>
      <c r="L80" s="65" t="s">
        <v>109</v>
      </c>
      <c r="M80" s="85">
        <f>M79</f>
        <v>2</v>
      </c>
      <c r="N80" s="15">
        <f t="shared" si="4"/>
        <v>0</v>
      </c>
      <c r="O80" s="78">
        <f t="shared" si="5"/>
        <v>0.4</v>
      </c>
      <c r="P80" s="78">
        <f t="shared" si="6"/>
        <v>0</v>
      </c>
      <c r="Q80" s="81">
        <f t="shared" si="7"/>
        <v>0</v>
      </c>
      <c r="R80" s="340"/>
    </row>
    <row r="81" spans="2:18" s="3" customFormat="1" ht="27.95" customHeight="1">
      <c r="B81" s="338"/>
      <c r="C81" s="343"/>
      <c r="D81" s="17" t="s">
        <v>1153</v>
      </c>
      <c r="E81" s="18" t="s">
        <v>71</v>
      </c>
      <c r="F81" s="19" t="s">
        <v>1038</v>
      </c>
      <c r="G81" s="14" t="s">
        <v>205</v>
      </c>
      <c r="H81" s="15">
        <v>0.4</v>
      </c>
      <c r="I81" s="16" t="s">
        <v>81</v>
      </c>
      <c r="J81" s="12" t="s">
        <v>1082</v>
      </c>
      <c r="K81" s="16" t="s">
        <v>298</v>
      </c>
      <c r="L81" s="65" t="s">
        <v>109</v>
      </c>
      <c r="M81" s="85">
        <v>2</v>
      </c>
      <c r="N81" s="15">
        <f t="shared" si="4"/>
        <v>0</v>
      </c>
      <c r="O81" s="78">
        <f t="shared" si="5"/>
        <v>0.8</v>
      </c>
      <c r="P81" s="78">
        <f t="shared" si="6"/>
        <v>0</v>
      </c>
      <c r="Q81" s="153">
        <f t="shared" si="7"/>
        <v>0</v>
      </c>
      <c r="R81" s="340"/>
    </row>
    <row r="82" spans="2:18" s="3" customFormat="1" ht="39.950000000000003" customHeight="1">
      <c r="B82" s="338"/>
      <c r="C82" s="343"/>
      <c r="D82" s="20"/>
      <c r="E82" s="21"/>
      <c r="F82" s="31"/>
      <c r="G82" s="14" t="s">
        <v>206</v>
      </c>
      <c r="H82" s="15">
        <v>0.4</v>
      </c>
      <c r="I82" s="16" t="s">
        <v>68</v>
      </c>
      <c r="J82" s="13" t="s">
        <v>1184</v>
      </c>
      <c r="K82" s="16" t="s">
        <v>82</v>
      </c>
      <c r="L82" s="65" t="s">
        <v>1197</v>
      </c>
      <c r="M82" s="85">
        <f>M81</f>
        <v>2</v>
      </c>
      <c r="N82" s="15">
        <f t="shared" si="4"/>
        <v>0.99</v>
      </c>
      <c r="O82" s="78">
        <f t="shared" si="5"/>
        <v>0</v>
      </c>
      <c r="P82" s="78">
        <f t="shared" si="6"/>
        <v>0.79200000000000004</v>
      </c>
      <c r="Q82" s="153">
        <f t="shared" si="7"/>
        <v>8.0000000000000071E-3</v>
      </c>
      <c r="R82" s="340"/>
    </row>
    <row r="83" spans="2:18" s="3" customFormat="1" ht="27.95" customHeight="1">
      <c r="B83" s="338"/>
      <c r="C83" s="343"/>
      <c r="D83" s="20"/>
      <c r="E83" s="21"/>
      <c r="F83" s="31"/>
      <c r="G83" s="90" t="s">
        <v>14</v>
      </c>
      <c r="H83" s="172">
        <v>0.2</v>
      </c>
      <c r="I83" s="16" t="s">
        <v>81</v>
      </c>
      <c r="J83" s="12" t="s">
        <v>942</v>
      </c>
      <c r="K83" s="16" t="s">
        <v>79</v>
      </c>
      <c r="L83" s="65" t="s">
        <v>109</v>
      </c>
      <c r="M83" s="85">
        <f>M82</f>
        <v>2</v>
      </c>
      <c r="N83" s="15">
        <f t="shared" si="4"/>
        <v>0</v>
      </c>
      <c r="O83" s="78">
        <f t="shared" si="5"/>
        <v>0.4</v>
      </c>
      <c r="P83" s="78">
        <f t="shared" si="6"/>
        <v>0</v>
      </c>
      <c r="Q83" s="153">
        <f t="shared" si="7"/>
        <v>0</v>
      </c>
      <c r="R83" s="340"/>
    </row>
    <row r="84" spans="2:18" s="3" customFormat="1" ht="27.95" customHeight="1">
      <c r="B84" s="338"/>
      <c r="C84" s="343"/>
      <c r="D84" s="17" t="s">
        <v>1154</v>
      </c>
      <c r="E84" s="18" t="s">
        <v>890</v>
      </c>
      <c r="F84" s="19" t="s">
        <v>1041</v>
      </c>
      <c r="G84" s="14" t="s">
        <v>12</v>
      </c>
      <c r="H84" s="15">
        <v>0.8</v>
      </c>
      <c r="I84" s="16" t="s">
        <v>1111</v>
      </c>
      <c r="J84" s="12" t="s">
        <v>1185</v>
      </c>
      <c r="K84" s="16" t="s">
        <v>1112</v>
      </c>
      <c r="L84" s="65" t="s">
        <v>1197</v>
      </c>
      <c r="M84" s="85">
        <v>0.2</v>
      </c>
      <c r="N84" s="15">
        <f t="shared" si="4"/>
        <v>0.99</v>
      </c>
      <c r="O84" s="78">
        <f t="shared" si="5"/>
        <v>0</v>
      </c>
      <c r="P84" s="78">
        <f t="shared" si="6"/>
        <v>0.15840000000000004</v>
      </c>
      <c r="Q84" s="153">
        <f t="shared" si="7"/>
        <v>1.6000000000000018E-3</v>
      </c>
      <c r="R84" s="340"/>
    </row>
    <row r="85" spans="2:18" s="3" customFormat="1" ht="27.95" customHeight="1">
      <c r="B85" s="338"/>
      <c r="C85" s="343"/>
      <c r="D85" s="20"/>
      <c r="E85" s="21"/>
      <c r="F85" s="31"/>
      <c r="G85" s="14" t="s">
        <v>13</v>
      </c>
      <c r="H85" s="15">
        <v>0.1</v>
      </c>
      <c r="I85" s="16" t="s">
        <v>1111</v>
      </c>
      <c r="J85" s="12" t="s">
        <v>1186</v>
      </c>
      <c r="K85" s="16" t="s">
        <v>1112</v>
      </c>
      <c r="L85" s="65" t="s">
        <v>1197</v>
      </c>
      <c r="M85" s="85">
        <f>M84</f>
        <v>0.2</v>
      </c>
      <c r="N85" s="15">
        <f t="shared" si="4"/>
        <v>0.99</v>
      </c>
      <c r="O85" s="78">
        <f t="shared" si="5"/>
        <v>0</v>
      </c>
      <c r="P85" s="78">
        <f t="shared" si="6"/>
        <v>1.9800000000000005E-2</v>
      </c>
      <c r="Q85" s="153">
        <f t="shared" si="7"/>
        <v>2.0000000000000023E-4</v>
      </c>
      <c r="R85" s="340"/>
    </row>
    <row r="86" spans="2:18" s="3" customFormat="1" ht="27.95" customHeight="1">
      <c r="B86" s="338"/>
      <c r="C86" s="343"/>
      <c r="D86" s="20"/>
      <c r="E86" s="21"/>
      <c r="F86" s="31"/>
      <c r="G86" s="14" t="s">
        <v>14</v>
      </c>
      <c r="H86" s="15">
        <v>0.1</v>
      </c>
      <c r="I86" s="16" t="s">
        <v>1113</v>
      </c>
      <c r="J86" s="12" t="s">
        <v>1114</v>
      </c>
      <c r="K86" s="16" t="s">
        <v>1115</v>
      </c>
      <c r="L86" s="65" t="s">
        <v>1116</v>
      </c>
      <c r="M86" s="85">
        <f>M85</f>
        <v>0.2</v>
      </c>
      <c r="N86" s="15">
        <f t="shared" si="4"/>
        <v>0</v>
      </c>
      <c r="O86" s="78">
        <f t="shared" si="5"/>
        <v>2.0000000000000004E-2</v>
      </c>
      <c r="P86" s="78">
        <f t="shared" si="6"/>
        <v>0</v>
      </c>
      <c r="Q86" s="153">
        <f t="shared" si="7"/>
        <v>0</v>
      </c>
      <c r="R86" s="340"/>
    </row>
    <row r="87" spans="2:18" s="3" customFormat="1" ht="27.95" customHeight="1">
      <c r="B87" s="338"/>
      <c r="C87" s="343"/>
      <c r="D87" s="17" t="s">
        <v>1155</v>
      </c>
      <c r="E87" s="18" t="s">
        <v>890</v>
      </c>
      <c r="F87" s="19" t="s">
        <v>1042</v>
      </c>
      <c r="G87" s="14" t="s">
        <v>12</v>
      </c>
      <c r="H87" s="15">
        <v>0.8</v>
      </c>
      <c r="I87" s="16" t="s">
        <v>1111</v>
      </c>
      <c r="J87" s="12" t="s">
        <v>1187</v>
      </c>
      <c r="K87" s="16" t="s">
        <v>1112</v>
      </c>
      <c r="L87" s="65" t="s">
        <v>1197</v>
      </c>
      <c r="M87" s="85">
        <v>0.2</v>
      </c>
      <c r="N87" s="15">
        <f t="shared" si="4"/>
        <v>0.99</v>
      </c>
      <c r="O87" s="78">
        <f t="shared" si="5"/>
        <v>0</v>
      </c>
      <c r="P87" s="78">
        <f t="shared" si="6"/>
        <v>0.15840000000000004</v>
      </c>
      <c r="Q87" s="153">
        <f t="shared" si="7"/>
        <v>1.6000000000000018E-3</v>
      </c>
      <c r="R87" s="340"/>
    </row>
    <row r="88" spans="2:18" s="3" customFormat="1" ht="27.95" customHeight="1">
      <c r="B88" s="338"/>
      <c r="C88" s="343"/>
      <c r="D88" s="20"/>
      <c r="E88" s="21"/>
      <c r="F88" s="31"/>
      <c r="G88" s="14" t="s">
        <v>13</v>
      </c>
      <c r="H88" s="15">
        <v>0.1</v>
      </c>
      <c r="I88" s="16" t="s">
        <v>1111</v>
      </c>
      <c r="J88" s="12" t="s">
        <v>1188</v>
      </c>
      <c r="K88" s="16" t="s">
        <v>1112</v>
      </c>
      <c r="L88" s="65" t="s">
        <v>1197</v>
      </c>
      <c r="M88" s="85">
        <f>M87</f>
        <v>0.2</v>
      </c>
      <c r="N88" s="15">
        <f t="shared" si="4"/>
        <v>0.99</v>
      </c>
      <c r="O88" s="78">
        <f t="shared" si="5"/>
        <v>0</v>
      </c>
      <c r="P88" s="78">
        <f t="shared" si="6"/>
        <v>1.9800000000000005E-2</v>
      </c>
      <c r="Q88" s="153">
        <f t="shared" si="7"/>
        <v>2.0000000000000023E-4</v>
      </c>
      <c r="R88" s="340"/>
    </row>
    <row r="89" spans="2:18" s="3" customFormat="1" ht="27.95" customHeight="1">
      <c r="B89" s="338"/>
      <c r="C89" s="343"/>
      <c r="D89" s="20"/>
      <c r="E89" s="21"/>
      <c r="F89" s="31"/>
      <c r="G89" s="14" t="s">
        <v>14</v>
      </c>
      <c r="H89" s="15">
        <v>0.1</v>
      </c>
      <c r="I89" s="16" t="s">
        <v>1113</v>
      </c>
      <c r="J89" s="12" t="s">
        <v>1114</v>
      </c>
      <c r="K89" s="16" t="s">
        <v>1115</v>
      </c>
      <c r="L89" s="65" t="s">
        <v>1116</v>
      </c>
      <c r="M89" s="85">
        <f>M88</f>
        <v>0.2</v>
      </c>
      <c r="N89" s="15">
        <f t="shared" si="4"/>
        <v>0</v>
      </c>
      <c r="O89" s="78">
        <f t="shared" si="5"/>
        <v>2.0000000000000004E-2</v>
      </c>
      <c r="P89" s="78">
        <f t="shared" si="6"/>
        <v>0</v>
      </c>
      <c r="Q89" s="153">
        <f t="shared" si="7"/>
        <v>0</v>
      </c>
      <c r="R89" s="340"/>
    </row>
    <row r="90" spans="2:18" s="3" customFormat="1" ht="27.95" customHeight="1">
      <c r="B90" s="338"/>
      <c r="C90" s="343"/>
      <c r="D90" s="17" t="s">
        <v>110</v>
      </c>
      <c r="E90" s="18" t="s">
        <v>890</v>
      </c>
      <c r="F90" s="19" t="s">
        <v>1045</v>
      </c>
      <c r="G90" s="14" t="s">
        <v>12</v>
      </c>
      <c r="H90" s="15">
        <v>0.8</v>
      </c>
      <c r="I90" s="165" t="s">
        <v>339</v>
      </c>
      <c r="J90" s="13" t="s">
        <v>1189</v>
      </c>
      <c r="K90" s="165" t="s">
        <v>928</v>
      </c>
      <c r="L90" s="65" t="s">
        <v>1197</v>
      </c>
      <c r="M90" s="85">
        <v>0.2</v>
      </c>
      <c r="N90" s="15">
        <f t="shared" si="4"/>
        <v>0.99</v>
      </c>
      <c r="O90" s="78">
        <f t="shared" si="5"/>
        <v>0</v>
      </c>
      <c r="P90" s="78">
        <f t="shared" si="6"/>
        <v>0.15840000000000004</v>
      </c>
      <c r="Q90" s="153">
        <f t="shared" si="7"/>
        <v>1.6000000000000018E-3</v>
      </c>
      <c r="R90" s="340"/>
    </row>
    <row r="91" spans="2:18" s="3" customFormat="1" ht="27.95" customHeight="1">
      <c r="B91" s="338"/>
      <c r="C91" s="343"/>
      <c r="D91" s="20"/>
      <c r="E91" s="21"/>
      <c r="F91" s="31"/>
      <c r="G91" s="14" t="s">
        <v>13</v>
      </c>
      <c r="H91" s="15">
        <v>0.1</v>
      </c>
      <c r="I91" s="165" t="s">
        <v>339</v>
      </c>
      <c r="J91" s="13" t="s">
        <v>1189</v>
      </c>
      <c r="K91" s="165" t="s">
        <v>928</v>
      </c>
      <c r="L91" s="65" t="s">
        <v>1197</v>
      </c>
      <c r="M91" s="85">
        <f>M90</f>
        <v>0.2</v>
      </c>
      <c r="N91" s="15">
        <f t="shared" si="4"/>
        <v>0.99</v>
      </c>
      <c r="O91" s="78">
        <f t="shared" si="5"/>
        <v>0</v>
      </c>
      <c r="P91" s="78">
        <f t="shared" si="6"/>
        <v>1.9800000000000005E-2</v>
      </c>
      <c r="Q91" s="153">
        <f t="shared" si="7"/>
        <v>2.0000000000000023E-4</v>
      </c>
      <c r="R91" s="340"/>
    </row>
    <row r="92" spans="2:18" s="3" customFormat="1" ht="27.95" customHeight="1">
      <c r="B92" s="338"/>
      <c r="C92" s="343"/>
      <c r="D92" s="20"/>
      <c r="E92" s="21"/>
      <c r="F92" s="31"/>
      <c r="G92" s="14" t="s">
        <v>14</v>
      </c>
      <c r="H92" s="15">
        <v>0.1</v>
      </c>
      <c r="I92" s="165" t="s">
        <v>339</v>
      </c>
      <c r="J92" s="13" t="s">
        <v>1189</v>
      </c>
      <c r="K92" s="165" t="s">
        <v>82</v>
      </c>
      <c r="L92" s="65" t="s">
        <v>1197</v>
      </c>
      <c r="M92" s="85">
        <f>M91</f>
        <v>0.2</v>
      </c>
      <c r="N92" s="15">
        <f t="shared" ref="N92:N130" si="8">IF(K92="Detected", 0.99,0)</f>
        <v>0.99</v>
      </c>
      <c r="O92" s="78">
        <f t="shared" ref="O92:O130" si="9">IF(I92="Safe", M92*H92,0)</f>
        <v>0</v>
      </c>
      <c r="P92" s="78">
        <f t="shared" ref="P92:P130" si="10">IF(I92="Dangerous",M92*H92*N92,0)</f>
        <v>1.9800000000000005E-2</v>
      </c>
      <c r="Q92" s="153">
        <f t="shared" si="7"/>
        <v>2.0000000000000023E-4</v>
      </c>
      <c r="R92" s="340"/>
    </row>
    <row r="93" spans="2:18" s="3" customFormat="1" ht="27.95" customHeight="1">
      <c r="B93" s="338"/>
      <c r="C93" s="343"/>
      <c r="D93" s="17" t="s">
        <v>1156</v>
      </c>
      <c r="E93" s="18" t="s">
        <v>890</v>
      </c>
      <c r="F93" s="19" t="s">
        <v>1045</v>
      </c>
      <c r="G93" s="14" t="s">
        <v>12</v>
      </c>
      <c r="H93" s="15">
        <v>0.8</v>
      </c>
      <c r="I93" s="165" t="s">
        <v>68</v>
      </c>
      <c r="J93" s="13" t="s">
        <v>1189</v>
      </c>
      <c r="K93" s="165" t="s">
        <v>928</v>
      </c>
      <c r="L93" s="65" t="s">
        <v>1197</v>
      </c>
      <c r="M93" s="85">
        <v>0.2</v>
      </c>
      <c r="N93" s="15">
        <f t="shared" si="8"/>
        <v>0.99</v>
      </c>
      <c r="O93" s="78">
        <f t="shared" si="9"/>
        <v>0</v>
      </c>
      <c r="P93" s="78">
        <f t="shared" si="10"/>
        <v>0.15840000000000004</v>
      </c>
      <c r="Q93" s="153">
        <f t="shared" si="7"/>
        <v>1.6000000000000018E-3</v>
      </c>
      <c r="R93" s="340"/>
    </row>
    <row r="94" spans="2:18" s="3" customFormat="1" ht="27.95" customHeight="1">
      <c r="B94" s="338"/>
      <c r="C94" s="343"/>
      <c r="D94" s="20"/>
      <c r="E94" s="21"/>
      <c r="F94" s="31"/>
      <c r="G94" s="14" t="s">
        <v>13</v>
      </c>
      <c r="H94" s="15">
        <v>0.1</v>
      </c>
      <c r="I94" s="165" t="s">
        <v>968</v>
      </c>
      <c r="J94" s="13" t="s">
        <v>1189</v>
      </c>
      <c r="K94" s="165" t="s">
        <v>928</v>
      </c>
      <c r="L94" s="65" t="s">
        <v>1197</v>
      </c>
      <c r="M94" s="85">
        <f>M93</f>
        <v>0.2</v>
      </c>
      <c r="N94" s="15">
        <f t="shared" si="8"/>
        <v>0.99</v>
      </c>
      <c r="O94" s="78">
        <f t="shared" si="9"/>
        <v>0</v>
      </c>
      <c r="P94" s="78">
        <f t="shared" si="10"/>
        <v>1.9800000000000005E-2</v>
      </c>
      <c r="Q94" s="153">
        <f t="shared" si="7"/>
        <v>2.0000000000000023E-4</v>
      </c>
      <c r="R94" s="340"/>
    </row>
    <row r="95" spans="2:18" s="3" customFormat="1" ht="27.95" customHeight="1">
      <c r="B95" s="338"/>
      <c r="C95" s="343"/>
      <c r="D95" s="20"/>
      <c r="E95" s="21"/>
      <c r="F95" s="31"/>
      <c r="G95" s="14" t="s">
        <v>14</v>
      </c>
      <c r="H95" s="15">
        <v>0.1</v>
      </c>
      <c r="I95" s="165" t="s">
        <v>339</v>
      </c>
      <c r="J95" s="13" t="s">
        <v>1189</v>
      </c>
      <c r="K95" s="165" t="s">
        <v>82</v>
      </c>
      <c r="L95" s="65" t="s">
        <v>1197</v>
      </c>
      <c r="M95" s="85">
        <f>M94</f>
        <v>0.2</v>
      </c>
      <c r="N95" s="15">
        <f t="shared" si="8"/>
        <v>0.99</v>
      </c>
      <c r="O95" s="78">
        <f t="shared" si="9"/>
        <v>0</v>
      </c>
      <c r="P95" s="78">
        <f t="shared" si="10"/>
        <v>1.9800000000000005E-2</v>
      </c>
      <c r="Q95" s="153">
        <f t="shared" si="7"/>
        <v>2.0000000000000023E-4</v>
      </c>
      <c r="R95" s="340"/>
    </row>
    <row r="96" spans="2:18" s="3" customFormat="1" ht="27.95" customHeight="1">
      <c r="B96" s="338"/>
      <c r="C96" s="343"/>
      <c r="D96" s="17" t="s">
        <v>1157</v>
      </c>
      <c r="E96" s="18" t="s">
        <v>71</v>
      </c>
      <c r="F96" s="19" t="s">
        <v>1047</v>
      </c>
      <c r="G96" s="14" t="s">
        <v>205</v>
      </c>
      <c r="H96" s="15">
        <v>0.4</v>
      </c>
      <c r="I96" s="165" t="s">
        <v>941</v>
      </c>
      <c r="J96" s="13" t="s">
        <v>964</v>
      </c>
      <c r="K96" s="165" t="s">
        <v>965</v>
      </c>
      <c r="L96" s="13" t="s">
        <v>966</v>
      </c>
      <c r="M96" s="85">
        <v>2</v>
      </c>
      <c r="N96" s="15">
        <f t="shared" si="8"/>
        <v>0</v>
      </c>
      <c r="O96" s="78">
        <f t="shared" si="9"/>
        <v>0.8</v>
      </c>
      <c r="P96" s="78">
        <f t="shared" si="10"/>
        <v>0</v>
      </c>
      <c r="Q96" s="153">
        <f t="shared" si="7"/>
        <v>0</v>
      </c>
      <c r="R96" s="340"/>
    </row>
    <row r="97" spans="2:18" s="3" customFormat="1" ht="27.95" customHeight="1">
      <c r="B97" s="338"/>
      <c r="C97" s="343"/>
      <c r="D97" s="20"/>
      <c r="E97" s="21"/>
      <c r="F97" s="31"/>
      <c r="G97" s="14" t="s">
        <v>206</v>
      </c>
      <c r="H97" s="15">
        <v>0.4</v>
      </c>
      <c r="I97" s="165" t="s">
        <v>68</v>
      </c>
      <c r="J97" s="13" t="s">
        <v>1190</v>
      </c>
      <c r="K97" s="165" t="s">
        <v>967</v>
      </c>
      <c r="L97" s="65" t="s">
        <v>1197</v>
      </c>
      <c r="M97" s="85">
        <f>M96</f>
        <v>2</v>
      </c>
      <c r="N97" s="15">
        <f t="shared" si="8"/>
        <v>0.99</v>
      </c>
      <c r="O97" s="78">
        <f t="shared" si="9"/>
        <v>0</v>
      </c>
      <c r="P97" s="78">
        <f t="shared" si="10"/>
        <v>0.79200000000000004</v>
      </c>
      <c r="Q97" s="153">
        <f t="shared" si="7"/>
        <v>8.0000000000000071E-3</v>
      </c>
      <c r="R97" s="340"/>
    </row>
    <row r="98" spans="2:18" s="3" customFormat="1" ht="27.95" customHeight="1">
      <c r="B98" s="338"/>
      <c r="C98" s="343"/>
      <c r="D98" s="20"/>
      <c r="E98" s="21"/>
      <c r="F98" s="31"/>
      <c r="G98" s="90" t="s">
        <v>14</v>
      </c>
      <c r="H98" s="172">
        <v>0.2</v>
      </c>
      <c r="I98" s="165" t="s">
        <v>81</v>
      </c>
      <c r="J98" s="13" t="s">
        <v>964</v>
      </c>
      <c r="K98" s="165" t="s">
        <v>965</v>
      </c>
      <c r="L98" s="13" t="s">
        <v>109</v>
      </c>
      <c r="M98" s="85">
        <f>M97</f>
        <v>2</v>
      </c>
      <c r="N98" s="15">
        <f t="shared" si="8"/>
        <v>0</v>
      </c>
      <c r="O98" s="78">
        <f t="shared" si="9"/>
        <v>0.4</v>
      </c>
      <c r="P98" s="78">
        <f t="shared" si="10"/>
        <v>0</v>
      </c>
      <c r="Q98" s="153">
        <f t="shared" si="7"/>
        <v>0</v>
      </c>
      <c r="R98" s="340"/>
    </row>
    <row r="99" spans="2:18" s="3" customFormat="1" ht="27.95" customHeight="1">
      <c r="B99" s="338"/>
      <c r="C99" s="343"/>
      <c r="D99" s="17" t="s">
        <v>1158</v>
      </c>
      <c r="E99" s="18" t="s">
        <v>961</v>
      </c>
      <c r="F99" s="19" t="s">
        <v>959</v>
      </c>
      <c r="G99" s="168" t="s">
        <v>356</v>
      </c>
      <c r="H99" s="164">
        <v>0.25</v>
      </c>
      <c r="I99" s="16" t="s">
        <v>222</v>
      </c>
      <c r="J99" s="12" t="s">
        <v>942</v>
      </c>
      <c r="K99" s="16" t="s">
        <v>79</v>
      </c>
      <c r="L99" s="65" t="s">
        <v>109</v>
      </c>
      <c r="M99" s="85">
        <v>2</v>
      </c>
      <c r="N99" s="15">
        <f t="shared" si="8"/>
        <v>0</v>
      </c>
      <c r="O99" s="78">
        <f t="shared" si="9"/>
        <v>0.5</v>
      </c>
      <c r="P99" s="78">
        <f t="shared" si="10"/>
        <v>0</v>
      </c>
      <c r="Q99" s="153">
        <f t="shared" si="7"/>
        <v>0</v>
      </c>
      <c r="R99" s="340"/>
    </row>
    <row r="100" spans="2:18" s="3" customFormat="1" ht="27.95" customHeight="1">
      <c r="B100" s="338"/>
      <c r="C100" s="343"/>
      <c r="D100" s="20"/>
      <c r="E100" s="21"/>
      <c r="F100" s="31"/>
      <c r="G100" s="168" t="s">
        <v>886</v>
      </c>
      <c r="H100" s="164">
        <v>0.25</v>
      </c>
      <c r="I100" s="16" t="s">
        <v>969</v>
      </c>
      <c r="J100" s="13" t="s">
        <v>1190</v>
      </c>
      <c r="K100" s="16" t="s">
        <v>221</v>
      </c>
      <c r="L100" s="65" t="s">
        <v>1197</v>
      </c>
      <c r="M100" s="85">
        <f>M99</f>
        <v>2</v>
      </c>
      <c r="N100" s="15">
        <f t="shared" si="8"/>
        <v>0.99</v>
      </c>
      <c r="O100" s="78">
        <f t="shared" si="9"/>
        <v>0</v>
      </c>
      <c r="P100" s="78">
        <f t="shared" si="10"/>
        <v>0.495</v>
      </c>
      <c r="Q100" s="153">
        <f t="shared" si="7"/>
        <v>5.0000000000000044E-3</v>
      </c>
      <c r="R100" s="340"/>
    </row>
    <row r="101" spans="2:18" s="3" customFormat="1" ht="27.95" customHeight="1">
      <c r="B101" s="338"/>
      <c r="C101" s="343"/>
      <c r="D101" s="20"/>
      <c r="E101" s="21"/>
      <c r="F101" s="31"/>
      <c r="G101" s="168" t="s">
        <v>887</v>
      </c>
      <c r="H101" s="164">
        <v>0.25</v>
      </c>
      <c r="I101" s="16" t="s">
        <v>68</v>
      </c>
      <c r="J101" s="13" t="s">
        <v>1190</v>
      </c>
      <c r="K101" s="16" t="s">
        <v>82</v>
      </c>
      <c r="L101" s="65" t="s">
        <v>1197</v>
      </c>
      <c r="M101" s="85">
        <f>M100</f>
        <v>2</v>
      </c>
      <c r="N101" s="15">
        <f t="shared" si="8"/>
        <v>0.99</v>
      </c>
      <c r="O101" s="78">
        <f t="shared" si="9"/>
        <v>0</v>
      </c>
      <c r="P101" s="78">
        <f t="shared" si="10"/>
        <v>0.495</v>
      </c>
      <c r="Q101" s="153">
        <f t="shared" si="7"/>
        <v>5.0000000000000044E-3</v>
      </c>
      <c r="R101" s="340"/>
    </row>
    <row r="102" spans="2:18" s="3" customFormat="1" ht="27.95" customHeight="1">
      <c r="B102" s="338"/>
      <c r="C102" s="343"/>
      <c r="D102" s="20"/>
      <c r="E102" s="21"/>
      <c r="F102" s="31"/>
      <c r="G102" s="186" t="s">
        <v>888</v>
      </c>
      <c r="H102" s="183">
        <v>0.25</v>
      </c>
      <c r="I102" s="91" t="s">
        <v>81</v>
      </c>
      <c r="J102" s="92" t="s">
        <v>918</v>
      </c>
      <c r="K102" s="91" t="s">
        <v>215</v>
      </c>
      <c r="L102" s="173" t="s">
        <v>109</v>
      </c>
      <c r="M102" s="93">
        <f>M101</f>
        <v>2</v>
      </c>
      <c r="N102" s="172">
        <f t="shared" si="8"/>
        <v>0</v>
      </c>
      <c r="O102" s="174">
        <f t="shared" si="9"/>
        <v>0.5</v>
      </c>
      <c r="P102" s="174">
        <f t="shared" si="10"/>
        <v>0</v>
      </c>
      <c r="Q102" s="175">
        <f t="shared" si="7"/>
        <v>0</v>
      </c>
      <c r="R102" s="340"/>
    </row>
    <row r="103" spans="2:18" s="3" customFormat="1" ht="27.95" customHeight="1">
      <c r="B103" s="338"/>
      <c r="C103" s="343"/>
      <c r="D103" s="17" t="s">
        <v>1159</v>
      </c>
      <c r="E103" s="18" t="s">
        <v>1034</v>
      </c>
      <c r="F103" s="19" t="s">
        <v>1050</v>
      </c>
      <c r="G103" s="14" t="s">
        <v>205</v>
      </c>
      <c r="H103" s="164">
        <v>0.8</v>
      </c>
      <c r="I103" s="16" t="s">
        <v>68</v>
      </c>
      <c r="J103" s="12" t="s">
        <v>1191</v>
      </c>
      <c r="K103" s="16" t="s">
        <v>1096</v>
      </c>
      <c r="L103" s="65" t="s">
        <v>1197</v>
      </c>
      <c r="M103" s="87">
        <v>3</v>
      </c>
      <c r="N103" s="15">
        <f t="shared" si="8"/>
        <v>0.99</v>
      </c>
      <c r="O103" s="78">
        <f t="shared" si="9"/>
        <v>0</v>
      </c>
      <c r="P103" s="78">
        <f t="shared" si="10"/>
        <v>2.3760000000000003</v>
      </c>
      <c r="Q103" s="153">
        <f t="shared" si="7"/>
        <v>2.4000000000000025E-2</v>
      </c>
      <c r="R103" s="340"/>
    </row>
    <row r="104" spans="2:18" s="3" customFormat="1" ht="27.95" customHeight="1">
      <c r="B104" s="338"/>
      <c r="C104" s="343"/>
      <c r="D104" s="20"/>
      <c r="E104" s="21"/>
      <c r="F104" s="31"/>
      <c r="G104" s="14" t="s">
        <v>206</v>
      </c>
      <c r="H104" s="164">
        <v>0.1</v>
      </c>
      <c r="I104" s="16" t="s">
        <v>1097</v>
      </c>
      <c r="J104" s="12" t="s">
        <v>1192</v>
      </c>
      <c r="K104" s="16" t="s">
        <v>1098</v>
      </c>
      <c r="L104" s="65" t="s">
        <v>1197</v>
      </c>
      <c r="M104" s="85">
        <f>M103</f>
        <v>3</v>
      </c>
      <c r="N104" s="15">
        <f t="shared" si="8"/>
        <v>0.99</v>
      </c>
      <c r="O104" s="78">
        <f t="shared" si="9"/>
        <v>0</v>
      </c>
      <c r="P104" s="78">
        <f t="shared" si="10"/>
        <v>0.29700000000000004</v>
      </c>
      <c r="Q104" s="153">
        <f t="shared" si="7"/>
        <v>3.0000000000000031E-3</v>
      </c>
      <c r="R104" s="340"/>
    </row>
    <row r="105" spans="2:18" s="3" customFormat="1" ht="27.95" customHeight="1">
      <c r="B105" s="338"/>
      <c r="C105" s="343"/>
      <c r="D105" s="20"/>
      <c r="E105" s="21"/>
      <c r="F105" s="31"/>
      <c r="G105" s="90" t="s">
        <v>14</v>
      </c>
      <c r="H105" s="164">
        <v>0.1</v>
      </c>
      <c r="I105" s="16" t="s">
        <v>1099</v>
      </c>
      <c r="J105" s="12" t="s">
        <v>942</v>
      </c>
      <c r="K105" s="16" t="s">
        <v>79</v>
      </c>
      <c r="L105" s="65" t="s">
        <v>1100</v>
      </c>
      <c r="M105" s="85">
        <f>M104</f>
        <v>3</v>
      </c>
      <c r="N105" s="15">
        <f t="shared" si="8"/>
        <v>0</v>
      </c>
      <c r="O105" s="78">
        <f t="shared" si="9"/>
        <v>0.30000000000000004</v>
      </c>
      <c r="P105" s="78">
        <f t="shared" si="10"/>
        <v>0</v>
      </c>
      <c r="Q105" s="153">
        <f t="shared" si="7"/>
        <v>0</v>
      </c>
      <c r="R105" s="340"/>
    </row>
    <row r="106" spans="2:18" s="3" customFormat="1" ht="27.95" customHeight="1">
      <c r="B106" s="338"/>
      <c r="C106" s="343"/>
      <c r="D106" s="17" t="s">
        <v>1160</v>
      </c>
      <c r="E106" s="18" t="s">
        <v>71</v>
      </c>
      <c r="F106" s="19" t="s">
        <v>1037</v>
      </c>
      <c r="G106" s="14" t="s">
        <v>205</v>
      </c>
      <c r="H106" s="15">
        <v>0.4</v>
      </c>
      <c r="I106" s="16" t="s">
        <v>81</v>
      </c>
      <c r="J106" s="12" t="s">
        <v>1082</v>
      </c>
      <c r="K106" s="16" t="s">
        <v>298</v>
      </c>
      <c r="L106" s="65" t="s">
        <v>109</v>
      </c>
      <c r="M106" s="85">
        <v>2</v>
      </c>
      <c r="N106" s="15">
        <f t="shared" si="8"/>
        <v>0</v>
      </c>
      <c r="O106" s="78">
        <f t="shared" si="9"/>
        <v>0.8</v>
      </c>
      <c r="P106" s="78">
        <f t="shared" si="10"/>
        <v>0</v>
      </c>
      <c r="Q106" s="153">
        <f t="shared" si="7"/>
        <v>0</v>
      </c>
      <c r="R106" s="340"/>
    </row>
    <row r="107" spans="2:18" s="3" customFormat="1" ht="39.950000000000003" customHeight="1">
      <c r="B107" s="338"/>
      <c r="C107" s="343"/>
      <c r="D107" s="20"/>
      <c r="E107" s="21"/>
      <c r="F107" s="31"/>
      <c r="G107" s="14" t="s">
        <v>206</v>
      </c>
      <c r="H107" s="15">
        <v>0.4</v>
      </c>
      <c r="I107" s="16" t="s">
        <v>68</v>
      </c>
      <c r="J107" s="13" t="s">
        <v>1193</v>
      </c>
      <c r="K107" s="16" t="s">
        <v>82</v>
      </c>
      <c r="L107" s="65" t="s">
        <v>1197</v>
      </c>
      <c r="M107" s="85">
        <f>M106</f>
        <v>2</v>
      </c>
      <c r="N107" s="15">
        <f t="shared" si="8"/>
        <v>0.99</v>
      </c>
      <c r="O107" s="78">
        <f t="shared" si="9"/>
        <v>0</v>
      </c>
      <c r="P107" s="78">
        <f t="shared" si="10"/>
        <v>0.79200000000000004</v>
      </c>
      <c r="Q107" s="153">
        <f t="shared" si="7"/>
        <v>8.0000000000000071E-3</v>
      </c>
      <c r="R107" s="340"/>
    </row>
    <row r="108" spans="2:18" s="3" customFormat="1" ht="27.95" customHeight="1">
      <c r="B108" s="338"/>
      <c r="C108" s="343"/>
      <c r="D108" s="20"/>
      <c r="E108" s="21"/>
      <c r="F108" s="31"/>
      <c r="G108" s="90" t="s">
        <v>14</v>
      </c>
      <c r="H108" s="172">
        <v>0.2</v>
      </c>
      <c r="I108" s="16" t="s">
        <v>81</v>
      </c>
      <c r="J108" s="12" t="s">
        <v>942</v>
      </c>
      <c r="K108" s="16" t="s">
        <v>79</v>
      </c>
      <c r="L108" s="65" t="s">
        <v>109</v>
      </c>
      <c r="M108" s="85">
        <f>M107</f>
        <v>2</v>
      </c>
      <c r="N108" s="15">
        <f t="shared" si="8"/>
        <v>0</v>
      </c>
      <c r="O108" s="78">
        <f t="shared" si="9"/>
        <v>0.4</v>
      </c>
      <c r="P108" s="78">
        <f t="shared" si="10"/>
        <v>0</v>
      </c>
      <c r="Q108" s="153">
        <f t="shared" si="7"/>
        <v>0</v>
      </c>
      <c r="R108" s="340"/>
    </row>
    <row r="109" spans="2:18" s="3" customFormat="1" ht="27.95" customHeight="1">
      <c r="B109" s="338"/>
      <c r="C109" s="343"/>
      <c r="D109" s="17" t="s">
        <v>1161</v>
      </c>
      <c r="E109" s="18" t="s">
        <v>71</v>
      </c>
      <c r="F109" s="19" t="s">
        <v>1038</v>
      </c>
      <c r="G109" s="14" t="s">
        <v>205</v>
      </c>
      <c r="H109" s="15">
        <v>0.4</v>
      </c>
      <c r="I109" s="16" t="s">
        <v>81</v>
      </c>
      <c r="J109" s="12" t="s">
        <v>1082</v>
      </c>
      <c r="K109" s="16" t="s">
        <v>298</v>
      </c>
      <c r="L109" s="65" t="s">
        <v>109</v>
      </c>
      <c r="M109" s="85">
        <v>2</v>
      </c>
      <c r="N109" s="15">
        <f t="shared" si="8"/>
        <v>0</v>
      </c>
      <c r="O109" s="78">
        <f t="shared" si="9"/>
        <v>0.8</v>
      </c>
      <c r="P109" s="78">
        <f t="shared" si="10"/>
        <v>0</v>
      </c>
      <c r="Q109" s="153">
        <f t="shared" si="7"/>
        <v>0</v>
      </c>
      <c r="R109" s="340"/>
    </row>
    <row r="110" spans="2:18" s="3" customFormat="1" ht="39.950000000000003" customHeight="1">
      <c r="B110" s="338"/>
      <c r="C110" s="343"/>
      <c r="D110" s="20"/>
      <c r="E110" s="21"/>
      <c r="F110" s="31"/>
      <c r="G110" s="14" t="s">
        <v>206</v>
      </c>
      <c r="H110" s="15">
        <v>0.4</v>
      </c>
      <c r="I110" s="16" t="s">
        <v>68</v>
      </c>
      <c r="J110" s="13" t="s">
        <v>1193</v>
      </c>
      <c r="K110" s="16" t="s">
        <v>82</v>
      </c>
      <c r="L110" s="65" t="s">
        <v>1197</v>
      </c>
      <c r="M110" s="85">
        <f>M109</f>
        <v>2</v>
      </c>
      <c r="N110" s="15">
        <f t="shared" si="8"/>
        <v>0.99</v>
      </c>
      <c r="O110" s="78">
        <f t="shared" si="9"/>
        <v>0</v>
      </c>
      <c r="P110" s="78">
        <f t="shared" si="10"/>
        <v>0.79200000000000004</v>
      </c>
      <c r="Q110" s="153">
        <f t="shared" si="7"/>
        <v>8.0000000000000071E-3</v>
      </c>
      <c r="R110" s="340"/>
    </row>
    <row r="111" spans="2:18" s="3" customFormat="1" ht="27.95" customHeight="1">
      <c r="B111" s="338"/>
      <c r="C111" s="343"/>
      <c r="D111" s="20"/>
      <c r="E111" s="21"/>
      <c r="F111" s="31"/>
      <c r="G111" s="90" t="s">
        <v>14</v>
      </c>
      <c r="H111" s="172">
        <v>0.2</v>
      </c>
      <c r="I111" s="16" t="s">
        <v>81</v>
      </c>
      <c r="J111" s="12" t="s">
        <v>942</v>
      </c>
      <c r="K111" s="16" t="s">
        <v>79</v>
      </c>
      <c r="L111" s="65" t="s">
        <v>109</v>
      </c>
      <c r="M111" s="85">
        <f>M110</f>
        <v>2</v>
      </c>
      <c r="N111" s="15">
        <f t="shared" si="8"/>
        <v>0</v>
      </c>
      <c r="O111" s="78">
        <f t="shared" si="9"/>
        <v>0.4</v>
      </c>
      <c r="P111" s="78">
        <f t="shared" si="10"/>
        <v>0</v>
      </c>
      <c r="Q111" s="153">
        <f t="shared" si="7"/>
        <v>0</v>
      </c>
      <c r="R111" s="340"/>
    </row>
    <row r="112" spans="2:18" s="3" customFormat="1" ht="27.95" customHeight="1">
      <c r="B112" s="338"/>
      <c r="C112" s="343"/>
      <c r="D112" s="17" t="s">
        <v>1162</v>
      </c>
      <c r="E112" s="18" t="s">
        <v>890</v>
      </c>
      <c r="F112" s="19" t="s">
        <v>1054</v>
      </c>
      <c r="G112" s="14" t="s">
        <v>12</v>
      </c>
      <c r="H112" s="15">
        <v>0.8</v>
      </c>
      <c r="I112" s="16" t="s">
        <v>1111</v>
      </c>
      <c r="J112" s="12" t="s">
        <v>1191</v>
      </c>
      <c r="K112" s="16" t="s">
        <v>1112</v>
      </c>
      <c r="L112" s="65" t="s">
        <v>1197</v>
      </c>
      <c r="M112" s="85">
        <v>0.2</v>
      </c>
      <c r="N112" s="15">
        <f t="shared" si="8"/>
        <v>0.99</v>
      </c>
      <c r="O112" s="78">
        <f t="shared" si="9"/>
        <v>0</v>
      </c>
      <c r="P112" s="78">
        <f t="shared" si="10"/>
        <v>0.15840000000000004</v>
      </c>
      <c r="Q112" s="153">
        <f t="shared" si="7"/>
        <v>1.6000000000000018E-3</v>
      </c>
      <c r="R112" s="340"/>
    </row>
    <row r="113" spans="2:18" s="3" customFormat="1" ht="27.95" customHeight="1">
      <c r="B113" s="338"/>
      <c r="C113" s="343"/>
      <c r="D113" s="20"/>
      <c r="E113" s="21"/>
      <c r="F113" s="31"/>
      <c r="G113" s="14" t="s">
        <v>13</v>
      </c>
      <c r="H113" s="15">
        <v>0.1</v>
      </c>
      <c r="I113" s="16" t="s">
        <v>1111</v>
      </c>
      <c r="J113" s="12" t="s">
        <v>4241</v>
      </c>
      <c r="K113" s="16" t="s">
        <v>1112</v>
      </c>
      <c r="L113" s="65" t="s">
        <v>1197</v>
      </c>
      <c r="M113" s="85">
        <f>M112</f>
        <v>0.2</v>
      </c>
      <c r="N113" s="15">
        <f t="shared" si="8"/>
        <v>0.99</v>
      </c>
      <c r="O113" s="78">
        <f t="shared" si="9"/>
        <v>0</v>
      </c>
      <c r="P113" s="78">
        <f t="shared" si="10"/>
        <v>1.9800000000000005E-2</v>
      </c>
      <c r="Q113" s="153">
        <f t="shared" si="7"/>
        <v>2.0000000000000023E-4</v>
      </c>
      <c r="R113" s="340"/>
    </row>
    <row r="114" spans="2:18" s="3" customFormat="1" ht="27.95" customHeight="1">
      <c r="B114" s="338"/>
      <c r="C114" s="343"/>
      <c r="D114" s="20"/>
      <c r="E114" s="21"/>
      <c r="F114" s="31"/>
      <c r="G114" s="14" t="s">
        <v>14</v>
      </c>
      <c r="H114" s="15">
        <v>0.1</v>
      </c>
      <c r="I114" s="16" t="s">
        <v>1113</v>
      </c>
      <c r="J114" s="12" t="s">
        <v>1114</v>
      </c>
      <c r="K114" s="16" t="s">
        <v>1115</v>
      </c>
      <c r="L114" s="65" t="s">
        <v>1116</v>
      </c>
      <c r="M114" s="85">
        <f>M113</f>
        <v>0.2</v>
      </c>
      <c r="N114" s="15">
        <f t="shared" si="8"/>
        <v>0</v>
      </c>
      <c r="O114" s="78">
        <f t="shared" si="9"/>
        <v>2.0000000000000004E-2</v>
      </c>
      <c r="P114" s="78">
        <f t="shared" si="10"/>
        <v>0</v>
      </c>
      <c r="Q114" s="153">
        <f t="shared" si="7"/>
        <v>0</v>
      </c>
      <c r="R114" s="340"/>
    </row>
    <row r="115" spans="2:18" s="3" customFormat="1" ht="27.95" customHeight="1">
      <c r="B115" s="338"/>
      <c r="C115" s="343"/>
      <c r="D115" s="17" t="s">
        <v>1163</v>
      </c>
      <c r="E115" s="18" t="s">
        <v>890</v>
      </c>
      <c r="F115" s="19" t="s">
        <v>1056</v>
      </c>
      <c r="G115" s="14" t="s">
        <v>12</v>
      </c>
      <c r="H115" s="15">
        <v>0.8</v>
      </c>
      <c r="I115" s="16" t="s">
        <v>1111</v>
      </c>
      <c r="J115" s="12" t="s">
        <v>1191</v>
      </c>
      <c r="K115" s="16" t="s">
        <v>1112</v>
      </c>
      <c r="L115" s="65" t="s">
        <v>1197</v>
      </c>
      <c r="M115" s="85">
        <v>0.2</v>
      </c>
      <c r="N115" s="15">
        <f t="shared" si="8"/>
        <v>0.99</v>
      </c>
      <c r="O115" s="78">
        <f t="shared" si="9"/>
        <v>0</v>
      </c>
      <c r="P115" s="78">
        <f t="shared" si="10"/>
        <v>0.15840000000000004</v>
      </c>
      <c r="Q115" s="153">
        <f t="shared" si="7"/>
        <v>1.6000000000000018E-3</v>
      </c>
      <c r="R115" s="340"/>
    </row>
    <row r="116" spans="2:18" s="3" customFormat="1" ht="27.95" customHeight="1">
      <c r="B116" s="338"/>
      <c r="C116" s="343"/>
      <c r="D116" s="20"/>
      <c r="E116" s="21"/>
      <c r="F116" s="31"/>
      <c r="G116" s="14" t="s">
        <v>13</v>
      </c>
      <c r="H116" s="15">
        <v>0.1</v>
      </c>
      <c r="I116" s="16" t="s">
        <v>1111</v>
      </c>
      <c r="J116" s="12" t="s">
        <v>1192</v>
      </c>
      <c r="K116" s="16" t="s">
        <v>1112</v>
      </c>
      <c r="L116" s="65" t="s">
        <v>1197</v>
      </c>
      <c r="M116" s="85">
        <f>M115</f>
        <v>0.2</v>
      </c>
      <c r="N116" s="15">
        <f t="shared" si="8"/>
        <v>0.99</v>
      </c>
      <c r="O116" s="78">
        <f t="shared" si="9"/>
        <v>0</v>
      </c>
      <c r="P116" s="78">
        <f t="shared" si="10"/>
        <v>1.9800000000000005E-2</v>
      </c>
      <c r="Q116" s="153">
        <f t="shared" si="7"/>
        <v>2.0000000000000023E-4</v>
      </c>
      <c r="R116" s="340"/>
    </row>
    <row r="117" spans="2:18" s="3" customFormat="1" ht="27.95" customHeight="1">
      <c r="B117" s="338"/>
      <c r="C117" s="343"/>
      <c r="D117" s="20"/>
      <c r="E117" s="21"/>
      <c r="F117" s="31"/>
      <c r="G117" s="14" t="s">
        <v>14</v>
      </c>
      <c r="H117" s="15">
        <v>0.1</v>
      </c>
      <c r="I117" s="16" t="s">
        <v>1113</v>
      </c>
      <c r="J117" s="12" t="s">
        <v>1114</v>
      </c>
      <c r="K117" s="16" t="s">
        <v>1115</v>
      </c>
      <c r="L117" s="65" t="s">
        <v>1116</v>
      </c>
      <c r="M117" s="85">
        <f>M116</f>
        <v>0.2</v>
      </c>
      <c r="N117" s="15">
        <f t="shared" si="8"/>
        <v>0</v>
      </c>
      <c r="O117" s="78">
        <f t="shared" si="9"/>
        <v>2.0000000000000004E-2</v>
      </c>
      <c r="P117" s="78">
        <f t="shared" si="10"/>
        <v>0</v>
      </c>
      <c r="Q117" s="153">
        <f t="shared" si="7"/>
        <v>0</v>
      </c>
      <c r="R117" s="340"/>
    </row>
    <row r="118" spans="2:18" s="3" customFormat="1" ht="27.95" customHeight="1">
      <c r="B118" s="338"/>
      <c r="C118" s="343"/>
      <c r="D118" s="17" t="s">
        <v>1164</v>
      </c>
      <c r="E118" s="18" t="s">
        <v>890</v>
      </c>
      <c r="F118" s="19" t="s">
        <v>1045</v>
      </c>
      <c r="G118" s="14" t="s">
        <v>12</v>
      </c>
      <c r="H118" s="15">
        <v>0.8</v>
      </c>
      <c r="I118" s="165" t="s">
        <v>339</v>
      </c>
      <c r="J118" s="13" t="s">
        <v>1194</v>
      </c>
      <c r="K118" s="165" t="s">
        <v>928</v>
      </c>
      <c r="L118" s="65" t="s">
        <v>1197</v>
      </c>
      <c r="M118" s="85">
        <v>0.2</v>
      </c>
      <c r="N118" s="15">
        <f t="shared" si="8"/>
        <v>0.99</v>
      </c>
      <c r="O118" s="78">
        <f t="shared" si="9"/>
        <v>0</v>
      </c>
      <c r="P118" s="78">
        <f t="shared" si="10"/>
        <v>0.15840000000000004</v>
      </c>
      <c r="Q118" s="153">
        <f t="shared" si="7"/>
        <v>1.6000000000000018E-3</v>
      </c>
      <c r="R118" s="340"/>
    </row>
    <row r="119" spans="2:18" s="3" customFormat="1" ht="27.95" customHeight="1">
      <c r="B119" s="338"/>
      <c r="C119" s="343"/>
      <c r="D119" s="20"/>
      <c r="E119" s="21"/>
      <c r="F119" s="31"/>
      <c r="G119" s="14" t="s">
        <v>13</v>
      </c>
      <c r="H119" s="15">
        <v>0.1</v>
      </c>
      <c r="I119" s="165" t="s">
        <v>339</v>
      </c>
      <c r="J119" s="13" t="s">
        <v>1194</v>
      </c>
      <c r="K119" s="165" t="s">
        <v>928</v>
      </c>
      <c r="L119" s="65" t="s">
        <v>1197</v>
      </c>
      <c r="M119" s="85">
        <f>M118</f>
        <v>0.2</v>
      </c>
      <c r="N119" s="15">
        <f t="shared" si="8"/>
        <v>0.99</v>
      </c>
      <c r="O119" s="78">
        <f t="shared" si="9"/>
        <v>0</v>
      </c>
      <c r="P119" s="78">
        <f t="shared" si="10"/>
        <v>1.9800000000000005E-2</v>
      </c>
      <c r="Q119" s="153">
        <f t="shared" si="7"/>
        <v>2.0000000000000023E-4</v>
      </c>
      <c r="R119" s="340"/>
    </row>
    <row r="120" spans="2:18" s="3" customFormat="1" ht="27.95" customHeight="1">
      <c r="B120" s="338"/>
      <c r="C120" s="343"/>
      <c r="D120" s="20"/>
      <c r="E120" s="21"/>
      <c r="F120" s="31"/>
      <c r="G120" s="14" t="s">
        <v>14</v>
      </c>
      <c r="H120" s="15">
        <v>0.1</v>
      </c>
      <c r="I120" s="165" t="s">
        <v>339</v>
      </c>
      <c r="J120" s="13" t="s">
        <v>1194</v>
      </c>
      <c r="K120" s="165" t="s">
        <v>82</v>
      </c>
      <c r="L120" s="65" t="s">
        <v>1197</v>
      </c>
      <c r="M120" s="85">
        <f>M119</f>
        <v>0.2</v>
      </c>
      <c r="N120" s="15">
        <f t="shared" si="8"/>
        <v>0.99</v>
      </c>
      <c r="O120" s="78">
        <f t="shared" si="9"/>
        <v>0</v>
      </c>
      <c r="P120" s="78">
        <f t="shared" si="10"/>
        <v>1.9800000000000005E-2</v>
      </c>
      <c r="Q120" s="153">
        <f t="shared" si="7"/>
        <v>2.0000000000000023E-4</v>
      </c>
      <c r="R120" s="340"/>
    </row>
    <row r="121" spans="2:18" s="3" customFormat="1" ht="27.95" customHeight="1">
      <c r="B121" s="338"/>
      <c r="C121" s="343"/>
      <c r="D121" s="17" t="s">
        <v>1165</v>
      </c>
      <c r="E121" s="18" t="s">
        <v>890</v>
      </c>
      <c r="F121" s="19" t="s">
        <v>1059</v>
      </c>
      <c r="G121" s="14" t="s">
        <v>12</v>
      </c>
      <c r="H121" s="15">
        <v>0.8</v>
      </c>
      <c r="I121" s="165" t="s">
        <v>68</v>
      </c>
      <c r="J121" s="13" t="s">
        <v>1194</v>
      </c>
      <c r="K121" s="165" t="s">
        <v>928</v>
      </c>
      <c r="L121" s="65" t="s">
        <v>1197</v>
      </c>
      <c r="M121" s="85">
        <v>0.2</v>
      </c>
      <c r="N121" s="15">
        <f t="shared" si="8"/>
        <v>0.99</v>
      </c>
      <c r="O121" s="78">
        <f t="shared" si="9"/>
        <v>0</v>
      </c>
      <c r="P121" s="78">
        <f t="shared" si="10"/>
        <v>0.15840000000000004</v>
      </c>
      <c r="Q121" s="153">
        <f t="shared" si="7"/>
        <v>1.6000000000000018E-3</v>
      </c>
      <c r="R121" s="340"/>
    </row>
    <row r="122" spans="2:18" s="3" customFormat="1" ht="27.95" customHeight="1">
      <c r="B122" s="338"/>
      <c r="C122" s="343"/>
      <c r="D122" s="20"/>
      <c r="E122" s="21"/>
      <c r="F122" s="31"/>
      <c r="G122" s="14" t="s">
        <v>13</v>
      </c>
      <c r="H122" s="15">
        <v>0.1</v>
      </c>
      <c r="I122" s="165" t="s">
        <v>968</v>
      </c>
      <c r="J122" s="13" t="s">
        <v>1194</v>
      </c>
      <c r="K122" s="165" t="s">
        <v>928</v>
      </c>
      <c r="L122" s="65" t="s">
        <v>1197</v>
      </c>
      <c r="M122" s="85">
        <f>M121</f>
        <v>0.2</v>
      </c>
      <c r="N122" s="15">
        <f t="shared" si="8"/>
        <v>0.99</v>
      </c>
      <c r="O122" s="78">
        <f t="shared" si="9"/>
        <v>0</v>
      </c>
      <c r="P122" s="78">
        <f t="shared" si="10"/>
        <v>1.9800000000000005E-2</v>
      </c>
      <c r="Q122" s="153">
        <f t="shared" si="7"/>
        <v>2.0000000000000023E-4</v>
      </c>
      <c r="R122" s="340"/>
    </row>
    <row r="123" spans="2:18" s="3" customFormat="1" ht="27.95" customHeight="1">
      <c r="B123" s="338"/>
      <c r="C123" s="343"/>
      <c r="D123" s="20"/>
      <c r="E123" s="21"/>
      <c r="F123" s="31"/>
      <c r="G123" s="14" t="s">
        <v>14</v>
      </c>
      <c r="H123" s="15">
        <v>0.1</v>
      </c>
      <c r="I123" s="165" t="s">
        <v>339</v>
      </c>
      <c r="J123" s="13" t="s">
        <v>1194</v>
      </c>
      <c r="K123" s="165" t="s">
        <v>82</v>
      </c>
      <c r="L123" s="65" t="s">
        <v>1197</v>
      </c>
      <c r="M123" s="85">
        <f>M122</f>
        <v>0.2</v>
      </c>
      <c r="N123" s="15">
        <f t="shared" si="8"/>
        <v>0.99</v>
      </c>
      <c r="O123" s="78">
        <f t="shared" si="9"/>
        <v>0</v>
      </c>
      <c r="P123" s="78">
        <f t="shared" si="10"/>
        <v>1.9800000000000005E-2</v>
      </c>
      <c r="Q123" s="153">
        <f t="shared" si="7"/>
        <v>2.0000000000000023E-4</v>
      </c>
      <c r="R123" s="340"/>
    </row>
    <row r="124" spans="2:18" s="3" customFormat="1" ht="27.95" customHeight="1">
      <c r="B124" s="338"/>
      <c r="C124" s="343"/>
      <c r="D124" s="17" t="s">
        <v>1166</v>
      </c>
      <c r="E124" s="18" t="s">
        <v>71</v>
      </c>
      <c r="F124" s="19" t="s">
        <v>1047</v>
      </c>
      <c r="G124" s="14" t="s">
        <v>205</v>
      </c>
      <c r="H124" s="15">
        <v>0.4</v>
      </c>
      <c r="I124" s="165" t="s">
        <v>941</v>
      </c>
      <c r="J124" s="13" t="s">
        <v>964</v>
      </c>
      <c r="K124" s="165" t="s">
        <v>965</v>
      </c>
      <c r="L124" s="13" t="s">
        <v>966</v>
      </c>
      <c r="M124" s="85">
        <v>2</v>
      </c>
      <c r="N124" s="15">
        <f t="shared" si="8"/>
        <v>0</v>
      </c>
      <c r="O124" s="78">
        <f t="shared" si="9"/>
        <v>0.8</v>
      </c>
      <c r="P124" s="78">
        <f t="shared" si="10"/>
        <v>0</v>
      </c>
      <c r="Q124" s="153">
        <f t="shared" si="7"/>
        <v>0</v>
      </c>
      <c r="R124" s="340"/>
    </row>
    <row r="125" spans="2:18" s="3" customFormat="1" ht="27.95" customHeight="1">
      <c r="B125" s="338"/>
      <c r="C125" s="343"/>
      <c r="D125" s="20"/>
      <c r="E125" s="21"/>
      <c r="F125" s="31"/>
      <c r="G125" s="14" t="s">
        <v>206</v>
      </c>
      <c r="H125" s="15">
        <v>0.4</v>
      </c>
      <c r="I125" s="165" t="s">
        <v>68</v>
      </c>
      <c r="J125" s="13" t="s">
        <v>1195</v>
      </c>
      <c r="K125" s="165" t="s">
        <v>967</v>
      </c>
      <c r="L125" s="65" t="s">
        <v>1197</v>
      </c>
      <c r="M125" s="85">
        <f>M124</f>
        <v>2</v>
      </c>
      <c r="N125" s="15">
        <f t="shared" si="8"/>
        <v>0.99</v>
      </c>
      <c r="O125" s="78">
        <f t="shared" si="9"/>
        <v>0</v>
      </c>
      <c r="P125" s="78">
        <f t="shared" si="10"/>
        <v>0.79200000000000004</v>
      </c>
      <c r="Q125" s="153">
        <f t="shared" si="7"/>
        <v>8.0000000000000071E-3</v>
      </c>
      <c r="R125" s="340"/>
    </row>
    <row r="126" spans="2:18" s="3" customFormat="1" ht="27.95" customHeight="1">
      <c r="B126" s="338"/>
      <c r="C126" s="343"/>
      <c r="D126" s="20"/>
      <c r="E126" s="21"/>
      <c r="F126" s="31"/>
      <c r="G126" s="90" t="s">
        <v>14</v>
      </c>
      <c r="H126" s="172">
        <v>0.2</v>
      </c>
      <c r="I126" s="165" t="s">
        <v>81</v>
      </c>
      <c r="J126" s="13" t="s">
        <v>964</v>
      </c>
      <c r="K126" s="165" t="s">
        <v>965</v>
      </c>
      <c r="L126" s="13" t="s">
        <v>109</v>
      </c>
      <c r="M126" s="85">
        <f>M125</f>
        <v>2</v>
      </c>
      <c r="N126" s="15">
        <f t="shared" si="8"/>
        <v>0</v>
      </c>
      <c r="O126" s="78">
        <f t="shared" si="9"/>
        <v>0.4</v>
      </c>
      <c r="P126" s="78">
        <f t="shared" si="10"/>
        <v>0</v>
      </c>
      <c r="Q126" s="153">
        <f t="shared" si="7"/>
        <v>0</v>
      </c>
      <c r="R126" s="340"/>
    </row>
    <row r="127" spans="2:18" s="3" customFormat="1" ht="27.95" customHeight="1">
      <c r="B127" s="338"/>
      <c r="C127" s="343"/>
      <c r="D127" s="17" t="s">
        <v>1167</v>
      </c>
      <c r="E127" s="18" t="s">
        <v>961</v>
      </c>
      <c r="F127" s="19" t="s">
        <v>959</v>
      </c>
      <c r="G127" s="168" t="s">
        <v>356</v>
      </c>
      <c r="H127" s="164">
        <v>0.25</v>
      </c>
      <c r="I127" s="16" t="s">
        <v>222</v>
      </c>
      <c r="J127" s="12" t="s">
        <v>942</v>
      </c>
      <c r="K127" s="16" t="s">
        <v>79</v>
      </c>
      <c r="L127" s="65" t="s">
        <v>109</v>
      </c>
      <c r="M127" s="85">
        <v>2</v>
      </c>
      <c r="N127" s="15">
        <f t="shared" si="8"/>
        <v>0</v>
      </c>
      <c r="O127" s="78">
        <f t="shared" si="9"/>
        <v>0.5</v>
      </c>
      <c r="P127" s="78">
        <f t="shared" si="10"/>
        <v>0</v>
      </c>
      <c r="Q127" s="153">
        <f t="shared" si="7"/>
        <v>0</v>
      </c>
      <c r="R127" s="340"/>
    </row>
    <row r="128" spans="2:18" s="3" customFormat="1" ht="27.95" customHeight="1">
      <c r="B128" s="338"/>
      <c r="C128" s="343"/>
      <c r="D128" s="20"/>
      <c r="E128" s="21"/>
      <c r="F128" s="31"/>
      <c r="G128" s="168" t="s">
        <v>886</v>
      </c>
      <c r="H128" s="164">
        <v>0.25</v>
      </c>
      <c r="I128" s="16" t="s">
        <v>969</v>
      </c>
      <c r="J128" s="13" t="s">
        <v>1196</v>
      </c>
      <c r="K128" s="16" t="s">
        <v>221</v>
      </c>
      <c r="L128" s="65" t="s">
        <v>1197</v>
      </c>
      <c r="M128" s="85">
        <f>M127</f>
        <v>2</v>
      </c>
      <c r="N128" s="15">
        <f t="shared" si="8"/>
        <v>0.99</v>
      </c>
      <c r="O128" s="78">
        <f t="shared" si="9"/>
        <v>0</v>
      </c>
      <c r="P128" s="78">
        <f t="shared" si="10"/>
        <v>0.495</v>
      </c>
      <c r="Q128" s="153">
        <f t="shared" si="7"/>
        <v>5.0000000000000044E-3</v>
      </c>
      <c r="R128" s="340"/>
    </row>
    <row r="129" spans="2:18" s="3" customFormat="1" ht="27.95" customHeight="1">
      <c r="B129" s="338"/>
      <c r="C129" s="343"/>
      <c r="D129" s="20"/>
      <c r="E129" s="21"/>
      <c r="F129" s="31"/>
      <c r="G129" s="168" t="s">
        <v>887</v>
      </c>
      <c r="H129" s="164">
        <v>0.25</v>
      </c>
      <c r="I129" s="16" t="s">
        <v>68</v>
      </c>
      <c r="J129" s="13" t="s">
        <v>4288</v>
      </c>
      <c r="K129" s="16" t="s">
        <v>82</v>
      </c>
      <c r="L129" s="65" t="s">
        <v>1197</v>
      </c>
      <c r="M129" s="85">
        <f>M128</f>
        <v>2</v>
      </c>
      <c r="N129" s="15">
        <f t="shared" si="8"/>
        <v>0.99</v>
      </c>
      <c r="O129" s="78">
        <f t="shared" si="9"/>
        <v>0</v>
      </c>
      <c r="P129" s="78">
        <f t="shared" si="10"/>
        <v>0.495</v>
      </c>
      <c r="Q129" s="153">
        <f t="shared" si="7"/>
        <v>5.0000000000000044E-3</v>
      </c>
      <c r="R129" s="340"/>
    </row>
    <row r="130" spans="2:18" s="3" customFormat="1" ht="27.95" customHeight="1">
      <c r="B130" s="338"/>
      <c r="C130" s="343"/>
      <c r="D130" s="22"/>
      <c r="E130" s="23"/>
      <c r="F130" s="24"/>
      <c r="G130" s="168" t="s">
        <v>888</v>
      </c>
      <c r="H130" s="164">
        <v>0.25</v>
      </c>
      <c r="I130" s="16" t="s">
        <v>81</v>
      </c>
      <c r="J130" s="12" t="s">
        <v>918</v>
      </c>
      <c r="K130" s="16" t="s">
        <v>215</v>
      </c>
      <c r="L130" s="12" t="s">
        <v>109</v>
      </c>
      <c r="M130" s="85">
        <f>M129</f>
        <v>2</v>
      </c>
      <c r="N130" s="15">
        <f t="shared" si="8"/>
        <v>0</v>
      </c>
      <c r="O130" s="78">
        <f t="shared" si="9"/>
        <v>0.5</v>
      </c>
      <c r="P130" s="78">
        <f t="shared" si="10"/>
        <v>0</v>
      </c>
      <c r="Q130" s="81">
        <f t="shared" si="7"/>
        <v>0</v>
      </c>
      <c r="R130" s="340"/>
    </row>
    <row r="131" spans="2:18" s="3" customFormat="1" ht="27.95" customHeight="1">
      <c r="B131" s="338"/>
      <c r="C131" s="343"/>
      <c r="D131" s="17" t="s">
        <v>4199</v>
      </c>
      <c r="E131" s="44" t="s">
        <v>915</v>
      </c>
      <c r="F131" s="19" t="s">
        <v>4200</v>
      </c>
      <c r="G131" s="14" t="s">
        <v>12</v>
      </c>
      <c r="H131" s="15">
        <v>0.4</v>
      </c>
      <c r="I131" s="165" t="s">
        <v>19</v>
      </c>
      <c r="J131" s="13" t="s">
        <v>946</v>
      </c>
      <c r="K131" s="165" t="s">
        <v>18</v>
      </c>
      <c r="L131" s="66" t="s">
        <v>109</v>
      </c>
      <c r="M131" s="85">
        <v>5</v>
      </c>
      <c r="N131" s="15">
        <f t="shared" ref="N131:N133" si="11">IF(K131="Detected", 0.99,0)</f>
        <v>0</v>
      </c>
      <c r="O131" s="78">
        <f t="shared" ref="O131:O133" si="12">IF(I131="Safe", M131*H131,0)</f>
        <v>2</v>
      </c>
      <c r="P131" s="78">
        <f t="shared" ref="P131:P133" si="13">IF(I131="Dangerous",M131*H131*N131,0)</f>
        <v>0</v>
      </c>
      <c r="Q131" s="153">
        <f t="shared" ref="Q131:Q133" si="14">IF(P131=0,0,M131*H131*(1-N131))</f>
        <v>0</v>
      </c>
      <c r="R131" s="340"/>
    </row>
    <row r="132" spans="2:18" s="3" customFormat="1" ht="27.95" customHeight="1">
      <c r="B132" s="338"/>
      <c r="C132" s="343"/>
      <c r="D132" s="20"/>
      <c r="E132" s="21"/>
      <c r="F132" s="31"/>
      <c r="G132" s="14" t="s">
        <v>13</v>
      </c>
      <c r="H132" s="15">
        <v>0.4</v>
      </c>
      <c r="I132" s="165" t="s">
        <v>25</v>
      </c>
      <c r="J132" s="13" t="s">
        <v>4239</v>
      </c>
      <c r="K132" s="165" t="s">
        <v>28</v>
      </c>
      <c r="L132" s="65" t="s">
        <v>4238</v>
      </c>
      <c r="M132" s="85">
        <f>M131</f>
        <v>5</v>
      </c>
      <c r="N132" s="15">
        <f t="shared" si="11"/>
        <v>0.99</v>
      </c>
      <c r="O132" s="78">
        <f t="shared" si="12"/>
        <v>0</v>
      </c>
      <c r="P132" s="78">
        <f t="shared" si="13"/>
        <v>1.98</v>
      </c>
      <c r="Q132" s="153">
        <f t="shared" si="14"/>
        <v>2.0000000000000018E-2</v>
      </c>
      <c r="R132" s="340"/>
    </row>
    <row r="133" spans="2:18" s="3" customFormat="1" ht="27.95" customHeight="1">
      <c r="B133" s="338"/>
      <c r="C133" s="343"/>
      <c r="D133" s="20"/>
      <c r="E133" s="21"/>
      <c r="F133" s="31"/>
      <c r="G133" s="90" t="s">
        <v>14</v>
      </c>
      <c r="H133" s="172">
        <v>0.2</v>
      </c>
      <c r="I133" s="165" t="s">
        <v>19</v>
      </c>
      <c r="J133" s="13" t="s">
        <v>946</v>
      </c>
      <c r="K133" s="165" t="s">
        <v>18</v>
      </c>
      <c r="L133" s="13" t="s">
        <v>109</v>
      </c>
      <c r="M133" s="85">
        <f>M132</f>
        <v>5</v>
      </c>
      <c r="N133" s="15">
        <f t="shared" si="11"/>
        <v>0</v>
      </c>
      <c r="O133" s="78">
        <f t="shared" si="12"/>
        <v>1</v>
      </c>
      <c r="P133" s="78">
        <f t="shared" si="13"/>
        <v>0</v>
      </c>
      <c r="Q133" s="153">
        <f t="shared" si="14"/>
        <v>0</v>
      </c>
      <c r="R133" s="340"/>
    </row>
    <row r="134" spans="2:18" s="3" customFormat="1" ht="27.95" customHeight="1">
      <c r="B134" s="338"/>
      <c r="C134" s="343"/>
      <c r="D134" s="17" t="s">
        <v>4201</v>
      </c>
      <c r="E134" s="18" t="s">
        <v>22</v>
      </c>
      <c r="F134" s="19" t="s">
        <v>4202</v>
      </c>
      <c r="G134" s="14" t="s">
        <v>12</v>
      </c>
      <c r="H134" s="15">
        <v>0.4</v>
      </c>
      <c r="I134" s="165" t="s">
        <v>19</v>
      </c>
      <c r="J134" s="13" t="s">
        <v>946</v>
      </c>
      <c r="K134" s="165" t="s">
        <v>18</v>
      </c>
      <c r="L134" s="13" t="s">
        <v>109</v>
      </c>
      <c r="M134" s="85">
        <v>2</v>
      </c>
      <c r="N134" s="15">
        <f t="shared" ref="N134:N148" si="15">IF(K134="Detected", 0.99,0)</f>
        <v>0</v>
      </c>
      <c r="O134" s="78">
        <f t="shared" ref="O134:O148" si="16">IF(I134="Safe", M134*H134,0)</f>
        <v>0.8</v>
      </c>
      <c r="P134" s="78">
        <f t="shared" ref="P134:P148" si="17">IF(I134="Dangerous",M134*H134*N134,0)</f>
        <v>0</v>
      </c>
      <c r="Q134" s="153">
        <f t="shared" ref="Q134:Q148" si="18">IF(P134=0,0,M134*H134*(1-N134))</f>
        <v>0</v>
      </c>
      <c r="R134" s="340"/>
    </row>
    <row r="135" spans="2:18" s="3" customFormat="1" ht="27.95" customHeight="1">
      <c r="B135" s="338"/>
      <c r="C135" s="343"/>
      <c r="D135" s="20"/>
      <c r="E135" s="21"/>
      <c r="F135" s="31"/>
      <c r="G135" s="14" t="s">
        <v>13</v>
      </c>
      <c r="H135" s="15">
        <v>0.4</v>
      </c>
      <c r="I135" s="165" t="s">
        <v>25</v>
      </c>
      <c r="J135" s="13" t="s">
        <v>4240</v>
      </c>
      <c r="K135" s="165" t="s">
        <v>28</v>
      </c>
      <c r="L135" s="65" t="s">
        <v>4238</v>
      </c>
      <c r="M135" s="85">
        <f>M134</f>
        <v>2</v>
      </c>
      <c r="N135" s="15">
        <f t="shared" si="15"/>
        <v>0.99</v>
      </c>
      <c r="O135" s="78">
        <f t="shared" si="16"/>
        <v>0</v>
      </c>
      <c r="P135" s="78">
        <f t="shared" si="17"/>
        <v>0.79200000000000004</v>
      </c>
      <c r="Q135" s="153">
        <f t="shared" si="18"/>
        <v>8.0000000000000071E-3</v>
      </c>
      <c r="R135" s="340"/>
    </row>
    <row r="136" spans="2:18" s="3" customFormat="1" ht="27.95" customHeight="1">
      <c r="B136" s="338"/>
      <c r="C136" s="343"/>
      <c r="D136" s="20"/>
      <c r="E136" s="21"/>
      <c r="F136" s="31"/>
      <c r="G136" s="90" t="s">
        <v>14</v>
      </c>
      <c r="H136" s="172">
        <v>0.2</v>
      </c>
      <c r="I136" s="165" t="s">
        <v>19</v>
      </c>
      <c r="J136" s="13" t="s">
        <v>946</v>
      </c>
      <c r="K136" s="165" t="s">
        <v>18</v>
      </c>
      <c r="L136" s="13" t="s">
        <v>109</v>
      </c>
      <c r="M136" s="85">
        <f>M135</f>
        <v>2</v>
      </c>
      <c r="N136" s="15">
        <f t="shared" si="15"/>
        <v>0</v>
      </c>
      <c r="O136" s="78">
        <f t="shared" si="16"/>
        <v>0.4</v>
      </c>
      <c r="P136" s="78">
        <f t="shared" si="17"/>
        <v>0</v>
      </c>
      <c r="Q136" s="153">
        <f t="shared" si="18"/>
        <v>0</v>
      </c>
      <c r="R136" s="340"/>
    </row>
    <row r="137" spans="2:18" s="3" customFormat="1" ht="27.95" customHeight="1">
      <c r="B137" s="338"/>
      <c r="C137" s="343"/>
      <c r="D137" s="17" t="s">
        <v>4203</v>
      </c>
      <c r="E137" s="18" t="s">
        <v>890</v>
      </c>
      <c r="F137" s="19" t="s">
        <v>4204</v>
      </c>
      <c r="G137" s="14" t="s">
        <v>12</v>
      </c>
      <c r="H137" s="15">
        <v>0.8</v>
      </c>
      <c r="I137" s="165" t="s">
        <v>25</v>
      </c>
      <c r="J137" s="13" t="s">
        <v>4242</v>
      </c>
      <c r="K137" s="165" t="s">
        <v>28</v>
      </c>
      <c r="L137" s="65" t="s">
        <v>1172</v>
      </c>
      <c r="M137" s="85">
        <v>0.2</v>
      </c>
      <c r="N137" s="15">
        <f t="shared" si="15"/>
        <v>0.99</v>
      </c>
      <c r="O137" s="78">
        <f t="shared" si="16"/>
        <v>0</v>
      </c>
      <c r="P137" s="78">
        <f t="shared" si="17"/>
        <v>0.15840000000000004</v>
      </c>
      <c r="Q137" s="153">
        <f t="shared" si="18"/>
        <v>1.6000000000000018E-3</v>
      </c>
      <c r="R137" s="340"/>
    </row>
    <row r="138" spans="2:18" s="3" customFormat="1" ht="27.95" customHeight="1">
      <c r="B138" s="338"/>
      <c r="C138" s="343"/>
      <c r="D138" s="20"/>
      <c r="E138" s="21"/>
      <c r="F138" s="31"/>
      <c r="G138" s="14" t="s">
        <v>13</v>
      </c>
      <c r="H138" s="15">
        <v>0.1</v>
      </c>
      <c r="I138" s="165" t="s">
        <v>25</v>
      </c>
      <c r="J138" s="13" t="s">
        <v>4242</v>
      </c>
      <c r="K138" s="165" t="s">
        <v>28</v>
      </c>
      <c r="L138" s="65" t="s">
        <v>1172</v>
      </c>
      <c r="M138" s="85">
        <f>M137</f>
        <v>0.2</v>
      </c>
      <c r="N138" s="15">
        <f t="shared" si="15"/>
        <v>0.99</v>
      </c>
      <c r="O138" s="78">
        <f t="shared" si="16"/>
        <v>0</v>
      </c>
      <c r="P138" s="78">
        <f t="shared" si="17"/>
        <v>1.9800000000000005E-2</v>
      </c>
      <c r="Q138" s="153">
        <f t="shared" si="18"/>
        <v>2.0000000000000023E-4</v>
      </c>
      <c r="R138" s="340"/>
    </row>
    <row r="139" spans="2:18" s="3" customFormat="1" ht="27.95" customHeight="1">
      <c r="B139" s="338"/>
      <c r="C139" s="343"/>
      <c r="D139" s="20"/>
      <c r="E139" s="21"/>
      <c r="F139" s="31"/>
      <c r="G139" s="14" t="s">
        <v>14</v>
      </c>
      <c r="H139" s="15">
        <v>0.1</v>
      </c>
      <c r="I139" s="165" t="s">
        <v>19</v>
      </c>
      <c r="J139" s="13" t="s">
        <v>946</v>
      </c>
      <c r="K139" s="165" t="s">
        <v>18</v>
      </c>
      <c r="L139" s="13" t="s">
        <v>109</v>
      </c>
      <c r="M139" s="85">
        <f>M138</f>
        <v>0.2</v>
      </c>
      <c r="N139" s="15">
        <f t="shared" si="15"/>
        <v>0</v>
      </c>
      <c r="O139" s="78">
        <f t="shared" si="16"/>
        <v>2.0000000000000004E-2</v>
      </c>
      <c r="P139" s="78">
        <f t="shared" si="17"/>
        <v>0</v>
      </c>
      <c r="Q139" s="153">
        <f t="shared" si="18"/>
        <v>0</v>
      </c>
      <c r="R139" s="340"/>
    </row>
    <row r="140" spans="2:18" s="3" customFormat="1" ht="27.95" customHeight="1">
      <c r="B140" s="338"/>
      <c r="C140" s="343"/>
      <c r="D140" s="17" t="s">
        <v>4205</v>
      </c>
      <c r="E140" s="18" t="s">
        <v>22</v>
      </c>
      <c r="F140" s="19" t="s">
        <v>4206</v>
      </c>
      <c r="G140" s="14" t="s">
        <v>12</v>
      </c>
      <c r="H140" s="15">
        <v>0.4</v>
      </c>
      <c r="I140" s="165" t="s">
        <v>25</v>
      </c>
      <c r="J140" s="13" t="s">
        <v>4242</v>
      </c>
      <c r="K140" s="165" t="s">
        <v>28</v>
      </c>
      <c r="L140" s="65" t="s">
        <v>1172</v>
      </c>
      <c r="M140" s="85">
        <v>2</v>
      </c>
      <c r="N140" s="15">
        <f t="shared" si="15"/>
        <v>0.99</v>
      </c>
      <c r="O140" s="78">
        <f t="shared" si="16"/>
        <v>0</v>
      </c>
      <c r="P140" s="78">
        <f t="shared" si="17"/>
        <v>0.79200000000000004</v>
      </c>
      <c r="Q140" s="153">
        <f t="shared" si="18"/>
        <v>8.0000000000000071E-3</v>
      </c>
      <c r="R140" s="340"/>
    </row>
    <row r="141" spans="2:18" s="3" customFormat="1" ht="27.95" customHeight="1">
      <c r="B141" s="338"/>
      <c r="C141" s="343"/>
      <c r="D141" s="20"/>
      <c r="E141" s="21"/>
      <c r="F141" s="31"/>
      <c r="G141" s="14" t="s">
        <v>13</v>
      </c>
      <c r="H141" s="15">
        <v>0.4</v>
      </c>
      <c r="I141" s="165" t="s">
        <v>19</v>
      </c>
      <c r="J141" s="13" t="s">
        <v>946</v>
      </c>
      <c r="K141" s="165" t="s">
        <v>18</v>
      </c>
      <c r="L141" s="13" t="s">
        <v>109</v>
      </c>
      <c r="M141" s="85">
        <f>M140</f>
        <v>2</v>
      </c>
      <c r="N141" s="15">
        <f t="shared" si="15"/>
        <v>0</v>
      </c>
      <c r="O141" s="78">
        <f t="shared" si="16"/>
        <v>0.8</v>
      </c>
      <c r="P141" s="78">
        <f t="shared" si="17"/>
        <v>0</v>
      </c>
      <c r="Q141" s="153">
        <f t="shared" si="18"/>
        <v>0</v>
      </c>
      <c r="R141" s="340"/>
    </row>
    <row r="142" spans="2:18" s="3" customFormat="1" ht="27.95" customHeight="1">
      <c r="B142" s="338"/>
      <c r="C142" s="343"/>
      <c r="D142" s="20"/>
      <c r="E142" s="21"/>
      <c r="F142" s="31"/>
      <c r="G142" s="90" t="s">
        <v>14</v>
      </c>
      <c r="H142" s="172">
        <v>0.2</v>
      </c>
      <c r="I142" s="165" t="s">
        <v>19</v>
      </c>
      <c r="J142" s="13" t="s">
        <v>946</v>
      </c>
      <c r="K142" s="165" t="s">
        <v>18</v>
      </c>
      <c r="L142" s="13" t="s">
        <v>109</v>
      </c>
      <c r="M142" s="85">
        <f>M141</f>
        <v>2</v>
      </c>
      <c r="N142" s="15">
        <f t="shared" si="15"/>
        <v>0</v>
      </c>
      <c r="O142" s="78">
        <f t="shared" si="16"/>
        <v>0.4</v>
      </c>
      <c r="P142" s="78">
        <f t="shared" si="17"/>
        <v>0</v>
      </c>
      <c r="Q142" s="153">
        <f t="shared" si="18"/>
        <v>0</v>
      </c>
      <c r="R142" s="340"/>
    </row>
    <row r="143" spans="2:18" s="3" customFormat="1" ht="27.95" customHeight="1">
      <c r="B143" s="338"/>
      <c r="C143" s="343"/>
      <c r="D143" s="17" t="s">
        <v>78</v>
      </c>
      <c r="E143" s="18" t="s">
        <v>890</v>
      </c>
      <c r="F143" s="19" t="s">
        <v>4207</v>
      </c>
      <c r="G143" s="14" t="s">
        <v>12</v>
      </c>
      <c r="H143" s="15">
        <v>0.8</v>
      </c>
      <c r="I143" s="165" t="s">
        <v>3226</v>
      </c>
      <c r="J143" s="13" t="s">
        <v>946</v>
      </c>
      <c r="K143" s="165" t="s">
        <v>18</v>
      </c>
      <c r="L143" s="13" t="s">
        <v>109</v>
      </c>
      <c r="M143" s="85">
        <v>0.2</v>
      </c>
      <c r="N143" s="15">
        <f t="shared" si="15"/>
        <v>0</v>
      </c>
      <c r="O143" s="78">
        <f t="shared" si="16"/>
        <v>0.16000000000000003</v>
      </c>
      <c r="P143" s="78">
        <f t="shared" si="17"/>
        <v>0</v>
      </c>
      <c r="Q143" s="153">
        <f t="shared" si="18"/>
        <v>0</v>
      </c>
      <c r="R143" s="340"/>
    </row>
    <row r="144" spans="2:18" s="3" customFormat="1" ht="27.95" customHeight="1">
      <c r="B144" s="338"/>
      <c r="C144" s="343"/>
      <c r="D144" s="20"/>
      <c r="E144" s="21"/>
      <c r="F144" s="31"/>
      <c r="G144" s="14" t="s">
        <v>13</v>
      </c>
      <c r="H144" s="15">
        <v>0.1</v>
      </c>
      <c r="I144" s="165" t="s">
        <v>3226</v>
      </c>
      <c r="J144" s="13" t="s">
        <v>946</v>
      </c>
      <c r="K144" s="165" t="s">
        <v>18</v>
      </c>
      <c r="L144" s="13" t="s">
        <v>109</v>
      </c>
      <c r="M144" s="85">
        <f>M143</f>
        <v>0.2</v>
      </c>
      <c r="N144" s="15">
        <f t="shared" si="15"/>
        <v>0</v>
      </c>
      <c r="O144" s="78">
        <f t="shared" si="16"/>
        <v>2.0000000000000004E-2</v>
      </c>
      <c r="P144" s="78">
        <f t="shared" si="17"/>
        <v>0</v>
      </c>
      <c r="Q144" s="153">
        <f t="shared" si="18"/>
        <v>0</v>
      </c>
      <c r="R144" s="340"/>
    </row>
    <row r="145" spans="2:18" s="3" customFormat="1" ht="27.95" customHeight="1">
      <c r="B145" s="338"/>
      <c r="C145" s="343"/>
      <c r="D145" s="20"/>
      <c r="E145" s="21"/>
      <c r="F145" s="31"/>
      <c r="G145" s="14" t="s">
        <v>14</v>
      </c>
      <c r="H145" s="15">
        <v>0.1</v>
      </c>
      <c r="I145" s="165" t="s">
        <v>3226</v>
      </c>
      <c r="J145" s="13" t="s">
        <v>946</v>
      </c>
      <c r="K145" s="165" t="s">
        <v>18</v>
      </c>
      <c r="L145" s="13" t="s">
        <v>109</v>
      </c>
      <c r="M145" s="85">
        <f>M144</f>
        <v>0.2</v>
      </c>
      <c r="N145" s="15">
        <f t="shared" si="15"/>
        <v>0</v>
      </c>
      <c r="O145" s="78">
        <f t="shared" si="16"/>
        <v>2.0000000000000004E-2</v>
      </c>
      <c r="P145" s="78">
        <f t="shared" si="17"/>
        <v>0</v>
      </c>
      <c r="Q145" s="153">
        <f t="shared" si="18"/>
        <v>0</v>
      </c>
      <c r="R145" s="340"/>
    </row>
    <row r="146" spans="2:18" s="3" customFormat="1" ht="27.95" customHeight="1">
      <c r="B146" s="338"/>
      <c r="C146" s="343"/>
      <c r="D146" s="17" t="s">
        <v>84</v>
      </c>
      <c r="E146" s="18" t="s">
        <v>22</v>
      </c>
      <c r="F146" s="19" t="s">
        <v>4208</v>
      </c>
      <c r="G146" s="14" t="s">
        <v>12</v>
      </c>
      <c r="H146" s="15">
        <v>0.4</v>
      </c>
      <c r="I146" s="165" t="s">
        <v>3226</v>
      </c>
      <c r="J146" s="13" t="s">
        <v>946</v>
      </c>
      <c r="K146" s="165" t="s">
        <v>18</v>
      </c>
      <c r="L146" s="13" t="s">
        <v>109</v>
      </c>
      <c r="M146" s="85">
        <v>2</v>
      </c>
      <c r="N146" s="15">
        <f t="shared" si="15"/>
        <v>0</v>
      </c>
      <c r="O146" s="78">
        <f t="shared" si="16"/>
        <v>0.8</v>
      </c>
      <c r="P146" s="78">
        <f t="shared" si="17"/>
        <v>0</v>
      </c>
      <c r="Q146" s="153">
        <f t="shared" si="18"/>
        <v>0</v>
      </c>
      <c r="R146" s="340"/>
    </row>
    <row r="147" spans="2:18" s="3" customFormat="1" ht="27.95" customHeight="1">
      <c r="B147" s="338"/>
      <c r="C147" s="343"/>
      <c r="D147" s="20"/>
      <c r="E147" s="21"/>
      <c r="F147" s="31"/>
      <c r="G147" s="14" t="s">
        <v>13</v>
      </c>
      <c r="H147" s="15">
        <v>0.4</v>
      </c>
      <c r="I147" s="165" t="s">
        <v>3226</v>
      </c>
      <c r="J147" s="13" t="s">
        <v>946</v>
      </c>
      <c r="K147" s="165" t="s">
        <v>18</v>
      </c>
      <c r="L147" s="13" t="s">
        <v>109</v>
      </c>
      <c r="M147" s="85">
        <f>M146</f>
        <v>2</v>
      </c>
      <c r="N147" s="15">
        <f t="shared" si="15"/>
        <v>0</v>
      </c>
      <c r="O147" s="78">
        <f t="shared" si="16"/>
        <v>0.8</v>
      </c>
      <c r="P147" s="78">
        <f t="shared" si="17"/>
        <v>0</v>
      </c>
      <c r="Q147" s="153">
        <f t="shared" si="18"/>
        <v>0</v>
      </c>
      <c r="R147" s="340"/>
    </row>
    <row r="148" spans="2:18" s="3" customFormat="1" ht="27.95" customHeight="1">
      <c r="B148" s="338"/>
      <c r="C148" s="343"/>
      <c r="D148" s="20"/>
      <c r="E148" s="21"/>
      <c r="F148" s="31"/>
      <c r="G148" s="90" t="s">
        <v>14</v>
      </c>
      <c r="H148" s="172">
        <v>0.2</v>
      </c>
      <c r="I148" s="165" t="s">
        <v>3226</v>
      </c>
      <c r="J148" s="13" t="s">
        <v>946</v>
      </c>
      <c r="K148" s="165" t="s">
        <v>18</v>
      </c>
      <c r="L148" s="13" t="s">
        <v>109</v>
      </c>
      <c r="M148" s="85">
        <f>M147</f>
        <v>2</v>
      </c>
      <c r="N148" s="15">
        <f t="shared" si="15"/>
        <v>0</v>
      </c>
      <c r="O148" s="78">
        <f t="shared" si="16"/>
        <v>0.4</v>
      </c>
      <c r="P148" s="78">
        <f t="shared" si="17"/>
        <v>0</v>
      </c>
      <c r="Q148" s="153">
        <f t="shared" si="18"/>
        <v>0</v>
      </c>
      <c r="R148" s="340"/>
    </row>
    <row r="149" spans="2:18" s="3" customFormat="1" ht="27.95" customHeight="1">
      <c r="B149" s="338"/>
      <c r="C149" s="343"/>
      <c r="D149" s="17" t="s">
        <v>4209</v>
      </c>
      <c r="E149" s="18" t="s">
        <v>22</v>
      </c>
      <c r="F149" s="19" t="s">
        <v>4210</v>
      </c>
      <c r="G149" s="14" t="s">
        <v>12</v>
      </c>
      <c r="H149" s="15">
        <v>0.4</v>
      </c>
      <c r="I149" s="165" t="s">
        <v>3226</v>
      </c>
      <c r="J149" s="13" t="s">
        <v>946</v>
      </c>
      <c r="K149" s="165" t="s">
        <v>18</v>
      </c>
      <c r="L149" s="13" t="s">
        <v>109</v>
      </c>
      <c r="M149" s="85">
        <v>2</v>
      </c>
      <c r="N149" s="15">
        <f t="shared" ref="N149:N180" si="19">IF(K149="Detected", 0.99,0)</f>
        <v>0</v>
      </c>
      <c r="O149" s="78">
        <f t="shared" ref="O149:O180" si="20">IF(I149="Safe", M149*H149,0)</f>
        <v>0.8</v>
      </c>
      <c r="P149" s="78">
        <f t="shared" ref="P149:P180" si="21">IF(I149="Dangerous",M149*H149*N149,0)</f>
        <v>0</v>
      </c>
      <c r="Q149" s="153">
        <f t="shared" ref="Q149:Q180" si="22">IF(P149=0,0,M149*H149*(1-N149))</f>
        <v>0</v>
      </c>
      <c r="R149" s="340"/>
    </row>
    <row r="150" spans="2:18" s="3" customFormat="1" ht="27.95" customHeight="1">
      <c r="B150" s="338"/>
      <c r="C150" s="343"/>
      <c r="D150" s="20"/>
      <c r="E150" s="21"/>
      <c r="F150" s="31"/>
      <c r="G150" s="14" t="s">
        <v>13</v>
      </c>
      <c r="H150" s="15">
        <v>0.4</v>
      </c>
      <c r="I150" s="165" t="s">
        <v>3226</v>
      </c>
      <c r="J150" s="13" t="s">
        <v>946</v>
      </c>
      <c r="K150" s="165" t="s">
        <v>18</v>
      </c>
      <c r="L150" s="13" t="s">
        <v>109</v>
      </c>
      <c r="M150" s="85">
        <f>M149</f>
        <v>2</v>
      </c>
      <c r="N150" s="15">
        <f t="shared" si="19"/>
        <v>0</v>
      </c>
      <c r="O150" s="78">
        <f t="shared" si="20"/>
        <v>0.8</v>
      </c>
      <c r="P150" s="78">
        <f t="shared" si="21"/>
        <v>0</v>
      </c>
      <c r="Q150" s="153">
        <f t="shared" si="22"/>
        <v>0</v>
      </c>
      <c r="R150" s="340"/>
    </row>
    <row r="151" spans="2:18" s="3" customFormat="1" ht="27.95" customHeight="1">
      <c r="B151" s="338"/>
      <c r="C151" s="343"/>
      <c r="D151" s="20"/>
      <c r="E151" s="21"/>
      <c r="F151" s="31"/>
      <c r="G151" s="90" t="s">
        <v>14</v>
      </c>
      <c r="H151" s="172">
        <v>0.2</v>
      </c>
      <c r="I151" s="165" t="s">
        <v>3226</v>
      </c>
      <c r="J151" s="13" t="s">
        <v>946</v>
      </c>
      <c r="K151" s="165" t="s">
        <v>18</v>
      </c>
      <c r="L151" s="13" t="s">
        <v>109</v>
      </c>
      <c r="M151" s="85">
        <f>M150</f>
        <v>2</v>
      </c>
      <c r="N151" s="15">
        <f t="shared" si="19"/>
        <v>0</v>
      </c>
      <c r="O151" s="78">
        <f t="shared" si="20"/>
        <v>0.4</v>
      </c>
      <c r="P151" s="78">
        <f t="shared" si="21"/>
        <v>0</v>
      </c>
      <c r="Q151" s="153">
        <f t="shared" si="22"/>
        <v>0</v>
      </c>
      <c r="R151" s="340"/>
    </row>
    <row r="152" spans="2:18" s="3" customFormat="1" ht="27.95" customHeight="1">
      <c r="B152" s="338"/>
      <c r="C152" s="343"/>
      <c r="D152" s="17" t="s">
        <v>4211</v>
      </c>
      <c r="E152" s="18" t="s">
        <v>22</v>
      </c>
      <c r="F152" s="19" t="s">
        <v>819</v>
      </c>
      <c r="G152" s="14" t="s">
        <v>12</v>
      </c>
      <c r="H152" s="15">
        <v>0.4</v>
      </c>
      <c r="I152" s="165" t="s">
        <v>25</v>
      </c>
      <c r="J152" s="12" t="s">
        <v>4244</v>
      </c>
      <c r="K152" s="16" t="s">
        <v>28</v>
      </c>
      <c r="L152" s="65" t="s">
        <v>1172</v>
      </c>
      <c r="M152" s="85">
        <v>2</v>
      </c>
      <c r="N152" s="15">
        <f t="shared" si="19"/>
        <v>0.99</v>
      </c>
      <c r="O152" s="78">
        <f t="shared" si="20"/>
        <v>0</v>
      </c>
      <c r="P152" s="78">
        <f t="shared" si="21"/>
        <v>0.79200000000000004</v>
      </c>
      <c r="Q152" s="153">
        <f t="shared" si="22"/>
        <v>8.0000000000000071E-3</v>
      </c>
      <c r="R152" s="340"/>
    </row>
    <row r="153" spans="2:18" s="3" customFormat="1" ht="27.95" customHeight="1">
      <c r="B153" s="338"/>
      <c r="C153" s="343"/>
      <c r="D153" s="20"/>
      <c r="E153" s="21"/>
      <c r="F153" s="31"/>
      <c r="G153" s="14" t="s">
        <v>13</v>
      </c>
      <c r="H153" s="15">
        <v>0.4</v>
      </c>
      <c r="I153" s="165" t="s">
        <v>25</v>
      </c>
      <c r="J153" s="12" t="s">
        <v>4244</v>
      </c>
      <c r="K153" s="16" t="s">
        <v>28</v>
      </c>
      <c r="L153" s="65" t="s">
        <v>1172</v>
      </c>
      <c r="M153" s="85">
        <f>M152</f>
        <v>2</v>
      </c>
      <c r="N153" s="15">
        <f t="shared" si="19"/>
        <v>0.99</v>
      </c>
      <c r="O153" s="78">
        <f t="shared" si="20"/>
        <v>0</v>
      </c>
      <c r="P153" s="78">
        <f t="shared" si="21"/>
        <v>0.79200000000000004</v>
      </c>
      <c r="Q153" s="153">
        <f t="shared" si="22"/>
        <v>8.0000000000000071E-3</v>
      </c>
      <c r="R153" s="340"/>
    </row>
    <row r="154" spans="2:18" s="3" customFormat="1" ht="27.95" customHeight="1">
      <c r="B154" s="338"/>
      <c r="C154" s="343"/>
      <c r="D154" s="20"/>
      <c r="E154" s="21"/>
      <c r="F154" s="31"/>
      <c r="G154" s="90" t="s">
        <v>14</v>
      </c>
      <c r="H154" s="172">
        <v>0.2</v>
      </c>
      <c r="I154" s="165" t="s">
        <v>19</v>
      </c>
      <c r="J154" s="13" t="s">
        <v>946</v>
      </c>
      <c r="K154" s="165" t="s">
        <v>18</v>
      </c>
      <c r="L154" s="13" t="s">
        <v>109</v>
      </c>
      <c r="M154" s="85">
        <f>M153</f>
        <v>2</v>
      </c>
      <c r="N154" s="15">
        <f t="shared" si="19"/>
        <v>0</v>
      </c>
      <c r="O154" s="78">
        <f t="shared" si="20"/>
        <v>0.4</v>
      </c>
      <c r="P154" s="78">
        <f t="shared" si="21"/>
        <v>0</v>
      </c>
      <c r="Q154" s="153">
        <f t="shared" si="22"/>
        <v>0</v>
      </c>
      <c r="R154" s="340"/>
    </row>
    <row r="155" spans="2:18" s="3" customFormat="1" ht="27.95" customHeight="1">
      <c r="B155" s="338"/>
      <c r="C155" s="332"/>
      <c r="D155" s="17" t="s">
        <v>4212</v>
      </c>
      <c r="E155" s="18" t="s">
        <v>76</v>
      </c>
      <c r="F155" s="19" t="s">
        <v>1035</v>
      </c>
      <c r="G155" s="168" t="s">
        <v>356</v>
      </c>
      <c r="H155" s="164">
        <v>0.25</v>
      </c>
      <c r="I155" s="16" t="s">
        <v>25</v>
      </c>
      <c r="J155" s="12" t="s">
        <v>4242</v>
      </c>
      <c r="K155" s="16" t="s">
        <v>28</v>
      </c>
      <c r="L155" s="65" t="s">
        <v>1172</v>
      </c>
      <c r="M155" s="87">
        <v>1</v>
      </c>
      <c r="N155" s="15">
        <f t="shared" si="19"/>
        <v>0.99</v>
      </c>
      <c r="O155" s="78">
        <f t="shared" si="20"/>
        <v>0</v>
      </c>
      <c r="P155" s="78">
        <f t="shared" si="21"/>
        <v>0.2475</v>
      </c>
      <c r="Q155" s="153">
        <f t="shared" si="22"/>
        <v>2.5000000000000022E-3</v>
      </c>
      <c r="R155" s="340"/>
    </row>
    <row r="156" spans="2:18" s="3" customFormat="1" ht="27.95" customHeight="1">
      <c r="B156" s="338"/>
      <c r="C156" s="343"/>
      <c r="D156" s="20"/>
      <c r="E156" s="21"/>
      <c r="F156" s="31"/>
      <c r="G156" s="168" t="s">
        <v>886</v>
      </c>
      <c r="H156" s="164">
        <v>0.25</v>
      </c>
      <c r="I156" s="16" t="s">
        <v>25</v>
      </c>
      <c r="J156" s="12" t="s">
        <v>4242</v>
      </c>
      <c r="K156" s="16" t="s">
        <v>28</v>
      </c>
      <c r="L156" s="65" t="s">
        <v>1172</v>
      </c>
      <c r="M156" s="85">
        <f>M155</f>
        <v>1</v>
      </c>
      <c r="N156" s="15">
        <f t="shared" si="19"/>
        <v>0.99</v>
      </c>
      <c r="O156" s="78">
        <f t="shared" si="20"/>
        <v>0</v>
      </c>
      <c r="P156" s="78">
        <f t="shared" si="21"/>
        <v>0.2475</v>
      </c>
      <c r="Q156" s="153">
        <f t="shared" si="22"/>
        <v>2.5000000000000022E-3</v>
      </c>
      <c r="R156" s="340"/>
    </row>
    <row r="157" spans="2:18" s="3" customFormat="1" ht="27.95" customHeight="1">
      <c r="B157" s="338"/>
      <c r="C157" s="343"/>
      <c r="D157" s="20"/>
      <c r="E157" s="21"/>
      <c r="F157" s="31"/>
      <c r="G157" s="168" t="s">
        <v>887</v>
      </c>
      <c r="H157" s="164">
        <v>0.25</v>
      </c>
      <c r="I157" s="16" t="s">
        <v>25</v>
      </c>
      <c r="J157" s="12" t="s">
        <v>4242</v>
      </c>
      <c r="K157" s="16" t="s">
        <v>28</v>
      </c>
      <c r="L157" s="65" t="s">
        <v>1172</v>
      </c>
      <c r="M157" s="85">
        <f>M156</f>
        <v>1</v>
      </c>
      <c r="N157" s="15">
        <f t="shared" si="19"/>
        <v>0.99</v>
      </c>
      <c r="O157" s="78">
        <f t="shared" si="20"/>
        <v>0</v>
      </c>
      <c r="P157" s="78">
        <f t="shared" si="21"/>
        <v>0.2475</v>
      </c>
      <c r="Q157" s="153">
        <f t="shared" si="22"/>
        <v>2.5000000000000022E-3</v>
      </c>
      <c r="R157" s="340"/>
    </row>
    <row r="158" spans="2:18" s="3" customFormat="1" ht="27.95" customHeight="1">
      <c r="B158" s="338"/>
      <c r="C158" s="343"/>
      <c r="D158" s="20"/>
      <c r="E158" s="21"/>
      <c r="F158" s="31"/>
      <c r="G158" s="186" t="s">
        <v>359</v>
      </c>
      <c r="H158" s="183">
        <v>0.25</v>
      </c>
      <c r="I158" s="16" t="s">
        <v>19</v>
      </c>
      <c r="J158" s="12" t="s">
        <v>80</v>
      </c>
      <c r="K158" s="16" t="s">
        <v>18</v>
      </c>
      <c r="L158" s="65" t="s">
        <v>109</v>
      </c>
      <c r="M158" s="85">
        <f>M157</f>
        <v>1</v>
      </c>
      <c r="N158" s="15">
        <f t="shared" si="19"/>
        <v>0</v>
      </c>
      <c r="O158" s="78">
        <f t="shared" si="20"/>
        <v>0.25</v>
      </c>
      <c r="P158" s="78">
        <f t="shared" si="21"/>
        <v>0</v>
      </c>
      <c r="Q158" s="153">
        <f t="shared" si="22"/>
        <v>0</v>
      </c>
      <c r="R158" s="340"/>
    </row>
    <row r="159" spans="2:18" s="3" customFormat="1" ht="27.95" customHeight="1">
      <c r="B159" s="338"/>
      <c r="C159" s="343"/>
      <c r="D159" s="17" t="s">
        <v>4213</v>
      </c>
      <c r="E159" s="18" t="s">
        <v>76</v>
      </c>
      <c r="F159" s="19" t="s">
        <v>1035</v>
      </c>
      <c r="G159" s="168" t="s">
        <v>356</v>
      </c>
      <c r="H159" s="164">
        <v>0.25</v>
      </c>
      <c r="I159" s="16" t="s">
        <v>25</v>
      </c>
      <c r="J159" s="12" t="s">
        <v>4242</v>
      </c>
      <c r="K159" s="16" t="s">
        <v>28</v>
      </c>
      <c r="L159" s="65" t="s">
        <v>1172</v>
      </c>
      <c r="M159" s="87">
        <v>1</v>
      </c>
      <c r="N159" s="15">
        <f t="shared" ref="N159:N162" si="23">IF(K159="Detected", 0.99,0)</f>
        <v>0.99</v>
      </c>
      <c r="O159" s="78">
        <f t="shared" ref="O159:O162" si="24">IF(I159="Safe", M159*H159,0)</f>
        <v>0</v>
      </c>
      <c r="P159" s="78">
        <f t="shared" ref="P159:P162" si="25">IF(I159="Dangerous",M159*H159*N159,0)</f>
        <v>0.2475</v>
      </c>
      <c r="Q159" s="153">
        <f t="shared" ref="Q159:Q162" si="26">IF(P159=0,0,M159*H159*(1-N159))</f>
        <v>2.5000000000000022E-3</v>
      </c>
      <c r="R159" s="340"/>
    </row>
    <row r="160" spans="2:18" s="3" customFormat="1" ht="27.95" customHeight="1">
      <c r="B160" s="338"/>
      <c r="C160" s="343"/>
      <c r="D160" s="20"/>
      <c r="E160" s="21"/>
      <c r="F160" s="31"/>
      <c r="G160" s="168" t="s">
        <v>886</v>
      </c>
      <c r="H160" s="164">
        <v>0.25</v>
      </c>
      <c r="I160" s="16" t="s">
        <v>25</v>
      </c>
      <c r="J160" s="12" t="s">
        <v>4242</v>
      </c>
      <c r="K160" s="16" t="s">
        <v>28</v>
      </c>
      <c r="L160" s="65" t="s">
        <v>1172</v>
      </c>
      <c r="M160" s="85">
        <f>M159</f>
        <v>1</v>
      </c>
      <c r="N160" s="15">
        <f t="shared" si="23"/>
        <v>0.99</v>
      </c>
      <c r="O160" s="78">
        <f t="shared" si="24"/>
        <v>0</v>
      </c>
      <c r="P160" s="78">
        <f t="shared" si="25"/>
        <v>0.2475</v>
      </c>
      <c r="Q160" s="153">
        <f t="shared" si="26"/>
        <v>2.5000000000000022E-3</v>
      </c>
      <c r="R160" s="340"/>
    </row>
    <row r="161" spans="2:18" s="3" customFormat="1" ht="27.95" customHeight="1">
      <c r="B161" s="338"/>
      <c r="C161" s="343"/>
      <c r="D161" s="20"/>
      <c r="E161" s="21"/>
      <c r="F161" s="31"/>
      <c r="G161" s="168" t="s">
        <v>887</v>
      </c>
      <c r="H161" s="164">
        <v>0.25</v>
      </c>
      <c r="I161" s="16" t="s">
        <v>25</v>
      </c>
      <c r="J161" s="12" t="s">
        <v>4242</v>
      </c>
      <c r="K161" s="16" t="s">
        <v>28</v>
      </c>
      <c r="L161" s="65" t="s">
        <v>1172</v>
      </c>
      <c r="M161" s="85">
        <f>M160</f>
        <v>1</v>
      </c>
      <c r="N161" s="15">
        <f t="shared" si="23"/>
        <v>0.99</v>
      </c>
      <c r="O161" s="78">
        <f t="shared" si="24"/>
        <v>0</v>
      </c>
      <c r="P161" s="78">
        <f t="shared" si="25"/>
        <v>0.2475</v>
      </c>
      <c r="Q161" s="153">
        <f t="shared" si="26"/>
        <v>2.5000000000000022E-3</v>
      </c>
      <c r="R161" s="340"/>
    </row>
    <row r="162" spans="2:18" s="3" customFormat="1" ht="27.95" customHeight="1">
      <c r="B162" s="338"/>
      <c r="C162" s="343"/>
      <c r="D162" s="20"/>
      <c r="E162" s="21"/>
      <c r="F162" s="31"/>
      <c r="G162" s="186" t="s">
        <v>359</v>
      </c>
      <c r="H162" s="183">
        <v>0.25</v>
      </c>
      <c r="I162" s="16" t="s">
        <v>19</v>
      </c>
      <c r="J162" s="12" t="s">
        <v>80</v>
      </c>
      <c r="K162" s="16" t="s">
        <v>18</v>
      </c>
      <c r="L162" s="65" t="s">
        <v>109</v>
      </c>
      <c r="M162" s="85">
        <f>M161</f>
        <v>1</v>
      </c>
      <c r="N162" s="15">
        <f t="shared" si="23"/>
        <v>0</v>
      </c>
      <c r="O162" s="78">
        <f t="shared" si="24"/>
        <v>0.25</v>
      </c>
      <c r="P162" s="78">
        <f t="shared" si="25"/>
        <v>0</v>
      </c>
      <c r="Q162" s="153">
        <f t="shared" si="26"/>
        <v>0</v>
      </c>
      <c r="R162" s="340"/>
    </row>
    <row r="163" spans="2:18" s="3" customFormat="1" ht="27.95" customHeight="1">
      <c r="B163" s="338"/>
      <c r="C163" s="343"/>
      <c r="D163" s="17" t="s">
        <v>4214</v>
      </c>
      <c r="E163" s="18" t="s">
        <v>1034</v>
      </c>
      <c r="F163" s="19" t="s">
        <v>4215</v>
      </c>
      <c r="G163" s="14" t="s">
        <v>12</v>
      </c>
      <c r="H163" s="164">
        <v>0.8</v>
      </c>
      <c r="I163" s="16" t="s">
        <v>25</v>
      </c>
      <c r="J163" s="12" t="s">
        <v>4245</v>
      </c>
      <c r="K163" s="16" t="s">
        <v>28</v>
      </c>
      <c r="L163" s="65" t="s">
        <v>1172</v>
      </c>
      <c r="M163" s="87">
        <v>3</v>
      </c>
      <c r="N163" s="15">
        <f t="shared" si="19"/>
        <v>0.99</v>
      </c>
      <c r="O163" s="78">
        <f t="shared" si="20"/>
        <v>0</v>
      </c>
      <c r="P163" s="78">
        <f t="shared" si="21"/>
        <v>2.3760000000000003</v>
      </c>
      <c r="Q163" s="153">
        <f t="shared" si="22"/>
        <v>2.4000000000000025E-2</v>
      </c>
      <c r="R163" s="340"/>
    </row>
    <row r="164" spans="2:18" s="3" customFormat="1" ht="27.95" customHeight="1">
      <c r="B164" s="338"/>
      <c r="C164" s="343"/>
      <c r="D164" s="20"/>
      <c r="E164" s="21"/>
      <c r="F164" s="31"/>
      <c r="G164" s="14" t="s">
        <v>13</v>
      </c>
      <c r="H164" s="164">
        <v>0.1</v>
      </c>
      <c r="I164" s="16" t="s">
        <v>25</v>
      </c>
      <c r="J164" s="12" t="s">
        <v>4242</v>
      </c>
      <c r="K164" s="16" t="s">
        <v>28</v>
      </c>
      <c r="L164" s="65" t="s">
        <v>1172</v>
      </c>
      <c r="M164" s="85">
        <f>M163</f>
        <v>3</v>
      </c>
      <c r="N164" s="15">
        <f t="shared" si="19"/>
        <v>0.99</v>
      </c>
      <c r="O164" s="78">
        <f t="shared" si="20"/>
        <v>0</v>
      </c>
      <c r="P164" s="78">
        <f t="shared" si="21"/>
        <v>0.29700000000000004</v>
      </c>
      <c r="Q164" s="153">
        <f t="shared" si="22"/>
        <v>3.0000000000000031E-3</v>
      </c>
      <c r="R164" s="340"/>
    </row>
    <row r="165" spans="2:18" s="3" customFormat="1" ht="27.95" customHeight="1">
      <c r="B165" s="338"/>
      <c r="C165" s="343"/>
      <c r="D165" s="20"/>
      <c r="E165" s="21"/>
      <c r="F165" s="31"/>
      <c r="G165" s="90" t="s">
        <v>14</v>
      </c>
      <c r="H165" s="164">
        <v>0.1</v>
      </c>
      <c r="I165" s="16" t="s">
        <v>19</v>
      </c>
      <c r="J165" s="12" t="s">
        <v>80</v>
      </c>
      <c r="K165" s="16" t="s">
        <v>18</v>
      </c>
      <c r="L165" s="65" t="s">
        <v>109</v>
      </c>
      <c r="M165" s="85">
        <f>M164</f>
        <v>3</v>
      </c>
      <c r="N165" s="15">
        <f t="shared" si="19"/>
        <v>0</v>
      </c>
      <c r="O165" s="78">
        <f t="shared" si="20"/>
        <v>0.30000000000000004</v>
      </c>
      <c r="P165" s="78">
        <f t="shared" si="21"/>
        <v>0</v>
      </c>
      <c r="Q165" s="153">
        <f t="shared" si="22"/>
        <v>0</v>
      </c>
      <c r="R165" s="340"/>
    </row>
    <row r="166" spans="2:18" s="3" customFormat="1" ht="27.95" customHeight="1">
      <c r="B166" s="338"/>
      <c r="C166" s="343"/>
      <c r="D166" s="17" t="s">
        <v>4216</v>
      </c>
      <c r="E166" s="18" t="s">
        <v>890</v>
      </c>
      <c r="F166" s="19" t="s">
        <v>4217</v>
      </c>
      <c r="G166" s="14" t="s">
        <v>12</v>
      </c>
      <c r="H166" s="15">
        <v>0.8</v>
      </c>
      <c r="I166" s="165" t="s">
        <v>25</v>
      </c>
      <c r="J166" s="12" t="s">
        <v>4242</v>
      </c>
      <c r="K166" s="165" t="s">
        <v>28</v>
      </c>
      <c r="L166" s="65" t="s">
        <v>1172</v>
      </c>
      <c r="M166" s="85">
        <v>0.2</v>
      </c>
      <c r="N166" s="15">
        <f t="shared" si="19"/>
        <v>0.99</v>
      </c>
      <c r="O166" s="78">
        <f t="shared" si="20"/>
        <v>0</v>
      </c>
      <c r="P166" s="78">
        <f t="shared" si="21"/>
        <v>0.15840000000000004</v>
      </c>
      <c r="Q166" s="153">
        <f t="shared" si="22"/>
        <v>1.6000000000000018E-3</v>
      </c>
      <c r="R166" s="340"/>
    </row>
    <row r="167" spans="2:18" s="3" customFormat="1" ht="27.95" customHeight="1">
      <c r="B167" s="338"/>
      <c r="C167" s="343"/>
      <c r="D167" s="20"/>
      <c r="E167" s="21"/>
      <c r="F167" s="31"/>
      <c r="G167" s="14" t="s">
        <v>13</v>
      </c>
      <c r="H167" s="15">
        <v>0.1</v>
      </c>
      <c r="I167" s="165" t="s">
        <v>25</v>
      </c>
      <c r="J167" s="12" t="s">
        <v>4242</v>
      </c>
      <c r="K167" s="165" t="s">
        <v>28</v>
      </c>
      <c r="L167" s="65" t="s">
        <v>1172</v>
      </c>
      <c r="M167" s="85">
        <f>M166</f>
        <v>0.2</v>
      </c>
      <c r="N167" s="15">
        <f t="shared" si="19"/>
        <v>0.99</v>
      </c>
      <c r="O167" s="78">
        <f t="shared" si="20"/>
        <v>0</v>
      </c>
      <c r="P167" s="78">
        <f t="shared" si="21"/>
        <v>1.9800000000000005E-2</v>
      </c>
      <c r="Q167" s="153">
        <f t="shared" si="22"/>
        <v>2.0000000000000023E-4</v>
      </c>
      <c r="R167" s="340"/>
    </row>
    <row r="168" spans="2:18" s="3" customFormat="1" ht="27.95" customHeight="1">
      <c r="B168" s="338"/>
      <c r="C168" s="343"/>
      <c r="D168" s="20"/>
      <c r="E168" s="21"/>
      <c r="F168" s="31"/>
      <c r="G168" s="14" t="s">
        <v>14</v>
      </c>
      <c r="H168" s="15">
        <v>0.1</v>
      </c>
      <c r="I168" s="165" t="s">
        <v>25</v>
      </c>
      <c r="J168" s="12" t="s">
        <v>4242</v>
      </c>
      <c r="K168" s="165" t="s">
        <v>28</v>
      </c>
      <c r="L168" s="65" t="s">
        <v>1172</v>
      </c>
      <c r="M168" s="85">
        <f>M167</f>
        <v>0.2</v>
      </c>
      <c r="N168" s="15">
        <f t="shared" si="19"/>
        <v>0.99</v>
      </c>
      <c r="O168" s="78">
        <f t="shared" si="20"/>
        <v>0</v>
      </c>
      <c r="P168" s="78">
        <f t="shared" si="21"/>
        <v>1.9800000000000005E-2</v>
      </c>
      <c r="Q168" s="153">
        <f t="shared" si="22"/>
        <v>2.0000000000000023E-4</v>
      </c>
      <c r="R168" s="340"/>
    </row>
    <row r="169" spans="2:18" s="3" customFormat="1" ht="27.95" customHeight="1">
      <c r="B169" s="338"/>
      <c r="C169" s="343"/>
      <c r="D169" s="17" t="s">
        <v>4218</v>
      </c>
      <c r="E169" s="18" t="s">
        <v>890</v>
      </c>
      <c r="F169" s="19" t="s">
        <v>4219</v>
      </c>
      <c r="G169" s="14" t="s">
        <v>12</v>
      </c>
      <c r="H169" s="15">
        <v>0.8</v>
      </c>
      <c r="I169" s="165" t="s">
        <v>25</v>
      </c>
      <c r="J169" s="12" t="s">
        <v>4242</v>
      </c>
      <c r="K169" s="165" t="s">
        <v>28</v>
      </c>
      <c r="L169" s="65" t="s">
        <v>1172</v>
      </c>
      <c r="M169" s="85">
        <v>0.2</v>
      </c>
      <c r="N169" s="15">
        <f t="shared" si="19"/>
        <v>0.99</v>
      </c>
      <c r="O169" s="78">
        <f t="shared" si="20"/>
        <v>0</v>
      </c>
      <c r="P169" s="78">
        <f t="shared" si="21"/>
        <v>0.15840000000000004</v>
      </c>
      <c r="Q169" s="153">
        <f t="shared" si="22"/>
        <v>1.6000000000000018E-3</v>
      </c>
      <c r="R169" s="340"/>
    </row>
    <row r="170" spans="2:18" s="3" customFormat="1" ht="27.95" customHeight="1">
      <c r="B170" s="338"/>
      <c r="C170" s="343"/>
      <c r="D170" s="20"/>
      <c r="E170" s="21"/>
      <c r="F170" s="31"/>
      <c r="G170" s="14" t="s">
        <v>13</v>
      </c>
      <c r="H170" s="15">
        <v>0.1</v>
      </c>
      <c r="I170" s="165" t="s">
        <v>25</v>
      </c>
      <c r="J170" s="12" t="s">
        <v>4242</v>
      </c>
      <c r="K170" s="165" t="s">
        <v>28</v>
      </c>
      <c r="L170" s="65" t="s">
        <v>1172</v>
      </c>
      <c r="M170" s="85">
        <f>M169</f>
        <v>0.2</v>
      </c>
      <c r="N170" s="15">
        <f t="shared" si="19"/>
        <v>0.99</v>
      </c>
      <c r="O170" s="78">
        <f t="shared" si="20"/>
        <v>0</v>
      </c>
      <c r="P170" s="78">
        <f t="shared" si="21"/>
        <v>1.9800000000000005E-2</v>
      </c>
      <c r="Q170" s="153">
        <f t="shared" si="22"/>
        <v>2.0000000000000023E-4</v>
      </c>
      <c r="R170" s="340"/>
    </row>
    <row r="171" spans="2:18" s="3" customFormat="1" ht="27.95" customHeight="1">
      <c r="B171" s="338"/>
      <c r="C171" s="343"/>
      <c r="D171" s="20"/>
      <c r="E171" s="21"/>
      <c r="F171" s="31"/>
      <c r="G171" s="14" t="s">
        <v>14</v>
      </c>
      <c r="H171" s="15">
        <v>0.1</v>
      </c>
      <c r="I171" s="165" t="s">
        <v>25</v>
      </c>
      <c r="J171" s="12" t="s">
        <v>4242</v>
      </c>
      <c r="K171" s="165" t="s">
        <v>28</v>
      </c>
      <c r="L171" s="65" t="s">
        <v>1172</v>
      </c>
      <c r="M171" s="85">
        <f>M170</f>
        <v>0.2</v>
      </c>
      <c r="N171" s="15">
        <f t="shared" si="19"/>
        <v>0.99</v>
      </c>
      <c r="O171" s="78">
        <f t="shared" si="20"/>
        <v>0</v>
      </c>
      <c r="P171" s="78">
        <f t="shared" si="21"/>
        <v>1.9800000000000005E-2</v>
      </c>
      <c r="Q171" s="153">
        <f t="shared" si="22"/>
        <v>2.0000000000000023E-4</v>
      </c>
      <c r="R171" s="340"/>
    </row>
    <row r="172" spans="2:18" s="3" customFormat="1" ht="27.95" customHeight="1">
      <c r="B172" s="338"/>
      <c r="C172" s="343"/>
      <c r="D172" s="17" t="s">
        <v>4220</v>
      </c>
      <c r="E172" s="18" t="s">
        <v>890</v>
      </c>
      <c r="F172" s="19" t="s">
        <v>3323</v>
      </c>
      <c r="G172" s="14" t="s">
        <v>12</v>
      </c>
      <c r="H172" s="15">
        <v>0.8</v>
      </c>
      <c r="I172" s="165" t="s">
        <v>25</v>
      </c>
      <c r="J172" s="12" t="s">
        <v>4242</v>
      </c>
      <c r="K172" s="165" t="s">
        <v>28</v>
      </c>
      <c r="L172" s="65" t="s">
        <v>1172</v>
      </c>
      <c r="M172" s="85">
        <v>0.2</v>
      </c>
      <c r="N172" s="15">
        <f t="shared" si="19"/>
        <v>0.99</v>
      </c>
      <c r="O172" s="78">
        <f t="shared" si="20"/>
        <v>0</v>
      </c>
      <c r="P172" s="78">
        <f t="shared" si="21"/>
        <v>0.15840000000000004</v>
      </c>
      <c r="Q172" s="153">
        <f t="shared" si="22"/>
        <v>1.6000000000000018E-3</v>
      </c>
      <c r="R172" s="340"/>
    </row>
    <row r="173" spans="2:18" s="3" customFormat="1" ht="27.95" customHeight="1">
      <c r="B173" s="338"/>
      <c r="C173" s="343"/>
      <c r="D173" s="20"/>
      <c r="E173" s="21"/>
      <c r="F173" s="31"/>
      <c r="G173" s="14" t="s">
        <v>13</v>
      </c>
      <c r="H173" s="15">
        <v>0.1</v>
      </c>
      <c r="I173" s="165" t="s">
        <v>25</v>
      </c>
      <c r="J173" s="12" t="s">
        <v>4242</v>
      </c>
      <c r="K173" s="165" t="s">
        <v>28</v>
      </c>
      <c r="L173" s="65" t="s">
        <v>1172</v>
      </c>
      <c r="M173" s="85">
        <f>M172</f>
        <v>0.2</v>
      </c>
      <c r="N173" s="15">
        <f t="shared" si="19"/>
        <v>0.99</v>
      </c>
      <c r="O173" s="78">
        <f t="shared" si="20"/>
        <v>0</v>
      </c>
      <c r="P173" s="78">
        <f t="shared" si="21"/>
        <v>1.9800000000000005E-2</v>
      </c>
      <c r="Q173" s="153">
        <f t="shared" si="22"/>
        <v>2.0000000000000023E-4</v>
      </c>
      <c r="R173" s="340"/>
    </row>
    <row r="174" spans="2:18" s="3" customFormat="1" ht="27.95" customHeight="1">
      <c r="B174" s="338"/>
      <c r="C174" s="343"/>
      <c r="D174" s="20"/>
      <c r="E174" s="21"/>
      <c r="F174" s="31"/>
      <c r="G174" s="14" t="s">
        <v>14</v>
      </c>
      <c r="H174" s="15">
        <v>0.1</v>
      </c>
      <c r="I174" s="165" t="s">
        <v>25</v>
      </c>
      <c r="J174" s="12" t="s">
        <v>4242</v>
      </c>
      <c r="K174" s="165" t="s">
        <v>28</v>
      </c>
      <c r="L174" s="65" t="s">
        <v>1172</v>
      </c>
      <c r="M174" s="85">
        <f>M173</f>
        <v>0.2</v>
      </c>
      <c r="N174" s="15">
        <f t="shared" si="19"/>
        <v>0.99</v>
      </c>
      <c r="O174" s="78">
        <f t="shared" si="20"/>
        <v>0</v>
      </c>
      <c r="P174" s="78">
        <f t="shared" si="21"/>
        <v>1.9800000000000005E-2</v>
      </c>
      <c r="Q174" s="153">
        <f t="shared" si="22"/>
        <v>2.0000000000000023E-4</v>
      </c>
      <c r="R174" s="340"/>
    </row>
    <row r="175" spans="2:18" s="3" customFormat="1" ht="27.95" customHeight="1">
      <c r="B175" s="338"/>
      <c r="C175" s="343"/>
      <c r="D175" s="17" t="s">
        <v>4221</v>
      </c>
      <c r="E175" s="44" t="s">
        <v>915</v>
      </c>
      <c r="F175" s="19" t="s">
        <v>4200</v>
      </c>
      <c r="G175" s="14" t="s">
        <v>12</v>
      </c>
      <c r="H175" s="15">
        <v>0.4</v>
      </c>
      <c r="I175" s="165" t="s">
        <v>19</v>
      </c>
      <c r="J175" s="13" t="s">
        <v>946</v>
      </c>
      <c r="K175" s="165" t="s">
        <v>18</v>
      </c>
      <c r="L175" s="66" t="s">
        <v>109</v>
      </c>
      <c r="M175" s="85">
        <v>5</v>
      </c>
      <c r="N175" s="15">
        <f t="shared" si="19"/>
        <v>0</v>
      </c>
      <c r="O175" s="78">
        <f t="shared" si="20"/>
        <v>2</v>
      </c>
      <c r="P175" s="78">
        <f t="shared" si="21"/>
        <v>0</v>
      </c>
      <c r="Q175" s="153">
        <f t="shared" si="22"/>
        <v>0</v>
      </c>
      <c r="R175" s="340"/>
    </row>
    <row r="176" spans="2:18" s="3" customFormat="1" ht="27.95" customHeight="1">
      <c r="B176" s="338"/>
      <c r="C176" s="343"/>
      <c r="D176" s="20"/>
      <c r="E176" s="21"/>
      <c r="F176" s="31"/>
      <c r="G176" s="14" t="s">
        <v>13</v>
      </c>
      <c r="H176" s="15">
        <v>0.4</v>
      </c>
      <c r="I176" s="165" t="s">
        <v>25</v>
      </c>
      <c r="J176" s="12" t="s">
        <v>4242</v>
      </c>
      <c r="K176" s="165" t="s">
        <v>28</v>
      </c>
      <c r="L176" s="65" t="s">
        <v>1172</v>
      </c>
      <c r="M176" s="85">
        <f>M175</f>
        <v>5</v>
      </c>
      <c r="N176" s="15">
        <f t="shared" si="19"/>
        <v>0.99</v>
      </c>
      <c r="O176" s="78">
        <f t="shared" si="20"/>
        <v>0</v>
      </c>
      <c r="P176" s="78">
        <f t="shared" si="21"/>
        <v>1.98</v>
      </c>
      <c r="Q176" s="153">
        <f t="shared" si="22"/>
        <v>2.0000000000000018E-2</v>
      </c>
      <c r="R176" s="340"/>
    </row>
    <row r="177" spans="2:18" s="3" customFormat="1" ht="27.95" customHeight="1">
      <c r="B177" s="338"/>
      <c r="C177" s="343"/>
      <c r="D177" s="20"/>
      <c r="E177" s="21"/>
      <c r="F177" s="31"/>
      <c r="G177" s="90" t="s">
        <v>14</v>
      </c>
      <c r="H177" s="172">
        <v>0.2</v>
      </c>
      <c r="I177" s="165" t="s">
        <v>19</v>
      </c>
      <c r="J177" s="13" t="s">
        <v>946</v>
      </c>
      <c r="K177" s="165" t="s">
        <v>18</v>
      </c>
      <c r="L177" s="13" t="s">
        <v>109</v>
      </c>
      <c r="M177" s="85">
        <f>M176</f>
        <v>5</v>
      </c>
      <c r="N177" s="15">
        <f t="shared" si="19"/>
        <v>0</v>
      </c>
      <c r="O177" s="78">
        <f t="shared" si="20"/>
        <v>1</v>
      </c>
      <c r="P177" s="78">
        <f t="shared" si="21"/>
        <v>0</v>
      </c>
      <c r="Q177" s="153">
        <f t="shared" si="22"/>
        <v>0</v>
      </c>
      <c r="R177" s="340"/>
    </row>
    <row r="178" spans="2:18" s="3" customFormat="1" ht="27.95" customHeight="1">
      <c r="B178" s="338"/>
      <c r="C178" s="343"/>
      <c r="D178" s="17" t="s">
        <v>4222</v>
      </c>
      <c r="E178" s="44" t="s">
        <v>915</v>
      </c>
      <c r="F178" s="19" t="s">
        <v>4200</v>
      </c>
      <c r="G178" s="14" t="s">
        <v>12</v>
      </c>
      <c r="H178" s="15">
        <v>0.4</v>
      </c>
      <c r="I178" s="165" t="s">
        <v>19</v>
      </c>
      <c r="J178" s="13" t="s">
        <v>946</v>
      </c>
      <c r="K178" s="165" t="s">
        <v>18</v>
      </c>
      <c r="L178" s="66" t="s">
        <v>109</v>
      </c>
      <c r="M178" s="85">
        <v>5</v>
      </c>
      <c r="N178" s="15">
        <f t="shared" si="19"/>
        <v>0</v>
      </c>
      <c r="O178" s="78">
        <f t="shared" si="20"/>
        <v>2</v>
      </c>
      <c r="P178" s="78">
        <f t="shared" si="21"/>
        <v>0</v>
      </c>
      <c r="Q178" s="153">
        <f t="shared" si="22"/>
        <v>0</v>
      </c>
      <c r="R178" s="340"/>
    </row>
    <row r="179" spans="2:18" s="3" customFormat="1" ht="27.95" customHeight="1">
      <c r="B179" s="338"/>
      <c r="C179" s="343"/>
      <c r="D179" s="20"/>
      <c r="E179" s="21"/>
      <c r="F179" s="31"/>
      <c r="G179" s="14" t="s">
        <v>13</v>
      </c>
      <c r="H179" s="15">
        <v>0.4</v>
      </c>
      <c r="I179" s="165" t="s">
        <v>25</v>
      </c>
      <c r="J179" s="12" t="s">
        <v>4242</v>
      </c>
      <c r="K179" s="165" t="s">
        <v>28</v>
      </c>
      <c r="L179" s="65" t="s">
        <v>1172</v>
      </c>
      <c r="M179" s="85">
        <f>M178</f>
        <v>5</v>
      </c>
      <c r="N179" s="15">
        <f t="shared" si="19"/>
        <v>0.99</v>
      </c>
      <c r="O179" s="78">
        <f t="shared" si="20"/>
        <v>0</v>
      </c>
      <c r="P179" s="78">
        <f t="shared" si="21"/>
        <v>1.98</v>
      </c>
      <c r="Q179" s="153">
        <f t="shared" si="22"/>
        <v>2.0000000000000018E-2</v>
      </c>
      <c r="R179" s="340"/>
    </row>
    <row r="180" spans="2:18" s="3" customFormat="1" ht="27.95" customHeight="1">
      <c r="B180" s="338"/>
      <c r="C180" s="343"/>
      <c r="D180" s="20"/>
      <c r="E180" s="21"/>
      <c r="F180" s="31"/>
      <c r="G180" s="90" t="s">
        <v>14</v>
      </c>
      <c r="H180" s="172">
        <v>0.2</v>
      </c>
      <c r="I180" s="165" t="s">
        <v>19</v>
      </c>
      <c r="J180" s="13" t="s">
        <v>946</v>
      </c>
      <c r="K180" s="165" t="s">
        <v>18</v>
      </c>
      <c r="L180" s="13" t="s">
        <v>109</v>
      </c>
      <c r="M180" s="85">
        <f>M179</f>
        <v>5</v>
      </c>
      <c r="N180" s="15">
        <f t="shared" si="19"/>
        <v>0</v>
      </c>
      <c r="O180" s="78">
        <f t="shared" si="20"/>
        <v>1</v>
      </c>
      <c r="P180" s="78">
        <f t="shared" si="21"/>
        <v>0</v>
      </c>
      <c r="Q180" s="153">
        <f t="shared" si="22"/>
        <v>0</v>
      </c>
      <c r="R180" s="340"/>
    </row>
    <row r="181" spans="2:18" s="3" customFormat="1" ht="27.95" customHeight="1">
      <c r="B181" s="338"/>
      <c r="C181" s="343"/>
      <c r="D181" s="17" t="s">
        <v>4223</v>
      </c>
      <c r="E181" s="18" t="s">
        <v>22</v>
      </c>
      <c r="F181" s="19" t="s">
        <v>4225</v>
      </c>
      <c r="G181" s="14" t="s">
        <v>12</v>
      </c>
      <c r="H181" s="15">
        <v>0.4</v>
      </c>
      <c r="I181" s="165" t="s">
        <v>19</v>
      </c>
      <c r="J181" s="13" t="s">
        <v>946</v>
      </c>
      <c r="K181" s="165" t="s">
        <v>18</v>
      </c>
      <c r="L181" s="66" t="s">
        <v>109</v>
      </c>
      <c r="M181" s="85">
        <v>2</v>
      </c>
      <c r="N181" s="15">
        <f t="shared" ref="N181:N192" si="27">IF(K181="Detected", 0.99,0)</f>
        <v>0</v>
      </c>
      <c r="O181" s="78">
        <f t="shared" ref="O181:O192" si="28">IF(I181="Safe", M181*H181,0)</f>
        <v>0.8</v>
      </c>
      <c r="P181" s="78">
        <f t="shared" ref="P181:P192" si="29">IF(I181="Dangerous",M181*H181*N181,0)</f>
        <v>0</v>
      </c>
      <c r="Q181" s="153">
        <f t="shared" ref="Q181:Q192" si="30">IF(P181=0,0,M181*H181*(1-N181))</f>
        <v>0</v>
      </c>
      <c r="R181" s="340"/>
    </row>
    <row r="182" spans="2:18" s="3" customFormat="1" ht="27.95" customHeight="1">
      <c r="B182" s="338"/>
      <c r="C182" s="343"/>
      <c r="D182" s="20"/>
      <c r="E182" s="21"/>
      <c r="F182" s="31"/>
      <c r="G182" s="14" t="s">
        <v>13</v>
      </c>
      <c r="H182" s="15">
        <v>0.4</v>
      </c>
      <c r="I182" s="165" t="s">
        <v>25</v>
      </c>
      <c r="J182" s="12" t="s">
        <v>4242</v>
      </c>
      <c r="K182" s="165" t="s">
        <v>28</v>
      </c>
      <c r="L182" s="65" t="s">
        <v>1172</v>
      </c>
      <c r="M182" s="85">
        <f>M181</f>
        <v>2</v>
      </c>
      <c r="N182" s="15">
        <f t="shared" si="27"/>
        <v>0.99</v>
      </c>
      <c r="O182" s="78">
        <f t="shared" si="28"/>
        <v>0</v>
      </c>
      <c r="P182" s="78">
        <f t="shared" si="29"/>
        <v>0.79200000000000004</v>
      </c>
      <c r="Q182" s="153">
        <f t="shared" si="30"/>
        <v>8.0000000000000071E-3</v>
      </c>
      <c r="R182" s="340"/>
    </row>
    <row r="183" spans="2:18" s="3" customFormat="1" ht="27.95" customHeight="1">
      <c r="B183" s="338"/>
      <c r="C183" s="343"/>
      <c r="D183" s="20"/>
      <c r="E183" s="21"/>
      <c r="F183" s="31"/>
      <c r="G183" s="90" t="s">
        <v>14</v>
      </c>
      <c r="H183" s="172">
        <v>0.2</v>
      </c>
      <c r="I183" s="165" t="s">
        <v>19</v>
      </c>
      <c r="J183" s="13" t="s">
        <v>946</v>
      </c>
      <c r="K183" s="165" t="s">
        <v>18</v>
      </c>
      <c r="L183" s="13" t="s">
        <v>109</v>
      </c>
      <c r="M183" s="85">
        <f>M182</f>
        <v>2</v>
      </c>
      <c r="N183" s="15">
        <f t="shared" si="27"/>
        <v>0</v>
      </c>
      <c r="O183" s="78">
        <f t="shared" si="28"/>
        <v>0.4</v>
      </c>
      <c r="P183" s="78">
        <f t="shared" si="29"/>
        <v>0</v>
      </c>
      <c r="Q183" s="153">
        <f t="shared" si="30"/>
        <v>0</v>
      </c>
      <c r="R183" s="340"/>
    </row>
    <row r="184" spans="2:18" s="3" customFormat="1" ht="27.95" customHeight="1">
      <c r="B184" s="338"/>
      <c r="C184" s="343"/>
      <c r="D184" s="17" t="s">
        <v>4224</v>
      </c>
      <c r="E184" s="18" t="s">
        <v>22</v>
      </c>
      <c r="F184" s="19" t="s">
        <v>4226</v>
      </c>
      <c r="G184" s="14" t="s">
        <v>12</v>
      </c>
      <c r="H184" s="15">
        <v>0.4</v>
      </c>
      <c r="I184" s="165" t="s">
        <v>19</v>
      </c>
      <c r="J184" s="13" t="s">
        <v>946</v>
      </c>
      <c r="K184" s="165" t="s">
        <v>18</v>
      </c>
      <c r="L184" s="66" t="s">
        <v>109</v>
      </c>
      <c r="M184" s="85">
        <v>2</v>
      </c>
      <c r="N184" s="15">
        <f t="shared" si="27"/>
        <v>0</v>
      </c>
      <c r="O184" s="78">
        <f t="shared" si="28"/>
        <v>0.8</v>
      </c>
      <c r="P184" s="78">
        <f t="shared" si="29"/>
        <v>0</v>
      </c>
      <c r="Q184" s="153">
        <f t="shared" si="30"/>
        <v>0</v>
      </c>
      <c r="R184" s="340"/>
    </row>
    <row r="185" spans="2:18" s="3" customFormat="1" ht="27.95" customHeight="1">
      <c r="B185" s="338"/>
      <c r="C185" s="343"/>
      <c r="D185" s="20"/>
      <c r="E185" s="21"/>
      <c r="F185" s="31"/>
      <c r="G185" s="14" t="s">
        <v>13</v>
      </c>
      <c r="H185" s="15">
        <v>0.4</v>
      </c>
      <c r="I185" s="165" t="s">
        <v>25</v>
      </c>
      <c r="J185" s="12" t="s">
        <v>4242</v>
      </c>
      <c r="K185" s="165" t="s">
        <v>28</v>
      </c>
      <c r="L185" s="65" t="s">
        <v>1172</v>
      </c>
      <c r="M185" s="85">
        <f>M184</f>
        <v>2</v>
      </c>
      <c r="N185" s="15">
        <f t="shared" si="27"/>
        <v>0.99</v>
      </c>
      <c r="O185" s="78">
        <f t="shared" si="28"/>
        <v>0</v>
      </c>
      <c r="P185" s="78">
        <f t="shared" si="29"/>
        <v>0.79200000000000004</v>
      </c>
      <c r="Q185" s="153">
        <f t="shared" si="30"/>
        <v>8.0000000000000071E-3</v>
      </c>
      <c r="R185" s="340"/>
    </row>
    <row r="186" spans="2:18" s="3" customFormat="1" ht="27.95" customHeight="1">
      <c r="B186" s="338"/>
      <c r="C186" s="343"/>
      <c r="D186" s="20"/>
      <c r="E186" s="21"/>
      <c r="F186" s="31"/>
      <c r="G186" s="90" t="s">
        <v>14</v>
      </c>
      <c r="H186" s="172">
        <v>0.2</v>
      </c>
      <c r="I186" s="165" t="s">
        <v>19</v>
      </c>
      <c r="J186" s="13" t="s">
        <v>946</v>
      </c>
      <c r="K186" s="165" t="s">
        <v>18</v>
      </c>
      <c r="L186" s="13" t="s">
        <v>109</v>
      </c>
      <c r="M186" s="85">
        <f>M185</f>
        <v>2</v>
      </c>
      <c r="N186" s="15">
        <f t="shared" si="27"/>
        <v>0</v>
      </c>
      <c r="O186" s="78">
        <f t="shared" si="28"/>
        <v>0.4</v>
      </c>
      <c r="P186" s="78">
        <f t="shared" si="29"/>
        <v>0</v>
      </c>
      <c r="Q186" s="153">
        <f t="shared" si="30"/>
        <v>0</v>
      </c>
      <c r="R186" s="340"/>
    </row>
    <row r="187" spans="2:18" s="3" customFormat="1" ht="27.95" customHeight="1">
      <c r="B187" s="338"/>
      <c r="C187" s="343"/>
      <c r="D187" s="17" t="s">
        <v>4227</v>
      </c>
      <c r="E187" s="18" t="s">
        <v>890</v>
      </c>
      <c r="F187" s="19" t="s">
        <v>4229</v>
      </c>
      <c r="G187" s="14" t="s">
        <v>12</v>
      </c>
      <c r="H187" s="15">
        <v>0.8</v>
      </c>
      <c r="I187" s="165" t="s">
        <v>19</v>
      </c>
      <c r="J187" s="13" t="s">
        <v>946</v>
      </c>
      <c r="K187" s="165" t="s">
        <v>18</v>
      </c>
      <c r="L187" s="66" t="s">
        <v>109</v>
      </c>
      <c r="M187" s="85">
        <v>0.2</v>
      </c>
      <c r="N187" s="15">
        <f t="shared" si="27"/>
        <v>0</v>
      </c>
      <c r="O187" s="78">
        <f t="shared" si="28"/>
        <v>0.16000000000000003</v>
      </c>
      <c r="P187" s="78">
        <f t="shared" si="29"/>
        <v>0</v>
      </c>
      <c r="Q187" s="153">
        <f t="shared" si="30"/>
        <v>0</v>
      </c>
      <c r="R187" s="340"/>
    </row>
    <row r="188" spans="2:18" s="3" customFormat="1" ht="27.95" customHeight="1">
      <c r="B188" s="338"/>
      <c r="C188" s="343"/>
      <c r="D188" s="20"/>
      <c r="E188" s="21"/>
      <c r="F188" s="31"/>
      <c r="G188" s="14" t="s">
        <v>13</v>
      </c>
      <c r="H188" s="15">
        <v>0.1</v>
      </c>
      <c r="I188" s="165" t="s">
        <v>25</v>
      </c>
      <c r="J188" s="12" t="s">
        <v>4242</v>
      </c>
      <c r="K188" s="165" t="s">
        <v>28</v>
      </c>
      <c r="L188" s="65" t="s">
        <v>1172</v>
      </c>
      <c r="M188" s="85">
        <f>M187</f>
        <v>0.2</v>
      </c>
      <c r="N188" s="15">
        <f t="shared" si="27"/>
        <v>0.99</v>
      </c>
      <c r="O188" s="78">
        <f t="shared" si="28"/>
        <v>0</v>
      </c>
      <c r="P188" s="78">
        <f t="shared" si="29"/>
        <v>1.9800000000000005E-2</v>
      </c>
      <c r="Q188" s="153">
        <f t="shared" si="30"/>
        <v>2.0000000000000023E-4</v>
      </c>
      <c r="R188" s="340"/>
    </row>
    <row r="189" spans="2:18" s="3" customFormat="1" ht="27.95" customHeight="1">
      <c r="B189" s="338"/>
      <c r="C189" s="343"/>
      <c r="D189" s="20"/>
      <c r="E189" s="21"/>
      <c r="F189" s="31"/>
      <c r="G189" s="14" t="s">
        <v>14</v>
      </c>
      <c r="H189" s="15">
        <v>0.1</v>
      </c>
      <c r="I189" s="165" t="s">
        <v>19</v>
      </c>
      <c r="J189" s="13" t="s">
        <v>946</v>
      </c>
      <c r="K189" s="165" t="s">
        <v>18</v>
      </c>
      <c r="L189" s="13" t="s">
        <v>109</v>
      </c>
      <c r="M189" s="85">
        <f>M188</f>
        <v>0.2</v>
      </c>
      <c r="N189" s="15">
        <f t="shared" si="27"/>
        <v>0</v>
      </c>
      <c r="O189" s="78">
        <f t="shared" si="28"/>
        <v>2.0000000000000004E-2</v>
      </c>
      <c r="P189" s="78">
        <f t="shared" si="29"/>
        <v>0</v>
      </c>
      <c r="Q189" s="153">
        <f t="shared" si="30"/>
        <v>0</v>
      </c>
      <c r="R189" s="340"/>
    </row>
    <row r="190" spans="2:18" s="3" customFormat="1" ht="27.95" customHeight="1">
      <c r="B190" s="338"/>
      <c r="C190" s="343"/>
      <c r="D190" s="17" t="s">
        <v>4228</v>
      </c>
      <c r="E190" s="18" t="s">
        <v>890</v>
      </c>
      <c r="F190" s="19" t="s">
        <v>4230</v>
      </c>
      <c r="G190" s="14" t="s">
        <v>12</v>
      </c>
      <c r="H190" s="15">
        <v>0.8</v>
      </c>
      <c r="I190" s="165" t="s">
        <v>19</v>
      </c>
      <c r="J190" s="13" t="s">
        <v>946</v>
      </c>
      <c r="K190" s="165" t="s">
        <v>18</v>
      </c>
      <c r="L190" s="66" t="s">
        <v>109</v>
      </c>
      <c r="M190" s="85">
        <v>0.2</v>
      </c>
      <c r="N190" s="15">
        <f t="shared" si="27"/>
        <v>0</v>
      </c>
      <c r="O190" s="78">
        <f t="shared" si="28"/>
        <v>0.16000000000000003</v>
      </c>
      <c r="P190" s="78">
        <f t="shared" si="29"/>
        <v>0</v>
      </c>
      <c r="Q190" s="153">
        <f t="shared" si="30"/>
        <v>0</v>
      </c>
      <c r="R190" s="340"/>
    </row>
    <row r="191" spans="2:18" s="3" customFormat="1" ht="27.95" customHeight="1">
      <c r="B191" s="338"/>
      <c r="C191" s="343"/>
      <c r="D191" s="20"/>
      <c r="E191" s="21"/>
      <c r="F191" s="31"/>
      <c r="G191" s="14" t="s">
        <v>13</v>
      </c>
      <c r="H191" s="15">
        <v>0.1</v>
      </c>
      <c r="I191" s="165" t="s">
        <v>25</v>
      </c>
      <c r="J191" s="12" t="s">
        <v>4246</v>
      </c>
      <c r="K191" s="165" t="s">
        <v>28</v>
      </c>
      <c r="L191" s="65" t="s">
        <v>1172</v>
      </c>
      <c r="M191" s="85">
        <f>M190</f>
        <v>0.2</v>
      </c>
      <c r="N191" s="15">
        <f t="shared" si="27"/>
        <v>0.99</v>
      </c>
      <c r="O191" s="78">
        <f t="shared" si="28"/>
        <v>0</v>
      </c>
      <c r="P191" s="78">
        <f t="shared" si="29"/>
        <v>1.9800000000000005E-2</v>
      </c>
      <c r="Q191" s="153">
        <f t="shared" si="30"/>
        <v>2.0000000000000023E-4</v>
      </c>
      <c r="R191" s="340"/>
    </row>
    <row r="192" spans="2:18" s="3" customFormat="1" ht="27.95" customHeight="1">
      <c r="B192" s="338"/>
      <c r="C192" s="343"/>
      <c r="D192" s="20"/>
      <c r="E192" s="21"/>
      <c r="F192" s="31"/>
      <c r="G192" s="14" t="s">
        <v>14</v>
      </c>
      <c r="H192" s="15">
        <v>0.1</v>
      </c>
      <c r="I192" s="165" t="s">
        <v>19</v>
      </c>
      <c r="J192" s="13" t="s">
        <v>946</v>
      </c>
      <c r="K192" s="165" t="s">
        <v>18</v>
      </c>
      <c r="L192" s="13" t="s">
        <v>109</v>
      </c>
      <c r="M192" s="85">
        <f>M191</f>
        <v>0.2</v>
      </c>
      <c r="N192" s="15">
        <f t="shared" si="27"/>
        <v>0</v>
      </c>
      <c r="O192" s="78">
        <f t="shared" si="28"/>
        <v>2.0000000000000004E-2</v>
      </c>
      <c r="P192" s="78">
        <f t="shared" si="29"/>
        <v>0</v>
      </c>
      <c r="Q192" s="153">
        <f t="shared" si="30"/>
        <v>0</v>
      </c>
      <c r="R192" s="340"/>
    </row>
    <row r="193" spans="2:18" s="3" customFormat="1" ht="27.95" customHeight="1">
      <c r="B193" s="338"/>
      <c r="C193" s="343"/>
      <c r="D193" s="17" t="s">
        <v>4231</v>
      </c>
      <c r="E193" s="18" t="s">
        <v>890</v>
      </c>
      <c r="F193" s="19" t="s">
        <v>4233</v>
      </c>
      <c r="G193" s="14" t="s">
        <v>12</v>
      </c>
      <c r="H193" s="15">
        <v>0.8</v>
      </c>
      <c r="I193" s="165" t="s">
        <v>25</v>
      </c>
      <c r="J193" s="13" t="s">
        <v>4247</v>
      </c>
      <c r="K193" s="165" t="s">
        <v>28</v>
      </c>
      <c r="L193" s="65" t="s">
        <v>1172</v>
      </c>
      <c r="M193" s="85">
        <v>0.2</v>
      </c>
      <c r="N193" s="15">
        <f t="shared" ref="N193:N221" si="31">IF(K193="Detected", 0.99,0)</f>
        <v>0.99</v>
      </c>
      <c r="O193" s="78">
        <f t="shared" ref="O193:O221" si="32">IF(I193="Safe", M193*H193,0)</f>
        <v>0</v>
      </c>
      <c r="P193" s="78">
        <f t="shared" ref="P193:P206" si="33">IF(I193="Dangerous",M193*H193*N193,0)</f>
        <v>0.15840000000000004</v>
      </c>
      <c r="Q193" s="153">
        <f t="shared" ref="Q193:Q221" si="34">IF(P193=0,0,M193*H193*(1-N193))</f>
        <v>1.6000000000000018E-3</v>
      </c>
      <c r="R193" s="340"/>
    </row>
    <row r="194" spans="2:18" s="3" customFormat="1" ht="27.95" customHeight="1">
      <c r="B194" s="338"/>
      <c r="C194" s="343"/>
      <c r="D194" s="20"/>
      <c r="E194" s="21"/>
      <c r="F194" s="31"/>
      <c r="G194" s="14" t="s">
        <v>13</v>
      </c>
      <c r="H194" s="15">
        <v>0.1</v>
      </c>
      <c r="I194" s="165" t="s">
        <v>25</v>
      </c>
      <c r="J194" s="13" t="s">
        <v>4247</v>
      </c>
      <c r="K194" s="165" t="s">
        <v>28</v>
      </c>
      <c r="L194" s="65" t="s">
        <v>1172</v>
      </c>
      <c r="M194" s="85">
        <f>M193</f>
        <v>0.2</v>
      </c>
      <c r="N194" s="15">
        <f t="shared" si="31"/>
        <v>0.99</v>
      </c>
      <c r="O194" s="78">
        <f t="shared" si="32"/>
        <v>0</v>
      </c>
      <c r="P194" s="78">
        <f t="shared" si="33"/>
        <v>1.9800000000000005E-2</v>
      </c>
      <c r="Q194" s="153">
        <f t="shared" si="34"/>
        <v>2.0000000000000023E-4</v>
      </c>
      <c r="R194" s="340"/>
    </row>
    <row r="195" spans="2:18" s="3" customFormat="1" ht="27.95" customHeight="1">
      <c r="B195" s="338"/>
      <c r="C195" s="343"/>
      <c r="D195" s="20"/>
      <c r="E195" s="21"/>
      <c r="F195" s="31"/>
      <c r="G195" s="14" t="s">
        <v>14</v>
      </c>
      <c r="H195" s="15">
        <v>0.1</v>
      </c>
      <c r="I195" s="165" t="s">
        <v>25</v>
      </c>
      <c r="J195" s="13" t="s">
        <v>4247</v>
      </c>
      <c r="K195" s="165" t="s">
        <v>28</v>
      </c>
      <c r="L195" s="65" t="s">
        <v>1172</v>
      </c>
      <c r="M195" s="85">
        <f>M194</f>
        <v>0.2</v>
      </c>
      <c r="N195" s="15">
        <f t="shared" si="31"/>
        <v>0.99</v>
      </c>
      <c r="O195" s="78">
        <f t="shared" si="32"/>
        <v>0</v>
      </c>
      <c r="P195" s="78">
        <f t="shared" si="33"/>
        <v>1.9800000000000005E-2</v>
      </c>
      <c r="Q195" s="153">
        <f t="shared" si="34"/>
        <v>2.0000000000000023E-4</v>
      </c>
      <c r="R195" s="340"/>
    </row>
    <row r="196" spans="2:18" s="3" customFormat="1" ht="27.95" customHeight="1">
      <c r="B196" s="338"/>
      <c r="C196" s="343"/>
      <c r="D196" s="17" t="s">
        <v>4232</v>
      </c>
      <c r="E196" s="18" t="s">
        <v>890</v>
      </c>
      <c r="F196" s="19" t="s">
        <v>4234</v>
      </c>
      <c r="G196" s="14" t="s">
        <v>12</v>
      </c>
      <c r="H196" s="15">
        <v>0.8</v>
      </c>
      <c r="I196" s="165" t="s">
        <v>25</v>
      </c>
      <c r="J196" s="13" t="s">
        <v>4247</v>
      </c>
      <c r="K196" s="165" t="s">
        <v>28</v>
      </c>
      <c r="L196" s="65" t="s">
        <v>1172</v>
      </c>
      <c r="M196" s="85">
        <v>0.2</v>
      </c>
      <c r="N196" s="15">
        <f t="shared" si="31"/>
        <v>0.99</v>
      </c>
      <c r="O196" s="78">
        <f t="shared" si="32"/>
        <v>0</v>
      </c>
      <c r="P196" s="78">
        <f t="shared" si="33"/>
        <v>0.15840000000000004</v>
      </c>
      <c r="Q196" s="153">
        <f t="shared" si="34"/>
        <v>1.6000000000000018E-3</v>
      </c>
      <c r="R196" s="340"/>
    </row>
    <row r="197" spans="2:18" s="3" customFormat="1" ht="27.95" customHeight="1">
      <c r="B197" s="338"/>
      <c r="C197" s="343"/>
      <c r="D197" s="20"/>
      <c r="E197" s="21"/>
      <c r="F197" s="31"/>
      <c r="G197" s="14" t="s">
        <v>13</v>
      </c>
      <c r="H197" s="15">
        <v>0.1</v>
      </c>
      <c r="I197" s="165" t="s">
        <v>25</v>
      </c>
      <c r="J197" s="13" t="s">
        <v>4247</v>
      </c>
      <c r="K197" s="165" t="s">
        <v>28</v>
      </c>
      <c r="L197" s="65" t="s">
        <v>1172</v>
      </c>
      <c r="M197" s="85">
        <f>M196</f>
        <v>0.2</v>
      </c>
      <c r="N197" s="15">
        <f t="shared" si="31"/>
        <v>0.99</v>
      </c>
      <c r="O197" s="78">
        <f t="shared" si="32"/>
        <v>0</v>
      </c>
      <c r="P197" s="78">
        <f t="shared" si="33"/>
        <v>1.9800000000000005E-2</v>
      </c>
      <c r="Q197" s="153">
        <f t="shared" si="34"/>
        <v>2.0000000000000023E-4</v>
      </c>
      <c r="R197" s="340"/>
    </row>
    <row r="198" spans="2:18" s="3" customFormat="1" ht="27.95" customHeight="1">
      <c r="B198" s="338"/>
      <c r="C198" s="343"/>
      <c r="D198" s="20"/>
      <c r="E198" s="21"/>
      <c r="F198" s="31"/>
      <c r="G198" s="14" t="s">
        <v>14</v>
      </c>
      <c r="H198" s="15">
        <v>0.1</v>
      </c>
      <c r="I198" s="165" t="s">
        <v>25</v>
      </c>
      <c r="J198" s="13" t="s">
        <v>4247</v>
      </c>
      <c r="K198" s="165" t="s">
        <v>28</v>
      </c>
      <c r="L198" s="65" t="s">
        <v>1172</v>
      </c>
      <c r="M198" s="85">
        <f>M197</f>
        <v>0.2</v>
      </c>
      <c r="N198" s="15">
        <f t="shared" si="31"/>
        <v>0.99</v>
      </c>
      <c r="O198" s="78">
        <f t="shared" si="32"/>
        <v>0</v>
      </c>
      <c r="P198" s="78">
        <f t="shared" si="33"/>
        <v>1.9800000000000005E-2</v>
      </c>
      <c r="Q198" s="153">
        <f t="shared" si="34"/>
        <v>2.0000000000000023E-4</v>
      </c>
      <c r="R198" s="340"/>
    </row>
    <row r="199" spans="2:18" s="3" customFormat="1" ht="27.95" customHeight="1">
      <c r="B199" s="338"/>
      <c r="C199" s="343"/>
      <c r="D199" s="17" t="s">
        <v>4235</v>
      </c>
      <c r="E199" s="18" t="s">
        <v>22</v>
      </c>
      <c r="F199" s="19" t="s">
        <v>4236</v>
      </c>
      <c r="G199" s="14" t="s">
        <v>12</v>
      </c>
      <c r="H199" s="15">
        <v>0.4</v>
      </c>
      <c r="I199" s="165" t="s">
        <v>19</v>
      </c>
      <c r="J199" s="13" t="s">
        <v>946</v>
      </c>
      <c r="K199" s="165" t="s">
        <v>18</v>
      </c>
      <c r="L199" s="13" t="s">
        <v>109</v>
      </c>
      <c r="M199" s="85">
        <v>2</v>
      </c>
      <c r="N199" s="15">
        <f t="shared" si="31"/>
        <v>0</v>
      </c>
      <c r="O199" s="78">
        <f t="shared" si="32"/>
        <v>0.8</v>
      </c>
      <c r="P199" s="78">
        <f t="shared" si="33"/>
        <v>0</v>
      </c>
      <c r="Q199" s="153">
        <f t="shared" si="34"/>
        <v>0</v>
      </c>
      <c r="R199" s="340"/>
    </row>
    <row r="200" spans="2:18" s="3" customFormat="1" ht="27.95" customHeight="1">
      <c r="B200" s="338"/>
      <c r="C200" s="343"/>
      <c r="D200" s="20"/>
      <c r="E200" s="21"/>
      <c r="F200" s="31"/>
      <c r="G200" s="14" t="s">
        <v>13</v>
      </c>
      <c r="H200" s="15">
        <v>0.4</v>
      </c>
      <c r="I200" s="165" t="s">
        <v>25</v>
      </c>
      <c r="J200" s="13" t="s">
        <v>4255</v>
      </c>
      <c r="K200" s="165" t="s">
        <v>28</v>
      </c>
      <c r="L200" s="65" t="s">
        <v>1172</v>
      </c>
      <c r="M200" s="85">
        <f>M199</f>
        <v>2</v>
      </c>
      <c r="N200" s="15">
        <f t="shared" si="31"/>
        <v>0.99</v>
      </c>
      <c r="O200" s="78">
        <f t="shared" si="32"/>
        <v>0</v>
      </c>
      <c r="P200" s="78">
        <f t="shared" si="33"/>
        <v>0.79200000000000004</v>
      </c>
      <c r="Q200" s="153">
        <f t="shared" si="34"/>
        <v>8.0000000000000071E-3</v>
      </c>
      <c r="R200" s="340"/>
    </row>
    <row r="201" spans="2:18" s="3" customFormat="1" ht="27.95" customHeight="1">
      <c r="B201" s="338"/>
      <c r="C201" s="343"/>
      <c r="D201" s="20"/>
      <c r="E201" s="21"/>
      <c r="F201" s="31"/>
      <c r="G201" s="90" t="s">
        <v>14</v>
      </c>
      <c r="H201" s="172">
        <v>0.2</v>
      </c>
      <c r="I201" s="165" t="s">
        <v>19</v>
      </c>
      <c r="J201" s="13" t="s">
        <v>946</v>
      </c>
      <c r="K201" s="165" t="s">
        <v>18</v>
      </c>
      <c r="L201" s="13" t="s">
        <v>109</v>
      </c>
      <c r="M201" s="85">
        <f>M200</f>
        <v>2</v>
      </c>
      <c r="N201" s="15">
        <f t="shared" si="31"/>
        <v>0</v>
      </c>
      <c r="O201" s="78">
        <f t="shared" si="32"/>
        <v>0.4</v>
      </c>
      <c r="P201" s="78">
        <f t="shared" si="33"/>
        <v>0</v>
      </c>
      <c r="Q201" s="153">
        <f t="shared" si="34"/>
        <v>0</v>
      </c>
      <c r="R201" s="340"/>
    </row>
    <row r="202" spans="2:18" s="3" customFormat="1" ht="27.95" customHeight="1">
      <c r="B202" s="338"/>
      <c r="C202" s="343"/>
      <c r="D202" s="17" t="s">
        <v>4237</v>
      </c>
      <c r="E202" s="18" t="s">
        <v>961</v>
      </c>
      <c r="F202" s="19" t="s">
        <v>959</v>
      </c>
      <c r="G202" s="168" t="s">
        <v>356</v>
      </c>
      <c r="H202" s="164">
        <v>0.25</v>
      </c>
      <c r="I202" s="16" t="s">
        <v>19</v>
      </c>
      <c r="J202" s="12" t="s">
        <v>80</v>
      </c>
      <c r="K202" s="16" t="s">
        <v>18</v>
      </c>
      <c r="L202" s="65" t="s">
        <v>109</v>
      </c>
      <c r="M202" s="85">
        <v>2</v>
      </c>
      <c r="N202" s="15">
        <f t="shared" si="31"/>
        <v>0</v>
      </c>
      <c r="O202" s="78">
        <f t="shared" si="32"/>
        <v>0.5</v>
      </c>
      <c r="P202" s="78">
        <f t="shared" si="33"/>
        <v>0</v>
      </c>
      <c r="Q202" s="153">
        <f t="shared" si="34"/>
        <v>0</v>
      </c>
      <c r="R202" s="340"/>
    </row>
    <row r="203" spans="2:18" s="3" customFormat="1" ht="27.95" customHeight="1">
      <c r="B203" s="338"/>
      <c r="C203" s="343"/>
      <c r="D203" s="20"/>
      <c r="E203" s="21"/>
      <c r="F203" s="31"/>
      <c r="G203" s="168" t="s">
        <v>886</v>
      </c>
      <c r="H203" s="164">
        <v>0.25</v>
      </c>
      <c r="I203" s="16" t="s">
        <v>25</v>
      </c>
      <c r="J203" s="13" t="s">
        <v>4248</v>
      </c>
      <c r="K203" s="16" t="s">
        <v>28</v>
      </c>
      <c r="L203" s="65" t="s">
        <v>1172</v>
      </c>
      <c r="M203" s="85">
        <f>M202</f>
        <v>2</v>
      </c>
      <c r="N203" s="15">
        <f t="shared" si="31"/>
        <v>0.99</v>
      </c>
      <c r="O203" s="78">
        <f t="shared" si="32"/>
        <v>0</v>
      </c>
      <c r="P203" s="78">
        <f t="shared" si="33"/>
        <v>0.495</v>
      </c>
      <c r="Q203" s="153">
        <f t="shared" si="34"/>
        <v>5.0000000000000044E-3</v>
      </c>
      <c r="R203" s="340"/>
    </row>
    <row r="204" spans="2:18" s="3" customFormat="1" ht="27.95" customHeight="1">
      <c r="B204" s="338"/>
      <c r="C204" s="343"/>
      <c r="D204" s="20"/>
      <c r="E204" s="21"/>
      <c r="F204" s="31"/>
      <c r="G204" s="168" t="s">
        <v>887</v>
      </c>
      <c r="H204" s="164">
        <v>0.25</v>
      </c>
      <c r="I204" s="16" t="s">
        <v>25</v>
      </c>
      <c r="J204" s="13" t="s">
        <v>4248</v>
      </c>
      <c r="K204" s="16" t="s">
        <v>28</v>
      </c>
      <c r="L204" s="65" t="s">
        <v>1172</v>
      </c>
      <c r="M204" s="85">
        <f>M203</f>
        <v>2</v>
      </c>
      <c r="N204" s="15">
        <f t="shared" si="31"/>
        <v>0.99</v>
      </c>
      <c r="O204" s="78">
        <f t="shared" si="32"/>
        <v>0</v>
      </c>
      <c r="P204" s="78">
        <f t="shared" si="33"/>
        <v>0.495</v>
      </c>
      <c r="Q204" s="153">
        <f t="shared" si="34"/>
        <v>5.0000000000000044E-3</v>
      </c>
      <c r="R204" s="340"/>
    </row>
    <row r="205" spans="2:18" s="3" customFormat="1" ht="27.95" customHeight="1">
      <c r="B205" s="338"/>
      <c r="C205" s="343"/>
      <c r="D205" s="20"/>
      <c r="E205" s="21"/>
      <c r="F205" s="31"/>
      <c r="G205" s="186" t="s">
        <v>359</v>
      </c>
      <c r="H205" s="183">
        <v>0.25</v>
      </c>
      <c r="I205" s="91" t="s">
        <v>19</v>
      </c>
      <c r="J205" s="92" t="s">
        <v>80</v>
      </c>
      <c r="K205" s="91" t="s">
        <v>18</v>
      </c>
      <c r="L205" s="12" t="s">
        <v>109</v>
      </c>
      <c r="M205" s="93">
        <f>M204</f>
        <v>2</v>
      </c>
      <c r="N205" s="172">
        <f t="shared" si="31"/>
        <v>0</v>
      </c>
      <c r="O205" s="174">
        <f t="shared" si="32"/>
        <v>0.5</v>
      </c>
      <c r="P205" s="174">
        <f t="shared" si="33"/>
        <v>0</v>
      </c>
      <c r="Q205" s="175">
        <f t="shared" si="34"/>
        <v>0</v>
      </c>
      <c r="R205" s="340"/>
    </row>
    <row r="206" spans="2:18" s="3" customFormat="1" ht="27.95" customHeight="1">
      <c r="B206" s="338"/>
      <c r="C206" s="344"/>
      <c r="D206" s="17" t="s">
        <v>4249</v>
      </c>
      <c r="E206" s="18" t="s">
        <v>3376</v>
      </c>
      <c r="F206" s="19" t="s">
        <v>4266</v>
      </c>
      <c r="G206" s="14" t="s">
        <v>12</v>
      </c>
      <c r="H206" s="15">
        <v>0.8</v>
      </c>
      <c r="I206" s="275" t="s">
        <v>3231</v>
      </c>
      <c r="J206" s="274" t="s">
        <v>4267</v>
      </c>
      <c r="K206" s="275" t="s">
        <v>3223</v>
      </c>
      <c r="L206" s="65" t="s">
        <v>1172</v>
      </c>
      <c r="M206" s="85">
        <v>0.2</v>
      </c>
      <c r="N206" s="15">
        <f t="shared" si="31"/>
        <v>0.99</v>
      </c>
      <c r="O206" s="78">
        <f t="shared" si="32"/>
        <v>0</v>
      </c>
      <c r="P206" s="78">
        <f t="shared" si="33"/>
        <v>0.15840000000000004</v>
      </c>
      <c r="Q206" s="153">
        <f t="shared" si="34"/>
        <v>1.6000000000000018E-3</v>
      </c>
      <c r="R206" s="257"/>
    </row>
    <row r="207" spans="2:18" s="3" customFormat="1" ht="27.95" customHeight="1">
      <c r="B207" s="338"/>
      <c r="C207" s="344"/>
      <c r="D207" s="20"/>
      <c r="E207" s="21"/>
      <c r="F207" s="31"/>
      <c r="G207" s="14" t="s">
        <v>13</v>
      </c>
      <c r="H207" s="15">
        <v>0.1</v>
      </c>
      <c r="I207" s="16" t="s">
        <v>19</v>
      </c>
      <c r="J207" s="12" t="s">
        <v>80</v>
      </c>
      <c r="K207" s="16" t="s">
        <v>18</v>
      </c>
      <c r="L207" s="65" t="s">
        <v>109</v>
      </c>
      <c r="M207" s="85">
        <f t="shared" ref="M207:M208" si="35">M206</f>
        <v>0.2</v>
      </c>
      <c r="N207" s="15">
        <f t="shared" si="31"/>
        <v>0</v>
      </c>
      <c r="O207" s="78">
        <f t="shared" si="32"/>
        <v>2.0000000000000004E-2</v>
      </c>
      <c r="P207" s="78">
        <f>IF(I207="Dangerous",M207*H207*N207,0)</f>
        <v>0</v>
      </c>
      <c r="Q207" s="153">
        <f t="shared" si="34"/>
        <v>0</v>
      </c>
      <c r="R207" s="257"/>
    </row>
    <row r="208" spans="2:18" s="3" customFormat="1" ht="27.95" customHeight="1">
      <c r="B208" s="338"/>
      <c r="C208" s="344"/>
      <c r="D208" s="20"/>
      <c r="E208" s="21"/>
      <c r="F208" s="31"/>
      <c r="G208" s="14" t="s">
        <v>14</v>
      </c>
      <c r="H208" s="15">
        <v>0.1</v>
      </c>
      <c r="I208" s="16" t="s">
        <v>19</v>
      </c>
      <c r="J208" s="12" t="s">
        <v>80</v>
      </c>
      <c r="K208" s="16" t="s">
        <v>18</v>
      </c>
      <c r="L208" s="65" t="s">
        <v>109</v>
      </c>
      <c r="M208" s="85">
        <f t="shared" si="35"/>
        <v>0.2</v>
      </c>
      <c r="N208" s="15">
        <f t="shared" si="31"/>
        <v>0</v>
      </c>
      <c r="O208" s="78">
        <f t="shared" si="32"/>
        <v>2.0000000000000004E-2</v>
      </c>
      <c r="P208" s="78">
        <f t="shared" ref="P208:P212" si="36">IF(I208="Dangerous",M208*H208*N208,0)</f>
        <v>0</v>
      </c>
      <c r="Q208" s="153">
        <f t="shared" si="34"/>
        <v>0</v>
      </c>
      <c r="R208" s="257"/>
    </row>
    <row r="209" spans="2:18" s="3" customFormat="1" ht="27.75" customHeight="1">
      <c r="B209" s="338"/>
      <c r="C209" s="344"/>
      <c r="D209" s="17" t="s">
        <v>4251</v>
      </c>
      <c r="E209" s="18" t="s">
        <v>22</v>
      </c>
      <c r="F209" s="19" t="s">
        <v>3693</v>
      </c>
      <c r="G209" s="14" t="s">
        <v>12</v>
      </c>
      <c r="H209" s="15">
        <v>0.4</v>
      </c>
      <c r="I209" s="16" t="s">
        <v>19</v>
      </c>
      <c r="J209" s="12" t="s">
        <v>80</v>
      </c>
      <c r="K209" s="16" t="s">
        <v>18</v>
      </c>
      <c r="L209" s="65" t="s">
        <v>109</v>
      </c>
      <c r="M209" s="85">
        <v>2</v>
      </c>
      <c r="N209" s="15">
        <f t="shared" si="31"/>
        <v>0</v>
      </c>
      <c r="O209" s="78">
        <f t="shared" si="32"/>
        <v>0.8</v>
      </c>
      <c r="P209" s="78">
        <f t="shared" si="36"/>
        <v>0</v>
      </c>
      <c r="Q209" s="81">
        <f t="shared" si="34"/>
        <v>0</v>
      </c>
      <c r="R209" s="257"/>
    </row>
    <row r="210" spans="2:18" s="3" customFormat="1" ht="27.75" customHeight="1">
      <c r="B210" s="338"/>
      <c r="C210" s="344"/>
      <c r="D210" s="20"/>
      <c r="E210" s="21"/>
      <c r="F210" s="31"/>
      <c r="G210" s="14" t="s">
        <v>13</v>
      </c>
      <c r="H210" s="15">
        <v>0.4</v>
      </c>
      <c r="I210" s="275" t="s">
        <v>3231</v>
      </c>
      <c r="J210" s="274" t="s">
        <v>4256</v>
      </c>
      <c r="K210" s="275" t="s">
        <v>3223</v>
      </c>
      <c r="L210" s="65" t="s">
        <v>1172</v>
      </c>
      <c r="M210" s="85">
        <f t="shared" ref="M210" si="37">M209</f>
        <v>2</v>
      </c>
      <c r="N210" s="15">
        <f t="shared" si="31"/>
        <v>0.99</v>
      </c>
      <c r="O210" s="78">
        <f t="shared" si="32"/>
        <v>0</v>
      </c>
      <c r="P210" s="78">
        <f t="shared" si="36"/>
        <v>0.79200000000000004</v>
      </c>
      <c r="Q210" s="153">
        <f t="shared" si="34"/>
        <v>8.0000000000000071E-3</v>
      </c>
      <c r="R210" s="257"/>
    </row>
    <row r="211" spans="2:18" s="3" customFormat="1" ht="27.75" customHeight="1">
      <c r="B211" s="338"/>
      <c r="C211" s="344"/>
      <c r="D211" s="20"/>
      <c r="E211" s="21"/>
      <c r="F211" s="31"/>
      <c r="G211" s="90" t="s">
        <v>14</v>
      </c>
      <c r="H211" s="172">
        <v>0.2</v>
      </c>
      <c r="I211" s="16" t="s">
        <v>19</v>
      </c>
      <c r="J211" s="12" t="s">
        <v>80</v>
      </c>
      <c r="K211" s="16" t="s">
        <v>18</v>
      </c>
      <c r="L211" s="65" t="s">
        <v>109</v>
      </c>
      <c r="M211" s="93">
        <f>M209</f>
        <v>2</v>
      </c>
      <c r="N211" s="172">
        <f t="shared" si="31"/>
        <v>0</v>
      </c>
      <c r="O211" s="174">
        <f t="shared" si="32"/>
        <v>0.4</v>
      </c>
      <c r="P211" s="174">
        <f t="shared" si="36"/>
        <v>0</v>
      </c>
      <c r="Q211" s="175">
        <f t="shared" si="34"/>
        <v>0</v>
      </c>
      <c r="R211" s="113"/>
    </row>
    <row r="212" spans="2:18" s="3" customFormat="1" ht="27.95" customHeight="1">
      <c r="B212" s="338"/>
      <c r="C212" s="344"/>
      <c r="D212" s="17" t="s">
        <v>4250</v>
      </c>
      <c r="E212" s="18" t="s">
        <v>3376</v>
      </c>
      <c r="F212" s="19" t="s">
        <v>4254</v>
      </c>
      <c r="G212" s="14" t="s">
        <v>12</v>
      </c>
      <c r="H212" s="15">
        <v>0.8</v>
      </c>
      <c r="I212" s="16" t="s">
        <v>19</v>
      </c>
      <c r="J212" s="12" t="s">
        <v>80</v>
      </c>
      <c r="K212" s="16" t="s">
        <v>18</v>
      </c>
      <c r="L212" s="65" t="s">
        <v>109</v>
      </c>
      <c r="M212" s="85">
        <v>0.2</v>
      </c>
      <c r="N212" s="15">
        <f t="shared" si="31"/>
        <v>0</v>
      </c>
      <c r="O212" s="78">
        <f t="shared" si="32"/>
        <v>0.16000000000000003</v>
      </c>
      <c r="P212" s="78">
        <f t="shared" si="36"/>
        <v>0</v>
      </c>
      <c r="Q212" s="153">
        <f t="shared" si="34"/>
        <v>0</v>
      </c>
      <c r="R212" s="257"/>
    </row>
    <row r="213" spans="2:18" s="3" customFormat="1" ht="27.95" customHeight="1">
      <c r="B213" s="338"/>
      <c r="C213" s="344"/>
      <c r="D213" s="20"/>
      <c r="E213" s="21"/>
      <c r="F213" s="31"/>
      <c r="G213" s="14" t="s">
        <v>13</v>
      </c>
      <c r="H213" s="15">
        <v>0.1</v>
      </c>
      <c r="I213" s="275" t="s">
        <v>3231</v>
      </c>
      <c r="J213" s="274" t="s">
        <v>4256</v>
      </c>
      <c r="K213" s="275" t="s">
        <v>3223</v>
      </c>
      <c r="L213" s="65" t="s">
        <v>1172</v>
      </c>
      <c r="M213" s="85">
        <f t="shared" ref="M213:M214" si="38">M212</f>
        <v>0.2</v>
      </c>
      <c r="N213" s="15">
        <f t="shared" si="31"/>
        <v>0.99</v>
      </c>
      <c r="O213" s="78">
        <f t="shared" si="32"/>
        <v>0</v>
      </c>
      <c r="P213" s="78">
        <f>IF(I213="Dangerous",M213*H213*N213,0)</f>
        <v>1.9800000000000005E-2</v>
      </c>
      <c r="Q213" s="153">
        <f t="shared" si="34"/>
        <v>2.0000000000000023E-4</v>
      </c>
      <c r="R213" s="257"/>
    </row>
    <row r="214" spans="2:18" s="3" customFormat="1" ht="27.95" customHeight="1">
      <c r="B214" s="338"/>
      <c r="C214" s="344"/>
      <c r="D214" s="20"/>
      <c r="E214" s="21"/>
      <c r="F214" s="31"/>
      <c r="G214" s="14" t="s">
        <v>14</v>
      </c>
      <c r="H214" s="15">
        <v>0.1</v>
      </c>
      <c r="I214" s="16" t="s">
        <v>19</v>
      </c>
      <c r="J214" s="12" t="s">
        <v>80</v>
      </c>
      <c r="K214" s="16" t="s">
        <v>18</v>
      </c>
      <c r="L214" s="65" t="s">
        <v>109</v>
      </c>
      <c r="M214" s="85">
        <f t="shared" si="38"/>
        <v>0.2</v>
      </c>
      <c r="N214" s="15">
        <f t="shared" si="31"/>
        <v>0</v>
      </c>
      <c r="O214" s="78">
        <f t="shared" si="32"/>
        <v>2.0000000000000004E-2</v>
      </c>
      <c r="P214" s="78">
        <f t="shared" ref="P214:P219" si="39">IF(I214="Dangerous",M214*H214*N214,0)</f>
        <v>0</v>
      </c>
      <c r="Q214" s="153">
        <f t="shared" si="34"/>
        <v>0</v>
      </c>
      <c r="R214" s="257"/>
    </row>
    <row r="215" spans="2:18" s="3" customFormat="1" ht="27.95" customHeight="1">
      <c r="B215" s="279"/>
      <c r="C215" s="344"/>
      <c r="D215" s="17" t="s">
        <v>4252</v>
      </c>
      <c r="E215" s="18" t="s">
        <v>1240</v>
      </c>
      <c r="F215" s="19" t="s">
        <v>4176</v>
      </c>
      <c r="G215" s="168" t="s">
        <v>1326</v>
      </c>
      <c r="H215" s="164">
        <v>0.3</v>
      </c>
      <c r="I215" s="275" t="s">
        <v>3231</v>
      </c>
      <c r="J215" s="274" t="s">
        <v>4256</v>
      </c>
      <c r="K215" s="275" t="s">
        <v>3223</v>
      </c>
      <c r="L215" s="65" t="s">
        <v>1172</v>
      </c>
      <c r="M215" s="85">
        <v>15</v>
      </c>
      <c r="N215" s="15">
        <f t="shared" si="31"/>
        <v>0.99</v>
      </c>
      <c r="O215" s="78">
        <f t="shared" si="32"/>
        <v>0</v>
      </c>
      <c r="P215" s="78">
        <f t="shared" si="39"/>
        <v>4.4550000000000001</v>
      </c>
      <c r="Q215" s="153">
        <f t="shared" si="34"/>
        <v>4.500000000000004E-2</v>
      </c>
      <c r="R215" s="113"/>
    </row>
    <row r="216" spans="2:18" s="3" customFormat="1" ht="27.95" customHeight="1">
      <c r="B216" s="279"/>
      <c r="C216" s="344"/>
      <c r="D216" s="21"/>
      <c r="E216" s="21"/>
      <c r="F216" s="21"/>
      <c r="G216" s="168" t="s">
        <v>1327</v>
      </c>
      <c r="H216" s="164">
        <v>0.3</v>
      </c>
      <c r="I216" s="275" t="s">
        <v>3231</v>
      </c>
      <c r="J216" s="274" t="s">
        <v>4256</v>
      </c>
      <c r="K216" s="275" t="s">
        <v>3223</v>
      </c>
      <c r="L216" s="65" t="s">
        <v>1172</v>
      </c>
      <c r="M216" s="85">
        <f>M215</f>
        <v>15</v>
      </c>
      <c r="N216" s="15">
        <f t="shared" si="31"/>
        <v>0.99</v>
      </c>
      <c r="O216" s="78">
        <f t="shared" si="32"/>
        <v>0</v>
      </c>
      <c r="P216" s="78">
        <f t="shared" si="39"/>
        <v>4.4550000000000001</v>
      </c>
      <c r="Q216" s="153">
        <f t="shared" si="34"/>
        <v>4.500000000000004E-2</v>
      </c>
      <c r="R216" s="113"/>
    </row>
    <row r="217" spans="2:18" s="3" customFormat="1" ht="27.95" customHeight="1">
      <c r="B217" s="279"/>
      <c r="C217" s="344"/>
      <c r="D217" s="21"/>
      <c r="E217" s="21"/>
      <c r="F217" s="21"/>
      <c r="G217" s="168" t="s">
        <v>1328</v>
      </c>
      <c r="H217" s="164">
        <v>0.3</v>
      </c>
      <c r="I217" s="275" t="s">
        <v>3231</v>
      </c>
      <c r="J217" s="274" t="s">
        <v>4256</v>
      </c>
      <c r="K217" s="275" t="s">
        <v>3223</v>
      </c>
      <c r="L217" s="65" t="s">
        <v>1172</v>
      </c>
      <c r="M217" s="85">
        <f>M216</f>
        <v>15</v>
      </c>
      <c r="N217" s="15">
        <f t="shared" si="31"/>
        <v>0.99</v>
      </c>
      <c r="O217" s="78">
        <f t="shared" si="32"/>
        <v>0</v>
      </c>
      <c r="P217" s="78">
        <f t="shared" si="39"/>
        <v>4.4550000000000001</v>
      </c>
      <c r="Q217" s="153">
        <f t="shared" si="34"/>
        <v>4.500000000000004E-2</v>
      </c>
      <c r="R217" s="113"/>
    </row>
    <row r="218" spans="2:18" s="3" customFormat="1" ht="39.950000000000003" customHeight="1">
      <c r="B218" s="279"/>
      <c r="C218" s="344"/>
      <c r="D218" s="22"/>
      <c r="E218" s="23"/>
      <c r="F218" s="23"/>
      <c r="G218" s="168" t="s">
        <v>1329</v>
      </c>
      <c r="H218" s="164">
        <v>0.1</v>
      </c>
      <c r="I218" s="275" t="s">
        <v>3231</v>
      </c>
      <c r="J218" s="274" t="s">
        <v>4257</v>
      </c>
      <c r="K218" s="275" t="s">
        <v>3223</v>
      </c>
      <c r="L218" s="65" t="s">
        <v>1172</v>
      </c>
      <c r="M218" s="93">
        <f>M217</f>
        <v>15</v>
      </c>
      <c r="N218" s="15">
        <f t="shared" si="31"/>
        <v>0.99</v>
      </c>
      <c r="O218" s="78">
        <f t="shared" si="32"/>
        <v>0</v>
      </c>
      <c r="P218" s="78">
        <f t="shared" si="39"/>
        <v>1.4849999999999999</v>
      </c>
      <c r="Q218" s="153">
        <f t="shared" si="34"/>
        <v>1.5000000000000013E-2</v>
      </c>
      <c r="R218" s="113"/>
    </row>
    <row r="219" spans="2:18" s="3" customFormat="1" ht="27.95" customHeight="1">
      <c r="B219" s="338"/>
      <c r="C219" s="344"/>
      <c r="D219" s="17" t="s">
        <v>4253</v>
      </c>
      <c r="E219" s="18" t="s">
        <v>3376</v>
      </c>
      <c r="F219" s="19" t="s">
        <v>2753</v>
      </c>
      <c r="G219" s="14" t="s">
        <v>12</v>
      </c>
      <c r="H219" s="15">
        <v>0.8</v>
      </c>
      <c r="I219" s="275" t="s">
        <v>3383</v>
      </c>
      <c r="J219" s="274" t="s">
        <v>4258</v>
      </c>
      <c r="K219" s="275" t="s">
        <v>3223</v>
      </c>
      <c r="L219" s="65" t="s">
        <v>1172</v>
      </c>
      <c r="M219" s="85">
        <v>0.2</v>
      </c>
      <c r="N219" s="15">
        <f t="shared" si="31"/>
        <v>0.99</v>
      </c>
      <c r="O219" s="78">
        <f t="shared" si="32"/>
        <v>0</v>
      </c>
      <c r="P219" s="78">
        <f t="shared" si="39"/>
        <v>0.15840000000000004</v>
      </c>
      <c r="Q219" s="153">
        <f t="shared" si="34"/>
        <v>1.6000000000000018E-3</v>
      </c>
      <c r="R219" s="257"/>
    </row>
    <row r="220" spans="2:18" s="3" customFormat="1" ht="27.95" customHeight="1">
      <c r="B220" s="338"/>
      <c r="C220" s="344"/>
      <c r="D220" s="20"/>
      <c r="E220" s="21"/>
      <c r="F220" s="31"/>
      <c r="G220" s="14" t="s">
        <v>13</v>
      </c>
      <c r="H220" s="15">
        <v>0.1</v>
      </c>
      <c r="I220" s="275" t="s">
        <v>3383</v>
      </c>
      <c r="J220" s="274" t="s">
        <v>4258</v>
      </c>
      <c r="K220" s="275" t="s">
        <v>3223</v>
      </c>
      <c r="L220" s="65" t="s">
        <v>1172</v>
      </c>
      <c r="M220" s="85">
        <f t="shared" ref="M220:M221" si="40">M219</f>
        <v>0.2</v>
      </c>
      <c r="N220" s="15">
        <f t="shared" si="31"/>
        <v>0.99</v>
      </c>
      <c r="O220" s="78">
        <f t="shared" si="32"/>
        <v>0</v>
      </c>
      <c r="P220" s="78">
        <f>IF(I220="Dangerous",M220*H220*N220,0)</f>
        <v>1.9800000000000005E-2</v>
      </c>
      <c r="Q220" s="153">
        <f t="shared" si="34"/>
        <v>2.0000000000000023E-4</v>
      </c>
      <c r="R220" s="257"/>
    </row>
    <row r="221" spans="2:18" s="3" customFormat="1" ht="27.95" customHeight="1" thickBot="1">
      <c r="B221" s="339"/>
      <c r="C221" s="345"/>
      <c r="D221" s="46"/>
      <c r="E221" s="43"/>
      <c r="F221" s="48"/>
      <c r="G221" s="49" t="s">
        <v>14</v>
      </c>
      <c r="H221" s="50">
        <v>0.1</v>
      </c>
      <c r="I221" s="51" t="s">
        <v>19</v>
      </c>
      <c r="J221" s="52" t="s">
        <v>80</v>
      </c>
      <c r="K221" s="51" t="s">
        <v>18</v>
      </c>
      <c r="L221" s="67" t="s">
        <v>109</v>
      </c>
      <c r="M221" s="86">
        <f t="shared" si="40"/>
        <v>0.2</v>
      </c>
      <c r="N221" s="50">
        <f t="shared" si="31"/>
        <v>0</v>
      </c>
      <c r="O221" s="82">
        <f t="shared" si="32"/>
        <v>2.0000000000000004E-2</v>
      </c>
      <c r="P221" s="82">
        <f t="shared" ref="P221" si="41">IF(I221="Dangerous",M221*H221*N221,0)</f>
        <v>0</v>
      </c>
      <c r="Q221" s="154">
        <f t="shared" si="34"/>
        <v>0</v>
      </c>
      <c r="R221" s="261"/>
    </row>
    <row r="222" spans="2:18" s="3" customFormat="1" ht="12.75">
      <c r="G222" s="6"/>
      <c r="H222" s="8"/>
      <c r="I222" s="5"/>
      <c r="J222" s="9"/>
      <c r="K222" s="5"/>
      <c r="L222" s="9"/>
      <c r="M222" s="58"/>
      <c r="N222" s="60"/>
      <c r="O222" s="56"/>
      <c r="P222" s="56"/>
      <c r="Q222" s="56"/>
    </row>
    <row r="223" spans="2:18" s="3" customFormat="1" ht="12.75">
      <c r="G223" s="6"/>
      <c r="H223" s="8"/>
      <c r="I223" s="5"/>
      <c r="J223" s="9"/>
      <c r="K223" s="5"/>
      <c r="L223" s="9"/>
      <c r="M223" s="58"/>
      <c r="N223" s="60"/>
      <c r="O223" s="56"/>
      <c r="P223" s="56"/>
      <c r="Q223" s="56"/>
    </row>
    <row r="224" spans="2:18"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I360" s="5"/>
      <c r="J360" s="9"/>
      <c r="K360" s="5"/>
      <c r="L360" s="9"/>
      <c r="M360" s="58"/>
      <c r="N360" s="60"/>
      <c r="O360" s="56"/>
      <c r="P360" s="56"/>
      <c r="Q360" s="56"/>
    </row>
    <row r="361" spans="7:17" s="3" customFormat="1" ht="12.75">
      <c r="G361" s="6"/>
      <c r="I361" s="5"/>
      <c r="J361" s="9"/>
      <c r="K361" s="5"/>
      <c r="L361" s="9"/>
      <c r="M361" s="58"/>
      <c r="N361" s="60"/>
      <c r="O361" s="56"/>
      <c r="P361" s="56"/>
      <c r="Q361" s="56"/>
    </row>
    <row r="362" spans="7:17" s="3" customFormat="1" ht="12.75">
      <c r="G362" s="6"/>
      <c r="I362" s="5"/>
      <c r="J362" s="9"/>
      <c r="K362" s="5"/>
      <c r="L362" s="9"/>
      <c r="M362" s="58"/>
      <c r="N362" s="60"/>
      <c r="O362" s="56"/>
      <c r="P362" s="56"/>
      <c r="Q362" s="56"/>
    </row>
    <row r="363" spans="7:17" s="3" customFormat="1" ht="12.75">
      <c r="G363" s="6"/>
      <c r="I363" s="5"/>
      <c r="J363" s="9"/>
      <c r="K363" s="5"/>
      <c r="L363" s="9"/>
      <c r="M363" s="58"/>
      <c r="N363" s="60"/>
      <c r="O363" s="56"/>
      <c r="P363" s="56"/>
      <c r="Q363" s="56"/>
    </row>
    <row r="364" spans="7:17" s="3" customFormat="1" ht="12.75">
      <c r="G364" s="6"/>
      <c r="I364" s="5"/>
      <c r="J364" s="9"/>
      <c r="K364" s="5"/>
      <c r="L364" s="9"/>
      <c r="M364" s="58"/>
      <c r="N364" s="60"/>
      <c r="O364" s="56"/>
      <c r="P364" s="56"/>
      <c r="Q364" s="56"/>
    </row>
    <row r="365" spans="7:17" s="3" customFormat="1" ht="12.75">
      <c r="G365" s="6"/>
      <c r="I365" s="5"/>
      <c r="J365" s="9"/>
      <c r="K365" s="5"/>
      <c r="L365" s="9"/>
      <c r="M365" s="58"/>
      <c r="N365" s="60"/>
      <c r="O365" s="56"/>
      <c r="P365" s="56"/>
      <c r="Q365" s="56"/>
    </row>
    <row r="366" spans="7:17" s="3" customFormat="1" ht="12.75">
      <c r="G366" s="6"/>
      <c r="I366" s="5"/>
      <c r="J366" s="9"/>
      <c r="K366" s="5"/>
      <c r="L366" s="9"/>
      <c r="M366" s="58"/>
      <c r="N366" s="60"/>
      <c r="O366" s="56"/>
      <c r="P366" s="56"/>
      <c r="Q366" s="56"/>
    </row>
    <row r="367" spans="7:17" s="3" customFormat="1" ht="12.75">
      <c r="G367" s="6"/>
      <c r="I367" s="5"/>
      <c r="J367" s="9"/>
      <c r="K367" s="5"/>
      <c r="L367" s="9"/>
      <c r="M367" s="58"/>
      <c r="N367" s="60"/>
      <c r="O367" s="56"/>
      <c r="P367" s="56"/>
      <c r="Q367" s="56"/>
    </row>
    <row r="368" spans="7:17" s="3" customFormat="1" ht="12.75">
      <c r="G368" s="6"/>
      <c r="I368" s="5"/>
      <c r="J368" s="9"/>
      <c r="K368" s="5"/>
      <c r="L368" s="9"/>
      <c r="M368" s="58"/>
      <c r="N368" s="60"/>
      <c r="O368" s="56"/>
      <c r="P368" s="56"/>
      <c r="Q368" s="56"/>
    </row>
    <row r="369" spans="7:17" s="3" customFormat="1" ht="12.75">
      <c r="G369" s="6"/>
      <c r="I369" s="5"/>
      <c r="J369" s="9"/>
      <c r="K369" s="5"/>
      <c r="L369" s="9"/>
      <c r="M369" s="58"/>
      <c r="N369" s="60"/>
      <c r="O369" s="56"/>
      <c r="P369" s="56"/>
      <c r="Q369" s="56"/>
    </row>
    <row r="370" spans="7:17" s="3" customFormat="1" ht="12.75">
      <c r="G370" s="6"/>
      <c r="I370" s="5"/>
      <c r="J370" s="9"/>
      <c r="K370" s="5"/>
      <c r="L370" s="9"/>
      <c r="M370" s="58"/>
      <c r="N370" s="60"/>
      <c r="O370" s="56"/>
      <c r="P370" s="56"/>
      <c r="Q370" s="56"/>
    </row>
    <row r="371" spans="7:17" s="3" customFormat="1" ht="12.75">
      <c r="G371" s="6"/>
      <c r="I371" s="5"/>
      <c r="J371" s="9"/>
      <c r="K371" s="5"/>
      <c r="L371" s="9"/>
      <c r="M371" s="58"/>
      <c r="N371" s="60"/>
      <c r="O371" s="56"/>
      <c r="P371" s="56"/>
      <c r="Q371" s="56"/>
    </row>
    <row r="372" spans="7:17" s="3" customFormat="1" ht="12.75">
      <c r="G372" s="6"/>
      <c r="I372" s="5"/>
      <c r="J372" s="9"/>
      <c r="K372" s="5"/>
      <c r="L372" s="9"/>
      <c r="M372" s="58"/>
      <c r="N372" s="60"/>
      <c r="O372" s="56"/>
      <c r="P372" s="56"/>
      <c r="Q372" s="56"/>
    </row>
    <row r="373" spans="7:17" s="3" customFormat="1" ht="12.75">
      <c r="G373" s="6"/>
      <c r="I373" s="5"/>
      <c r="J373" s="9"/>
      <c r="K373" s="5"/>
      <c r="L373" s="9"/>
      <c r="M373" s="58"/>
      <c r="N373" s="60"/>
      <c r="O373" s="56"/>
      <c r="P373" s="56"/>
      <c r="Q373" s="56"/>
    </row>
    <row r="374" spans="7:17" s="3" customFormat="1" ht="12.75">
      <c r="G374" s="6"/>
      <c r="I374" s="5"/>
      <c r="J374" s="9"/>
      <c r="K374" s="5"/>
      <c r="L374" s="9"/>
      <c r="M374" s="58"/>
      <c r="N374" s="60"/>
      <c r="O374" s="56"/>
      <c r="P374" s="56"/>
      <c r="Q374" s="56"/>
    </row>
    <row r="375" spans="7:17" s="3" customFormat="1" ht="12.75">
      <c r="G375" s="6"/>
      <c r="I375" s="5"/>
      <c r="J375" s="9"/>
      <c r="K375" s="5"/>
      <c r="L375" s="9"/>
      <c r="M375" s="58"/>
      <c r="N375" s="60"/>
      <c r="O375" s="56"/>
      <c r="P375" s="56"/>
      <c r="Q375" s="56"/>
    </row>
    <row r="376" spans="7:17" s="3" customFormat="1" ht="12.75">
      <c r="G376" s="6"/>
      <c r="I376" s="5"/>
      <c r="J376" s="9"/>
      <c r="K376" s="5"/>
      <c r="L376" s="9"/>
      <c r="M376" s="58"/>
      <c r="N376" s="60"/>
      <c r="O376" s="56"/>
      <c r="P376" s="56"/>
      <c r="Q376" s="56"/>
    </row>
    <row r="377" spans="7:17" s="3" customFormat="1" ht="12.75">
      <c r="G377" s="6"/>
      <c r="I377" s="5"/>
      <c r="J377" s="9"/>
      <c r="K377" s="5"/>
      <c r="L377" s="9"/>
      <c r="M377" s="58"/>
      <c r="N377" s="60"/>
      <c r="O377" s="56"/>
      <c r="P377" s="56"/>
      <c r="Q377" s="56"/>
    </row>
    <row r="378" spans="7:17" s="3" customFormat="1" ht="12.75">
      <c r="G378" s="6"/>
      <c r="I378" s="5"/>
      <c r="J378" s="9"/>
      <c r="K378" s="5"/>
      <c r="L378" s="9"/>
      <c r="M378" s="58"/>
      <c r="N378" s="60"/>
      <c r="O378" s="56"/>
      <c r="P378" s="56"/>
      <c r="Q378" s="56"/>
    </row>
    <row r="379" spans="7:17" s="3" customFormat="1" ht="12.75">
      <c r="G379" s="6"/>
      <c r="I379" s="5"/>
      <c r="J379" s="9"/>
      <c r="K379" s="5"/>
      <c r="L379" s="9"/>
      <c r="M379" s="58"/>
      <c r="N379" s="60"/>
      <c r="O379" s="56"/>
      <c r="P379" s="56"/>
      <c r="Q379" s="56"/>
    </row>
    <row r="380" spans="7:17" s="3" customFormat="1" ht="12.75">
      <c r="G380" s="6"/>
      <c r="I380" s="5"/>
      <c r="J380" s="9"/>
      <c r="K380" s="5"/>
      <c r="L380" s="9"/>
      <c r="M380" s="58"/>
      <c r="N380" s="60"/>
      <c r="O380" s="56"/>
      <c r="P380" s="56"/>
      <c r="Q380" s="56"/>
    </row>
    <row r="381" spans="7:17" s="3" customFormat="1" ht="12.75">
      <c r="G381" s="6"/>
      <c r="I381" s="5"/>
      <c r="J381" s="9"/>
      <c r="K381" s="5"/>
      <c r="L381" s="9"/>
      <c r="M381" s="58"/>
      <c r="N381" s="60"/>
      <c r="O381" s="56"/>
      <c r="P381" s="56"/>
      <c r="Q381" s="56"/>
    </row>
    <row r="382" spans="7:17" s="3" customFormat="1" ht="12.75">
      <c r="G382" s="6"/>
      <c r="I382" s="5"/>
      <c r="J382" s="9"/>
      <c r="K382" s="5"/>
      <c r="L382" s="9"/>
      <c r="M382" s="58"/>
      <c r="N382" s="60"/>
      <c r="O382" s="56"/>
      <c r="P382" s="56"/>
      <c r="Q382" s="56"/>
    </row>
    <row r="383" spans="7:17" s="3" customFormat="1" ht="12.75">
      <c r="G383" s="6"/>
      <c r="I383" s="5"/>
      <c r="J383" s="9"/>
      <c r="K383" s="5"/>
      <c r="L383" s="9"/>
      <c r="M383" s="58"/>
      <c r="N383" s="60"/>
      <c r="O383" s="56"/>
      <c r="P383" s="56"/>
      <c r="Q383" s="56"/>
    </row>
    <row r="384" spans="7:17" s="3" customFormat="1" ht="12.75">
      <c r="G384" s="6"/>
      <c r="I384" s="5"/>
      <c r="J384" s="9"/>
      <c r="K384" s="5"/>
      <c r="L384" s="9"/>
      <c r="M384" s="58"/>
      <c r="N384" s="60"/>
      <c r="O384" s="56"/>
      <c r="P384" s="56"/>
      <c r="Q384" s="56"/>
    </row>
    <row r="385" spans="7:17" s="3" customFormat="1" ht="12.75">
      <c r="G385" s="6"/>
      <c r="I385" s="5"/>
      <c r="J385" s="9"/>
      <c r="K385" s="5"/>
      <c r="L385" s="9"/>
      <c r="M385" s="58"/>
      <c r="N385" s="60"/>
      <c r="O385" s="56"/>
      <c r="P385" s="56"/>
      <c r="Q385" s="56"/>
    </row>
    <row r="386" spans="7:17" s="3" customFormat="1" ht="12.75">
      <c r="G386" s="6"/>
      <c r="I386" s="5"/>
      <c r="J386" s="9"/>
      <c r="K386" s="5"/>
      <c r="L386" s="9"/>
      <c r="M386" s="58"/>
      <c r="N386" s="60"/>
      <c r="O386" s="56"/>
      <c r="P386" s="56"/>
      <c r="Q386" s="56"/>
    </row>
    <row r="387" spans="7:17" s="3" customFormat="1" ht="12.75">
      <c r="G387" s="6"/>
      <c r="I387" s="5"/>
      <c r="J387" s="9"/>
      <c r="K387" s="5"/>
      <c r="L387" s="9"/>
      <c r="M387" s="58"/>
      <c r="N387" s="60"/>
      <c r="O387" s="56"/>
      <c r="P387" s="56"/>
      <c r="Q387" s="56"/>
    </row>
    <row r="388" spans="7:17" s="3" customFormat="1" ht="12.75">
      <c r="G388" s="6"/>
      <c r="I388" s="5"/>
      <c r="J388" s="9"/>
      <c r="K388" s="5"/>
      <c r="L388" s="9"/>
      <c r="M388" s="58"/>
      <c r="N388" s="60"/>
      <c r="O388" s="56"/>
      <c r="P388" s="56"/>
      <c r="Q388" s="56"/>
    </row>
    <row r="389" spans="7:17" s="3" customFormat="1" ht="12.75">
      <c r="G389" s="6"/>
      <c r="I389" s="5"/>
      <c r="J389" s="9"/>
      <c r="K389" s="5"/>
      <c r="L389" s="9"/>
      <c r="M389" s="58"/>
      <c r="N389" s="60"/>
      <c r="O389" s="56"/>
      <c r="P389" s="56"/>
      <c r="Q389" s="56"/>
    </row>
    <row r="390" spans="7:17" s="3" customFormat="1" ht="12.75">
      <c r="G390" s="6"/>
      <c r="I390" s="5"/>
      <c r="J390" s="9"/>
      <c r="K390" s="5"/>
      <c r="L390" s="9"/>
      <c r="M390" s="58"/>
      <c r="N390" s="60"/>
      <c r="O390" s="56"/>
      <c r="P390" s="56"/>
      <c r="Q390" s="56"/>
    </row>
    <row r="391" spans="7:17" s="3" customFormat="1" ht="12.75">
      <c r="G391" s="6"/>
      <c r="I391" s="5"/>
      <c r="J391" s="9"/>
      <c r="K391" s="5"/>
      <c r="L391" s="9"/>
      <c r="M391" s="58"/>
      <c r="N391" s="60"/>
      <c r="O391" s="56"/>
      <c r="P391" s="56"/>
      <c r="Q391" s="56"/>
    </row>
    <row r="392" spans="7:17" s="3" customFormat="1" ht="12.75">
      <c r="G392" s="6"/>
      <c r="I392" s="5"/>
      <c r="J392" s="9"/>
      <c r="K392" s="5"/>
      <c r="L392" s="9"/>
      <c r="M392" s="58"/>
      <c r="N392" s="60"/>
      <c r="O392" s="56"/>
      <c r="P392" s="56"/>
      <c r="Q392" s="56"/>
    </row>
    <row r="393" spans="7:17" s="3" customFormat="1" ht="12.75">
      <c r="G393" s="6"/>
      <c r="I393" s="5"/>
      <c r="J393" s="9"/>
      <c r="K393" s="5"/>
      <c r="L393" s="9"/>
      <c r="M393" s="58"/>
      <c r="N393" s="60"/>
      <c r="O393" s="56"/>
      <c r="P393" s="56"/>
      <c r="Q393" s="56"/>
    </row>
    <row r="394" spans="7:17" s="3" customFormat="1" ht="12.75">
      <c r="G394" s="6"/>
      <c r="I394" s="5"/>
      <c r="J394" s="9"/>
      <c r="K394" s="5"/>
      <c r="L394" s="9"/>
      <c r="M394" s="58"/>
      <c r="N394" s="60"/>
      <c r="O394" s="56"/>
      <c r="P394" s="56"/>
      <c r="Q394" s="56"/>
    </row>
    <row r="395" spans="7:17" s="3" customFormat="1" ht="12.75">
      <c r="G395" s="6"/>
      <c r="I395" s="5"/>
      <c r="J395" s="9"/>
      <c r="K395" s="5"/>
      <c r="L395" s="9"/>
      <c r="M395" s="58"/>
      <c r="N395" s="60"/>
      <c r="O395" s="56"/>
      <c r="P395" s="56"/>
      <c r="Q395" s="56"/>
    </row>
    <row r="396" spans="7:17" s="3" customFormat="1" ht="12.75">
      <c r="G396" s="6"/>
      <c r="I396" s="5"/>
      <c r="J396" s="9"/>
      <c r="K396" s="5"/>
      <c r="L396" s="9"/>
      <c r="M396" s="58"/>
      <c r="N396" s="60"/>
      <c r="O396" s="56"/>
      <c r="P396" s="56"/>
      <c r="Q396" s="56"/>
    </row>
    <row r="397" spans="7:17" s="3" customFormat="1" ht="12.75">
      <c r="G397" s="6"/>
      <c r="I397" s="5"/>
      <c r="J397" s="9"/>
      <c r="K397" s="5"/>
      <c r="L397" s="9"/>
      <c r="M397" s="58"/>
      <c r="N397" s="60"/>
      <c r="O397" s="56"/>
      <c r="P397" s="56"/>
      <c r="Q397" s="56"/>
    </row>
    <row r="398" spans="7:17" s="3" customFormat="1" ht="12.75">
      <c r="G398" s="6"/>
      <c r="I398" s="5"/>
      <c r="J398" s="9"/>
      <c r="K398" s="5"/>
      <c r="L398" s="9"/>
      <c r="M398" s="58"/>
      <c r="N398" s="60"/>
      <c r="O398" s="56"/>
      <c r="P398" s="56"/>
      <c r="Q398" s="56"/>
    </row>
    <row r="399" spans="7:17" s="3" customFormat="1" ht="12.75">
      <c r="G399" s="6"/>
      <c r="I399" s="5"/>
      <c r="J399" s="9"/>
      <c r="K399" s="5"/>
      <c r="L399" s="9"/>
      <c r="M399" s="58"/>
      <c r="N399" s="60"/>
      <c r="O399" s="56"/>
      <c r="P399" s="56"/>
      <c r="Q399" s="56"/>
    </row>
    <row r="400" spans="7:17" s="3" customFormat="1" ht="12.75">
      <c r="G400" s="6"/>
      <c r="I400" s="5"/>
      <c r="J400" s="9"/>
      <c r="K400" s="5"/>
      <c r="L400" s="9"/>
      <c r="M400" s="58"/>
      <c r="N400" s="60"/>
      <c r="O400" s="56"/>
      <c r="P400" s="56"/>
      <c r="Q400" s="56"/>
    </row>
    <row r="401" spans="7:17" s="3" customFormat="1" ht="12.75">
      <c r="G401" s="6"/>
      <c r="I401" s="5"/>
      <c r="J401" s="9"/>
      <c r="K401" s="5"/>
      <c r="L401" s="9"/>
      <c r="M401" s="58"/>
      <c r="N401" s="60"/>
      <c r="O401" s="56"/>
      <c r="P401" s="56"/>
      <c r="Q401" s="56"/>
    </row>
    <row r="402" spans="7:17" s="3" customFormat="1" ht="12.75">
      <c r="G402" s="6"/>
      <c r="I402" s="5"/>
      <c r="J402" s="9"/>
      <c r="K402" s="5"/>
      <c r="L402" s="9"/>
      <c r="M402" s="58"/>
      <c r="N402" s="60"/>
      <c r="O402" s="56"/>
      <c r="P402" s="56"/>
      <c r="Q402" s="56"/>
    </row>
    <row r="403" spans="7:17" s="3" customFormat="1" ht="12.75">
      <c r="G403" s="6"/>
      <c r="I403" s="5"/>
      <c r="J403" s="9"/>
      <c r="K403" s="5"/>
      <c r="L403" s="9"/>
      <c r="M403" s="58"/>
      <c r="N403" s="60"/>
      <c r="O403" s="56"/>
      <c r="P403" s="56"/>
      <c r="Q403" s="56"/>
    </row>
    <row r="404" spans="7:17" s="3" customFormat="1" ht="12.75">
      <c r="G404" s="6"/>
      <c r="I404" s="5"/>
      <c r="J404" s="9"/>
      <c r="K404" s="5"/>
      <c r="L404" s="9"/>
      <c r="M404" s="58"/>
      <c r="N404" s="60"/>
      <c r="O404" s="56"/>
      <c r="P404" s="56"/>
      <c r="Q404" s="56"/>
    </row>
    <row r="405" spans="7:17" s="3" customFormat="1" ht="12.75">
      <c r="G405" s="6"/>
      <c r="I405" s="5"/>
      <c r="J405" s="9"/>
      <c r="K405" s="5"/>
      <c r="L405" s="9"/>
      <c r="M405" s="58"/>
      <c r="N405" s="60"/>
      <c r="O405" s="56"/>
      <c r="P405" s="56"/>
      <c r="Q405" s="56"/>
    </row>
    <row r="406" spans="7:17" s="3" customFormat="1" ht="12.75">
      <c r="G406" s="6"/>
      <c r="I406" s="5"/>
      <c r="J406" s="9"/>
      <c r="K406" s="5"/>
      <c r="L406" s="9"/>
      <c r="M406" s="58"/>
      <c r="N406" s="60"/>
      <c r="O406" s="56"/>
      <c r="P406" s="56"/>
      <c r="Q406" s="56"/>
    </row>
    <row r="407" spans="7:17" s="3" customFormat="1" ht="12.75">
      <c r="G407" s="6"/>
      <c r="I407" s="5"/>
      <c r="J407" s="9"/>
      <c r="K407" s="5"/>
      <c r="L407" s="9"/>
      <c r="M407" s="58"/>
      <c r="N407" s="60"/>
      <c r="O407" s="56"/>
      <c r="P407" s="56"/>
      <c r="Q407" s="56"/>
    </row>
    <row r="408" spans="7:17" s="3" customFormat="1" ht="12.75">
      <c r="G408" s="6"/>
      <c r="I408" s="5"/>
      <c r="J408" s="9"/>
      <c r="K408" s="5"/>
      <c r="L408" s="9"/>
      <c r="M408" s="58"/>
      <c r="N408" s="60"/>
      <c r="O408" s="56"/>
      <c r="P408" s="56"/>
      <c r="Q408" s="56"/>
    </row>
    <row r="409" spans="7:17" s="3" customFormat="1" ht="12.75">
      <c r="G409" s="6"/>
      <c r="I409" s="5"/>
      <c r="J409" s="9"/>
      <c r="K409" s="5"/>
      <c r="L409" s="9"/>
      <c r="M409" s="58"/>
      <c r="N409" s="60"/>
      <c r="O409" s="56"/>
      <c r="P409" s="56"/>
      <c r="Q409" s="56"/>
    </row>
    <row r="410" spans="7:17" s="3" customFormat="1" ht="12.75">
      <c r="G410" s="6"/>
      <c r="I410" s="5"/>
      <c r="J410" s="9"/>
      <c r="K410" s="5"/>
      <c r="L410" s="9"/>
      <c r="M410" s="58"/>
      <c r="N410" s="60"/>
      <c r="O410" s="56"/>
      <c r="P410" s="56"/>
      <c r="Q410" s="56"/>
    </row>
    <row r="411" spans="7:17" s="3" customFormat="1" ht="12.75">
      <c r="G411" s="6"/>
      <c r="I411" s="5"/>
      <c r="J411" s="9"/>
      <c r="K411" s="5"/>
      <c r="L411" s="9"/>
      <c r="M411" s="58"/>
      <c r="N411" s="60"/>
      <c r="O411" s="56"/>
      <c r="P411" s="56"/>
      <c r="Q411" s="56"/>
    </row>
    <row r="412" spans="7:17" s="3" customFormat="1" ht="12.75">
      <c r="G412" s="6"/>
      <c r="I412" s="5"/>
      <c r="J412" s="9"/>
      <c r="K412" s="5"/>
      <c r="L412" s="9"/>
      <c r="M412" s="58"/>
      <c r="N412" s="60"/>
      <c r="O412" s="56"/>
      <c r="P412" s="56"/>
      <c r="Q412" s="56"/>
    </row>
    <row r="413" spans="7:17" s="3" customFormat="1" ht="12.75">
      <c r="G413" s="6"/>
      <c r="I413" s="5"/>
      <c r="J413" s="9"/>
      <c r="K413" s="5"/>
      <c r="L413" s="9"/>
      <c r="M413" s="58"/>
      <c r="N413" s="60"/>
      <c r="O413" s="56"/>
      <c r="P413" s="56"/>
      <c r="Q413" s="56"/>
    </row>
    <row r="414" spans="7:17" s="3" customFormat="1" ht="12.75">
      <c r="G414" s="6"/>
      <c r="I414" s="5"/>
      <c r="J414" s="9"/>
      <c r="K414" s="5"/>
      <c r="L414" s="9"/>
      <c r="M414" s="58"/>
      <c r="N414" s="60"/>
      <c r="O414" s="56"/>
      <c r="P414" s="56"/>
      <c r="Q414" s="56"/>
    </row>
    <row r="415" spans="7:17" s="3" customFormat="1" ht="12.75">
      <c r="G415" s="6"/>
      <c r="I415" s="5"/>
      <c r="J415" s="9"/>
      <c r="K415" s="5"/>
      <c r="L415" s="9"/>
      <c r="M415" s="58"/>
      <c r="N415" s="60"/>
      <c r="O415" s="56"/>
      <c r="P415" s="56"/>
      <c r="Q415" s="56"/>
    </row>
    <row r="416" spans="7:17" s="3" customFormat="1" ht="12.75">
      <c r="G416" s="6"/>
      <c r="I416" s="5"/>
      <c r="J416" s="9"/>
      <c r="K416" s="5"/>
      <c r="L416" s="9"/>
      <c r="M416" s="58"/>
      <c r="N416" s="60"/>
      <c r="O416" s="56"/>
      <c r="P416" s="56"/>
      <c r="Q416" s="56"/>
    </row>
    <row r="417" spans="7:17" s="3" customFormat="1" ht="12.75">
      <c r="G417" s="6"/>
      <c r="I417" s="5"/>
      <c r="J417" s="9"/>
      <c r="K417" s="5"/>
      <c r="L417" s="9"/>
      <c r="M417" s="58"/>
      <c r="N417" s="60"/>
      <c r="O417" s="56"/>
      <c r="P417" s="56"/>
      <c r="Q417" s="56"/>
    </row>
    <row r="418" spans="7:17" s="3" customFormat="1" ht="12.75">
      <c r="G418" s="6"/>
      <c r="I418" s="5"/>
      <c r="J418" s="9"/>
      <c r="K418" s="5"/>
      <c r="L418" s="9"/>
      <c r="M418" s="58"/>
      <c r="N418" s="60"/>
      <c r="O418" s="56"/>
      <c r="P418" s="56"/>
      <c r="Q418" s="56"/>
    </row>
    <row r="419" spans="7:17" s="3" customFormat="1" ht="12.75">
      <c r="G419" s="6"/>
      <c r="I419" s="5"/>
      <c r="J419" s="9"/>
      <c r="K419" s="5"/>
      <c r="L419" s="9"/>
      <c r="M419" s="58"/>
      <c r="N419" s="60"/>
      <c r="O419" s="56"/>
      <c r="P419" s="56"/>
      <c r="Q419" s="56"/>
    </row>
    <row r="420" spans="7:17" s="3" customFormat="1" ht="12.75">
      <c r="G420" s="6"/>
      <c r="I420" s="5"/>
      <c r="J420" s="9"/>
      <c r="K420" s="5"/>
      <c r="L420" s="9"/>
      <c r="M420" s="58"/>
      <c r="N420" s="60"/>
      <c r="O420" s="56"/>
      <c r="P420" s="56"/>
      <c r="Q420" s="56"/>
    </row>
    <row r="421" spans="7:17" s="3" customFormat="1" ht="12.75">
      <c r="G421" s="6"/>
      <c r="I421" s="5"/>
      <c r="J421" s="9"/>
      <c r="K421" s="5"/>
      <c r="L421" s="9"/>
      <c r="M421" s="58"/>
      <c r="N421" s="60"/>
      <c r="O421" s="56"/>
      <c r="P421" s="56"/>
      <c r="Q421" s="56"/>
    </row>
    <row r="422" spans="7:17" s="3" customFormat="1" ht="12.75">
      <c r="G422" s="6"/>
      <c r="I422" s="5"/>
      <c r="J422" s="9"/>
      <c r="K422" s="5"/>
      <c r="L422" s="9"/>
      <c r="M422" s="58"/>
      <c r="N422" s="60"/>
      <c r="O422" s="56"/>
      <c r="P422" s="56"/>
      <c r="Q422" s="56"/>
    </row>
    <row r="423" spans="7:17" s="3" customFormat="1" ht="12.75">
      <c r="G423" s="6"/>
      <c r="I423" s="5"/>
      <c r="J423" s="9"/>
      <c r="K423" s="5"/>
      <c r="L423" s="9"/>
      <c r="M423" s="58"/>
      <c r="N423" s="60"/>
      <c r="O423" s="56"/>
      <c r="P423" s="56"/>
      <c r="Q423" s="56"/>
    </row>
    <row r="424" spans="7:17" s="3" customFormat="1" ht="12.75">
      <c r="G424" s="6"/>
      <c r="I424" s="5"/>
      <c r="J424" s="9"/>
      <c r="K424" s="5"/>
      <c r="L424" s="9"/>
      <c r="M424" s="58"/>
      <c r="N424" s="60"/>
      <c r="O424" s="56"/>
      <c r="P424" s="56"/>
      <c r="Q424" s="56"/>
    </row>
    <row r="425" spans="7:17" s="3" customFormat="1" ht="12.75">
      <c r="G425" s="6"/>
      <c r="I425" s="5"/>
      <c r="J425" s="9"/>
      <c r="K425" s="5"/>
      <c r="L425" s="9"/>
      <c r="M425" s="58"/>
      <c r="N425" s="60"/>
      <c r="O425" s="56"/>
      <c r="P425" s="56"/>
      <c r="Q425" s="56"/>
    </row>
    <row r="426" spans="7:17" s="3" customFormat="1" ht="12.75">
      <c r="G426" s="6"/>
      <c r="I426" s="5"/>
      <c r="J426" s="9"/>
      <c r="K426" s="5"/>
      <c r="L426" s="9"/>
      <c r="M426" s="58"/>
      <c r="N426" s="60"/>
      <c r="O426" s="56"/>
      <c r="P426" s="56"/>
      <c r="Q426" s="56"/>
    </row>
    <row r="427" spans="7:17" s="3" customFormat="1" ht="12.75">
      <c r="G427" s="6"/>
      <c r="I427" s="5"/>
      <c r="J427" s="9"/>
      <c r="K427" s="5"/>
      <c r="L427" s="9"/>
      <c r="M427" s="58"/>
      <c r="N427" s="60"/>
      <c r="O427" s="56"/>
      <c r="P427" s="56"/>
      <c r="Q427" s="56"/>
    </row>
    <row r="428" spans="7:17" s="3" customFormat="1" ht="12.75">
      <c r="G428" s="6"/>
      <c r="I428" s="5"/>
      <c r="J428" s="9"/>
      <c r="K428" s="5"/>
      <c r="L428" s="9"/>
      <c r="M428" s="58"/>
      <c r="N428" s="60"/>
      <c r="O428" s="56"/>
      <c r="P428" s="56"/>
      <c r="Q428" s="56"/>
    </row>
    <row r="429" spans="7:17" s="3" customFormat="1" ht="12.75">
      <c r="G429" s="6"/>
      <c r="I429" s="5"/>
      <c r="J429" s="9"/>
      <c r="K429" s="5"/>
      <c r="L429" s="9"/>
      <c r="M429" s="58"/>
      <c r="N429" s="60"/>
      <c r="O429" s="56"/>
      <c r="P429" s="56"/>
      <c r="Q429" s="56"/>
    </row>
    <row r="430" spans="7:17" s="3" customFormat="1" ht="12.75">
      <c r="G430" s="6"/>
      <c r="I430" s="5"/>
      <c r="J430" s="9"/>
      <c r="K430" s="5"/>
      <c r="L430" s="9"/>
      <c r="M430" s="58"/>
      <c r="N430" s="60"/>
      <c r="O430" s="56"/>
      <c r="P430" s="56"/>
      <c r="Q430" s="56"/>
    </row>
    <row r="431" spans="7:17" s="3" customFormat="1" ht="12.75">
      <c r="G431" s="6"/>
      <c r="I431" s="5"/>
      <c r="J431" s="9"/>
      <c r="K431" s="5"/>
      <c r="L431" s="9"/>
      <c r="M431" s="58"/>
      <c r="N431" s="60"/>
      <c r="O431" s="56"/>
      <c r="P431" s="56"/>
      <c r="Q431" s="56"/>
    </row>
    <row r="432" spans="7:17" s="3" customFormat="1" ht="12.75">
      <c r="G432" s="6"/>
      <c r="I432" s="5"/>
      <c r="J432" s="9"/>
      <c r="K432" s="5"/>
      <c r="L432" s="9"/>
      <c r="M432" s="58"/>
      <c r="N432" s="60"/>
      <c r="O432" s="56"/>
      <c r="P432" s="56"/>
      <c r="Q432" s="56"/>
    </row>
    <row r="433" spans="7:17" s="3" customFormat="1" ht="12.75">
      <c r="G433" s="6"/>
      <c r="I433" s="5"/>
      <c r="J433" s="9"/>
      <c r="K433" s="5"/>
      <c r="L433" s="9"/>
      <c r="M433" s="58"/>
      <c r="N433" s="60"/>
      <c r="O433" s="56"/>
      <c r="P433" s="56"/>
      <c r="Q433" s="56"/>
    </row>
    <row r="434" spans="7:17" s="3" customFormat="1" ht="12.75">
      <c r="G434" s="6"/>
      <c r="I434" s="5"/>
      <c r="J434" s="9"/>
      <c r="K434" s="5"/>
      <c r="L434" s="9"/>
      <c r="M434" s="58"/>
      <c r="N434" s="60"/>
      <c r="O434" s="56"/>
      <c r="P434" s="56"/>
      <c r="Q434" s="56"/>
    </row>
    <row r="435" spans="7:17" s="3" customFormat="1" ht="12.75">
      <c r="G435" s="6"/>
      <c r="I435" s="5"/>
      <c r="J435" s="9"/>
      <c r="K435" s="5"/>
      <c r="L435" s="9"/>
      <c r="M435" s="58"/>
      <c r="N435" s="60"/>
      <c r="O435" s="56"/>
      <c r="P435" s="56"/>
      <c r="Q435" s="56"/>
    </row>
    <row r="436" spans="7:17">
      <c r="G436" s="7"/>
    </row>
    <row r="437" spans="7:17">
      <c r="G437" s="7"/>
    </row>
    <row r="438" spans="7:17">
      <c r="G438" s="7"/>
    </row>
    <row r="439" spans="7:17">
      <c r="G439" s="7"/>
    </row>
    <row r="440" spans="7:17">
      <c r="G440" s="7"/>
    </row>
    <row r="441" spans="7:17">
      <c r="G441" s="7"/>
    </row>
    <row r="442" spans="7:17">
      <c r="G442" s="7"/>
    </row>
    <row r="443" spans="7:17">
      <c r="G443" s="7"/>
    </row>
    <row r="444" spans="7:17">
      <c r="G444" s="7"/>
    </row>
    <row r="445" spans="7:17">
      <c r="G445" s="7"/>
    </row>
    <row r="446" spans="7:17">
      <c r="G446" s="7"/>
    </row>
    <row r="447" spans="7:17">
      <c r="G447" s="7"/>
    </row>
    <row r="448" spans="7:1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sheetData>
  <mergeCells count="2">
    <mergeCell ref="M4:Q4"/>
    <mergeCell ref="R44:R48"/>
  </mergeCells>
  <phoneticPr fontId="2" type="noConversion"/>
  <hyperlinks>
    <hyperlink ref="R44" r:id="rId1"/>
  </hyperlinks>
  <pageMargins left="0.7" right="0.7" top="0.75" bottom="0.75" header="0.3" footer="0.3"/>
  <pageSetup paperSize="9" scale="43" fitToHeight="0" orientation="landscape"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3" tint="0.59999389629810485"/>
  </sheetPr>
  <dimension ref="B1:AP697"/>
  <sheetViews>
    <sheetView zoomScaleNormal="100" workbookViewId="0">
      <pane ySplit="6" topLeftCell="A7" activePane="bottomLeft" state="frozen"/>
      <selection pane="bottomLeft" activeCell="T32" sqref="T32"/>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C107</v>
      </c>
      <c r="C2" s="97" t="s">
        <v>1198</v>
      </c>
      <c r="L2" s="71"/>
      <c r="M2" s="73" t="s">
        <v>256</v>
      </c>
      <c r="N2" s="72" t="s">
        <v>254</v>
      </c>
      <c r="O2" s="73" t="s">
        <v>253</v>
      </c>
      <c r="P2" s="73" t="s">
        <v>255</v>
      </c>
      <c r="Q2" s="74" t="s">
        <v>252</v>
      </c>
    </row>
    <row r="3" spans="2:42" ht="24.95" customHeight="1">
      <c r="L3" s="76" t="s">
        <v>123</v>
      </c>
      <c r="M3" s="70">
        <f>P3+Q3</f>
        <v>32.300000000000004</v>
      </c>
      <c r="N3" s="169">
        <f>P3/(P3+Q3)</f>
        <v>0.9900000000000001</v>
      </c>
      <c r="O3" s="70">
        <f>SUM(O7:O33)</f>
        <v>10.1</v>
      </c>
      <c r="P3" s="70">
        <f>SUM(P7:P33)</f>
        <v>31.977000000000007</v>
      </c>
      <c r="Q3" s="77">
        <f>SUM(Q7:Q33)</f>
        <v>0.32300000000000018</v>
      </c>
    </row>
    <row r="4" spans="2:42" ht="24.95" customHeight="1" thickBot="1">
      <c r="L4" s="75" t="s">
        <v>124</v>
      </c>
      <c r="M4" s="554">
        <f>(O3+P3)/(M3+O3)</f>
        <v>0.9923820754716981</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C107</v>
      </c>
      <c r="C7" s="115" t="str">
        <f>C2</f>
        <v>OC Protection(Ch.1)</v>
      </c>
      <c r="D7" s="34" t="s">
        <v>970</v>
      </c>
      <c r="E7" s="35" t="s">
        <v>883</v>
      </c>
      <c r="F7" s="36" t="s">
        <v>971</v>
      </c>
      <c r="G7" s="170" t="s">
        <v>884</v>
      </c>
      <c r="H7" s="202">
        <v>0.1</v>
      </c>
      <c r="I7" s="203" t="s">
        <v>81</v>
      </c>
      <c r="J7" s="106" t="s">
        <v>918</v>
      </c>
      <c r="K7" s="39" t="s">
        <v>929</v>
      </c>
      <c r="L7" s="204" t="s">
        <v>217</v>
      </c>
      <c r="M7" s="84">
        <v>25</v>
      </c>
      <c r="N7" s="38">
        <f t="shared" ref="N7:N33" si="0">IF(K7="Detected", 0.99,0)</f>
        <v>0</v>
      </c>
      <c r="O7" s="79">
        <f t="shared" ref="O7:O33" si="1">IF(I7="Safe", M7*H7,0)</f>
        <v>2.5</v>
      </c>
      <c r="P7" s="79">
        <f t="shared" ref="P7:P33" si="2">IF(I7="Dangerous",M7*H7*N7,0)</f>
        <v>0</v>
      </c>
      <c r="Q7" s="157">
        <f t="shared" ref="Q7:Q21" si="3">IF(P7=0,0,M7*H7*(1-N7))</f>
        <v>0</v>
      </c>
      <c r="R7" s="205"/>
    </row>
    <row r="8" spans="2:42" s="3" customFormat="1" ht="27.95" customHeight="1">
      <c r="B8" s="563"/>
      <c r="C8" s="188"/>
      <c r="D8" s="20"/>
      <c r="E8" s="21"/>
      <c r="F8" s="31"/>
      <c r="G8" s="193" t="s">
        <v>885</v>
      </c>
      <c r="H8" s="183">
        <v>0.9</v>
      </c>
      <c r="I8" s="179" t="s">
        <v>68</v>
      </c>
      <c r="J8" s="12" t="s">
        <v>980</v>
      </c>
      <c r="K8" s="16" t="s">
        <v>221</v>
      </c>
      <c r="L8" s="65" t="s">
        <v>981</v>
      </c>
      <c r="M8" s="85">
        <f>M7</f>
        <v>25</v>
      </c>
      <c r="N8" s="15">
        <f t="shared" si="0"/>
        <v>0.99</v>
      </c>
      <c r="O8" s="78">
        <f t="shared" si="1"/>
        <v>0</v>
      </c>
      <c r="P8" s="78">
        <f t="shared" si="2"/>
        <v>22.274999999999999</v>
      </c>
      <c r="Q8" s="153">
        <f t="shared" si="3"/>
        <v>0.2250000000000002</v>
      </c>
      <c r="R8" s="194"/>
    </row>
    <row r="9" spans="2:42" s="3" customFormat="1" ht="27.95" customHeight="1">
      <c r="B9" s="563"/>
      <c r="C9" s="188"/>
      <c r="D9" s="17" t="s">
        <v>973</v>
      </c>
      <c r="E9" s="18" t="s">
        <v>881</v>
      </c>
      <c r="F9" s="19" t="s">
        <v>954</v>
      </c>
      <c r="G9" s="163" t="s">
        <v>872</v>
      </c>
      <c r="H9" s="15">
        <v>0.8</v>
      </c>
      <c r="I9" s="16" t="s">
        <v>68</v>
      </c>
      <c r="J9" s="12" t="s">
        <v>982</v>
      </c>
      <c r="K9" s="16" t="s">
        <v>82</v>
      </c>
      <c r="L9" s="65" t="s">
        <v>963</v>
      </c>
      <c r="M9" s="85">
        <v>3</v>
      </c>
      <c r="N9" s="15">
        <f t="shared" si="0"/>
        <v>0.99</v>
      </c>
      <c r="O9" s="78">
        <f t="shared" si="1"/>
        <v>0</v>
      </c>
      <c r="P9" s="78">
        <f t="shared" si="2"/>
        <v>2.3760000000000003</v>
      </c>
      <c r="Q9" s="153">
        <f t="shared" si="3"/>
        <v>2.4000000000000025E-2</v>
      </c>
      <c r="R9" s="171"/>
    </row>
    <row r="10" spans="2:42" s="3" customFormat="1" ht="27.95" customHeight="1">
      <c r="B10" s="563"/>
      <c r="C10" s="188"/>
      <c r="D10" s="20"/>
      <c r="E10" s="21"/>
      <c r="F10" s="31"/>
      <c r="G10" s="163" t="s">
        <v>873</v>
      </c>
      <c r="H10" s="15">
        <v>0.1</v>
      </c>
      <c r="I10" s="16" t="s">
        <v>81</v>
      </c>
      <c r="J10" s="12" t="s">
        <v>918</v>
      </c>
      <c r="K10" s="16" t="s">
        <v>215</v>
      </c>
      <c r="L10" s="65" t="s">
        <v>109</v>
      </c>
      <c r="M10" s="85">
        <f>M9</f>
        <v>3</v>
      </c>
      <c r="N10" s="15">
        <f t="shared" si="0"/>
        <v>0</v>
      </c>
      <c r="O10" s="78">
        <f t="shared" si="1"/>
        <v>0.30000000000000004</v>
      </c>
      <c r="P10" s="78">
        <f t="shared" si="2"/>
        <v>0</v>
      </c>
      <c r="Q10" s="153">
        <f t="shared" si="3"/>
        <v>0</v>
      </c>
      <c r="R10" s="171"/>
    </row>
    <row r="11" spans="2:42" s="3" customFormat="1" ht="27.95" customHeight="1">
      <c r="B11" s="563"/>
      <c r="C11" s="188"/>
      <c r="D11" s="20"/>
      <c r="E11" s="21"/>
      <c r="F11" s="31"/>
      <c r="G11" s="163" t="s">
        <v>874</v>
      </c>
      <c r="H11" s="15">
        <v>0.1</v>
      </c>
      <c r="I11" s="16" t="s">
        <v>81</v>
      </c>
      <c r="J11" s="92" t="s">
        <v>918</v>
      </c>
      <c r="K11" s="91" t="s">
        <v>79</v>
      </c>
      <c r="L11" s="173" t="s">
        <v>217</v>
      </c>
      <c r="M11" s="85">
        <f>M10</f>
        <v>3</v>
      </c>
      <c r="N11" s="15">
        <f t="shared" si="0"/>
        <v>0</v>
      </c>
      <c r="O11" s="78">
        <f t="shared" si="1"/>
        <v>0.30000000000000004</v>
      </c>
      <c r="P11" s="78">
        <f t="shared" si="2"/>
        <v>0</v>
      </c>
      <c r="Q11" s="153">
        <f t="shared" si="3"/>
        <v>0</v>
      </c>
      <c r="R11" s="171"/>
    </row>
    <row r="12" spans="2:42" s="3" customFormat="1" ht="27.95" customHeight="1">
      <c r="B12" s="563"/>
      <c r="C12" s="188"/>
      <c r="D12" s="17" t="s">
        <v>972</v>
      </c>
      <c r="E12" s="18" t="s">
        <v>881</v>
      </c>
      <c r="F12" s="19" t="s">
        <v>955</v>
      </c>
      <c r="G12" s="163" t="s">
        <v>872</v>
      </c>
      <c r="H12" s="15">
        <v>0.8</v>
      </c>
      <c r="I12" s="16" t="s">
        <v>68</v>
      </c>
      <c r="J12" s="12" t="s">
        <v>982</v>
      </c>
      <c r="K12" s="16" t="s">
        <v>82</v>
      </c>
      <c r="L12" s="65" t="s">
        <v>963</v>
      </c>
      <c r="M12" s="85">
        <v>3</v>
      </c>
      <c r="N12" s="15">
        <f t="shared" si="0"/>
        <v>0.99</v>
      </c>
      <c r="O12" s="78">
        <f t="shared" si="1"/>
        <v>0</v>
      </c>
      <c r="P12" s="78">
        <f t="shared" si="2"/>
        <v>2.3760000000000003</v>
      </c>
      <c r="Q12" s="153">
        <f t="shared" si="3"/>
        <v>2.4000000000000025E-2</v>
      </c>
      <c r="R12" s="171"/>
    </row>
    <row r="13" spans="2:42" s="3" customFormat="1" ht="27.95" customHeight="1">
      <c r="B13" s="563"/>
      <c r="C13" s="188"/>
      <c r="D13" s="20"/>
      <c r="E13" s="21"/>
      <c r="F13" s="31"/>
      <c r="G13" s="163" t="s">
        <v>873</v>
      </c>
      <c r="H13" s="15">
        <v>0.1</v>
      </c>
      <c r="I13" s="16" t="s">
        <v>81</v>
      </c>
      <c r="J13" s="12" t="s">
        <v>918</v>
      </c>
      <c r="K13" s="16" t="s">
        <v>215</v>
      </c>
      <c r="L13" s="65" t="s">
        <v>109</v>
      </c>
      <c r="M13" s="85">
        <f>M12</f>
        <v>3</v>
      </c>
      <c r="N13" s="15">
        <f t="shared" si="0"/>
        <v>0</v>
      </c>
      <c r="O13" s="78">
        <f t="shared" si="1"/>
        <v>0.30000000000000004</v>
      </c>
      <c r="P13" s="78">
        <f t="shared" si="2"/>
        <v>0</v>
      </c>
      <c r="Q13" s="153">
        <f t="shared" si="3"/>
        <v>0</v>
      </c>
      <c r="R13" s="171"/>
    </row>
    <row r="14" spans="2:42" s="3" customFormat="1" ht="27.95" customHeight="1">
      <c r="B14" s="563"/>
      <c r="C14" s="188"/>
      <c r="D14" s="20"/>
      <c r="E14" s="21"/>
      <c r="F14" s="31"/>
      <c r="G14" s="163" t="s">
        <v>874</v>
      </c>
      <c r="H14" s="15">
        <v>0.1</v>
      </c>
      <c r="I14" s="16" t="s">
        <v>81</v>
      </c>
      <c r="J14" s="92" t="s">
        <v>918</v>
      </c>
      <c r="K14" s="91" t="s">
        <v>79</v>
      </c>
      <c r="L14" s="173" t="s">
        <v>217</v>
      </c>
      <c r="M14" s="85">
        <f>M13</f>
        <v>3</v>
      </c>
      <c r="N14" s="15">
        <f t="shared" si="0"/>
        <v>0</v>
      </c>
      <c r="O14" s="78">
        <f t="shared" si="1"/>
        <v>0.30000000000000004</v>
      </c>
      <c r="P14" s="78">
        <f t="shared" si="2"/>
        <v>0</v>
      </c>
      <c r="Q14" s="153">
        <f t="shared" si="3"/>
        <v>0</v>
      </c>
      <c r="R14" s="171"/>
    </row>
    <row r="15" spans="2:42" s="3" customFormat="1" ht="27.95" customHeight="1">
      <c r="B15" s="563"/>
      <c r="C15" s="188"/>
      <c r="D15" s="17" t="s">
        <v>975</v>
      </c>
      <c r="E15" s="44" t="s">
        <v>915</v>
      </c>
      <c r="F15" s="19" t="s">
        <v>974</v>
      </c>
      <c r="G15" s="14" t="s">
        <v>205</v>
      </c>
      <c r="H15" s="15">
        <v>0.4</v>
      </c>
      <c r="I15" s="165" t="s">
        <v>81</v>
      </c>
      <c r="J15" s="13" t="s">
        <v>946</v>
      </c>
      <c r="K15" s="165" t="s">
        <v>79</v>
      </c>
      <c r="L15" s="66" t="s">
        <v>217</v>
      </c>
      <c r="M15" s="85">
        <v>5</v>
      </c>
      <c r="N15" s="15">
        <f t="shared" si="0"/>
        <v>0</v>
      </c>
      <c r="O15" s="78">
        <f t="shared" si="1"/>
        <v>2</v>
      </c>
      <c r="P15" s="78">
        <f t="shared" si="2"/>
        <v>0</v>
      </c>
      <c r="Q15" s="153">
        <f t="shared" si="3"/>
        <v>0</v>
      </c>
      <c r="R15" s="171"/>
    </row>
    <row r="16" spans="2:42" s="3" customFormat="1" ht="39.950000000000003" customHeight="1">
      <c r="B16" s="563"/>
      <c r="C16" s="188"/>
      <c r="D16" s="20"/>
      <c r="E16" s="21"/>
      <c r="F16" s="31"/>
      <c r="G16" s="14" t="s">
        <v>206</v>
      </c>
      <c r="H16" s="15">
        <v>0.4</v>
      </c>
      <c r="I16" s="165" t="s">
        <v>68</v>
      </c>
      <c r="J16" s="13" t="s">
        <v>983</v>
      </c>
      <c r="K16" s="165" t="s">
        <v>300</v>
      </c>
      <c r="L16" s="65" t="s">
        <v>963</v>
      </c>
      <c r="M16" s="85">
        <f>M15</f>
        <v>5</v>
      </c>
      <c r="N16" s="15">
        <f t="shared" si="0"/>
        <v>0.99</v>
      </c>
      <c r="O16" s="78">
        <f t="shared" si="1"/>
        <v>0</v>
      </c>
      <c r="P16" s="78">
        <f t="shared" si="2"/>
        <v>1.98</v>
      </c>
      <c r="Q16" s="153">
        <f t="shared" si="3"/>
        <v>2.0000000000000018E-2</v>
      </c>
      <c r="R16" s="171"/>
    </row>
    <row r="17" spans="2:18" s="3" customFormat="1" ht="27.95" customHeight="1">
      <c r="B17" s="563"/>
      <c r="C17" s="188"/>
      <c r="D17" s="20"/>
      <c r="E17" s="21"/>
      <c r="F17" s="31"/>
      <c r="G17" s="90" t="s">
        <v>14</v>
      </c>
      <c r="H17" s="172">
        <v>0.2</v>
      </c>
      <c r="I17" s="165" t="s">
        <v>81</v>
      </c>
      <c r="J17" s="13" t="s">
        <v>946</v>
      </c>
      <c r="K17" s="165" t="s">
        <v>79</v>
      </c>
      <c r="L17" s="13" t="s">
        <v>299</v>
      </c>
      <c r="M17" s="85">
        <f>M16</f>
        <v>5</v>
      </c>
      <c r="N17" s="15">
        <f t="shared" si="0"/>
        <v>0</v>
      </c>
      <c r="O17" s="78">
        <f t="shared" si="1"/>
        <v>1</v>
      </c>
      <c r="P17" s="78">
        <f t="shared" si="2"/>
        <v>0</v>
      </c>
      <c r="Q17" s="153">
        <f t="shared" si="3"/>
        <v>0</v>
      </c>
      <c r="R17" s="171"/>
    </row>
    <row r="18" spans="2:18" s="3" customFormat="1" ht="27.95" customHeight="1">
      <c r="B18" s="563"/>
      <c r="C18" s="188"/>
      <c r="D18" s="17" t="s">
        <v>976</v>
      </c>
      <c r="E18" s="18" t="s">
        <v>71</v>
      </c>
      <c r="F18" s="19" t="s">
        <v>977</v>
      </c>
      <c r="G18" s="14" t="s">
        <v>205</v>
      </c>
      <c r="H18" s="15">
        <v>0.4</v>
      </c>
      <c r="I18" s="165" t="s">
        <v>81</v>
      </c>
      <c r="J18" s="13" t="s">
        <v>946</v>
      </c>
      <c r="K18" s="165" t="s">
        <v>79</v>
      </c>
      <c r="L18" s="66" t="s">
        <v>217</v>
      </c>
      <c r="M18" s="85">
        <v>2</v>
      </c>
      <c r="N18" s="15">
        <f t="shared" si="0"/>
        <v>0</v>
      </c>
      <c r="O18" s="78">
        <f t="shared" si="1"/>
        <v>0.8</v>
      </c>
      <c r="P18" s="78">
        <f t="shared" si="2"/>
        <v>0</v>
      </c>
      <c r="Q18" s="153">
        <f t="shared" si="3"/>
        <v>0</v>
      </c>
      <c r="R18" s="171"/>
    </row>
    <row r="19" spans="2:18" s="3" customFormat="1" ht="39.950000000000003" customHeight="1">
      <c r="B19" s="563"/>
      <c r="C19" s="188"/>
      <c r="D19" s="20"/>
      <c r="E19" s="21"/>
      <c r="F19" s="31"/>
      <c r="G19" s="14" t="s">
        <v>206</v>
      </c>
      <c r="H19" s="15">
        <v>0.4</v>
      </c>
      <c r="I19" s="165" t="s">
        <v>68</v>
      </c>
      <c r="J19" s="13" t="s">
        <v>983</v>
      </c>
      <c r="K19" s="165" t="s">
        <v>300</v>
      </c>
      <c r="L19" s="65" t="s">
        <v>963</v>
      </c>
      <c r="M19" s="85">
        <f>M18</f>
        <v>2</v>
      </c>
      <c r="N19" s="15">
        <f t="shared" si="0"/>
        <v>0.99</v>
      </c>
      <c r="O19" s="78">
        <f t="shared" si="1"/>
        <v>0</v>
      </c>
      <c r="P19" s="78">
        <f t="shared" si="2"/>
        <v>0.79200000000000004</v>
      </c>
      <c r="Q19" s="153">
        <f t="shared" si="3"/>
        <v>8.0000000000000071E-3</v>
      </c>
      <c r="R19" s="171"/>
    </row>
    <row r="20" spans="2:18" s="3" customFormat="1" ht="27.95" customHeight="1">
      <c r="B20" s="563"/>
      <c r="C20" s="188"/>
      <c r="D20" s="20"/>
      <c r="E20" s="21"/>
      <c r="F20" s="31"/>
      <c r="G20" s="90" t="s">
        <v>14</v>
      </c>
      <c r="H20" s="172">
        <v>0.2</v>
      </c>
      <c r="I20" s="165" t="s">
        <v>81</v>
      </c>
      <c r="J20" s="13" t="s">
        <v>946</v>
      </c>
      <c r="K20" s="165" t="s">
        <v>79</v>
      </c>
      <c r="L20" s="13" t="s">
        <v>299</v>
      </c>
      <c r="M20" s="85">
        <f>M19</f>
        <v>2</v>
      </c>
      <c r="N20" s="15">
        <f t="shared" si="0"/>
        <v>0</v>
      </c>
      <c r="O20" s="78">
        <f t="shared" si="1"/>
        <v>0.4</v>
      </c>
      <c r="P20" s="78">
        <f t="shared" si="2"/>
        <v>0</v>
      </c>
      <c r="Q20" s="153">
        <f t="shared" si="3"/>
        <v>0</v>
      </c>
      <c r="R20" s="171"/>
    </row>
    <row r="21" spans="2:18" s="3" customFormat="1" ht="27.95" customHeight="1">
      <c r="B21" s="563"/>
      <c r="C21" s="188"/>
      <c r="D21" s="17" t="s">
        <v>87</v>
      </c>
      <c r="E21" s="18" t="s">
        <v>890</v>
      </c>
      <c r="F21" s="19" t="s">
        <v>956</v>
      </c>
      <c r="G21" s="14" t="s">
        <v>12</v>
      </c>
      <c r="H21" s="15">
        <v>0.8</v>
      </c>
      <c r="I21" s="165" t="s">
        <v>339</v>
      </c>
      <c r="J21" s="13" t="s">
        <v>984</v>
      </c>
      <c r="K21" s="165" t="s">
        <v>928</v>
      </c>
      <c r="L21" s="65" t="s">
        <v>963</v>
      </c>
      <c r="M21" s="85">
        <v>0.2</v>
      </c>
      <c r="N21" s="15">
        <f t="shared" si="0"/>
        <v>0.99</v>
      </c>
      <c r="O21" s="78">
        <f t="shared" si="1"/>
        <v>0</v>
      </c>
      <c r="P21" s="78">
        <f t="shared" si="2"/>
        <v>0.15840000000000004</v>
      </c>
      <c r="Q21" s="153">
        <f t="shared" si="3"/>
        <v>1.6000000000000018E-3</v>
      </c>
      <c r="R21" s="171"/>
    </row>
    <row r="22" spans="2:18" s="3" customFormat="1" ht="27.95" customHeight="1">
      <c r="B22" s="563"/>
      <c r="C22" s="188"/>
      <c r="D22" s="20"/>
      <c r="E22" s="21"/>
      <c r="F22" s="31"/>
      <c r="G22" s="14" t="s">
        <v>13</v>
      </c>
      <c r="H22" s="15">
        <v>0.1</v>
      </c>
      <c r="I22" s="165" t="s">
        <v>339</v>
      </c>
      <c r="J22" s="13" t="s">
        <v>984</v>
      </c>
      <c r="K22" s="165" t="s">
        <v>928</v>
      </c>
      <c r="L22" s="65" t="s">
        <v>963</v>
      </c>
      <c r="M22" s="85">
        <f>M21</f>
        <v>0.2</v>
      </c>
      <c r="N22" s="15">
        <f t="shared" si="0"/>
        <v>0.99</v>
      </c>
      <c r="O22" s="78">
        <f t="shared" si="1"/>
        <v>0</v>
      </c>
      <c r="P22" s="78">
        <f t="shared" si="2"/>
        <v>1.9800000000000005E-2</v>
      </c>
      <c r="Q22" s="153">
        <f>IF(P22=0,0,M22*H22*(1-N22))</f>
        <v>2.0000000000000023E-4</v>
      </c>
      <c r="R22" s="171"/>
    </row>
    <row r="23" spans="2:18" s="3" customFormat="1" ht="27.95" customHeight="1">
      <c r="B23" s="563"/>
      <c r="C23" s="188"/>
      <c r="D23" s="20"/>
      <c r="E23" s="21"/>
      <c r="F23" s="31"/>
      <c r="G23" s="90" t="s">
        <v>14</v>
      </c>
      <c r="H23" s="172">
        <v>0.1</v>
      </c>
      <c r="I23" s="165" t="s">
        <v>339</v>
      </c>
      <c r="J23" s="13" t="s">
        <v>984</v>
      </c>
      <c r="K23" s="165" t="s">
        <v>82</v>
      </c>
      <c r="L23" s="65" t="s">
        <v>963</v>
      </c>
      <c r="M23" s="85">
        <f>M22</f>
        <v>0.2</v>
      </c>
      <c r="N23" s="15">
        <f t="shared" si="0"/>
        <v>0.99</v>
      </c>
      <c r="O23" s="78">
        <f t="shared" si="1"/>
        <v>0</v>
      </c>
      <c r="P23" s="78">
        <f t="shared" si="2"/>
        <v>1.9800000000000005E-2</v>
      </c>
      <c r="Q23" s="153">
        <f t="shared" ref="Q23:Q33" si="4">IF(P23=0,0,M23*H23*(1-N23))</f>
        <v>2.0000000000000023E-4</v>
      </c>
      <c r="R23" s="171"/>
    </row>
    <row r="24" spans="2:18" s="3" customFormat="1" ht="27.95" customHeight="1">
      <c r="B24" s="563"/>
      <c r="C24" s="188"/>
      <c r="D24" s="17" t="s">
        <v>978</v>
      </c>
      <c r="E24" s="18" t="s">
        <v>890</v>
      </c>
      <c r="F24" s="19" t="s">
        <v>957</v>
      </c>
      <c r="G24" s="14" t="s">
        <v>12</v>
      </c>
      <c r="H24" s="15">
        <v>0.8</v>
      </c>
      <c r="I24" s="165" t="s">
        <v>68</v>
      </c>
      <c r="J24" s="13" t="s">
        <v>984</v>
      </c>
      <c r="K24" s="165" t="s">
        <v>928</v>
      </c>
      <c r="L24" s="65" t="s">
        <v>963</v>
      </c>
      <c r="M24" s="85">
        <v>0.2</v>
      </c>
      <c r="N24" s="15">
        <f t="shared" si="0"/>
        <v>0.99</v>
      </c>
      <c r="O24" s="78">
        <f t="shared" si="1"/>
        <v>0</v>
      </c>
      <c r="P24" s="78">
        <f t="shared" si="2"/>
        <v>0.15840000000000004</v>
      </c>
      <c r="Q24" s="153">
        <f t="shared" si="4"/>
        <v>1.6000000000000018E-3</v>
      </c>
      <c r="R24" s="171"/>
    </row>
    <row r="25" spans="2:18" s="3" customFormat="1" ht="27.95" customHeight="1">
      <c r="B25" s="563"/>
      <c r="C25" s="188"/>
      <c r="D25" s="20"/>
      <c r="E25" s="21"/>
      <c r="F25" s="31"/>
      <c r="G25" s="14" t="s">
        <v>13</v>
      </c>
      <c r="H25" s="15">
        <v>0.1</v>
      </c>
      <c r="I25" s="165" t="s">
        <v>968</v>
      </c>
      <c r="J25" s="13" t="s">
        <v>984</v>
      </c>
      <c r="K25" s="165" t="s">
        <v>928</v>
      </c>
      <c r="L25" s="65" t="s">
        <v>963</v>
      </c>
      <c r="M25" s="85">
        <f>M24</f>
        <v>0.2</v>
      </c>
      <c r="N25" s="15">
        <f t="shared" si="0"/>
        <v>0.99</v>
      </c>
      <c r="O25" s="78">
        <f t="shared" si="1"/>
        <v>0</v>
      </c>
      <c r="P25" s="78">
        <f t="shared" si="2"/>
        <v>1.9800000000000005E-2</v>
      </c>
      <c r="Q25" s="153">
        <f t="shared" si="4"/>
        <v>2.0000000000000023E-4</v>
      </c>
      <c r="R25" s="171"/>
    </row>
    <row r="26" spans="2:18" s="3" customFormat="1" ht="27.95" customHeight="1">
      <c r="B26" s="563"/>
      <c r="C26" s="188"/>
      <c r="D26" s="20"/>
      <c r="E26" s="21"/>
      <c r="F26" s="31"/>
      <c r="G26" s="90" t="s">
        <v>14</v>
      </c>
      <c r="H26" s="172">
        <v>0.1</v>
      </c>
      <c r="I26" s="165" t="s">
        <v>339</v>
      </c>
      <c r="J26" s="13" t="s">
        <v>984</v>
      </c>
      <c r="K26" s="165" t="s">
        <v>82</v>
      </c>
      <c r="L26" s="65" t="s">
        <v>963</v>
      </c>
      <c r="M26" s="85">
        <f>M25</f>
        <v>0.2</v>
      </c>
      <c r="N26" s="15">
        <f t="shared" si="0"/>
        <v>0.99</v>
      </c>
      <c r="O26" s="78">
        <f t="shared" si="1"/>
        <v>0</v>
      </c>
      <c r="P26" s="78">
        <f t="shared" si="2"/>
        <v>1.9800000000000005E-2</v>
      </c>
      <c r="Q26" s="153">
        <f t="shared" si="4"/>
        <v>2.0000000000000023E-4</v>
      </c>
      <c r="R26" s="171"/>
    </row>
    <row r="27" spans="2:18" s="3" customFormat="1" ht="27.95" customHeight="1">
      <c r="B27" s="563"/>
      <c r="C27" s="188"/>
      <c r="D27" s="17" t="s">
        <v>115</v>
      </c>
      <c r="E27" s="18" t="s">
        <v>71</v>
      </c>
      <c r="F27" s="19" t="s">
        <v>958</v>
      </c>
      <c r="G27" s="14" t="s">
        <v>205</v>
      </c>
      <c r="H27" s="15">
        <v>0.4</v>
      </c>
      <c r="I27" s="165" t="s">
        <v>941</v>
      </c>
      <c r="J27" s="13" t="s">
        <v>964</v>
      </c>
      <c r="K27" s="165" t="s">
        <v>965</v>
      </c>
      <c r="L27" s="13" t="s">
        <v>966</v>
      </c>
      <c r="M27" s="85">
        <v>2</v>
      </c>
      <c r="N27" s="15">
        <f t="shared" si="0"/>
        <v>0</v>
      </c>
      <c r="O27" s="78">
        <f t="shared" si="1"/>
        <v>0.8</v>
      </c>
      <c r="P27" s="78">
        <f t="shared" si="2"/>
        <v>0</v>
      </c>
      <c r="Q27" s="153">
        <f t="shared" si="4"/>
        <v>0</v>
      </c>
      <c r="R27" s="171"/>
    </row>
    <row r="28" spans="2:18" s="3" customFormat="1" ht="39.950000000000003" customHeight="1">
      <c r="B28" s="563"/>
      <c r="C28" s="188"/>
      <c r="D28" s="20"/>
      <c r="E28" s="21"/>
      <c r="F28" s="31"/>
      <c r="G28" s="14" t="s">
        <v>206</v>
      </c>
      <c r="H28" s="15">
        <v>0.4</v>
      </c>
      <c r="I28" s="165" t="s">
        <v>68</v>
      </c>
      <c r="J28" s="13" t="s">
        <v>985</v>
      </c>
      <c r="K28" s="165" t="s">
        <v>967</v>
      </c>
      <c r="L28" s="65" t="s">
        <v>963</v>
      </c>
      <c r="M28" s="85">
        <f>M27</f>
        <v>2</v>
      </c>
      <c r="N28" s="15">
        <f t="shared" si="0"/>
        <v>0.99</v>
      </c>
      <c r="O28" s="78">
        <f t="shared" si="1"/>
        <v>0</v>
      </c>
      <c r="P28" s="78">
        <f t="shared" si="2"/>
        <v>0.79200000000000004</v>
      </c>
      <c r="Q28" s="153">
        <f t="shared" si="4"/>
        <v>8.0000000000000071E-3</v>
      </c>
      <c r="R28" s="171"/>
    </row>
    <row r="29" spans="2:18" s="3" customFormat="1" ht="27.95" customHeight="1">
      <c r="B29" s="563"/>
      <c r="C29" s="188"/>
      <c r="D29" s="20"/>
      <c r="E29" s="21"/>
      <c r="F29" s="31"/>
      <c r="G29" s="90" t="s">
        <v>14</v>
      </c>
      <c r="H29" s="172">
        <v>0.2</v>
      </c>
      <c r="I29" s="165" t="s">
        <v>81</v>
      </c>
      <c r="J29" s="13" t="s">
        <v>964</v>
      </c>
      <c r="K29" s="165" t="s">
        <v>965</v>
      </c>
      <c r="L29" s="13" t="s">
        <v>109</v>
      </c>
      <c r="M29" s="85">
        <f>M28</f>
        <v>2</v>
      </c>
      <c r="N29" s="15">
        <f t="shared" si="0"/>
        <v>0</v>
      </c>
      <c r="O29" s="78">
        <f t="shared" si="1"/>
        <v>0.4</v>
      </c>
      <c r="P29" s="78">
        <f t="shared" si="2"/>
        <v>0</v>
      </c>
      <c r="Q29" s="153">
        <f t="shared" si="4"/>
        <v>0</v>
      </c>
      <c r="R29" s="171"/>
    </row>
    <row r="30" spans="2:18" s="3" customFormat="1" ht="27.95" customHeight="1">
      <c r="B30" s="563"/>
      <c r="C30" s="188"/>
      <c r="D30" s="17" t="s">
        <v>979</v>
      </c>
      <c r="E30" s="18" t="s">
        <v>961</v>
      </c>
      <c r="F30" s="19" t="s">
        <v>959</v>
      </c>
      <c r="G30" s="168" t="s">
        <v>356</v>
      </c>
      <c r="H30" s="164">
        <v>0.25</v>
      </c>
      <c r="I30" s="16" t="s">
        <v>222</v>
      </c>
      <c r="J30" s="12" t="s">
        <v>942</v>
      </c>
      <c r="K30" s="16" t="s">
        <v>79</v>
      </c>
      <c r="L30" s="65" t="s">
        <v>109</v>
      </c>
      <c r="M30" s="85">
        <v>2</v>
      </c>
      <c r="N30" s="15">
        <f t="shared" si="0"/>
        <v>0</v>
      </c>
      <c r="O30" s="78">
        <f t="shared" si="1"/>
        <v>0.5</v>
      </c>
      <c r="P30" s="78">
        <f t="shared" si="2"/>
        <v>0</v>
      </c>
      <c r="Q30" s="153">
        <f t="shared" si="4"/>
        <v>0</v>
      </c>
      <c r="R30" s="171"/>
    </row>
    <row r="31" spans="2:18" s="3" customFormat="1" ht="39.950000000000003" customHeight="1">
      <c r="B31" s="563"/>
      <c r="C31" s="188"/>
      <c r="D31" s="20"/>
      <c r="E31" s="21"/>
      <c r="F31" s="31"/>
      <c r="G31" s="168" t="s">
        <v>886</v>
      </c>
      <c r="H31" s="164">
        <v>0.25</v>
      </c>
      <c r="I31" s="16" t="s">
        <v>969</v>
      </c>
      <c r="J31" s="13" t="s">
        <v>986</v>
      </c>
      <c r="K31" s="16" t="s">
        <v>221</v>
      </c>
      <c r="L31" s="65" t="s">
        <v>963</v>
      </c>
      <c r="M31" s="85">
        <f>M30</f>
        <v>2</v>
      </c>
      <c r="N31" s="15">
        <f t="shared" si="0"/>
        <v>0.99</v>
      </c>
      <c r="O31" s="78">
        <f t="shared" si="1"/>
        <v>0</v>
      </c>
      <c r="P31" s="78">
        <f t="shared" si="2"/>
        <v>0.495</v>
      </c>
      <c r="Q31" s="153">
        <f t="shared" si="4"/>
        <v>5.0000000000000044E-3</v>
      </c>
      <c r="R31" s="171"/>
    </row>
    <row r="32" spans="2:18" s="3" customFormat="1" ht="39.950000000000003" customHeight="1">
      <c r="B32" s="563"/>
      <c r="C32" s="188"/>
      <c r="D32" s="20"/>
      <c r="E32" s="21"/>
      <c r="F32" s="31"/>
      <c r="G32" s="168" t="s">
        <v>887</v>
      </c>
      <c r="H32" s="164">
        <v>0.25</v>
      </c>
      <c r="I32" s="16" t="s">
        <v>68</v>
      </c>
      <c r="J32" s="13" t="s">
        <v>986</v>
      </c>
      <c r="K32" s="16" t="s">
        <v>82</v>
      </c>
      <c r="L32" s="65" t="s">
        <v>963</v>
      </c>
      <c r="M32" s="85">
        <f>M31</f>
        <v>2</v>
      </c>
      <c r="N32" s="15">
        <f t="shared" si="0"/>
        <v>0.99</v>
      </c>
      <c r="O32" s="78">
        <f t="shared" si="1"/>
        <v>0</v>
      </c>
      <c r="P32" s="78">
        <f t="shared" si="2"/>
        <v>0.495</v>
      </c>
      <c r="Q32" s="153">
        <f t="shared" si="4"/>
        <v>5.0000000000000044E-3</v>
      </c>
      <c r="R32" s="171"/>
    </row>
    <row r="33" spans="2:18" s="3" customFormat="1" ht="27.95" customHeight="1" thickBot="1">
      <c r="B33" s="564"/>
      <c r="C33" s="189"/>
      <c r="D33" s="46"/>
      <c r="E33" s="43"/>
      <c r="F33" s="48"/>
      <c r="G33" s="195" t="s">
        <v>888</v>
      </c>
      <c r="H33" s="196">
        <v>0.25</v>
      </c>
      <c r="I33" s="51" t="s">
        <v>81</v>
      </c>
      <c r="J33" s="52" t="s">
        <v>1342</v>
      </c>
      <c r="K33" s="51" t="s">
        <v>215</v>
      </c>
      <c r="L33" s="67" t="s">
        <v>109</v>
      </c>
      <c r="M33" s="86">
        <f>M32</f>
        <v>2</v>
      </c>
      <c r="N33" s="50">
        <f t="shared" si="0"/>
        <v>0</v>
      </c>
      <c r="O33" s="82">
        <f t="shared" si="1"/>
        <v>0.5</v>
      </c>
      <c r="P33" s="82">
        <f t="shared" si="2"/>
        <v>0</v>
      </c>
      <c r="Q33" s="154">
        <f t="shared" si="4"/>
        <v>0</v>
      </c>
      <c r="R33" s="197"/>
    </row>
    <row r="34" spans="2:18" s="3" customFormat="1" ht="12.75">
      <c r="G34" s="6"/>
      <c r="H34" s="8"/>
      <c r="I34" s="5"/>
      <c r="J34" s="9"/>
      <c r="K34" s="5"/>
      <c r="L34" s="9"/>
      <c r="M34" s="58"/>
      <c r="N34" s="60"/>
      <c r="O34" s="56"/>
      <c r="P34" s="56"/>
      <c r="Q34" s="56"/>
    </row>
    <row r="35" spans="2:18" s="3" customFormat="1" ht="12.75">
      <c r="G35" s="6"/>
      <c r="H35" s="8"/>
      <c r="I35" s="5"/>
      <c r="J35" s="9"/>
      <c r="K35" s="5"/>
      <c r="L35" s="9"/>
      <c r="M35" s="58"/>
      <c r="N35" s="60"/>
      <c r="O35" s="56"/>
      <c r="P35" s="56"/>
      <c r="Q35" s="56"/>
    </row>
    <row r="36" spans="2:18" s="3" customFormat="1" ht="12.75">
      <c r="G36" s="6"/>
      <c r="H36" s="8"/>
      <c r="I36" s="5"/>
      <c r="J36" s="9"/>
      <c r="K36" s="5"/>
      <c r="L36" s="9"/>
      <c r="M36" s="58"/>
      <c r="N36" s="60"/>
      <c r="O36" s="56"/>
      <c r="P36" s="56"/>
      <c r="Q36" s="56"/>
    </row>
    <row r="37" spans="2:18" s="3" customFormat="1" ht="12.75">
      <c r="G37" s="6"/>
      <c r="H37" s="8"/>
      <c r="I37" s="5"/>
      <c r="J37" s="9"/>
      <c r="K37" s="5"/>
      <c r="L37" s="9"/>
      <c r="M37" s="58"/>
      <c r="N37" s="60"/>
      <c r="O37" s="56"/>
      <c r="P37" s="56"/>
      <c r="Q37" s="56"/>
    </row>
    <row r="38" spans="2:18" s="3" customFormat="1" ht="12.75">
      <c r="G38" s="6"/>
      <c r="H38" s="8"/>
      <c r="I38" s="5"/>
      <c r="J38" s="9"/>
      <c r="K38" s="5"/>
      <c r="L38" s="9"/>
      <c r="M38" s="58"/>
      <c r="N38" s="60"/>
      <c r="O38" s="56"/>
      <c r="P38" s="56"/>
      <c r="Q38" s="56"/>
    </row>
    <row r="39" spans="2:18" s="3" customFormat="1" ht="12.75">
      <c r="G39" s="6"/>
      <c r="H39" s="8"/>
      <c r="I39" s="5"/>
      <c r="J39" s="9"/>
      <c r="K39" s="5"/>
      <c r="L39" s="9"/>
      <c r="M39" s="58"/>
      <c r="N39" s="60"/>
      <c r="O39" s="56"/>
      <c r="P39" s="56"/>
      <c r="Q39" s="56"/>
    </row>
    <row r="40" spans="2:18" s="3" customFormat="1" ht="12.75">
      <c r="G40" s="6"/>
      <c r="H40" s="8"/>
      <c r="I40" s="5"/>
      <c r="J40" s="9"/>
      <c r="K40" s="5"/>
      <c r="L40" s="9"/>
      <c r="M40" s="58"/>
      <c r="N40" s="60"/>
      <c r="O40" s="56"/>
      <c r="P40" s="56"/>
      <c r="Q40" s="56"/>
    </row>
    <row r="41" spans="2:18" s="3" customFormat="1" ht="12.75">
      <c r="G41" s="6"/>
      <c r="H41" s="8"/>
      <c r="I41" s="5"/>
      <c r="J41" s="9"/>
      <c r="K41" s="5"/>
      <c r="L41" s="9"/>
      <c r="M41" s="58"/>
      <c r="N41" s="60"/>
      <c r="O41" s="56"/>
      <c r="P41" s="56"/>
      <c r="Q41" s="56"/>
    </row>
    <row r="42" spans="2:18" s="3" customFormat="1" ht="12.75">
      <c r="G42" s="6"/>
      <c r="H42" s="8"/>
      <c r="I42" s="5"/>
      <c r="J42" s="9"/>
      <c r="K42" s="5"/>
      <c r="L42" s="9"/>
      <c r="M42" s="58"/>
      <c r="N42" s="60"/>
      <c r="O42" s="56"/>
      <c r="P42" s="56"/>
      <c r="Q42" s="56"/>
    </row>
    <row r="43" spans="2:18" s="3" customFormat="1" ht="12.75">
      <c r="G43" s="6"/>
      <c r="H43" s="8"/>
      <c r="I43" s="5"/>
      <c r="J43" s="9"/>
      <c r="K43" s="5"/>
      <c r="L43" s="9"/>
      <c r="M43" s="58"/>
      <c r="N43" s="60"/>
      <c r="O43" s="56"/>
      <c r="P43" s="56"/>
      <c r="Q43" s="56"/>
    </row>
    <row r="44" spans="2:18" s="3" customFormat="1" ht="12.75">
      <c r="G44" s="6"/>
      <c r="H44" s="8"/>
      <c r="I44" s="5"/>
      <c r="J44" s="9"/>
      <c r="K44" s="5"/>
      <c r="L44" s="9"/>
      <c r="M44" s="58"/>
      <c r="N44" s="60"/>
      <c r="O44" s="56"/>
      <c r="P44" s="56"/>
      <c r="Q44" s="56"/>
    </row>
    <row r="45" spans="2:18" s="3" customFormat="1" ht="12.75">
      <c r="G45" s="6"/>
      <c r="H45" s="8"/>
      <c r="I45" s="5"/>
      <c r="J45" s="9"/>
      <c r="K45" s="5"/>
      <c r="L45" s="9"/>
      <c r="M45" s="58"/>
      <c r="N45" s="60"/>
      <c r="O45" s="56"/>
      <c r="P45" s="56"/>
      <c r="Q45" s="56"/>
    </row>
    <row r="46" spans="2:18" s="3" customFormat="1" ht="12.75">
      <c r="G46" s="6"/>
      <c r="H46" s="8"/>
      <c r="I46" s="5"/>
      <c r="J46" s="9"/>
      <c r="K46" s="5"/>
      <c r="L46" s="9"/>
      <c r="M46" s="58"/>
      <c r="N46" s="60"/>
      <c r="O46" s="56"/>
      <c r="P46" s="56"/>
      <c r="Q46" s="56"/>
    </row>
    <row r="47" spans="2:18" s="3" customFormat="1" ht="12.75">
      <c r="G47" s="6"/>
      <c r="H47" s="8"/>
      <c r="I47" s="5"/>
      <c r="J47" s="9"/>
      <c r="K47" s="5"/>
      <c r="L47" s="9"/>
      <c r="M47" s="58"/>
      <c r="N47" s="60"/>
      <c r="O47" s="56"/>
      <c r="P47" s="56"/>
      <c r="Q47" s="56"/>
    </row>
    <row r="48" spans="2:18"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I138" s="5"/>
      <c r="J138" s="9"/>
      <c r="K138" s="5"/>
      <c r="L138" s="9"/>
      <c r="M138" s="58"/>
      <c r="N138" s="60"/>
      <c r="O138" s="56"/>
      <c r="P138" s="56"/>
      <c r="Q138" s="56"/>
    </row>
    <row r="139" spans="7:17" s="3" customFormat="1" ht="12.75">
      <c r="G139" s="6"/>
      <c r="I139" s="5"/>
      <c r="J139" s="9"/>
      <c r="K139" s="5"/>
      <c r="L139" s="9"/>
      <c r="M139" s="58"/>
      <c r="N139" s="60"/>
      <c r="O139" s="56"/>
      <c r="P139" s="56"/>
      <c r="Q139" s="56"/>
    </row>
    <row r="140" spans="7:17" s="3" customFormat="1" ht="12.75">
      <c r="G140" s="6"/>
      <c r="I140" s="5"/>
      <c r="J140" s="9"/>
      <c r="K140" s="5"/>
      <c r="L140" s="9"/>
      <c r="M140" s="58"/>
      <c r="N140" s="60"/>
      <c r="O140" s="56"/>
      <c r="P140" s="56"/>
      <c r="Q140" s="56"/>
    </row>
    <row r="141" spans="7:17" s="3" customFormat="1" ht="12.75">
      <c r="G141" s="6"/>
      <c r="I141" s="5"/>
      <c r="J141" s="9"/>
      <c r="K141" s="5"/>
      <c r="L141" s="9"/>
      <c r="M141" s="58"/>
      <c r="N141" s="60"/>
      <c r="O141" s="56"/>
      <c r="P141" s="56"/>
      <c r="Q141" s="56"/>
    </row>
    <row r="142" spans="7:17" s="3" customFormat="1" ht="12.75">
      <c r="G142" s="6"/>
      <c r="I142" s="5"/>
      <c r="J142" s="9"/>
      <c r="K142" s="5"/>
      <c r="L142" s="9"/>
      <c r="M142" s="58"/>
      <c r="N142" s="60"/>
      <c r="O142" s="56"/>
      <c r="P142" s="56"/>
      <c r="Q142" s="56"/>
    </row>
    <row r="143" spans="7:17" s="3" customFormat="1" ht="12.75">
      <c r="G143" s="6"/>
      <c r="I143" s="5"/>
      <c r="J143" s="9"/>
      <c r="K143" s="5"/>
      <c r="L143" s="9"/>
      <c r="M143" s="58"/>
      <c r="N143" s="60"/>
      <c r="O143" s="56"/>
      <c r="P143" s="56"/>
      <c r="Q143" s="56"/>
    </row>
    <row r="144" spans="7:17" s="3" customFormat="1" ht="12.75">
      <c r="G144" s="6"/>
      <c r="I144" s="5"/>
      <c r="J144" s="9"/>
      <c r="K144" s="5"/>
      <c r="L144" s="9"/>
      <c r="M144" s="58"/>
      <c r="N144" s="60"/>
      <c r="O144" s="56"/>
      <c r="P144" s="56"/>
      <c r="Q144" s="56"/>
    </row>
    <row r="145" spans="7:17" s="3" customFormat="1" ht="12.75">
      <c r="G145" s="6"/>
      <c r="I145" s="5"/>
      <c r="J145" s="9"/>
      <c r="K145" s="5"/>
      <c r="L145" s="9"/>
      <c r="M145" s="58"/>
      <c r="N145" s="60"/>
      <c r="O145" s="56"/>
      <c r="P145" s="56"/>
      <c r="Q145" s="56"/>
    </row>
    <row r="146" spans="7:17" s="3" customFormat="1" ht="12.75">
      <c r="G146" s="6"/>
      <c r="I146" s="5"/>
      <c r="J146" s="9"/>
      <c r="K146" s="5"/>
      <c r="L146" s="9"/>
      <c r="M146" s="58"/>
      <c r="N146" s="60"/>
      <c r="O146" s="56"/>
      <c r="P146" s="56"/>
      <c r="Q146" s="56"/>
    </row>
    <row r="147" spans="7:17" s="3" customFormat="1" ht="12.75">
      <c r="G147" s="6"/>
      <c r="I147" s="5"/>
      <c r="J147" s="9"/>
      <c r="K147" s="5"/>
      <c r="L147" s="9"/>
      <c r="M147" s="58"/>
      <c r="N147" s="60"/>
      <c r="O147" s="56"/>
      <c r="P147" s="56"/>
      <c r="Q147" s="56"/>
    </row>
    <row r="148" spans="7:17" s="3" customFormat="1" ht="12.75">
      <c r="G148" s="6"/>
      <c r="I148" s="5"/>
      <c r="J148" s="9"/>
      <c r="K148" s="5"/>
      <c r="L148" s="9"/>
      <c r="M148" s="58"/>
      <c r="N148" s="60"/>
      <c r="O148" s="56"/>
      <c r="P148" s="56"/>
      <c r="Q148" s="56"/>
    </row>
    <row r="149" spans="7:17" s="3" customFormat="1" ht="12.75">
      <c r="G149" s="6"/>
      <c r="I149" s="5"/>
      <c r="J149" s="9"/>
      <c r="K149" s="5"/>
      <c r="L149" s="9"/>
      <c r="M149" s="58"/>
      <c r="N149" s="60"/>
      <c r="O149" s="56"/>
      <c r="P149" s="56"/>
      <c r="Q149" s="56"/>
    </row>
    <row r="150" spans="7:17" s="3" customFormat="1" ht="12.75">
      <c r="G150" s="6"/>
      <c r="I150" s="5"/>
      <c r="J150" s="9"/>
      <c r="K150" s="5"/>
      <c r="L150" s="9"/>
      <c r="M150" s="58"/>
      <c r="N150" s="60"/>
      <c r="O150" s="56"/>
      <c r="P150" s="56"/>
      <c r="Q150" s="56"/>
    </row>
    <row r="151" spans="7:17" s="3" customFormat="1" ht="12.75">
      <c r="G151" s="6"/>
      <c r="I151" s="5"/>
      <c r="J151" s="9"/>
      <c r="K151" s="5"/>
      <c r="L151" s="9"/>
      <c r="M151" s="58"/>
      <c r="N151" s="60"/>
      <c r="O151" s="56"/>
      <c r="P151" s="56"/>
      <c r="Q151" s="56"/>
    </row>
    <row r="152" spans="7:17" s="3" customFormat="1" ht="12.75">
      <c r="G152" s="6"/>
      <c r="I152" s="5"/>
      <c r="J152" s="9"/>
      <c r="K152" s="5"/>
      <c r="L152" s="9"/>
      <c r="M152" s="58"/>
      <c r="N152" s="60"/>
      <c r="O152" s="56"/>
      <c r="P152" s="56"/>
      <c r="Q152" s="56"/>
    </row>
    <row r="153" spans="7:17" s="3" customFormat="1" ht="12.75">
      <c r="G153" s="6"/>
      <c r="I153" s="5"/>
      <c r="J153" s="9"/>
      <c r="K153" s="5"/>
      <c r="L153" s="9"/>
      <c r="M153" s="58"/>
      <c r="N153" s="60"/>
      <c r="O153" s="56"/>
      <c r="P153" s="56"/>
      <c r="Q153" s="56"/>
    </row>
    <row r="154" spans="7:17" s="3" customFormat="1" ht="12.75">
      <c r="G154" s="6"/>
      <c r="I154" s="5"/>
      <c r="J154" s="9"/>
      <c r="K154" s="5"/>
      <c r="L154" s="9"/>
      <c r="M154" s="58"/>
      <c r="N154" s="60"/>
      <c r="O154" s="56"/>
      <c r="P154" s="56"/>
      <c r="Q154" s="56"/>
    </row>
    <row r="155" spans="7:17" s="3" customFormat="1" ht="12.75">
      <c r="G155" s="6"/>
      <c r="I155" s="5"/>
      <c r="J155" s="9"/>
      <c r="K155" s="5"/>
      <c r="L155" s="9"/>
      <c r="M155" s="58"/>
      <c r="N155" s="60"/>
      <c r="O155" s="56"/>
      <c r="P155" s="56"/>
      <c r="Q155" s="56"/>
    </row>
    <row r="156" spans="7:17" s="3" customFormat="1" ht="12.75">
      <c r="G156" s="6"/>
      <c r="I156" s="5"/>
      <c r="J156" s="9"/>
      <c r="K156" s="5"/>
      <c r="L156" s="9"/>
      <c r="M156" s="58"/>
      <c r="N156" s="60"/>
      <c r="O156" s="56"/>
      <c r="P156" s="56"/>
      <c r="Q156" s="56"/>
    </row>
    <row r="157" spans="7:17" s="3" customFormat="1" ht="12.75">
      <c r="G157" s="6"/>
      <c r="I157" s="5"/>
      <c r="J157" s="9"/>
      <c r="K157" s="5"/>
      <c r="L157" s="9"/>
      <c r="M157" s="58"/>
      <c r="N157" s="60"/>
      <c r="O157" s="56"/>
      <c r="P157" s="56"/>
      <c r="Q157" s="56"/>
    </row>
    <row r="158" spans="7:17" s="3" customFormat="1" ht="12.75">
      <c r="G158" s="6"/>
      <c r="I158" s="5"/>
      <c r="J158" s="9"/>
      <c r="K158" s="5"/>
      <c r="L158" s="9"/>
      <c r="M158" s="58"/>
      <c r="N158" s="60"/>
      <c r="O158" s="56"/>
      <c r="P158" s="56"/>
      <c r="Q158" s="56"/>
    </row>
    <row r="159" spans="7:17" s="3" customFormat="1" ht="12.75">
      <c r="G159" s="6"/>
      <c r="I159" s="5"/>
      <c r="J159" s="9"/>
      <c r="K159" s="5"/>
      <c r="L159" s="9"/>
      <c r="M159" s="58"/>
      <c r="N159" s="60"/>
      <c r="O159" s="56"/>
      <c r="P159" s="56"/>
      <c r="Q159" s="56"/>
    </row>
    <row r="160" spans="7:17" s="3" customFormat="1" ht="12.75">
      <c r="G160" s="6"/>
      <c r="I160" s="5"/>
      <c r="J160" s="9"/>
      <c r="K160" s="5"/>
      <c r="L160" s="9"/>
      <c r="M160" s="58"/>
      <c r="N160" s="60"/>
      <c r="O160" s="56"/>
      <c r="P160" s="56"/>
      <c r="Q160" s="56"/>
    </row>
    <row r="161" spans="7:17" s="3" customFormat="1" ht="12.75">
      <c r="G161" s="6"/>
      <c r="I161" s="5"/>
      <c r="J161" s="9"/>
      <c r="K161" s="5"/>
      <c r="L161" s="9"/>
      <c r="M161" s="58"/>
      <c r="N161" s="60"/>
      <c r="O161" s="56"/>
      <c r="P161" s="56"/>
      <c r="Q161" s="56"/>
    </row>
    <row r="162" spans="7:17" s="3" customFormat="1" ht="12.75">
      <c r="G162" s="6"/>
      <c r="I162" s="5"/>
      <c r="J162" s="9"/>
      <c r="K162" s="5"/>
      <c r="L162" s="9"/>
      <c r="M162" s="58"/>
      <c r="N162" s="60"/>
      <c r="O162" s="56"/>
      <c r="P162" s="56"/>
      <c r="Q162" s="56"/>
    </row>
    <row r="163" spans="7:17" s="3" customFormat="1" ht="12.75">
      <c r="G163" s="6"/>
      <c r="I163" s="5"/>
      <c r="J163" s="9"/>
      <c r="K163" s="5"/>
      <c r="L163" s="9"/>
      <c r="M163" s="58"/>
      <c r="N163" s="60"/>
      <c r="O163" s="56"/>
      <c r="P163" s="56"/>
      <c r="Q163" s="56"/>
    </row>
    <row r="164" spans="7:17" s="3" customFormat="1" ht="12.75">
      <c r="G164" s="6"/>
      <c r="I164" s="5"/>
      <c r="J164" s="9"/>
      <c r="K164" s="5"/>
      <c r="L164" s="9"/>
      <c r="M164" s="58"/>
      <c r="N164" s="60"/>
      <c r="O164" s="56"/>
      <c r="P164" s="56"/>
      <c r="Q164" s="56"/>
    </row>
    <row r="165" spans="7:17" s="3" customFormat="1" ht="12.75">
      <c r="G165" s="6"/>
      <c r="I165" s="5"/>
      <c r="J165" s="9"/>
      <c r="K165" s="5"/>
      <c r="L165" s="9"/>
      <c r="M165" s="58"/>
      <c r="N165" s="60"/>
      <c r="O165" s="56"/>
      <c r="P165" s="56"/>
      <c r="Q165" s="56"/>
    </row>
    <row r="166" spans="7:17" s="3" customFormat="1" ht="12.75">
      <c r="G166" s="6"/>
      <c r="I166" s="5"/>
      <c r="J166" s="9"/>
      <c r="K166" s="5"/>
      <c r="L166" s="9"/>
      <c r="M166" s="58"/>
      <c r="N166" s="60"/>
      <c r="O166" s="56"/>
      <c r="P166" s="56"/>
      <c r="Q166" s="56"/>
    </row>
    <row r="167" spans="7:17" s="3" customFormat="1" ht="12.75">
      <c r="G167" s="6"/>
      <c r="I167" s="5"/>
      <c r="J167" s="9"/>
      <c r="K167" s="5"/>
      <c r="L167" s="9"/>
      <c r="M167" s="58"/>
      <c r="N167" s="60"/>
      <c r="O167" s="56"/>
      <c r="P167" s="56"/>
      <c r="Q167" s="56"/>
    </row>
    <row r="168" spans="7:17" s="3" customFormat="1" ht="12.75">
      <c r="G168" s="6"/>
      <c r="I168" s="5"/>
      <c r="J168" s="9"/>
      <c r="K168" s="5"/>
      <c r="L168" s="9"/>
      <c r="M168" s="58"/>
      <c r="N168" s="60"/>
      <c r="O168" s="56"/>
      <c r="P168" s="56"/>
      <c r="Q168" s="56"/>
    </row>
    <row r="169" spans="7:17" s="3" customFormat="1" ht="12.75">
      <c r="G169" s="6"/>
      <c r="I169" s="5"/>
      <c r="J169" s="9"/>
      <c r="K169" s="5"/>
      <c r="L169" s="9"/>
      <c r="M169" s="58"/>
      <c r="N169" s="60"/>
      <c r="O169" s="56"/>
      <c r="P169" s="56"/>
      <c r="Q169" s="56"/>
    </row>
    <row r="170" spans="7:17" s="3" customFormat="1" ht="12.75">
      <c r="G170" s="6"/>
      <c r="I170" s="5"/>
      <c r="J170" s="9"/>
      <c r="K170" s="5"/>
      <c r="L170" s="9"/>
      <c r="M170" s="58"/>
      <c r="N170" s="60"/>
      <c r="O170" s="56"/>
      <c r="P170" s="56"/>
      <c r="Q170" s="56"/>
    </row>
    <row r="171" spans="7:17" s="3" customFormat="1" ht="12.75">
      <c r="G171" s="6"/>
      <c r="I171" s="5"/>
      <c r="J171" s="9"/>
      <c r="K171" s="5"/>
      <c r="L171" s="9"/>
      <c r="M171" s="58"/>
      <c r="N171" s="60"/>
      <c r="O171" s="56"/>
      <c r="P171" s="56"/>
      <c r="Q171" s="56"/>
    </row>
    <row r="172" spans="7:17" s="3" customFormat="1" ht="12.75">
      <c r="G172" s="6"/>
      <c r="I172" s="5"/>
      <c r="J172" s="9"/>
      <c r="K172" s="5"/>
      <c r="L172" s="9"/>
      <c r="M172" s="58"/>
      <c r="N172" s="60"/>
      <c r="O172" s="56"/>
      <c r="P172" s="56"/>
      <c r="Q172" s="56"/>
    </row>
    <row r="173" spans="7:17" s="3" customFormat="1" ht="12.75">
      <c r="G173" s="6"/>
      <c r="I173" s="5"/>
      <c r="J173" s="9"/>
      <c r="K173" s="5"/>
      <c r="L173" s="9"/>
      <c r="M173" s="58"/>
      <c r="N173" s="60"/>
      <c r="O173" s="56"/>
      <c r="P173" s="56"/>
      <c r="Q173" s="56"/>
    </row>
    <row r="174" spans="7:17" s="3" customFormat="1" ht="12.75">
      <c r="G174" s="6"/>
      <c r="I174" s="5"/>
      <c r="J174" s="9"/>
      <c r="K174" s="5"/>
      <c r="L174" s="9"/>
      <c r="M174" s="58"/>
      <c r="N174" s="60"/>
      <c r="O174" s="56"/>
      <c r="P174" s="56"/>
      <c r="Q174" s="56"/>
    </row>
    <row r="175" spans="7:17" s="3" customFormat="1" ht="12.75">
      <c r="G175" s="6"/>
      <c r="I175" s="5"/>
      <c r="J175" s="9"/>
      <c r="K175" s="5"/>
      <c r="L175" s="9"/>
      <c r="M175" s="58"/>
      <c r="N175" s="60"/>
      <c r="O175" s="56"/>
      <c r="P175" s="56"/>
      <c r="Q175" s="56"/>
    </row>
    <row r="176" spans="7:17" s="3" customFormat="1" ht="12.75">
      <c r="G176" s="6"/>
      <c r="I176" s="5"/>
      <c r="J176" s="9"/>
      <c r="K176" s="5"/>
      <c r="L176" s="9"/>
      <c r="M176" s="58"/>
      <c r="N176" s="60"/>
      <c r="O176" s="56"/>
      <c r="P176" s="56"/>
      <c r="Q176" s="56"/>
    </row>
    <row r="177" spans="7:17" s="3" customFormat="1" ht="12.75">
      <c r="G177" s="6"/>
      <c r="I177" s="5"/>
      <c r="J177" s="9"/>
      <c r="K177" s="5"/>
      <c r="L177" s="9"/>
      <c r="M177" s="58"/>
      <c r="N177" s="60"/>
      <c r="O177" s="56"/>
      <c r="P177" s="56"/>
      <c r="Q177" s="56"/>
    </row>
    <row r="178" spans="7:17" s="3" customFormat="1" ht="12.75">
      <c r="G178" s="6"/>
      <c r="I178" s="5"/>
      <c r="J178" s="9"/>
      <c r="K178" s="5"/>
      <c r="L178" s="9"/>
      <c r="M178" s="58"/>
      <c r="N178" s="60"/>
      <c r="O178" s="56"/>
      <c r="P178" s="56"/>
      <c r="Q178" s="56"/>
    </row>
    <row r="179" spans="7:17" s="3" customFormat="1" ht="12.75">
      <c r="G179" s="6"/>
      <c r="I179" s="5"/>
      <c r="J179" s="9"/>
      <c r="K179" s="5"/>
      <c r="L179" s="9"/>
      <c r="M179" s="58"/>
      <c r="N179" s="60"/>
      <c r="O179" s="56"/>
      <c r="P179" s="56"/>
      <c r="Q179" s="56"/>
    </row>
    <row r="180" spans="7:17" s="3" customFormat="1" ht="12.75">
      <c r="G180" s="6"/>
      <c r="I180" s="5"/>
      <c r="J180" s="9"/>
      <c r="K180" s="5"/>
      <c r="L180" s="9"/>
      <c r="M180" s="58"/>
      <c r="N180" s="60"/>
      <c r="O180" s="56"/>
      <c r="P180" s="56"/>
      <c r="Q180" s="56"/>
    </row>
    <row r="181" spans="7:17" s="3" customFormat="1" ht="12.75">
      <c r="G181" s="6"/>
      <c r="I181" s="5"/>
      <c r="J181" s="9"/>
      <c r="K181" s="5"/>
      <c r="L181" s="9"/>
      <c r="M181" s="58"/>
      <c r="N181" s="60"/>
      <c r="O181" s="56"/>
      <c r="P181" s="56"/>
      <c r="Q181" s="56"/>
    </row>
    <row r="182" spans="7:17" s="3" customFormat="1" ht="12.75">
      <c r="G182" s="6"/>
      <c r="I182" s="5"/>
      <c r="J182" s="9"/>
      <c r="K182" s="5"/>
      <c r="L182" s="9"/>
      <c r="M182" s="58"/>
      <c r="N182" s="60"/>
      <c r="O182" s="56"/>
      <c r="P182" s="56"/>
      <c r="Q182" s="56"/>
    </row>
    <row r="183" spans="7:17" s="3" customFormat="1" ht="12.75">
      <c r="G183" s="6"/>
      <c r="I183" s="5"/>
      <c r="J183" s="9"/>
      <c r="K183" s="5"/>
      <c r="L183" s="9"/>
      <c r="M183" s="58"/>
      <c r="N183" s="60"/>
      <c r="O183" s="56"/>
      <c r="P183" s="56"/>
      <c r="Q183" s="56"/>
    </row>
    <row r="184" spans="7:17" s="3" customFormat="1" ht="12.75">
      <c r="G184" s="6"/>
      <c r="I184" s="5"/>
      <c r="J184" s="9"/>
      <c r="K184" s="5"/>
      <c r="L184" s="9"/>
      <c r="M184" s="58"/>
      <c r="N184" s="60"/>
      <c r="O184" s="56"/>
      <c r="P184" s="56"/>
      <c r="Q184" s="56"/>
    </row>
    <row r="185" spans="7:17" s="3" customFormat="1" ht="12.75">
      <c r="G185" s="6"/>
      <c r="I185" s="5"/>
      <c r="J185" s="9"/>
      <c r="K185" s="5"/>
      <c r="L185" s="9"/>
      <c r="M185" s="58"/>
      <c r="N185" s="60"/>
      <c r="O185" s="56"/>
      <c r="P185" s="56"/>
      <c r="Q185" s="56"/>
    </row>
    <row r="186" spans="7:17" s="3" customFormat="1" ht="12.75">
      <c r="G186" s="6"/>
      <c r="I186" s="5"/>
      <c r="J186" s="9"/>
      <c r="K186" s="5"/>
      <c r="L186" s="9"/>
      <c r="M186" s="58"/>
      <c r="N186" s="60"/>
      <c r="O186" s="56"/>
      <c r="P186" s="56"/>
      <c r="Q186" s="56"/>
    </row>
    <row r="187" spans="7:17" s="3" customFormat="1" ht="12.75">
      <c r="G187" s="6"/>
      <c r="I187" s="5"/>
      <c r="J187" s="9"/>
      <c r="K187" s="5"/>
      <c r="L187" s="9"/>
      <c r="M187" s="58"/>
      <c r="N187" s="60"/>
      <c r="O187" s="56"/>
      <c r="P187" s="56"/>
      <c r="Q187" s="56"/>
    </row>
    <row r="188" spans="7:17" s="3" customFormat="1" ht="12.75">
      <c r="G188" s="6"/>
      <c r="I188" s="5"/>
      <c r="J188" s="9"/>
      <c r="K188" s="5"/>
      <c r="L188" s="9"/>
      <c r="M188" s="58"/>
      <c r="N188" s="60"/>
      <c r="O188" s="56"/>
      <c r="P188" s="56"/>
      <c r="Q188" s="56"/>
    </row>
    <row r="189" spans="7:17" s="3" customFormat="1" ht="12.75">
      <c r="G189" s="6"/>
      <c r="I189" s="5"/>
      <c r="J189" s="9"/>
      <c r="K189" s="5"/>
      <c r="L189" s="9"/>
      <c r="M189" s="58"/>
      <c r="N189" s="60"/>
      <c r="O189" s="56"/>
      <c r="P189" s="56"/>
      <c r="Q189" s="56"/>
    </row>
    <row r="190" spans="7:17" s="3" customFormat="1" ht="12.75">
      <c r="G190" s="6"/>
      <c r="I190" s="5"/>
      <c r="J190" s="9"/>
      <c r="K190" s="5"/>
      <c r="L190" s="9"/>
      <c r="M190" s="58"/>
      <c r="N190" s="60"/>
      <c r="O190" s="56"/>
      <c r="P190" s="56"/>
      <c r="Q190" s="56"/>
    </row>
    <row r="191" spans="7:17" s="3" customFormat="1" ht="12.75">
      <c r="G191" s="6"/>
      <c r="I191" s="5"/>
      <c r="J191" s="9"/>
      <c r="K191" s="5"/>
      <c r="L191" s="9"/>
      <c r="M191" s="58"/>
      <c r="N191" s="60"/>
      <c r="O191" s="56"/>
      <c r="P191" s="56"/>
      <c r="Q191" s="56"/>
    </row>
    <row r="192" spans="7:17" s="3" customFormat="1" ht="12.75">
      <c r="G192" s="6"/>
      <c r="I192" s="5"/>
      <c r="J192" s="9"/>
      <c r="K192" s="5"/>
      <c r="L192" s="9"/>
      <c r="M192" s="58"/>
      <c r="N192" s="60"/>
      <c r="O192" s="56"/>
      <c r="P192" s="56"/>
      <c r="Q192" s="56"/>
    </row>
    <row r="193" spans="7:17" s="3" customFormat="1" ht="12.75">
      <c r="G193" s="6"/>
      <c r="I193" s="5"/>
      <c r="J193" s="9"/>
      <c r="K193" s="5"/>
      <c r="L193" s="9"/>
      <c r="M193" s="58"/>
      <c r="N193" s="60"/>
      <c r="O193" s="56"/>
      <c r="P193" s="56"/>
      <c r="Q193" s="56"/>
    </row>
    <row r="194" spans="7:17" s="3" customFormat="1" ht="12.75">
      <c r="G194" s="6"/>
      <c r="I194" s="5"/>
      <c r="J194" s="9"/>
      <c r="K194" s="5"/>
      <c r="L194" s="9"/>
      <c r="M194" s="58"/>
      <c r="N194" s="60"/>
      <c r="O194" s="56"/>
      <c r="P194" s="56"/>
      <c r="Q194" s="56"/>
    </row>
    <row r="195" spans="7:17" s="3" customFormat="1" ht="12.75">
      <c r="G195" s="6"/>
      <c r="I195" s="5"/>
      <c r="J195" s="9"/>
      <c r="K195" s="5"/>
      <c r="L195" s="9"/>
      <c r="M195" s="58"/>
      <c r="N195" s="60"/>
      <c r="O195" s="56"/>
      <c r="P195" s="56"/>
      <c r="Q195" s="56"/>
    </row>
    <row r="196" spans="7:17" s="3" customFormat="1" ht="12.75">
      <c r="G196" s="6"/>
      <c r="I196" s="5"/>
      <c r="J196" s="9"/>
      <c r="K196" s="5"/>
      <c r="L196" s="9"/>
      <c r="M196" s="58"/>
      <c r="N196" s="60"/>
      <c r="O196" s="56"/>
      <c r="P196" s="56"/>
      <c r="Q196" s="56"/>
    </row>
    <row r="197" spans="7:17" s="3" customFormat="1" ht="12.75">
      <c r="G197" s="6"/>
      <c r="I197" s="5"/>
      <c r="J197" s="9"/>
      <c r="K197" s="5"/>
      <c r="L197" s="9"/>
      <c r="M197" s="58"/>
      <c r="N197" s="60"/>
      <c r="O197" s="56"/>
      <c r="P197" s="56"/>
      <c r="Q197" s="56"/>
    </row>
    <row r="198" spans="7:17" s="3" customFormat="1" ht="12.75">
      <c r="G198" s="6"/>
      <c r="I198" s="5"/>
      <c r="J198" s="9"/>
      <c r="K198" s="5"/>
      <c r="L198" s="9"/>
      <c r="M198" s="58"/>
      <c r="N198" s="60"/>
      <c r="O198" s="56"/>
      <c r="P198" s="56"/>
      <c r="Q198" s="56"/>
    </row>
    <row r="199" spans="7:17" s="3" customFormat="1" ht="12.75">
      <c r="G199" s="6"/>
      <c r="I199" s="5"/>
      <c r="J199" s="9"/>
      <c r="K199" s="5"/>
      <c r="L199" s="9"/>
      <c r="M199" s="58"/>
      <c r="N199" s="60"/>
      <c r="O199" s="56"/>
      <c r="P199" s="56"/>
      <c r="Q199" s="56"/>
    </row>
    <row r="200" spans="7:17" s="3" customFormat="1" ht="12.75">
      <c r="G200" s="6"/>
      <c r="I200" s="5"/>
      <c r="J200" s="9"/>
      <c r="K200" s="5"/>
      <c r="L200" s="9"/>
      <c r="M200" s="58"/>
      <c r="N200" s="60"/>
      <c r="O200" s="56"/>
      <c r="P200" s="56"/>
      <c r="Q200" s="56"/>
    </row>
    <row r="201" spans="7:17" s="3" customFormat="1" ht="12.75">
      <c r="G201" s="6"/>
      <c r="I201" s="5"/>
      <c r="J201" s="9"/>
      <c r="K201" s="5"/>
      <c r="L201" s="9"/>
      <c r="M201" s="58"/>
      <c r="N201" s="60"/>
      <c r="O201" s="56"/>
      <c r="P201" s="56"/>
      <c r="Q201" s="56"/>
    </row>
    <row r="202" spans="7:17" s="3" customFormat="1" ht="12.75">
      <c r="G202" s="6"/>
      <c r="I202" s="5"/>
      <c r="J202" s="9"/>
      <c r="K202" s="5"/>
      <c r="L202" s="9"/>
      <c r="M202" s="58"/>
      <c r="N202" s="60"/>
      <c r="O202" s="56"/>
      <c r="P202" s="56"/>
      <c r="Q202" s="56"/>
    </row>
    <row r="203" spans="7:17" s="3" customFormat="1" ht="12.75">
      <c r="G203" s="6"/>
      <c r="I203" s="5"/>
      <c r="J203" s="9"/>
      <c r="K203" s="5"/>
      <c r="L203" s="9"/>
      <c r="M203" s="58"/>
      <c r="N203" s="60"/>
      <c r="O203" s="56"/>
      <c r="P203" s="56"/>
      <c r="Q203" s="56"/>
    </row>
    <row r="204" spans="7:17" s="3" customFormat="1" ht="12.75">
      <c r="G204" s="6"/>
      <c r="I204" s="5"/>
      <c r="J204" s="9"/>
      <c r="K204" s="5"/>
      <c r="L204" s="9"/>
      <c r="M204" s="58"/>
      <c r="N204" s="60"/>
      <c r="O204" s="56"/>
      <c r="P204" s="56"/>
      <c r="Q204" s="56"/>
    </row>
    <row r="205" spans="7:17" s="3" customFormat="1" ht="12.75">
      <c r="G205" s="6"/>
      <c r="I205" s="5"/>
      <c r="J205" s="9"/>
      <c r="K205" s="5"/>
      <c r="L205" s="9"/>
      <c r="M205" s="58"/>
      <c r="N205" s="60"/>
      <c r="O205" s="56"/>
      <c r="P205" s="56"/>
      <c r="Q205" s="56"/>
    </row>
    <row r="206" spans="7:17" s="3" customFormat="1" ht="12.75">
      <c r="G206" s="6"/>
      <c r="I206" s="5"/>
      <c r="J206" s="9"/>
      <c r="K206" s="5"/>
      <c r="L206" s="9"/>
      <c r="M206" s="58"/>
      <c r="N206" s="60"/>
      <c r="O206" s="56"/>
      <c r="P206" s="56"/>
      <c r="Q206" s="56"/>
    </row>
    <row r="207" spans="7:17" s="3" customFormat="1" ht="12.75">
      <c r="G207" s="6"/>
      <c r="I207" s="5"/>
      <c r="J207" s="9"/>
      <c r="K207" s="5"/>
      <c r="L207" s="9"/>
      <c r="M207" s="58"/>
      <c r="N207" s="60"/>
      <c r="O207" s="56"/>
      <c r="P207" s="56"/>
      <c r="Q207" s="56"/>
    </row>
    <row r="208" spans="7:17" s="3" customFormat="1" ht="12.75">
      <c r="G208" s="6"/>
      <c r="I208" s="5"/>
      <c r="J208" s="9"/>
      <c r="K208" s="5"/>
      <c r="L208" s="9"/>
      <c r="M208" s="58"/>
      <c r="N208" s="60"/>
      <c r="O208" s="56"/>
      <c r="P208" s="56"/>
      <c r="Q208" s="56"/>
    </row>
    <row r="209" spans="4:18" s="3" customFormat="1" ht="12.75">
      <c r="G209" s="6"/>
      <c r="I209" s="5"/>
      <c r="J209" s="9"/>
      <c r="K209" s="5"/>
      <c r="L209" s="9"/>
      <c r="M209" s="58"/>
      <c r="N209" s="60"/>
      <c r="O209" s="56"/>
      <c r="P209" s="56"/>
      <c r="Q209" s="56"/>
    </row>
    <row r="210" spans="4:18" s="3" customFormat="1" ht="12.75">
      <c r="G210" s="6"/>
      <c r="I210" s="5"/>
      <c r="J210" s="9"/>
      <c r="K210" s="5"/>
      <c r="L210" s="9"/>
      <c r="M210" s="58"/>
      <c r="N210" s="60"/>
      <c r="O210" s="56"/>
      <c r="P210" s="56"/>
      <c r="Q210" s="56"/>
    </row>
    <row r="211" spans="4:18" s="3" customFormat="1" ht="12.75">
      <c r="G211" s="6"/>
      <c r="I211" s="5"/>
      <c r="J211" s="9"/>
      <c r="K211" s="5"/>
      <c r="L211" s="9"/>
      <c r="M211" s="58"/>
      <c r="N211" s="60"/>
      <c r="O211" s="56"/>
      <c r="P211" s="56"/>
      <c r="Q211" s="56"/>
    </row>
    <row r="212" spans="4:18" s="3" customFormat="1" ht="12.75">
      <c r="G212" s="6"/>
      <c r="I212" s="5"/>
      <c r="J212" s="9"/>
      <c r="K212" s="5"/>
      <c r="L212" s="9"/>
      <c r="M212" s="58"/>
      <c r="N212" s="60"/>
      <c r="O212" s="56"/>
      <c r="P212" s="56"/>
      <c r="Q212" s="56"/>
    </row>
    <row r="213" spans="4:18" s="3" customFormat="1" ht="12.75">
      <c r="G213" s="6"/>
      <c r="I213" s="5"/>
      <c r="J213" s="9"/>
      <c r="K213" s="5"/>
      <c r="L213" s="9"/>
      <c r="M213" s="58"/>
      <c r="N213" s="60"/>
      <c r="O213" s="56"/>
      <c r="P213" s="56"/>
      <c r="Q213" s="56"/>
    </row>
    <row r="214" spans="4:18" s="3" customFormat="1">
      <c r="D214" s="1"/>
      <c r="E214" s="1"/>
      <c r="F214" s="1"/>
      <c r="G214" s="7"/>
      <c r="H214" s="1"/>
      <c r="I214" s="4"/>
      <c r="J214" s="10"/>
      <c r="K214" s="4"/>
      <c r="L214" s="10"/>
      <c r="M214" s="57"/>
      <c r="N214" s="59"/>
      <c r="O214" s="55"/>
      <c r="P214" s="55"/>
      <c r="Q214" s="55"/>
      <c r="R214" s="1"/>
    </row>
    <row r="215" spans="4:18" s="3" customFormat="1">
      <c r="D215" s="1"/>
      <c r="E215" s="1"/>
      <c r="F215" s="1"/>
      <c r="G215" s="7"/>
      <c r="H215" s="1"/>
      <c r="I215" s="4"/>
      <c r="J215" s="10"/>
      <c r="K215" s="4"/>
      <c r="L215" s="10"/>
      <c r="M215" s="57"/>
      <c r="N215" s="59"/>
      <c r="O215" s="55"/>
      <c r="P215" s="55"/>
      <c r="Q215" s="55"/>
      <c r="R215" s="1"/>
    </row>
    <row r="216" spans="4:18" s="3" customFormat="1">
      <c r="D216" s="1"/>
      <c r="E216" s="1"/>
      <c r="F216" s="1"/>
      <c r="G216" s="7"/>
      <c r="H216" s="1"/>
      <c r="I216" s="4"/>
      <c r="J216" s="10"/>
      <c r="K216" s="4"/>
      <c r="L216" s="10"/>
      <c r="M216" s="57"/>
      <c r="N216" s="59"/>
      <c r="O216" s="55"/>
      <c r="P216" s="55"/>
      <c r="Q216" s="55"/>
      <c r="R216" s="1"/>
    </row>
    <row r="217" spans="4:18" s="3" customFormat="1">
      <c r="D217" s="1"/>
      <c r="E217" s="1"/>
      <c r="F217" s="1"/>
      <c r="G217" s="7"/>
      <c r="H217" s="1"/>
      <c r="I217" s="4"/>
      <c r="J217" s="10"/>
      <c r="K217" s="4"/>
      <c r="L217" s="10"/>
      <c r="M217" s="57"/>
      <c r="N217" s="59"/>
      <c r="O217" s="55"/>
      <c r="P217" s="55"/>
      <c r="Q217" s="55"/>
      <c r="R217" s="1"/>
    </row>
    <row r="218" spans="4:18" s="3" customFormat="1">
      <c r="D218" s="1"/>
      <c r="E218" s="1"/>
      <c r="F218" s="1"/>
      <c r="G218" s="7"/>
      <c r="H218" s="1"/>
      <c r="I218" s="4"/>
      <c r="J218" s="10"/>
      <c r="K218" s="4"/>
      <c r="L218" s="10"/>
      <c r="M218" s="57"/>
      <c r="N218" s="59"/>
      <c r="O218" s="55"/>
      <c r="P218" s="55"/>
      <c r="Q218" s="55"/>
      <c r="R218" s="1"/>
    </row>
    <row r="219" spans="4:18" s="3" customFormat="1">
      <c r="D219" s="1"/>
      <c r="E219" s="1"/>
      <c r="F219" s="1"/>
      <c r="G219" s="7"/>
      <c r="H219" s="1"/>
      <c r="I219" s="4"/>
      <c r="J219" s="10"/>
      <c r="K219" s="4"/>
      <c r="L219" s="10"/>
      <c r="M219" s="57"/>
      <c r="N219" s="59"/>
      <c r="O219" s="55"/>
      <c r="P219" s="55"/>
      <c r="Q219" s="55"/>
      <c r="R219" s="1"/>
    </row>
    <row r="220" spans="4:18" s="3" customFormat="1">
      <c r="D220" s="1"/>
      <c r="E220" s="1"/>
      <c r="F220" s="1"/>
      <c r="G220" s="7"/>
      <c r="H220" s="1"/>
      <c r="I220" s="4"/>
      <c r="J220" s="10"/>
      <c r="K220" s="4"/>
      <c r="L220" s="10"/>
      <c r="M220" s="57"/>
      <c r="N220" s="59"/>
      <c r="O220" s="55"/>
      <c r="P220" s="55"/>
      <c r="Q220" s="55"/>
      <c r="R220" s="1"/>
    </row>
    <row r="221" spans="4:18" s="3" customFormat="1">
      <c r="D221" s="1"/>
      <c r="E221" s="1"/>
      <c r="F221" s="1"/>
      <c r="G221" s="7"/>
      <c r="H221" s="1"/>
      <c r="I221" s="4"/>
      <c r="J221" s="10"/>
      <c r="K221" s="4"/>
      <c r="L221" s="10"/>
      <c r="M221" s="57"/>
      <c r="N221" s="59"/>
      <c r="O221" s="55"/>
      <c r="P221" s="55"/>
      <c r="Q221" s="55"/>
      <c r="R221" s="1"/>
    </row>
    <row r="222" spans="4:18" s="3" customFormat="1">
      <c r="D222" s="1"/>
      <c r="E222" s="1"/>
      <c r="F222" s="1"/>
      <c r="G222" s="7"/>
      <c r="H222" s="1"/>
      <c r="I222" s="4"/>
      <c r="J222" s="10"/>
      <c r="K222" s="4"/>
      <c r="L222" s="10"/>
      <c r="M222" s="57"/>
      <c r="N222" s="59"/>
      <c r="O222" s="55"/>
      <c r="P222" s="55"/>
      <c r="Q222" s="55"/>
      <c r="R222" s="1"/>
    </row>
    <row r="223" spans="4:18" s="3" customFormat="1">
      <c r="D223" s="1"/>
      <c r="E223" s="1"/>
      <c r="F223" s="1"/>
      <c r="G223" s="7"/>
      <c r="H223" s="1"/>
      <c r="I223" s="4"/>
      <c r="J223" s="10"/>
      <c r="K223" s="4"/>
      <c r="L223" s="10"/>
      <c r="M223" s="57"/>
      <c r="N223" s="59"/>
      <c r="O223" s="55"/>
      <c r="P223" s="55"/>
      <c r="Q223" s="55"/>
      <c r="R223" s="1"/>
    </row>
    <row r="224" spans="4:18" s="3" customFormat="1">
      <c r="D224" s="1"/>
      <c r="E224" s="1"/>
      <c r="F224" s="1"/>
      <c r="G224" s="7"/>
      <c r="H224" s="1"/>
      <c r="I224" s="4"/>
      <c r="J224" s="10"/>
      <c r="K224" s="4"/>
      <c r="L224" s="10"/>
      <c r="M224" s="57"/>
      <c r="N224" s="59"/>
      <c r="O224" s="55"/>
      <c r="P224" s="55"/>
      <c r="Q224" s="55"/>
      <c r="R224" s="1"/>
    </row>
    <row r="225" spans="4:18" s="3" customFormat="1">
      <c r="D225" s="1"/>
      <c r="E225" s="1"/>
      <c r="F225" s="1"/>
      <c r="G225" s="7"/>
      <c r="H225" s="1"/>
      <c r="I225" s="4"/>
      <c r="J225" s="10"/>
      <c r="K225" s="4"/>
      <c r="L225" s="10"/>
      <c r="M225" s="57"/>
      <c r="N225" s="59"/>
      <c r="O225" s="55"/>
      <c r="P225" s="55"/>
      <c r="Q225" s="55"/>
      <c r="R225" s="1"/>
    </row>
    <row r="226" spans="4:18" s="3" customFormat="1">
      <c r="D226" s="1"/>
      <c r="E226" s="1"/>
      <c r="F226" s="1"/>
      <c r="G226" s="7"/>
      <c r="H226" s="1"/>
      <c r="I226" s="4"/>
      <c r="J226" s="10"/>
      <c r="K226" s="4"/>
      <c r="L226" s="10"/>
      <c r="M226" s="57"/>
      <c r="N226" s="59"/>
      <c r="O226" s="55"/>
      <c r="P226" s="55"/>
      <c r="Q226" s="55"/>
      <c r="R226" s="1"/>
    </row>
    <row r="227" spans="4:18" s="3" customFormat="1">
      <c r="D227" s="1"/>
      <c r="E227" s="1"/>
      <c r="F227" s="1"/>
      <c r="G227" s="7"/>
      <c r="H227" s="1"/>
      <c r="I227" s="4"/>
      <c r="J227" s="10"/>
      <c r="K227" s="4"/>
      <c r="L227" s="10"/>
      <c r="M227" s="57"/>
      <c r="N227" s="59"/>
      <c r="O227" s="55"/>
      <c r="P227" s="55"/>
      <c r="Q227" s="55"/>
      <c r="R227" s="1"/>
    </row>
    <row r="228" spans="4:18" s="3" customFormat="1">
      <c r="D228" s="1"/>
      <c r="E228" s="1"/>
      <c r="F228" s="1"/>
      <c r="G228" s="7"/>
      <c r="H228" s="1"/>
      <c r="I228" s="4"/>
      <c r="J228" s="10"/>
      <c r="K228" s="4"/>
      <c r="L228" s="10"/>
      <c r="M228" s="57"/>
      <c r="N228" s="59"/>
      <c r="O228" s="55"/>
      <c r="P228" s="55"/>
      <c r="Q228" s="55"/>
      <c r="R228" s="1"/>
    </row>
    <row r="229" spans="4:18" s="3" customFormat="1">
      <c r="D229" s="1"/>
      <c r="E229" s="1"/>
      <c r="F229" s="1"/>
      <c r="G229" s="7"/>
      <c r="H229" s="1"/>
      <c r="I229" s="4"/>
      <c r="J229" s="10"/>
      <c r="K229" s="4"/>
      <c r="L229" s="10"/>
      <c r="M229" s="57"/>
      <c r="N229" s="59"/>
      <c r="O229" s="55"/>
      <c r="P229" s="55"/>
      <c r="Q229" s="55"/>
      <c r="R229" s="1"/>
    </row>
    <row r="230" spans="4:18" s="3" customFormat="1">
      <c r="D230" s="1"/>
      <c r="E230" s="1"/>
      <c r="F230" s="1"/>
      <c r="G230" s="7"/>
      <c r="H230" s="1"/>
      <c r="I230" s="4"/>
      <c r="J230" s="10"/>
      <c r="K230" s="4"/>
      <c r="L230" s="10"/>
      <c r="M230" s="57"/>
      <c r="N230" s="59"/>
      <c r="O230" s="55"/>
      <c r="P230" s="55"/>
      <c r="Q230" s="55"/>
      <c r="R230" s="1"/>
    </row>
    <row r="231" spans="4:18" s="3" customFormat="1">
      <c r="D231" s="1"/>
      <c r="E231" s="1"/>
      <c r="F231" s="1"/>
      <c r="G231" s="7"/>
      <c r="H231" s="1"/>
      <c r="I231" s="4"/>
      <c r="J231" s="10"/>
      <c r="K231" s="4"/>
      <c r="L231" s="10"/>
      <c r="M231" s="57"/>
      <c r="N231" s="59"/>
      <c r="O231" s="55"/>
      <c r="P231" s="55"/>
      <c r="Q231" s="55"/>
      <c r="R231" s="1"/>
    </row>
    <row r="232" spans="4:18" s="3" customFormat="1">
      <c r="D232" s="1"/>
      <c r="E232" s="1"/>
      <c r="F232" s="1"/>
      <c r="G232" s="7"/>
      <c r="H232" s="1"/>
      <c r="I232" s="4"/>
      <c r="J232" s="10"/>
      <c r="K232" s="4"/>
      <c r="L232" s="10"/>
      <c r="M232" s="57"/>
      <c r="N232" s="59"/>
      <c r="O232" s="55"/>
      <c r="P232" s="55"/>
      <c r="Q232" s="55"/>
      <c r="R232" s="1"/>
    </row>
    <row r="233" spans="4:18" s="3" customFormat="1">
      <c r="D233" s="1"/>
      <c r="E233" s="1"/>
      <c r="F233" s="1"/>
      <c r="G233" s="7"/>
      <c r="H233" s="1"/>
      <c r="I233" s="4"/>
      <c r="J233" s="10"/>
      <c r="K233" s="4"/>
      <c r="L233" s="10"/>
      <c r="M233" s="57"/>
      <c r="N233" s="59"/>
      <c r="O233" s="55"/>
      <c r="P233" s="55"/>
      <c r="Q233" s="55"/>
      <c r="R233" s="1"/>
    </row>
    <row r="234" spans="4:18" s="3" customFormat="1">
      <c r="D234" s="1"/>
      <c r="E234" s="1"/>
      <c r="F234" s="1"/>
      <c r="G234" s="7"/>
      <c r="H234" s="1"/>
      <c r="I234" s="4"/>
      <c r="J234" s="10"/>
      <c r="K234" s="4"/>
      <c r="L234" s="10"/>
      <c r="M234" s="57"/>
      <c r="N234" s="59"/>
      <c r="O234" s="55"/>
      <c r="P234" s="55"/>
      <c r="Q234" s="55"/>
      <c r="R234" s="1"/>
    </row>
    <row r="235" spans="4:18" s="3" customFormat="1">
      <c r="D235" s="1"/>
      <c r="E235" s="1"/>
      <c r="F235" s="1"/>
      <c r="G235" s="7"/>
      <c r="H235" s="1"/>
      <c r="I235" s="4"/>
      <c r="J235" s="10"/>
      <c r="K235" s="4"/>
      <c r="L235" s="10"/>
      <c r="M235" s="57"/>
      <c r="N235" s="59"/>
      <c r="O235" s="55"/>
      <c r="P235" s="55"/>
      <c r="Q235" s="55"/>
      <c r="R235" s="1"/>
    </row>
    <row r="236" spans="4:18" s="3" customFormat="1">
      <c r="D236" s="1"/>
      <c r="E236" s="1"/>
      <c r="F236" s="1"/>
      <c r="G236" s="7"/>
      <c r="H236" s="1"/>
      <c r="I236" s="4"/>
      <c r="J236" s="10"/>
      <c r="K236" s="4"/>
      <c r="L236" s="10"/>
      <c r="M236" s="57"/>
      <c r="N236" s="59"/>
      <c r="O236" s="55"/>
      <c r="P236" s="55"/>
      <c r="Q236" s="55"/>
      <c r="R236" s="1"/>
    </row>
    <row r="237" spans="4:18" s="3" customFormat="1">
      <c r="D237" s="1"/>
      <c r="E237" s="1"/>
      <c r="F237" s="1"/>
      <c r="G237" s="7"/>
      <c r="H237" s="1"/>
      <c r="I237" s="4"/>
      <c r="J237" s="10"/>
      <c r="K237" s="4"/>
      <c r="L237" s="10"/>
      <c r="M237" s="57"/>
      <c r="N237" s="59"/>
      <c r="O237" s="55"/>
      <c r="P237" s="55"/>
      <c r="Q237" s="55"/>
      <c r="R237" s="1"/>
    </row>
    <row r="238" spans="4:18" s="3" customFormat="1">
      <c r="D238" s="1"/>
      <c r="E238" s="1"/>
      <c r="F238" s="1"/>
      <c r="G238" s="7"/>
      <c r="H238" s="1"/>
      <c r="I238" s="4"/>
      <c r="J238" s="10"/>
      <c r="K238" s="4"/>
      <c r="L238" s="10"/>
      <c r="M238" s="57"/>
      <c r="N238" s="59"/>
      <c r="O238" s="55"/>
      <c r="P238" s="55"/>
      <c r="Q238" s="55"/>
      <c r="R238" s="1"/>
    </row>
    <row r="239" spans="4:18" s="3" customFormat="1">
      <c r="D239" s="1"/>
      <c r="E239" s="1"/>
      <c r="F239" s="1"/>
      <c r="G239" s="7"/>
      <c r="H239" s="1"/>
      <c r="I239" s="4"/>
      <c r="J239" s="10"/>
      <c r="K239" s="4"/>
      <c r="L239" s="10"/>
      <c r="M239" s="57"/>
      <c r="N239" s="59"/>
      <c r="O239" s="55"/>
      <c r="P239" s="55"/>
      <c r="Q239" s="55"/>
      <c r="R239" s="1"/>
    </row>
    <row r="240" spans="4:18" s="3" customFormat="1">
      <c r="D240" s="1"/>
      <c r="E240" s="1"/>
      <c r="F240" s="1"/>
      <c r="G240" s="7"/>
      <c r="H240" s="1"/>
      <c r="I240" s="4"/>
      <c r="J240" s="10"/>
      <c r="K240" s="4"/>
      <c r="L240" s="10"/>
      <c r="M240" s="57"/>
      <c r="N240" s="59"/>
      <c r="O240" s="55"/>
      <c r="P240" s="55"/>
      <c r="Q240" s="55"/>
      <c r="R240" s="1"/>
    </row>
    <row r="241" spans="4:18" s="3" customFormat="1">
      <c r="D241" s="1"/>
      <c r="E241" s="1"/>
      <c r="F241" s="1"/>
      <c r="G241" s="7"/>
      <c r="H241" s="1"/>
      <c r="I241" s="4"/>
      <c r="J241" s="10"/>
      <c r="K241" s="4"/>
      <c r="L241" s="10"/>
      <c r="M241" s="57"/>
      <c r="N241" s="59"/>
      <c r="O241" s="55"/>
      <c r="P241" s="55"/>
      <c r="Q241" s="55"/>
      <c r="R241" s="1"/>
    </row>
    <row r="242" spans="4:18" s="3" customFormat="1">
      <c r="D242" s="1"/>
      <c r="E242" s="1"/>
      <c r="F242" s="1"/>
      <c r="G242" s="7"/>
      <c r="H242" s="1"/>
      <c r="I242" s="4"/>
      <c r="J242" s="10"/>
      <c r="K242" s="4"/>
      <c r="L242" s="10"/>
      <c r="M242" s="57"/>
      <c r="N242" s="59"/>
      <c r="O242" s="55"/>
      <c r="P242" s="55"/>
      <c r="Q242" s="55"/>
      <c r="R242" s="1"/>
    </row>
    <row r="243" spans="4:18" s="3" customFormat="1">
      <c r="D243" s="1"/>
      <c r="E243" s="1"/>
      <c r="F243" s="1"/>
      <c r="G243" s="7"/>
      <c r="H243" s="1"/>
      <c r="I243" s="4"/>
      <c r="J243" s="10"/>
      <c r="K243" s="4"/>
      <c r="L243" s="10"/>
      <c r="M243" s="57"/>
      <c r="N243" s="59"/>
      <c r="O243" s="55"/>
      <c r="P243" s="55"/>
      <c r="Q243" s="55"/>
      <c r="R243" s="1"/>
    </row>
    <row r="244" spans="4:18" s="3" customFormat="1">
      <c r="D244" s="1"/>
      <c r="E244" s="1"/>
      <c r="F244" s="1"/>
      <c r="G244" s="7"/>
      <c r="H244" s="1"/>
      <c r="I244" s="4"/>
      <c r="J244" s="10"/>
      <c r="K244" s="4"/>
      <c r="L244" s="10"/>
      <c r="M244" s="57"/>
      <c r="N244" s="59"/>
      <c r="O244" s="55"/>
      <c r="P244" s="55"/>
      <c r="Q244" s="55"/>
      <c r="R244" s="1"/>
    </row>
    <row r="245" spans="4:18" s="3" customFormat="1">
      <c r="D245" s="1"/>
      <c r="E245" s="1"/>
      <c r="F245" s="1"/>
      <c r="G245" s="7"/>
      <c r="H245" s="1"/>
      <c r="I245" s="4"/>
      <c r="J245" s="10"/>
      <c r="K245" s="4"/>
      <c r="L245" s="10"/>
      <c r="M245" s="57"/>
      <c r="N245" s="59"/>
      <c r="O245" s="55"/>
      <c r="P245" s="55"/>
      <c r="Q245" s="55"/>
      <c r="R245" s="1"/>
    </row>
    <row r="246" spans="4:18" s="3" customFormat="1">
      <c r="D246" s="1"/>
      <c r="E246" s="1"/>
      <c r="F246" s="1"/>
      <c r="G246" s="7"/>
      <c r="H246" s="1"/>
      <c r="I246" s="4"/>
      <c r="J246" s="10"/>
      <c r="K246" s="4"/>
      <c r="L246" s="10"/>
      <c r="M246" s="57"/>
      <c r="N246" s="59"/>
      <c r="O246" s="55"/>
      <c r="P246" s="55"/>
      <c r="Q246" s="55"/>
      <c r="R246" s="1"/>
    </row>
    <row r="247" spans="4:18" s="3" customFormat="1">
      <c r="D247" s="1"/>
      <c r="E247" s="1"/>
      <c r="F247" s="1"/>
      <c r="G247" s="7"/>
      <c r="H247" s="1"/>
      <c r="I247" s="4"/>
      <c r="J247" s="10"/>
      <c r="K247" s="4"/>
      <c r="L247" s="10"/>
      <c r="M247" s="57"/>
      <c r="N247" s="59"/>
      <c r="O247" s="55"/>
      <c r="P247" s="55"/>
      <c r="Q247" s="55"/>
      <c r="R247" s="1"/>
    </row>
    <row r="248" spans="4:18" s="3" customFormat="1">
      <c r="D248" s="1"/>
      <c r="E248" s="1"/>
      <c r="F248" s="1"/>
      <c r="G248" s="7"/>
      <c r="H248" s="1"/>
      <c r="I248" s="4"/>
      <c r="J248" s="10"/>
      <c r="K248" s="4"/>
      <c r="L248" s="10"/>
      <c r="M248" s="57"/>
      <c r="N248" s="59"/>
      <c r="O248" s="55"/>
      <c r="P248" s="55"/>
      <c r="Q248" s="55"/>
      <c r="R248" s="1"/>
    </row>
    <row r="249" spans="4:18" s="3" customFormat="1">
      <c r="D249" s="1"/>
      <c r="E249" s="1"/>
      <c r="F249" s="1"/>
      <c r="G249" s="7"/>
      <c r="H249" s="1"/>
      <c r="I249" s="4"/>
      <c r="J249" s="10"/>
      <c r="K249" s="4"/>
      <c r="L249" s="10"/>
      <c r="M249" s="57"/>
      <c r="N249" s="59"/>
      <c r="O249" s="55"/>
      <c r="P249" s="55"/>
      <c r="Q249" s="55"/>
      <c r="R249" s="1"/>
    </row>
    <row r="250" spans="4:18" s="3" customFormat="1">
      <c r="D250" s="1"/>
      <c r="E250" s="1"/>
      <c r="F250" s="1"/>
      <c r="G250" s="7"/>
      <c r="H250" s="1"/>
      <c r="I250" s="4"/>
      <c r="J250" s="10"/>
      <c r="K250" s="4"/>
      <c r="L250" s="10"/>
      <c r="M250" s="57"/>
      <c r="N250" s="59"/>
      <c r="O250" s="55"/>
      <c r="P250" s="55"/>
      <c r="Q250" s="55"/>
      <c r="R250" s="1"/>
    </row>
    <row r="251" spans="4:18" s="3" customFormat="1">
      <c r="D251" s="1"/>
      <c r="E251" s="1"/>
      <c r="F251" s="1"/>
      <c r="G251" s="7"/>
      <c r="H251" s="1"/>
      <c r="I251" s="4"/>
      <c r="J251" s="10"/>
      <c r="K251" s="4"/>
      <c r="L251" s="10"/>
      <c r="M251" s="57"/>
      <c r="N251" s="59"/>
      <c r="O251" s="55"/>
      <c r="P251" s="55"/>
      <c r="Q251" s="55"/>
      <c r="R251" s="1"/>
    </row>
    <row r="252" spans="4:18" s="3" customFormat="1">
      <c r="D252" s="1"/>
      <c r="E252" s="1"/>
      <c r="F252" s="1"/>
      <c r="G252" s="7"/>
      <c r="H252" s="1"/>
      <c r="I252" s="4"/>
      <c r="J252" s="10"/>
      <c r="K252" s="4"/>
      <c r="L252" s="10"/>
      <c r="M252" s="57"/>
      <c r="N252" s="59"/>
      <c r="O252" s="55"/>
      <c r="P252" s="55"/>
      <c r="Q252" s="55"/>
      <c r="R252" s="1"/>
    </row>
    <row r="253" spans="4:18" s="3" customFormat="1">
      <c r="D253" s="1"/>
      <c r="E253" s="1"/>
      <c r="F253" s="1"/>
      <c r="G253" s="7"/>
      <c r="H253" s="1"/>
      <c r="I253" s="4"/>
      <c r="J253" s="10"/>
      <c r="K253" s="4"/>
      <c r="L253" s="10"/>
      <c r="M253" s="57"/>
      <c r="N253" s="59"/>
      <c r="O253" s="55"/>
      <c r="P253" s="55"/>
      <c r="Q253" s="55"/>
      <c r="R253" s="1"/>
    </row>
    <row r="254" spans="4:18" s="3" customFormat="1">
      <c r="D254" s="1"/>
      <c r="E254" s="1"/>
      <c r="F254" s="1"/>
      <c r="G254" s="7"/>
      <c r="H254" s="1"/>
      <c r="I254" s="4"/>
      <c r="J254" s="10"/>
      <c r="K254" s="4"/>
      <c r="L254" s="10"/>
      <c r="M254" s="57"/>
      <c r="N254" s="59"/>
      <c r="O254" s="55"/>
      <c r="P254" s="55"/>
      <c r="Q254" s="55"/>
      <c r="R254" s="1"/>
    </row>
    <row r="255" spans="4:18" s="3" customFormat="1">
      <c r="D255" s="1"/>
      <c r="E255" s="1"/>
      <c r="F255" s="1"/>
      <c r="G255" s="7"/>
      <c r="H255" s="1"/>
      <c r="I255" s="4"/>
      <c r="J255" s="10"/>
      <c r="K255" s="4"/>
      <c r="L255" s="10"/>
      <c r="M255" s="57"/>
      <c r="N255" s="59"/>
      <c r="O255" s="55"/>
      <c r="P255" s="55"/>
      <c r="Q255" s="55"/>
      <c r="R255" s="1"/>
    </row>
    <row r="256" spans="4:18" s="3" customFormat="1">
      <c r="D256" s="1"/>
      <c r="E256" s="1"/>
      <c r="F256" s="1"/>
      <c r="G256" s="7"/>
      <c r="H256" s="1"/>
      <c r="I256" s="4"/>
      <c r="J256" s="10"/>
      <c r="K256" s="4"/>
      <c r="L256" s="10"/>
      <c r="M256" s="57"/>
      <c r="N256" s="59"/>
      <c r="O256" s="55"/>
      <c r="P256" s="55"/>
      <c r="Q256" s="55"/>
      <c r="R256" s="1"/>
    </row>
    <row r="257" spans="4:18" s="3" customFormat="1">
      <c r="D257" s="1"/>
      <c r="E257" s="1"/>
      <c r="F257" s="1"/>
      <c r="G257" s="7"/>
      <c r="H257" s="1"/>
      <c r="I257" s="4"/>
      <c r="J257" s="10"/>
      <c r="K257" s="4"/>
      <c r="L257" s="10"/>
      <c r="M257" s="57"/>
      <c r="N257" s="59"/>
      <c r="O257" s="55"/>
      <c r="P257" s="55"/>
      <c r="Q257" s="55"/>
      <c r="R257" s="1"/>
    </row>
    <row r="258" spans="4:18" s="3" customFormat="1">
      <c r="D258" s="1"/>
      <c r="E258" s="1"/>
      <c r="F258" s="1"/>
      <c r="G258" s="7"/>
      <c r="H258" s="1"/>
      <c r="I258" s="4"/>
      <c r="J258" s="10"/>
      <c r="K258" s="4"/>
      <c r="L258" s="10"/>
      <c r="M258" s="57"/>
      <c r="N258" s="59"/>
      <c r="O258" s="55"/>
      <c r="P258" s="55"/>
      <c r="Q258" s="55"/>
      <c r="R258" s="1"/>
    </row>
    <row r="259" spans="4:18" s="3" customFormat="1">
      <c r="D259" s="1"/>
      <c r="E259" s="1"/>
      <c r="F259" s="1"/>
      <c r="G259" s="7"/>
      <c r="H259" s="1"/>
      <c r="I259" s="4"/>
      <c r="J259" s="10"/>
      <c r="K259" s="4"/>
      <c r="L259" s="10"/>
      <c r="M259" s="57"/>
      <c r="N259" s="59"/>
      <c r="O259" s="55"/>
      <c r="P259" s="55"/>
      <c r="Q259" s="55"/>
      <c r="R259" s="1"/>
    </row>
    <row r="260" spans="4:18" s="3" customFormat="1">
      <c r="D260" s="1"/>
      <c r="E260" s="1"/>
      <c r="F260" s="1"/>
      <c r="G260" s="7"/>
      <c r="H260" s="1"/>
      <c r="I260" s="4"/>
      <c r="J260" s="10"/>
      <c r="K260" s="4"/>
      <c r="L260" s="10"/>
      <c r="M260" s="57"/>
      <c r="N260" s="59"/>
      <c r="O260" s="55"/>
      <c r="P260" s="55"/>
      <c r="Q260" s="55"/>
      <c r="R260" s="1"/>
    </row>
    <row r="261" spans="4:18" s="3" customFormat="1">
      <c r="D261" s="1"/>
      <c r="E261" s="1"/>
      <c r="F261" s="1"/>
      <c r="G261" s="7"/>
      <c r="H261" s="1"/>
      <c r="I261" s="4"/>
      <c r="J261" s="10"/>
      <c r="K261" s="4"/>
      <c r="L261" s="10"/>
      <c r="M261" s="57"/>
      <c r="N261" s="59"/>
      <c r="O261" s="55"/>
      <c r="P261" s="55"/>
      <c r="Q261" s="55"/>
      <c r="R261" s="1"/>
    </row>
    <row r="262" spans="4:18" s="3" customFormat="1">
      <c r="D262" s="1"/>
      <c r="E262" s="1"/>
      <c r="F262" s="1"/>
      <c r="G262" s="7"/>
      <c r="H262" s="1"/>
      <c r="I262" s="4"/>
      <c r="J262" s="10"/>
      <c r="K262" s="4"/>
      <c r="L262" s="10"/>
      <c r="M262" s="57"/>
      <c r="N262" s="59"/>
      <c r="O262" s="55"/>
      <c r="P262" s="55"/>
      <c r="Q262" s="55"/>
      <c r="R262" s="1"/>
    </row>
    <row r="263" spans="4:18" s="3" customFormat="1">
      <c r="D263" s="1"/>
      <c r="E263" s="1"/>
      <c r="F263" s="1"/>
      <c r="G263" s="7"/>
      <c r="H263" s="1"/>
      <c r="I263" s="4"/>
      <c r="J263" s="10"/>
      <c r="K263" s="4"/>
      <c r="L263" s="10"/>
      <c r="M263" s="57"/>
      <c r="N263" s="59"/>
      <c r="O263" s="55"/>
      <c r="P263" s="55"/>
      <c r="Q263" s="55"/>
      <c r="R263" s="1"/>
    </row>
    <row r="264" spans="4:18" s="3" customFormat="1">
      <c r="D264" s="1"/>
      <c r="E264" s="1"/>
      <c r="F264" s="1"/>
      <c r="G264" s="7"/>
      <c r="H264" s="1"/>
      <c r="I264" s="4"/>
      <c r="J264" s="10"/>
      <c r="K264" s="4"/>
      <c r="L264" s="10"/>
      <c r="M264" s="57"/>
      <c r="N264" s="59"/>
      <c r="O264" s="55"/>
      <c r="P264" s="55"/>
      <c r="Q264" s="55"/>
      <c r="R264" s="1"/>
    </row>
    <row r="265" spans="4:18" s="3" customFormat="1">
      <c r="D265" s="1"/>
      <c r="E265" s="1"/>
      <c r="F265" s="1"/>
      <c r="G265" s="7"/>
      <c r="H265" s="1"/>
      <c r="I265" s="4"/>
      <c r="J265" s="10"/>
      <c r="K265" s="4"/>
      <c r="L265" s="10"/>
      <c r="M265" s="57"/>
      <c r="N265" s="59"/>
      <c r="O265" s="55"/>
      <c r="P265" s="55"/>
      <c r="Q265" s="55"/>
      <c r="R265" s="1"/>
    </row>
    <row r="266" spans="4:18" s="3" customFormat="1">
      <c r="D266" s="1"/>
      <c r="E266" s="1"/>
      <c r="F266" s="1"/>
      <c r="G266" s="7"/>
      <c r="H266" s="1"/>
      <c r="I266" s="4"/>
      <c r="J266" s="10"/>
      <c r="K266" s="4"/>
      <c r="L266" s="10"/>
      <c r="M266" s="57"/>
      <c r="N266" s="59"/>
      <c r="O266" s="55"/>
      <c r="P266" s="55"/>
      <c r="Q266" s="55"/>
      <c r="R266" s="1"/>
    </row>
    <row r="267" spans="4:18" s="3" customFormat="1">
      <c r="D267" s="1"/>
      <c r="E267" s="1"/>
      <c r="F267" s="1"/>
      <c r="G267" s="7"/>
      <c r="H267" s="1"/>
      <c r="I267" s="4"/>
      <c r="J267" s="10"/>
      <c r="K267" s="4"/>
      <c r="L267" s="10"/>
      <c r="M267" s="57"/>
      <c r="N267" s="59"/>
      <c r="O267" s="55"/>
      <c r="P267" s="55"/>
      <c r="Q267" s="55"/>
      <c r="R267" s="1"/>
    </row>
    <row r="268" spans="4:18" s="3" customFormat="1">
      <c r="D268" s="1"/>
      <c r="E268" s="1"/>
      <c r="F268" s="1"/>
      <c r="G268" s="7"/>
      <c r="H268" s="1"/>
      <c r="I268" s="4"/>
      <c r="J268" s="10"/>
      <c r="K268" s="4"/>
      <c r="L268" s="10"/>
      <c r="M268" s="57"/>
      <c r="N268" s="59"/>
      <c r="O268" s="55"/>
      <c r="P268" s="55"/>
      <c r="Q268" s="55"/>
      <c r="R268" s="1"/>
    </row>
    <row r="269" spans="4:18" s="3" customFormat="1">
      <c r="D269" s="1"/>
      <c r="E269" s="1"/>
      <c r="F269" s="1"/>
      <c r="G269" s="7"/>
      <c r="H269" s="1"/>
      <c r="I269" s="4"/>
      <c r="J269" s="10"/>
      <c r="K269" s="4"/>
      <c r="L269" s="10"/>
      <c r="M269" s="57"/>
      <c r="N269" s="59"/>
      <c r="O269" s="55"/>
      <c r="P269" s="55"/>
      <c r="Q269" s="55"/>
      <c r="R269" s="1"/>
    </row>
    <row r="270" spans="4:18" s="3" customFormat="1">
      <c r="D270" s="1"/>
      <c r="E270" s="1"/>
      <c r="F270" s="1"/>
      <c r="G270" s="7"/>
      <c r="H270" s="1"/>
      <c r="I270" s="4"/>
      <c r="J270" s="10"/>
      <c r="K270" s="4"/>
      <c r="L270" s="10"/>
      <c r="M270" s="57"/>
      <c r="N270" s="59"/>
      <c r="O270" s="55"/>
      <c r="P270" s="55"/>
      <c r="Q270" s="55"/>
      <c r="R270" s="1"/>
    </row>
    <row r="271" spans="4:18" s="3" customFormat="1">
      <c r="D271" s="1"/>
      <c r="E271" s="1"/>
      <c r="F271" s="1"/>
      <c r="G271" s="7"/>
      <c r="H271" s="1"/>
      <c r="I271" s="4"/>
      <c r="J271" s="10"/>
      <c r="K271" s="4"/>
      <c r="L271" s="10"/>
      <c r="M271" s="57"/>
      <c r="N271" s="59"/>
      <c r="O271" s="55"/>
      <c r="P271" s="55"/>
      <c r="Q271" s="55"/>
      <c r="R271" s="1"/>
    </row>
    <row r="272" spans="4:18" s="3" customFormat="1">
      <c r="D272" s="1"/>
      <c r="E272" s="1"/>
      <c r="F272" s="1"/>
      <c r="G272" s="7"/>
      <c r="H272" s="1"/>
      <c r="I272" s="4"/>
      <c r="J272" s="10"/>
      <c r="K272" s="4"/>
      <c r="L272" s="10"/>
      <c r="M272" s="57"/>
      <c r="N272" s="59"/>
      <c r="O272" s="55"/>
      <c r="P272" s="55"/>
      <c r="Q272" s="55"/>
      <c r="R272" s="1"/>
    </row>
    <row r="273" spans="4:18" s="3" customFormat="1">
      <c r="D273" s="1"/>
      <c r="E273" s="1"/>
      <c r="F273" s="1"/>
      <c r="G273" s="7"/>
      <c r="H273" s="1"/>
      <c r="I273" s="4"/>
      <c r="J273" s="10"/>
      <c r="K273" s="4"/>
      <c r="L273" s="10"/>
      <c r="M273" s="57"/>
      <c r="N273" s="59"/>
      <c r="O273" s="55"/>
      <c r="P273" s="55"/>
      <c r="Q273" s="55"/>
      <c r="R273" s="1"/>
    </row>
    <row r="274" spans="4:18" s="3" customFormat="1">
      <c r="D274" s="1"/>
      <c r="E274" s="1"/>
      <c r="F274" s="1"/>
      <c r="G274" s="7"/>
      <c r="H274" s="1"/>
      <c r="I274" s="4"/>
      <c r="J274" s="10"/>
      <c r="K274" s="4"/>
      <c r="L274" s="10"/>
      <c r="M274" s="57"/>
      <c r="N274" s="59"/>
      <c r="O274" s="55"/>
      <c r="P274" s="55"/>
      <c r="Q274" s="55"/>
      <c r="R274" s="1"/>
    </row>
    <row r="275" spans="4:18" s="3" customFormat="1">
      <c r="D275" s="1"/>
      <c r="E275" s="1"/>
      <c r="F275" s="1"/>
      <c r="G275" s="7"/>
      <c r="H275" s="1"/>
      <c r="I275" s="4"/>
      <c r="J275" s="10"/>
      <c r="K275" s="4"/>
      <c r="L275" s="10"/>
      <c r="M275" s="57"/>
      <c r="N275" s="59"/>
      <c r="O275" s="55"/>
      <c r="P275" s="55"/>
      <c r="Q275" s="55"/>
      <c r="R275" s="1"/>
    </row>
    <row r="276" spans="4:18" s="3" customFormat="1">
      <c r="D276" s="1"/>
      <c r="E276" s="1"/>
      <c r="F276" s="1"/>
      <c r="G276" s="7"/>
      <c r="H276" s="1"/>
      <c r="I276" s="4"/>
      <c r="J276" s="10"/>
      <c r="K276" s="4"/>
      <c r="L276" s="10"/>
      <c r="M276" s="57"/>
      <c r="N276" s="59"/>
      <c r="O276" s="55"/>
      <c r="P276" s="55"/>
      <c r="Q276" s="55"/>
      <c r="R276" s="1"/>
    </row>
    <row r="277" spans="4:18" s="3" customFormat="1">
      <c r="D277" s="1"/>
      <c r="E277" s="1"/>
      <c r="F277" s="1"/>
      <c r="G277" s="7"/>
      <c r="H277" s="1"/>
      <c r="I277" s="4"/>
      <c r="J277" s="10"/>
      <c r="K277" s="4"/>
      <c r="L277" s="10"/>
      <c r="M277" s="57"/>
      <c r="N277" s="59"/>
      <c r="O277" s="55"/>
      <c r="P277" s="55"/>
      <c r="Q277" s="55"/>
      <c r="R277" s="1"/>
    </row>
    <row r="278" spans="4:18" s="3" customFormat="1">
      <c r="D278" s="1"/>
      <c r="E278" s="1"/>
      <c r="F278" s="1"/>
      <c r="G278" s="7"/>
      <c r="H278" s="1"/>
      <c r="I278" s="4"/>
      <c r="J278" s="10"/>
      <c r="K278" s="4"/>
      <c r="L278" s="10"/>
      <c r="M278" s="57"/>
      <c r="N278" s="59"/>
      <c r="O278" s="55"/>
      <c r="P278" s="55"/>
      <c r="Q278" s="55"/>
      <c r="R278" s="1"/>
    </row>
    <row r="279" spans="4:18" s="3" customFormat="1">
      <c r="D279" s="1"/>
      <c r="E279" s="1"/>
      <c r="F279" s="1"/>
      <c r="G279" s="7"/>
      <c r="H279" s="1"/>
      <c r="I279" s="4"/>
      <c r="J279" s="10"/>
      <c r="K279" s="4"/>
      <c r="L279" s="10"/>
      <c r="M279" s="57"/>
      <c r="N279" s="59"/>
      <c r="O279" s="55"/>
      <c r="P279" s="55"/>
      <c r="Q279" s="55"/>
      <c r="R279" s="1"/>
    </row>
    <row r="280" spans="4:18" s="3" customFormat="1">
      <c r="D280" s="1"/>
      <c r="E280" s="1"/>
      <c r="F280" s="1"/>
      <c r="G280" s="7"/>
      <c r="H280" s="1"/>
      <c r="I280" s="4"/>
      <c r="J280" s="10"/>
      <c r="K280" s="4"/>
      <c r="L280" s="10"/>
      <c r="M280" s="57"/>
      <c r="N280" s="59"/>
      <c r="O280" s="55"/>
      <c r="P280" s="55"/>
      <c r="Q280" s="55"/>
      <c r="R280" s="1"/>
    </row>
    <row r="281" spans="4:18" s="3" customFormat="1">
      <c r="D281" s="1"/>
      <c r="E281" s="1"/>
      <c r="F281" s="1"/>
      <c r="G281" s="7"/>
      <c r="H281" s="1"/>
      <c r="I281" s="4"/>
      <c r="J281" s="10"/>
      <c r="K281" s="4"/>
      <c r="L281" s="10"/>
      <c r="M281" s="57"/>
      <c r="N281" s="59"/>
      <c r="O281" s="55"/>
      <c r="P281" s="55"/>
      <c r="Q281" s="55"/>
      <c r="R281" s="1"/>
    </row>
    <row r="282" spans="4:18" s="3" customFormat="1">
      <c r="D282" s="1"/>
      <c r="E282" s="1"/>
      <c r="F282" s="1"/>
      <c r="G282" s="7"/>
      <c r="H282" s="1"/>
      <c r="I282" s="4"/>
      <c r="J282" s="10"/>
      <c r="K282" s="4"/>
      <c r="L282" s="10"/>
      <c r="M282" s="57"/>
      <c r="N282" s="59"/>
      <c r="O282" s="55"/>
      <c r="P282" s="55"/>
      <c r="Q282" s="55"/>
      <c r="R282" s="1"/>
    </row>
    <row r="283" spans="4:18" s="3" customFormat="1">
      <c r="D283" s="1"/>
      <c r="E283" s="1"/>
      <c r="F283" s="1"/>
      <c r="G283" s="7"/>
      <c r="H283" s="1"/>
      <c r="I283" s="4"/>
      <c r="J283" s="10"/>
      <c r="K283" s="4"/>
      <c r="L283" s="10"/>
      <c r="M283" s="57"/>
      <c r="N283" s="59"/>
      <c r="O283" s="55"/>
      <c r="P283" s="55"/>
      <c r="Q283" s="55"/>
      <c r="R283" s="1"/>
    </row>
    <row r="284" spans="4:18" s="3" customFormat="1">
      <c r="D284" s="1"/>
      <c r="E284" s="1"/>
      <c r="F284" s="1"/>
      <c r="G284" s="7"/>
      <c r="H284" s="1"/>
      <c r="I284" s="4"/>
      <c r="J284" s="10"/>
      <c r="K284" s="4"/>
      <c r="L284" s="10"/>
      <c r="M284" s="57"/>
      <c r="N284" s="59"/>
      <c r="O284" s="55"/>
      <c r="P284" s="55"/>
      <c r="Q284" s="55"/>
      <c r="R284" s="1"/>
    </row>
    <row r="285" spans="4:18" s="3" customFormat="1">
      <c r="D285" s="1"/>
      <c r="E285" s="1"/>
      <c r="F285" s="1"/>
      <c r="G285" s="7"/>
      <c r="H285" s="1"/>
      <c r="I285" s="4"/>
      <c r="J285" s="10"/>
      <c r="K285" s="4"/>
      <c r="L285" s="10"/>
      <c r="M285" s="57"/>
      <c r="N285" s="59"/>
      <c r="O285" s="55"/>
      <c r="P285" s="55"/>
      <c r="Q285" s="55"/>
      <c r="R285" s="1"/>
    </row>
    <row r="286" spans="4:18" s="3" customFormat="1">
      <c r="D286" s="1"/>
      <c r="E286" s="1"/>
      <c r="F286" s="1"/>
      <c r="G286" s="7"/>
      <c r="H286" s="1"/>
      <c r="I286" s="4"/>
      <c r="J286" s="10"/>
      <c r="K286" s="4"/>
      <c r="L286" s="10"/>
      <c r="M286" s="57"/>
      <c r="N286" s="59"/>
      <c r="O286" s="55"/>
      <c r="P286" s="55"/>
      <c r="Q286" s="55"/>
      <c r="R286" s="1"/>
    </row>
    <row r="287" spans="4:18" s="3" customFormat="1">
      <c r="D287" s="1"/>
      <c r="E287" s="1"/>
      <c r="F287" s="1"/>
      <c r="G287" s="7"/>
      <c r="H287" s="1"/>
      <c r="I287" s="4"/>
      <c r="J287" s="10"/>
      <c r="K287" s="4"/>
      <c r="L287" s="10"/>
      <c r="M287" s="57"/>
      <c r="N287" s="59"/>
      <c r="O287" s="55"/>
      <c r="P287" s="55"/>
      <c r="Q287" s="55"/>
      <c r="R287" s="1"/>
    </row>
    <row r="288" spans="4:18" s="3" customFormat="1">
      <c r="D288" s="1"/>
      <c r="E288" s="1"/>
      <c r="F288" s="1"/>
      <c r="G288" s="7"/>
      <c r="H288" s="1"/>
      <c r="I288" s="4"/>
      <c r="J288" s="10"/>
      <c r="K288" s="4"/>
      <c r="L288" s="10"/>
      <c r="M288" s="57"/>
      <c r="N288" s="59"/>
      <c r="O288" s="55"/>
      <c r="P288" s="55"/>
      <c r="Q288" s="55"/>
      <c r="R288" s="1"/>
    </row>
    <row r="289" spans="4:18" s="3" customFormat="1">
      <c r="D289" s="1"/>
      <c r="E289" s="1"/>
      <c r="F289" s="1"/>
      <c r="G289" s="7"/>
      <c r="H289" s="1"/>
      <c r="I289" s="4"/>
      <c r="J289" s="10"/>
      <c r="K289" s="4"/>
      <c r="L289" s="10"/>
      <c r="M289" s="57"/>
      <c r="N289" s="59"/>
      <c r="O289" s="55"/>
      <c r="P289" s="55"/>
      <c r="Q289" s="55"/>
      <c r="R289" s="1"/>
    </row>
    <row r="290" spans="4:18" s="3" customFormat="1">
      <c r="D290" s="1"/>
      <c r="E290" s="1"/>
      <c r="F290" s="1"/>
      <c r="G290" s="7"/>
      <c r="H290" s="1"/>
      <c r="I290" s="4"/>
      <c r="J290" s="10"/>
      <c r="K290" s="4"/>
      <c r="L290" s="10"/>
      <c r="M290" s="57"/>
      <c r="N290" s="59"/>
      <c r="O290" s="55"/>
      <c r="P290" s="55"/>
      <c r="Q290" s="55"/>
      <c r="R290" s="1"/>
    </row>
    <row r="291" spans="4:18" s="3" customFormat="1">
      <c r="D291" s="1"/>
      <c r="E291" s="1"/>
      <c r="F291" s="1"/>
      <c r="G291" s="7"/>
      <c r="H291" s="1"/>
      <c r="I291" s="4"/>
      <c r="J291" s="10"/>
      <c r="K291" s="4"/>
      <c r="L291" s="10"/>
      <c r="M291" s="57"/>
      <c r="N291" s="59"/>
      <c r="O291" s="55"/>
      <c r="P291" s="55"/>
      <c r="Q291" s="55"/>
      <c r="R291" s="1"/>
    </row>
    <row r="292" spans="4:18" s="3" customFormat="1">
      <c r="D292" s="1"/>
      <c r="E292" s="1"/>
      <c r="F292" s="1"/>
      <c r="G292" s="7"/>
      <c r="H292" s="1"/>
      <c r="I292" s="4"/>
      <c r="J292" s="10"/>
      <c r="K292" s="4"/>
      <c r="L292" s="10"/>
      <c r="M292" s="57"/>
      <c r="N292" s="59"/>
      <c r="O292" s="55"/>
      <c r="P292" s="55"/>
      <c r="Q292" s="55"/>
      <c r="R292" s="1"/>
    </row>
    <row r="293" spans="4:18" s="3" customFormat="1">
      <c r="D293" s="1"/>
      <c r="E293" s="1"/>
      <c r="F293" s="1"/>
      <c r="G293" s="7"/>
      <c r="H293" s="1"/>
      <c r="I293" s="4"/>
      <c r="J293" s="10"/>
      <c r="K293" s="4"/>
      <c r="L293" s="10"/>
      <c r="M293" s="57"/>
      <c r="N293" s="59"/>
      <c r="O293" s="55"/>
      <c r="P293" s="55"/>
      <c r="Q293" s="55"/>
      <c r="R293" s="1"/>
    </row>
    <row r="294" spans="4:18" s="3" customFormat="1">
      <c r="D294" s="1"/>
      <c r="E294" s="1"/>
      <c r="F294" s="1"/>
      <c r="G294" s="7"/>
      <c r="H294" s="1"/>
      <c r="I294" s="4"/>
      <c r="J294" s="10"/>
      <c r="K294" s="4"/>
      <c r="L294" s="10"/>
      <c r="M294" s="57"/>
      <c r="N294" s="59"/>
      <c r="O294" s="55"/>
      <c r="P294" s="55"/>
      <c r="Q294" s="55"/>
      <c r="R294" s="1"/>
    </row>
    <row r="295" spans="4:18" s="3" customFormat="1">
      <c r="D295" s="1"/>
      <c r="E295" s="1"/>
      <c r="F295" s="1"/>
      <c r="G295" s="7"/>
      <c r="H295" s="1"/>
      <c r="I295" s="4"/>
      <c r="J295" s="10"/>
      <c r="K295" s="4"/>
      <c r="L295" s="10"/>
      <c r="M295" s="57"/>
      <c r="N295" s="59"/>
      <c r="O295" s="55"/>
      <c r="P295" s="55"/>
      <c r="Q295" s="55"/>
      <c r="R295" s="1"/>
    </row>
    <row r="296" spans="4:18" s="3" customFormat="1">
      <c r="D296" s="1"/>
      <c r="E296" s="1"/>
      <c r="F296" s="1"/>
      <c r="G296" s="7"/>
      <c r="H296" s="1"/>
      <c r="I296" s="4"/>
      <c r="J296" s="10"/>
      <c r="K296" s="4"/>
      <c r="L296" s="10"/>
      <c r="M296" s="57"/>
      <c r="N296" s="59"/>
      <c r="O296" s="55"/>
      <c r="P296" s="55"/>
      <c r="Q296" s="55"/>
      <c r="R296" s="1"/>
    </row>
    <row r="297" spans="4:18" s="3" customFormat="1">
      <c r="D297" s="1"/>
      <c r="E297" s="1"/>
      <c r="F297" s="1"/>
      <c r="G297" s="7"/>
      <c r="H297" s="1"/>
      <c r="I297" s="4"/>
      <c r="J297" s="10"/>
      <c r="K297" s="4"/>
      <c r="L297" s="10"/>
      <c r="M297" s="57"/>
      <c r="N297" s="59"/>
      <c r="O297" s="55"/>
      <c r="P297" s="55"/>
      <c r="Q297" s="55"/>
      <c r="R297" s="1"/>
    </row>
    <row r="298" spans="4:18" s="3" customFormat="1">
      <c r="D298" s="1"/>
      <c r="E298" s="1"/>
      <c r="F298" s="1"/>
      <c r="G298" s="7"/>
      <c r="H298" s="1"/>
      <c r="I298" s="4"/>
      <c r="J298" s="10"/>
      <c r="K298" s="4"/>
      <c r="L298" s="10"/>
      <c r="M298" s="57"/>
      <c r="N298" s="59"/>
      <c r="O298" s="55"/>
      <c r="P298" s="55"/>
      <c r="Q298" s="55"/>
      <c r="R298" s="1"/>
    </row>
    <row r="299" spans="4:18" s="3" customFormat="1">
      <c r="D299" s="1"/>
      <c r="E299" s="1"/>
      <c r="F299" s="1"/>
      <c r="G299" s="7"/>
      <c r="H299" s="1"/>
      <c r="I299" s="4"/>
      <c r="J299" s="10"/>
      <c r="K299" s="4"/>
      <c r="L299" s="10"/>
      <c r="M299" s="57"/>
      <c r="N299" s="59"/>
      <c r="O299" s="55"/>
      <c r="P299" s="55"/>
      <c r="Q299" s="55"/>
      <c r="R299" s="1"/>
    </row>
    <row r="300" spans="4:18" s="3" customFormat="1">
      <c r="D300" s="1"/>
      <c r="E300" s="1"/>
      <c r="F300" s="1"/>
      <c r="G300" s="7"/>
      <c r="H300" s="1"/>
      <c r="I300" s="4"/>
      <c r="J300" s="10"/>
      <c r="K300" s="4"/>
      <c r="L300" s="10"/>
      <c r="M300" s="57"/>
      <c r="N300" s="59"/>
      <c r="O300" s="55"/>
      <c r="P300" s="55"/>
      <c r="Q300" s="55"/>
      <c r="R300" s="1"/>
    </row>
    <row r="301" spans="4:18" s="3" customFormat="1">
      <c r="D301" s="1"/>
      <c r="E301" s="1"/>
      <c r="F301" s="1"/>
      <c r="G301" s="7"/>
      <c r="H301" s="1"/>
      <c r="I301" s="4"/>
      <c r="J301" s="10"/>
      <c r="K301" s="4"/>
      <c r="L301" s="10"/>
      <c r="M301" s="57"/>
      <c r="N301" s="59"/>
      <c r="O301" s="55"/>
      <c r="P301" s="55"/>
      <c r="Q301" s="55"/>
      <c r="R301" s="1"/>
    </row>
    <row r="302" spans="4:18">
      <c r="G302" s="7"/>
    </row>
    <row r="303" spans="4:18">
      <c r="G303" s="7"/>
    </row>
    <row r="304" spans="4:18">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sheetData>
  <mergeCells count="2">
    <mergeCell ref="M4:Q4"/>
    <mergeCell ref="B7:B33"/>
  </mergeCells>
  <phoneticPr fontId="2"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59999389629810485"/>
  </sheetPr>
  <dimension ref="B1:AP697"/>
  <sheetViews>
    <sheetView zoomScaleNormal="100" workbookViewId="0">
      <pane ySplit="6" topLeftCell="A7" activePane="bottomLeft" state="frozen"/>
      <selection pane="bottomLeft" activeCell="T27" sqref="T2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C207</v>
      </c>
      <c r="C2" s="97" t="s">
        <v>1200</v>
      </c>
      <c r="L2" s="71"/>
      <c r="M2" s="73" t="s">
        <v>256</v>
      </c>
      <c r="N2" s="72" t="s">
        <v>254</v>
      </c>
      <c r="O2" s="73" t="s">
        <v>253</v>
      </c>
      <c r="P2" s="73" t="s">
        <v>255</v>
      </c>
      <c r="Q2" s="74" t="s">
        <v>252</v>
      </c>
    </row>
    <row r="3" spans="2:42" ht="24.95" customHeight="1">
      <c r="L3" s="76" t="s">
        <v>123</v>
      </c>
      <c r="M3" s="70">
        <f>P3+Q3</f>
        <v>32.300000000000004</v>
      </c>
      <c r="N3" s="169">
        <f>P3/(P3+Q3)</f>
        <v>0.9900000000000001</v>
      </c>
      <c r="O3" s="70">
        <f>SUM(O7:O33)</f>
        <v>10.1</v>
      </c>
      <c r="P3" s="70">
        <f>SUM(P7:P33)</f>
        <v>31.977000000000007</v>
      </c>
      <c r="Q3" s="77">
        <f>SUM(Q7:Q33)</f>
        <v>0.32300000000000018</v>
      </c>
    </row>
    <row r="4" spans="2:42" ht="24.95" customHeight="1" thickBot="1">
      <c r="L4" s="75" t="s">
        <v>124</v>
      </c>
      <c r="M4" s="554">
        <f>(O3+P3)/(M3+O3)</f>
        <v>0.9923820754716981</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C207</v>
      </c>
      <c r="C7" s="115" t="str">
        <f>C2</f>
        <v>OC Protection(Ch.2)</v>
      </c>
      <c r="D7" s="34" t="s">
        <v>1199</v>
      </c>
      <c r="E7" s="35" t="s">
        <v>883</v>
      </c>
      <c r="F7" s="36" t="s">
        <v>971</v>
      </c>
      <c r="G7" s="170" t="s">
        <v>884</v>
      </c>
      <c r="H7" s="202">
        <v>0.1</v>
      </c>
      <c r="I7" s="203" t="s">
        <v>81</v>
      </c>
      <c r="J7" s="106" t="s">
        <v>918</v>
      </c>
      <c r="K7" s="39" t="s">
        <v>929</v>
      </c>
      <c r="L7" s="204" t="s">
        <v>217</v>
      </c>
      <c r="M7" s="84">
        <v>25</v>
      </c>
      <c r="N7" s="38">
        <f t="shared" ref="N7:N33" si="0">IF(K7="Detected", 0.99,0)</f>
        <v>0</v>
      </c>
      <c r="O7" s="79">
        <f t="shared" ref="O7:O33" si="1">IF(I7="Safe", M7*H7,0)</f>
        <v>2.5</v>
      </c>
      <c r="P7" s="79">
        <f t="shared" ref="P7:P33" si="2">IF(I7="Dangerous",M7*H7*N7,0)</f>
        <v>0</v>
      </c>
      <c r="Q7" s="157">
        <f t="shared" ref="Q7:Q21" si="3">IF(P7=0,0,M7*H7*(1-N7))</f>
        <v>0</v>
      </c>
      <c r="R7" s="205"/>
    </row>
    <row r="8" spans="2:42" s="3" customFormat="1" ht="27.95" customHeight="1">
      <c r="B8" s="563"/>
      <c r="C8" s="188"/>
      <c r="D8" s="20"/>
      <c r="E8" s="21"/>
      <c r="F8" s="31"/>
      <c r="G8" s="193" t="s">
        <v>885</v>
      </c>
      <c r="H8" s="183">
        <v>0.9</v>
      </c>
      <c r="I8" s="179" t="s">
        <v>68</v>
      </c>
      <c r="J8" s="12" t="s">
        <v>1209</v>
      </c>
      <c r="K8" s="16" t="s">
        <v>221</v>
      </c>
      <c r="L8" s="65" t="s">
        <v>1211</v>
      </c>
      <c r="M8" s="85">
        <f>M7</f>
        <v>25</v>
      </c>
      <c r="N8" s="15">
        <f t="shared" si="0"/>
        <v>0.99</v>
      </c>
      <c r="O8" s="78">
        <f t="shared" si="1"/>
        <v>0</v>
      </c>
      <c r="P8" s="78">
        <f t="shared" si="2"/>
        <v>22.274999999999999</v>
      </c>
      <c r="Q8" s="153">
        <f t="shared" si="3"/>
        <v>0.2250000000000002</v>
      </c>
      <c r="R8" s="194"/>
    </row>
    <row r="9" spans="2:42" s="3" customFormat="1" ht="27.95" customHeight="1">
      <c r="B9" s="563"/>
      <c r="C9" s="188"/>
      <c r="D9" s="17" t="s">
        <v>1201</v>
      </c>
      <c r="E9" s="18" t="s">
        <v>881</v>
      </c>
      <c r="F9" s="19" t="s">
        <v>954</v>
      </c>
      <c r="G9" s="163" t="s">
        <v>872</v>
      </c>
      <c r="H9" s="15">
        <v>0.8</v>
      </c>
      <c r="I9" s="16" t="s">
        <v>68</v>
      </c>
      <c r="J9" s="12" t="s">
        <v>1209</v>
      </c>
      <c r="K9" s="16" t="s">
        <v>82</v>
      </c>
      <c r="L9" s="65" t="s">
        <v>1211</v>
      </c>
      <c r="M9" s="85">
        <v>3</v>
      </c>
      <c r="N9" s="15">
        <f t="shared" si="0"/>
        <v>0.99</v>
      </c>
      <c r="O9" s="78">
        <f t="shared" si="1"/>
        <v>0</v>
      </c>
      <c r="P9" s="78">
        <f t="shared" si="2"/>
        <v>2.3760000000000003</v>
      </c>
      <c r="Q9" s="153">
        <f t="shared" si="3"/>
        <v>2.4000000000000025E-2</v>
      </c>
      <c r="R9" s="171"/>
    </row>
    <row r="10" spans="2:42" s="3" customFormat="1" ht="27.95" customHeight="1">
      <c r="B10" s="563"/>
      <c r="C10" s="188"/>
      <c r="D10" s="20"/>
      <c r="E10" s="21"/>
      <c r="F10" s="31"/>
      <c r="G10" s="163" t="s">
        <v>873</v>
      </c>
      <c r="H10" s="15">
        <v>0.1</v>
      </c>
      <c r="I10" s="16" t="s">
        <v>81</v>
      </c>
      <c r="J10" s="12" t="s">
        <v>918</v>
      </c>
      <c r="K10" s="16" t="s">
        <v>215</v>
      </c>
      <c r="L10" s="65" t="s">
        <v>109</v>
      </c>
      <c r="M10" s="85">
        <f>M9</f>
        <v>3</v>
      </c>
      <c r="N10" s="15">
        <f t="shared" si="0"/>
        <v>0</v>
      </c>
      <c r="O10" s="78">
        <f t="shared" si="1"/>
        <v>0.30000000000000004</v>
      </c>
      <c r="P10" s="78">
        <f t="shared" si="2"/>
        <v>0</v>
      </c>
      <c r="Q10" s="153">
        <f t="shared" si="3"/>
        <v>0</v>
      </c>
      <c r="R10" s="171"/>
    </row>
    <row r="11" spans="2:42" s="3" customFormat="1" ht="27.95" customHeight="1">
      <c r="B11" s="563"/>
      <c r="C11" s="188"/>
      <c r="D11" s="20"/>
      <c r="E11" s="21"/>
      <c r="F11" s="31"/>
      <c r="G11" s="163" t="s">
        <v>874</v>
      </c>
      <c r="H11" s="15">
        <v>0.1</v>
      </c>
      <c r="I11" s="16" t="s">
        <v>81</v>
      </c>
      <c r="J11" s="92" t="s">
        <v>918</v>
      </c>
      <c r="K11" s="91" t="s">
        <v>79</v>
      </c>
      <c r="L11" s="173" t="s">
        <v>217</v>
      </c>
      <c r="M11" s="85">
        <f>M10</f>
        <v>3</v>
      </c>
      <c r="N11" s="15">
        <f t="shared" si="0"/>
        <v>0</v>
      </c>
      <c r="O11" s="78">
        <f t="shared" si="1"/>
        <v>0.30000000000000004</v>
      </c>
      <c r="P11" s="78">
        <f t="shared" si="2"/>
        <v>0</v>
      </c>
      <c r="Q11" s="153">
        <f t="shared" si="3"/>
        <v>0</v>
      </c>
      <c r="R11" s="171"/>
    </row>
    <row r="12" spans="2:42" s="3" customFormat="1" ht="27.95" customHeight="1">
      <c r="B12" s="563"/>
      <c r="C12" s="188"/>
      <c r="D12" s="17" t="s">
        <v>1202</v>
      </c>
      <c r="E12" s="18" t="s">
        <v>881</v>
      </c>
      <c r="F12" s="19" t="s">
        <v>955</v>
      </c>
      <c r="G12" s="163" t="s">
        <v>872</v>
      </c>
      <c r="H12" s="15">
        <v>0.8</v>
      </c>
      <c r="I12" s="16" t="s">
        <v>68</v>
      </c>
      <c r="J12" s="12" t="s">
        <v>1209</v>
      </c>
      <c r="K12" s="16" t="s">
        <v>82</v>
      </c>
      <c r="L12" s="65" t="s">
        <v>1211</v>
      </c>
      <c r="M12" s="85">
        <v>3</v>
      </c>
      <c r="N12" s="15">
        <f t="shared" si="0"/>
        <v>0.99</v>
      </c>
      <c r="O12" s="78">
        <f t="shared" si="1"/>
        <v>0</v>
      </c>
      <c r="P12" s="78">
        <f t="shared" si="2"/>
        <v>2.3760000000000003</v>
      </c>
      <c r="Q12" s="153">
        <f t="shared" si="3"/>
        <v>2.4000000000000025E-2</v>
      </c>
      <c r="R12" s="171"/>
    </row>
    <row r="13" spans="2:42" s="3" customFormat="1" ht="27.95" customHeight="1">
      <c r="B13" s="563"/>
      <c r="C13" s="188"/>
      <c r="D13" s="20"/>
      <c r="E13" s="21"/>
      <c r="F13" s="31"/>
      <c r="G13" s="163" t="s">
        <v>873</v>
      </c>
      <c r="H13" s="15">
        <v>0.1</v>
      </c>
      <c r="I13" s="16" t="s">
        <v>81</v>
      </c>
      <c r="J13" s="12" t="s">
        <v>918</v>
      </c>
      <c r="K13" s="16" t="s">
        <v>215</v>
      </c>
      <c r="L13" s="65" t="s">
        <v>109</v>
      </c>
      <c r="M13" s="85">
        <f>M12</f>
        <v>3</v>
      </c>
      <c r="N13" s="15">
        <f t="shared" si="0"/>
        <v>0</v>
      </c>
      <c r="O13" s="78">
        <f t="shared" si="1"/>
        <v>0.30000000000000004</v>
      </c>
      <c r="P13" s="78">
        <f t="shared" si="2"/>
        <v>0</v>
      </c>
      <c r="Q13" s="153">
        <f t="shared" si="3"/>
        <v>0</v>
      </c>
      <c r="R13" s="171"/>
    </row>
    <row r="14" spans="2:42" s="3" customFormat="1" ht="27.95" customHeight="1">
      <c r="B14" s="563"/>
      <c r="C14" s="188"/>
      <c r="D14" s="20"/>
      <c r="E14" s="21"/>
      <c r="F14" s="31"/>
      <c r="G14" s="163" t="s">
        <v>874</v>
      </c>
      <c r="H14" s="15">
        <v>0.1</v>
      </c>
      <c r="I14" s="16" t="s">
        <v>81</v>
      </c>
      <c r="J14" s="92" t="s">
        <v>918</v>
      </c>
      <c r="K14" s="91" t="s">
        <v>79</v>
      </c>
      <c r="L14" s="173" t="s">
        <v>217</v>
      </c>
      <c r="M14" s="85">
        <f>M13</f>
        <v>3</v>
      </c>
      <c r="N14" s="15">
        <f t="shared" si="0"/>
        <v>0</v>
      </c>
      <c r="O14" s="78">
        <f t="shared" si="1"/>
        <v>0.30000000000000004</v>
      </c>
      <c r="P14" s="78">
        <f t="shared" si="2"/>
        <v>0</v>
      </c>
      <c r="Q14" s="153">
        <f t="shared" si="3"/>
        <v>0</v>
      </c>
      <c r="R14" s="171"/>
    </row>
    <row r="15" spans="2:42" s="3" customFormat="1" ht="27.95" customHeight="1">
      <c r="B15" s="563"/>
      <c r="C15" s="188"/>
      <c r="D15" s="17" t="s">
        <v>1203</v>
      </c>
      <c r="E15" s="44" t="s">
        <v>915</v>
      </c>
      <c r="F15" s="19" t="s">
        <v>974</v>
      </c>
      <c r="G15" s="14" t="s">
        <v>205</v>
      </c>
      <c r="H15" s="15">
        <v>0.4</v>
      </c>
      <c r="I15" s="165" t="s">
        <v>81</v>
      </c>
      <c r="J15" s="13" t="s">
        <v>946</v>
      </c>
      <c r="K15" s="165" t="s">
        <v>79</v>
      </c>
      <c r="L15" s="66" t="s">
        <v>217</v>
      </c>
      <c r="M15" s="85">
        <v>5</v>
      </c>
      <c r="N15" s="15">
        <f t="shared" si="0"/>
        <v>0</v>
      </c>
      <c r="O15" s="78">
        <f t="shared" si="1"/>
        <v>2</v>
      </c>
      <c r="P15" s="78">
        <f t="shared" si="2"/>
        <v>0</v>
      </c>
      <c r="Q15" s="153">
        <f t="shared" si="3"/>
        <v>0</v>
      </c>
      <c r="R15" s="171"/>
    </row>
    <row r="16" spans="2:42" s="3" customFormat="1" ht="39.950000000000003" customHeight="1">
      <c r="B16" s="563"/>
      <c r="C16" s="188"/>
      <c r="D16" s="20"/>
      <c r="E16" s="21"/>
      <c r="F16" s="31"/>
      <c r="G16" s="14" t="s">
        <v>206</v>
      </c>
      <c r="H16" s="15">
        <v>0.4</v>
      </c>
      <c r="I16" s="165" t="s">
        <v>68</v>
      </c>
      <c r="J16" s="13" t="s">
        <v>1213</v>
      </c>
      <c r="K16" s="165" t="s">
        <v>300</v>
      </c>
      <c r="L16" s="65" t="s">
        <v>1211</v>
      </c>
      <c r="M16" s="85">
        <f>M15</f>
        <v>5</v>
      </c>
      <c r="N16" s="15">
        <f t="shared" si="0"/>
        <v>0.99</v>
      </c>
      <c r="O16" s="78">
        <f t="shared" si="1"/>
        <v>0</v>
      </c>
      <c r="P16" s="78">
        <f t="shared" si="2"/>
        <v>1.98</v>
      </c>
      <c r="Q16" s="153">
        <f t="shared" si="3"/>
        <v>2.0000000000000018E-2</v>
      </c>
      <c r="R16" s="171"/>
    </row>
    <row r="17" spans="2:18" s="3" customFormat="1" ht="27.95" customHeight="1">
      <c r="B17" s="563"/>
      <c r="C17" s="188"/>
      <c r="D17" s="20"/>
      <c r="E17" s="21"/>
      <c r="F17" s="31"/>
      <c r="G17" s="90" t="s">
        <v>14</v>
      </c>
      <c r="H17" s="172">
        <v>0.2</v>
      </c>
      <c r="I17" s="165" t="s">
        <v>81</v>
      </c>
      <c r="J17" s="13" t="s">
        <v>946</v>
      </c>
      <c r="K17" s="165" t="s">
        <v>79</v>
      </c>
      <c r="L17" s="13" t="s">
        <v>299</v>
      </c>
      <c r="M17" s="85">
        <f>M16</f>
        <v>5</v>
      </c>
      <c r="N17" s="15">
        <f t="shared" si="0"/>
        <v>0</v>
      </c>
      <c r="O17" s="78">
        <f t="shared" si="1"/>
        <v>1</v>
      </c>
      <c r="P17" s="78">
        <f t="shared" si="2"/>
        <v>0</v>
      </c>
      <c r="Q17" s="153">
        <f t="shared" si="3"/>
        <v>0</v>
      </c>
      <c r="R17" s="171"/>
    </row>
    <row r="18" spans="2:18" s="3" customFormat="1" ht="27.95" customHeight="1">
      <c r="B18" s="563"/>
      <c r="C18" s="188"/>
      <c r="D18" s="17" t="s">
        <v>1204</v>
      </c>
      <c r="E18" s="18" t="s">
        <v>71</v>
      </c>
      <c r="F18" s="19" t="s">
        <v>977</v>
      </c>
      <c r="G18" s="14" t="s">
        <v>205</v>
      </c>
      <c r="H18" s="15">
        <v>0.4</v>
      </c>
      <c r="I18" s="165" t="s">
        <v>81</v>
      </c>
      <c r="J18" s="13" t="s">
        <v>946</v>
      </c>
      <c r="K18" s="165" t="s">
        <v>79</v>
      </c>
      <c r="L18" s="66" t="s">
        <v>217</v>
      </c>
      <c r="M18" s="85">
        <v>2</v>
      </c>
      <c r="N18" s="15">
        <f t="shared" si="0"/>
        <v>0</v>
      </c>
      <c r="O18" s="78">
        <f t="shared" si="1"/>
        <v>0.8</v>
      </c>
      <c r="P18" s="78">
        <f t="shared" si="2"/>
        <v>0</v>
      </c>
      <c r="Q18" s="153">
        <f t="shared" si="3"/>
        <v>0</v>
      </c>
      <c r="R18" s="171"/>
    </row>
    <row r="19" spans="2:18" s="3" customFormat="1" ht="39.950000000000003" customHeight="1">
      <c r="B19" s="563"/>
      <c r="C19" s="188"/>
      <c r="D19" s="20"/>
      <c r="E19" s="21"/>
      <c r="F19" s="31"/>
      <c r="G19" s="14" t="s">
        <v>206</v>
      </c>
      <c r="H19" s="15">
        <v>0.4</v>
      </c>
      <c r="I19" s="165" t="s">
        <v>68</v>
      </c>
      <c r="J19" s="13" t="s">
        <v>1213</v>
      </c>
      <c r="K19" s="165" t="s">
        <v>300</v>
      </c>
      <c r="L19" s="65" t="s">
        <v>1211</v>
      </c>
      <c r="M19" s="85">
        <f>M18</f>
        <v>2</v>
      </c>
      <c r="N19" s="15">
        <f t="shared" si="0"/>
        <v>0.99</v>
      </c>
      <c r="O19" s="78">
        <f t="shared" si="1"/>
        <v>0</v>
      </c>
      <c r="P19" s="78">
        <f t="shared" si="2"/>
        <v>0.79200000000000004</v>
      </c>
      <c r="Q19" s="153">
        <f t="shared" si="3"/>
        <v>8.0000000000000071E-3</v>
      </c>
      <c r="R19" s="171"/>
    </row>
    <row r="20" spans="2:18" s="3" customFormat="1" ht="27.95" customHeight="1">
      <c r="B20" s="563"/>
      <c r="C20" s="188"/>
      <c r="D20" s="20"/>
      <c r="E20" s="21"/>
      <c r="F20" s="31"/>
      <c r="G20" s="90" t="s">
        <v>14</v>
      </c>
      <c r="H20" s="172">
        <v>0.2</v>
      </c>
      <c r="I20" s="165" t="s">
        <v>81</v>
      </c>
      <c r="J20" s="13" t="s">
        <v>946</v>
      </c>
      <c r="K20" s="165" t="s">
        <v>79</v>
      </c>
      <c r="L20" s="13" t="s">
        <v>299</v>
      </c>
      <c r="M20" s="85">
        <f>M19</f>
        <v>2</v>
      </c>
      <c r="N20" s="15">
        <f t="shared" si="0"/>
        <v>0</v>
      </c>
      <c r="O20" s="78">
        <f t="shared" si="1"/>
        <v>0.4</v>
      </c>
      <c r="P20" s="78">
        <f t="shared" si="2"/>
        <v>0</v>
      </c>
      <c r="Q20" s="153">
        <f t="shared" si="3"/>
        <v>0</v>
      </c>
      <c r="R20" s="171"/>
    </row>
    <row r="21" spans="2:18" s="3" customFormat="1" ht="27.95" customHeight="1">
      <c r="B21" s="563"/>
      <c r="C21" s="188"/>
      <c r="D21" s="17" t="s">
        <v>1205</v>
      </c>
      <c r="E21" s="18" t="s">
        <v>890</v>
      </c>
      <c r="F21" s="19" t="s">
        <v>956</v>
      </c>
      <c r="G21" s="14" t="s">
        <v>12</v>
      </c>
      <c r="H21" s="15">
        <v>0.8</v>
      </c>
      <c r="I21" s="165" t="s">
        <v>339</v>
      </c>
      <c r="J21" s="13" t="s">
        <v>1212</v>
      </c>
      <c r="K21" s="165" t="s">
        <v>928</v>
      </c>
      <c r="L21" s="65" t="s">
        <v>1211</v>
      </c>
      <c r="M21" s="85">
        <v>0.2</v>
      </c>
      <c r="N21" s="15">
        <f t="shared" si="0"/>
        <v>0.99</v>
      </c>
      <c r="O21" s="78">
        <f t="shared" si="1"/>
        <v>0</v>
      </c>
      <c r="P21" s="78">
        <f t="shared" si="2"/>
        <v>0.15840000000000004</v>
      </c>
      <c r="Q21" s="153">
        <f t="shared" si="3"/>
        <v>1.6000000000000018E-3</v>
      </c>
      <c r="R21" s="171"/>
    </row>
    <row r="22" spans="2:18" s="3" customFormat="1" ht="27.95" customHeight="1">
      <c r="B22" s="563"/>
      <c r="C22" s="188"/>
      <c r="D22" s="20"/>
      <c r="E22" s="21"/>
      <c r="F22" s="31"/>
      <c r="G22" s="14" t="s">
        <v>13</v>
      </c>
      <c r="H22" s="15">
        <v>0.1</v>
      </c>
      <c r="I22" s="165" t="s">
        <v>339</v>
      </c>
      <c r="J22" s="13" t="s">
        <v>1212</v>
      </c>
      <c r="K22" s="165" t="s">
        <v>928</v>
      </c>
      <c r="L22" s="65" t="s">
        <v>1211</v>
      </c>
      <c r="M22" s="85">
        <f>M21</f>
        <v>0.2</v>
      </c>
      <c r="N22" s="15">
        <f t="shared" si="0"/>
        <v>0.99</v>
      </c>
      <c r="O22" s="78">
        <f t="shared" si="1"/>
        <v>0</v>
      </c>
      <c r="P22" s="78">
        <f t="shared" si="2"/>
        <v>1.9800000000000005E-2</v>
      </c>
      <c r="Q22" s="153">
        <f>IF(P22=0,0,M22*H22*(1-N22))</f>
        <v>2.0000000000000023E-4</v>
      </c>
      <c r="R22" s="171"/>
    </row>
    <row r="23" spans="2:18" s="3" customFormat="1" ht="27.95" customHeight="1">
      <c r="B23" s="563"/>
      <c r="C23" s="188"/>
      <c r="D23" s="20"/>
      <c r="E23" s="21"/>
      <c r="F23" s="31"/>
      <c r="G23" s="90" t="s">
        <v>14</v>
      </c>
      <c r="H23" s="172">
        <v>0.1</v>
      </c>
      <c r="I23" s="165" t="s">
        <v>339</v>
      </c>
      <c r="J23" s="13" t="s">
        <v>1212</v>
      </c>
      <c r="K23" s="165" t="s">
        <v>82</v>
      </c>
      <c r="L23" s="65" t="s">
        <v>1211</v>
      </c>
      <c r="M23" s="85">
        <f>M22</f>
        <v>0.2</v>
      </c>
      <c r="N23" s="15">
        <f t="shared" si="0"/>
        <v>0.99</v>
      </c>
      <c r="O23" s="78">
        <f t="shared" si="1"/>
        <v>0</v>
      </c>
      <c r="P23" s="78">
        <f t="shared" si="2"/>
        <v>1.9800000000000005E-2</v>
      </c>
      <c r="Q23" s="153">
        <f t="shared" ref="Q23:Q33" si="4">IF(P23=0,0,M23*H23*(1-N23))</f>
        <v>2.0000000000000023E-4</v>
      </c>
      <c r="R23" s="171"/>
    </row>
    <row r="24" spans="2:18" s="3" customFormat="1" ht="27.95" customHeight="1">
      <c r="B24" s="563"/>
      <c r="C24" s="188"/>
      <c r="D24" s="17" t="s">
        <v>1206</v>
      </c>
      <c r="E24" s="18" t="s">
        <v>890</v>
      </c>
      <c r="F24" s="19" t="s">
        <v>957</v>
      </c>
      <c r="G24" s="14" t="s">
        <v>12</v>
      </c>
      <c r="H24" s="15">
        <v>0.8</v>
      </c>
      <c r="I24" s="165" t="s">
        <v>68</v>
      </c>
      <c r="J24" s="13" t="s">
        <v>1212</v>
      </c>
      <c r="K24" s="165" t="s">
        <v>928</v>
      </c>
      <c r="L24" s="65" t="s">
        <v>1211</v>
      </c>
      <c r="M24" s="85">
        <v>0.2</v>
      </c>
      <c r="N24" s="15">
        <f t="shared" si="0"/>
        <v>0.99</v>
      </c>
      <c r="O24" s="78">
        <f t="shared" si="1"/>
        <v>0</v>
      </c>
      <c r="P24" s="78">
        <f t="shared" si="2"/>
        <v>0.15840000000000004</v>
      </c>
      <c r="Q24" s="153">
        <f t="shared" si="4"/>
        <v>1.6000000000000018E-3</v>
      </c>
      <c r="R24" s="171"/>
    </row>
    <row r="25" spans="2:18" s="3" customFormat="1" ht="27.95" customHeight="1">
      <c r="B25" s="563"/>
      <c r="C25" s="188"/>
      <c r="D25" s="20"/>
      <c r="E25" s="21"/>
      <c r="F25" s="31"/>
      <c r="G25" s="14" t="s">
        <v>13</v>
      </c>
      <c r="H25" s="15">
        <v>0.1</v>
      </c>
      <c r="I25" s="165" t="s">
        <v>968</v>
      </c>
      <c r="J25" s="13" t="s">
        <v>1212</v>
      </c>
      <c r="K25" s="165" t="s">
        <v>928</v>
      </c>
      <c r="L25" s="65" t="s">
        <v>1211</v>
      </c>
      <c r="M25" s="85">
        <f>M24</f>
        <v>0.2</v>
      </c>
      <c r="N25" s="15">
        <f t="shared" si="0"/>
        <v>0.99</v>
      </c>
      <c r="O25" s="78">
        <f t="shared" si="1"/>
        <v>0</v>
      </c>
      <c r="P25" s="78">
        <f t="shared" si="2"/>
        <v>1.9800000000000005E-2</v>
      </c>
      <c r="Q25" s="153">
        <f t="shared" si="4"/>
        <v>2.0000000000000023E-4</v>
      </c>
      <c r="R25" s="171"/>
    </row>
    <row r="26" spans="2:18" s="3" customFormat="1" ht="27.95" customHeight="1">
      <c r="B26" s="563"/>
      <c r="C26" s="188"/>
      <c r="D26" s="20"/>
      <c r="E26" s="21"/>
      <c r="F26" s="31"/>
      <c r="G26" s="90" t="s">
        <v>14</v>
      </c>
      <c r="H26" s="172">
        <v>0.1</v>
      </c>
      <c r="I26" s="165" t="s">
        <v>339</v>
      </c>
      <c r="J26" s="13" t="s">
        <v>1212</v>
      </c>
      <c r="K26" s="165" t="s">
        <v>82</v>
      </c>
      <c r="L26" s="65" t="s">
        <v>1211</v>
      </c>
      <c r="M26" s="85">
        <f>M25</f>
        <v>0.2</v>
      </c>
      <c r="N26" s="15">
        <f t="shared" si="0"/>
        <v>0.99</v>
      </c>
      <c r="O26" s="78">
        <f t="shared" si="1"/>
        <v>0</v>
      </c>
      <c r="P26" s="78">
        <f t="shared" si="2"/>
        <v>1.9800000000000005E-2</v>
      </c>
      <c r="Q26" s="153">
        <f t="shared" si="4"/>
        <v>2.0000000000000023E-4</v>
      </c>
      <c r="R26" s="171"/>
    </row>
    <row r="27" spans="2:18" s="3" customFormat="1" ht="27.95" customHeight="1">
      <c r="B27" s="563"/>
      <c r="C27" s="188"/>
      <c r="D27" s="17" t="s">
        <v>1207</v>
      </c>
      <c r="E27" s="18" t="s">
        <v>71</v>
      </c>
      <c r="F27" s="19" t="s">
        <v>958</v>
      </c>
      <c r="G27" s="14" t="s">
        <v>205</v>
      </c>
      <c r="H27" s="15">
        <v>0.4</v>
      </c>
      <c r="I27" s="165" t="s">
        <v>941</v>
      </c>
      <c r="J27" s="13" t="s">
        <v>964</v>
      </c>
      <c r="K27" s="165" t="s">
        <v>965</v>
      </c>
      <c r="L27" s="13" t="s">
        <v>966</v>
      </c>
      <c r="M27" s="85">
        <v>2</v>
      </c>
      <c r="N27" s="15">
        <f t="shared" si="0"/>
        <v>0</v>
      </c>
      <c r="O27" s="78">
        <f t="shared" si="1"/>
        <v>0.8</v>
      </c>
      <c r="P27" s="78">
        <f t="shared" si="2"/>
        <v>0</v>
      </c>
      <c r="Q27" s="153">
        <f t="shared" si="4"/>
        <v>0</v>
      </c>
      <c r="R27" s="171"/>
    </row>
    <row r="28" spans="2:18" s="3" customFormat="1" ht="39.950000000000003" customHeight="1">
      <c r="B28" s="563"/>
      <c r="C28" s="188"/>
      <c r="D28" s="20"/>
      <c r="E28" s="21"/>
      <c r="F28" s="31"/>
      <c r="G28" s="14" t="s">
        <v>206</v>
      </c>
      <c r="H28" s="15">
        <v>0.4</v>
      </c>
      <c r="I28" s="165" t="s">
        <v>68</v>
      </c>
      <c r="J28" s="13" t="s">
        <v>1210</v>
      </c>
      <c r="K28" s="165" t="s">
        <v>967</v>
      </c>
      <c r="L28" s="65" t="s">
        <v>1211</v>
      </c>
      <c r="M28" s="85">
        <f>M27</f>
        <v>2</v>
      </c>
      <c r="N28" s="15">
        <f t="shared" si="0"/>
        <v>0.99</v>
      </c>
      <c r="O28" s="78">
        <f t="shared" si="1"/>
        <v>0</v>
      </c>
      <c r="P28" s="78">
        <f t="shared" si="2"/>
        <v>0.79200000000000004</v>
      </c>
      <c r="Q28" s="153">
        <f t="shared" si="4"/>
        <v>8.0000000000000071E-3</v>
      </c>
      <c r="R28" s="171"/>
    </row>
    <row r="29" spans="2:18" s="3" customFormat="1" ht="27.95" customHeight="1">
      <c r="B29" s="563"/>
      <c r="C29" s="188"/>
      <c r="D29" s="20"/>
      <c r="E29" s="21"/>
      <c r="F29" s="31"/>
      <c r="G29" s="90" t="s">
        <v>14</v>
      </c>
      <c r="H29" s="172">
        <v>0.2</v>
      </c>
      <c r="I29" s="165" t="s">
        <v>81</v>
      </c>
      <c r="J29" s="13" t="s">
        <v>964</v>
      </c>
      <c r="K29" s="165" t="s">
        <v>965</v>
      </c>
      <c r="L29" s="13" t="s">
        <v>109</v>
      </c>
      <c r="M29" s="85">
        <f>M28</f>
        <v>2</v>
      </c>
      <c r="N29" s="15">
        <f t="shared" si="0"/>
        <v>0</v>
      </c>
      <c r="O29" s="78">
        <f t="shared" si="1"/>
        <v>0.4</v>
      </c>
      <c r="P29" s="78">
        <f t="shared" si="2"/>
        <v>0</v>
      </c>
      <c r="Q29" s="153">
        <f t="shared" si="4"/>
        <v>0</v>
      </c>
      <c r="R29" s="171"/>
    </row>
    <row r="30" spans="2:18" s="3" customFormat="1" ht="27.95" customHeight="1">
      <c r="B30" s="563"/>
      <c r="C30" s="188"/>
      <c r="D30" s="17" t="s">
        <v>1208</v>
      </c>
      <c r="E30" s="18" t="s">
        <v>961</v>
      </c>
      <c r="F30" s="19" t="s">
        <v>959</v>
      </c>
      <c r="G30" s="168" t="s">
        <v>356</v>
      </c>
      <c r="H30" s="164">
        <v>0.25</v>
      </c>
      <c r="I30" s="16" t="s">
        <v>222</v>
      </c>
      <c r="J30" s="12" t="s">
        <v>942</v>
      </c>
      <c r="K30" s="16" t="s">
        <v>79</v>
      </c>
      <c r="L30" s="65" t="s">
        <v>109</v>
      </c>
      <c r="M30" s="85">
        <v>2</v>
      </c>
      <c r="N30" s="15">
        <f t="shared" si="0"/>
        <v>0</v>
      </c>
      <c r="O30" s="78">
        <f t="shared" si="1"/>
        <v>0.5</v>
      </c>
      <c r="P30" s="78">
        <f t="shared" si="2"/>
        <v>0</v>
      </c>
      <c r="Q30" s="153">
        <f t="shared" si="4"/>
        <v>0</v>
      </c>
      <c r="R30" s="171"/>
    </row>
    <row r="31" spans="2:18" s="3" customFormat="1" ht="39.950000000000003" customHeight="1">
      <c r="B31" s="563"/>
      <c r="C31" s="188"/>
      <c r="D31" s="20"/>
      <c r="E31" s="21"/>
      <c r="F31" s="31"/>
      <c r="G31" s="168" t="s">
        <v>886</v>
      </c>
      <c r="H31" s="164">
        <v>0.25</v>
      </c>
      <c r="I31" s="16" t="s">
        <v>969</v>
      </c>
      <c r="J31" s="13" t="s">
        <v>1210</v>
      </c>
      <c r="K31" s="16" t="s">
        <v>221</v>
      </c>
      <c r="L31" s="65" t="s">
        <v>1211</v>
      </c>
      <c r="M31" s="85">
        <f>M30</f>
        <v>2</v>
      </c>
      <c r="N31" s="15">
        <f t="shared" si="0"/>
        <v>0.99</v>
      </c>
      <c r="O31" s="78">
        <f t="shared" si="1"/>
        <v>0</v>
      </c>
      <c r="P31" s="78">
        <f t="shared" si="2"/>
        <v>0.495</v>
      </c>
      <c r="Q31" s="153">
        <f t="shared" si="4"/>
        <v>5.0000000000000044E-3</v>
      </c>
      <c r="R31" s="171"/>
    </row>
    <row r="32" spans="2:18" s="3" customFormat="1" ht="39.950000000000003" customHeight="1">
      <c r="B32" s="563"/>
      <c r="C32" s="188"/>
      <c r="D32" s="20"/>
      <c r="E32" s="21"/>
      <c r="F32" s="31"/>
      <c r="G32" s="168" t="s">
        <v>887</v>
      </c>
      <c r="H32" s="164">
        <v>0.25</v>
      </c>
      <c r="I32" s="16" t="s">
        <v>68</v>
      </c>
      <c r="J32" s="13" t="s">
        <v>1210</v>
      </c>
      <c r="K32" s="16" t="s">
        <v>82</v>
      </c>
      <c r="L32" s="65" t="s">
        <v>1211</v>
      </c>
      <c r="M32" s="85">
        <f>M31</f>
        <v>2</v>
      </c>
      <c r="N32" s="15">
        <f t="shared" si="0"/>
        <v>0.99</v>
      </c>
      <c r="O32" s="78">
        <f t="shared" si="1"/>
        <v>0</v>
      </c>
      <c r="P32" s="78">
        <f t="shared" si="2"/>
        <v>0.495</v>
      </c>
      <c r="Q32" s="153">
        <f t="shared" si="4"/>
        <v>5.0000000000000044E-3</v>
      </c>
      <c r="R32" s="171"/>
    </row>
    <row r="33" spans="2:18" s="3" customFormat="1" ht="27.95" customHeight="1" thickBot="1">
      <c r="B33" s="564"/>
      <c r="C33" s="189"/>
      <c r="D33" s="46"/>
      <c r="E33" s="43"/>
      <c r="F33" s="48"/>
      <c r="G33" s="195" t="s">
        <v>888</v>
      </c>
      <c r="H33" s="196">
        <v>0.25</v>
      </c>
      <c r="I33" s="51" t="s">
        <v>81</v>
      </c>
      <c r="J33" s="52" t="s">
        <v>918</v>
      </c>
      <c r="K33" s="51" t="s">
        <v>215</v>
      </c>
      <c r="L33" s="67" t="s">
        <v>109</v>
      </c>
      <c r="M33" s="86">
        <f>M32</f>
        <v>2</v>
      </c>
      <c r="N33" s="50">
        <f t="shared" si="0"/>
        <v>0</v>
      </c>
      <c r="O33" s="82">
        <f t="shared" si="1"/>
        <v>0.5</v>
      </c>
      <c r="P33" s="82">
        <f t="shared" si="2"/>
        <v>0</v>
      </c>
      <c r="Q33" s="154">
        <f t="shared" si="4"/>
        <v>0</v>
      </c>
      <c r="R33" s="197"/>
    </row>
    <row r="34" spans="2:18" s="3" customFormat="1" ht="12.75">
      <c r="G34" s="6"/>
      <c r="H34" s="8"/>
      <c r="I34" s="5"/>
      <c r="J34" s="9"/>
      <c r="K34" s="5"/>
      <c r="L34" s="9"/>
      <c r="M34" s="58"/>
      <c r="N34" s="60"/>
      <c r="O34" s="56"/>
      <c r="P34" s="56"/>
      <c r="Q34" s="56"/>
    </row>
    <row r="35" spans="2:18" s="3" customFormat="1" ht="12.75">
      <c r="G35" s="6"/>
      <c r="H35" s="8"/>
      <c r="I35" s="5"/>
      <c r="J35" s="9"/>
      <c r="K35" s="5"/>
      <c r="L35" s="9"/>
      <c r="M35" s="58"/>
      <c r="N35" s="60"/>
      <c r="O35" s="56"/>
      <c r="P35" s="56"/>
      <c r="Q35" s="56"/>
    </row>
    <row r="36" spans="2:18" s="3" customFormat="1" ht="12.75">
      <c r="G36" s="6"/>
      <c r="H36" s="8"/>
      <c r="I36" s="5"/>
      <c r="J36" s="9"/>
      <c r="K36" s="5"/>
      <c r="L36" s="9"/>
      <c r="M36" s="58"/>
      <c r="N36" s="60"/>
      <c r="O36" s="56"/>
      <c r="P36" s="56"/>
      <c r="Q36" s="56"/>
    </row>
    <row r="37" spans="2:18" s="3" customFormat="1" ht="12.75">
      <c r="G37" s="6"/>
      <c r="H37" s="8"/>
      <c r="I37" s="5"/>
      <c r="J37" s="9"/>
      <c r="K37" s="5"/>
      <c r="L37" s="9"/>
      <c r="M37" s="58"/>
      <c r="N37" s="60"/>
      <c r="O37" s="56"/>
      <c r="P37" s="56"/>
      <c r="Q37" s="56"/>
    </row>
    <row r="38" spans="2:18" s="3" customFormat="1" ht="12.75">
      <c r="G38" s="6"/>
      <c r="H38" s="8"/>
      <c r="I38" s="5"/>
      <c r="J38" s="9"/>
      <c r="K38" s="5"/>
      <c r="L38" s="9"/>
      <c r="M38" s="58"/>
      <c r="N38" s="60"/>
      <c r="O38" s="56"/>
      <c r="P38" s="56"/>
      <c r="Q38" s="56"/>
    </row>
    <row r="39" spans="2:18" s="3" customFormat="1" ht="12.75">
      <c r="G39" s="6"/>
      <c r="H39" s="8"/>
      <c r="I39" s="5"/>
      <c r="J39" s="9"/>
      <c r="K39" s="5"/>
      <c r="L39" s="9"/>
      <c r="M39" s="58"/>
      <c r="N39" s="60"/>
      <c r="O39" s="56"/>
      <c r="P39" s="56"/>
      <c r="Q39" s="56"/>
    </row>
    <row r="40" spans="2:18" s="3" customFormat="1" ht="12.75">
      <c r="G40" s="6"/>
      <c r="H40" s="8"/>
      <c r="I40" s="5"/>
      <c r="J40" s="9"/>
      <c r="K40" s="5"/>
      <c r="L40" s="9"/>
      <c r="M40" s="58"/>
      <c r="N40" s="60"/>
      <c r="O40" s="56"/>
      <c r="P40" s="56"/>
      <c r="Q40" s="56"/>
    </row>
    <row r="41" spans="2:18" s="3" customFormat="1" ht="12.75">
      <c r="G41" s="6"/>
      <c r="H41" s="8"/>
      <c r="I41" s="5"/>
      <c r="J41" s="9"/>
      <c r="K41" s="5"/>
      <c r="L41" s="9"/>
      <c r="M41" s="58"/>
      <c r="N41" s="60"/>
      <c r="O41" s="56"/>
      <c r="P41" s="56"/>
      <c r="Q41" s="56"/>
    </row>
    <row r="42" spans="2:18" s="3" customFormat="1" ht="12.75">
      <c r="G42" s="6"/>
      <c r="H42" s="8"/>
      <c r="I42" s="5"/>
      <c r="J42" s="9"/>
      <c r="K42" s="5"/>
      <c r="L42" s="9"/>
      <c r="M42" s="58"/>
      <c r="N42" s="60"/>
      <c r="O42" s="56"/>
      <c r="P42" s="56"/>
      <c r="Q42" s="56"/>
    </row>
    <row r="43" spans="2:18" s="3" customFormat="1" ht="12.75">
      <c r="G43" s="6"/>
      <c r="H43" s="8"/>
      <c r="I43" s="5"/>
      <c r="J43" s="9"/>
      <c r="K43" s="5"/>
      <c r="L43" s="9"/>
      <c r="M43" s="58"/>
      <c r="N43" s="60"/>
      <c r="O43" s="56"/>
      <c r="P43" s="56"/>
      <c r="Q43" s="56"/>
    </row>
    <row r="44" spans="2:18" s="3" customFormat="1" ht="12.75">
      <c r="G44" s="6"/>
      <c r="H44" s="8"/>
      <c r="I44" s="5"/>
      <c r="J44" s="9"/>
      <c r="K44" s="5"/>
      <c r="L44" s="9"/>
      <c r="M44" s="58"/>
      <c r="N44" s="60"/>
      <c r="O44" s="56"/>
      <c r="P44" s="56"/>
      <c r="Q44" s="56"/>
    </row>
    <row r="45" spans="2:18" s="3" customFormat="1" ht="12.75">
      <c r="G45" s="6"/>
      <c r="H45" s="8"/>
      <c r="I45" s="5"/>
      <c r="J45" s="9"/>
      <c r="K45" s="5"/>
      <c r="L45" s="9"/>
      <c r="M45" s="58"/>
      <c r="N45" s="60"/>
      <c r="O45" s="56"/>
      <c r="P45" s="56"/>
      <c r="Q45" s="56"/>
    </row>
    <row r="46" spans="2:18" s="3" customFormat="1" ht="12.75">
      <c r="G46" s="6"/>
      <c r="H46" s="8"/>
      <c r="I46" s="5"/>
      <c r="J46" s="9"/>
      <c r="K46" s="5"/>
      <c r="L46" s="9"/>
      <c r="M46" s="58"/>
      <c r="N46" s="60"/>
      <c r="O46" s="56"/>
      <c r="P46" s="56"/>
      <c r="Q46" s="56"/>
    </row>
    <row r="47" spans="2:18" s="3" customFormat="1" ht="12.75">
      <c r="G47" s="6"/>
      <c r="H47" s="8"/>
      <c r="I47" s="5"/>
      <c r="J47" s="9"/>
      <c r="K47" s="5"/>
      <c r="L47" s="9"/>
      <c r="M47" s="58"/>
      <c r="N47" s="60"/>
      <c r="O47" s="56"/>
      <c r="P47" s="56"/>
      <c r="Q47" s="56"/>
    </row>
    <row r="48" spans="2:18"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I138" s="5"/>
      <c r="J138" s="9"/>
      <c r="K138" s="5"/>
      <c r="L138" s="9"/>
      <c r="M138" s="58"/>
      <c r="N138" s="60"/>
      <c r="O138" s="56"/>
      <c r="P138" s="56"/>
      <c r="Q138" s="56"/>
    </row>
    <row r="139" spans="7:17" s="3" customFormat="1" ht="12.75">
      <c r="G139" s="6"/>
      <c r="I139" s="5"/>
      <c r="J139" s="9"/>
      <c r="K139" s="5"/>
      <c r="L139" s="9"/>
      <c r="M139" s="58"/>
      <c r="N139" s="60"/>
      <c r="O139" s="56"/>
      <c r="P139" s="56"/>
      <c r="Q139" s="56"/>
    </row>
    <row r="140" spans="7:17" s="3" customFormat="1" ht="12.75">
      <c r="G140" s="6"/>
      <c r="I140" s="5"/>
      <c r="J140" s="9"/>
      <c r="K140" s="5"/>
      <c r="L140" s="9"/>
      <c r="M140" s="58"/>
      <c r="N140" s="60"/>
      <c r="O140" s="56"/>
      <c r="P140" s="56"/>
      <c r="Q140" s="56"/>
    </row>
    <row r="141" spans="7:17" s="3" customFormat="1" ht="12.75">
      <c r="G141" s="6"/>
      <c r="I141" s="5"/>
      <c r="J141" s="9"/>
      <c r="K141" s="5"/>
      <c r="L141" s="9"/>
      <c r="M141" s="58"/>
      <c r="N141" s="60"/>
      <c r="O141" s="56"/>
      <c r="P141" s="56"/>
      <c r="Q141" s="56"/>
    </row>
    <row r="142" spans="7:17" s="3" customFormat="1" ht="12.75">
      <c r="G142" s="6"/>
      <c r="I142" s="5"/>
      <c r="J142" s="9"/>
      <c r="K142" s="5"/>
      <c r="L142" s="9"/>
      <c r="M142" s="58"/>
      <c r="N142" s="60"/>
      <c r="O142" s="56"/>
      <c r="P142" s="56"/>
      <c r="Q142" s="56"/>
    </row>
    <row r="143" spans="7:17" s="3" customFormat="1" ht="12.75">
      <c r="G143" s="6"/>
      <c r="I143" s="5"/>
      <c r="J143" s="9"/>
      <c r="K143" s="5"/>
      <c r="L143" s="9"/>
      <c r="M143" s="58"/>
      <c r="N143" s="60"/>
      <c r="O143" s="56"/>
      <c r="P143" s="56"/>
      <c r="Q143" s="56"/>
    </row>
    <row r="144" spans="7:17" s="3" customFormat="1" ht="12.75">
      <c r="G144" s="6"/>
      <c r="I144" s="5"/>
      <c r="J144" s="9"/>
      <c r="K144" s="5"/>
      <c r="L144" s="9"/>
      <c r="M144" s="58"/>
      <c r="N144" s="60"/>
      <c r="O144" s="56"/>
      <c r="P144" s="56"/>
      <c r="Q144" s="56"/>
    </row>
    <row r="145" spans="7:17" s="3" customFormat="1" ht="12.75">
      <c r="G145" s="6"/>
      <c r="I145" s="5"/>
      <c r="J145" s="9"/>
      <c r="K145" s="5"/>
      <c r="L145" s="9"/>
      <c r="M145" s="58"/>
      <c r="N145" s="60"/>
      <c r="O145" s="56"/>
      <c r="P145" s="56"/>
      <c r="Q145" s="56"/>
    </row>
    <row r="146" spans="7:17" s="3" customFormat="1" ht="12.75">
      <c r="G146" s="6"/>
      <c r="I146" s="5"/>
      <c r="J146" s="9"/>
      <c r="K146" s="5"/>
      <c r="L146" s="9"/>
      <c r="M146" s="58"/>
      <c r="N146" s="60"/>
      <c r="O146" s="56"/>
      <c r="P146" s="56"/>
      <c r="Q146" s="56"/>
    </row>
    <row r="147" spans="7:17" s="3" customFormat="1" ht="12.75">
      <c r="G147" s="6"/>
      <c r="I147" s="5"/>
      <c r="J147" s="9"/>
      <c r="K147" s="5"/>
      <c r="L147" s="9"/>
      <c r="M147" s="58"/>
      <c r="N147" s="60"/>
      <c r="O147" s="56"/>
      <c r="P147" s="56"/>
      <c r="Q147" s="56"/>
    </row>
    <row r="148" spans="7:17" s="3" customFormat="1" ht="12.75">
      <c r="G148" s="6"/>
      <c r="I148" s="5"/>
      <c r="J148" s="9"/>
      <c r="K148" s="5"/>
      <c r="L148" s="9"/>
      <c r="M148" s="58"/>
      <c r="N148" s="60"/>
      <c r="O148" s="56"/>
      <c r="P148" s="56"/>
      <c r="Q148" s="56"/>
    </row>
    <row r="149" spans="7:17" s="3" customFormat="1" ht="12.75">
      <c r="G149" s="6"/>
      <c r="I149" s="5"/>
      <c r="J149" s="9"/>
      <c r="K149" s="5"/>
      <c r="L149" s="9"/>
      <c r="M149" s="58"/>
      <c r="N149" s="60"/>
      <c r="O149" s="56"/>
      <c r="P149" s="56"/>
      <c r="Q149" s="56"/>
    </row>
    <row r="150" spans="7:17" s="3" customFormat="1" ht="12.75">
      <c r="G150" s="6"/>
      <c r="I150" s="5"/>
      <c r="J150" s="9"/>
      <c r="K150" s="5"/>
      <c r="L150" s="9"/>
      <c r="M150" s="58"/>
      <c r="N150" s="60"/>
      <c r="O150" s="56"/>
      <c r="P150" s="56"/>
      <c r="Q150" s="56"/>
    </row>
    <row r="151" spans="7:17" s="3" customFormat="1" ht="12.75">
      <c r="G151" s="6"/>
      <c r="I151" s="5"/>
      <c r="J151" s="9"/>
      <c r="K151" s="5"/>
      <c r="L151" s="9"/>
      <c r="M151" s="58"/>
      <c r="N151" s="60"/>
      <c r="O151" s="56"/>
      <c r="P151" s="56"/>
      <c r="Q151" s="56"/>
    </row>
    <row r="152" spans="7:17" s="3" customFormat="1" ht="12.75">
      <c r="G152" s="6"/>
      <c r="I152" s="5"/>
      <c r="J152" s="9"/>
      <c r="K152" s="5"/>
      <c r="L152" s="9"/>
      <c r="M152" s="58"/>
      <c r="N152" s="60"/>
      <c r="O152" s="56"/>
      <c r="P152" s="56"/>
      <c r="Q152" s="56"/>
    </row>
    <row r="153" spans="7:17" s="3" customFormat="1" ht="12.75">
      <c r="G153" s="6"/>
      <c r="I153" s="5"/>
      <c r="J153" s="9"/>
      <c r="K153" s="5"/>
      <c r="L153" s="9"/>
      <c r="M153" s="58"/>
      <c r="N153" s="60"/>
      <c r="O153" s="56"/>
      <c r="P153" s="56"/>
      <c r="Q153" s="56"/>
    </row>
    <row r="154" spans="7:17" s="3" customFormat="1" ht="12.75">
      <c r="G154" s="6"/>
      <c r="I154" s="5"/>
      <c r="J154" s="9"/>
      <c r="K154" s="5"/>
      <c r="L154" s="9"/>
      <c r="M154" s="58"/>
      <c r="N154" s="60"/>
      <c r="O154" s="56"/>
      <c r="P154" s="56"/>
      <c r="Q154" s="56"/>
    </row>
    <row r="155" spans="7:17" s="3" customFormat="1" ht="12.75">
      <c r="G155" s="6"/>
      <c r="I155" s="5"/>
      <c r="J155" s="9"/>
      <c r="K155" s="5"/>
      <c r="L155" s="9"/>
      <c r="M155" s="58"/>
      <c r="N155" s="60"/>
      <c r="O155" s="56"/>
      <c r="P155" s="56"/>
      <c r="Q155" s="56"/>
    </row>
    <row r="156" spans="7:17" s="3" customFormat="1" ht="12.75">
      <c r="G156" s="6"/>
      <c r="I156" s="5"/>
      <c r="J156" s="9"/>
      <c r="K156" s="5"/>
      <c r="L156" s="9"/>
      <c r="M156" s="58"/>
      <c r="N156" s="60"/>
      <c r="O156" s="56"/>
      <c r="P156" s="56"/>
      <c r="Q156" s="56"/>
    </row>
    <row r="157" spans="7:17" s="3" customFormat="1" ht="12.75">
      <c r="G157" s="6"/>
      <c r="I157" s="5"/>
      <c r="J157" s="9"/>
      <c r="K157" s="5"/>
      <c r="L157" s="9"/>
      <c r="M157" s="58"/>
      <c r="N157" s="60"/>
      <c r="O157" s="56"/>
      <c r="P157" s="56"/>
      <c r="Q157" s="56"/>
    </row>
    <row r="158" spans="7:17" s="3" customFormat="1" ht="12.75">
      <c r="G158" s="6"/>
      <c r="I158" s="5"/>
      <c r="J158" s="9"/>
      <c r="K158" s="5"/>
      <c r="L158" s="9"/>
      <c r="M158" s="58"/>
      <c r="N158" s="60"/>
      <c r="O158" s="56"/>
      <c r="P158" s="56"/>
      <c r="Q158" s="56"/>
    </row>
    <row r="159" spans="7:17" s="3" customFormat="1" ht="12.75">
      <c r="G159" s="6"/>
      <c r="I159" s="5"/>
      <c r="J159" s="9"/>
      <c r="K159" s="5"/>
      <c r="L159" s="9"/>
      <c r="M159" s="58"/>
      <c r="N159" s="60"/>
      <c r="O159" s="56"/>
      <c r="P159" s="56"/>
      <c r="Q159" s="56"/>
    </row>
    <row r="160" spans="7:17" s="3" customFormat="1" ht="12.75">
      <c r="G160" s="6"/>
      <c r="I160" s="5"/>
      <c r="J160" s="9"/>
      <c r="K160" s="5"/>
      <c r="L160" s="9"/>
      <c r="M160" s="58"/>
      <c r="N160" s="60"/>
      <c r="O160" s="56"/>
      <c r="P160" s="56"/>
      <c r="Q160" s="56"/>
    </row>
    <row r="161" spans="7:17" s="3" customFormat="1" ht="12.75">
      <c r="G161" s="6"/>
      <c r="I161" s="5"/>
      <c r="J161" s="9"/>
      <c r="K161" s="5"/>
      <c r="L161" s="9"/>
      <c r="M161" s="58"/>
      <c r="N161" s="60"/>
      <c r="O161" s="56"/>
      <c r="P161" s="56"/>
      <c r="Q161" s="56"/>
    </row>
    <row r="162" spans="7:17" s="3" customFormat="1" ht="12.75">
      <c r="G162" s="6"/>
      <c r="I162" s="5"/>
      <c r="J162" s="9"/>
      <c r="K162" s="5"/>
      <c r="L162" s="9"/>
      <c r="M162" s="58"/>
      <c r="N162" s="60"/>
      <c r="O162" s="56"/>
      <c r="P162" s="56"/>
      <c r="Q162" s="56"/>
    </row>
    <row r="163" spans="7:17" s="3" customFormat="1" ht="12.75">
      <c r="G163" s="6"/>
      <c r="I163" s="5"/>
      <c r="J163" s="9"/>
      <c r="K163" s="5"/>
      <c r="L163" s="9"/>
      <c r="M163" s="58"/>
      <c r="N163" s="60"/>
      <c r="O163" s="56"/>
      <c r="P163" s="56"/>
      <c r="Q163" s="56"/>
    </row>
    <row r="164" spans="7:17" s="3" customFormat="1" ht="12.75">
      <c r="G164" s="6"/>
      <c r="I164" s="5"/>
      <c r="J164" s="9"/>
      <c r="K164" s="5"/>
      <c r="L164" s="9"/>
      <c r="M164" s="58"/>
      <c r="N164" s="60"/>
      <c r="O164" s="56"/>
      <c r="P164" s="56"/>
      <c r="Q164" s="56"/>
    </row>
    <row r="165" spans="7:17" s="3" customFormat="1" ht="12.75">
      <c r="G165" s="6"/>
      <c r="I165" s="5"/>
      <c r="J165" s="9"/>
      <c r="K165" s="5"/>
      <c r="L165" s="9"/>
      <c r="M165" s="58"/>
      <c r="N165" s="60"/>
      <c r="O165" s="56"/>
      <c r="P165" s="56"/>
      <c r="Q165" s="56"/>
    </row>
    <row r="166" spans="7:17" s="3" customFormat="1" ht="12.75">
      <c r="G166" s="6"/>
      <c r="I166" s="5"/>
      <c r="J166" s="9"/>
      <c r="K166" s="5"/>
      <c r="L166" s="9"/>
      <c r="M166" s="58"/>
      <c r="N166" s="60"/>
      <c r="O166" s="56"/>
      <c r="P166" s="56"/>
      <c r="Q166" s="56"/>
    </row>
    <row r="167" spans="7:17" s="3" customFormat="1" ht="12.75">
      <c r="G167" s="6"/>
      <c r="I167" s="5"/>
      <c r="J167" s="9"/>
      <c r="K167" s="5"/>
      <c r="L167" s="9"/>
      <c r="M167" s="58"/>
      <c r="N167" s="60"/>
      <c r="O167" s="56"/>
      <c r="P167" s="56"/>
      <c r="Q167" s="56"/>
    </row>
    <row r="168" spans="7:17" s="3" customFormat="1" ht="12.75">
      <c r="G168" s="6"/>
      <c r="I168" s="5"/>
      <c r="J168" s="9"/>
      <c r="K168" s="5"/>
      <c r="L168" s="9"/>
      <c r="M168" s="58"/>
      <c r="N168" s="60"/>
      <c r="O168" s="56"/>
      <c r="P168" s="56"/>
      <c r="Q168" s="56"/>
    </row>
    <row r="169" spans="7:17" s="3" customFormat="1" ht="12.75">
      <c r="G169" s="6"/>
      <c r="I169" s="5"/>
      <c r="J169" s="9"/>
      <c r="K169" s="5"/>
      <c r="L169" s="9"/>
      <c r="M169" s="58"/>
      <c r="N169" s="60"/>
      <c r="O169" s="56"/>
      <c r="P169" s="56"/>
      <c r="Q169" s="56"/>
    </row>
    <row r="170" spans="7:17" s="3" customFormat="1" ht="12.75">
      <c r="G170" s="6"/>
      <c r="I170" s="5"/>
      <c r="J170" s="9"/>
      <c r="K170" s="5"/>
      <c r="L170" s="9"/>
      <c r="M170" s="58"/>
      <c r="N170" s="60"/>
      <c r="O170" s="56"/>
      <c r="P170" s="56"/>
      <c r="Q170" s="56"/>
    </row>
    <row r="171" spans="7:17" s="3" customFormat="1" ht="12.75">
      <c r="G171" s="6"/>
      <c r="I171" s="5"/>
      <c r="J171" s="9"/>
      <c r="K171" s="5"/>
      <c r="L171" s="9"/>
      <c r="M171" s="58"/>
      <c r="N171" s="60"/>
      <c r="O171" s="56"/>
      <c r="P171" s="56"/>
      <c r="Q171" s="56"/>
    </row>
    <row r="172" spans="7:17" s="3" customFormat="1" ht="12.75">
      <c r="G172" s="6"/>
      <c r="I172" s="5"/>
      <c r="J172" s="9"/>
      <c r="K172" s="5"/>
      <c r="L172" s="9"/>
      <c r="M172" s="58"/>
      <c r="N172" s="60"/>
      <c r="O172" s="56"/>
      <c r="P172" s="56"/>
      <c r="Q172" s="56"/>
    </row>
    <row r="173" spans="7:17" s="3" customFormat="1" ht="12.75">
      <c r="G173" s="6"/>
      <c r="I173" s="5"/>
      <c r="J173" s="9"/>
      <c r="K173" s="5"/>
      <c r="L173" s="9"/>
      <c r="M173" s="58"/>
      <c r="N173" s="60"/>
      <c r="O173" s="56"/>
      <c r="P173" s="56"/>
      <c r="Q173" s="56"/>
    </row>
    <row r="174" spans="7:17" s="3" customFormat="1" ht="12.75">
      <c r="G174" s="6"/>
      <c r="I174" s="5"/>
      <c r="J174" s="9"/>
      <c r="K174" s="5"/>
      <c r="L174" s="9"/>
      <c r="M174" s="58"/>
      <c r="N174" s="60"/>
      <c r="O174" s="56"/>
      <c r="P174" s="56"/>
      <c r="Q174" s="56"/>
    </row>
    <row r="175" spans="7:17" s="3" customFormat="1" ht="12.75">
      <c r="G175" s="6"/>
      <c r="I175" s="5"/>
      <c r="J175" s="9"/>
      <c r="K175" s="5"/>
      <c r="L175" s="9"/>
      <c r="M175" s="58"/>
      <c r="N175" s="60"/>
      <c r="O175" s="56"/>
      <c r="P175" s="56"/>
      <c r="Q175" s="56"/>
    </row>
    <row r="176" spans="7:17" s="3" customFormat="1" ht="12.75">
      <c r="G176" s="6"/>
      <c r="I176" s="5"/>
      <c r="J176" s="9"/>
      <c r="K176" s="5"/>
      <c r="L176" s="9"/>
      <c r="M176" s="58"/>
      <c r="N176" s="60"/>
      <c r="O176" s="56"/>
      <c r="P176" s="56"/>
      <c r="Q176" s="56"/>
    </row>
    <row r="177" spans="7:17" s="3" customFormat="1" ht="12.75">
      <c r="G177" s="6"/>
      <c r="I177" s="5"/>
      <c r="J177" s="9"/>
      <c r="K177" s="5"/>
      <c r="L177" s="9"/>
      <c r="M177" s="58"/>
      <c r="N177" s="60"/>
      <c r="O177" s="56"/>
      <c r="P177" s="56"/>
      <c r="Q177" s="56"/>
    </row>
    <row r="178" spans="7:17" s="3" customFormat="1" ht="12.75">
      <c r="G178" s="6"/>
      <c r="I178" s="5"/>
      <c r="J178" s="9"/>
      <c r="K178" s="5"/>
      <c r="L178" s="9"/>
      <c r="M178" s="58"/>
      <c r="N178" s="60"/>
      <c r="O178" s="56"/>
      <c r="P178" s="56"/>
      <c r="Q178" s="56"/>
    </row>
    <row r="179" spans="7:17" s="3" customFormat="1" ht="12.75">
      <c r="G179" s="6"/>
      <c r="I179" s="5"/>
      <c r="J179" s="9"/>
      <c r="K179" s="5"/>
      <c r="L179" s="9"/>
      <c r="M179" s="58"/>
      <c r="N179" s="60"/>
      <c r="O179" s="56"/>
      <c r="P179" s="56"/>
      <c r="Q179" s="56"/>
    </row>
    <row r="180" spans="7:17" s="3" customFormat="1" ht="12.75">
      <c r="G180" s="6"/>
      <c r="I180" s="5"/>
      <c r="J180" s="9"/>
      <c r="K180" s="5"/>
      <c r="L180" s="9"/>
      <c r="M180" s="58"/>
      <c r="N180" s="60"/>
      <c r="O180" s="56"/>
      <c r="P180" s="56"/>
      <c r="Q180" s="56"/>
    </row>
    <row r="181" spans="7:17" s="3" customFormat="1" ht="12.75">
      <c r="G181" s="6"/>
      <c r="I181" s="5"/>
      <c r="J181" s="9"/>
      <c r="K181" s="5"/>
      <c r="L181" s="9"/>
      <c r="M181" s="58"/>
      <c r="N181" s="60"/>
      <c r="O181" s="56"/>
      <c r="P181" s="56"/>
      <c r="Q181" s="56"/>
    </row>
    <row r="182" spans="7:17" s="3" customFormat="1" ht="12.75">
      <c r="G182" s="6"/>
      <c r="I182" s="5"/>
      <c r="J182" s="9"/>
      <c r="K182" s="5"/>
      <c r="L182" s="9"/>
      <c r="M182" s="58"/>
      <c r="N182" s="60"/>
      <c r="O182" s="56"/>
      <c r="P182" s="56"/>
      <c r="Q182" s="56"/>
    </row>
    <row r="183" spans="7:17" s="3" customFormat="1" ht="12.75">
      <c r="G183" s="6"/>
      <c r="I183" s="5"/>
      <c r="J183" s="9"/>
      <c r="K183" s="5"/>
      <c r="L183" s="9"/>
      <c r="M183" s="58"/>
      <c r="N183" s="60"/>
      <c r="O183" s="56"/>
      <c r="P183" s="56"/>
      <c r="Q183" s="56"/>
    </row>
    <row r="184" spans="7:17" s="3" customFormat="1" ht="12.75">
      <c r="G184" s="6"/>
      <c r="I184" s="5"/>
      <c r="J184" s="9"/>
      <c r="K184" s="5"/>
      <c r="L184" s="9"/>
      <c r="M184" s="58"/>
      <c r="N184" s="60"/>
      <c r="O184" s="56"/>
      <c r="P184" s="56"/>
      <c r="Q184" s="56"/>
    </row>
    <row r="185" spans="7:17" s="3" customFormat="1" ht="12.75">
      <c r="G185" s="6"/>
      <c r="I185" s="5"/>
      <c r="J185" s="9"/>
      <c r="K185" s="5"/>
      <c r="L185" s="9"/>
      <c r="M185" s="58"/>
      <c r="N185" s="60"/>
      <c r="O185" s="56"/>
      <c r="P185" s="56"/>
      <c r="Q185" s="56"/>
    </row>
    <row r="186" spans="7:17" s="3" customFormat="1" ht="12.75">
      <c r="G186" s="6"/>
      <c r="I186" s="5"/>
      <c r="J186" s="9"/>
      <c r="K186" s="5"/>
      <c r="L186" s="9"/>
      <c r="M186" s="58"/>
      <c r="N186" s="60"/>
      <c r="O186" s="56"/>
      <c r="P186" s="56"/>
      <c r="Q186" s="56"/>
    </row>
    <row r="187" spans="7:17" s="3" customFormat="1" ht="12.75">
      <c r="G187" s="6"/>
      <c r="I187" s="5"/>
      <c r="J187" s="9"/>
      <c r="K187" s="5"/>
      <c r="L187" s="9"/>
      <c r="M187" s="58"/>
      <c r="N187" s="60"/>
      <c r="O187" s="56"/>
      <c r="P187" s="56"/>
      <c r="Q187" s="56"/>
    </row>
    <row r="188" spans="7:17" s="3" customFormat="1" ht="12.75">
      <c r="G188" s="6"/>
      <c r="I188" s="5"/>
      <c r="J188" s="9"/>
      <c r="K188" s="5"/>
      <c r="L188" s="9"/>
      <c r="M188" s="58"/>
      <c r="N188" s="60"/>
      <c r="O188" s="56"/>
      <c r="P188" s="56"/>
      <c r="Q188" s="56"/>
    </row>
    <row r="189" spans="7:17" s="3" customFormat="1" ht="12.75">
      <c r="G189" s="6"/>
      <c r="I189" s="5"/>
      <c r="J189" s="9"/>
      <c r="K189" s="5"/>
      <c r="L189" s="9"/>
      <c r="M189" s="58"/>
      <c r="N189" s="60"/>
      <c r="O189" s="56"/>
      <c r="P189" s="56"/>
      <c r="Q189" s="56"/>
    </row>
    <row r="190" spans="7:17" s="3" customFormat="1" ht="12.75">
      <c r="G190" s="6"/>
      <c r="I190" s="5"/>
      <c r="J190" s="9"/>
      <c r="K190" s="5"/>
      <c r="L190" s="9"/>
      <c r="M190" s="58"/>
      <c r="N190" s="60"/>
      <c r="O190" s="56"/>
      <c r="P190" s="56"/>
      <c r="Q190" s="56"/>
    </row>
    <row r="191" spans="7:17" s="3" customFormat="1" ht="12.75">
      <c r="G191" s="6"/>
      <c r="I191" s="5"/>
      <c r="J191" s="9"/>
      <c r="K191" s="5"/>
      <c r="L191" s="9"/>
      <c r="M191" s="58"/>
      <c r="N191" s="60"/>
      <c r="O191" s="56"/>
      <c r="P191" s="56"/>
      <c r="Q191" s="56"/>
    </row>
    <row r="192" spans="7:17" s="3" customFormat="1" ht="12.75">
      <c r="G192" s="6"/>
      <c r="I192" s="5"/>
      <c r="J192" s="9"/>
      <c r="K192" s="5"/>
      <c r="L192" s="9"/>
      <c r="M192" s="58"/>
      <c r="N192" s="60"/>
      <c r="O192" s="56"/>
      <c r="P192" s="56"/>
      <c r="Q192" s="56"/>
    </row>
    <row r="193" spans="7:17" s="3" customFormat="1" ht="12.75">
      <c r="G193" s="6"/>
      <c r="I193" s="5"/>
      <c r="J193" s="9"/>
      <c r="K193" s="5"/>
      <c r="L193" s="9"/>
      <c r="M193" s="58"/>
      <c r="N193" s="60"/>
      <c r="O193" s="56"/>
      <c r="P193" s="56"/>
      <c r="Q193" s="56"/>
    </row>
    <row r="194" spans="7:17" s="3" customFormat="1" ht="12.75">
      <c r="G194" s="6"/>
      <c r="I194" s="5"/>
      <c r="J194" s="9"/>
      <c r="K194" s="5"/>
      <c r="L194" s="9"/>
      <c r="M194" s="58"/>
      <c r="N194" s="60"/>
      <c r="O194" s="56"/>
      <c r="P194" s="56"/>
      <c r="Q194" s="56"/>
    </row>
    <row r="195" spans="7:17" s="3" customFormat="1" ht="12.75">
      <c r="G195" s="6"/>
      <c r="I195" s="5"/>
      <c r="J195" s="9"/>
      <c r="K195" s="5"/>
      <c r="L195" s="9"/>
      <c r="M195" s="58"/>
      <c r="N195" s="60"/>
      <c r="O195" s="56"/>
      <c r="P195" s="56"/>
      <c r="Q195" s="56"/>
    </row>
    <row r="196" spans="7:17" s="3" customFormat="1" ht="12.75">
      <c r="G196" s="6"/>
      <c r="I196" s="5"/>
      <c r="J196" s="9"/>
      <c r="K196" s="5"/>
      <c r="L196" s="9"/>
      <c r="M196" s="58"/>
      <c r="N196" s="60"/>
      <c r="O196" s="56"/>
      <c r="P196" s="56"/>
      <c r="Q196" s="56"/>
    </row>
    <row r="197" spans="7:17" s="3" customFormat="1" ht="12.75">
      <c r="G197" s="6"/>
      <c r="I197" s="5"/>
      <c r="J197" s="9"/>
      <c r="K197" s="5"/>
      <c r="L197" s="9"/>
      <c r="M197" s="58"/>
      <c r="N197" s="60"/>
      <c r="O197" s="56"/>
      <c r="P197" s="56"/>
      <c r="Q197" s="56"/>
    </row>
    <row r="198" spans="7:17" s="3" customFormat="1" ht="12.75">
      <c r="G198" s="6"/>
      <c r="I198" s="5"/>
      <c r="J198" s="9"/>
      <c r="K198" s="5"/>
      <c r="L198" s="9"/>
      <c r="M198" s="58"/>
      <c r="N198" s="60"/>
      <c r="O198" s="56"/>
      <c r="P198" s="56"/>
      <c r="Q198" s="56"/>
    </row>
    <row r="199" spans="7:17" s="3" customFormat="1" ht="12.75">
      <c r="G199" s="6"/>
      <c r="I199" s="5"/>
      <c r="J199" s="9"/>
      <c r="K199" s="5"/>
      <c r="L199" s="9"/>
      <c r="M199" s="58"/>
      <c r="N199" s="60"/>
      <c r="O199" s="56"/>
      <c r="P199" s="56"/>
      <c r="Q199" s="56"/>
    </row>
    <row r="200" spans="7:17" s="3" customFormat="1" ht="12.75">
      <c r="G200" s="6"/>
      <c r="I200" s="5"/>
      <c r="J200" s="9"/>
      <c r="K200" s="5"/>
      <c r="L200" s="9"/>
      <c r="M200" s="58"/>
      <c r="N200" s="60"/>
      <c r="O200" s="56"/>
      <c r="P200" s="56"/>
      <c r="Q200" s="56"/>
    </row>
    <row r="201" spans="7:17" s="3" customFormat="1" ht="12.75">
      <c r="G201" s="6"/>
      <c r="I201" s="5"/>
      <c r="J201" s="9"/>
      <c r="K201" s="5"/>
      <c r="L201" s="9"/>
      <c r="M201" s="58"/>
      <c r="N201" s="60"/>
      <c r="O201" s="56"/>
      <c r="P201" s="56"/>
      <c r="Q201" s="56"/>
    </row>
    <row r="202" spans="7:17" s="3" customFormat="1" ht="12.75">
      <c r="G202" s="6"/>
      <c r="I202" s="5"/>
      <c r="J202" s="9"/>
      <c r="K202" s="5"/>
      <c r="L202" s="9"/>
      <c r="M202" s="58"/>
      <c r="N202" s="60"/>
      <c r="O202" s="56"/>
      <c r="P202" s="56"/>
      <c r="Q202" s="56"/>
    </row>
    <row r="203" spans="7:17" s="3" customFormat="1" ht="12.75">
      <c r="G203" s="6"/>
      <c r="I203" s="5"/>
      <c r="J203" s="9"/>
      <c r="K203" s="5"/>
      <c r="L203" s="9"/>
      <c r="M203" s="58"/>
      <c r="N203" s="60"/>
      <c r="O203" s="56"/>
      <c r="P203" s="56"/>
      <c r="Q203" s="56"/>
    </row>
    <row r="204" spans="7:17" s="3" customFormat="1" ht="12.75">
      <c r="G204" s="6"/>
      <c r="I204" s="5"/>
      <c r="J204" s="9"/>
      <c r="K204" s="5"/>
      <c r="L204" s="9"/>
      <c r="M204" s="58"/>
      <c r="N204" s="60"/>
      <c r="O204" s="56"/>
      <c r="P204" s="56"/>
      <c r="Q204" s="56"/>
    </row>
    <row r="205" spans="7:17" s="3" customFormat="1" ht="12.75">
      <c r="G205" s="6"/>
      <c r="I205" s="5"/>
      <c r="J205" s="9"/>
      <c r="K205" s="5"/>
      <c r="L205" s="9"/>
      <c r="M205" s="58"/>
      <c r="N205" s="60"/>
      <c r="O205" s="56"/>
      <c r="P205" s="56"/>
      <c r="Q205" s="56"/>
    </row>
    <row r="206" spans="7:17" s="3" customFormat="1" ht="12.75">
      <c r="G206" s="6"/>
      <c r="I206" s="5"/>
      <c r="J206" s="9"/>
      <c r="K206" s="5"/>
      <c r="L206" s="9"/>
      <c r="M206" s="58"/>
      <c r="N206" s="60"/>
      <c r="O206" s="56"/>
      <c r="P206" s="56"/>
      <c r="Q206" s="56"/>
    </row>
    <row r="207" spans="7:17" s="3" customFormat="1" ht="12.75">
      <c r="G207" s="6"/>
      <c r="I207" s="5"/>
      <c r="J207" s="9"/>
      <c r="K207" s="5"/>
      <c r="L207" s="9"/>
      <c r="M207" s="58"/>
      <c r="N207" s="60"/>
      <c r="O207" s="56"/>
      <c r="P207" s="56"/>
      <c r="Q207" s="56"/>
    </row>
    <row r="208" spans="7:17" s="3" customFormat="1" ht="12.75">
      <c r="G208" s="6"/>
      <c r="I208" s="5"/>
      <c r="J208" s="9"/>
      <c r="K208" s="5"/>
      <c r="L208" s="9"/>
      <c r="M208" s="58"/>
      <c r="N208" s="60"/>
      <c r="O208" s="56"/>
      <c r="P208" s="56"/>
      <c r="Q208" s="56"/>
    </row>
    <row r="209" spans="4:18" s="3" customFormat="1" ht="12.75">
      <c r="G209" s="6"/>
      <c r="I209" s="5"/>
      <c r="J209" s="9"/>
      <c r="K209" s="5"/>
      <c r="L209" s="9"/>
      <c r="M209" s="58"/>
      <c r="N209" s="60"/>
      <c r="O209" s="56"/>
      <c r="P209" s="56"/>
      <c r="Q209" s="56"/>
    </row>
    <row r="210" spans="4:18" s="3" customFormat="1" ht="12.75">
      <c r="G210" s="6"/>
      <c r="I210" s="5"/>
      <c r="J210" s="9"/>
      <c r="K210" s="5"/>
      <c r="L210" s="9"/>
      <c r="M210" s="58"/>
      <c r="N210" s="60"/>
      <c r="O210" s="56"/>
      <c r="P210" s="56"/>
      <c r="Q210" s="56"/>
    </row>
    <row r="211" spans="4:18" s="3" customFormat="1" ht="12.75">
      <c r="G211" s="6"/>
      <c r="I211" s="5"/>
      <c r="J211" s="9"/>
      <c r="K211" s="5"/>
      <c r="L211" s="9"/>
      <c r="M211" s="58"/>
      <c r="N211" s="60"/>
      <c r="O211" s="56"/>
      <c r="P211" s="56"/>
      <c r="Q211" s="56"/>
    </row>
    <row r="212" spans="4:18" s="3" customFormat="1" ht="12.75">
      <c r="G212" s="6"/>
      <c r="I212" s="5"/>
      <c r="J212" s="9"/>
      <c r="K212" s="5"/>
      <c r="L212" s="9"/>
      <c r="M212" s="58"/>
      <c r="N212" s="60"/>
      <c r="O212" s="56"/>
      <c r="P212" s="56"/>
      <c r="Q212" s="56"/>
    </row>
    <row r="213" spans="4:18" s="3" customFormat="1" ht="12.75">
      <c r="G213" s="6"/>
      <c r="I213" s="5"/>
      <c r="J213" s="9"/>
      <c r="K213" s="5"/>
      <c r="L213" s="9"/>
      <c r="M213" s="58"/>
      <c r="N213" s="60"/>
      <c r="O213" s="56"/>
      <c r="P213" s="56"/>
      <c r="Q213" s="56"/>
    </row>
    <row r="214" spans="4:18" s="3" customFormat="1">
      <c r="D214" s="1"/>
      <c r="E214" s="1"/>
      <c r="F214" s="1"/>
      <c r="G214" s="7"/>
      <c r="H214" s="1"/>
      <c r="I214" s="4"/>
      <c r="J214" s="10"/>
      <c r="K214" s="4"/>
      <c r="L214" s="10"/>
      <c r="M214" s="57"/>
      <c r="N214" s="59"/>
      <c r="O214" s="55"/>
      <c r="P214" s="55"/>
      <c r="Q214" s="55"/>
      <c r="R214" s="1"/>
    </row>
    <row r="215" spans="4:18" s="3" customFormat="1">
      <c r="D215" s="1"/>
      <c r="E215" s="1"/>
      <c r="F215" s="1"/>
      <c r="G215" s="7"/>
      <c r="H215" s="1"/>
      <c r="I215" s="4"/>
      <c r="J215" s="10"/>
      <c r="K215" s="4"/>
      <c r="L215" s="10"/>
      <c r="M215" s="57"/>
      <c r="N215" s="59"/>
      <c r="O215" s="55"/>
      <c r="P215" s="55"/>
      <c r="Q215" s="55"/>
      <c r="R215" s="1"/>
    </row>
    <row r="216" spans="4:18" s="3" customFormat="1">
      <c r="D216" s="1"/>
      <c r="E216" s="1"/>
      <c r="F216" s="1"/>
      <c r="G216" s="7"/>
      <c r="H216" s="1"/>
      <c r="I216" s="4"/>
      <c r="J216" s="10"/>
      <c r="K216" s="4"/>
      <c r="L216" s="10"/>
      <c r="M216" s="57"/>
      <c r="N216" s="59"/>
      <c r="O216" s="55"/>
      <c r="P216" s="55"/>
      <c r="Q216" s="55"/>
      <c r="R216" s="1"/>
    </row>
    <row r="217" spans="4:18" s="3" customFormat="1">
      <c r="D217" s="1"/>
      <c r="E217" s="1"/>
      <c r="F217" s="1"/>
      <c r="G217" s="7"/>
      <c r="H217" s="1"/>
      <c r="I217" s="4"/>
      <c r="J217" s="10"/>
      <c r="K217" s="4"/>
      <c r="L217" s="10"/>
      <c r="M217" s="57"/>
      <c r="N217" s="59"/>
      <c r="O217" s="55"/>
      <c r="P217" s="55"/>
      <c r="Q217" s="55"/>
      <c r="R217" s="1"/>
    </row>
    <row r="218" spans="4:18" s="3" customFormat="1">
      <c r="D218" s="1"/>
      <c r="E218" s="1"/>
      <c r="F218" s="1"/>
      <c r="G218" s="7"/>
      <c r="H218" s="1"/>
      <c r="I218" s="4"/>
      <c r="J218" s="10"/>
      <c r="K218" s="4"/>
      <c r="L218" s="10"/>
      <c r="M218" s="57"/>
      <c r="N218" s="59"/>
      <c r="O218" s="55"/>
      <c r="P218" s="55"/>
      <c r="Q218" s="55"/>
      <c r="R218" s="1"/>
    </row>
    <row r="219" spans="4:18" s="3" customFormat="1">
      <c r="D219" s="1"/>
      <c r="E219" s="1"/>
      <c r="F219" s="1"/>
      <c r="G219" s="7"/>
      <c r="H219" s="1"/>
      <c r="I219" s="4"/>
      <c r="J219" s="10"/>
      <c r="K219" s="4"/>
      <c r="L219" s="10"/>
      <c r="M219" s="57"/>
      <c r="N219" s="59"/>
      <c r="O219" s="55"/>
      <c r="P219" s="55"/>
      <c r="Q219" s="55"/>
      <c r="R219" s="1"/>
    </row>
    <row r="220" spans="4:18" s="3" customFormat="1">
      <c r="D220" s="1"/>
      <c r="E220" s="1"/>
      <c r="F220" s="1"/>
      <c r="G220" s="7"/>
      <c r="H220" s="1"/>
      <c r="I220" s="4"/>
      <c r="J220" s="10"/>
      <c r="K220" s="4"/>
      <c r="L220" s="10"/>
      <c r="M220" s="57"/>
      <c r="N220" s="59"/>
      <c r="O220" s="55"/>
      <c r="P220" s="55"/>
      <c r="Q220" s="55"/>
      <c r="R220" s="1"/>
    </row>
    <row r="221" spans="4:18" s="3" customFormat="1">
      <c r="D221" s="1"/>
      <c r="E221" s="1"/>
      <c r="F221" s="1"/>
      <c r="G221" s="7"/>
      <c r="H221" s="1"/>
      <c r="I221" s="4"/>
      <c r="J221" s="10"/>
      <c r="K221" s="4"/>
      <c r="L221" s="10"/>
      <c r="M221" s="57"/>
      <c r="N221" s="59"/>
      <c r="O221" s="55"/>
      <c r="P221" s="55"/>
      <c r="Q221" s="55"/>
      <c r="R221" s="1"/>
    </row>
    <row r="222" spans="4:18" s="3" customFormat="1">
      <c r="D222" s="1"/>
      <c r="E222" s="1"/>
      <c r="F222" s="1"/>
      <c r="G222" s="7"/>
      <c r="H222" s="1"/>
      <c r="I222" s="4"/>
      <c r="J222" s="10"/>
      <c r="K222" s="4"/>
      <c r="L222" s="10"/>
      <c r="M222" s="57"/>
      <c r="N222" s="59"/>
      <c r="O222" s="55"/>
      <c r="P222" s="55"/>
      <c r="Q222" s="55"/>
      <c r="R222" s="1"/>
    </row>
    <row r="223" spans="4:18" s="3" customFormat="1">
      <c r="D223" s="1"/>
      <c r="E223" s="1"/>
      <c r="F223" s="1"/>
      <c r="G223" s="7"/>
      <c r="H223" s="1"/>
      <c r="I223" s="4"/>
      <c r="J223" s="10"/>
      <c r="K223" s="4"/>
      <c r="L223" s="10"/>
      <c r="M223" s="57"/>
      <c r="N223" s="59"/>
      <c r="O223" s="55"/>
      <c r="P223" s="55"/>
      <c r="Q223" s="55"/>
      <c r="R223" s="1"/>
    </row>
    <row r="224" spans="4:18" s="3" customFormat="1">
      <c r="D224" s="1"/>
      <c r="E224" s="1"/>
      <c r="F224" s="1"/>
      <c r="G224" s="7"/>
      <c r="H224" s="1"/>
      <c r="I224" s="4"/>
      <c r="J224" s="10"/>
      <c r="K224" s="4"/>
      <c r="L224" s="10"/>
      <c r="M224" s="57"/>
      <c r="N224" s="59"/>
      <c r="O224" s="55"/>
      <c r="P224" s="55"/>
      <c r="Q224" s="55"/>
      <c r="R224" s="1"/>
    </row>
    <row r="225" spans="4:18" s="3" customFormat="1">
      <c r="D225" s="1"/>
      <c r="E225" s="1"/>
      <c r="F225" s="1"/>
      <c r="G225" s="7"/>
      <c r="H225" s="1"/>
      <c r="I225" s="4"/>
      <c r="J225" s="10"/>
      <c r="K225" s="4"/>
      <c r="L225" s="10"/>
      <c r="M225" s="57"/>
      <c r="N225" s="59"/>
      <c r="O225" s="55"/>
      <c r="P225" s="55"/>
      <c r="Q225" s="55"/>
      <c r="R225" s="1"/>
    </row>
    <row r="226" spans="4:18" s="3" customFormat="1">
      <c r="D226" s="1"/>
      <c r="E226" s="1"/>
      <c r="F226" s="1"/>
      <c r="G226" s="7"/>
      <c r="H226" s="1"/>
      <c r="I226" s="4"/>
      <c r="J226" s="10"/>
      <c r="K226" s="4"/>
      <c r="L226" s="10"/>
      <c r="M226" s="57"/>
      <c r="N226" s="59"/>
      <c r="O226" s="55"/>
      <c r="P226" s="55"/>
      <c r="Q226" s="55"/>
      <c r="R226" s="1"/>
    </row>
    <row r="227" spans="4:18" s="3" customFormat="1">
      <c r="D227" s="1"/>
      <c r="E227" s="1"/>
      <c r="F227" s="1"/>
      <c r="G227" s="7"/>
      <c r="H227" s="1"/>
      <c r="I227" s="4"/>
      <c r="J227" s="10"/>
      <c r="K227" s="4"/>
      <c r="L227" s="10"/>
      <c r="M227" s="57"/>
      <c r="N227" s="59"/>
      <c r="O227" s="55"/>
      <c r="P227" s="55"/>
      <c r="Q227" s="55"/>
      <c r="R227" s="1"/>
    </row>
    <row r="228" spans="4:18" s="3" customFormat="1">
      <c r="D228" s="1"/>
      <c r="E228" s="1"/>
      <c r="F228" s="1"/>
      <c r="G228" s="7"/>
      <c r="H228" s="1"/>
      <c r="I228" s="4"/>
      <c r="J228" s="10"/>
      <c r="K228" s="4"/>
      <c r="L228" s="10"/>
      <c r="M228" s="57"/>
      <c r="N228" s="59"/>
      <c r="O228" s="55"/>
      <c r="P228" s="55"/>
      <c r="Q228" s="55"/>
      <c r="R228" s="1"/>
    </row>
    <row r="229" spans="4:18" s="3" customFormat="1">
      <c r="D229" s="1"/>
      <c r="E229" s="1"/>
      <c r="F229" s="1"/>
      <c r="G229" s="7"/>
      <c r="H229" s="1"/>
      <c r="I229" s="4"/>
      <c r="J229" s="10"/>
      <c r="K229" s="4"/>
      <c r="L229" s="10"/>
      <c r="M229" s="57"/>
      <c r="N229" s="59"/>
      <c r="O229" s="55"/>
      <c r="P229" s="55"/>
      <c r="Q229" s="55"/>
      <c r="R229" s="1"/>
    </row>
    <row r="230" spans="4:18" s="3" customFormat="1">
      <c r="D230" s="1"/>
      <c r="E230" s="1"/>
      <c r="F230" s="1"/>
      <c r="G230" s="7"/>
      <c r="H230" s="1"/>
      <c r="I230" s="4"/>
      <c r="J230" s="10"/>
      <c r="K230" s="4"/>
      <c r="L230" s="10"/>
      <c r="M230" s="57"/>
      <c r="N230" s="59"/>
      <c r="O230" s="55"/>
      <c r="P230" s="55"/>
      <c r="Q230" s="55"/>
      <c r="R230" s="1"/>
    </row>
    <row r="231" spans="4:18" s="3" customFormat="1">
      <c r="D231" s="1"/>
      <c r="E231" s="1"/>
      <c r="F231" s="1"/>
      <c r="G231" s="7"/>
      <c r="H231" s="1"/>
      <c r="I231" s="4"/>
      <c r="J231" s="10"/>
      <c r="K231" s="4"/>
      <c r="L231" s="10"/>
      <c r="M231" s="57"/>
      <c r="N231" s="59"/>
      <c r="O231" s="55"/>
      <c r="P231" s="55"/>
      <c r="Q231" s="55"/>
      <c r="R231" s="1"/>
    </row>
    <row r="232" spans="4:18" s="3" customFormat="1">
      <c r="D232" s="1"/>
      <c r="E232" s="1"/>
      <c r="F232" s="1"/>
      <c r="G232" s="7"/>
      <c r="H232" s="1"/>
      <c r="I232" s="4"/>
      <c r="J232" s="10"/>
      <c r="K232" s="4"/>
      <c r="L232" s="10"/>
      <c r="M232" s="57"/>
      <c r="N232" s="59"/>
      <c r="O232" s="55"/>
      <c r="P232" s="55"/>
      <c r="Q232" s="55"/>
      <c r="R232" s="1"/>
    </row>
    <row r="233" spans="4:18" s="3" customFormat="1">
      <c r="D233" s="1"/>
      <c r="E233" s="1"/>
      <c r="F233" s="1"/>
      <c r="G233" s="7"/>
      <c r="H233" s="1"/>
      <c r="I233" s="4"/>
      <c r="J233" s="10"/>
      <c r="K233" s="4"/>
      <c r="L233" s="10"/>
      <c r="M233" s="57"/>
      <c r="N233" s="59"/>
      <c r="O233" s="55"/>
      <c r="P233" s="55"/>
      <c r="Q233" s="55"/>
      <c r="R233" s="1"/>
    </row>
    <row r="234" spans="4:18" s="3" customFormat="1">
      <c r="D234" s="1"/>
      <c r="E234" s="1"/>
      <c r="F234" s="1"/>
      <c r="G234" s="7"/>
      <c r="H234" s="1"/>
      <c r="I234" s="4"/>
      <c r="J234" s="10"/>
      <c r="K234" s="4"/>
      <c r="L234" s="10"/>
      <c r="M234" s="57"/>
      <c r="N234" s="59"/>
      <c r="O234" s="55"/>
      <c r="P234" s="55"/>
      <c r="Q234" s="55"/>
      <c r="R234" s="1"/>
    </row>
    <row r="235" spans="4:18" s="3" customFormat="1">
      <c r="D235" s="1"/>
      <c r="E235" s="1"/>
      <c r="F235" s="1"/>
      <c r="G235" s="7"/>
      <c r="H235" s="1"/>
      <c r="I235" s="4"/>
      <c r="J235" s="10"/>
      <c r="K235" s="4"/>
      <c r="L235" s="10"/>
      <c r="M235" s="57"/>
      <c r="N235" s="59"/>
      <c r="O235" s="55"/>
      <c r="P235" s="55"/>
      <c r="Q235" s="55"/>
      <c r="R235" s="1"/>
    </row>
    <row r="236" spans="4:18" s="3" customFormat="1">
      <c r="D236" s="1"/>
      <c r="E236" s="1"/>
      <c r="F236" s="1"/>
      <c r="G236" s="7"/>
      <c r="H236" s="1"/>
      <c r="I236" s="4"/>
      <c r="J236" s="10"/>
      <c r="K236" s="4"/>
      <c r="L236" s="10"/>
      <c r="M236" s="57"/>
      <c r="N236" s="59"/>
      <c r="O236" s="55"/>
      <c r="P236" s="55"/>
      <c r="Q236" s="55"/>
      <c r="R236" s="1"/>
    </row>
    <row r="237" spans="4:18" s="3" customFormat="1">
      <c r="D237" s="1"/>
      <c r="E237" s="1"/>
      <c r="F237" s="1"/>
      <c r="G237" s="7"/>
      <c r="H237" s="1"/>
      <c r="I237" s="4"/>
      <c r="J237" s="10"/>
      <c r="K237" s="4"/>
      <c r="L237" s="10"/>
      <c r="M237" s="57"/>
      <c r="N237" s="59"/>
      <c r="O237" s="55"/>
      <c r="P237" s="55"/>
      <c r="Q237" s="55"/>
      <c r="R237" s="1"/>
    </row>
    <row r="238" spans="4:18" s="3" customFormat="1">
      <c r="D238" s="1"/>
      <c r="E238" s="1"/>
      <c r="F238" s="1"/>
      <c r="G238" s="7"/>
      <c r="H238" s="1"/>
      <c r="I238" s="4"/>
      <c r="J238" s="10"/>
      <c r="K238" s="4"/>
      <c r="L238" s="10"/>
      <c r="M238" s="57"/>
      <c r="N238" s="59"/>
      <c r="O238" s="55"/>
      <c r="P238" s="55"/>
      <c r="Q238" s="55"/>
      <c r="R238" s="1"/>
    </row>
    <row r="239" spans="4:18" s="3" customFormat="1">
      <c r="D239" s="1"/>
      <c r="E239" s="1"/>
      <c r="F239" s="1"/>
      <c r="G239" s="7"/>
      <c r="H239" s="1"/>
      <c r="I239" s="4"/>
      <c r="J239" s="10"/>
      <c r="K239" s="4"/>
      <c r="L239" s="10"/>
      <c r="M239" s="57"/>
      <c r="N239" s="59"/>
      <c r="O239" s="55"/>
      <c r="P239" s="55"/>
      <c r="Q239" s="55"/>
      <c r="R239" s="1"/>
    </row>
    <row r="240" spans="4:18" s="3" customFormat="1">
      <c r="D240" s="1"/>
      <c r="E240" s="1"/>
      <c r="F240" s="1"/>
      <c r="G240" s="7"/>
      <c r="H240" s="1"/>
      <c r="I240" s="4"/>
      <c r="J240" s="10"/>
      <c r="K240" s="4"/>
      <c r="L240" s="10"/>
      <c r="M240" s="57"/>
      <c r="N240" s="59"/>
      <c r="O240" s="55"/>
      <c r="P240" s="55"/>
      <c r="Q240" s="55"/>
      <c r="R240" s="1"/>
    </row>
    <row r="241" spans="4:18" s="3" customFormat="1">
      <c r="D241" s="1"/>
      <c r="E241" s="1"/>
      <c r="F241" s="1"/>
      <c r="G241" s="7"/>
      <c r="H241" s="1"/>
      <c r="I241" s="4"/>
      <c r="J241" s="10"/>
      <c r="K241" s="4"/>
      <c r="L241" s="10"/>
      <c r="M241" s="57"/>
      <c r="N241" s="59"/>
      <c r="O241" s="55"/>
      <c r="P241" s="55"/>
      <c r="Q241" s="55"/>
      <c r="R241" s="1"/>
    </row>
    <row r="242" spans="4:18" s="3" customFormat="1">
      <c r="D242" s="1"/>
      <c r="E242" s="1"/>
      <c r="F242" s="1"/>
      <c r="G242" s="7"/>
      <c r="H242" s="1"/>
      <c r="I242" s="4"/>
      <c r="J242" s="10"/>
      <c r="K242" s="4"/>
      <c r="L242" s="10"/>
      <c r="M242" s="57"/>
      <c r="N242" s="59"/>
      <c r="O242" s="55"/>
      <c r="P242" s="55"/>
      <c r="Q242" s="55"/>
      <c r="R242" s="1"/>
    </row>
    <row r="243" spans="4:18" s="3" customFormat="1">
      <c r="D243" s="1"/>
      <c r="E243" s="1"/>
      <c r="F243" s="1"/>
      <c r="G243" s="7"/>
      <c r="H243" s="1"/>
      <c r="I243" s="4"/>
      <c r="J243" s="10"/>
      <c r="K243" s="4"/>
      <c r="L243" s="10"/>
      <c r="M243" s="57"/>
      <c r="N243" s="59"/>
      <c r="O243" s="55"/>
      <c r="P243" s="55"/>
      <c r="Q243" s="55"/>
      <c r="R243" s="1"/>
    </row>
    <row r="244" spans="4:18" s="3" customFormat="1">
      <c r="D244" s="1"/>
      <c r="E244" s="1"/>
      <c r="F244" s="1"/>
      <c r="G244" s="7"/>
      <c r="H244" s="1"/>
      <c r="I244" s="4"/>
      <c r="J244" s="10"/>
      <c r="K244" s="4"/>
      <c r="L244" s="10"/>
      <c r="M244" s="57"/>
      <c r="N244" s="59"/>
      <c r="O244" s="55"/>
      <c r="P244" s="55"/>
      <c r="Q244" s="55"/>
      <c r="R244" s="1"/>
    </row>
    <row r="245" spans="4:18" s="3" customFormat="1">
      <c r="D245" s="1"/>
      <c r="E245" s="1"/>
      <c r="F245" s="1"/>
      <c r="G245" s="7"/>
      <c r="H245" s="1"/>
      <c r="I245" s="4"/>
      <c r="J245" s="10"/>
      <c r="K245" s="4"/>
      <c r="L245" s="10"/>
      <c r="M245" s="57"/>
      <c r="N245" s="59"/>
      <c r="O245" s="55"/>
      <c r="P245" s="55"/>
      <c r="Q245" s="55"/>
      <c r="R245" s="1"/>
    </row>
    <row r="246" spans="4:18" s="3" customFormat="1">
      <c r="D246" s="1"/>
      <c r="E246" s="1"/>
      <c r="F246" s="1"/>
      <c r="G246" s="7"/>
      <c r="H246" s="1"/>
      <c r="I246" s="4"/>
      <c r="J246" s="10"/>
      <c r="K246" s="4"/>
      <c r="L246" s="10"/>
      <c r="M246" s="57"/>
      <c r="N246" s="59"/>
      <c r="O246" s="55"/>
      <c r="P246" s="55"/>
      <c r="Q246" s="55"/>
      <c r="R246" s="1"/>
    </row>
    <row r="247" spans="4:18" s="3" customFormat="1">
      <c r="D247" s="1"/>
      <c r="E247" s="1"/>
      <c r="F247" s="1"/>
      <c r="G247" s="7"/>
      <c r="H247" s="1"/>
      <c r="I247" s="4"/>
      <c r="J247" s="10"/>
      <c r="K247" s="4"/>
      <c r="L247" s="10"/>
      <c r="M247" s="57"/>
      <c r="N247" s="59"/>
      <c r="O247" s="55"/>
      <c r="P247" s="55"/>
      <c r="Q247" s="55"/>
      <c r="R247" s="1"/>
    </row>
    <row r="248" spans="4:18" s="3" customFormat="1">
      <c r="D248" s="1"/>
      <c r="E248" s="1"/>
      <c r="F248" s="1"/>
      <c r="G248" s="7"/>
      <c r="H248" s="1"/>
      <c r="I248" s="4"/>
      <c r="J248" s="10"/>
      <c r="K248" s="4"/>
      <c r="L248" s="10"/>
      <c r="M248" s="57"/>
      <c r="N248" s="59"/>
      <c r="O248" s="55"/>
      <c r="P248" s="55"/>
      <c r="Q248" s="55"/>
      <c r="R248" s="1"/>
    </row>
    <row r="249" spans="4:18" s="3" customFormat="1">
      <c r="D249" s="1"/>
      <c r="E249" s="1"/>
      <c r="F249" s="1"/>
      <c r="G249" s="7"/>
      <c r="H249" s="1"/>
      <c r="I249" s="4"/>
      <c r="J249" s="10"/>
      <c r="K249" s="4"/>
      <c r="L249" s="10"/>
      <c r="M249" s="57"/>
      <c r="N249" s="59"/>
      <c r="O249" s="55"/>
      <c r="P249" s="55"/>
      <c r="Q249" s="55"/>
      <c r="R249" s="1"/>
    </row>
    <row r="250" spans="4:18" s="3" customFormat="1">
      <c r="D250" s="1"/>
      <c r="E250" s="1"/>
      <c r="F250" s="1"/>
      <c r="G250" s="7"/>
      <c r="H250" s="1"/>
      <c r="I250" s="4"/>
      <c r="J250" s="10"/>
      <c r="K250" s="4"/>
      <c r="L250" s="10"/>
      <c r="M250" s="57"/>
      <c r="N250" s="59"/>
      <c r="O250" s="55"/>
      <c r="P250" s="55"/>
      <c r="Q250" s="55"/>
      <c r="R250" s="1"/>
    </row>
    <row r="251" spans="4:18" s="3" customFormat="1">
      <c r="D251" s="1"/>
      <c r="E251" s="1"/>
      <c r="F251" s="1"/>
      <c r="G251" s="7"/>
      <c r="H251" s="1"/>
      <c r="I251" s="4"/>
      <c r="J251" s="10"/>
      <c r="K251" s="4"/>
      <c r="L251" s="10"/>
      <c r="M251" s="57"/>
      <c r="N251" s="59"/>
      <c r="O251" s="55"/>
      <c r="P251" s="55"/>
      <c r="Q251" s="55"/>
      <c r="R251" s="1"/>
    </row>
    <row r="252" spans="4:18" s="3" customFormat="1">
      <c r="D252" s="1"/>
      <c r="E252" s="1"/>
      <c r="F252" s="1"/>
      <c r="G252" s="7"/>
      <c r="H252" s="1"/>
      <c r="I252" s="4"/>
      <c r="J252" s="10"/>
      <c r="K252" s="4"/>
      <c r="L252" s="10"/>
      <c r="M252" s="57"/>
      <c r="N252" s="59"/>
      <c r="O252" s="55"/>
      <c r="P252" s="55"/>
      <c r="Q252" s="55"/>
      <c r="R252" s="1"/>
    </row>
    <row r="253" spans="4:18" s="3" customFormat="1">
      <c r="D253" s="1"/>
      <c r="E253" s="1"/>
      <c r="F253" s="1"/>
      <c r="G253" s="7"/>
      <c r="H253" s="1"/>
      <c r="I253" s="4"/>
      <c r="J253" s="10"/>
      <c r="K253" s="4"/>
      <c r="L253" s="10"/>
      <c r="M253" s="57"/>
      <c r="N253" s="59"/>
      <c r="O253" s="55"/>
      <c r="P253" s="55"/>
      <c r="Q253" s="55"/>
      <c r="R253" s="1"/>
    </row>
    <row r="254" spans="4:18" s="3" customFormat="1">
      <c r="D254" s="1"/>
      <c r="E254" s="1"/>
      <c r="F254" s="1"/>
      <c r="G254" s="7"/>
      <c r="H254" s="1"/>
      <c r="I254" s="4"/>
      <c r="J254" s="10"/>
      <c r="K254" s="4"/>
      <c r="L254" s="10"/>
      <c r="M254" s="57"/>
      <c r="N254" s="59"/>
      <c r="O254" s="55"/>
      <c r="P254" s="55"/>
      <c r="Q254" s="55"/>
      <c r="R254" s="1"/>
    </row>
    <row r="255" spans="4:18" s="3" customFormat="1">
      <c r="D255" s="1"/>
      <c r="E255" s="1"/>
      <c r="F255" s="1"/>
      <c r="G255" s="7"/>
      <c r="H255" s="1"/>
      <c r="I255" s="4"/>
      <c r="J255" s="10"/>
      <c r="K255" s="4"/>
      <c r="L255" s="10"/>
      <c r="M255" s="57"/>
      <c r="N255" s="59"/>
      <c r="O255" s="55"/>
      <c r="P255" s="55"/>
      <c r="Q255" s="55"/>
      <c r="R255" s="1"/>
    </row>
    <row r="256" spans="4:18" s="3" customFormat="1">
      <c r="D256" s="1"/>
      <c r="E256" s="1"/>
      <c r="F256" s="1"/>
      <c r="G256" s="7"/>
      <c r="H256" s="1"/>
      <c r="I256" s="4"/>
      <c r="J256" s="10"/>
      <c r="K256" s="4"/>
      <c r="L256" s="10"/>
      <c r="M256" s="57"/>
      <c r="N256" s="59"/>
      <c r="O256" s="55"/>
      <c r="P256" s="55"/>
      <c r="Q256" s="55"/>
      <c r="R256" s="1"/>
    </row>
    <row r="257" spans="4:18" s="3" customFormat="1">
      <c r="D257" s="1"/>
      <c r="E257" s="1"/>
      <c r="F257" s="1"/>
      <c r="G257" s="7"/>
      <c r="H257" s="1"/>
      <c r="I257" s="4"/>
      <c r="J257" s="10"/>
      <c r="K257" s="4"/>
      <c r="L257" s="10"/>
      <c r="M257" s="57"/>
      <c r="N257" s="59"/>
      <c r="O257" s="55"/>
      <c r="P257" s="55"/>
      <c r="Q257" s="55"/>
      <c r="R257" s="1"/>
    </row>
    <row r="258" spans="4:18" s="3" customFormat="1">
      <c r="D258" s="1"/>
      <c r="E258" s="1"/>
      <c r="F258" s="1"/>
      <c r="G258" s="7"/>
      <c r="H258" s="1"/>
      <c r="I258" s="4"/>
      <c r="J258" s="10"/>
      <c r="K258" s="4"/>
      <c r="L258" s="10"/>
      <c r="M258" s="57"/>
      <c r="N258" s="59"/>
      <c r="O258" s="55"/>
      <c r="P258" s="55"/>
      <c r="Q258" s="55"/>
      <c r="R258" s="1"/>
    </row>
    <row r="259" spans="4:18" s="3" customFormat="1">
      <c r="D259" s="1"/>
      <c r="E259" s="1"/>
      <c r="F259" s="1"/>
      <c r="G259" s="7"/>
      <c r="H259" s="1"/>
      <c r="I259" s="4"/>
      <c r="J259" s="10"/>
      <c r="K259" s="4"/>
      <c r="L259" s="10"/>
      <c r="M259" s="57"/>
      <c r="N259" s="59"/>
      <c r="O259" s="55"/>
      <c r="P259" s="55"/>
      <c r="Q259" s="55"/>
      <c r="R259" s="1"/>
    </row>
    <row r="260" spans="4:18" s="3" customFormat="1">
      <c r="D260" s="1"/>
      <c r="E260" s="1"/>
      <c r="F260" s="1"/>
      <c r="G260" s="7"/>
      <c r="H260" s="1"/>
      <c r="I260" s="4"/>
      <c r="J260" s="10"/>
      <c r="K260" s="4"/>
      <c r="L260" s="10"/>
      <c r="M260" s="57"/>
      <c r="N260" s="59"/>
      <c r="O260" s="55"/>
      <c r="P260" s="55"/>
      <c r="Q260" s="55"/>
      <c r="R260" s="1"/>
    </row>
    <row r="261" spans="4:18" s="3" customFormat="1">
      <c r="D261" s="1"/>
      <c r="E261" s="1"/>
      <c r="F261" s="1"/>
      <c r="G261" s="7"/>
      <c r="H261" s="1"/>
      <c r="I261" s="4"/>
      <c r="J261" s="10"/>
      <c r="K261" s="4"/>
      <c r="L261" s="10"/>
      <c r="M261" s="57"/>
      <c r="N261" s="59"/>
      <c r="O261" s="55"/>
      <c r="P261" s="55"/>
      <c r="Q261" s="55"/>
      <c r="R261" s="1"/>
    </row>
    <row r="262" spans="4:18" s="3" customFormat="1">
      <c r="D262" s="1"/>
      <c r="E262" s="1"/>
      <c r="F262" s="1"/>
      <c r="G262" s="7"/>
      <c r="H262" s="1"/>
      <c r="I262" s="4"/>
      <c r="J262" s="10"/>
      <c r="K262" s="4"/>
      <c r="L262" s="10"/>
      <c r="M262" s="57"/>
      <c r="N262" s="59"/>
      <c r="O262" s="55"/>
      <c r="P262" s="55"/>
      <c r="Q262" s="55"/>
      <c r="R262" s="1"/>
    </row>
    <row r="263" spans="4:18" s="3" customFormat="1">
      <c r="D263" s="1"/>
      <c r="E263" s="1"/>
      <c r="F263" s="1"/>
      <c r="G263" s="7"/>
      <c r="H263" s="1"/>
      <c r="I263" s="4"/>
      <c r="J263" s="10"/>
      <c r="K263" s="4"/>
      <c r="L263" s="10"/>
      <c r="M263" s="57"/>
      <c r="N263" s="59"/>
      <c r="O263" s="55"/>
      <c r="P263" s="55"/>
      <c r="Q263" s="55"/>
      <c r="R263" s="1"/>
    </row>
    <row r="264" spans="4:18" s="3" customFormat="1">
      <c r="D264" s="1"/>
      <c r="E264" s="1"/>
      <c r="F264" s="1"/>
      <c r="G264" s="7"/>
      <c r="H264" s="1"/>
      <c r="I264" s="4"/>
      <c r="J264" s="10"/>
      <c r="K264" s="4"/>
      <c r="L264" s="10"/>
      <c r="M264" s="57"/>
      <c r="N264" s="59"/>
      <c r="O264" s="55"/>
      <c r="P264" s="55"/>
      <c r="Q264" s="55"/>
      <c r="R264" s="1"/>
    </row>
    <row r="265" spans="4:18" s="3" customFormat="1">
      <c r="D265" s="1"/>
      <c r="E265" s="1"/>
      <c r="F265" s="1"/>
      <c r="G265" s="7"/>
      <c r="H265" s="1"/>
      <c r="I265" s="4"/>
      <c r="J265" s="10"/>
      <c r="K265" s="4"/>
      <c r="L265" s="10"/>
      <c r="M265" s="57"/>
      <c r="N265" s="59"/>
      <c r="O265" s="55"/>
      <c r="P265" s="55"/>
      <c r="Q265" s="55"/>
      <c r="R265" s="1"/>
    </row>
    <row r="266" spans="4:18" s="3" customFormat="1">
      <c r="D266" s="1"/>
      <c r="E266" s="1"/>
      <c r="F266" s="1"/>
      <c r="G266" s="7"/>
      <c r="H266" s="1"/>
      <c r="I266" s="4"/>
      <c r="J266" s="10"/>
      <c r="K266" s="4"/>
      <c r="L266" s="10"/>
      <c r="M266" s="57"/>
      <c r="N266" s="59"/>
      <c r="O266" s="55"/>
      <c r="P266" s="55"/>
      <c r="Q266" s="55"/>
      <c r="R266" s="1"/>
    </row>
    <row r="267" spans="4:18" s="3" customFormat="1">
      <c r="D267" s="1"/>
      <c r="E267" s="1"/>
      <c r="F267" s="1"/>
      <c r="G267" s="7"/>
      <c r="H267" s="1"/>
      <c r="I267" s="4"/>
      <c r="J267" s="10"/>
      <c r="K267" s="4"/>
      <c r="L267" s="10"/>
      <c r="M267" s="57"/>
      <c r="N267" s="59"/>
      <c r="O267" s="55"/>
      <c r="P267" s="55"/>
      <c r="Q267" s="55"/>
      <c r="R267" s="1"/>
    </row>
    <row r="268" spans="4:18" s="3" customFormat="1">
      <c r="D268" s="1"/>
      <c r="E268" s="1"/>
      <c r="F268" s="1"/>
      <c r="G268" s="7"/>
      <c r="H268" s="1"/>
      <c r="I268" s="4"/>
      <c r="J268" s="10"/>
      <c r="K268" s="4"/>
      <c r="L268" s="10"/>
      <c r="M268" s="57"/>
      <c r="N268" s="59"/>
      <c r="O268" s="55"/>
      <c r="P268" s="55"/>
      <c r="Q268" s="55"/>
      <c r="R268" s="1"/>
    </row>
    <row r="269" spans="4:18" s="3" customFormat="1">
      <c r="D269" s="1"/>
      <c r="E269" s="1"/>
      <c r="F269" s="1"/>
      <c r="G269" s="7"/>
      <c r="H269" s="1"/>
      <c r="I269" s="4"/>
      <c r="J269" s="10"/>
      <c r="K269" s="4"/>
      <c r="L269" s="10"/>
      <c r="M269" s="57"/>
      <c r="N269" s="59"/>
      <c r="O269" s="55"/>
      <c r="P269" s="55"/>
      <c r="Q269" s="55"/>
      <c r="R269" s="1"/>
    </row>
    <row r="270" spans="4:18" s="3" customFormat="1">
      <c r="D270" s="1"/>
      <c r="E270" s="1"/>
      <c r="F270" s="1"/>
      <c r="G270" s="7"/>
      <c r="H270" s="1"/>
      <c r="I270" s="4"/>
      <c r="J270" s="10"/>
      <c r="K270" s="4"/>
      <c r="L270" s="10"/>
      <c r="M270" s="57"/>
      <c r="N270" s="59"/>
      <c r="O270" s="55"/>
      <c r="P270" s="55"/>
      <c r="Q270" s="55"/>
      <c r="R270" s="1"/>
    </row>
    <row r="271" spans="4:18" s="3" customFormat="1">
      <c r="D271" s="1"/>
      <c r="E271" s="1"/>
      <c r="F271" s="1"/>
      <c r="G271" s="7"/>
      <c r="H271" s="1"/>
      <c r="I271" s="4"/>
      <c r="J271" s="10"/>
      <c r="K271" s="4"/>
      <c r="L271" s="10"/>
      <c r="M271" s="57"/>
      <c r="N271" s="59"/>
      <c r="O271" s="55"/>
      <c r="P271" s="55"/>
      <c r="Q271" s="55"/>
      <c r="R271" s="1"/>
    </row>
    <row r="272" spans="4:18" s="3" customFormat="1">
      <c r="D272" s="1"/>
      <c r="E272" s="1"/>
      <c r="F272" s="1"/>
      <c r="G272" s="7"/>
      <c r="H272" s="1"/>
      <c r="I272" s="4"/>
      <c r="J272" s="10"/>
      <c r="K272" s="4"/>
      <c r="L272" s="10"/>
      <c r="M272" s="57"/>
      <c r="N272" s="59"/>
      <c r="O272" s="55"/>
      <c r="P272" s="55"/>
      <c r="Q272" s="55"/>
      <c r="R272" s="1"/>
    </row>
    <row r="273" spans="4:18" s="3" customFormat="1">
      <c r="D273" s="1"/>
      <c r="E273" s="1"/>
      <c r="F273" s="1"/>
      <c r="G273" s="7"/>
      <c r="H273" s="1"/>
      <c r="I273" s="4"/>
      <c r="J273" s="10"/>
      <c r="K273" s="4"/>
      <c r="L273" s="10"/>
      <c r="M273" s="57"/>
      <c r="N273" s="59"/>
      <c r="O273" s="55"/>
      <c r="P273" s="55"/>
      <c r="Q273" s="55"/>
      <c r="R273" s="1"/>
    </row>
    <row r="274" spans="4:18" s="3" customFormat="1">
      <c r="D274" s="1"/>
      <c r="E274" s="1"/>
      <c r="F274" s="1"/>
      <c r="G274" s="7"/>
      <c r="H274" s="1"/>
      <c r="I274" s="4"/>
      <c r="J274" s="10"/>
      <c r="K274" s="4"/>
      <c r="L274" s="10"/>
      <c r="M274" s="57"/>
      <c r="N274" s="59"/>
      <c r="O274" s="55"/>
      <c r="P274" s="55"/>
      <c r="Q274" s="55"/>
      <c r="R274" s="1"/>
    </row>
    <row r="275" spans="4:18" s="3" customFormat="1">
      <c r="D275" s="1"/>
      <c r="E275" s="1"/>
      <c r="F275" s="1"/>
      <c r="G275" s="7"/>
      <c r="H275" s="1"/>
      <c r="I275" s="4"/>
      <c r="J275" s="10"/>
      <c r="K275" s="4"/>
      <c r="L275" s="10"/>
      <c r="M275" s="57"/>
      <c r="N275" s="59"/>
      <c r="O275" s="55"/>
      <c r="P275" s="55"/>
      <c r="Q275" s="55"/>
      <c r="R275" s="1"/>
    </row>
    <row r="276" spans="4:18" s="3" customFormat="1">
      <c r="D276" s="1"/>
      <c r="E276" s="1"/>
      <c r="F276" s="1"/>
      <c r="G276" s="7"/>
      <c r="H276" s="1"/>
      <c r="I276" s="4"/>
      <c r="J276" s="10"/>
      <c r="K276" s="4"/>
      <c r="L276" s="10"/>
      <c r="M276" s="57"/>
      <c r="N276" s="59"/>
      <c r="O276" s="55"/>
      <c r="P276" s="55"/>
      <c r="Q276" s="55"/>
      <c r="R276" s="1"/>
    </row>
    <row r="277" spans="4:18" s="3" customFormat="1">
      <c r="D277" s="1"/>
      <c r="E277" s="1"/>
      <c r="F277" s="1"/>
      <c r="G277" s="7"/>
      <c r="H277" s="1"/>
      <c r="I277" s="4"/>
      <c r="J277" s="10"/>
      <c r="K277" s="4"/>
      <c r="L277" s="10"/>
      <c r="M277" s="57"/>
      <c r="N277" s="59"/>
      <c r="O277" s="55"/>
      <c r="P277" s="55"/>
      <c r="Q277" s="55"/>
      <c r="R277" s="1"/>
    </row>
    <row r="278" spans="4:18" s="3" customFormat="1">
      <c r="D278" s="1"/>
      <c r="E278" s="1"/>
      <c r="F278" s="1"/>
      <c r="G278" s="7"/>
      <c r="H278" s="1"/>
      <c r="I278" s="4"/>
      <c r="J278" s="10"/>
      <c r="K278" s="4"/>
      <c r="L278" s="10"/>
      <c r="M278" s="57"/>
      <c r="N278" s="59"/>
      <c r="O278" s="55"/>
      <c r="P278" s="55"/>
      <c r="Q278" s="55"/>
      <c r="R278" s="1"/>
    </row>
    <row r="279" spans="4:18" s="3" customFormat="1">
      <c r="D279" s="1"/>
      <c r="E279" s="1"/>
      <c r="F279" s="1"/>
      <c r="G279" s="7"/>
      <c r="H279" s="1"/>
      <c r="I279" s="4"/>
      <c r="J279" s="10"/>
      <c r="K279" s="4"/>
      <c r="L279" s="10"/>
      <c r="M279" s="57"/>
      <c r="N279" s="59"/>
      <c r="O279" s="55"/>
      <c r="P279" s="55"/>
      <c r="Q279" s="55"/>
      <c r="R279" s="1"/>
    </row>
    <row r="280" spans="4:18" s="3" customFormat="1">
      <c r="D280" s="1"/>
      <c r="E280" s="1"/>
      <c r="F280" s="1"/>
      <c r="G280" s="7"/>
      <c r="H280" s="1"/>
      <c r="I280" s="4"/>
      <c r="J280" s="10"/>
      <c r="K280" s="4"/>
      <c r="L280" s="10"/>
      <c r="M280" s="57"/>
      <c r="N280" s="59"/>
      <c r="O280" s="55"/>
      <c r="P280" s="55"/>
      <c r="Q280" s="55"/>
      <c r="R280" s="1"/>
    </row>
    <row r="281" spans="4:18" s="3" customFormat="1">
      <c r="D281" s="1"/>
      <c r="E281" s="1"/>
      <c r="F281" s="1"/>
      <c r="G281" s="7"/>
      <c r="H281" s="1"/>
      <c r="I281" s="4"/>
      <c r="J281" s="10"/>
      <c r="K281" s="4"/>
      <c r="L281" s="10"/>
      <c r="M281" s="57"/>
      <c r="N281" s="59"/>
      <c r="O281" s="55"/>
      <c r="P281" s="55"/>
      <c r="Q281" s="55"/>
      <c r="R281" s="1"/>
    </row>
    <row r="282" spans="4:18" s="3" customFormat="1">
      <c r="D282" s="1"/>
      <c r="E282" s="1"/>
      <c r="F282" s="1"/>
      <c r="G282" s="7"/>
      <c r="H282" s="1"/>
      <c r="I282" s="4"/>
      <c r="J282" s="10"/>
      <c r="K282" s="4"/>
      <c r="L282" s="10"/>
      <c r="M282" s="57"/>
      <c r="N282" s="59"/>
      <c r="O282" s="55"/>
      <c r="P282" s="55"/>
      <c r="Q282" s="55"/>
      <c r="R282" s="1"/>
    </row>
    <row r="283" spans="4:18" s="3" customFormat="1">
      <c r="D283" s="1"/>
      <c r="E283" s="1"/>
      <c r="F283" s="1"/>
      <c r="G283" s="7"/>
      <c r="H283" s="1"/>
      <c r="I283" s="4"/>
      <c r="J283" s="10"/>
      <c r="K283" s="4"/>
      <c r="L283" s="10"/>
      <c r="M283" s="57"/>
      <c r="N283" s="59"/>
      <c r="O283" s="55"/>
      <c r="P283" s="55"/>
      <c r="Q283" s="55"/>
      <c r="R283" s="1"/>
    </row>
    <row r="284" spans="4:18" s="3" customFormat="1">
      <c r="D284" s="1"/>
      <c r="E284" s="1"/>
      <c r="F284" s="1"/>
      <c r="G284" s="7"/>
      <c r="H284" s="1"/>
      <c r="I284" s="4"/>
      <c r="J284" s="10"/>
      <c r="K284" s="4"/>
      <c r="L284" s="10"/>
      <c r="M284" s="57"/>
      <c r="N284" s="59"/>
      <c r="O284" s="55"/>
      <c r="P284" s="55"/>
      <c r="Q284" s="55"/>
      <c r="R284" s="1"/>
    </row>
    <row r="285" spans="4:18" s="3" customFormat="1">
      <c r="D285" s="1"/>
      <c r="E285" s="1"/>
      <c r="F285" s="1"/>
      <c r="G285" s="7"/>
      <c r="H285" s="1"/>
      <c r="I285" s="4"/>
      <c r="J285" s="10"/>
      <c r="K285" s="4"/>
      <c r="L285" s="10"/>
      <c r="M285" s="57"/>
      <c r="N285" s="59"/>
      <c r="O285" s="55"/>
      <c r="P285" s="55"/>
      <c r="Q285" s="55"/>
      <c r="R285" s="1"/>
    </row>
    <row r="286" spans="4:18" s="3" customFormat="1">
      <c r="D286" s="1"/>
      <c r="E286" s="1"/>
      <c r="F286" s="1"/>
      <c r="G286" s="7"/>
      <c r="H286" s="1"/>
      <c r="I286" s="4"/>
      <c r="J286" s="10"/>
      <c r="K286" s="4"/>
      <c r="L286" s="10"/>
      <c r="M286" s="57"/>
      <c r="N286" s="59"/>
      <c r="O286" s="55"/>
      <c r="P286" s="55"/>
      <c r="Q286" s="55"/>
      <c r="R286" s="1"/>
    </row>
    <row r="287" spans="4:18" s="3" customFormat="1">
      <c r="D287" s="1"/>
      <c r="E287" s="1"/>
      <c r="F287" s="1"/>
      <c r="G287" s="7"/>
      <c r="H287" s="1"/>
      <c r="I287" s="4"/>
      <c r="J287" s="10"/>
      <c r="K287" s="4"/>
      <c r="L287" s="10"/>
      <c r="M287" s="57"/>
      <c r="N287" s="59"/>
      <c r="O287" s="55"/>
      <c r="P287" s="55"/>
      <c r="Q287" s="55"/>
      <c r="R287" s="1"/>
    </row>
    <row r="288" spans="4:18" s="3" customFormat="1">
      <c r="D288" s="1"/>
      <c r="E288" s="1"/>
      <c r="F288" s="1"/>
      <c r="G288" s="7"/>
      <c r="H288" s="1"/>
      <c r="I288" s="4"/>
      <c r="J288" s="10"/>
      <c r="K288" s="4"/>
      <c r="L288" s="10"/>
      <c r="M288" s="57"/>
      <c r="N288" s="59"/>
      <c r="O288" s="55"/>
      <c r="P288" s="55"/>
      <c r="Q288" s="55"/>
      <c r="R288" s="1"/>
    </row>
    <row r="289" spans="4:18" s="3" customFormat="1">
      <c r="D289" s="1"/>
      <c r="E289" s="1"/>
      <c r="F289" s="1"/>
      <c r="G289" s="7"/>
      <c r="H289" s="1"/>
      <c r="I289" s="4"/>
      <c r="J289" s="10"/>
      <c r="K289" s="4"/>
      <c r="L289" s="10"/>
      <c r="M289" s="57"/>
      <c r="N289" s="59"/>
      <c r="O289" s="55"/>
      <c r="P289" s="55"/>
      <c r="Q289" s="55"/>
      <c r="R289" s="1"/>
    </row>
    <row r="290" spans="4:18" s="3" customFormat="1">
      <c r="D290" s="1"/>
      <c r="E290" s="1"/>
      <c r="F290" s="1"/>
      <c r="G290" s="7"/>
      <c r="H290" s="1"/>
      <c r="I290" s="4"/>
      <c r="J290" s="10"/>
      <c r="K290" s="4"/>
      <c r="L290" s="10"/>
      <c r="M290" s="57"/>
      <c r="N290" s="59"/>
      <c r="O290" s="55"/>
      <c r="P290" s="55"/>
      <c r="Q290" s="55"/>
      <c r="R290" s="1"/>
    </row>
    <row r="291" spans="4:18" s="3" customFormat="1">
      <c r="D291" s="1"/>
      <c r="E291" s="1"/>
      <c r="F291" s="1"/>
      <c r="G291" s="7"/>
      <c r="H291" s="1"/>
      <c r="I291" s="4"/>
      <c r="J291" s="10"/>
      <c r="K291" s="4"/>
      <c r="L291" s="10"/>
      <c r="M291" s="57"/>
      <c r="N291" s="59"/>
      <c r="O291" s="55"/>
      <c r="P291" s="55"/>
      <c r="Q291" s="55"/>
      <c r="R291" s="1"/>
    </row>
    <row r="292" spans="4:18" s="3" customFormat="1">
      <c r="D292" s="1"/>
      <c r="E292" s="1"/>
      <c r="F292" s="1"/>
      <c r="G292" s="7"/>
      <c r="H292" s="1"/>
      <c r="I292" s="4"/>
      <c r="J292" s="10"/>
      <c r="K292" s="4"/>
      <c r="L292" s="10"/>
      <c r="M292" s="57"/>
      <c r="N292" s="59"/>
      <c r="O292" s="55"/>
      <c r="P292" s="55"/>
      <c r="Q292" s="55"/>
      <c r="R292" s="1"/>
    </row>
    <row r="293" spans="4:18" s="3" customFormat="1">
      <c r="D293" s="1"/>
      <c r="E293" s="1"/>
      <c r="F293" s="1"/>
      <c r="G293" s="7"/>
      <c r="H293" s="1"/>
      <c r="I293" s="4"/>
      <c r="J293" s="10"/>
      <c r="K293" s="4"/>
      <c r="L293" s="10"/>
      <c r="M293" s="57"/>
      <c r="N293" s="59"/>
      <c r="O293" s="55"/>
      <c r="P293" s="55"/>
      <c r="Q293" s="55"/>
      <c r="R293" s="1"/>
    </row>
    <row r="294" spans="4:18" s="3" customFormat="1">
      <c r="D294" s="1"/>
      <c r="E294" s="1"/>
      <c r="F294" s="1"/>
      <c r="G294" s="7"/>
      <c r="H294" s="1"/>
      <c r="I294" s="4"/>
      <c r="J294" s="10"/>
      <c r="K294" s="4"/>
      <c r="L294" s="10"/>
      <c r="M294" s="57"/>
      <c r="N294" s="59"/>
      <c r="O294" s="55"/>
      <c r="P294" s="55"/>
      <c r="Q294" s="55"/>
      <c r="R294" s="1"/>
    </row>
    <row r="295" spans="4:18" s="3" customFormat="1">
      <c r="D295" s="1"/>
      <c r="E295" s="1"/>
      <c r="F295" s="1"/>
      <c r="G295" s="7"/>
      <c r="H295" s="1"/>
      <c r="I295" s="4"/>
      <c r="J295" s="10"/>
      <c r="K295" s="4"/>
      <c r="L295" s="10"/>
      <c r="M295" s="57"/>
      <c r="N295" s="59"/>
      <c r="O295" s="55"/>
      <c r="P295" s="55"/>
      <c r="Q295" s="55"/>
      <c r="R295" s="1"/>
    </row>
    <row r="296" spans="4:18" s="3" customFormat="1">
      <c r="D296" s="1"/>
      <c r="E296" s="1"/>
      <c r="F296" s="1"/>
      <c r="G296" s="7"/>
      <c r="H296" s="1"/>
      <c r="I296" s="4"/>
      <c r="J296" s="10"/>
      <c r="K296" s="4"/>
      <c r="L296" s="10"/>
      <c r="M296" s="57"/>
      <c r="N296" s="59"/>
      <c r="O296" s="55"/>
      <c r="P296" s="55"/>
      <c r="Q296" s="55"/>
      <c r="R296" s="1"/>
    </row>
    <row r="297" spans="4:18" s="3" customFormat="1">
      <c r="D297" s="1"/>
      <c r="E297" s="1"/>
      <c r="F297" s="1"/>
      <c r="G297" s="7"/>
      <c r="H297" s="1"/>
      <c r="I297" s="4"/>
      <c r="J297" s="10"/>
      <c r="K297" s="4"/>
      <c r="L297" s="10"/>
      <c r="M297" s="57"/>
      <c r="N297" s="59"/>
      <c r="O297" s="55"/>
      <c r="P297" s="55"/>
      <c r="Q297" s="55"/>
      <c r="R297" s="1"/>
    </row>
    <row r="298" spans="4:18" s="3" customFormat="1">
      <c r="D298" s="1"/>
      <c r="E298" s="1"/>
      <c r="F298" s="1"/>
      <c r="G298" s="7"/>
      <c r="H298" s="1"/>
      <c r="I298" s="4"/>
      <c r="J298" s="10"/>
      <c r="K298" s="4"/>
      <c r="L298" s="10"/>
      <c r="M298" s="57"/>
      <c r="N298" s="59"/>
      <c r="O298" s="55"/>
      <c r="P298" s="55"/>
      <c r="Q298" s="55"/>
      <c r="R298" s="1"/>
    </row>
    <row r="299" spans="4:18" s="3" customFormat="1">
      <c r="D299" s="1"/>
      <c r="E299" s="1"/>
      <c r="F299" s="1"/>
      <c r="G299" s="7"/>
      <c r="H299" s="1"/>
      <c r="I299" s="4"/>
      <c r="J299" s="10"/>
      <c r="K299" s="4"/>
      <c r="L299" s="10"/>
      <c r="M299" s="57"/>
      <c r="N299" s="59"/>
      <c r="O299" s="55"/>
      <c r="P299" s="55"/>
      <c r="Q299" s="55"/>
      <c r="R299" s="1"/>
    </row>
    <row r="300" spans="4:18" s="3" customFormat="1">
      <c r="D300" s="1"/>
      <c r="E300" s="1"/>
      <c r="F300" s="1"/>
      <c r="G300" s="7"/>
      <c r="H300" s="1"/>
      <c r="I300" s="4"/>
      <c r="J300" s="10"/>
      <c r="K300" s="4"/>
      <c r="L300" s="10"/>
      <c r="M300" s="57"/>
      <c r="N300" s="59"/>
      <c r="O300" s="55"/>
      <c r="P300" s="55"/>
      <c r="Q300" s="55"/>
      <c r="R300" s="1"/>
    </row>
    <row r="301" spans="4:18" s="3" customFormat="1">
      <c r="D301" s="1"/>
      <c r="E301" s="1"/>
      <c r="F301" s="1"/>
      <c r="G301" s="7"/>
      <c r="H301" s="1"/>
      <c r="I301" s="4"/>
      <c r="J301" s="10"/>
      <c r="K301" s="4"/>
      <c r="L301" s="10"/>
      <c r="M301" s="57"/>
      <c r="N301" s="59"/>
      <c r="O301" s="55"/>
      <c r="P301" s="55"/>
      <c r="Q301" s="55"/>
      <c r="R301" s="1"/>
    </row>
    <row r="302" spans="4:18">
      <c r="G302" s="7"/>
    </row>
    <row r="303" spans="4:18">
      <c r="G303" s="7"/>
    </row>
    <row r="304" spans="4:18">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sheetData>
  <mergeCells count="2">
    <mergeCell ref="M4:Q4"/>
    <mergeCell ref="B7:B33"/>
  </mergeCells>
  <phoneticPr fontId="2"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59999389629810485"/>
  </sheetPr>
  <dimension ref="B1:AP1048574"/>
  <sheetViews>
    <sheetView zoomScaleNormal="100" workbookViewId="0">
      <pane ySplit="6" topLeftCell="A95" activePane="bottomLeft" state="frozen"/>
      <selection pane="bottomLeft" activeCell="C3" sqref="C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C108_0</v>
      </c>
      <c r="C2" s="97" t="s">
        <v>1425</v>
      </c>
      <c r="G2" s="230"/>
      <c r="L2" s="71"/>
      <c r="M2" s="73" t="s">
        <v>256</v>
      </c>
      <c r="N2" s="72" t="s">
        <v>254</v>
      </c>
      <c r="O2" s="73" t="s">
        <v>253</v>
      </c>
      <c r="P2" s="73" t="s">
        <v>255</v>
      </c>
      <c r="Q2" s="74" t="s">
        <v>252</v>
      </c>
    </row>
    <row r="3" spans="2:42" ht="24.95" customHeight="1">
      <c r="C3" s="1" t="s">
        <v>4483</v>
      </c>
      <c r="L3" s="76" t="s">
        <v>123</v>
      </c>
      <c r="M3" s="70">
        <f>P3+Q3</f>
        <v>193.54000000000025</v>
      </c>
      <c r="N3" s="169">
        <f>P3/(P3+Q3)</f>
        <v>0.98999999999999988</v>
      </c>
      <c r="O3" s="70">
        <f>SUM(O7:O271)</f>
        <v>23.329999999999988</v>
      </c>
      <c r="P3" s="70">
        <f>SUM(P7:P271)</f>
        <v>191.60460000000023</v>
      </c>
      <c r="Q3" s="77">
        <f>SUM(Q7:Q271)</f>
        <v>1.9354000000000022</v>
      </c>
    </row>
    <row r="4" spans="2:42" ht="24.95" customHeight="1" thickBot="1">
      <c r="L4" s="75" t="s">
        <v>124</v>
      </c>
      <c r="M4" s="554">
        <f>(O3+P3)/(M3+O3)</f>
        <v>0.9910757596716927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C108_0</v>
      </c>
      <c r="C7" s="519" t="str">
        <f>C2</f>
        <v>DIO: Buffer, Photo-Coupler &amp; Photo-MOS(Ch.1)</v>
      </c>
      <c r="D7" s="34" t="s">
        <v>1214</v>
      </c>
      <c r="E7" s="35" t="s">
        <v>1217</v>
      </c>
      <c r="F7" s="36" t="s">
        <v>1216</v>
      </c>
      <c r="G7" s="37" t="s">
        <v>1338</v>
      </c>
      <c r="H7" s="38">
        <v>0.7</v>
      </c>
      <c r="I7" s="203" t="s">
        <v>941</v>
      </c>
      <c r="J7" s="95" t="s">
        <v>1344</v>
      </c>
      <c r="K7" s="203" t="s">
        <v>215</v>
      </c>
      <c r="L7" s="69" t="s">
        <v>109</v>
      </c>
      <c r="M7" s="84">
        <v>0.1</v>
      </c>
      <c r="N7" s="38">
        <f>IF(K7="Detected", 0.99,0)</f>
        <v>0</v>
      </c>
      <c r="O7" s="79">
        <f>IF(I7="Safe", M7*H7,0)</f>
        <v>6.9999999999999993E-2</v>
      </c>
      <c r="P7" s="79">
        <f>IF(I7="Dangerous",M7*H7*N7,0)</f>
        <v>0</v>
      </c>
      <c r="Q7" s="157">
        <f>IF(P7=0,0,M7*H7*(1-N7))</f>
        <v>0</v>
      </c>
      <c r="R7" s="200"/>
    </row>
    <row r="8" spans="2:42" s="3" customFormat="1" ht="27.95" customHeight="1">
      <c r="B8" s="249"/>
      <c r="C8" s="565"/>
      <c r="D8" s="20"/>
      <c r="E8" s="21"/>
      <c r="F8" s="31"/>
      <c r="G8" s="25" t="s">
        <v>1339</v>
      </c>
      <c r="H8" s="26">
        <v>0.1</v>
      </c>
      <c r="I8" s="165" t="s">
        <v>930</v>
      </c>
      <c r="J8" s="13" t="s">
        <v>1364</v>
      </c>
      <c r="K8" s="165" t="s">
        <v>221</v>
      </c>
      <c r="L8" s="206" t="s">
        <v>1348</v>
      </c>
      <c r="M8" s="85">
        <f>M7</f>
        <v>0.1</v>
      </c>
      <c r="N8" s="15">
        <f>IF(K8="Detected", 0.99,0)</f>
        <v>0.99</v>
      </c>
      <c r="O8" s="78">
        <f>IF(I8="Safe", M8*H8,0)</f>
        <v>0</v>
      </c>
      <c r="P8" s="78">
        <f>IF(I8="Dangerous",M8*H8*N8,0)</f>
        <v>9.9000000000000025E-3</v>
      </c>
      <c r="Q8" s="153">
        <f>IF(P8=0,0,M8*H8*(1-N8))</f>
        <v>1.0000000000000011E-4</v>
      </c>
      <c r="R8" s="251"/>
    </row>
    <row r="9" spans="2:42" s="3" customFormat="1" ht="27.95" customHeight="1">
      <c r="B9" s="249"/>
      <c r="C9" s="255"/>
      <c r="D9" s="20"/>
      <c r="E9" s="21"/>
      <c r="F9" s="31"/>
      <c r="G9" s="32" t="s">
        <v>1340</v>
      </c>
      <c r="H9" s="26">
        <v>0.1</v>
      </c>
      <c r="I9" s="165" t="s">
        <v>68</v>
      </c>
      <c r="J9" s="13" t="s">
        <v>1347</v>
      </c>
      <c r="K9" s="165" t="s">
        <v>221</v>
      </c>
      <c r="L9" s="206" t="s">
        <v>1348</v>
      </c>
      <c r="M9" s="85">
        <f>M8</f>
        <v>0.1</v>
      </c>
      <c r="N9" s="15">
        <f t="shared" ref="N9:N72" si="0">IF(K9="Detected", 0.99,0)</f>
        <v>0.99</v>
      </c>
      <c r="O9" s="78">
        <f t="shared" ref="O9:O72" si="1">IF(I9="Safe", M9*H9,0)</f>
        <v>0</v>
      </c>
      <c r="P9" s="78">
        <f t="shared" ref="P9:P72" si="2">IF(I9="Dangerous",M9*H9*N9,0)</f>
        <v>9.9000000000000025E-3</v>
      </c>
      <c r="Q9" s="153">
        <f t="shared" ref="Q9:Q72" si="3">IF(P9=0,0,M9*H9*(1-N9))</f>
        <v>1.0000000000000011E-4</v>
      </c>
      <c r="R9" s="251"/>
    </row>
    <row r="10" spans="2:42" s="3" customFormat="1" ht="27.95" customHeight="1">
      <c r="B10" s="249"/>
      <c r="C10" s="255"/>
      <c r="D10" s="20"/>
      <c r="E10" s="21"/>
      <c r="F10" s="31"/>
      <c r="G10" s="25" t="s">
        <v>1341</v>
      </c>
      <c r="H10" s="26">
        <v>0.1</v>
      </c>
      <c r="I10" s="165" t="s">
        <v>81</v>
      </c>
      <c r="J10" s="13" t="s">
        <v>946</v>
      </c>
      <c r="K10" s="165" t="s">
        <v>79</v>
      </c>
      <c r="L10" s="13" t="s">
        <v>299</v>
      </c>
      <c r="M10" s="93">
        <f>M9</f>
        <v>0.1</v>
      </c>
      <c r="N10" s="15">
        <f t="shared" si="0"/>
        <v>0</v>
      </c>
      <c r="O10" s="78">
        <f t="shared" si="1"/>
        <v>1.0000000000000002E-2</v>
      </c>
      <c r="P10" s="78">
        <f t="shared" si="2"/>
        <v>0</v>
      </c>
      <c r="Q10" s="153">
        <f t="shared" si="3"/>
        <v>0</v>
      </c>
      <c r="R10" s="251"/>
    </row>
    <row r="11" spans="2:42" s="3" customFormat="1" ht="27.95" customHeight="1">
      <c r="B11" s="249"/>
      <c r="C11" s="255"/>
      <c r="D11" s="17" t="s">
        <v>1215</v>
      </c>
      <c r="E11" s="18" t="s">
        <v>1218</v>
      </c>
      <c r="F11" s="19" t="s">
        <v>1216</v>
      </c>
      <c r="G11" s="25" t="s">
        <v>1338</v>
      </c>
      <c r="H11" s="26">
        <v>0.7</v>
      </c>
      <c r="I11" s="165" t="s">
        <v>222</v>
      </c>
      <c r="J11" s="13" t="s">
        <v>946</v>
      </c>
      <c r="K11" s="165" t="s">
        <v>79</v>
      </c>
      <c r="L11" s="13" t="s">
        <v>299</v>
      </c>
      <c r="M11" s="85">
        <v>0.1</v>
      </c>
      <c r="N11" s="15">
        <f t="shared" si="0"/>
        <v>0</v>
      </c>
      <c r="O11" s="78">
        <f t="shared" si="1"/>
        <v>6.9999999999999993E-2</v>
      </c>
      <c r="P11" s="78">
        <f t="shared" si="2"/>
        <v>0</v>
      </c>
      <c r="Q11" s="153">
        <f t="shared" si="3"/>
        <v>0</v>
      </c>
      <c r="R11" s="251"/>
    </row>
    <row r="12" spans="2:42" s="3" customFormat="1" ht="27.95" customHeight="1">
      <c r="B12" s="249"/>
      <c r="C12" s="255"/>
      <c r="D12" s="20"/>
      <c r="E12" s="21"/>
      <c r="F12" s="31"/>
      <c r="G12" s="25" t="s">
        <v>1339</v>
      </c>
      <c r="H12" s="26">
        <v>0.1</v>
      </c>
      <c r="I12" s="165" t="s">
        <v>204</v>
      </c>
      <c r="J12" s="13" t="s">
        <v>1345</v>
      </c>
      <c r="K12" s="165" t="s">
        <v>221</v>
      </c>
      <c r="L12" s="206" t="s">
        <v>1348</v>
      </c>
      <c r="M12" s="85">
        <f>M11</f>
        <v>0.1</v>
      </c>
      <c r="N12" s="15">
        <f t="shared" si="0"/>
        <v>0.99</v>
      </c>
      <c r="O12" s="78">
        <f t="shared" si="1"/>
        <v>0</v>
      </c>
      <c r="P12" s="78">
        <f t="shared" si="2"/>
        <v>9.9000000000000025E-3</v>
      </c>
      <c r="Q12" s="153">
        <f t="shared" si="3"/>
        <v>1.0000000000000011E-4</v>
      </c>
      <c r="R12" s="251"/>
    </row>
    <row r="13" spans="2:42" s="3" customFormat="1" ht="27.95" customHeight="1">
      <c r="B13" s="249"/>
      <c r="C13" s="255"/>
      <c r="D13" s="20"/>
      <c r="E13" s="21"/>
      <c r="F13" s="31"/>
      <c r="G13" s="32" t="s">
        <v>1340</v>
      </c>
      <c r="H13" s="26">
        <v>0.1</v>
      </c>
      <c r="I13" s="165" t="s">
        <v>204</v>
      </c>
      <c r="J13" s="13" t="s">
        <v>1347</v>
      </c>
      <c r="K13" s="165" t="s">
        <v>221</v>
      </c>
      <c r="L13" s="206" t="s">
        <v>1348</v>
      </c>
      <c r="M13" s="85">
        <f>M12</f>
        <v>0.1</v>
      </c>
      <c r="N13" s="15">
        <f t="shared" si="0"/>
        <v>0.99</v>
      </c>
      <c r="O13" s="78">
        <f t="shared" si="1"/>
        <v>0</v>
      </c>
      <c r="P13" s="78">
        <f t="shared" si="2"/>
        <v>9.9000000000000025E-3</v>
      </c>
      <c r="Q13" s="153">
        <f t="shared" si="3"/>
        <v>1.0000000000000011E-4</v>
      </c>
      <c r="R13" s="251"/>
    </row>
    <row r="14" spans="2:42" s="3" customFormat="1" ht="27.95" customHeight="1">
      <c r="B14" s="249"/>
      <c r="C14" s="255"/>
      <c r="D14" s="20"/>
      <c r="E14" s="21"/>
      <c r="F14" s="31"/>
      <c r="G14" s="25" t="s">
        <v>1341</v>
      </c>
      <c r="H14" s="26">
        <v>0.1</v>
      </c>
      <c r="I14" s="165" t="s">
        <v>1343</v>
      </c>
      <c r="J14" s="13" t="s">
        <v>946</v>
      </c>
      <c r="K14" s="165" t="s">
        <v>79</v>
      </c>
      <c r="L14" s="13" t="s">
        <v>299</v>
      </c>
      <c r="M14" s="85">
        <f>M13</f>
        <v>0.1</v>
      </c>
      <c r="N14" s="15">
        <f t="shared" si="0"/>
        <v>0</v>
      </c>
      <c r="O14" s="78">
        <f t="shared" si="1"/>
        <v>1.0000000000000002E-2</v>
      </c>
      <c r="P14" s="78">
        <f t="shared" si="2"/>
        <v>0</v>
      </c>
      <c r="Q14" s="153">
        <f t="shared" si="3"/>
        <v>0</v>
      </c>
      <c r="R14" s="251"/>
    </row>
    <row r="15" spans="2:42" s="3" customFormat="1" ht="27.95" customHeight="1">
      <c r="B15" s="249"/>
      <c r="C15" s="255"/>
      <c r="D15" s="17" t="s">
        <v>1219</v>
      </c>
      <c r="E15" s="44" t="s">
        <v>1232</v>
      </c>
      <c r="F15" s="19" t="s">
        <v>1220</v>
      </c>
      <c r="G15" s="163" t="s">
        <v>232</v>
      </c>
      <c r="H15" s="15">
        <v>0.2</v>
      </c>
      <c r="I15" s="165" t="s">
        <v>204</v>
      </c>
      <c r="J15" s="12" t="s">
        <v>1351</v>
      </c>
      <c r="K15" s="16" t="s">
        <v>1350</v>
      </c>
      <c r="L15" s="206" t="s">
        <v>1348</v>
      </c>
      <c r="M15" s="85">
        <v>1.1000000000000001</v>
      </c>
      <c r="N15" s="15">
        <f t="shared" si="0"/>
        <v>0.99</v>
      </c>
      <c r="O15" s="78">
        <f t="shared" si="1"/>
        <v>0</v>
      </c>
      <c r="P15" s="78">
        <f t="shared" si="2"/>
        <v>0.21780000000000002</v>
      </c>
      <c r="Q15" s="153">
        <f t="shared" si="3"/>
        <v>2.2000000000000023E-3</v>
      </c>
      <c r="R15" s="557" t="s">
        <v>1230</v>
      </c>
    </row>
    <row r="16" spans="2:42" s="3" customFormat="1" ht="27.95" customHeight="1">
      <c r="B16" s="249"/>
      <c r="C16" s="255"/>
      <c r="D16" s="20"/>
      <c r="E16" s="21"/>
      <c r="F16" s="31"/>
      <c r="G16" s="163" t="s">
        <v>233</v>
      </c>
      <c r="H16" s="15">
        <v>0.2</v>
      </c>
      <c r="I16" s="165" t="s">
        <v>339</v>
      </c>
      <c r="J16" s="12" t="s">
        <v>1351</v>
      </c>
      <c r="K16" s="16" t="s">
        <v>221</v>
      </c>
      <c r="L16" s="206" t="s">
        <v>1348</v>
      </c>
      <c r="M16" s="85">
        <f>M15</f>
        <v>1.1000000000000001</v>
      </c>
      <c r="N16" s="15">
        <f t="shared" si="0"/>
        <v>0.99</v>
      </c>
      <c r="O16" s="78">
        <f t="shared" si="1"/>
        <v>0</v>
      </c>
      <c r="P16" s="78">
        <f t="shared" si="2"/>
        <v>0.21780000000000002</v>
      </c>
      <c r="Q16" s="153">
        <f t="shared" si="3"/>
        <v>2.2000000000000023E-3</v>
      </c>
      <c r="R16" s="558"/>
    </row>
    <row r="17" spans="2:18" s="3" customFormat="1" ht="27.95" customHeight="1">
      <c r="B17" s="249"/>
      <c r="C17" s="255"/>
      <c r="D17" s="20"/>
      <c r="E17" s="21"/>
      <c r="F17" s="31"/>
      <c r="G17" s="163" t="s">
        <v>230</v>
      </c>
      <c r="H17" s="15">
        <v>0.2</v>
      </c>
      <c r="I17" s="16" t="s">
        <v>68</v>
      </c>
      <c r="J17" s="12" t="s">
        <v>1351</v>
      </c>
      <c r="K17" s="16" t="s">
        <v>1350</v>
      </c>
      <c r="L17" s="206" t="s">
        <v>1348</v>
      </c>
      <c r="M17" s="85">
        <f>M16</f>
        <v>1.1000000000000001</v>
      </c>
      <c r="N17" s="15">
        <f t="shared" si="0"/>
        <v>0.99</v>
      </c>
      <c r="O17" s="78">
        <f t="shared" si="1"/>
        <v>0</v>
      </c>
      <c r="P17" s="78">
        <f t="shared" si="2"/>
        <v>0.21780000000000002</v>
      </c>
      <c r="Q17" s="153">
        <f t="shared" si="3"/>
        <v>2.2000000000000023E-3</v>
      </c>
      <c r="R17" s="558"/>
    </row>
    <row r="18" spans="2:18" s="3" customFormat="1" ht="27.95" customHeight="1">
      <c r="B18" s="249"/>
      <c r="C18" s="255"/>
      <c r="D18" s="20"/>
      <c r="E18" s="21"/>
      <c r="F18" s="31"/>
      <c r="G18" s="163" t="s">
        <v>231</v>
      </c>
      <c r="H18" s="15">
        <v>0.2</v>
      </c>
      <c r="I18" s="16" t="s">
        <v>1349</v>
      </c>
      <c r="J18" s="12" t="s">
        <v>1351</v>
      </c>
      <c r="K18" s="16" t="s">
        <v>82</v>
      </c>
      <c r="L18" s="206" t="s">
        <v>1348</v>
      </c>
      <c r="M18" s="85">
        <f>M17</f>
        <v>1.1000000000000001</v>
      </c>
      <c r="N18" s="15">
        <f t="shared" si="0"/>
        <v>0.99</v>
      </c>
      <c r="O18" s="78">
        <f t="shared" si="1"/>
        <v>0</v>
      </c>
      <c r="P18" s="78">
        <f t="shared" si="2"/>
        <v>0.21780000000000002</v>
      </c>
      <c r="Q18" s="153">
        <f t="shared" si="3"/>
        <v>2.2000000000000023E-3</v>
      </c>
      <c r="R18" s="558"/>
    </row>
    <row r="19" spans="2:18" s="3" customFormat="1" ht="39.950000000000003" customHeight="1">
      <c r="B19" s="249"/>
      <c r="C19" s="255"/>
      <c r="D19" s="22"/>
      <c r="E19" s="23"/>
      <c r="F19" s="24"/>
      <c r="G19" s="168" t="s">
        <v>234</v>
      </c>
      <c r="H19" s="15">
        <v>0.2</v>
      </c>
      <c r="I19" s="16" t="s">
        <v>68</v>
      </c>
      <c r="J19" s="12" t="s">
        <v>1351</v>
      </c>
      <c r="K19" s="16" t="s">
        <v>82</v>
      </c>
      <c r="L19" s="206" t="s">
        <v>1348</v>
      </c>
      <c r="M19" s="85">
        <f>M18</f>
        <v>1.1000000000000001</v>
      </c>
      <c r="N19" s="15">
        <f t="shared" si="0"/>
        <v>0.99</v>
      </c>
      <c r="O19" s="78">
        <f t="shared" si="1"/>
        <v>0</v>
      </c>
      <c r="P19" s="78">
        <f t="shared" si="2"/>
        <v>0.21780000000000002</v>
      </c>
      <c r="Q19" s="153">
        <f t="shared" si="3"/>
        <v>2.2000000000000023E-3</v>
      </c>
      <c r="R19" s="558"/>
    </row>
    <row r="20" spans="2:18" s="3" customFormat="1" ht="27.95" customHeight="1">
      <c r="B20" s="249"/>
      <c r="C20" s="255"/>
      <c r="D20" s="17" t="s">
        <v>1221</v>
      </c>
      <c r="E20" s="18" t="s">
        <v>71</v>
      </c>
      <c r="F20" s="19" t="s">
        <v>1222</v>
      </c>
      <c r="G20" s="14" t="s">
        <v>205</v>
      </c>
      <c r="H20" s="15">
        <v>0.4</v>
      </c>
      <c r="I20" s="165" t="s">
        <v>222</v>
      </c>
      <c r="J20" s="13" t="s">
        <v>946</v>
      </c>
      <c r="K20" s="165" t="s">
        <v>79</v>
      </c>
      <c r="L20" s="13" t="s">
        <v>299</v>
      </c>
      <c r="M20" s="85">
        <v>2</v>
      </c>
      <c r="N20" s="15">
        <f t="shared" si="0"/>
        <v>0</v>
      </c>
      <c r="O20" s="78">
        <f t="shared" si="1"/>
        <v>0.8</v>
      </c>
      <c r="P20" s="78">
        <f t="shared" si="2"/>
        <v>0</v>
      </c>
      <c r="Q20" s="153">
        <f t="shared" si="3"/>
        <v>0</v>
      </c>
      <c r="R20" s="201"/>
    </row>
    <row r="21" spans="2:18" s="3" customFormat="1" ht="27.95" customHeight="1">
      <c r="B21" s="249"/>
      <c r="C21" s="255"/>
      <c r="D21" s="20"/>
      <c r="E21" s="21"/>
      <c r="F21" s="31"/>
      <c r="G21" s="14" t="s">
        <v>206</v>
      </c>
      <c r="H21" s="15">
        <v>0.4</v>
      </c>
      <c r="I21" s="165" t="s">
        <v>68</v>
      </c>
      <c r="J21" s="13" t="s">
        <v>236</v>
      </c>
      <c r="K21" s="16" t="s">
        <v>20</v>
      </c>
      <c r="L21" s="206" t="s">
        <v>1352</v>
      </c>
      <c r="M21" s="85">
        <f>M20</f>
        <v>2</v>
      </c>
      <c r="N21" s="15">
        <f t="shared" si="0"/>
        <v>0.99</v>
      </c>
      <c r="O21" s="78">
        <f t="shared" si="1"/>
        <v>0</v>
      </c>
      <c r="P21" s="78">
        <f t="shared" si="2"/>
        <v>0.79200000000000004</v>
      </c>
      <c r="Q21" s="153">
        <f t="shared" si="3"/>
        <v>8.0000000000000071E-3</v>
      </c>
      <c r="R21" s="251"/>
    </row>
    <row r="22" spans="2:18" s="3" customFormat="1" ht="27.95" customHeight="1">
      <c r="B22" s="249"/>
      <c r="C22" s="255"/>
      <c r="D22" s="20"/>
      <c r="E22" s="21"/>
      <c r="F22" s="31"/>
      <c r="G22" s="90" t="s">
        <v>14</v>
      </c>
      <c r="H22" s="172">
        <v>0.2</v>
      </c>
      <c r="I22" s="165" t="s">
        <v>81</v>
      </c>
      <c r="J22" s="13" t="s">
        <v>946</v>
      </c>
      <c r="K22" s="165" t="s">
        <v>79</v>
      </c>
      <c r="L22" s="13" t="s">
        <v>299</v>
      </c>
      <c r="M22" s="85">
        <f>M21</f>
        <v>2</v>
      </c>
      <c r="N22" s="15">
        <f t="shared" si="0"/>
        <v>0</v>
      </c>
      <c r="O22" s="78">
        <f t="shared" si="1"/>
        <v>0.4</v>
      </c>
      <c r="P22" s="78">
        <f t="shared" si="2"/>
        <v>0</v>
      </c>
      <c r="Q22" s="153">
        <f t="shared" si="3"/>
        <v>0</v>
      </c>
      <c r="R22" s="251"/>
    </row>
    <row r="23" spans="2:18" s="3" customFormat="1" ht="27.95" customHeight="1">
      <c r="B23" s="249"/>
      <c r="C23" s="255"/>
      <c r="D23" s="17" t="s">
        <v>102</v>
      </c>
      <c r="E23" s="18" t="s">
        <v>890</v>
      </c>
      <c r="F23" s="19" t="s">
        <v>1223</v>
      </c>
      <c r="G23" s="14" t="s">
        <v>12</v>
      </c>
      <c r="H23" s="15">
        <v>0.8</v>
      </c>
      <c r="I23" s="165" t="s">
        <v>81</v>
      </c>
      <c r="J23" s="13" t="s">
        <v>946</v>
      </c>
      <c r="K23" s="165" t="s">
        <v>79</v>
      </c>
      <c r="L23" s="13" t="s">
        <v>299</v>
      </c>
      <c r="M23" s="85">
        <v>0.2</v>
      </c>
      <c r="N23" s="15">
        <f t="shared" si="0"/>
        <v>0</v>
      </c>
      <c r="O23" s="78">
        <f t="shared" si="1"/>
        <v>0.16000000000000003</v>
      </c>
      <c r="P23" s="78">
        <f t="shared" si="2"/>
        <v>0</v>
      </c>
      <c r="Q23" s="153">
        <f t="shared" si="3"/>
        <v>0</v>
      </c>
      <c r="R23" s="251"/>
    </row>
    <row r="24" spans="2:18" s="3" customFormat="1" ht="27.95" customHeight="1">
      <c r="B24" s="249"/>
      <c r="C24" s="255"/>
      <c r="D24" s="20"/>
      <c r="E24" s="21"/>
      <c r="F24" s="31"/>
      <c r="G24" s="14" t="s">
        <v>13</v>
      </c>
      <c r="H24" s="15">
        <v>0.1</v>
      </c>
      <c r="I24" s="165" t="s">
        <v>1353</v>
      </c>
      <c r="J24" s="12" t="s">
        <v>1351</v>
      </c>
      <c r="K24" s="165" t="s">
        <v>1354</v>
      </c>
      <c r="L24" s="206" t="s">
        <v>1352</v>
      </c>
      <c r="M24" s="85">
        <f>M23</f>
        <v>0.2</v>
      </c>
      <c r="N24" s="15">
        <f t="shared" si="0"/>
        <v>0.99</v>
      </c>
      <c r="O24" s="78">
        <f t="shared" si="1"/>
        <v>0</v>
      </c>
      <c r="P24" s="78">
        <f t="shared" si="2"/>
        <v>1.9800000000000005E-2</v>
      </c>
      <c r="Q24" s="153">
        <f t="shared" si="3"/>
        <v>2.0000000000000023E-4</v>
      </c>
      <c r="R24" s="251"/>
    </row>
    <row r="25" spans="2:18" s="3" customFormat="1" ht="27.95" customHeight="1">
      <c r="B25" s="249"/>
      <c r="C25" s="255"/>
      <c r="D25" s="20"/>
      <c r="E25" s="21"/>
      <c r="F25" s="31"/>
      <c r="G25" s="90" t="s">
        <v>14</v>
      </c>
      <c r="H25" s="172">
        <v>0.1</v>
      </c>
      <c r="I25" s="165" t="s">
        <v>222</v>
      </c>
      <c r="J25" s="13" t="s">
        <v>946</v>
      </c>
      <c r="K25" s="165" t="s">
        <v>79</v>
      </c>
      <c r="L25" s="13" t="s">
        <v>299</v>
      </c>
      <c r="M25" s="85">
        <f>M24</f>
        <v>0.2</v>
      </c>
      <c r="N25" s="15">
        <f t="shared" si="0"/>
        <v>0</v>
      </c>
      <c r="O25" s="78">
        <f t="shared" si="1"/>
        <v>2.0000000000000004E-2</v>
      </c>
      <c r="P25" s="78">
        <f t="shared" si="2"/>
        <v>0</v>
      </c>
      <c r="Q25" s="153">
        <f t="shared" si="3"/>
        <v>0</v>
      </c>
      <c r="R25" s="251"/>
    </row>
    <row r="26" spans="2:18" s="3" customFormat="1" ht="27.95" customHeight="1">
      <c r="B26" s="249"/>
      <c r="C26" s="255"/>
      <c r="D26" s="17" t="s">
        <v>103</v>
      </c>
      <c r="E26" s="18" t="s">
        <v>890</v>
      </c>
      <c r="F26" s="19" t="s">
        <v>1045</v>
      </c>
      <c r="G26" s="14" t="s">
        <v>12</v>
      </c>
      <c r="H26" s="15">
        <v>0.8</v>
      </c>
      <c r="I26" s="165" t="s">
        <v>81</v>
      </c>
      <c r="J26" s="13" t="s">
        <v>946</v>
      </c>
      <c r="K26" s="165" t="s">
        <v>79</v>
      </c>
      <c r="L26" s="13" t="s">
        <v>299</v>
      </c>
      <c r="M26" s="85">
        <v>0.2</v>
      </c>
      <c r="N26" s="15">
        <f t="shared" si="0"/>
        <v>0</v>
      </c>
      <c r="O26" s="78">
        <f t="shared" si="1"/>
        <v>0.16000000000000003</v>
      </c>
      <c r="P26" s="78">
        <f t="shared" si="2"/>
        <v>0</v>
      </c>
      <c r="Q26" s="153">
        <f t="shared" si="3"/>
        <v>0</v>
      </c>
      <c r="R26" s="251"/>
    </row>
    <row r="27" spans="2:18" s="3" customFormat="1" ht="27.95" customHeight="1">
      <c r="B27" s="249"/>
      <c r="C27" s="255"/>
      <c r="D27" s="20"/>
      <c r="E27" s="21"/>
      <c r="F27" s="31"/>
      <c r="G27" s="14" t="s">
        <v>13</v>
      </c>
      <c r="H27" s="15">
        <v>0.1</v>
      </c>
      <c r="I27" s="165" t="s">
        <v>1353</v>
      </c>
      <c r="J27" s="12" t="s">
        <v>1351</v>
      </c>
      <c r="K27" s="165" t="s">
        <v>1354</v>
      </c>
      <c r="L27" s="206" t="s">
        <v>1352</v>
      </c>
      <c r="M27" s="85">
        <f>M26</f>
        <v>0.2</v>
      </c>
      <c r="N27" s="15">
        <f t="shared" si="0"/>
        <v>0.99</v>
      </c>
      <c r="O27" s="78">
        <f t="shared" si="1"/>
        <v>0</v>
      </c>
      <c r="P27" s="78">
        <f t="shared" si="2"/>
        <v>1.9800000000000005E-2</v>
      </c>
      <c r="Q27" s="153">
        <f t="shared" si="3"/>
        <v>2.0000000000000023E-4</v>
      </c>
      <c r="R27" s="251"/>
    </row>
    <row r="28" spans="2:18" s="3" customFormat="1" ht="27.95" customHeight="1">
      <c r="B28" s="249"/>
      <c r="C28" s="255"/>
      <c r="D28" s="20"/>
      <c r="E28" s="21"/>
      <c r="F28" s="31"/>
      <c r="G28" s="90" t="s">
        <v>14</v>
      </c>
      <c r="H28" s="172">
        <v>0.1</v>
      </c>
      <c r="I28" s="165" t="s">
        <v>222</v>
      </c>
      <c r="J28" s="13" t="s">
        <v>946</v>
      </c>
      <c r="K28" s="165" t="s">
        <v>79</v>
      </c>
      <c r="L28" s="13" t="s">
        <v>299</v>
      </c>
      <c r="M28" s="93">
        <f>M27</f>
        <v>0.2</v>
      </c>
      <c r="N28" s="172">
        <f t="shared" si="0"/>
        <v>0</v>
      </c>
      <c r="O28" s="174">
        <f t="shared" si="1"/>
        <v>2.0000000000000004E-2</v>
      </c>
      <c r="P28" s="174">
        <f t="shared" si="2"/>
        <v>0</v>
      </c>
      <c r="Q28" s="175">
        <f t="shared" si="3"/>
        <v>0</v>
      </c>
      <c r="R28" s="251"/>
    </row>
    <row r="29" spans="2:18" s="3" customFormat="1" ht="27.95" customHeight="1">
      <c r="B29" s="249"/>
      <c r="C29" s="255"/>
      <c r="D29" s="17" t="s">
        <v>1224</v>
      </c>
      <c r="E29" s="44" t="s">
        <v>1234</v>
      </c>
      <c r="F29" s="19" t="s">
        <v>1233</v>
      </c>
      <c r="G29" s="163" t="s">
        <v>232</v>
      </c>
      <c r="H29" s="15">
        <v>0.2</v>
      </c>
      <c r="I29" s="16" t="s">
        <v>204</v>
      </c>
      <c r="J29" s="12" t="s">
        <v>1351</v>
      </c>
      <c r="K29" s="16" t="s">
        <v>1350</v>
      </c>
      <c r="L29" s="206" t="s">
        <v>1352</v>
      </c>
      <c r="M29" s="85">
        <v>0.5</v>
      </c>
      <c r="N29" s="15">
        <f t="shared" si="0"/>
        <v>0.99</v>
      </c>
      <c r="O29" s="78">
        <f t="shared" si="1"/>
        <v>0</v>
      </c>
      <c r="P29" s="78">
        <f t="shared" si="2"/>
        <v>9.9000000000000005E-2</v>
      </c>
      <c r="Q29" s="153">
        <f t="shared" si="3"/>
        <v>1.0000000000000009E-3</v>
      </c>
      <c r="R29" s="557" t="s">
        <v>1231</v>
      </c>
    </row>
    <row r="30" spans="2:18" s="3" customFormat="1" ht="27.95" customHeight="1">
      <c r="B30" s="249"/>
      <c r="C30" s="255"/>
      <c r="D30" s="20"/>
      <c r="E30" s="21"/>
      <c r="F30" s="31"/>
      <c r="G30" s="163" t="s">
        <v>233</v>
      </c>
      <c r="H30" s="15">
        <v>0.2</v>
      </c>
      <c r="I30" s="16" t="s">
        <v>1355</v>
      </c>
      <c r="J30" s="12" t="s">
        <v>1351</v>
      </c>
      <c r="K30" s="16" t="s">
        <v>82</v>
      </c>
      <c r="L30" s="206" t="s">
        <v>1352</v>
      </c>
      <c r="M30" s="85">
        <f>M29</f>
        <v>0.5</v>
      </c>
      <c r="N30" s="15">
        <f t="shared" si="0"/>
        <v>0.99</v>
      </c>
      <c r="O30" s="78">
        <f t="shared" si="1"/>
        <v>0</v>
      </c>
      <c r="P30" s="78">
        <f t="shared" si="2"/>
        <v>9.9000000000000005E-2</v>
      </c>
      <c r="Q30" s="153">
        <f t="shared" si="3"/>
        <v>1.0000000000000009E-3</v>
      </c>
      <c r="R30" s="558"/>
    </row>
    <row r="31" spans="2:18" s="3" customFormat="1" ht="27.95" customHeight="1">
      <c r="B31" s="249"/>
      <c r="C31" s="255"/>
      <c r="D31" s="20"/>
      <c r="E31" s="21"/>
      <c r="F31" s="31"/>
      <c r="G31" s="163" t="s">
        <v>230</v>
      </c>
      <c r="H31" s="15">
        <v>0.2</v>
      </c>
      <c r="I31" s="16" t="s">
        <v>68</v>
      </c>
      <c r="J31" s="12" t="s">
        <v>1351</v>
      </c>
      <c r="K31" s="16" t="s">
        <v>221</v>
      </c>
      <c r="L31" s="206" t="s">
        <v>1352</v>
      </c>
      <c r="M31" s="85">
        <f>M30</f>
        <v>0.5</v>
      </c>
      <c r="N31" s="15">
        <f t="shared" si="0"/>
        <v>0.99</v>
      </c>
      <c r="O31" s="78">
        <f t="shared" si="1"/>
        <v>0</v>
      </c>
      <c r="P31" s="78">
        <f t="shared" si="2"/>
        <v>9.9000000000000005E-2</v>
      </c>
      <c r="Q31" s="153">
        <f t="shared" si="3"/>
        <v>1.0000000000000009E-3</v>
      </c>
      <c r="R31" s="558"/>
    </row>
    <row r="32" spans="2:18" s="3" customFormat="1" ht="27.95" customHeight="1">
      <c r="B32" s="249"/>
      <c r="C32" s="255"/>
      <c r="D32" s="20"/>
      <c r="E32" s="21"/>
      <c r="F32" s="31"/>
      <c r="G32" s="163" t="s">
        <v>231</v>
      </c>
      <c r="H32" s="15">
        <v>0.2</v>
      </c>
      <c r="I32" s="16" t="s">
        <v>1356</v>
      </c>
      <c r="J32" s="12" t="s">
        <v>1351</v>
      </c>
      <c r="K32" s="16" t="s">
        <v>82</v>
      </c>
      <c r="L32" s="206" t="s">
        <v>1352</v>
      </c>
      <c r="M32" s="85">
        <f>M31</f>
        <v>0.5</v>
      </c>
      <c r="N32" s="15">
        <f t="shared" si="0"/>
        <v>0.99</v>
      </c>
      <c r="O32" s="78">
        <f t="shared" si="1"/>
        <v>0</v>
      </c>
      <c r="P32" s="78">
        <f t="shared" si="2"/>
        <v>9.9000000000000005E-2</v>
      </c>
      <c r="Q32" s="153">
        <f t="shared" si="3"/>
        <v>1.0000000000000009E-3</v>
      </c>
      <c r="R32" s="558"/>
    </row>
    <row r="33" spans="2:18" s="3" customFormat="1" ht="39.950000000000003" customHeight="1">
      <c r="B33" s="249"/>
      <c r="C33" s="255"/>
      <c r="D33" s="22"/>
      <c r="E33" s="23"/>
      <c r="F33" s="24"/>
      <c r="G33" s="168" t="s">
        <v>234</v>
      </c>
      <c r="H33" s="15">
        <v>0.2</v>
      </c>
      <c r="I33" s="16" t="s">
        <v>339</v>
      </c>
      <c r="J33" s="12" t="s">
        <v>1351</v>
      </c>
      <c r="K33" s="16" t="s">
        <v>82</v>
      </c>
      <c r="L33" s="206" t="s">
        <v>1352</v>
      </c>
      <c r="M33" s="85">
        <f>M32</f>
        <v>0.5</v>
      </c>
      <c r="N33" s="15">
        <f t="shared" si="0"/>
        <v>0.99</v>
      </c>
      <c r="O33" s="78">
        <f t="shared" si="1"/>
        <v>0</v>
      </c>
      <c r="P33" s="78">
        <f t="shared" si="2"/>
        <v>9.9000000000000005E-2</v>
      </c>
      <c r="Q33" s="153">
        <f t="shared" si="3"/>
        <v>1.0000000000000009E-3</v>
      </c>
      <c r="R33" s="559"/>
    </row>
    <row r="34" spans="2:18" s="3" customFormat="1" ht="27.95" customHeight="1">
      <c r="B34" s="249"/>
      <c r="C34" s="255"/>
      <c r="D34" s="17" t="s">
        <v>1225</v>
      </c>
      <c r="E34" s="44" t="s">
        <v>1234</v>
      </c>
      <c r="F34" s="19" t="s">
        <v>1226</v>
      </c>
      <c r="G34" s="163" t="s">
        <v>232</v>
      </c>
      <c r="H34" s="15">
        <v>0.2</v>
      </c>
      <c r="I34" s="16" t="s">
        <v>1355</v>
      </c>
      <c r="J34" s="12" t="s">
        <v>1351</v>
      </c>
      <c r="K34" s="16" t="s">
        <v>221</v>
      </c>
      <c r="L34" s="206" t="s">
        <v>1352</v>
      </c>
      <c r="M34" s="85">
        <v>0.5</v>
      </c>
      <c r="N34" s="15">
        <f t="shared" si="0"/>
        <v>0.99</v>
      </c>
      <c r="O34" s="78">
        <f t="shared" si="1"/>
        <v>0</v>
      </c>
      <c r="P34" s="78">
        <f t="shared" si="2"/>
        <v>9.9000000000000005E-2</v>
      </c>
      <c r="Q34" s="153">
        <f t="shared" si="3"/>
        <v>1.0000000000000009E-3</v>
      </c>
      <c r="R34" s="201"/>
    </row>
    <row r="35" spans="2:18" s="3" customFormat="1" ht="27.95" customHeight="1">
      <c r="B35" s="249"/>
      <c r="C35" s="255"/>
      <c r="D35" s="20"/>
      <c r="E35" s="21"/>
      <c r="F35" s="31"/>
      <c r="G35" s="163" t="s">
        <v>233</v>
      </c>
      <c r="H35" s="15">
        <v>0.2</v>
      </c>
      <c r="I35" s="16" t="s">
        <v>68</v>
      </c>
      <c r="J35" s="12" t="s">
        <v>1351</v>
      </c>
      <c r="K35" s="16" t="s">
        <v>1354</v>
      </c>
      <c r="L35" s="206" t="s">
        <v>1352</v>
      </c>
      <c r="M35" s="85">
        <f>M34</f>
        <v>0.5</v>
      </c>
      <c r="N35" s="15">
        <f t="shared" si="0"/>
        <v>0.99</v>
      </c>
      <c r="O35" s="78">
        <f t="shared" si="1"/>
        <v>0</v>
      </c>
      <c r="P35" s="78">
        <f t="shared" si="2"/>
        <v>9.9000000000000005E-2</v>
      </c>
      <c r="Q35" s="153">
        <f t="shared" si="3"/>
        <v>1.0000000000000009E-3</v>
      </c>
      <c r="R35" s="251"/>
    </row>
    <row r="36" spans="2:18" s="3" customFormat="1" ht="27.95" customHeight="1">
      <c r="B36" s="249"/>
      <c r="C36" s="255"/>
      <c r="D36" s="20"/>
      <c r="E36" s="21"/>
      <c r="F36" s="31"/>
      <c r="G36" s="163" t="s">
        <v>230</v>
      </c>
      <c r="H36" s="15">
        <v>0.2</v>
      </c>
      <c r="I36" s="16" t="s">
        <v>204</v>
      </c>
      <c r="J36" s="12" t="s">
        <v>1351</v>
      </c>
      <c r="K36" s="16" t="s">
        <v>300</v>
      </c>
      <c r="L36" s="206" t="s">
        <v>1352</v>
      </c>
      <c r="M36" s="85">
        <f>M35</f>
        <v>0.5</v>
      </c>
      <c r="N36" s="15">
        <f t="shared" si="0"/>
        <v>0.99</v>
      </c>
      <c r="O36" s="78">
        <f t="shared" si="1"/>
        <v>0</v>
      </c>
      <c r="P36" s="78">
        <f t="shared" si="2"/>
        <v>9.9000000000000005E-2</v>
      </c>
      <c r="Q36" s="153">
        <f t="shared" si="3"/>
        <v>1.0000000000000009E-3</v>
      </c>
      <c r="R36" s="251"/>
    </row>
    <row r="37" spans="2:18" s="3" customFormat="1" ht="27.95" customHeight="1">
      <c r="B37" s="249"/>
      <c r="C37" s="255"/>
      <c r="D37" s="20"/>
      <c r="E37" s="21"/>
      <c r="F37" s="31"/>
      <c r="G37" s="163" t="s">
        <v>231</v>
      </c>
      <c r="H37" s="15">
        <v>0.2</v>
      </c>
      <c r="I37" s="16" t="s">
        <v>68</v>
      </c>
      <c r="J37" s="12" t="s">
        <v>1351</v>
      </c>
      <c r="K37" s="16" t="s">
        <v>936</v>
      </c>
      <c r="L37" s="206" t="s">
        <v>1352</v>
      </c>
      <c r="M37" s="85">
        <f>M36</f>
        <v>0.5</v>
      </c>
      <c r="N37" s="15">
        <f t="shared" si="0"/>
        <v>0.99</v>
      </c>
      <c r="O37" s="78">
        <f t="shared" si="1"/>
        <v>0</v>
      </c>
      <c r="P37" s="78">
        <f t="shared" si="2"/>
        <v>9.9000000000000005E-2</v>
      </c>
      <c r="Q37" s="153">
        <f t="shared" si="3"/>
        <v>1.0000000000000009E-3</v>
      </c>
      <c r="R37" s="251"/>
    </row>
    <row r="38" spans="2:18" s="3" customFormat="1" ht="39.950000000000003" customHeight="1">
      <c r="B38" s="249"/>
      <c r="C38" s="255"/>
      <c r="D38" s="22"/>
      <c r="E38" s="23"/>
      <c r="F38" s="24"/>
      <c r="G38" s="168" t="s">
        <v>234</v>
      </c>
      <c r="H38" s="15">
        <v>0.2</v>
      </c>
      <c r="I38" s="16" t="s">
        <v>68</v>
      </c>
      <c r="J38" s="12" t="s">
        <v>1557</v>
      </c>
      <c r="K38" s="16" t="s">
        <v>1354</v>
      </c>
      <c r="L38" s="206" t="s">
        <v>1352</v>
      </c>
      <c r="M38" s="85">
        <f>M37</f>
        <v>0.5</v>
      </c>
      <c r="N38" s="15">
        <f t="shared" si="0"/>
        <v>0.99</v>
      </c>
      <c r="O38" s="78">
        <f t="shared" si="1"/>
        <v>0</v>
      </c>
      <c r="P38" s="78">
        <f t="shared" si="2"/>
        <v>9.9000000000000005E-2</v>
      </c>
      <c r="Q38" s="153">
        <f t="shared" si="3"/>
        <v>1.0000000000000009E-3</v>
      </c>
      <c r="R38" s="251"/>
    </row>
    <row r="39" spans="2:18" s="3" customFormat="1" ht="27.95" customHeight="1">
      <c r="B39" s="249"/>
      <c r="C39" s="255"/>
      <c r="D39" s="17" t="s">
        <v>89</v>
      </c>
      <c r="E39" s="18" t="s">
        <v>890</v>
      </c>
      <c r="F39" s="19" t="s">
        <v>1223</v>
      </c>
      <c r="G39" s="14" t="s">
        <v>12</v>
      </c>
      <c r="H39" s="15">
        <v>0.8</v>
      </c>
      <c r="I39" s="165" t="s">
        <v>219</v>
      </c>
      <c r="J39" s="13" t="s">
        <v>946</v>
      </c>
      <c r="K39" s="165" t="s">
        <v>79</v>
      </c>
      <c r="L39" s="13" t="s">
        <v>299</v>
      </c>
      <c r="M39" s="85">
        <v>0.2</v>
      </c>
      <c r="N39" s="15">
        <f t="shared" si="0"/>
        <v>0</v>
      </c>
      <c r="O39" s="78">
        <f t="shared" si="1"/>
        <v>0.16000000000000003</v>
      </c>
      <c r="P39" s="78">
        <f t="shared" si="2"/>
        <v>0</v>
      </c>
      <c r="Q39" s="153">
        <f t="shared" si="3"/>
        <v>0</v>
      </c>
      <c r="R39" s="251"/>
    </row>
    <row r="40" spans="2:18" s="3" customFormat="1" ht="27.95" customHeight="1">
      <c r="B40" s="249"/>
      <c r="C40" s="255"/>
      <c r="D40" s="20"/>
      <c r="E40" s="21"/>
      <c r="F40" s="31"/>
      <c r="G40" s="14" t="s">
        <v>13</v>
      </c>
      <c r="H40" s="15">
        <v>0.1</v>
      </c>
      <c r="I40" s="165" t="s">
        <v>339</v>
      </c>
      <c r="J40" s="12" t="s">
        <v>1351</v>
      </c>
      <c r="K40" s="165" t="s">
        <v>82</v>
      </c>
      <c r="L40" s="206" t="s">
        <v>1352</v>
      </c>
      <c r="M40" s="85">
        <f>M39</f>
        <v>0.2</v>
      </c>
      <c r="N40" s="15">
        <f t="shared" si="0"/>
        <v>0.99</v>
      </c>
      <c r="O40" s="78">
        <f t="shared" si="1"/>
        <v>0</v>
      </c>
      <c r="P40" s="78">
        <f t="shared" si="2"/>
        <v>1.9800000000000005E-2</v>
      </c>
      <c r="Q40" s="153">
        <f t="shared" si="3"/>
        <v>2.0000000000000023E-4</v>
      </c>
      <c r="R40" s="251"/>
    </row>
    <row r="41" spans="2:18" s="3" customFormat="1" ht="27.95" customHeight="1">
      <c r="B41" s="249"/>
      <c r="C41" s="255"/>
      <c r="D41" s="20"/>
      <c r="E41" s="21"/>
      <c r="F41" s="31"/>
      <c r="G41" s="90" t="s">
        <v>14</v>
      </c>
      <c r="H41" s="172">
        <v>0.1</v>
      </c>
      <c r="I41" s="165" t="s">
        <v>222</v>
      </c>
      <c r="J41" s="13" t="s">
        <v>946</v>
      </c>
      <c r="K41" s="165" t="s">
        <v>79</v>
      </c>
      <c r="L41" s="13" t="s">
        <v>299</v>
      </c>
      <c r="M41" s="85">
        <f>M40</f>
        <v>0.2</v>
      </c>
      <c r="N41" s="15">
        <f t="shared" si="0"/>
        <v>0</v>
      </c>
      <c r="O41" s="78">
        <f t="shared" si="1"/>
        <v>2.0000000000000004E-2</v>
      </c>
      <c r="P41" s="78">
        <f t="shared" si="2"/>
        <v>0</v>
      </c>
      <c r="Q41" s="153">
        <f t="shared" si="3"/>
        <v>0</v>
      </c>
      <c r="R41" s="251"/>
    </row>
    <row r="42" spans="2:18" s="3" customFormat="1" ht="27.95" customHeight="1">
      <c r="B42" s="249"/>
      <c r="C42" s="255"/>
      <c r="D42" s="17" t="s">
        <v>1227</v>
      </c>
      <c r="E42" s="18" t="s">
        <v>890</v>
      </c>
      <c r="F42" s="19" t="s">
        <v>1045</v>
      </c>
      <c r="G42" s="14" t="s">
        <v>12</v>
      </c>
      <c r="H42" s="15">
        <v>0.8</v>
      </c>
      <c r="I42" s="165" t="s">
        <v>219</v>
      </c>
      <c r="J42" s="13" t="s">
        <v>946</v>
      </c>
      <c r="K42" s="165" t="s">
        <v>79</v>
      </c>
      <c r="L42" s="13" t="s">
        <v>299</v>
      </c>
      <c r="M42" s="85">
        <v>0.2</v>
      </c>
      <c r="N42" s="15">
        <f t="shared" si="0"/>
        <v>0</v>
      </c>
      <c r="O42" s="78">
        <f t="shared" si="1"/>
        <v>0.16000000000000003</v>
      </c>
      <c r="P42" s="78">
        <f t="shared" si="2"/>
        <v>0</v>
      </c>
      <c r="Q42" s="153">
        <f t="shared" si="3"/>
        <v>0</v>
      </c>
      <c r="R42" s="251"/>
    </row>
    <row r="43" spans="2:18" s="3" customFormat="1" ht="27.95" customHeight="1">
      <c r="B43" s="249"/>
      <c r="C43" s="255"/>
      <c r="D43" s="20"/>
      <c r="E43" s="21"/>
      <c r="F43" s="31"/>
      <c r="G43" s="14" t="s">
        <v>13</v>
      </c>
      <c r="H43" s="15">
        <v>0.1</v>
      </c>
      <c r="I43" s="165" t="s">
        <v>339</v>
      </c>
      <c r="J43" s="12" t="s">
        <v>1351</v>
      </c>
      <c r="K43" s="165" t="s">
        <v>82</v>
      </c>
      <c r="L43" s="206" t="s">
        <v>1352</v>
      </c>
      <c r="M43" s="85">
        <f>M42</f>
        <v>0.2</v>
      </c>
      <c r="N43" s="15">
        <f t="shared" si="0"/>
        <v>0.99</v>
      </c>
      <c r="O43" s="78">
        <f t="shared" si="1"/>
        <v>0</v>
      </c>
      <c r="P43" s="78">
        <f t="shared" si="2"/>
        <v>1.9800000000000005E-2</v>
      </c>
      <c r="Q43" s="153">
        <f t="shared" si="3"/>
        <v>2.0000000000000023E-4</v>
      </c>
      <c r="R43" s="251"/>
    </row>
    <row r="44" spans="2:18" s="3" customFormat="1" ht="27.95" customHeight="1">
      <c r="B44" s="249"/>
      <c r="C44" s="255"/>
      <c r="D44" s="20"/>
      <c r="E44" s="21"/>
      <c r="F44" s="31"/>
      <c r="G44" s="90" t="s">
        <v>14</v>
      </c>
      <c r="H44" s="172">
        <v>0.1</v>
      </c>
      <c r="I44" s="165" t="s">
        <v>222</v>
      </c>
      <c r="J44" s="13" t="s">
        <v>946</v>
      </c>
      <c r="K44" s="165" t="s">
        <v>79</v>
      </c>
      <c r="L44" s="13" t="s">
        <v>299</v>
      </c>
      <c r="M44" s="93">
        <f>M43</f>
        <v>0.2</v>
      </c>
      <c r="N44" s="15">
        <f t="shared" si="0"/>
        <v>0</v>
      </c>
      <c r="O44" s="78">
        <f t="shared" si="1"/>
        <v>2.0000000000000004E-2</v>
      </c>
      <c r="P44" s="78">
        <f t="shared" si="2"/>
        <v>0</v>
      </c>
      <c r="Q44" s="153">
        <f t="shared" si="3"/>
        <v>0</v>
      </c>
      <c r="R44" s="251"/>
    </row>
    <row r="45" spans="2:18" s="3" customFormat="1" ht="27.95" customHeight="1">
      <c r="B45" s="249"/>
      <c r="C45" s="255"/>
      <c r="D45" s="17" t="s">
        <v>1228</v>
      </c>
      <c r="E45" s="18" t="s">
        <v>71</v>
      </c>
      <c r="F45" s="19" t="s">
        <v>1222</v>
      </c>
      <c r="G45" s="14" t="s">
        <v>205</v>
      </c>
      <c r="H45" s="15">
        <v>0.4</v>
      </c>
      <c r="I45" s="165" t="s">
        <v>222</v>
      </c>
      <c r="J45" s="13" t="s">
        <v>946</v>
      </c>
      <c r="K45" s="165" t="s">
        <v>79</v>
      </c>
      <c r="L45" s="13" t="s">
        <v>299</v>
      </c>
      <c r="M45" s="85">
        <v>2</v>
      </c>
      <c r="N45" s="15">
        <f t="shared" si="0"/>
        <v>0</v>
      </c>
      <c r="O45" s="78">
        <f t="shared" si="1"/>
        <v>0.8</v>
      </c>
      <c r="P45" s="78">
        <f t="shared" si="2"/>
        <v>0</v>
      </c>
      <c r="Q45" s="153">
        <f t="shared" si="3"/>
        <v>0</v>
      </c>
      <c r="R45" s="251"/>
    </row>
    <row r="46" spans="2:18" s="3" customFormat="1" ht="27.95" customHeight="1">
      <c r="B46" s="249"/>
      <c r="C46" s="255"/>
      <c r="D46" s="20"/>
      <c r="E46" s="21"/>
      <c r="F46" s="31"/>
      <c r="G46" s="14" t="s">
        <v>206</v>
      </c>
      <c r="H46" s="15">
        <v>0.4</v>
      </c>
      <c r="I46" s="165" t="s">
        <v>68</v>
      </c>
      <c r="J46" s="13" t="s">
        <v>236</v>
      </c>
      <c r="K46" s="16" t="s">
        <v>20</v>
      </c>
      <c r="L46" s="206" t="s">
        <v>1352</v>
      </c>
      <c r="M46" s="85">
        <f>M45</f>
        <v>2</v>
      </c>
      <c r="N46" s="15">
        <f t="shared" si="0"/>
        <v>0.99</v>
      </c>
      <c r="O46" s="78">
        <f t="shared" si="1"/>
        <v>0</v>
      </c>
      <c r="P46" s="78">
        <f t="shared" si="2"/>
        <v>0.79200000000000004</v>
      </c>
      <c r="Q46" s="153">
        <f t="shared" si="3"/>
        <v>8.0000000000000071E-3</v>
      </c>
      <c r="R46" s="251"/>
    </row>
    <row r="47" spans="2:18" s="3" customFormat="1" ht="27.95" customHeight="1">
      <c r="B47" s="249"/>
      <c r="C47" s="255"/>
      <c r="D47" s="20"/>
      <c r="E47" s="21"/>
      <c r="F47" s="31"/>
      <c r="G47" s="90" t="s">
        <v>14</v>
      </c>
      <c r="H47" s="172">
        <v>0.2</v>
      </c>
      <c r="I47" s="165" t="s">
        <v>81</v>
      </c>
      <c r="J47" s="13" t="s">
        <v>946</v>
      </c>
      <c r="K47" s="165" t="s">
        <v>79</v>
      </c>
      <c r="L47" s="13" t="s">
        <v>299</v>
      </c>
      <c r="M47" s="85">
        <f>M46</f>
        <v>2</v>
      </c>
      <c r="N47" s="15">
        <f t="shared" si="0"/>
        <v>0</v>
      </c>
      <c r="O47" s="78">
        <f t="shared" si="1"/>
        <v>0.4</v>
      </c>
      <c r="P47" s="78">
        <f t="shared" si="2"/>
        <v>0</v>
      </c>
      <c r="Q47" s="153">
        <f t="shared" si="3"/>
        <v>0</v>
      </c>
      <c r="R47" s="251"/>
    </row>
    <row r="48" spans="2:18" s="3" customFormat="1" ht="27.95" customHeight="1">
      <c r="B48" s="249"/>
      <c r="C48" s="255"/>
      <c r="D48" s="17" t="s">
        <v>1229</v>
      </c>
      <c r="E48" s="18" t="s">
        <v>71</v>
      </c>
      <c r="F48" s="19" t="s">
        <v>1222</v>
      </c>
      <c r="G48" s="14" t="s">
        <v>205</v>
      </c>
      <c r="H48" s="15">
        <v>0.4</v>
      </c>
      <c r="I48" s="165" t="s">
        <v>222</v>
      </c>
      <c r="J48" s="13" t="s">
        <v>946</v>
      </c>
      <c r="K48" s="165" t="s">
        <v>79</v>
      </c>
      <c r="L48" s="13" t="s">
        <v>299</v>
      </c>
      <c r="M48" s="85">
        <v>2</v>
      </c>
      <c r="N48" s="15">
        <f t="shared" si="0"/>
        <v>0</v>
      </c>
      <c r="O48" s="78">
        <f t="shared" si="1"/>
        <v>0.8</v>
      </c>
      <c r="P48" s="78">
        <f t="shared" si="2"/>
        <v>0</v>
      </c>
      <c r="Q48" s="153">
        <f t="shared" si="3"/>
        <v>0</v>
      </c>
      <c r="R48" s="251"/>
    </row>
    <row r="49" spans="2:18" s="3" customFormat="1" ht="27.95" customHeight="1">
      <c r="B49" s="249"/>
      <c r="C49" s="255"/>
      <c r="D49" s="20"/>
      <c r="E49" s="21"/>
      <c r="F49" s="31"/>
      <c r="G49" s="14" t="s">
        <v>206</v>
      </c>
      <c r="H49" s="15">
        <v>0.4</v>
      </c>
      <c r="I49" s="165" t="s">
        <v>68</v>
      </c>
      <c r="J49" s="13" t="s">
        <v>236</v>
      </c>
      <c r="K49" s="16" t="s">
        <v>20</v>
      </c>
      <c r="L49" s="206" t="s">
        <v>1352</v>
      </c>
      <c r="M49" s="85">
        <f>M48</f>
        <v>2</v>
      </c>
      <c r="N49" s="15">
        <f t="shared" si="0"/>
        <v>0.99</v>
      </c>
      <c r="O49" s="78">
        <f t="shared" si="1"/>
        <v>0</v>
      </c>
      <c r="P49" s="78">
        <f t="shared" si="2"/>
        <v>0.79200000000000004</v>
      </c>
      <c r="Q49" s="153">
        <f t="shared" si="3"/>
        <v>8.0000000000000071E-3</v>
      </c>
      <c r="R49" s="251"/>
    </row>
    <row r="50" spans="2:18" s="3" customFormat="1" ht="27.95" customHeight="1">
      <c r="B50" s="249"/>
      <c r="C50" s="255"/>
      <c r="D50" s="20"/>
      <c r="E50" s="21"/>
      <c r="F50" s="31"/>
      <c r="G50" s="90" t="s">
        <v>14</v>
      </c>
      <c r="H50" s="172">
        <v>0.2</v>
      </c>
      <c r="I50" s="165" t="s">
        <v>81</v>
      </c>
      <c r="J50" s="13" t="s">
        <v>946</v>
      </c>
      <c r="K50" s="165" t="s">
        <v>79</v>
      </c>
      <c r="L50" s="13" t="s">
        <v>299</v>
      </c>
      <c r="M50" s="85">
        <f>M49</f>
        <v>2</v>
      </c>
      <c r="N50" s="15">
        <f t="shared" si="0"/>
        <v>0</v>
      </c>
      <c r="O50" s="78">
        <f t="shared" si="1"/>
        <v>0.4</v>
      </c>
      <c r="P50" s="78">
        <f t="shared" si="2"/>
        <v>0</v>
      </c>
      <c r="Q50" s="153">
        <f t="shared" si="3"/>
        <v>0</v>
      </c>
      <c r="R50" s="251"/>
    </row>
    <row r="51" spans="2:18" s="3" customFormat="1" ht="27.95" customHeight="1">
      <c r="B51" s="249"/>
      <c r="C51" s="92" t="s">
        <v>1290</v>
      </c>
      <c r="D51" s="17" t="s">
        <v>1235</v>
      </c>
      <c r="E51" s="18" t="s">
        <v>890</v>
      </c>
      <c r="F51" s="19" t="s">
        <v>1291</v>
      </c>
      <c r="G51" s="14" t="s">
        <v>12</v>
      </c>
      <c r="H51" s="15">
        <v>0.8</v>
      </c>
      <c r="I51" s="165" t="s">
        <v>204</v>
      </c>
      <c r="J51" s="13" t="s">
        <v>1360</v>
      </c>
      <c r="K51" s="165" t="s">
        <v>221</v>
      </c>
      <c r="L51" s="206" t="s">
        <v>1352</v>
      </c>
      <c r="M51" s="85">
        <v>0.2</v>
      </c>
      <c r="N51" s="15">
        <f t="shared" si="0"/>
        <v>0.99</v>
      </c>
      <c r="O51" s="78">
        <f t="shared" si="1"/>
        <v>0</v>
      </c>
      <c r="P51" s="78">
        <f t="shared" si="2"/>
        <v>0.15840000000000004</v>
      </c>
      <c r="Q51" s="153">
        <f t="shared" si="3"/>
        <v>1.6000000000000018E-3</v>
      </c>
      <c r="R51" s="251"/>
    </row>
    <row r="52" spans="2:18" s="3" customFormat="1" ht="27.95" customHeight="1">
      <c r="B52" s="249"/>
      <c r="C52" s="255"/>
      <c r="D52" s="20"/>
      <c r="E52" s="21"/>
      <c r="F52" s="31"/>
      <c r="G52" s="14" t="s">
        <v>13</v>
      </c>
      <c r="H52" s="15">
        <v>0.1</v>
      </c>
      <c r="I52" s="165" t="s">
        <v>1358</v>
      </c>
      <c r="J52" s="13" t="s">
        <v>946</v>
      </c>
      <c r="K52" s="165" t="s">
        <v>79</v>
      </c>
      <c r="L52" s="13" t="s">
        <v>299</v>
      </c>
      <c r="M52" s="85">
        <f>M51</f>
        <v>0.2</v>
      </c>
      <c r="N52" s="15">
        <f t="shared" si="0"/>
        <v>0</v>
      </c>
      <c r="O52" s="78">
        <f t="shared" si="1"/>
        <v>2.0000000000000004E-2</v>
      </c>
      <c r="P52" s="78">
        <f t="shared" si="2"/>
        <v>0</v>
      </c>
      <c r="Q52" s="153">
        <f t="shared" si="3"/>
        <v>0</v>
      </c>
      <c r="R52" s="251"/>
    </row>
    <row r="53" spans="2:18" s="3" customFormat="1" ht="27.95" customHeight="1">
      <c r="B53" s="249"/>
      <c r="C53" s="255"/>
      <c r="D53" s="20"/>
      <c r="E53" s="21"/>
      <c r="F53" s="31"/>
      <c r="G53" s="90" t="s">
        <v>14</v>
      </c>
      <c r="H53" s="172">
        <v>0.1</v>
      </c>
      <c r="I53" s="179" t="s">
        <v>1357</v>
      </c>
      <c r="J53" s="13" t="s">
        <v>946</v>
      </c>
      <c r="K53" s="165" t="s">
        <v>79</v>
      </c>
      <c r="L53" s="13" t="s">
        <v>299</v>
      </c>
      <c r="M53" s="93">
        <f>M52</f>
        <v>0.2</v>
      </c>
      <c r="N53" s="15">
        <f t="shared" si="0"/>
        <v>0</v>
      </c>
      <c r="O53" s="78">
        <f t="shared" si="1"/>
        <v>2.0000000000000004E-2</v>
      </c>
      <c r="P53" s="78">
        <f t="shared" si="2"/>
        <v>0</v>
      </c>
      <c r="Q53" s="153">
        <f t="shared" si="3"/>
        <v>0</v>
      </c>
      <c r="R53" s="251"/>
    </row>
    <row r="54" spans="2:18" s="3" customFormat="1" ht="27.95" customHeight="1">
      <c r="B54" s="249"/>
      <c r="C54" s="255"/>
      <c r="D54" s="17" t="s">
        <v>117</v>
      </c>
      <c r="E54" s="18" t="s">
        <v>890</v>
      </c>
      <c r="F54" s="19" t="s">
        <v>1292</v>
      </c>
      <c r="G54" s="14" t="s">
        <v>12</v>
      </c>
      <c r="H54" s="15">
        <v>0.8</v>
      </c>
      <c r="I54" s="179" t="s">
        <v>1357</v>
      </c>
      <c r="J54" s="13" t="s">
        <v>946</v>
      </c>
      <c r="K54" s="165" t="s">
        <v>79</v>
      </c>
      <c r="L54" s="13" t="s">
        <v>299</v>
      </c>
      <c r="M54" s="85">
        <v>0.2</v>
      </c>
      <c r="N54" s="15">
        <f t="shared" si="0"/>
        <v>0</v>
      </c>
      <c r="O54" s="78">
        <f t="shared" si="1"/>
        <v>0.16000000000000003</v>
      </c>
      <c r="P54" s="78">
        <f t="shared" si="2"/>
        <v>0</v>
      </c>
      <c r="Q54" s="153">
        <f t="shared" si="3"/>
        <v>0</v>
      </c>
      <c r="R54" s="251"/>
    </row>
    <row r="55" spans="2:18" s="3" customFormat="1" ht="27.95" customHeight="1">
      <c r="B55" s="249"/>
      <c r="C55" s="255"/>
      <c r="D55" s="20"/>
      <c r="E55" s="21"/>
      <c r="F55" s="31"/>
      <c r="G55" s="14" t="s">
        <v>13</v>
      </c>
      <c r="H55" s="15">
        <v>0.1</v>
      </c>
      <c r="I55" s="165" t="s">
        <v>1359</v>
      </c>
      <c r="J55" s="13" t="s">
        <v>1360</v>
      </c>
      <c r="K55" s="165" t="s">
        <v>221</v>
      </c>
      <c r="L55" s="206" t="s">
        <v>1352</v>
      </c>
      <c r="M55" s="85">
        <f>M54</f>
        <v>0.2</v>
      </c>
      <c r="N55" s="15">
        <f t="shared" si="0"/>
        <v>0.99</v>
      </c>
      <c r="O55" s="78">
        <f t="shared" si="1"/>
        <v>0</v>
      </c>
      <c r="P55" s="78">
        <f t="shared" si="2"/>
        <v>1.9800000000000005E-2</v>
      </c>
      <c r="Q55" s="153">
        <f t="shared" si="3"/>
        <v>2.0000000000000023E-4</v>
      </c>
      <c r="R55" s="251"/>
    </row>
    <row r="56" spans="2:18" s="3" customFormat="1" ht="27.95" customHeight="1">
      <c r="B56" s="249"/>
      <c r="C56" s="255"/>
      <c r="D56" s="20"/>
      <c r="E56" s="21"/>
      <c r="F56" s="31"/>
      <c r="G56" s="90" t="s">
        <v>14</v>
      </c>
      <c r="H56" s="172">
        <v>0.1</v>
      </c>
      <c r="I56" s="179" t="s">
        <v>1357</v>
      </c>
      <c r="J56" s="180" t="s">
        <v>946</v>
      </c>
      <c r="K56" s="179" t="s">
        <v>79</v>
      </c>
      <c r="L56" s="180" t="s">
        <v>299</v>
      </c>
      <c r="M56" s="93">
        <f>M55</f>
        <v>0.2</v>
      </c>
      <c r="N56" s="15">
        <f t="shared" si="0"/>
        <v>0</v>
      </c>
      <c r="O56" s="78">
        <f t="shared" si="1"/>
        <v>2.0000000000000004E-2</v>
      </c>
      <c r="P56" s="78">
        <f t="shared" si="2"/>
        <v>0</v>
      </c>
      <c r="Q56" s="153">
        <f t="shared" si="3"/>
        <v>0</v>
      </c>
      <c r="R56" s="251"/>
    </row>
    <row r="57" spans="2:18" s="3" customFormat="1" ht="27.95" customHeight="1">
      <c r="B57" s="249"/>
      <c r="C57" s="255"/>
      <c r="D57" s="17" t="s">
        <v>1236</v>
      </c>
      <c r="E57" s="18" t="s">
        <v>1325</v>
      </c>
      <c r="F57" s="19" t="s">
        <v>1324</v>
      </c>
      <c r="G57" s="168" t="s">
        <v>1326</v>
      </c>
      <c r="H57" s="164">
        <v>0.3</v>
      </c>
      <c r="I57" s="165" t="s">
        <v>204</v>
      </c>
      <c r="J57" s="13" t="s">
        <v>1360</v>
      </c>
      <c r="K57" s="165" t="s">
        <v>1350</v>
      </c>
      <c r="L57" s="207" t="s">
        <v>1352</v>
      </c>
      <c r="M57" s="85">
        <v>40</v>
      </c>
      <c r="N57" s="15">
        <f t="shared" si="0"/>
        <v>0.99</v>
      </c>
      <c r="O57" s="78">
        <f t="shared" si="1"/>
        <v>0</v>
      </c>
      <c r="P57" s="78">
        <f t="shared" si="2"/>
        <v>11.879999999999999</v>
      </c>
      <c r="Q57" s="153">
        <f t="shared" si="3"/>
        <v>0.12000000000000011</v>
      </c>
      <c r="R57" s="251"/>
    </row>
    <row r="58" spans="2:18" s="3" customFormat="1" ht="27.95" customHeight="1">
      <c r="B58" s="249"/>
      <c r="C58" s="255"/>
      <c r="D58" s="20"/>
      <c r="E58" s="21"/>
      <c r="F58" s="31"/>
      <c r="G58" s="168" t="s">
        <v>1327</v>
      </c>
      <c r="H58" s="164">
        <v>0.3</v>
      </c>
      <c r="I58" s="161" t="s">
        <v>68</v>
      </c>
      <c r="J58" s="13" t="s">
        <v>1360</v>
      </c>
      <c r="K58" s="161" t="s">
        <v>1350</v>
      </c>
      <c r="L58" s="207" t="s">
        <v>1352</v>
      </c>
      <c r="M58" s="85">
        <f>M57</f>
        <v>40</v>
      </c>
      <c r="N58" s="15">
        <f t="shared" si="0"/>
        <v>0.99</v>
      </c>
      <c r="O58" s="78">
        <f t="shared" si="1"/>
        <v>0</v>
      </c>
      <c r="P58" s="78">
        <f t="shared" si="2"/>
        <v>11.879999999999999</v>
      </c>
      <c r="Q58" s="153">
        <f t="shared" si="3"/>
        <v>0.12000000000000011</v>
      </c>
      <c r="R58" s="251"/>
    </row>
    <row r="59" spans="2:18" s="3" customFormat="1" ht="27.95" customHeight="1">
      <c r="B59" s="249"/>
      <c r="C59" s="255"/>
      <c r="D59" s="20"/>
      <c r="E59" s="21"/>
      <c r="F59" s="31"/>
      <c r="G59" s="168" t="s">
        <v>1328</v>
      </c>
      <c r="H59" s="164">
        <v>0.3</v>
      </c>
      <c r="I59" s="165" t="s">
        <v>1356</v>
      </c>
      <c r="J59" s="162" t="s">
        <v>1361</v>
      </c>
      <c r="K59" s="161" t="s">
        <v>1350</v>
      </c>
      <c r="L59" s="207" t="s">
        <v>1352</v>
      </c>
      <c r="M59" s="85">
        <f>M58</f>
        <v>40</v>
      </c>
      <c r="N59" s="15">
        <f t="shared" si="0"/>
        <v>0.99</v>
      </c>
      <c r="O59" s="78">
        <f t="shared" si="1"/>
        <v>0</v>
      </c>
      <c r="P59" s="78">
        <f t="shared" si="2"/>
        <v>11.879999999999999</v>
      </c>
      <c r="Q59" s="153">
        <f t="shared" si="3"/>
        <v>0.12000000000000011</v>
      </c>
      <c r="R59" s="251"/>
    </row>
    <row r="60" spans="2:18" s="3" customFormat="1" ht="39.950000000000003" customHeight="1">
      <c r="B60" s="249"/>
      <c r="C60" s="255"/>
      <c r="D60" s="20"/>
      <c r="E60" s="21"/>
      <c r="F60" s="31"/>
      <c r="G60" s="168" t="s">
        <v>1329</v>
      </c>
      <c r="H60" s="164">
        <v>0.1</v>
      </c>
      <c r="I60" s="165" t="s">
        <v>1356</v>
      </c>
      <c r="J60" s="162" t="s">
        <v>1362</v>
      </c>
      <c r="K60" s="165" t="s">
        <v>1350</v>
      </c>
      <c r="L60" s="207" t="s">
        <v>1352</v>
      </c>
      <c r="M60" s="93">
        <f>M59</f>
        <v>40</v>
      </c>
      <c r="N60" s="15">
        <f t="shared" si="0"/>
        <v>0.99</v>
      </c>
      <c r="O60" s="78">
        <f t="shared" si="1"/>
        <v>0</v>
      </c>
      <c r="P60" s="78">
        <f t="shared" si="2"/>
        <v>3.96</v>
      </c>
      <c r="Q60" s="153">
        <f t="shared" si="3"/>
        <v>4.0000000000000036E-2</v>
      </c>
      <c r="R60" s="251"/>
    </row>
    <row r="61" spans="2:18" s="3" customFormat="1" ht="27.95" customHeight="1">
      <c r="B61" s="249"/>
      <c r="C61" s="255"/>
      <c r="D61" s="17" t="s">
        <v>1237</v>
      </c>
      <c r="E61" s="18" t="s">
        <v>76</v>
      </c>
      <c r="F61" s="19" t="s">
        <v>1330</v>
      </c>
      <c r="G61" s="168" t="s">
        <v>356</v>
      </c>
      <c r="H61" s="164">
        <v>0.25</v>
      </c>
      <c r="I61" s="16" t="s">
        <v>81</v>
      </c>
      <c r="J61" s="12" t="s">
        <v>946</v>
      </c>
      <c r="K61" s="16" t="s">
        <v>79</v>
      </c>
      <c r="L61" s="65" t="s">
        <v>217</v>
      </c>
      <c r="M61" s="85">
        <v>1</v>
      </c>
      <c r="N61" s="15">
        <f t="shared" si="0"/>
        <v>0</v>
      </c>
      <c r="O61" s="78">
        <f t="shared" si="1"/>
        <v>0.25</v>
      </c>
      <c r="P61" s="78">
        <f t="shared" si="2"/>
        <v>0</v>
      </c>
      <c r="Q61" s="153">
        <f t="shared" si="3"/>
        <v>0</v>
      </c>
      <c r="R61" s="251"/>
    </row>
    <row r="62" spans="2:18" s="3" customFormat="1" ht="27.95" customHeight="1">
      <c r="B62" s="249"/>
      <c r="C62" s="255"/>
      <c r="D62" s="20"/>
      <c r="E62" s="21"/>
      <c r="F62" s="31"/>
      <c r="G62" s="168" t="s">
        <v>886</v>
      </c>
      <c r="H62" s="164">
        <v>0.25</v>
      </c>
      <c r="I62" s="16" t="s">
        <v>204</v>
      </c>
      <c r="J62" s="13" t="s">
        <v>1367</v>
      </c>
      <c r="K62" s="16" t="s">
        <v>1366</v>
      </c>
      <c r="L62" s="207" t="s">
        <v>1352</v>
      </c>
      <c r="M62" s="85">
        <f>M61</f>
        <v>1</v>
      </c>
      <c r="N62" s="15">
        <f t="shared" si="0"/>
        <v>0.99</v>
      </c>
      <c r="O62" s="78">
        <f t="shared" si="1"/>
        <v>0</v>
      </c>
      <c r="P62" s="78">
        <f t="shared" si="2"/>
        <v>0.2475</v>
      </c>
      <c r="Q62" s="153">
        <f t="shared" si="3"/>
        <v>2.5000000000000022E-3</v>
      </c>
      <c r="R62" s="251"/>
    </row>
    <row r="63" spans="2:18" s="3" customFormat="1" ht="27.95" customHeight="1">
      <c r="B63" s="249"/>
      <c r="C63" s="255"/>
      <c r="D63" s="20"/>
      <c r="E63" s="21"/>
      <c r="F63" s="31"/>
      <c r="G63" s="168" t="s">
        <v>887</v>
      </c>
      <c r="H63" s="164">
        <v>0.25</v>
      </c>
      <c r="I63" s="16" t="s">
        <v>1363</v>
      </c>
      <c r="J63" s="13" t="s">
        <v>1365</v>
      </c>
      <c r="K63" s="16" t="s">
        <v>300</v>
      </c>
      <c r="L63" s="207" t="s">
        <v>1352</v>
      </c>
      <c r="M63" s="85">
        <f>M62</f>
        <v>1</v>
      </c>
      <c r="N63" s="15">
        <f t="shared" si="0"/>
        <v>0.99</v>
      </c>
      <c r="O63" s="78">
        <f t="shared" si="1"/>
        <v>0</v>
      </c>
      <c r="P63" s="78">
        <f t="shared" si="2"/>
        <v>0.2475</v>
      </c>
      <c r="Q63" s="153">
        <f t="shared" si="3"/>
        <v>2.5000000000000022E-3</v>
      </c>
      <c r="R63" s="251"/>
    </row>
    <row r="64" spans="2:18" s="3" customFormat="1" ht="27.95" customHeight="1">
      <c r="B64" s="249"/>
      <c r="C64" s="255"/>
      <c r="D64" s="20"/>
      <c r="E64" s="21"/>
      <c r="F64" s="31"/>
      <c r="G64" s="186" t="s">
        <v>888</v>
      </c>
      <c r="H64" s="183">
        <v>0.25</v>
      </c>
      <c r="I64" s="16" t="s">
        <v>81</v>
      </c>
      <c r="J64" s="12" t="s">
        <v>946</v>
      </c>
      <c r="K64" s="16" t="s">
        <v>79</v>
      </c>
      <c r="L64" s="65" t="s">
        <v>299</v>
      </c>
      <c r="M64" s="85">
        <f>M63</f>
        <v>1</v>
      </c>
      <c r="N64" s="15">
        <f t="shared" si="0"/>
        <v>0</v>
      </c>
      <c r="O64" s="78">
        <f t="shared" si="1"/>
        <v>0.25</v>
      </c>
      <c r="P64" s="78">
        <f t="shared" si="2"/>
        <v>0</v>
      </c>
      <c r="Q64" s="153">
        <f t="shared" si="3"/>
        <v>0</v>
      </c>
      <c r="R64" s="251"/>
    </row>
    <row r="65" spans="2:18" s="3" customFormat="1" ht="27.95" customHeight="1">
      <c r="B65" s="249"/>
      <c r="C65" s="255"/>
      <c r="D65" s="17" t="s">
        <v>1238</v>
      </c>
      <c r="E65" s="18" t="s">
        <v>881</v>
      </c>
      <c r="F65" s="19" t="s">
        <v>1293</v>
      </c>
      <c r="G65" s="163" t="s">
        <v>872</v>
      </c>
      <c r="H65" s="15">
        <v>0.8</v>
      </c>
      <c r="I65" s="16" t="s">
        <v>68</v>
      </c>
      <c r="J65" s="12" t="s">
        <v>1368</v>
      </c>
      <c r="K65" s="16" t="s">
        <v>82</v>
      </c>
      <c r="L65" s="207" t="s">
        <v>1352</v>
      </c>
      <c r="M65" s="85">
        <v>3</v>
      </c>
      <c r="N65" s="15">
        <f t="shared" si="0"/>
        <v>0.99</v>
      </c>
      <c r="O65" s="78">
        <f t="shared" si="1"/>
        <v>0</v>
      </c>
      <c r="P65" s="78">
        <f t="shared" si="2"/>
        <v>2.3760000000000003</v>
      </c>
      <c r="Q65" s="153">
        <f t="shared" si="3"/>
        <v>2.4000000000000025E-2</v>
      </c>
      <c r="R65" s="251"/>
    </row>
    <row r="66" spans="2:18" s="3" customFormat="1" ht="27.95" customHeight="1">
      <c r="B66" s="249"/>
      <c r="C66" s="255"/>
      <c r="D66" s="20"/>
      <c r="E66" s="21"/>
      <c r="F66" s="31"/>
      <c r="G66" s="163" t="s">
        <v>873</v>
      </c>
      <c r="H66" s="15">
        <v>0.1</v>
      </c>
      <c r="I66" s="16" t="s">
        <v>222</v>
      </c>
      <c r="J66" s="12" t="s">
        <v>946</v>
      </c>
      <c r="K66" s="16" t="s">
        <v>215</v>
      </c>
      <c r="L66" s="65" t="s">
        <v>109</v>
      </c>
      <c r="M66" s="85">
        <f>M65</f>
        <v>3</v>
      </c>
      <c r="N66" s="15">
        <f t="shared" si="0"/>
        <v>0</v>
      </c>
      <c r="O66" s="78">
        <f t="shared" si="1"/>
        <v>0.30000000000000004</v>
      </c>
      <c r="P66" s="78">
        <f t="shared" si="2"/>
        <v>0</v>
      </c>
      <c r="Q66" s="153">
        <f t="shared" si="3"/>
        <v>0</v>
      </c>
      <c r="R66" s="251"/>
    </row>
    <row r="67" spans="2:18" s="3" customFormat="1" ht="27.95" customHeight="1">
      <c r="B67" s="249"/>
      <c r="C67" s="255"/>
      <c r="D67" s="20"/>
      <c r="E67" s="21"/>
      <c r="F67" s="31"/>
      <c r="G67" s="163" t="s">
        <v>874</v>
      </c>
      <c r="H67" s="15">
        <v>0.1</v>
      </c>
      <c r="I67" s="16" t="s">
        <v>81</v>
      </c>
      <c r="J67" s="92" t="s">
        <v>1344</v>
      </c>
      <c r="K67" s="91" t="s">
        <v>79</v>
      </c>
      <c r="L67" s="173" t="s">
        <v>109</v>
      </c>
      <c r="M67" s="85">
        <f>M66</f>
        <v>3</v>
      </c>
      <c r="N67" s="15">
        <f t="shared" si="0"/>
        <v>0</v>
      </c>
      <c r="O67" s="78">
        <f t="shared" si="1"/>
        <v>0.30000000000000004</v>
      </c>
      <c r="P67" s="78">
        <f t="shared" si="2"/>
        <v>0</v>
      </c>
      <c r="Q67" s="153">
        <f t="shared" si="3"/>
        <v>0</v>
      </c>
      <c r="R67" s="251"/>
    </row>
    <row r="68" spans="2:18" s="3" customFormat="1" ht="27.95" customHeight="1">
      <c r="B68" s="249"/>
      <c r="C68" s="255"/>
      <c r="D68" s="17" t="s">
        <v>90</v>
      </c>
      <c r="E68" s="18" t="s">
        <v>890</v>
      </c>
      <c r="F68" s="19" t="s">
        <v>1294</v>
      </c>
      <c r="G68" s="14" t="s">
        <v>12</v>
      </c>
      <c r="H68" s="15">
        <v>0.8</v>
      </c>
      <c r="I68" s="165" t="s">
        <v>68</v>
      </c>
      <c r="J68" s="208" t="s">
        <v>1373</v>
      </c>
      <c r="K68" s="165" t="s">
        <v>1371</v>
      </c>
      <c r="L68" s="207" t="s">
        <v>1352</v>
      </c>
      <c r="M68" s="85">
        <v>0.2</v>
      </c>
      <c r="N68" s="15">
        <f t="shared" si="0"/>
        <v>0.99</v>
      </c>
      <c r="O68" s="78">
        <f t="shared" si="1"/>
        <v>0</v>
      </c>
      <c r="P68" s="78">
        <f t="shared" si="2"/>
        <v>0.15840000000000004</v>
      </c>
      <c r="Q68" s="153">
        <f t="shared" si="3"/>
        <v>1.6000000000000018E-3</v>
      </c>
      <c r="R68" s="251"/>
    </row>
    <row r="69" spans="2:18" s="3" customFormat="1" ht="27.95" customHeight="1">
      <c r="B69" s="249"/>
      <c r="C69" s="255"/>
      <c r="D69" s="20"/>
      <c r="E69" s="21"/>
      <c r="F69" s="31"/>
      <c r="G69" s="14" t="s">
        <v>13</v>
      </c>
      <c r="H69" s="15">
        <v>0.1</v>
      </c>
      <c r="I69" s="165" t="s">
        <v>204</v>
      </c>
      <c r="J69" s="208" t="s">
        <v>1372</v>
      </c>
      <c r="K69" s="165" t="s">
        <v>1371</v>
      </c>
      <c r="L69" s="207" t="s">
        <v>1352</v>
      </c>
      <c r="M69" s="85">
        <f>M68</f>
        <v>0.2</v>
      </c>
      <c r="N69" s="15">
        <f t="shared" si="0"/>
        <v>0.99</v>
      </c>
      <c r="O69" s="78">
        <f t="shared" si="1"/>
        <v>0</v>
      </c>
      <c r="P69" s="78">
        <f t="shared" si="2"/>
        <v>1.9800000000000005E-2</v>
      </c>
      <c r="Q69" s="153">
        <f t="shared" si="3"/>
        <v>2.0000000000000023E-4</v>
      </c>
      <c r="R69" s="251"/>
    </row>
    <row r="70" spans="2:18" s="3" customFormat="1" ht="27.95" customHeight="1">
      <c r="B70" s="249"/>
      <c r="C70" s="255"/>
      <c r="D70" s="20"/>
      <c r="E70" s="21"/>
      <c r="F70" s="31"/>
      <c r="G70" s="90" t="s">
        <v>14</v>
      </c>
      <c r="H70" s="172">
        <v>0.1</v>
      </c>
      <c r="I70" s="179" t="s">
        <v>81</v>
      </c>
      <c r="J70" s="180" t="s">
        <v>1369</v>
      </c>
      <c r="K70" s="179" t="s">
        <v>79</v>
      </c>
      <c r="L70" s="173" t="s">
        <v>1370</v>
      </c>
      <c r="M70" s="93">
        <f>M69</f>
        <v>0.2</v>
      </c>
      <c r="N70" s="15">
        <f t="shared" si="0"/>
        <v>0</v>
      </c>
      <c r="O70" s="78">
        <f t="shared" si="1"/>
        <v>2.0000000000000004E-2</v>
      </c>
      <c r="P70" s="78">
        <f t="shared" si="2"/>
        <v>0</v>
      </c>
      <c r="Q70" s="153">
        <f t="shared" si="3"/>
        <v>0</v>
      </c>
      <c r="R70" s="251"/>
    </row>
    <row r="71" spans="2:18" s="3" customFormat="1" ht="27.95" customHeight="1">
      <c r="B71" s="249"/>
      <c r="C71" s="255"/>
      <c r="D71" s="17" t="s">
        <v>1239</v>
      </c>
      <c r="E71" s="18" t="s">
        <v>1240</v>
      </c>
      <c r="F71" s="19" t="s">
        <v>1295</v>
      </c>
      <c r="G71" s="168" t="s">
        <v>1326</v>
      </c>
      <c r="H71" s="164">
        <v>0.3</v>
      </c>
      <c r="I71" s="165" t="s">
        <v>204</v>
      </c>
      <c r="J71" s="13" t="s">
        <v>1375</v>
      </c>
      <c r="K71" s="165" t="s">
        <v>82</v>
      </c>
      <c r="L71" s="207" t="s">
        <v>1352</v>
      </c>
      <c r="M71" s="85">
        <v>10</v>
      </c>
      <c r="N71" s="15">
        <f t="shared" si="0"/>
        <v>0.99</v>
      </c>
      <c r="O71" s="78">
        <f t="shared" si="1"/>
        <v>0</v>
      </c>
      <c r="P71" s="78">
        <f t="shared" si="2"/>
        <v>2.9699999999999998</v>
      </c>
      <c r="Q71" s="153">
        <f t="shared" si="3"/>
        <v>3.0000000000000027E-2</v>
      </c>
      <c r="R71" s="557" t="s">
        <v>4480</v>
      </c>
    </row>
    <row r="72" spans="2:18" s="3" customFormat="1" ht="27.95" customHeight="1">
      <c r="B72" s="249"/>
      <c r="C72" s="255"/>
      <c r="D72" s="20"/>
      <c r="E72" s="21"/>
      <c r="F72" s="31"/>
      <c r="G72" s="168" t="s">
        <v>1327</v>
      </c>
      <c r="H72" s="164">
        <v>0.3</v>
      </c>
      <c r="I72" s="165" t="s">
        <v>339</v>
      </c>
      <c r="J72" s="13" t="s">
        <v>1375</v>
      </c>
      <c r="K72" s="165" t="s">
        <v>82</v>
      </c>
      <c r="L72" s="207" t="s">
        <v>1352</v>
      </c>
      <c r="M72" s="85">
        <f>M71</f>
        <v>10</v>
      </c>
      <c r="N72" s="15">
        <f t="shared" si="0"/>
        <v>0.99</v>
      </c>
      <c r="O72" s="78">
        <f t="shared" si="1"/>
        <v>0</v>
      </c>
      <c r="P72" s="78">
        <f t="shared" si="2"/>
        <v>2.9699999999999998</v>
      </c>
      <c r="Q72" s="153">
        <f t="shared" si="3"/>
        <v>3.0000000000000027E-2</v>
      </c>
      <c r="R72" s="558"/>
    </row>
    <row r="73" spans="2:18" s="3" customFormat="1" ht="27.95" customHeight="1">
      <c r="B73" s="249"/>
      <c r="C73" s="255"/>
      <c r="D73" s="20"/>
      <c r="E73" s="21"/>
      <c r="F73" s="31"/>
      <c r="G73" s="168" t="s">
        <v>1328</v>
      </c>
      <c r="H73" s="164">
        <v>0.3</v>
      </c>
      <c r="I73" s="165" t="s">
        <v>339</v>
      </c>
      <c r="J73" s="13" t="s">
        <v>1375</v>
      </c>
      <c r="K73" s="165" t="s">
        <v>82</v>
      </c>
      <c r="L73" s="207" t="s">
        <v>1352</v>
      </c>
      <c r="M73" s="85">
        <f>M72</f>
        <v>10</v>
      </c>
      <c r="N73" s="15">
        <f t="shared" ref="N73:N133" si="4">IF(K73="Detected", 0.99,0)</f>
        <v>0.99</v>
      </c>
      <c r="O73" s="78">
        <f t="shared" ref="O73:O133" si="5">IF(I73="Safe", M73*H73,0)</f>
        <v>0</v>
      </c>
      <c r="P73" s="78">
        <f t="shared" ref="P73:P133" si="6">IF(I73="Dangerous",M73*H73*N73,0)</f>
        <v>2.9699999999999998</v>
      </c>
      <c r="Q73" s="153">
        <f t="shared" ref="Q73:Q133" si="7">IF(P73=0,0,M73*H73*(1-N73))</f>
        <v>3.0000000000000027E-2</v>
      </c>
      <c r="R73" s="558"/>
    </row>
    <row r="74" spans="2:18" s="3" customFormat="1" ht="39.950000000000003" customHeight="1">
      <c r="B74" s="249"/>
      <c r="C74" s="255"/>
      <c r="D74" s="20"/>
      <c r="E74" s="21"/>
      <c r="F74" s="31"/>
      <c r="G74" s="168" t="s">
        <v>1329</v>
      </c>
      <c r="H74" s="164">
        <v>0.1</v>
      </c>
      <c r="I74" s="165" t="s">
        <v>204</v>
      </c>
      <c r="J74" s="13" t="s">
        <v>1375</v>
      </c>
      <c r="K74" s="165" t="s">
        <v>1374</v>
      </c>
      <c r="L74" s="207" t="s">
        <v>1352</v>
      </c>
      <c r="M74" s="93">
        <f>M73</f>
        <v>10</v>
      </c>
      <c r="N74" s="15">
        <f t="shared" si="4"/>
        <v>0.99</v>
      </c>
      <c r="O74" s="78">
        <f t="shared" si="5"/>
        <v>0</v>
      </c>
      <c r="P74" s="78">
        <f t="shared" si="6"/>
        <v>0.99</v>
      </c>
      <c r="Q74" s="153">
        <f t="shared" si="7"/>
        <v>1.0000000000000009E-2</v>
      </c>
      <c r="R74" s="559"/>
    </row>
    <row r="75" spans="2:18" s="3" customFormat="1" ht="27.95" customHeight="1">
      <c r="B75" s="249"/>
      <c r="C75" s="255"/>
      <c r="D75" s="17" t="s">
        <v>1241</v>
      </c>
      <c r="E75" s="18" t="s">
        <v>890</v>
      </c>
      <c r="F75" s="19" t="s">
        <v>1297</v>
      </c>
      <c r="G75" s="14" t="s">
        <v>12</v>
      </c>
      <c r="H75" s="15">
        <v>0.8</v>
      </c>
      <c r="I75" s="179" t="s">
        <v>1357</v>
      </c>
      <c r="J75" s="13" t="s">
        <v>946</v>
      </c>
      <c r="K75" s="165" t="s">
        <v>79</v>
      </c>
      <c r="L75" s="13" t="s">
        <v>299</v>
      </c>
      <c r="M75" s="85">
        <v>0.2</v>
      </c>
      <c r="N75" s="15">
        <f t="shared" si="4"/>
        <v>0</v>
      </c>
      <c r="O75" s="78">
        <f t="shared" si="5"/>
        <v>0.16000000000000003</v>
      </c>
      <c r="P75" s="78">
        <f t="shared" si="6"/>
        <v>0</v>
      </c>
      <c r="Q75" s="153">
        <f t="shared" si="7"/>
        <v>0</v>
      </c>
      <c r="R75" s="251"/>
    </row>
    <row r="76" spans="2:18" s="3" customFormat="1" ht="27.95" customHeight="1">
      <c r="B76" s="249"/>
      <c r="C76" s="255"/>
      <c r="D76" s="20"/>
      <c r="E76" s="21"/>
      <c r="F76" s="31"/>
      <c r="G76" s="14" t="s">
        <v>13</v>
      </c>
      <c r="H76" s="15">
        <v>0.1</v>
      </c>
      <c r="I76" s="165" t="s">
        <v>1359</v>
      </c>
      <c r="J76" s="13" t="s">
        <v>1375</v>
      </c>
      <c r="K76" s="165" t="s">
        <v>221</v>
      </c>
      <c r="L76" s="206" t="s">
        <v>1352</v>
      </c>
      <c r="M76" s="85">
        <f>M75</f>
        <v>0.2</v>
      </c>
      <c r="N76" s="15">
        <f t="shared" si="4"/>
        <v>0.99</v>
      </c>
      <c r="O76" s="78">
        <f t="shared" si="5"/>
        <v>0</v>
      </c>
      <c r="P76" s="78">
        <f t="shared" si="6"/>
        <v>1.9800000000000005E-2</v>
      </c>
      <c r="Q76" s="153">
        <f t="shared" si="7"/>
        <v>2.0000000000000023E-4</v>
      </c>
      <c r="R76" s="251"/>
    </row>
    <row r="77" spans="2:18" s="3" customFormat="1" ht="27.95" customHeight="1">
      <c r="B77" s="249"/>
      <c r="C77" s="255"/>
      <c r="D77" s="20"/>
      <c r="E77" s="21"/>
      <c r="F77" s="31"/>
      <c r="G77" s="90" t="s">
        <v>14</v>
      </c>
      <c r="H77" s="172">
        <v>0.1</v>
      </c>
      <c r="I77" s="179" t="s">
        <v>1357</v>
      </c>
      <c r="J77" s="180" t="s">
        <v>946</v>
      </c>
      <c r="K77" s="179" t="s">
        <v>79</v>
      </c>
      <c r="L77" s="180" t="s">
        <v>299</v>
      </c>
      <c r="M77" s="93">
        <f>M76</f>
        <v>0.2</v>
      </c>
      <c r="N77" s="15">
        <f t="shared" si="4"/>
        <v>0</v>
      </c>
      <c r="O77" s="78">
        <f t="shared" si="5"/>
        <v>2.0000000000000004E-2</v>
      </c>
      <c r="P77" s="78">
        <f t="shared" si="6"/>
        <v>0</v>
      </c>
      <c r="Q77" s="153">
        <f t="shared" si="7"/>
        <v>0</v>
      </c>
      <c r="R77" s="251"/>
    </row>
    <row r="78" spans="2:18" s="3" customFormat="1" ht="27.95" customHeight="1">
      <c r="B78" s="249"/>
      <c r="C78" s="255"/>
      <c r="D78" s="17" t="s">
        <v>1242</v>
      </c>
      <c r="E78" s="18" t="s">
        <v>890</v>
      </c>
      <c r="F78" s="19" t="s">
        <v>1298</v>
      </c>
      <c r="G78" s="14" t="s">
        <v>12</v>
      </c>
      <c r="H78" s="15">
        <v>0.8</v>
      </c>
      <c r="I78" s="165" t="s">
        <v>339</v>
      </c>
      <c r="J78" s="13" t="s">
        <v>1375</v>
      </c>
      <c r="K78" s="165" t="s">
        <v>221</v>
      </c>
      <c r="L78" s="206" t="s">
        <v>1352</v>
      </c>
      <c r="M78" s="85">
        <v>0.2</v>
      </c>
      <c r="N78" s="15">
        <f t="shared" si="4"/>
        <v>0.99</v>
      </c>
      <c r="O78" s="78">
        <f t="shared" si="5"/>
        <v>0</v>
      </c>
      <c r="P78" s="78">
        <f t="shared" si="6"/>
        <v>0.15840000000000004</v>
      </c>
      <c r="Q78" s="153">
        <f t="shared" si="7"/>
        <v>1.6000000000000018E-3</v>
      </c>
      <c r="R78" s="251"/>
    </row>
    <row r="79" spans="2:18" s="3" customFormat="1" ht="27.95" customHeight="1">
      <c r="B79" s="249"/>
      <c r="C79" s="255"/>
      <c r="D79" s="20"/>
      <c r="E79" s="21"/>
      <c r="F79" s="31"/>
      <c r="G79" s="14" t="s">
        <v>13</v>
      </c>
      <c r="H79" s="15">
        <v>0.1</v>
      </c>
      <c r="I79" s="165" t="s">
        <v>81</v>
      </c>
      <c r="J79" s="180" t="s">
        <v>946</v>
      </c>
      <c r="K79" s="179" t="s">
        <v>79</v>
      </c>
      <c r="L79" s="180" t="s">
        <v>299</v>
      </c>
      <c r="M79" s="85">
        <f>M78</f>
        <v>0.2</v>
      </c>
      <c r="N79" s="15">
        <f t="shared" si="4"/>
        <v>0</v>
      </c>
      <c r="O79" s="78">
        <f t="shared" si="5"/>
        <v>2.0000000000000004E-2</v>
      </c>
      <c r="P79" s="78">
        <f t="shared" si="6"/>
        <v>0</v>
      </c>
      <c r="Q79" s="153">
        <f t="shared" si="7"/>
        <v>0</v>
      </c>
      <c r="R79" s="251"/>
    </row>
    <row r="80" spans="2:18" s="3" customFormat="1" ht="27.95" customHeight="1">
      <c r="B80" s="249"/>
      <c r="C80" s="255"/>
      <c r="D80" s="20"/>
      <c r="E80" s="21"/>
      <c r="F80" s="31"/>
      <c r="G80" s="90" t="s">
        <v>14</v>
      </c>
      <c r="H80" s="172">
        <v>0.1</v>
      </c>
      <c r="I80" s="179" t="s">
        <v>222</v>
      </c>
      <c r="J80" s="180" t="s">
        <v>946</v>
      </c>
      <c r="K80" s="179" t="s">
        <v>79</v>
      </c>
      <c r="L80" s="180" t="s">
        <v>299</v>
      </c>
      <c r="M80" s="93">
        <f>M79</f>
        <v>0.2</v>
      </c>
      <c r="N80" s="15">
        <f t="shared" si="4"/>
        <v>0</v>
      </c>
      <c r="O80" s="78">
        <f t="shared" si="5"/>
        <v>2.0000000000000004E-2</v>
      </c>
      <c r="P80" s="78">
        <f t="shared" si="6"/>
        <v>0</v>
      </c>
      <c r="Q80" s="153">
        <f t="shared" si="7"/>
        <v>0</v>
      </c>
      <c r="R80" s="251"/>
    </row>
    <row r="81" spans="2:18" s="3" customFormat="1" ht="27.95" customHeight="1">
      <c r="B81" s="249"/>
      <c r="C81" s="255"/>
      <c r="D81" s="17" t="s">
        <v>1243</v>
      </c>
      <c r="E81" s="18" t="s">
        <v>71</v>
      </c>
      <c r="F81" s="19" t="s">
        <v>1222</v>
      </c>
      <c r="G81" s="14" t="s">
        <v>205</v>
      </c>
      <c r="H81" s="15">
        <v>0.4</v>
      </c>
      <c r="I81" s="179" t="s">
        <v>222</v>
      </c>
      <c r="J81" s="180" t="s">
        <v>946</v>
      </c>
      <c r="K81" s="179" t="s">
        <v>79</v>
      </c>
      <c r="L81" s="180" t="s">
        <v>299</v>
      </c>
      <c r="M81" s="85">
        <v>2</v>
      </c>
      <c r="N81" s="15">
        <f t="shared" si="4"/>
        <v>0</v>
      </c>
      <c r="O81" s="78">
        <f t="shared" si="5"/>
        <v>0.8</v>
      </c>
      <c r="P81" s="78">
        <f t="shared" si="6"/>
        <v>0</v>
      </c>
      <c r="Q81" s="153">
        <f t="shared" si="7"/>
        <v>0</v>
      </c>
      <c r="R81" s="251"/>
    </row>
    <row r="82" spans="2:18" s="3" customFormat="1" ht="27.95" customHeight="1">
      <c r="B82" s="249"/>
      <c r="C82" s="255"/>
      <c r="D82" s="20"/>
      <c r="E82" s="21"/>
      <c r="F82" s="31"/>
      <c r="G82" s="14" t="s">
        <v>206</v>
      </c>
      <c r="H82" s="15">
        <v>0.4</v>
      </c>
      <c r="I82" s="165" t="s">
        <v>339</v>
      </c>
      <c r="J82" s="13" t="s">
        <v>1375</v>
      </c>
      <c r="K82" s="165" t="s">
        <v>221</v>
      </c>
      <c r="L82" s="206" t="s">
        <v>1352</v>
      </c>
      <c r="M82" s="85">
        <f>M81</f>
        <v>2</v>
      </c>
      <c r="N82" s="15">
        <f t="shared" si="4"/>
        <v>0.99</v>
      </c>
      <c r="O82" s="78">
        <f t="shared" si="5"/>
        <v>0</v>
      </c>
      <c r="P82" s="78">
        <f t="shared" si="6"/>
        <v>0.79200000000000004</v>
      </c>
      <c r="Q82" s="153">
        <f t="shared" si="7"/>
        <v>8.0000000000000071E-3</v>
      </c>
      <c r="R82" s="251"/>
    </row>
    <row r="83" spans="2:18" s="3" customFormat="1" ht="27.95" customHeight="1">
      <c r="B83" s="249"/>
      <c r="C83" s="255"/>
      <c r="D83" s="20"/>
      <c r="E83" s="21"/>
      <c r="F83" s="31"/>
      <c r="G83" s="90" t="s">
        <v>14</v>
      </c>
      <c r="H83" s="172">
        <v>0.2</v>
      </c>
      <c r="I83" s="179" t="s">
        <v>222</v>
      </c>
      <c r="J83" s="180" t="s">
        <v>946</v>
      </c>
      <c r="K83" s="179" t="s">
        <v>79</v>
      </c>
      <c r="L83" s="180" t="s">
        <v>299</v>
      </c>
      <c r="M83" s="85">
        <f>M82</f>
        <v>2</v>
      </c>
      <c r="N83" s="15">
        <f t="shared" si="4"/>
        <v>0</v>
      </c>
      <c r="O83" s="78">
        <f t="shared" si="5"/>
        <v>0.4</v>
      </c>
      <c r="P83" s="78">
        <f t="shared" si="6"/>
        <v>0</v>
      </c>
      <c r="Q83" s="153">
        <f t="shared" si="7"/>
        <v>0</v>
      </c>
      <c r="R83" s="251"/>
    </row>
    <row r="84" spans="2:18" s="3" customFormat="1" ht="27.95" customHeight="1">
      <c r="B84" s="249"/>
      <c r="C84" s="92" t="s">
        <v>1299</v>
      </c>
      <c r="D84" s="17" t="s">
        <v>1244</v>
      </c>
      <c r="E84" s="18" t="s">
        <v>890</v>
      </c>
      <c r="F84" s="19" t="s">
        <v>1300</v>
      </c>
      <c r="G84" s="14" t="s">
        <v>12</v>
      </c>
      <c r="H84" s="15">
        <v>0.8</v>
      </c>
      <c r="I84" s="165" t="s">
        <v>204</v>
      </c>
      <c r="J84" s="13" t="s">
        <v>1376</v>
      </c>
      <c r="K84" s="165" t="s">
        <v>221</v>
      </c>
      <c r="L84" s="206" t="s">
        <v>1352</v>
      </c>
      <c r="M84" s="85">
        <v>0.2</v>
      </c>
      <c r="N84" s="15">
        <f t="shared" si="4"/>
        <v>0.99</v>
      </c>
      <c r="O84" s="78">
        <f t="shared" si="5"/>
        <v>0</v>
      </c>
      <c r="P84" s="78">
        <f t="shared" si="6"/>
        <v>0.15840000000000004</v>
      </c>
      <c r="Q84" s="153">
        <f t="shared" si="7"/>
        <v>1.6000000000000018E-3</v>
      </c>
      <c r="R84" s="251"/>
    </row>
    <row r="85" spans="2:18" s="3" customFormat="1" ht="27.95" customHeight="1">
      <c r="B85" s="249"/>
      <c r="C85" s="255"/>
      <c r="D85" s="20"/>
      <c r="E85" s="21"/>
      <c r="F85" s="31"/>
      <c r="G85" s="14" t="s">
        <v>13</v>
      </c>
      <c r="H85" s="15">
        <v>0.1</v>
      </c>
      <c r="I85" s="165" t="s">
        <v>1358</v>
      </c>
      <c r="J85" s="13" t="s">
        <v>946</v>
      </c>
      <c r="K85" s="165" t="s">
        <v>79</v>
      </c>
      <c r="L85" s="13" t="s">
        <v>299</v>
      </c>
      <c r="M85" s="85">
        <f>M84</f>
        <v>0.2</v>
      </c>
      <c r="N85" s="15">
        <f t="shared" si="4"/>
        <v>0</v>
      </c>
      <c r="O85" s="78">
        <f t="shared" si="5"/>
        <v>2.0000000000000004E-2</v>
      </c>
      <c r="P85" s="78">
        <f t="shared" si="6"/>
        <v>0</v>
      </c>
      <c r="Q85" s="153">
        <f t="shared" si="7"/>
        <v>0</v>
      </c>
      <c r="R85" s="251"/>
    </row>
    <row r="86" spans="2:18" s="3" customFormat="1" ht="27.95" customHeight="1">
      <c r="B86" s="249"/>
      <c r="C86" s="255"/>
      <c r="D86" s="20"/>
      <c r="E86" s="21"/>
      <c r="F86" s="31"/>
      <c r="G86" s="90" t="s">
        <v>14</v>
      </c>
      <c r="H86" s="172">
        <v>0.1</v>
      </c>
      <c r="I86" s="179" t="s">
        <v>1357</v>
      </c>
      <c r="J86" s="13" t="s">
        <v>946</v>
      </c>
      <c r="K86" s="165" t="s">
        <v>79</v>
      </c>
      <c r="L86" s="13" t="s">
        <v>299</v>
      </c>
      <c r="M86" s="93">
        <f>M85</f>
        <v>0.2</v>
      </c>
      <c r="N86" s="15">
        <f t="shared" si="4"/>
        <v>0</v>
      </c>
      <c r="O86" s="78">
        <f t="shared" si="5"/>
        <v>2.0000000000000004E-2</v>
      </c>
      <c r="P86" s="78">
        <f t="shared" si="6"/>
        <v>0</v>
      </c>
      <c r="Q86" s="153">
        <f t="shared" si="7"/>
        <v>0</v>
      </c>
      <c r="R86" s="251"/>
    </row>
    <row r="87" spans="2:18" s="3" customFormat="1" ht="27.95" customHeight="1">
      <c r="B87" s="249"/>
      <c r="C87" s="255"/>
      <c r="D87" s="17" t="s">
        <v>1245</v>
      </c>
      <c r="E87" s="18" t="s">
        <v>890</v>
      </c>
      <c r="F87" s="19" t="s">
        <v>1301</v>
      </c>
      <c r="G87" s="14" t="s">
        <v>12</v>
      </c>
      <c r="H87" s="15">
        <v>0.8</v>
      </c>
      <c r="I87" s="179" t="s">
        <v>1357</v>
      </c>
      <c r="J87" s="13" t="s">
        <v>946</v>
      </c>
      <c r="K87" s="165" t="s">
        <v>79</v>
      </c>
      <c r="L87" s="13" t="s">
        <v>299</v>
      </c>
      <c r="M87" s="85">
        <v>0.2</v>
      </c>
      <c r="N87" s="15">
        <f t="shared" si="4"/>
        <v>0</v>
      </c>
      <c r="O87" s="78">
        <f t="shared" si="5"/>
        <v>0.16000000000000003</v>
      </c>
      <c r="P87" s="78">
        <f t="shared" si="6"/>
        <v>0</v>
      </c>
      <c r="Q87" s="153">
        <f t="shared" si="7"/>
        <v>0</v>
      </c>
      <c r="R87" s="251"/>
    </row>
    <row r="88" spans="2:18" s="3" customFormat="1" ht="27.95" customHeight="1">
      <c r="B88" s="249"/>
      <c r="C88" s="255"/>
      <c r="D88" s="20"/>
      <c r="E88" s="21"/>
      <c r="F88" s="31"/>
      <c r="G88" s="14" t="s">
        <v>13</v>
      </c>
      <c r="H88" s="15">
        <v>0.1</v>
      </c>
      <c r="I88" s="165" t="s">
        <v>1359</v>
      </c>
      <c r="J88" s="13" t="s">
        <v>1377</v>
      </c>
      <c r="K88" s="165" t="s">
        <v>221</v>
      </c>
      <c r="L88" s="206" t="s">
        <v>1352</v>
      </c>
      <c r="M88" s="85">
        <f>M87</f>
        <v>0.2</v>
      </c>
      <c r="N88" s="15">
        <f t="shared" si="4"/>
        <v>0.99</v>
      </c>
      <c r="O88" s="78">
        <f t="shared" si="5"/>
        <v>0</v>
      </c>
      <c r="P88" s="78">
        <f t="shared" si="6"/>
        <v>1.9800000000000005E-2</v>
      </c>
      <c r="Q88" s="153">
        <f t="shared" si="7"/>
        <v>2.0000000000000023E-4</v>
      </c>
      <c r="R88" s="251"/>
    </row>
    <row r="89" spans="2:18" s="3" customFormat="1" ht="27.95" customHeight="1">
      <c r="B89" s="249"/>
      <c r="C89" s="255"/>
      <c r="D89" s="20"/>
      <c r="E89" s="21"/>
      <c r="F89" s="31"/>
      <c r="G89" s="90" t="s">
        <v>14</v>
      </c>
      <c r="H89" s="172">
        <v>0.1</v>
      </c>
      <c r="I89" s="179" t="s">
        <v>1357</v>
      </c>
      <c r="J89" s="180" t="s">
        <v>946</v>
      </c>
      <c r="K89" s="179" t="s">
        <v>79</v>
      </c>
      <c r="L89" s="180" t="s">
        <v>299</v>
      </c>
      <c r="M89" s="93">
        <f>M88</f>
        <v>0.2</v>
      </c>
      <c r="N89" s="15">
        <f t="shared" si="4"/>
        <v>0</v>
      </c>
      <c r="O89" s="78">
        <f t="shared" si="5"/>
        <v>2.0000000000000004E-2</v>
      </c>
      <c r="P89" s="78">
        <f t="shared" si="6"/>
        <v>0</v>
      </c>
      <c r="Q89" s="153">
        <f t="shared" si="7"/>
        <v>0</v>
      </c>
      <c r="R89" s="251"/>
    </row>
    <row r="90" spans="2:18" s="3" customFormat="1" ht="27.95" customHeight="1">
      <c r="B90" s="249"/>
      <c r="C90" s="255"/>
      <c r="D90" s="17" t="s">
        <v>1246</v>
      </c>
      <c r="E90" s="18" t="s">
        <v>1247</v>
      </c>
      <c r="F90" s="19" t="s">
        <v>1295</v>
      </c>
      <c r="G90" s="168" t="s">
        <v>1326</v>
      </c>
      <c r="H90" s="164">
        <v>0.3</v>
      </c>
      <c r="I90" s="165" t="s">
        <v>204</v>
      </c>
      <c r="J90" s="13" t="s">
        <v>1378</v>
      </c>
      <c r="K90" s="165" t="s">
        <v>1350</v>
      </c>
      <c r="L90" s="207" t="s">
        <v>1352</v>
      </c>
      <c r="M90" s="85">
        <v>10</v>
      </c>
      <c r="N90" s="15">
        <f t="shared" si="4"/>
        <v>0.99</v>
      </c>
      <c r="O90" s="78">
        <f t="shared" si="5"/>
        <v>0</v>
      </c>
      <c r="P90" s="78">
        <f t="shared" si="6"/>
        <v>2.9699999999999998</v>
      </c>
      <c r="Q90" s="153">
        <f t="shared" si="7"/>
        <v>3.0000000000000027E-2</v>
      </c>
      <c r="R90" s="557" t="s">
        <v>4480</v>
      </c>
    </row>
    <row r="91" spans="2:18" s="3" customFormat="1" ht="27.95" customHeight="1">
      <c r="B91" s="249"/>
      <c r="C91" s="255"/>
      <c r="D91" s="20"/>
      <c r="E91" s="21"/>
      <c r="F91" s="31"/>
      <c r="G91" s="168" t="s">
        <v>1327</v>
      </c>
      <c r="H91" s="164">
        <v>0.3</v>
      </c>
      <c r="I91" s="161" t="s">
        <v>68</v>
      </c>
      <c r="J91" s="13" t="s">
        <v>1378</v>
      </c>
      <c r="K91" s="161" t="s">
        <v>1350</v>
      </c>
      <c r="L91" s="207" t="s">
        <v>1352</v>
      </c>
      <c r="M91" s="85">
        <f>M90</f>
        <v>10</v>
      </c>
      <c r="N91" s="15">
        <f t="shared" si="4"/>
        <v>0.99</v>
      </c>
      <c r="O91" s="78">
        <f t="shared" si="5"/>
        <v>0</v>
      </c>
      <c r="P91" s="78">
        <f t="shared" si="6"/>
        <v>2.9699999999999998</v>
      </c>
      <c r="Q91" s="153">
        <f t="shared" si="7"/>
        <v>3.0000000000000027E-2</v>
      </c>
      <c r="R91" s="558"/>
    </row>
    <row r="92" spans="2:18" s="3" customFormat="1" ht="27.95" customHeight="1">
      <c r="B92" s="249"/>
      <c r="C92" s="255"/>
      <c r="D92" s="20"/>
      <c r="E92" s="21"/>
      <c r="F92" s="31"/>
      <c r="G92" s="168" t="s">
        <v>1328</v>
      </c>
      <c r="H92" s="164">
        <v>0.3</v>
      </c>
      <c r="I92" s="165" t="s">
        <v>1356</v>
      </c>
      <c r="J92" s="162" t="s">
        <v>1379</v>
      </c>
      <c r="K92" s="161" t="s">
        <v>1350</v>
      </c>
      <c r="L92" s="207" t="s">
        <v>1352</v>
      </c>
      <c r="M92" s="85">
        <f>M91</f>
        <v>10</v>
      </c>
      <c r="N92" s="15">
        <f t="shared" si="4"/>
        <v>0.99</v>
      </c>
      <c r="O92" s="78">
        <f t="shared" si="5"/>
        <v>0</v>
      </c>
      <c r="P92" s="78">
        <f t="shared" si="6"/>
        <v>2.9699999999999998</v>
      </c>
      <c r="Q92" s="153">
        <f t="shared" si="7"/>
        <v>3.0000000000000027E-2</v>
      </c>
      <c r="R92" s="558"/>
    </row>
    <row r="93" spans="2:18" s="3" customFormat="1" ht="39.950000000000003" customHeight="1">
      <c r="B93" s="249"/>
      <c r="C93" s="255"/>
      <c r="D93" s="20"/>
      <c r="E93" s="21"/>
      <c r="F93" s="31"/>
      <c r="G93" s="168" t="s">
        <v>1329</v>
      </c>
      <c r="H93" s="164">
        <v>0.1</v>
      </c>
      <c r="I93" s="165" t="s">
        <v>1356</v>
      </c>
      <c r="J93" s="162" t="s">
        <v>1382</v>
      </c>
      <c r="K93" s="165" t="s">
        <v>1350</v>
      </c>
      <c r="L93" s="207" t="s">
        <v>1352</v>
      </c>
      <c r="M93" s="93">
        <f>M92</f>
        <v>10</v>
      </c>
      <c r="N93" s="15">
        <f t="shared" si="4"/>
        <v>0.99</v>
      </c>
      <c r="O93" s="78">
        <f t="shared" si="5"/>
        <v>0</v>
      </c>
      <c r="P93" s="78">
        <f t="shared" si="6"/>
        <v>0.99</v>
      </c>
      <c r="Q93" s="153">
        <f t="shared" si="7"/>
        <v>1.0000000000000009E-2</v>
      </c>
      <c r="R93" s="559"/>
    </row>
    <row r="94" spans="2:18" s="3" customFormat="1" ht="27.95" customHeight="1">
      <c r="B94" s="249"/>
      <c r="C94" s="255"/>
      <c r="D94" s="17" t="s">
        <v>1248</v>
      </c>
      <c r="E94" s="18" t="s">
        <v>890</v>
      </c>
      <c r="F94" s="19" t="s">
        <v>1302</v>
      </c>
      <c r="G94" s="14" t="s">
        <v>12</v>
      </c>
      <c r="H94" s="15">
        <v>0.8</v>
      </c>
      <c r="I94" s="165" t="s">
        <v>204</v>
      </c>
      <c r="J94" s="13" t="s">
        <v>1378</v>
      </c>
      <c r="K94" s="165" t="s">
        <v>1350</v>
      </c>
      <c r="L94" s="207" t="s">
        <v>1352</v>
      </c>
      <c r="M94" s="85">
        <v>0.2</v>
      </c>
      <c r="N94" s="15">
        <f t="shared" si="4"/>
        <v>0.99</v>
      </c>
      <c r="O94" s="78">
        <f t="shared" si="5"/>
        <v>0</v>
      </c>
      <c r="P94" s="78">
        <f t="shared" si="6"/>
        <v>0.15840000000000004</v>
      </c>
      <c r="Q94" s="153">
        <f t="shared" si="7"/>
        <v>1.6000000000000018E-3</v>
      </c>
      <c r="R94" s="251"/>
    </row>
    <row r="95" spans="2:18" s="3" customFormat="1" ht="27.95" customHeight="1">
      <c r="B95" s="249"/>
      <c r="C95" s="255"/>
      <c r="D95" s="20"/>
      <c r="E95" s="21"/>
      <c r="F95" s="31"/>
      <c r="G95" s="14" t="s">
        <v>13</v>
      </c>
      <c r="H95" s="15">
        <v>0.1</v>
      </c>
      <c r="I95" s="165" t="s">
        <v>1380</v>
      </c>
      <c r="J95" s="180" t="s">
        <v>946</v>
      </c>
      <c r="K95" s="179" t="s">
        <v>298</v>
      </c>
      <c r="L95" s="173" t="s">
        <v>109</v>
      </c>
      <c r="M95" s="85">
        <f>M94</f>
        <v>0.2</v>
      </c>
      <c r="N95" s="15">
        <f t="shared" si="4"/>
        <v>0</v>
      </c>
      <c r="O95" s="78">
        <f t="shared" si="5"/>
        <v>2.0000000000000004E-2</v>
      </c>
      <c r="P95" s="78">
        <f t="shared" si="6"/>
        <v>0</v>
      </c>
      <c r="Q95" s="153">
        <f t="shared" si="7"/>
        <v>0</v>
      </c>
      <c r="R95" s="251"/>
    </row>
    <row r="96" spans="2:18" s="3" customFormat="1" ht="27.95" customHeight="1">
      <c r="B96" s="249"/>
      <c r="C96" s="255"/>
      <c r="D96" s="20"/>
      <c r="E96" s="21"/>
      <c r="F96" s="31"/>
      <c r="G96" s="90" t="s">
        <v>14</v>
      </c>
      <c r="H96" s="172">
        <v>0.1</v>
      </c>
      <c r="I96" s="179" t="s">
        <v>222</v>
      </c>
      <c r="J96" s="180" t="s">
        <v>946</v>
      </c>
      <c r="K96" s="179" t="s">
        <v>298</v>
      </c>
      <c r="L96" s="173" t="s">
        <v>109</v>
      </c>
      <c r="M96" s="93">
        <f>M95</f>
        <v>0.2</v>
      </c>
      <c r="N96" s="15">
        <f t="shared" si="4"/>
        <v>0</v>
      </c>
      <c r="O96" s="78">
        <f t="shared" si="5"/>
        <v>2.0000000000000004E-2</v>
      </c>
      <c r="P96" s="78">
        <f t="shared" si="6"/>
        <v>0</v>
      </c>
      <c r="Q96" s="153">
        <f t="shared" si="7"/>
        <v>0</v>
      </c>
      <c r="R96" s="251"/>
    </row>
    <row r="97" spans="2:18" s="3" customFormat="1" ht="27.95" customHeight="1">
      <c r="B97" s="249"/>
      <c r="C97" s="255"/>
      <c r="D97" s="17" t="s">
        <v>1249</v>
      </c>
      <c r="E97" s="18" t="s">
        <v>890</v>
      </c>
      <c r="F97" s="19" t="s">
        <v>1303</v>
      </c>
      <c r="G97" s="14" t="s">
        <v>12</v>
      </c>
      <c r="H97" s="15">
        <v>0.8</v>
      </c>
      <c r="I97" s="179" t="s">
        <v>222</v>
      </c>
      <c r="J97" s="180" t="s">
        <v>946</v>
      </c>
      <c r="K97" s="179" t="s">
        <v>298</v>
      </c>
      <c r="L97" s="173" t="s">
        <v>109</v>
      </c>
      <c r="M97" s="85">
        <v>0.2</v>
      </c>
      <c r="N97" s="15">
        <f t="shared" si="4"/>
        <v>0</v>
      </c>
      <c r="O97" s="78">
        <f t="shared" si="5"/>
        <v>0.16000000000000003</v>
      </c>
      <c r="P97" s="78">
        <f t="shared" si="6"/>
        <v>0</v>
      </c>
      <c r="Q97" s="153">
        <f t="shared" si="7"/>
        <v>0</v>
      </c>
      <c r="R97" s="251"/>
    </row>
    <row r="98" spans="2:18" s="3" customFormat="1" ht="27.95" customHeight="1">
      <c r="B98" s="249"/>
      <c r="C98" s="255"/>
      <c r="D98" s="20"/>
      <c r="E98" s="21"/>
      <c r="F98" s="31"/>
      <c r="G98" s="14" t="s">
        <v>13</v>
      </c>
      <c r="H98" s="15">
        <v>0.1</v>
      </c>
      <c r="I98" s="165" t="s">
        <v>204</v>
      </c>
      <c r="J98" s="13" t="s">
        <v>1378</v>
      </c>
      <c r="K98" s="165" t="s">
        <v>1350</v>
      </c>
      <c r="L98" s="207" t="s">
        <v>1352</v>
      </c>
      <c r="M98" s="85">
        <f>M97</f>
        <v>0.2</v>
      </c>
      <c r="N98" s="15">
        <f t="shared" si="4"/>
        <v>0.99</v>
      </c>
      <c r="O98" s="78">
        <f t="shared" si="5"/>
        <v>0</v>
      </c>
      <c r="P98" s="78">
        <f t="shared" si="6"/>
        <v>1.9800000000000005E-2</v>
      </c>
      <c r="Q98" s="153">
        <f t="shared" si="7"/>
        <v>2.0000000000000023E-4</v>
      </c>
      <c r="R98" s="251"/>
    </row>
    <row r="99" spans="2:18" s="3" customFormat="1" ht="27.95" customHeight="1">
      <c r="B99" s="249"/>
      <c r="C99" s="255"/>
      <c r="D99" s="20"/>
      <c r="E99" s="21"/>
      <c r="F99" s="31"/>
      <c r="G99" s="90" t="s">
        <v>14</v>
      </c>
      <c r="H99" s="172">
        <v>0.1</v>
      </c>
      <c r="I99" s="179" t="s">
        <v>222</v>
      </c>
      <c r="J99" s="180" t="s">
        <v>946</v>
      </c>
      <c r="K99" s="179" t="s">
        <v>298</v>
      </c>
      <c r="L99" s="173" t="s">
        <v>109</v>
      </c>
      <c r="M99" s="93">
        <f>M98</f>
        <v>0.2</v>
      </c>
      <c r="N99" s="15">
        <f t="shared" si="4"/>
        <v>0</v>
      </c>
      <c r="O99" s="78">
        <f t="shared" si="5"/>
        <v>2.0000000000000004E-2</v>
      </c>
      <c r="P99" s="78">
        <f t="shared" si="6"/>
        <v>0</v>
      </c>
      <c r="Q99" s="153">
        <f t="shared" si="7"/>
        <v>0</v>
      </c>
      <c r="R99" s="251"/>
    </row>
    <row r="100" spans="2:18" s="3" customFormat="1" ht="27.95" customHeight="1">
      <c r="B100" s="249"/>
      <c r="C100" s="255"/>
      <c r="D100" s="17" t="s">
        <v>1304</v>
      </c>
      <c r="E100" s="18" t="s">
        <v>71</v>
      </c>
      <c r="F100" s="19" t="s">
        <v>328</v>
      </c>
      <c r="G100" s="14" t="s">
        <v>205</v>
      </c>
      <c r="H100" s="15">
        <v>0.4</v>
      </c>
      <c r="I100" s="179" t="s">
        <v>222</v>
      </c>
      <c r="J100" s="180" t="s">
        <v>946</v>
      </c>
      <c r="K100" s="179" t="s">
        <v>298</v>
      </c>
      <c r="L100" s="173" t="s">
        <v>109</v>
      </c>
      <c r="M100" s="85">
        <v>2</v>
      </c>
      <c r="N100" s="15">
        <f t="shared" si="4"/>
        <v>0</v>
      </c>
      <c r="O100" s="78">
        <f t="shared" si="5"/>
        <v>0.8</v>
      </c>
      <c r="P100" s="78">
        <f t="shared" si="6"/>
        <v>0</v>
      </c>
      <c r="Q100" s="153">
        <f t="shared" si="7"/>
        <v>0</v>
      </c>
      <c r="R100" s="251"/>
    </row>
    <row r="101" spans="2:18" s="3" customFormat="1" ht="27.95" customHeight="1">
      <c r="B101" s="249"/>
      <c r="C101" s="255"/>
      <c r="D101" s="20"/>
      <c r="E101" s="21"/>
      <c r="F101" s="31"/>
      <c r="G101" s="14" t="s">
        <v>206</v>
      </c>
      <c r="H101" s="15">
        <v>0.4</v>
      </c>
      <c r="I101" s="165" t="s">
        <v>204</v>
      </c>
      <c r="J101" s="13" t="s">
        <v>1378</v>
      </c>
      <c r="K101" s="165" t="s">
        <v>1350</v>
      </c>
      <c r="L101" s="207" t="s">
        <v>1352</v>
      </c>
      <c r="M101" s="85">
        <f>M100</f>
        <v>2</v>
      </c>
      <c r="N101" s="15">
        <f t="shared" si="4"/>
        <v>0.99</v>
      </c>
      <c r="O101" s="78">
        <f t="shared" si="5"/>
        <v>0</v>
      </c>
      <c r="P101" s="78">
        <f t="shared" si="6"/>
        <v>0.79200000000000004</v>
      </c>
      <c r="Q101" s="153">
        <f t="shared" si="7"/>
        <v>8.0000000000000071E-3</v>
      </c>
      <c r="R101" s="251"/>
    </row>
    <row r="102" spans="2:18" s="3" customFormat="1" ht="27.95" customHeight="1">
      <c r="B102" s="249"/>
      <c r="C102" s="255"/>
      <c r="D102" s="20"/>
      <c r="E102" s="21"/>
      <c r="F102" s="31"/>
      <c r="G102" s="90" t="s">
        <v>14</v>
      </c>
      <c r="H102" s="172">
        <v>0.2</v>
      </c>
      <c r="I102" s="179" t="s">
        <v>222</v>
      </c>
      <c r="J102" s="180" t="s">
        <v>946</v>
      </c>
      <c r="K102" s="179" t="s">
        <v>298</v>
      </c>
      <c r="L102" s="173" t="s">
        <v>109</v>
      </c>
      <c r="M102" s="85">
        <f>M101</f>
        <v>2</v>
      </c>
      <c r="N102" s="15">
        <f t="shared" si="4"/>
        <v>0</v>
      </c>
      <c r="O102" s="78">
        <f t="shared" si="5"/>
        <v>0.4</v>
      </c>
      <c r="P102" s="78">
        <f t="shared" si="6"/>
        <v>0</v>
      </c>
      <c r="Q102" s="153">
        <f t="shared" si="7"/>
        <v>0</v>
      </c>
      <c r="R102" s="251"/>
    </row>
    <row r="103" spans="2:18" s="3" customFormat="1" ht="27.95" customHeight="1">
      <c r="B103" s="249"/>
      <c r="C103" s="255"/>
      <c r="D103" s="17" t="s">
        <v>1250</v>
      </c>
      <c r="E103" s="18" t="s">
        <v>71</v>
      </c>
      <c r="F103" s="19" t="s">
        <v>1305</v>
      </c>
      <c r="G103" s="14" t="s">
        <v>205</v>
      </c>
      <c r="H103" s="15">
        <v>0.4</v>
      </c>
      <c r="I103" s="179" t="s">
        <v>222</v>
      </c>
      <c r="J103" s="180" t="s">
        <v>946</v>
      </c>
      <c r="K103" s="179" t="s">
        <v>298</v>
      </c>
      <c r="L103" s="173" t="s">
        <v>109</v>
      </c>
      <c r="M103" s="85">
        <v>2</v>
      </c>
      <c r="N103" s="15">
        <f t="shared" si="4"/>
        <v>0</v>
      </c>
      <c r="O103" s="78">
        <f t="shared" si="5"/>
        <v>0.8</v>
      </c>
      <c r="P103" s="78">
        <f t="shared" si="6"/>
        <v>0</v>
      </c>
      <c r="Q103" s="153">
        <f t="shared" si="7"/>
        <v>0</v>
      </c>
      <c r="R103" s="251"/>
    </row>
    <row r="104" spans="2:18" s="3" customFormat="1" ht="27.95" customHeight="1">
      <c r="B104" s="249"/>
      <c r="C104" s="255"/>
      <c r="D104" s="20"/>
      <c r="E104" s="21"/>
      <c r="F104" s="31"/>
      <c r="G104" s="14" t="s">
        <v>206</v>
      </c>
      <c r="H104" s="15">
        <v>0.4</v>
      </c>
      <c r="I104" s="165" t="s">
        <v>68</v>
      </c>
      <c r="J104" s="13" t="s">
        <v>1381</v>
      </c>
      <c r="K104" s="16" t="s">
        <v>20</v>
      </c>
      <c r="L104" s="206" t="s">
        <v>1352</v>
      </c>
      <c r="M104" s="209">
        <f>M103</f>
        <v>2</v>
      </c>
      <c r="N104" s="15">
        <f t="shared" si="4"/>
        <v>0.99</v>
      </c>
      <c r="O104" s="78">
        <f t="shared" si="5"/>
        <v>0</v>
      </c>
      <c r="P104" s="78">
        <f t="shared" si="6"/>
        <v>0.79200000000000004</v>
      </c>
      <c r="Q104" s="153">
        <f t="shared" si="7"/>
        <v>8.0000000000000071E-3</v>
      </c>
      <c r="R104" s="251"/>
    </row>
    <row r="105" spans="2:18" s="3" customFormat="1" ht="27.95" customHeight="1">
      <c r="B105" s="249"/>
      <c r="C105" s="255"/>
      <c r="D105" s="20"/>
      <c r="E105" s="21"/>
      <c r="F105" s="31"/>
      <c r="G105" s="90" t="s">
        <v>14</v>
      </c>
      <c r="H105" s="172">
        <v>0.2</v>
      </c>
      <c r="I105" s="179" t="s">
        <v>222</v>
      </c>
      <c r="J105" s="180" t="s">
        <v>946</v>
      </c>
      <c r="K105" s="179" t="s">
        <v>298</v>
      </c>
      <c r="L105" s="173" t="s">
        <v>109</v>
      </c>
      <c r="M105" s="85">
        <f>M104</f>
        <v>2</v>
      </c>
      <c r="N105" s="15">
        <f t="shared" si="4"/>
        <v>0</v>
      </c>
      <c r="O105" s="78">
        <f t="shared" si="5"/>
        <v>0.4</v>
      </c>
      <c r="P105" s="78">
        <f t="shared" si="6"/>
        <v>0</v>
      </c>
      <c r="Q105" s="153">
        <f t="shared" si="7"/>
        <v>0</v>
      </c>
      <c r="R105" s="251"/>
    </row>
    <row r="106" spans="2:18" s="3" customFormat="1" ht="27.95" customHeight="1">
      <c r="B106" s="249"/>
      <c r="C106" s="255"/>
      <c r="D106" s="17" t="s">
        <v>1251</v>
      </c>
      <c r="E106" s="18" t="s">
        <v>899</v>
      </c>
      <c r="F106" s="19" t="s">
        <v>1331</v>
      </c>
      <c r="G106" s="168" t="s">
        <v>356</v>
      </c>
      <c r="H106" s="164">
        <v>0.25</v>
      </c>
      <c r="I106" s="165" t="s">
        <v>204</v>
      </c>
      <c r="J106" s="13" t="s">
        <v>1378</v>
      </c>
      <c r="K106" s="165" t="s">
        <v>1350</v>
      </c>
      <c r="L106" s="207" t="s">
        <v>1352</v>
      </c>
      <c r="M106" s="85">
        <v>0.69</v>
      </c>
      <c r="N106" s="15">
        <f t="shared" si="4"/>
        <v>0.99</v>
      </c>
      <c r="O106" s="78">
        <f t="shared" si="5"/>
        <v>0</v>
      </c>
      <c r="P106" s="78">
        <f t="shared" si="6"/>
        <v>0.17077499999999998</v>
      </c>
      <c r="Q106" s="153">
        <f t="shared" si="7"/>
        <v>1.7250000000000015E-3</v>
      </c>
      <c r="R106" s="557" t="s">
        <v>1333</v>
      </c>
    </row>
    <row r="107" spans="2:18" s="3" customFormat="1" ht="27.95" customHeight="1">
      <c r="B107" s="249"/>
      <c r="C107" s="255"/>
      <c r="D107" s="20"/>
      <c r="E107" s="21"/>
      <c r="F107" s="31"/>
      <c r="G107" s="168" t="s">
        <v>886</v>
      </c>
      <c r="H107" s="164">
        <v>0.25</v>
      </c>
      <c r="I107" s="16" t="s">
        <v>68</v>
      </c>
      <c r="J107" s="13" t="s">
        <v>1383</v>
      </c>
      <c r="K107" s="16" t="s">
        <v>82</v>
      </c>
      <c r="L107" s="207" t="s">
        <v>1352</v>
      </c>
      <c r="M107" s="85">
        <f>M106</f>
        <v>0.69</v>
      </c>
      <c r="N107" s="15">
        <f t="shared" si="4"/>
        <v>0.99</v>
      </c>
      <c r="O107" s="78">
        <f t="shared" si="5"/>
        <v>0</v>
      </c>
      <c r="P107" s="78">
        <f t="shared" si="6"/>
        <v>0.17077499999999998</v>
      </c>
      <c r="Q107" s="153">
        <f t="shared" si="7"/>
        <v>1.7250000000000015E-3</v>
      </c>
      <c r="R107" s="558"/>
    </row>
    <row r="108" spans="2:18" s="3" customFormat="1" ht="27.95" customHeight="1">
      <c r="B108" s="249"/>
      <c r="C108" s="255"/>
      <c r="D108" s="20"/>
      <c r="E108" s="21"/>
      <c r="F108" s="31"/>
      <c r="G108" s="168" t="s">
        <v>887</v>
      </c>
      <c r="H108" s="164">
        <v>0.25</v>
      </c>
      <c r="I108" s="16" t="s">
        <v>930</v>
      </c>
      <c r="J108" s="13" t="s">
        <v>1384</v>
      </c>
      <c r="K108" s="16" t="s">
        <v>82</v>
      </c>
      <c r="L108" s="207" t="s">
        <v>1352</v>
      </c>
      <c r="M108" s="85">
        <f>M107</f>
        <v>0.69</v>
      </c>
      <c r="N108" s="15">
        <f t="shared" si="4"/>
        <v>0.99</v>
      </c>
      <c r="O108" s="78">
        <f t="shared" si="5"/>
        <v>0</v>
      </c>
      <c r="P108" s="78">
        <f t="shared" si="6"/>
        <v>0.17077499999999998</v>
      </c>
      <c r="Q108" s="153">
        <f t="shared" si="7"/>
        <v>1.7250000000000015E-3</v>
      </c>
      <c r="R108" s="558"/>
    </row>
    <row r="109" spans="2:18" s="3" customFormat="1" ht="27.95" customHeight="1">
      <c r="B109" s="249"/>
      <c r="C109" s="255"/>
      <c r="D109" s="20"/>
      <c r="E109" s="21"/>
      <c r="F109" s="31"/>
      <c r="G109" s="186" t="s">
        <v>888</v>
      </c>
      <c r="H109" s="183">
        <v>0.25</v>
      </c>
      <c r="I109" s="165" t="s">
        <v>204</v>
      </c>
      <c r="J109" s="13" t="s">
        <v>1378</v>
      </c>
      <c r="K109" s="165" t="s">
        <v>1350</v>
      </c>
      <c r="L109" s="207" t="s">
        <v>1352</v>
      </c>
      <c r="M109" s="93">
        <f>M108</f>
        <v>0.69</v>
      </c>
      <c r="N109" s="15">
        <f t="shared" si="4"/>
        <v>0.99</v>
      </c>
      <c r="O109" s="78">
        <f t="shared" si="5"/>
        <v>0</v>
      </c>
      <c r="P109" s="78">
        <f t="shared" si="6"/>
        <v>0.17077499999999998</v>
      </c>
      <c r="Q109" s="153">
        <f t="shared" si="7"/>
        <v>1.7250000000000015E-3</v>
      </c>
      <c r="R109" s="559"/>
    </row>
    <row r="110" spans="2:18" s="3" customFormat="1" ht="27.95" customHeight="1">
      <c r="B110" s="249"/>
      <c r="C110" s="255"/>
      <c r="D110" s="17" t="s">
        <v>1252</v>
      </c>
      <c r="E110" s="18" t="s">
        <v>1332</v>
      </c>
      <c r="F110" s="19" t="s">
        <v>1334</v>
      </c>
      <c r="G110" s="168" t="s">
        <v>356</v>
      </c>
      <c r="H110" s="164">
        <v>0.25</v>
      </c>
      <c r="I110" s="16" t="s">
        <v>81</v>
      </c>
      <c r="J110" s="12" t="s">
        <v>946</v>
      </c>
      <c r="K110" s="16" t="s">
        <v>298</v>
      </c>
      <c r="L110" s="65" t="s">
        <v>217</v>
      </c>
      <c r="M110" s="85">
        <v>1</v>
      </c>
      <c r="N110" s="15">
        <f t="shared" si="4"/>
        <v>0</v>
      </c>
      <c r="O110" s="78">
        <f t="shared" si="5"/>
        <v>0.25</v>
      </c>
      <c r="P110" s="78">
        <f t="shared" si="6"/>
        <v>0</v>
      </c>
      <c r="Q110" s="153">
        <f t="shared" si="7"/>
        <v>0</v>
      </c>
      <c r="R110" s="251"/>
    </row>
    <row r="111" spans="2:18" s="3" customFormat="1" ht="27.95" customHeight="1">
      <c r="B111" s="249"/>
      <c r="C111" s="255"/>
      <c r="D111" s="20"/>
      <c r="E111" s="21"/>
      <c r="F111" s="31"/>
      <c r="G111" s="168" t="s">
        <v>886</v>
      </c>
      <c r="H111" s="164">
        <v>0.25</v>
      </c>
      <c r="I111" s="16" t="s">
        <v>68</v>
      </c>
      <c r="J111" s="13" t="s">
        <v>1378</v>
      </c>
      <c r="K111" s="16" t="s">
        <v>82</v>
      </c>
      <c r="L111" s="207" t="s">
        <v>1352</v>
      </c>
      <c r="M111" s="85">
        <f>M110</f>
        <v>1</v>
      </c>
      <c r="N111" s="15">
        <f t="shared" si="4"/>
        <v>0.99</v>
      </c>
      <c r="O111" s="78">
        <f t="shared" si="5"/>
        <v>0</v>
      </c>
      <c r="P111" s="78">
        <f t="shared" si="6"/>
        <v>0.2475</v>
      </c>
      <c r="Q111" s="153">
        <f t="shared" si="7"/>
        <v>2.5000000000000022E-3</v>
      </c>
      <c r="R111" s="251"/>
    </row>
    <row r="112" spans="2:18" s="3" customFormat="1" ht="27.95" customHeight="1">
      <c r="B112" s="249"/>
      <c r="C112" s="255"/>
      <c r="D112" s="20"/>
      <c r="E112" s="21"/>
      <c r="F112" s="31"/>
      <c r="G112" s="168" t="s">
        <v>887</v>
      </c>
      <c r="H112" s="164">
        <v>0.25</v>
      </c>
      <c r="I112" s="16" t="s">
        <v>339</v>
      </c>
      <c r="J112" s="13" t="s">
        <v>1378</v>
      </c>
      <c r="K112" s="16" t="s">
        <v>1385</v>
      </c>
      <c r="L112" s="207" t="s">
        <v>1352</v>
      </c>
      <c r="M112" s="85">
        <f>M111</f>
        <v>1</v>
      </c>
      <c r="N112" s="15">
        <f t="shared" si="4"/>
        <v>0.99</v>
      </c>
      <c r="O112" s="78">
        <f t="shared" si="5"/>
        <v>0</v>
      </c>
      <c r="P112" s="78">
        <f t="shared" si="6"/>
        <v>0.2475</v>
      </c>
      <c r="Q112" s="153">
        <f t="shared" si="7"/>
        <v>2.5000000000000022E-3</v>
      </c>
      <c r="R112" s="251"/>
    </row>
    <row r="113" spans="2:18" s="3" customFormat="1" ht="27.95" customHeight="1">
      <c r="B113" s="249"/>
      <c r="C113" s="255"/>
      <c r="D113" s="20"/>
      <c r="E113" s="21"/>
      <c r="F113" s="31"/>
      <c r="G113" s="186" t="s">
        <v>888</v>
      </c>
      <c r="H113" s="183">
        <v>0.25</v>
      </c>
      <c r="I113" s="91" t="s">
        <v>68</v>
      </c>
      <c r="J113" s="13" t="s">
        <v>1384</v>
      </c>
      <c r="K113" s="91" t="s">
        <v>82</v>
      </c>
      <c r="L113" s="207" t="s">
        <v>1352</v>
      </c>
      <c r="M113" s="93">
        <f>M112</f>
        <v>1</v>
      </c>
      <c r="N113" s="15">
        <f t="shared" si="4"/>
        <v>0.99</v>
      </c>
      <c r="O113" s="78">
        <f t="shared" si="5"/>
        <v>0</v>
      </c>
      <c r="P113" s="78">
        <f t="shared" si="6"/>
        <v>0.2475</v>
      </c>
      <c r="Q113" s="153">
        <f t="shared" si="7"/>
        <v>2.5000000000000022E-3</v>
      </c>
      <c r="R113" s="251"/>
    </row>
    <row r="114" spans="2:18" s="3" customFormat="1" ht="27.95" customHeight="1">
      <c r="B114" s="249"/>
      <c r="C114" s="255"/>
      <c r="D114" s="17" t="s">
        <v>1253</v>
      </c>
      <c r="E114" s="18" t="s">
        <v>890</v>
      </c>
      <c r="F114" s="19" t="s">
        <v>2753</v>
      </c>
      <c r="G114" s="14" t="s">
        <v>12</v>
      </c>
      <c r="H114" s="15">
        <v>0.8</v>
      </c>
      <c r="I114" s="165" t="s">
        <v>68</v>
      </c>
      <c r="J114" s="208" t="s">
        <v>1386</v>
      </c>
      <c r="K114" s="165" t="s">
        <v>1371</v>
      </c>
      <c r="L114" s="207" t="s">
        <v>1352</v>
      </c>
      <c r="M114" s="85">
        <v>0.2</v>
      </c>
      <c r="N114" s="15">
        <f t="shared" si="4"/>
        <v>0.99</v>
      </c>
      <c r="O114" s="78">
        <f t="shared" si="5"/>
        <v>0</v>
      </c>
      <c r="P114" s="78">
        <f t="shared" si="6"/>
        <v>0.15840000000000004</v>
      </c>
      <c r="Q114" s="153">
        <f t="shared" si="7"/>
        <v>1.6000000000000018E-3</v>
      </c>
      <c r="R114" s="251"/>
    </row>
    <row r="115" spans="2:18" s="3" customFormat="1" ht="27.95" customHeight="1">
      <c r="B115" s="249"/>
      <c r="C115" s="255"/>
      <c r="D115" s="20"/>
      <c r="E115" s="21"/>
      <c r="F115" s="31"/>
      <c r="G115" s="14" t="s">
        <v>13</v>
      </c>
      <c r="H115" s="15">
        <v>0.1</v>
      </c>
      <c r="I115" s="165" t="s">
        <v>204</v>
      </c>
      <c r="J115" s="208" t="s">
        <v>1387</v>
      </c>
      <c r="K115" s="165" t="s">
        <v>1371</v>
      </c>
      <c r="L115" s="207" t="s">
        <v>1352</v>
      </c>
      <c r="M115" s="85">
        <f>M114</f>
        <v>0.2</v>
      </c>
      <c r="N115" s="15">
        <f t="shared" si="4"/>
        <v>0.99</v>
      </c>
      <c r="O115" s="78">
        <f t="shared" si="5"/>
        <v>0</v>
      </c>
      <c r="P115" s="78">
        <f t="shared" si="6"/>
        <v>1.9800000000000005E-2</v>
      </c>
      <c r="Q115" s="153">
        <f t="shared" si="7"/>
        <v>2.0000000000000023E-4</v>
      </c>
      <c r="R115" s="251"/>
    </row>
    <row r="116" spans="2:18" s="3" customFormat="1" ht="27.95" customHeight="1">
      <c r="B116" s="249"/>
      <c r="C116" s="255"/>
      <c r="D116" s="20"/>
      <c r="E116" s="21"/>
      <c r="F116" s="31"/>
      <c r="G116" s="90" t="s">
        <v>14</v>
      </c>
      <c r="H116" s="172">
        <v>0.1</v>
      </c>
      <c r="I116" s="179" t="s">
        <v>81</v>
      </c>
      <c r="J116" s="180" t="s">
        <v>1369</v>
      </c>
      <c r="K116" s="179" t="s">
        <v>79</v>
      </c>
      <c r="L116" s="173" t="s">
        <v>1370</v>
      </c>
      <c r="M116" s="93">
        <f>M115</f>
        <v>0.2</v>
      </c>
      <c r="N116" s="15">
        <f t="shared" si="4"/>
        <v>0</v>
      </c>
      <c r="O116" s="78">
        <f t="shared" si="5"/>
        <v>2.0000000000000004E-2</v>
      </c>
      <c r="P116" s="78">
        <f t="shared" si="6"/>
        <v>0</v>
      </c>
      <c r="Q116" s="153">
        <f t="shared" si="7"/>
        <v>0</v>
      </c>
      <c r="R116" s="251"/>
    </row>
    <row r="117" spans="2:18" s="3" customFormat="1" ht="27.95" customHeight="1">
      <c r="B117" s="249"/>
      <c r="C117" s="255"/>
      <c r="D117" s="17" t="s">
        <v>1254</v>
      </c>
      <c r="E117" s="18" t="s">
        <v>1247</v>
      </c>
      <c r="F117" s="19" t="s">
        <v>1295</v>
      </c>
      <c r="G117" s="168" t="s">
        <v>356</v>
      </c>
      <c r="H117" s="164">
        <v>0.25</v>
      </c>
      <c r="I117" s="165" t="s">
        <v>204</v>
      </c>
      <c r="J117" s="13" t="s">
        <v>1388</v>
      </c>
      <c r="K117" s="165" t="s">
        <v>82</v>
      </c>
      <c r="L117" s="207" t="s">
        <v>1352</v>
      </c>
      <c r="M117" s="85">
        <v>10</v>
      </c>
      <c r="N117" s="15">
        <f t="shared" si="4"/>
        <v>0.99</v>
      </c>
      <c r="O117" s="78">
        <f t="shared" si="5"/>
        <v>0</v>
      </c>
      <c r="P117" s="78">
        <f t="shared" si="6"/>
        <v>2.4750000000000001</v>
      </c>
      <c r="Q117" s="153">
        <f t="shared" si="7"/>
        <v>2.5000000000000022E-2</v>
      </c>
      <c r="R117" s="557" t="s">
        <v>4480</v>
      </c>
    </row>
    <row r="118" spans="2:18" s="3" customFormat="1" ht="27.95" customHeight="1">
      <c r="B118" s="249"/>
      <c r="C118" s="255"/>
      <c r="D118" s="20"/>
      <c r="E118" s="21"/>
      <c r="F118" s="31"/>
      <c r="G118" s="168" t="s">
        <v>886</v>
      </c>
      <c r="H118" s="164">
        <v>0.25</v>
      </c>
      <c r="I118" s="165" t="s">
        <v>339</v>
      </c>
      <c r="J118" s="13" t="s">
        <v>1389</v>
      </c>
      <c r="K118" s="165" t="s">
        <v>82</v>
      </c>
      <c r="L118" s="207" t="s">
        <v>1352</v>
      </c>
      <c r="M118" s="85">
        <f>M117</f>
        <v>10</v>
      </c>
      <c r="N118" s="15">
        <f t="shared" si="4"/>
        <v>0.99</v>
      </c>
      <c r="O118" s="78">
        <f t="shared" si="5"/>
        <v>0</v>
      </c>
      <c r="P118" s="78">
        <f t="shared" si="6"/>
        <v>2.4750000000000001</v>
      </c>
      <c r="Q118" s="153">
        <f t="shared" si="7"/>
        <v>2.5000000000000022E-2</v>
      </c>
      <c r="R118" s="558"/>
    </row>
    <row r="119" spans="2:18" s="3" customFormat="1" ht="27.95" customHeight="1">
      <c r="B119" s="249"/>
      <c r="C119" s="255"/>
      <c r="D119" s="20"/>
      <c r="E119" s="21"/>
      <c r="F119" s="31"/>
      <c r="G119" s="168" t="s">
        <v>887</v>
      </c>
      <c r="H119" s="164">
        <v>0.25</v>
      </c>
      <c r="I119" s="165" t="s">
        <v>339</v>
      </c>
      <c r="J119" s="13" t="s">
        <v>1390</v>
      </c>
      <c r="K119" s="165" t="s">
        <v>82</v>
      </c>
      <c r="L119" s="207" t="s">
        <v>1352</v>
      </c>
      <c r="M119" s="85">
        <f>M118</f>
        <v>10</v>
      </c>
      <c r="N119" s="15">
        <f t="shared" si="4"/>
        <v>0.99</v>
      </c>
      <c r="O119" s="78">
        <f t="shared" si="5"/>
        <v>0</v>
      </c>
      <c r="P119" s="78">
        <f t="shared" si="6"/>
        <v>2.4750000000000001</v>
      </c>
      <c r="Q119" s="153">
        <f t="shared" si="7"/>
        <v>2.5000000000000022E-2</v>
      </c>
      <c r="R119" s="558"/>
    </row>
    <row r="120" spans="2:18" s="3" customFormat="1" ht="27.95" customHeight="1">
      <c r="B120" s="249"/>
      <c r="C120" s="255"/>
      <c r="D120" s="20"/>
      <c r="E120" s="21"/>
      <c r="F120" s="31"/>
      <c r="G120" s="186" t="s">
        <v>888</v>
      </c>
      <c r="H120" s="183">
        <v>0.25</v>
      </c>
      <c r="I120" s="165" t="s">
        <v>204</v>
      </c>
      <c r="J120" s="13" t="s">
        <v>1391</v>
      </c>
      <c r="K120" s="165" t="s">
        <v>1374</v>
      </c>
      <c r="L120" s="207" t="s">
        <v>1352</v>
      </c>
      <c r="M120" s="93">
        <f>M119</f>
        <v>10</v>
      </c>
      <c r="N120" s="15">
        <f t="shared" si="4"/>
        <v>0.99</v>
      </c>
      <c r="O120" s="78">
        <f t="shared" si="5"/>
        <v>0</v>
      </c>
      <c r="P120" s="78">
        <f t="shared" si="6"/>
        <v>2.4750000000000001</v>
      </c>
      <c r="Q120" s="153">
        <f t="shared" si="7"/>
        <v>2.5000000000000022E-2</v>
      </c>
      <c r="R120" s="559"/>
    </row>
    <row r="121" spans="2:18" s="3" customFormat="1" ht="27.95" customHeight="1">
      <c r="B121" s="249"/>
      <c r="C121" s="255"/>
      <c r="D121" s="17" t="s">
        <v>1255</v>
      </c>
      <c r="E121" s="18" t="s">
        <v>890</v>
      </c>
      <c r="F121" s="19" t="s">
        <v>1306</v>
      </c>
      <c r="G121" s="14" t="s">
        <v>12</v>
      </c>
      <c r="H121" s="15">
        <v>0.8</v>
      </c>
      <c r="I121" s="179" t="s">
        <v>1357</v>
      </c>
      <c r="J121" s="13" t="s">
        <v>946</v>
      </c>
      <c r="K121" s="165" t="s">
        <v>79</v>
      </c>
      <c r="L121" s="13" t="s">
        <v>299</v>
      </c>
      <c r="M121" s="85">
        <v>0.2</v>
      </c>
      <c r="N121" s="15">
        <f t="shared" si="4"/>
        <v>0</v>
      </c>
      <c r="O121" s="78">
        <f t="shared" si="5"/>
        <v>0.16000000000000003</v>
      </c>
      <c r="P121" s="78">
        <f t="shared" si="6"/>
        <v>0</v>
      </c>
      <c r="Q121" s="153">
        <f t="shared" si="7"/>
        <v>0</v>
      </c>
      <c r="R121" s="251"/>
    </row>
    <row r="122" spans="2:18" s="3" customFormat="1" ht="27.95" customHeight="1">
      <c r="B122" s="249"/>
      <c r="C122" s="255"/>
      <c r="D122" s="20"/>
      <c r="E122" s="21"/>
      <c r="F122" s="31"/>
      <c r="G122" s="14" t="s">
        <v>13</v>
      </c>
      <c r="H122" s="15">
        <v>0.1</v>
      </c>
      <c r="I122" s="165" t="s">
        <v>1359</v>
      </c>
      <c r="J122" s="13" t="s">
        <v>1390</v>
      </c>
      <c r="K122" s="165" t="s">
        <v>221</v>
      </c>
      <c r="L122" s="206" t="s">
        <v>1352</v>
      </c>
      <c r="M122" s="85">
        <f>M121</f>
        <v>0.2</v>
      </c>
      <c r="N122" s="15">
        <f t="shared" si="4"/>
        <v>0.99</v>
      </c>
      <c r="O122" s="78">
        <f t="shared" si="5"/>
        <v>0</v>
      </c>
      <c r="P122" s="78">
        <f t="shared" si="6"/>
        <v>1.9800000000000005E-2</v>
      </c>
      <c r="Q122" s="153">
        <f t="shared" si="7"/>
        <v>2.0000000000000023E-4</v>
      </c>
      <c r="R122" s="251"/>
    </row>
    <row r="123" spans="2:18" s="3" customFormat="1" ht="27.95" customHeight="1">
      <c r="B123" s="249"/>
      <c r="C123" s="255"/>
      <c r="D123" s="20"/>
      <c r="E123" s="21"/>
      <c r="F123" s="31"/>
      <c r="G123" s="90" t="s">
        <v>14</v>
      </c>
      <c r="H123" s="172">
        <v>0.1</v>
      </c>
      <c r="I123" s="179" t="s">
        <v>1357</v>
      </c>
      <c r="J123" s="180" t="s">
        <v>946</v>
      </c>
      <c r="K123" s="179" t="s">
        <v>79</v>
      </c>
      <c r="L123" s="180" t="s">
        <v>299</v>
      </c>
      <c r="M123" s="93">
        <f>M122</f>
        <v>0.2</v>
      </c>
      <c r="N123" s="15">
        <f t="shared" si="4"/>
        <v>0</v>
      </c>
      <c r="O123" s="78">
        <f t="shared" si="5"/>
        <v>2.0000000000000004E-2</v>
      </c>
      <c r="P123" s="78">
        <f t="shared" si="6"/>
        <v>0</v>
      </c>
      <c r="Q123" s="153">
        <f t="shared" si="7"/>
        <v>0</v>
      </c>
      <c r="R123" s="251"/>
    </row>
    <row r="124" spans="2:18" s="3" customFormat="1" ht="27.95" customHeight="1">
      <c r="B124" s="249"/>
      <c r="C124" s="255"/>
      <c r="D124" s="17" t="s">
        <v>1256</v>
      </c>
      <c r="E124" s="18" t="s">
        <v>890</v>
      </c>
      <c r="F124" s="19" t="s">
        <v>1307</v>
      </c>
      <c r="G124" s="14" t="s">
        <v>12</v>
      </c>
      <c r="H124" s="15">
        <v>0.8</v>
      </c>
      <c r="I124" s="165" t="s">
        <v>339</v>
      </c>
      <c r="J124" s="13" t="s">
        <v>1388</v>
      </c>
      <c r="K124" s="165" t="s">
        <v>221</v>
      </c>
      <c r="L124" s="206" t="s">
        <v>1352</v>
      </c>
      <c r="M124" s="85">
        <v>0.2</v>
      </c>
      <c r="N124" s="15">
        <f t="shared" si="4"/>
        <v>0.99</v>
      </c>
      <c r="O124" s="78">
        <f t="shared" si="5"/>
        <v>0</v>
      </c>
      <c r="P124" s="78">
        <f t="shared" si="6"/>
        <v>0.15840000000000004</v>
      </c>
      <c r="Q124" s="153">
        <f t="shared" si="7"/>
        <v>1.6000000000000018E-3</v>
      </c>
      <c r="R124" s="251"/>
    </row>
    <row r="125" spans="2:18" s="3" customFormat="1" ht="27.95" customHeight="1">
      <c r="B125" s="249"/>
      <c r="C125" s="255"/>
      <c r="D125" s="20"/>
      <c r="E125" s="21"/>
      <c r="F125" s="31"/>
      <c r="G125" s="14" t="s">
        <v>13</v>
      </c>
      <c r="H125" s="15">
        <v>0.1</v>
      </c>
      <c r="I125" s="165" t="s">
        <v>81</v>
      </c>
      <c r="J125" s="180" t="s">
        <v>946</v>
      </c>
      <c r="K125" s="179" t="s">
        <v>79</v>
      </c>
      <c r="L125" s="180" t="s">
        <v>299</v>
      </c>
      <c r="M125" s="85">
        <f>M124</f>
        <v>0.2</v>
      </c>
      <c r="N125" s="15">
        <f t="shared" si="4"/>
        <v>0</v>
      </c>
      <c r="O125" s="78">
        <f t="shared" si="5"/>
        <v>2.0000000000000004E-2</v>
      </c>
      <c r="P125" s="78">
        <f t="shared" si="6"/>
        <v>0</v>
      </c>
      <c r="Q125" s="153">
        <f t="shared" si="7"/>
        <v>0</v>
      </c>
      <c r="R125" s="251"/>
    </row>
    <row r="126" spans="2:18" s="3" customFormat="1" ht="27.95" customHeight="1">
      <c r="B126" s="249"/>
      <c r="C126" s="255"/>
      <c r="D126" s="20"/>
      <c r="E126" s="21"/>
      <c r="F126" s="31"/>
      <c r="G126" s="90" t="s">
        <v>14</v>
      </c>
      <c r="H126" s="172">
        <v>0.1</v>
      </c>
      <c r="I126" s="179" t="s">
        <v>222</v>
      </c>
      <c r="J126" s="180" t="s">
        <v>946</v>
      </c>
      <c r="K126" s="179" t="s">
        <v>79</v>
      </c>
      <c r="L126" s="180" t="s">
        <v>299</v>
      </c>
      <c r="M126" s="93">
        <f>M125</f>
        <v>0.2</v>
      </c>
      <c r="N126" s="15">
        <f t="shared" si="4"/>
        <v>0</v>
      </c>
      <c r="O126" s="78">
        <f t="shared" si="5"/>
        <v>2.0000000000000004E-2</v>
      </c>
      <c r="P126" s="78">
        <f t="shared" si="6"/>
        <v>0</v>
      </c>
      <c r="Q126" s="153">
        <f t="shared" si="7"/>
        <v>0</v>
      </c>
      <c r="R126" s="251"/>
    </row>
    <row r="127" spans="2:18" s="3" customFormat="1" ht="27.95" customHeight="1">
      <c r="B127" s="249"/>
      <c r="C127" s="255"/>
      <c r="D127" s="17" t="s">
        <v>1257</v>
      </c>
      <c r="E127" s="18" t="s">
        <v>71</v>
      </c>
      <c r="F127" s="19" t="s">
        <v>1308</v>
      </c>
      <c r="G127" s="14" t="s">
        <v>205</v>
      </c>
      <c r="H127" s="15">
        <v>0.4</v>
      </c>
      <c r="I127" s="179" t="s">
        <v>222</v>
      </c>
      <c r="J127" s="180" t="s">
        <v>946</v>
      </c>
      <c r="K127" s="179" t="s">
        <v>79</v>
      </c>
      <c r="L127" s="180" t="s">
        <v>299</v>
      </c>
      <c r="M127" s="85">
        <v>2</v>
      </c>
      <c r="N127" s="15">
        <f t="shared" si="4"/>
        <v>0</v>
      </c>
      <c r="O127" s="78">
        <f t="shared" si="5"/>
        <v>0.8</v>
      </c>
      <c r="P127" s="78">
        <f t="shared" si="6"/>
        <v>0</v>
      </c>
      <c r="Q127" s="153">
        <f t="shared" si="7"/>
        <v>0</v>
      </c>
      <c r="R127" s="251"/>
    </row>
    <row r="128" spans="2:18" s="3" customFormat="1" ht="27.95" customHeight="1">
      <c r="B128" s="249"/>
      <c r="C128" s="255"/>
      <c r="D128" s="20"/>
      <c r="E128" s="21"/>
      <c r="F128" s="31"/>
      <c r="G128" s="14" t="s">
        <v>206</v>
      </c>
      <c r="H128" s="15">
        <v>0.4</v>
      </c>
      <c r="I128" s="165" t="s">
        <v>339</v>
      </c>
      <c r="J128" s="13" t="s">
        <v>1390</v>
      </c>
      <c r="K128" s="165" t="s">
        <v>221</v>
      </c>
      <c r="L128" s="206" t="s">
        <v>1352</v>
      </c>
      <c r="M128" s="85">
        <f>M127</f>
        <v>2</v>
      </c>
      <c r="N128" s="15">
        <f t="shared" si="4"/>
        <v>0.99</v>
      </c>
      <c r="O128" s="78">
        <f t="shared" si="5"/>
        <v>0</v>
      </c>
      <c r="P128" s="78">
        <f t="shared" si="6"/>
        <v>0.79200000000000004</v>
      </c>
      <c r="Q128" s="153">
        <f t="shared" si="7"/>
        <v>8.0000000000000071E-3</v>
      </c>
      <c r="R128" s="251"/>
    </row>
    <row r="129" spans="2:18" s="3" customFormat="1" ht="27.95" customHeight="1">
      <c r="B129" s="249"/>
      <c r="C129" s="255"/>
      <c r="D129" s="20"/>
      <c r="E129" s="21"/>
      <c r="F129" s="31"/>
      <c r="G129" s="90" t="s">
        <v>14</v>
      </c>
      <c r="H129" s="172">
        <v>0.2</v>
      </c>
      <c r="I129" s="179" t="s">
        <v>222</v>
      </c>
      <c r="J129" s="180" t="s">
        <v>946</v>
      </c>
      <c r="K129" s="179" t="s">
        <v>79</v>
      </c>
      <c r="L129" s="180" t="s">
        <v>299</v>
      </c>
      <c r="M129" s="85">
        <f>M128</f>
        <v>2</v>
      </c>
      <c r="N129" s="15">
        <f t="shared" si="4"/>
        <v>0</v>
      </c>
      <c r="O129" s="78">
        <f t="shared" si="5"/>
        <v>0.4</v>
      </c>
      <c r="P129" s="78">
        <f t="shared" si="6"/>
        <v>0</v>
      </c>
      <c r="Q129" s="153">
        <f t="shared" si="7"/>
        <v>0</v>
      </c>
      <c r="R129" s="251"/>
    </row>
    <row r="130" spans="2:18" s="3" customFormat="1" ht="27.95" customHeight="1">
      <c r="B130" s="249"/>
      <c r="C130" s="255"/>
      <c r="D130" s="17" t="s">
        <v>1258</v>
      </c>
      <c r="E130" s="18" t="s">
        <v>1259</v>
      </c>
      <c r="F130" s="19" t="s">
        <v>1394</v>
      </c>
      <c r="G130" s="168" t="s">
        <v>356</v>
      </c>
      <c r="H130" s="164">
        <v>0.25</v>
      </c>
      <c r="I130" s="16" t="s">
        <v>222</v>
      </c>
      <c r="J130" s="180" t="s">
        <v>946</v>
      </c>
      <c r="K130" s="179" t="s">
        <v>79</v>
      </c>
      <c r="L130" s="180" t="s">
        <v>299</v>
      </c>
      <c r="M130" s="85">
        <v>2</v>
      </c>
      <c r="N130" s="15">
        <f t="shared" si="4"/>
        <v>0</v>
      </c>
      <c r="O130" s="78">
        <f t="shared" si="5"/>
        <v>0.5</v>
      </c>
      <c r="P130" s="78">
        <f t="shared" si="6"/>
        <v>0</v>
      </c>
      <c r="Q130" s="153">
        <f t="shared" si="7"/>
        <v>0</v>
      </c>
      <c r="R130" s="251"/>
    </row>
    <row r="131" spans="2:18" s="3" customFormat="1" ht="27.95" customHeight="1">
      <c r="B131" s="249"/>
      <c r="C131" s="255"/>
      <c r="D131" s="20"/>
      <c r="E131" s="21"/>
      <c r="F131" s="31"/>
      <c r="G131" s="168" t="s">
        <v>886</v>
      </c>
      <c r="H131" s="164">
        <v>0.25</v>
      </c>
      <c r="I131" s="16" t="s">
        <v>68</v>
      </c>
      <c r="J131" s="13" t="s">
        <v>1392</v>
      </c>
      <c r="K131" s="16" t="s">
        <v>300</v>
      </c>
      <c r="L131" s="206" t="s">
        <v>1352</v>
      </c>
      <c r="M131" s="85">
        <f>M130</f>
        <v>2</v>
      </c>
      <c r="N131" s="15">
        <f t="shared" si="4"/>
        <v>0.99</v>
      </c>
      <c r="O131" s="78">
        <f t="shared" si="5"/>
        <v>0</v>
      </c>
      <c r="P131" s="78">
        <f t="shared" si="6"/>
        <v>0.495</v>
      </c>
      <c r="Q131" s="153">
        <f t="shared" si="7"/>
        <v>5.0000000000000044E-3</v>
      </c>
      <c r="R131" s="251"/>
    </row>
    <row r="132" spans="2:18" s="3" customFormat="1" ht="27.95" customHeight="1">
      <c r="B132" s="249"/>
      <c r="C132" s="255"/>
      <c r="D132" s="20"/>
      <c r="E132" s="21"/>
      <c r="F132" s="31"/>
      <c r="G132" s="168" t="s">
        <v>887</v>
      </c>
      <c r="H132" s="164">
        <v>0.25</v>
      </c>
      <c r="I132" s="16" t="s">
        <v>68</v>
      </c>
      <c r="J132" s="13" t="s">
        <v>1392</v>
      </c>
      <c r="K132" s="16" t="s">
        <v>1393</v>
      </c>
      <c r="L132" s="206" t="s">
        <v>1352</v>
      </c>
      <c r="M132" s="85">
        <f>M131</f>
        <v>2</v>
      </c>
      <c r="N132" s="15">
        <f t="shared" si="4"/>
        <v>0.99</v>
      </c>
      <c r="O132" s="78">
        <f t="shared" si="5"/>
        <v>0</v>
      </c>
      <c r="P132" s="78">
        <f t="shared" si="6"/>
        <v>0.495</v>
      </c>
      <c r="Q132" s="153">
        <f t="shared" si="7"/>
        <v>5.0000000000000044E-3</v>
      </c>
      <c r="R132" s="251"/>
    </row>
    <row r="133" spans="2:18" s="3" customFormat="1" ht="27.95" customHeight="1">
      <c r="B133" s="249"/>
      <c r="C133" s="255"/>
      <c r="D133" s="20"/>
      <c r="E133" s="21"/>
      <c r="F133" s="31"/>
      <c r="G133" s="186" t="s">
        <v>888</v>
      </c>
      <c r="H133" s="183">
        <v>0.25</v>
      </c>
      <c r="I133" s="91" t="s">
        <v>68</v>
      </c>
      <c r="J133" s="162" t="s">
        <v>1362</v>
      </c>
      <c r="K133" s="91" t="s">
        <v>300</v>
      </c>
      <c r="L133" s="206" t="s">
        <v>1352</v>
      </c>
      <c r="M133" s="93">
        <f>M132</f>
        <v>2</v>
      </c>
      <c r="N133" s="15">
        <f t="shared" si="4"/>
        <v>0.99</v>
      </c>
      <c r="O133" s="78">
        <f t="shared" si="5"/>
        <v>0</v>
      </c>
      <c r="P133" s="78">
        <f t="shared" si="6"/>
        <v>0.495</v>
      </c>
      <c r="Q133" s="153">
        <f t="shared" si="7"/>
        <v>5.0000000000000044E-3</v>
      </c>
      <c r="R133" s="251"/>
    </row>
    <row r="134" spans="2:18" s="3" customFormat="1" ht="27.95" customHeight="1">
      <c r="B134" s="249"/>
      <c r="C134" s="92" t="s">
        <v>1310</v>
      </c>
      <c r="D134" s="17" t="s">
        <v>1262</v>
      </c>
      <c r="E134" s="18" t="s">
        <v>890</v>
      </c>
      <c r="F134" s="19" t="s">
        <v>1300</v>
      </c>
      <c r="G134" s="14" t="s">
        <v>12</v>
      </c>
      <c r="H134" s="15">
        <v>0.8</v>
      </c>
      <c r="I134" s="165" t="s">
        <v>204</v>
      </c>
      <c r="J134" s="13" t="s">
        <v>1395</v>
      </c>
      <c r="K134" s="165" t="s">
        <v>221</v>
      </c>
      <c r="L134" s="206" t="s">
        <v>1352</v>
      </c>
      <c r="M134" s="85">
        <v>0.2</v>
      </c>
      <c r="N134" s="15">
        <f t="shared" ref="N134:N196" si="8">IF(K134="Detected", 0.99,0)</f>
        <v>0.99</v>
      </c>
      <c r="O134" s="78">
        <f t="shared" ref="O134:O196" si="9">IF(I134="Safe", M134*H134,0)</f>
        <v>0</v>
      </c>
      <c r="P134" s="78">
        <f t="shared" ref="P134:P196" si="10">IF(I134="Dangerous",M134*H134*N134,0)</f>
        <v>0.15840000000000004</v>
      </c>
      <c r="Q134" s="153">
        <f t="shared" ref="Q134:Q196" si="11">IF(P134=0,0,M134*H134*(1-N134))</f>
        <v>1.6000000000000018E-3</v>
      </c>
      <c r="R134" s="251"/>
    </row>
    <row r="135" spans="2:18" s="3" customFormat="1" ht="27.95" customHeight="1">
      <c r="B135" s="249"/>
      <c r="C135" s="255"/>
      <c r="D135" s="20"/>
      <c r="E135" s="21"/>
      <c r="F135" s="31"/>
      <c r="G135" s="14" t="s">
        <v>13</v>
      </c>
      <c r="H135" s="15">
        <v>0.1</v>
      </c>
      <c r="I135" s="165" t="s">
        <v>1358</v>
      </c>
      <c r="J135" s="13" t="s">
        <v>946</v>
      </c>
      <c r="K135" s="165" t="s">
        <v>79</v>
      </c>
      <c r="L135" s="13" t="s">
        <v>299</v>
      </c>
      <c r="M135" s="85">
        <f>M134</f>
        <v>0.2</v>
      </c>
      <c r="N135" s="15">
        <f t="shared" si="8"/>
        <v>0</v>
      </c>
      <c r="O135" s="78">
        <f t="shared" si="9"/>
        <v>2.0000000000000004E-2</v>
      </c>
      <c r="P135" s="78">
        <f t="shared" si="10"/>
        <v>0</v>
      </c>
      <c r="Q135" s="153">
        <f t="shared" si="11"/>
        <v>0</v>
      </c>
      <c r="R135" s="251"/>
    </row>
    <row r="136" spans="2:18" s="3" customFormat="1" ht="27.95" customHeight="1">
      <c r="B136" s="249"/>
      <c r="C136" s="255"/>
      <c r="D136" s="20"/>
      <c r="E136" s="21"/>
      <c r="F136" s="31"/>
      <c r="G136" s="90" t="s">
        <v>14</v>
      </c>
      <c r="H136" s="172">
        <v>0.1</v>
      </c>
      <c r="I136" s="179" t="s">
        <v>1357</v>
      </c>
      <c r="J136" s="13" t="s">
        <v>946</v>
      </c>
      <c r="K136" s="165" t="s">
        <v>79</v>
      </c>
      <c r="L136" s="13" t="s">
        <v>299</v>
      </c>
      <c r="M136" s="93">
        <f>M135</f>
        <v>0.2</v>
      </c>
      <c r="N136" s="15">
        <f t="shared" si="8"/>
        <v>0</v>
      </c>
      <c r="O136" s="78">
        <f t="shared" si="9"/>
        <v>2.0000000000000004E-2</v>
      </c>
      <c r="P136" s="78">
        <f t="shared" si="10"/>
        <v>0</v>
      </c>
      <c r="Q136" s="153">
        <f t="shared" si="11"/>
        <v>0</v>
      </c>
      <c r="R136" s="251"/>
    </row>
    <row r="137" spans="2:18" s="3" customFormat="1" ht="27.95" customHeight="1">
      <c r="B137" s="249"/>
      <c r="C137" s="255"/>
      <c r="D137" s="17" t="s">
        <v>1263</v>
      </c>
      <c r="E137" s="18" t="s">
        <v>890</v>
      </c>
      <c r="F137" s="19" t="s">
        <v>1311</v>
      </c>
      <c r="G137" s="14" t="s">
        <v>12</v>
      </c>
      <c r="H137" s="15">
        <v>0.8</v>
      </c>
      <c r="I137" s="179" t="s">
        <v>1357</v>
      </c>
      <c r="J137" s="13" t="s">
        <v>946</v>
      </c>
      <c r="K137" s="165" t="s">
        <v>79</v>
      </c>
      <c r="L137" s="13" t="s">
        <v>299</v>
      </c>
      <c r="M137" s="85">
        <v>0.2</v>
      </c>
      <c r="N137" s="15">
        <f t="shared" si="8"/>
        <v>0</v>
      </c>
      <c r="O137" s="78">
        <f t="shared" si="9"/>
        <v>0.16000000000000003</v>
      </c>
      <c r="P137" s="78">
        <f t="shared" si="10"/>
        <v>0</v>
      </c>
      <c r="Q137" s="153">
        <f t="shared" si="11"/>
        <v>0</v>
      </c>
      <c r="R137" s="251"/>
    </row>
    <row r="138" spans="2:18" s="3" customFormat="1" ht="27.95" customHeight="1">
      <c r="B138" s="249"/>
      <c r="C138" s="255"/>
      <c r="D138" s="20"/>
      <c r="E138" s="21"/>
      <c r="F138" s="31"/>
      <c r="G138" s="14" t="s">
        <v>13</v>
      </c>
      <c r="H138" s="15">
        <v>0.1</v>
      </c>
      <c r="I138" s="165" t="s">
        <v>1359</v>
      </c>
      <c r="J138" s="13" t="s">
        <v>1395</v>
      </c>
      <c r="K138" s="165" t="s">
        <v>221</v>
      </c>
      <c r="L138" s="206" t="s">
        <v>1352</v>
      </c>
      <c r="M138" s="85">
        <f>M137</f>
        <v>0.2</v>
      </c>
      <c r="N138" s="15">
        <f t="shared" si="8"/>
        <v>0.99</v>
      </c>
      <c r="O138" s="78">
        <f t="shared" si="9"/>
        <v>0</v>
      </c>
      <c r="P138" s="78">
        <f t="shared" si="10"/>
        <v>1.9800000000000005E-2</v>
      </c>
      <c r="Q138" s="153">
        <f t="shared" si="11"/>
        <v>2.0000000000000023E-4</v>
      </c>
      <c r="R138" s="251"/>
    </row>
    <row r="139" spans="2:18" s="3" customFormat="1" ht="27.95" customHeight="1">
      <c r="B139" s="249"/>
      <c r="C139" s="255"/>
      <c r="D139" s="20"/>
      <c r="E139" s="21"/>
      <c r="F139" s="31"/>
      <c r="G139" s="90" t="s">
        <v>14</v>
      </c>
      <c r="H139" s="172">
        <v>0.1</v>
      </c>
      <c r="I139" s="179" t="s">
        <v>1357</v>
      </c>
      <c r="J139" s="180" t="s">
        <v>946</v>
      </c>
      <c r="K139" s="179" t="s">
        <v>79</v>
      </c>
      <c r="L139" s="180" t="s">
        <v>299</v>
      </c>
      <c r="M139" s="93">
        <f>M138</f>
        <v>0.2</v>
      </c>
      <c r="N139" s="15">
        <f t="shared" si="8"/>
        <v>0</v>
      </c>
      <c r="O139" s="78">
        <f t="shared" si="9"/>
        <v>2.0000000000000004E-2</v>
      </c>
      <c r="P139" s="78">
        <f t="shared" si="10"/>
        <v>0</v>
      </c>
      <c r="Q139" s="153">
        <f t="shared" si="11"/>
        <v>0</v>
      </c>
      <c r="R139" s="251"/>
    </row>
    <row r="140" spans="2:18" s="3" customFormat="1" ht="27.95" customHeight="1">
      <c r="B140" s="249"/>
      <c r="C140" s="255"/>
      <c r="D140" s="17" t="s">
        <v>1264</v>
      </c>
      <c r="E140" s="18" t="s">
        <v>1247</v>
      </c>
      <c r="F140" s="19" t="s">
        <v>1312</v>
      </c>
      <c r="G140" s="168" t="s">
        <v>356</v>
      </c>
      <c r="H140" s="164">
        <v>0.25</v>
      </c>
      <c r="I140" s="165" t="s">
        <v>204</v>
      </c>
      <c r="J140" s="13" t="s">
        <v>1396</v>
      </c>
      <c r="K140" s="165" t="s">
        <v>1350</v>
      </c>
      <c r="L140" s="207" t="s">
        <v>1352</v>
      </c>
      <c r="M140" s="85">
        <v>15</v>
      </c>
      <c r="N140" s="15">
        <f t="shared" si="8"/>
        <v>0.99</v>
      </c>
      <c r="O140" s="78">
        <f t="shared" si="9"/>
        <v>0</v>
      </c>
      <c r="P140" s="78">
        <f t="shared" si="10"/>
        <v>3.7124999999999999</v>
      </c>
      <c r="Q140" s="153">
        <f t="shared" si="11"/>
        <v>3.7500000000000033E-2</v>
      </c>
      <c r="R140" s="251"/>
    </row>
    <row r="141" spans="2:18" s="3" customFormat="1" ht="27.95" customHeight="1">
      <c r="B141" s="249"/>
      <c r="C141" s="255"/>
      <c r="D141" s="20"/>
      <c r="E141" s="21"/>
      <c r="F141" s="31"/>
      <c r="G141" s="168" t="s">
        <v>886</v>
      </c>
      <c r="H141" s="164">
        <v>0.25</v>
      </c>
      <c r="I141" s="161" t="s">
        <v>68</v>
      </c>
      <c r="J141" s="13" t="s">
        <v>1397</v>
      </c>
      <c r="K141" s="161" t="s">
        <v>1350</v>
      </c>
      <c r="L141" s="207" t="s">
        <v>1352</v>
      </c>
      <c r="M141" s="85">
        <f>M140</f>
        <v>15</v>
      </c>
      <c r="N141" s="15">
        <f t="shared" si="8"/>
        <v>0.99</v>
      </c>
      <c r="O141" s="78">
        <f t="shared" si="9"/>
        <v>0</v>
      </c>
      <c r="P141" s="78">
        <f t="shared" si="10"/>
        <v>3.7124999999999999</v>
      </c>
      <c r="Q141" s="153">
        <f t="shared" si="11"/>
        <v>3.7500000000000033E-2</v>
      </c>
      <c r="R141" s="251"/>
    </row>
    <row r="142" spans="2:18" s="3" customFormat="1" ht="27.95" customHeight="1">
      <c r="B142" s="249"/>
      <c r="C142" s="255"/>
      <c r="D142" s="20"/>
      <c r="E142" s="21"/>
      <c r="F142" s="31"/>
      <c r="G142" s="168" t="s">
        <v>887</v>
      </c>
      <c r="H142" s="164">
        <v>0.25</v>
      </c>
      <c r="I142" s="165" t="s">
        <v>1356</v>
      </c>
      <c r="J142" s="162" t="s">
        <v>1398</v>
      </c>
      <c r="K142" s="161" t="s">
        <v>1350</v>
      </c>
      <c r="L142" s="207" t="s">
        <v>1352</v>
      </c>
      <c r="M142" s="85">
        <f>M141</f>
        <v>15</v>
      </c>
      <c r="N142" s="15">
        <f t="shared" si="8"/>
        <v>0.99</v>
      </c>
      <c r="O142" s="78">
        <f t="shared" si="9"/>
        <v>0</v>
      </c>
      <c r="P142" s="78">
        <f t="shared" si="10"/>
        <v>3.7124999999999999</v>
      </c>
      <c r="Q142" s="153">
        <f t="shared" si="11"/>
        <v>3.7500000000000033E-2</v>
      </c>
      <c r="R142" s="251"/>
    </row>
    <row r="143" spans="2:18" s="3" customFormat="1" ht="27.95" customHeight="1">
      <c r="B143" s="249"/>
      <c r="C143" s="255"/>
      <c r="D143" s="20"/>
      <c r="E143" s="21"/>
      <c r="F143" s="31"/>
      <c r="G143" s="186" t="s">
        <v>888</v>
      </c>
      <c r="H143" s="183">
        <v>0.25</v>
      </c>
      <c r="I143" s="165" t="s">
        <v>1356</v>
      </c>
      <c r="J143" s="162" t="s">
        <v>1399</v>
      </c>
      <c r="K143" s="165" t="s">
        <v>1350</v>
      </c>
      <c r="L143" s="207" t="s">
        <v>1352</v>
      </c>
      <c r="M143" s="93">
        <f>M142</f>
        <v>15</v>
      </c>
      <c r="N143" s="15">
        <f t="shared" si="8"/>
        <v>0.99</v>
      </c>
      <c r="O143" s="78">
        <f t="shared" si="9"/>
        <v>0</v>
      </c>
      <c r="P143" s="78">
        <f t="shared" si="10"/>
        <v>3.7124999999999999</v>
      </c>
      <c r="Q143" s="153">
        <f t="shared" si="11"/>
        <v>3.7500000000000033E-2</v>
      </c>
      <c r="R143" s="251"/>
    </row>
    <row r="144" spans="2:18" s="3" customFormat="1" ht="39.950000000000003" customHeight="1">
      <c r="B144" s="249"/>
      <c r="C144" s="255"/>
      <c r="D144" s="17" t="s">
        <v>1265</v>
      </c>
      <c r="E144" s="18" t="s">
        <v>890</v>
      </c>
      <c r="F144" s="19" t="s">
        <v>1313</v>
      </c>
      <c r="G144" s="14" t="s">
        <v>12</v>
      </c>
      <c r="H144" s="15">
        <v>0.8</v>
      </c>
      <c r="I144" s="165" t="s">
        <v>204</v>
      </c>
      <c r="J144" s="13" t="s">
        <v>1396</v>
      </c>
      <c r="K144" s="165" t="s">
        <v>1350</v>
      </c>
      <c r="L144" s="207" t="s">
        <v>1352</v>
      </c>
      <c r="M144" s="85">
        <v>0.2</v>
      </c>
      <c r="N144" s="15">
        <f t="shared" si="8"/>
        <v>0.99</v>
      </c>
      <c r="O144" s="78">
        <f t="shared" si="9"/>
        <v>0</v>
      </c>
      <c r="P144" s="78">
        <f t="shared" si="10"/>
        <v>0.15840000000000004</v>
      </c>
      <c r="Q144" s="153">
        <f t="shared" si="11"/>
        <v>1.6000000000000018E-3</v>
      </c>
      <c r="R144" s="251"/>
    </row>
    <row r="145" spans="2:18" s="3" customFormat="1" ht="39.950000000000003" customHeight="1">
      <c r="B145" s="249"/>
      <c r="C145" s="255"/>
      <c r="D145" s="20"/>
      <c r="E145" s="21"/>
      <c r="F145" s="31"/>
      <c r="G145" s="14" t="s">
        <v>13</v>
      </c>
      <c r="H145" s="15">
        <v>0.1</v>
      </c>
      <c r="I145" s="165" t="s">
        <v>1380</v>
      </c>
      <c r="J145" s="180" t="s">
        <v>946</v>
      </c>
      <c r="K145" s="179" t="s">
        <v>298</v>
      </c>
      <c r="L145" s="173" t="s">
        <v>109</v>
      </c>
      <c r="M145" s="85">
        <f>M144</f>
        <v>0.2</v>
      </c>
      <c r="N145" s="15">
        <f t="shared" si="8"/>
        <v>0</v>
      </c>
      <c r="O145" s="78">
        <f t="shared" si="9"/>
        <v>2.0000000000000004E-2</v>
      </c>
      <c r="P145" s="78">
        <f t="shared" si="10"/>
        <v>0</v>
      </c>
      <c r="Q145" s="153">
        <f t="shared" si="11"/>
        <v>0</v>
      </c>
      <c r="R145" s="251"/>
    </row>
    <row r="146" spans="2:18" s="3" customFormat="1" ht="27.95" customHeight="1">
      <c r="B146" s="249"/>
      <c r="C146" s="255"/>
      <c r="D146" s="20"/>
      <c r="E146" s="21"/>
      <c r="F146" s="31"/>
      <c r="G146" s="90" t="s">
        <v>14</v>
      </c>
      <c r="H146" s="172">
        <v>0.1</v>
      </c>
      <c r="I146" s="179" t="s">
        <v>222</v>
      </c>
      <c r="J146" s="180" t="s">
        <v>946</v>
      </c>
      <c r="K146" s="179" t="s">
        <v>298</v>
      </c>
      <c r="L146" s="173" t="s">
        <v>109</v>
      </c>
      <c r="M146" s="93">
        <f>M145</f>
        <v>0.2</v>
      </c>
      <c r="N146" s="15">
        <f t="shared" si="8"/>
        <v>0</v>
      </c>
      <c r="O146" s="78">
        <f t="shared" si="9"/>
        <v>2.0000000000000004E-2</v>
      </c>
      <c r="P146" s="78">
        <f t="shared" si="10"/>
        <v>0</v>
      </c>
      <c r="Q146" s="153">
        <f t="shared" si="11"/>
        <v>0</v>
      </c>
      <c r="R146" s="251"/>
    </row>
    <row r="147" spans="2:18" s="3" customFormat="1" ht="27.95" customHeight="1">
      <c r="B147" s="249"/>
      <c r="C147" s="255"/>
      <c r="D147" s="17" t="s">
        <v>1266</v>
      </c>
      <c r="E147" s="18" t="s">
        <v>890</v>
      </c>
      <c r="F147" s="19" t="s">
        <v>1314</v>
      </c>
      <c r="G147" s="14" t="s">
        <v>12</v>
      </c>
      <c r="H147" s="15">
        <v>0.8</v>
      </c>
      <c r="I147" s="179" t="s">
        <v>222</v>
      </c>
      <c r="J147" s="180" t="s">
        <v>946</v>
      </c>
      <c r="K147" s="179" t="s">
        <v>298</v>
      </c>
      <c r="L147" s="173" t="s">
        <v>109</v>
      </c>
      <c r="M147" s="85">
        <v>0.2</v>
      </c>
      <c r="N147" s="15">
        <f t="shared" si="8"/>
        <v>0</v>
      </c>
      <c r="O147" s="78">
        <f t="shared" si="9"/>
        <v>0.16000000000000003</v>
      </c>
      <c r="P147" s="78">
        <f t="shared" si="10"/>
        <v>0</v>
      </c>
      <c r="Q147" s="153">
        <f t="shared" si="11"/>
        <v>0</v>
      </c>
      <c r="R147" s="251"/>
    </row>
    <row r="148" spans="2:18" s="3" customFormat="1" ht="27.95" customHeight="1">
      <c r="B148" s="249"/>
      <c r="C148" s="255"/>
      <c r="D148" s="20"/>
      <c r="E148" s="21"/>
      <c r="F148" s="31"/>
      <c r="G148" s="14" t="s">
        <v>13</v>
      </c>
      <c r="H148" s="15">
        <v>0.1</v>
      </c>
      <c r="I148" s="165" t="s">
        <v>204</v>
      </c>
      <c r="J148" s="13" t="s">
        <v>1396</v>
      </c>
      <c r="K148" s="165" t="s">
        <v>1350</v>
      </c>
      <c r="L148" s="207" t="s">
        <v>1352</v>
      </c>
      <c r="M148" s="85">
        <f>M147</f>
        <v>0.2</v>
      </c>
      <c r="N148" s="15">
        <f t="shared" si="8"/>
        <v>0.99</v>
      </c>
      <c r="O148" s="78">
        <f t="shared" si="9"/>
        <v>0</v>
      </c>
      <c r="P148" s="78">
        <f t="shared" si="10"/>
        <v>1.9800000000000005E-2</v>
      </c>
      <c r="Q148" s="153">
        <f t="shared" si="11"/>
        <v>2.0000000000000023E-4</v>
      </c>
      <c r="R148" s="251"/>
    </row>
    <row r="149" spans="2:18" s="3" customFormat="1" ht="27.95" customHeight="1">
      <c r="B149" s="249"/>
      <c r="C149" s="255"/>
      <c r="D149" s="20"/>
      <c r="E149" s="21"/>
      <c r="F149" s="31"/>
      <c r="G149" s="90" t="s">
        <v>14</v>
      </c>
      <c r="H149" s="172">
        <v>0.1</v>
      </c>
      <c r="I149" s="179" t="s">
        <v>222</v>
      </c>
      <c r="J149" s="180" t="s">
        <v>946</v>
      </c>
      <c r="K149" s="179" t="s">
        <v>298</v>
      </c>
      <c r="L149" s="173" t="s">
        <v>109</v>
      </c>
      <c r="M149" s="93">
        <f>M148</f>
        <v>0.2</v>
      </c>
      <c r="N149" s="15">
        <f t="shared" si="8"/>
        <v>0</v>
      </c>
      <c r="O149" s="78">
        <f t="shared" si="9"/>
        <v>2.0000000000000004E-2</v>
      </c>
      <c r="P149" s="78">
        <f t="shared" si="10"/>
        <v>0</v>
      </c>
      <c r="Q149" s="153">
        <f t="shared" si="11"/>
        <v>0</v>
      </c>
      <c r="R149" s="251"/>
    </row>
    <row r="150" spans="2:18" s="3" customFormat="1" ht="27.95" customHeight="1">
      <c r="B150" s="249"/>
      <c r="C150" s="255"/>
      <c r="D150" s="17" t="s">
        <v>1267</v>
      </c>
      <c r="E150" s="18" t="s">
        <v>71</v>
      </c>
      <c r="F150" s="19" t="s">
        <v>3759</v>
      </c>
      <c r="G150" s="14" t="s">
        <v>205</v>
      </c>
      <c r="H150" s="15">
        <v>0.4</v>
      </c>
      <c r="I150" s="179" t="s">
        <v>222</v>
      </c>
      <c r="J150" s="180" t="s">
        <v>946</v>
      </c>
      <c r="K150" s="179" t="s">
        <v>298</v>
      </c>
      <c r="L150" s="173" t="s">
        <v>109</v>
      </c>
      <c r="M150" s="85">
        <v>2</v>
      </c>
      <c r="N150" s="15">
        <f t="shared" si="8"/>
        <v>0</v>
      </c>
      <c r="O150" s="78">
        <f t="shared" si="9"/>
        <v>0.8</v>
      </c>
      <c r="P150" s="78">
        <f t="shared" si="10"/>
        <v>0</v>
      </c>
      <c r="Q150" s="153">
        <f t="shared" si="11"/>
        <v>0</v>
      </c>
      <c r="R150" s="251"/>
    </row>
    <row r="151" spans="2:18" s="3" customFormat="1" ht="27.95" customHeight="1">
      <c r="B151" s="249"/>
      <c r="C151" s="255"/>
      <c r="D151" s="20"/>
      <c r="E151" s="21"/>
      <c r="F151" s="31"/>
      <c r="G151" s="14" t="s">
        <v>206</v>
      </c>
      <c r="H151" s="15">
        <v>0.4</v>
      </c>
      <c r="I151" s="165" t="s">
        <v>204</v>
      </c>
      <c r="J151" s="13" t="s">
        <v>1396</v>
      </c>
      <c r="K151" s="165" t="s">
        <v>1350</v>
      </c>
      <c r="L151" s="207" t="s">
        <v>1352</v>
      </c>
      <c r="M151" s="85">
        <f>M150</f>
        <v>2</v>
      </c>
      <c r="N151" s="15">
        <f t="shared" si="8"/>
        <v>0.99</v>
      </c>
      <c r="O151" s="78">
        <f t="shared" si="9"/>
        <v>0</v>
      </c>
      <c r="P151" s="78">
        <f t="shared" si="10"/>
        <v>0.79200000000000004</v>
      </c>
      <c r="Q151" s="153">
        <f t="shared" si="11"/>
        <v>8.0000000000000071E-3</v>
      </c>
      <c r="R151" s="251"/>
    </row>
    <row r="152" spans="2:18" s="3" customFormat="1" ht="27.95" customHeight="1">
      <c r="B152" s="249"/>
      <c r="C152" s="255"/>
      <c r="D152" s="20"/>
      <c r="E152" s="21"/>
      <c r="F152" s="31"/>
      <c r="G152" s="90" t="s">
        <v>14</v>
      </c>
      <c r="H152" s="172">
        <v>0.2</v>
      </c>
      <c r="I152" s="179" t="s">
        <v>222</v>
      </c>
      <c r="J152" s="180" t="s">
        <v>946</v>
      </c>
      <c r="K152" s="179" t="s">
        <v>298</v>
      </c>
      <c r="L152" s="173" t="s">
        <v>109</v>
      </c>
      <c r="M152" s="85">
        <f>M151</f>
        <v>2</v>
      </c>
      <c r="N152" s="15">
        <f t="shared" si="8"/>
        <v>0</v>
      </c>
      <c r="O152" s="78">
        <f t="shared" si="9"/>
        <v>0.4</v>
      </c>
      <c r="P152" s="78">
        <f t="shared" si="10"/>
        <v>0</v>
      </c>
      <c r="Q152" s="153">
        <f t="shared" si="11"/>
        <v>0</v>
      </c>
      <c r="R152" s="251"/>
    </row>
    <row r="153" spans="2:18" s="3" customFormat="1" ht="27.95" customHeight="1">
      <c r="B153" s="249"/>
      <c r="C153" s="255"/>
      <c r="D153" s="17" t="s">
        <v>1268</v>
      </c>
      <c r="E153" s="18" t="s">
        <v>71</v>
      </c>
      <c r="F153" s="19" t="s">
        <v>1315</v>
      </c>
      <c r="G153" s="14" t="s">
        <v>205</v>
      </c>
      <c r="H153" s="15">
        <v>0.4</v>
      </c>
      <c r="I153" s="179" t="s">
        <v>222</v>
      </c>
      <c r="J153" s="180" t="s">
        <v>946</v>
      </c>
      <c r="K153" s="179" t="s">
        <v>298</v>
      </c>
      <c r="L153" s="173" t="s">
        <v>109</v>
      </c>
      <c r="M153" s="85">
        <v>2</v>
      </c>
      <c r="N153" s="15">
        <f t="shared" si="8"/>
        <v>0</v>
      </c>
      <c r="O153" s="78">
        <f t="shared" si="9"/>
        <v>0.8</v>
      </c>
      <c r="P153" s="78">
        <f t="shared" si="10"/>
        <v>0</v>
      </c>
      <c r="Q153" s="153">
        <f t="shared" si="11"/>
        <v>0</v>
      </c>
      <c r="R153" s="251"/>
    </row>
    <row r="154" spans="2:18" s="3" customFormat="1" ht="27.95" customHeight="1">
      <c r="B154" s="249"/>
      <c r="C154" s="255"/>
      <c r="D154" s="20"/>
      <c r="E154" s="21"/>
      <c r="F154" s="31"/>
      <c r="G154" s="14" t="s">
        <v>206</v>
      </c>
      <c r="H154" s="15">
        <v>0.4</v>
      </c>
      <c r="I154" s="165" t="s">
        <v>68</v>
      </c>
      <c r="J154" s="13" t="s">
        <v>1381</v>
      </c>
      <c r="K154" s="16" t="s">
        <v>20</v>
      </c>
      <c r="L154" s="206" t="s">
        <v>1352</v>
      </c>
      <c r="M154" s="85">
        <f>M153</f>
        <v>2</v>
      </c>
      <c r="N154" s="15">
        <f t="shared" si="8"/>
        <v>0.99</v>
      </c>
      <c r="O154" s="78">
        <f t="shared" si="9"/>
        <v>0</v>
      </c>
      <c r="P154" s="78">
        <f t="shared" si="10"/>
        <v>0.79200000000000004</v>
      </c>
      <c r="Q154" s="153">
        <f t="shared" si="11"/>
        <v>8.0000000000000071E-3</v>
      </c>
      <c r="R154" s="251"/>
    </row>
    <row r="155" spans="2:18" s="3" customFormat="1" ht="27.95" customHeight="1">
      <c r="B155" s="249"/>
      <c r="C155" s="255"/>
      <c r="D155" s="20"/>
      <c r="E155" s="21"/>
      <c r="F155" s="31"/>
      <c r="G155" s="90" t="s">
        <v>14</v>
      </c>
      <c r="H155" s="172">
        <v>0.2</v>
      </c>
      <c r="I155" s="179" t="s">
        <v>222</v>
      </c>
      <c r="J155" s="180" t="s">
        <v>946</v>
      </c>
      <c r="K155" s="179" t="s">
        <v>298</v>
      </c>
      <c r="L155" s="173" t="s">
        <v>109</v>
      </c>
      <c r="M155" s="85">
        <f>M154</f>
        <v>2</v>
      </c>
      <c r="N155" s="15">
        <f t="shared" si="8"/>
        <v>0</v>
      </c>
      <c r="O155" s="78">
        <f t="shared" si="9"/>
        <v>0.4</v>
      </c>
      <c r="P155" s="78">
        <f t="shared" si="10"/>
        <v>0</v>
      </c>
      <c r="Q155" s="153">
        <f t="shared" si="11"/>
        <v>0</v>
      </c>
      <c r="R155" s="251"/>
    </row>
    <row r="156" spans="2:18" s="3" customFormat="1" ht="27.95" customHeight="1">
      <c r="B156" s="249"/>
      <c r="C156" s="255"/>
      <c r="D156" s="17" t="s">
        <v>1269</v>
      </c>
      <c r="E156" s="18" t="s">
        <v>899</v>
      </c>
      <c r="F156" s="19" t="s">
        <v>1335</v>
      </c>
      <c r="G156" s="168" t="s">
        <v>356</v>
      </c>
      <c r="H156" s="164">
        <v>0.25</v>
      </c>
      <c r="I156" s="165" t="s">
        <v>204</v>
      </c>
      <c r="J156" s="13" t="s">
        <v>1396</v>
      </c>
      <c r="K156" s="165" t="s">
        <v>1350</v>
      </c>
      <c r="L156" s="207" t="s">
        <v>1352</v>
      </c>
      <c r="M156" s="85">
        <v>0.69</v>
      </c>
      <c r="N156" s="15">
        <f t="shared" si="8"/>
        <v>0.99</v>
      </c>
      <c r="O156" s="78">
        <f t="shared" si="9"/>
        <v>0</v>
      </c>
      <c r="P156" s="78">
        <f t="shared" si="10"/>
        <v>0.17077499999999998</v>
      </c>
      <c r="Q156" s="153">
        <f t="shared" si="11"/>
        <v>1.7250000000000015E-3</v>
      </c>
      <c r="R156" s="557" t="s">
        <v>4477</v>
      </c>
    </row>
    <row r="157" spans="2:18" s="3" customFormat="1" ht="27.95" customHeight="1">
      <c r="B157" s="249"/>
      <c r="C157" s="255"/>
      <c r="D157" s="20"/>
      <c r="E157" s="21"/>
      <c r="F157" s="31"/>
      <c r="G157" s="168" t="s">
        <v>886</v>
      </c>
      <c r="H157" s="164">
        <v>0.25</v>
      </c>
      <c r="I157" s="16" t="s">
        <v>68</v>
      </c>
      <c r="J157" s="13" t="s">
        <v>1399</v>
      </c>
      <c r="K157" s="16" t="s">
        <v>82</v>
      </c>
      <c r="L157" s="207" t="s">
        <v>1352</v>
      </c>
      <c r="M157" s="85">
        <f>M156</f>
        <v>0.69</v>
      </c>
      <c r="N157" s="15">
        <f t="shared" si="8"/>
        <v>0.99</v>
      </c>
      <c r="O157" s="78">
        <f t="shared" si="9"/>
        <v>0</v>
      </c>
      <c r="P157" s="78">
        <f t="shared" si="10"/>
        <v>0.17077499999999998</v>
      </c>
      <c r="Q157" s="153">
        <f t="shared" si="11"/>
        <v>1.7250000000000015E-3</v>
      </c>
      <c r="R157" s="558"/>
    </row>
    <row r="158" spans="2:18" s="3" customFormat="1" ht="27.95" customHeight="1">
      <c r="B158" s="249"/>
      <c r="C158" s="255"/>
      <c r="D158" s="20"/>
      <c r="E158" s="21"/>
      <c r="F158" s="31"/>
      <c r="G158" s="168" t="s">
        <v>887</v>
      </c>
      <c r="H158" s="164">
        <v>0.25</v>
      </c>
      <c r="I158" s="16" t="s">
        <v>930</v>
      </c>
      <c r="J158" s="13" t="s">
        <v>1399</v>
      </c>
      <c r="K158" s="16" t="s">
        <v>82</v>
      </c>
      <c r="L158" s="207" t="s">
        <v>1352</v>
      </c>
      <c r="M158" s="85">
        <f>M157</f>
        <v>0.69</v>
      </c>
      <c r="N158" s="15">
        <f t="shared" si="8"/>
        <v>0.99</v>
      </c>
      <c r="O158" s="78">
        <f t="shared" si="9"/>
        <v>0</v>
      </c>
      <c r="P158" s="78">
        <f t="shared" si="10"/>
        <v>0.17077499999999998</v>
      </c>
      <c r="Q158" s="153">
        <f t="shared" si="11"/>
        <v>1.7250000000000015E-3</v>
      </c>
      <c r="R158" s="558"/>
    </row>
    <row r="159" spans="2:18" s="3" customFormat="1" ht="27.95" customHeight="1">
      <c r="B159" s="249"/>
      <c r="C159" s="255"/>
      <c r="D159" s="20"/>
      <c r="E159" s="21"/>
      <c r="F159" s="31"/>
      <c r="G159" s="186" t="s">
        <v>888</v>
      </c>
      <c r="H159" s="183">
        <v>0.25</v>
      </c>
      <c r="I159" s="165" t="s">
        <v>204</v>
      </c>
      <c r="J159" s="13" t="s">
        <v>1397</v>
      </c>
      <c r="K159" s="165" t="s">
        <v>1350</v>
      </c>
      <c r="L159" s="207" t="s">
        <v>1352</v>
      </c>
      <c r="M159" s="93">
        <f>M158</f>
        <v>0.69</v>
      </c>
      <c r="N159" s="15">
        <f t="shared" si="8"/>
        <v>0.99</v>
      </c>
      <c r="O159" s="78">
        <f t="shared" si="9"/>
        <v>0</v>
      </c>
      <c r="P159" s="78">
        <f t="shared" si="10"/>
        <v>0.17077499999999998</v>
      </c>
      <c r="Q159" s="153">
        <f t="shared" si="11"/>
        <v>1.7250000000000015E-3</v>
      </c>
      <c r="R159" s="559"/>
    </row>
    <row r="160" spans="2:18" s="3" customFormat="1" ht="27.95" customHeight="1">
      <c r="B160" s="249"/>
      <c r="C160" s="255"/>
      <c r="D160" s="17" t="s">
        <v>1270</v>
      </c>
      <c r="E160" s="18" t="s">
        <v>76</v>
      </c>
      <c r="F160" s="19" t="s">
        <v>1336</v>
      </c>
      <c r="G160" s="168" t="s">
        <v>356</v>
      </c>
      <c r="H160" s="164">
        <v>0.25</v>
      </c>
      <c r="I160" s="16" t="s">
        <v>81</v>
      </c>
      <c r="J160" s="12" t="s">
        <v>946</v>
      </c>
      <c r="K160" s="16" t="s">
        <v>298</v>
      </c>
      <c r="L160" s="65" t="s">
        <v>217</v>
      </c>
      <c r="M160" s="85">
        <v>1</v>
      </c>
      <c r="N160" s="15">
        <f t="shared" si="8"/>
        <v>0</v>
      </c>
      <c r="O160" s="78">
        <f t="shared" si="9"/>
        <v>0.25</v>
      </c>
      <c r="P160" s="78">
        <f t="shared" si="10"/>
        <v>0</v>
      </c>
      <c r="Q160" s="153">
        <f t="shared" si="11"/>
        <v>0</v>
      </c>
      <c r="R160" s="251"/>
    </row>
    <row r="161" spans="2:18" s="3" customFormat="1" ht="27.95" customHeight="1">
      <c r="B161" s="249"/>
      <c r="C161" s="255"/>
      <c r="D161" s="20"/>
      <c r="E161" s="21"/>
      <c r="F161" s="31"/>
      <c r="G161" s="168" t="s">
        <v>886</v>
      </c>
      <c r="H161" s="164">
        <v>0.25</v>
      </c>
      <c r="I161" s="16" t="s">
        <v>68</v>
      </c>
      <c r="J161" s="13" t="s">
        <v>1395</v>
      </c>
      <c r="K161" s="16" t="s">
        <v>82</v>
      </c>
      <c r="L161" s="207" t="s">
        <v>1352</v>
      </c>
      <c r="M161" s="85">
        <f>M160</f>
        <v>1</v>
      </c>
      <c r="N161" s="15">
        <f t="shared" si="8"/>
        <v>0.99</v>
      </c>
      <c r="O161" s="78">
        <f t="shared" si="9"/>
        <v>0</v>
      </c>
      <c r="P161" s="78">
        <f t="shared" si="10"/>
        <v>0.2475</v>
      </c>
      <c r="Q161" s="153">
        <f t="shared" si="11"/>
        <v>2.5000000000000022E-3</v>
      </c>
      <c r="R161" s="251"/>
    </row>
    <row r="162" spans="2:18" s="3" customFormat="1" ht="27.95" customHeight="1">
      <c r="B162" s="249"/>
      <c r="C162" s="255"/>
      <c r="D162" s="20"/>
      <c r="E162" s="21"/>
      <c r="F162" s="31"/>
      <c r="G162" s="168" t="s">
        <v>887</v>
      </c>
      <c r="H162" s="164">
        <v>0.25</v>
      </c>
      <c r="I162" s="16" t="s">
        <v>339</v>
      </c>
      <c r="J162" s="13" t="s">
        <v>1395</v>
      </c>
      <c r="K162" s="16" t="s">
        <v>1385</v>
      </c>
      <c r="L162" s="207" t="s">
        <v>1352</v>
      </c>
      <c r="M162" s="85">
        <f>M161</f>
        <v>1</v>
      </c>
      <c r="N162" s="15">
        <f t="shared" si="8"/>
        <v>0.99</v>
      </c>
      <c r="O162" s="78">
        <f t="shared" si="9"/>
        <v>0</v>
      </c>
      <c r="P162" s="78">
        <f t="shared" si="10"/>
        <v>0.2475</v>
      </c>
      <c r="Q162" s="153">
        <f t="shared" si="11"/>
        <v>2.5000000000000022E-3</v>
      </c>
      <c r="R162" s="251"/>
    </row>
    <row r="163" spans="2:18" s="3" customFormat="1" ht="27.95" customHeight="1">
      <c r="B163" s="249"/>
      <c r="C163" s="255"/>
      <c r="D163" s="20"/>
      <c r="E163" s="21"/>
      <c r="F163" s="31"/>
      <c r="G163" s="186" t="s">
        <v>888</v>
      </c>
      <c r="H163" s="183">
        <v>0.25</v>
      </c>
      <c r="I163" s="91" t="s">
        <v>68</v>
      </c>
      <c r="J163" s="13" t="s">
        <v>1399</v>
      </c>
      <c r="K163" s="91" t="s">
        <v>82</v>
      </c>
      <c r="L163" s="207" t="s">
        <v>1352</v>
      </c>
      <c r="M163" s="93">
        <f>M162</f>
        <v>1</v>
      </c>
      <c r="N163" s="15">
        <f t="shared" si="8"/>
        <v>0.99</v>
      </c>
      <c r="O163" s="78">
        <f t="shared" si="9"/>
        <v>0</v>
      </c>
      <c r="P163" s="78">
        <f t="shared" si="10"/>
        <v>0.2475</v>
      </c>
      <c r="Q163" s="153">
        <f t="shared" si="11"/>
        <v>2.5000000000000022E-3</v>
      </c>
      <c r="R163" s="251"/>
    </row>
    <row r="164" spans="2:18" s="3" customFormat="1" ht="27.95" customHeight="1">
      <c r="B164" s="249"/>
      <c r="C164" s="255"/>
      <c r="D164" s="17" t="s">
        <v>1272</v>
      </c>
      <c r="E164" s="18" t="s">
        <v>890</v>
      </c>
      <c r="F164" s="19" t="s">
        <v>1045</v>
      </c>
      <c r="G164" s="14" t="s">
        <v>12</v>
      </c>
      <c r="H164" s="15">
        <v>0.8</v>
      </c>
      <c r="I164" s="165" t="s">
        <v>68</v>
      </c>
      <c r="J164" s="208" t="s">
        <v>1400</v>
      </c>
      <c r="K164" s="165" t="s">
        <v>1371</v>
      </c>
      <c r="L164" s="207" t="s">
        <v>1352</v>
      </c>
      <c r="M164" s="85">
        <v>0.2</v>
      </c>
      <c r="N164" s="15">
        <f t="shared" si="8"/>
        <v>0.99</v>
      </c>
      <c r="O164" s="78">
        <f t="shared" si="9"/>
        <v>0</v>
      </c>
      <c r="P164" s="78">
        <f t="shared" si="10"/>
        <v>0.15840000000000004</v>
      </c>
      <c r="Q164" s="153">
        <f t="shared" si="11"/>
        <v>1.6000000000000018E-3</v>
      </c>
      <c r="R164" s="251"/>
    </row>
    <row r="165" spans="2:18" s="3" customFormat="1" ht="27.95" customHeight="1">
      <c r="B165" s="249"/>
      <c r="C165" s="255"/>
      <c r="D165" s="20"/>
      <c r="E165" s="21"/>
      <c r="F165" s="31"/>
      <c r="G165" s="14" t="s">
        <v>13</v>
      </c>
      <c r="H165" s="15">
        <v>0.1</v>
      </c>
      <c r="I165" s="165" t="s">
        <v>204</v>
      </c>
      <c r="J165" s="208" t="s">
        <v>1401</v>
      </c>
      <c r="K165" s="165" t="s">
        <v>1371</v>
      </c>
      <c r="L165" s="207" t="s">
        <v>1352</v>
      </c>
      <c r="M165" s="85">
        <f>M164</f>
        <v>0.2</v>
      </c>
      <c r="N165" s="15">
        <f t="shared" si="8"/>
        <v>0.99</v>
      </c>
      <c r="O165" s="78">
        <f t="shared" si="9"/>
        <v>0</v>
      </c>
      <c r="P165" s="78">
        <f t="shared" si="10"/>
        <v>1.9800000000000005E-2</v>
      </c>
      <c r="Q165" s="153">
        <f t="shared" si="11"/>
        <v>2.0000000000000023E-4</v>
      </c>
      <c r="R165" s="251"/>
    </row>
    <row r="166" spans="2:18" s="3" customFormat="1" ht="27.95" customHeight="1">
      <c r="B166" s="249"/>
      <c r="C166" s="255"/>
      <c r="D166" s="20"/>
      <c r="E166" s="21"/>
      <c r="F166" s="31"/>
      <c r="G166" s="90" t="s">
        <v>14</v>
      </c>
      <c r="H166" s="172">
        <v>0.1</v>
      </c>
      <c r="I166" s="179" t="s">
        <v>81</v>
      </c>
      <c r="J166" s="180" t="s">
        <v>1369</v>
      </c>
      <c r="K166" s="179" t="s">
        <v>79</v>
      </c>
      <c r="L166" s="173" t="s">
        <v>1370</v>
      </c>
      <c r="M166" s="93">
        <f>M165</f>
        <v>0.2</v>
      </c>
      <c r="N166" s="15">
        <f t="shared" si="8"/>
        <v>0</v>
      </c>
      <c r="O166" s="78">
        <f t="shared" si="9"/>
        <v>2.0000000000000004E-2</v>
      </c>
      <c r="P166" s="78">
        <f t="shared" si="10"/>
        <v>0</v>
      </c>
      <c r="Q166" s="153">
        <f t="shared" si="11"/>
        <v>0</v>
      </c>
      <c r="R166" s="251"/>
    </row>
    <row r="167" spans="2:18" s="3" customFormat="1" ht="27.95" customHeight="1">
      <c r="B167" s="249"/>
      <c r="C167" s="255"/>
      <c r="D167" s="17" t="s">
        <v>1271</v>
      </c>
      <c r="E167" s="18" t="s">
        <v>1247</v>
      </c>
      <c r="F167" s="19" t="s">
        <v>1312</v>
      </c>
      <c r="G167" s="168" t="s">
        <v>356</v>
      </c>
      <c r="H167" s="164">
        <v>0.25</v>
      </c>
      <c r="I167" s="165" t="s">
        <v>204</v>
      </c>
      <c r="J167" s="13" t="s">
        <v>1402</v>
      </c>
      <c r="K167" s="165" t="s">
        <v>82</v>
      </c>
      <c r="L167" s="207" t="s">
        <v>1352</v>
      </c>
      <c r="M167" s="85">
        <v>15</v>
      </c>
      <c r="N167" s="15">
        <f t="shared" si="8"/>
        <v>0.99</v>
      </c>
      <c r="O167" s="78">
        <f t="shared" si="9"/>
        <v>0</v>
      </c>
      <c r="P167" s="78">
        <f t="shared" si="10"/>
        <v>3.7124999999999999</v>
      </c>
      <c r="Q167" s="153">
        <f t="shared" si="11"/>
        <v>3.7500000000000033E-2</v>
      </c>
      <c r="R167" s="251"/>
    </row>
    <row r="168" spans="2:18" s="3" customFormat="1" ht="27.95" customHeight="1">
      <c r="B168" s="249"/>
      <c r="C168" s="255"/>
      <c r="D168" s="20"/>
      <c r="E168" s="21"/>
      <c r="F168" s="31"/>
      <c r="G168" s="168" t="s">
        <v>886</v>
      </c>
      <c r="H168" s="164">
        <v>0.25</v>
      </c>
      <c r="I168" s="165" t="s">
        <v>339</v>
      </c>
      <c r="J168" s="13" t="s">
        <v>1402</v>
      </c>
      <c r="K168" s="165" t="s">
        <v>82</v>
      </c>
      <c r="L168" s="207" t="s">
        <v>1352</v>
      </c>
      <c r="M168" s="85">
        <f>M167</f>
        <v>15</v>
      </c>
      <c r="N168" s="15">
        <f t="shared" si="8"/>
        <v>0.99</v>
      </c>
      <c r="O168" s="78">
        <f t="shared" si="9"/>
        <v>0</v>
      </c>
      <c r="P168" s="78">
        <f t="shared" si="10"/>
        <v>3.7124999999999999</v>
      </c>
      <c r="Q168" s="153">
        <f t="shared" si="11"/>
        <v>3.7500000000000033E-2</v>
      </c>
      <c r="R168" s="251"/>
    </row>
    <row r="169" spans="2:18" s="3" customFormat="1" ht="27.95" customHeight="1">
      <c r="B169" s="249"/>
      <c r="C169" s="255"/>
      <c r="D169" s="20"/>
      <c r="E169" s="21"/>
      <c r="F169" s="31"/>
      <c r="G169" s="168" t="s">
        <v>887</v>
      </c>
      <c r="H169" s="164">
        <v>0.25</v>
      </c>
      <c r="I169" s="165" t="s">
        <v>339</v>
      </c>
      <c r="J169" s="13" t="s">
        <v>1402</v>
      </c>
      <c r="K169" s="165" t="s">
        <v>82</v>
      </c>
      <c r="L169" s="207" t="s">
        <v>1352</v>
      </c>
      <c r="M169" s="85">
        <f>M168</f>
        <v>15</v>
      </c>
      <c r="N169" s="15">
        <f t="shared" si="8"/>
        <v>0.99</v>
      </c>
      <c r="O169" s="78">
        <f t="shared" si="9"/>
        <v>0</v>
      </c>
      <c r="P169" s="78">
        <f t="shared" si="10"/>
        <v>3.7124999999999999</v>
      </c>
      <c r="Q169" s="153">
        <f t="shared" si="11"/>
        <v>3.7500000000000033E-2</v>
      </c>
      <c r="R169" s="251"/>
    </row>
    <row r="170" spans="2:18" s="3" customFormat="1" ht="27.95" customHeight="1">
      <c r="B170" s="249"/>
      <c r="C170" s="255"/>
      <c r="D170" s="20"/>
      <c r="E170" s="21"/>
      <c r="F170" s="31"/>
      <c r="G170" s="186" t="s">
        <v>888</v>
      </c>
      <c r="H170" s="183">
        <v>0.25</v>
      </c>
      <c r="I170" s="165" t="s">
        <v>204</v>
      </c>
      <c r="J170" s="13" t="s">
        <v>1402</v>
      </c>
      <c r="K170" s="165" t="s">
        <v>1374</v>
      </c>
      <c r="L170" s="207" t="s">
        <v>1352</v>
      </c>
      <c r="M170" s="93">
        <f>M169</f>
        <v>15</v>
      </c>
      <c r="N170" s="15">
        <f t="shared" si="8"/>
        <v>0.99</v>
      </c>
      <c r="O170" s="78">
        <f t="shared" si="9"/>
        <v>0</v>
      </c>
      <c r="P170" s="78">
        <f t="shared" si="10"/>
        <v>3.7124999999999999</v>
      </c>
      <c r="Q170" s="153">
        <f t="shared" si="11"/>
        <v>3.7500000000000033E-2</v>
      </c>
      <c r="R170" s="251"/>
    </row>
    <row r="171" spans="2:18" s="3" customFormat="1" ht="27.95" customHeight="1">
      <c r="B171" s="249"/>
      <c r="C171" s="255"/>
      <c r="D171" s="17" t="s">
        <v>1273</v>
      </c>
      <c r="E171" s="18" t="s">
        <v>890</v>
      </c>
      <c r="F171" s="19" t="s">
        <v>1306</v>
      </c>
      <c r="G171" s="14" t="s">
        <v>12</v>
      </c>
      <c r="H171" s="15">
        <v>0.8</v>
      </c>
      <c r="I171" s="179" t="s">
        <v>1357</v>
      </c>
      <c r="J171" s="13" t="s">
        <v>946</v>
      </c>
      <c r="K171" s="165" t="s">
        <v>79</v>
      </c>
      <c r="L171" s="13" t="s">
        <v>299</v>
      </c>
      <c r="M171" s="85">
        <v>0.2</v>
      </c>
      <c r="N171" s="15">
        <f t="shared" si="8"/>
        <v>0</v>
      </c>
      <c r="O171" s="78">
        <f t="shared" si="9"/>
        <v>0.16000000000000003</v>
      </c>
      <c r="P171" s="78">
        <f t="shared" si="10"/>
        <v>0</v>
      </c>
      <c r="Q171" s="153">
        <f t="shared" si="11"/>
        <v>0</v>
      </c>
      <c r="R171" s="251"/>
    </row>
    <row r="172" spans="2:18" s="3" customFormat="1" ht="27.95" customHeight="1">
      <c r="B172" s="249"/>
      <c r="C172" s="255"/>
      <c r="D172" s="20"/>
      <c r="E172" s="21"/>
      <c r="F172" s="31"/>
      <c r="G172" s="14" t="s">
        <v>13</v>
      </c>
      <c r="H172" s="15">
        <v>0.1</v>
      </c>
      <c r="I172" s="165" t="s">
        <v>1359</v>
      </c>
      <c r="J172" s="13" t="s">
        <v>1403</v>
      </c>
      <c r="K172" s="165" t="s">
        <v>221</v>
      </c>
      <c r="L172" s="206" t="s">
        <v>1352</v>
      </c>
      <c r="M172" s="85">
        <f>M171</f>
        <v>0.2</v>
      </c>
      <c r="N172" s="15">
        <f t="shared" si="8"/>
        <v>0.99</v>
      </c>
      <c r="O172" s="78">
        <f t="shared" si="9"/>
        <v>0</v>
      </c>
      <c r="P172" s="78">
        <f t="shared" si="10"/>
        <v>1.9800000000000005E-2</v>
      </c>
      <c r="Q172" s="153">
        <f t="shared" si="11"/>
        <v>2.0000000000000023E-4</v>
      </c>
      <c r="R172" s="251"/>
    </row>
    <row r="173" spans="2:18" s="3" customFormat="1" ht="27.95" customHeight="1">
      <c r="B173" s="249"/>
      <c r="C173" s="255"/>
      <c r="D173" s="20"/>
      <c r="E173" s="21"/>
      <c r="F173" s="31"/>
      <c r="G173" s="90" t="s">
        <v>14</v>
      </c>
      <c r="H173" s="172">
        <v>0.1</v>
      </c>
      <c r="I173" s="179" t="s">
        <v>1357</v>
      </c>
      <c r="J173" s="180" t="s">
        <v>946</v>
      </c>
      <c r="K173" s="179" t="s">
        <v>79</v>
      </c>
      <c r="L173" s="180" t="s">
        <v>299</v>
      </c>
      <c r="M173" s="93">
        <f>M172</f>
        <v>0.2</v>
      </c>
      <c r="N173" s="15">
        <f t="shared" si="8"/>
        <v>0</v>
      </c>
      <c r="O173" s="78">
        <f t="shared" si="9"/>
        <v>2.0000000000000004E-2</v>
      </c>
      <c r="P173" s="78">
        <f t="shared" si="10"/>
        <v>0</v>
      </c>
      <c r="Q173" s="153">
        <f t="shared" si="11"/>
        <v>0</v>
      </c>
      <c r="R173" s="251"/>
    </row>
    <row r="174" spans="2:18" s="3" customFormat="1" ht="27.95" customHeight="1">
      <c r="B174" s="249"/>
      <c r="C174" s="255"/>
      <c r="D174" s="17" t="s">
        <v>1274</v>
      </c>
      <c r="E174" s="18" t="s">
        <v>890</v>
      </c>
      <c r="F174" s="19" t="s">
        <v>1307</v>
      </c>
      <c r="G174" s="14" t="s">
        <v>12</v>
      </c>
      <c r="H174" s="15">
        <v>0.8</v>
      </c>
      <c r="I174" s="165" t="s">
        <v>339</v>
      </c>
      <c r="J174" s="13" t="s">
        <v>1404</v>
      </c>
      <c r="K174" s="165" t="s">
        <v>221</v>
      </c>
      <c r="L174" s="206" t="s">
        <v>1352</v>
      </c>
      <c r="M174" s="85">
        <v>0.2</v>
      </c>
      <c r="N174" s="15">
        <f t="shared" si="8"/>
        <v>0.99</v>
      </c>
      <c r="O174" s="78">
        <f t="shared" si="9"/>
        <v>0</v>
      </c>
      <c r="P174" s="78">
        <f t="shared" si="10"/>
        <v>0.15840000000000004</v>
      </c>
      <c r="Q174" s="153">
        <f t="shared" si="11"/>
        <v>1.6000000000000018E-3</v>
      </c>
      <c r="R174" s="251"/>
    </row>
    <row r="175" spans="2:18" s="3" customFormat="1" ht="27.95" customHeight="1">
      <c r="B175" s="249"/>
      <c r="C175" s="255"/>
      <c r="D175" s="20"/>
      <c r="E175" s="21"/>
      <c r="F175" s="31"/>
      <c r="G175" s="14" t="s">
        <v>13</v>
      </c>
      <c r="H175" s="15">
        <v>0.1</v>
      </c>
      <c r="I175" s="165" t="s">
        <v>81</v>
      </c>
      <c r="J175" s="180" t="s">
        <v>946</v>
      </c>
      <c r="K175" s="179" t="s">
        <v>79</v>
      </c>
      <c r="L175" s="180" t="s">
        <v>299</v>
      </c>
      <c r="M175" s="85">
        <f>M174</f>
        <v>0.2</v>
      </c>
      <c r="N175" s="15">
        <f t="shared" si="8"/>
        <v>0</v>
      </c>
      <c r="O175" s="78">
        <f t="shared" si="9"/>
        <v>2.0000000000000004E-2</v>
      </c>
      <c r="P175" s="78">
        <f t="shared" si="10"/>
        <v>0</v>
      </c>
      <c r="Q175" s="153">
        <f t="shared" si="11"/>
        <v>0</v>
      </c>
      <c r="R175" s="251"/>
    </row>
    <row r="176" spans="2:18" s="3" customFormat="1" ht="27.95" customHeight="1">
      <c r="B176" s="249"/>
      <c r="C176" s="255"/>
      <c r="D176" s="20"/>
      <c r="E176" s="21"/>
      <c r="F176" s="31"/>
      <c r="G176" s="90" t="s">
        <v>14</v>
      </c>
      <c r="H176" s="172">
        <v>0.1</v>
      </c>
      <c r="I176" s="179" t="s">
        <v>222</v>
      </c>
      <c r="J176" s="180" t="s">
        <v>946</v>
      </c>
      <c r="K176" s="179" t="s">
        <v>79</v>
      </c>
      <c r="L176" s="180" t="s">
        <v>299</v>
      </c>
      <c r="M176" s="93">
        <f>M175</f>
        <v>0.2</v>
      </c>
      <c r="N176" s="15">
        <f t="shared" si="8"/>
        <v>0</v>
      </c>
      <c r="O176" s="78">
        <f t="shared" si="9"/>
        <v>2.0000000000000004E-2</v>
      </c>
      <c r="P176" s="78">
        <f t="shared" si="10"/>
        <v>0</v>
      </c>
      <c r="Q176" s="153">
        <f t="shared" si="11"/>
        <v>0</v>
      </c>
      <c r="R176" s="251"/>
    </row>
    <row r="177" spans="2:18" s="3" customFormat="1" ht="27.95" customHeight="1">
      <c r="B177" s="249"/>
      <c r="C177" s="255"/>
      <c r="D177" s="17" t="s">
        <v>1275</v>
      </c>
      <c r="E177" s="18" t="s">
        <v>71</v>
      </c>
      <c r="F177" s="19" t="s">
        <v>1222</v>
      </c>
      <c r="G177" s="14" t="s">
        <v>205</v>
      </c>
      <c r="H177" s="15">
        <v>0.4</v>
      </c>
      <c r="I177" s="179" t="s">
        <v>222</v>
      </c>
      <c r="J177" s="180" t="s">
        <v>946</v>
      </c>
      <c r="K177" s="179" t="s">
        <v>79</v>
      </c>
      <c r="L177" s="180" t="s">
        <v>299</v>
      </c>
      <c r="M177" s="85">
        <v>2</v>
      </c>
      <c r="N177" s="15">
        <f t="shared" si="8"/>
        <v>0</v>
      </c>
      <c r="O177" s="78">
        <f t="shared" si="9"/>
        <v>0.8</v>
      </c>
      <c r="P177" s="78">
        <f t="shared" si="10"/>
        <v>0</v>
      </c>
      <c r="Q177" s="81">
        <f t="shared" si="11"/>
        <v>0</v>
      </c>
      <c r="R177" s="251"/>
    </row>
    <row r="178" spans="2:18" s="3" customFormat="1" ht="27.95" customHeight="1">
      <c r="B178" s="249"/>
      <c r="C178" s="255"/>
      <c r="D178" s="20"/>
      <c r="E178" s="21"/>
      <c r="F178" s="31"/>
      <c r="G178" s="14" t="s">
        <v>206</v>
      </c>
      <c r="H178" s="15">
        <v>0.4</v>
      </c>
      <c r="I178" s="165" t="s">
        <v>339</v>
      </c>
      <c r="J178" s="13" t="s">
        <v>1405</v>
      </c>
      <c r="K178" s="165" t="s">
        <v>221</v>
      </c>
      <c r="L178" s="206" t="s">
        <v>1352</v>
      </c>
      <c r="M178" s="85">
        <f>M177</f>
        <v>2</v>
      </c>
      <c r="N178" s="15">
        <f t="shared" si="8"/>
        <v>0.99</v>
      </c>
      <c r="O178" s="78">
        <f t="shared" si="9"/>
        <v>0</v>
      </c>
      <c r="P178" s="78">
        <f t="shared" si="10"/>
        <v>0.79200000000000004</v>
      </c>
      <c r="Q178" s="153">
        <f t="shared" si="11"/>
        <v>8.0000000000000071E-3</v>
      </c>
      <c r="R178" s="251"/>
    </row>
    <row r="179" spans="2:18" s="3" customFormat="1" ht="27.95" customHeight="1">
      <c r="B179" s="249"/>
      <c r="C179" s="255"/>
      <c r="D179" s="20"/>
      <c r="E179" s="21"/>
      <c r="F179" s="31"/>
      <c r="G179" s="90" t="s">
        <v>14</v>
      </c>
      <c r="H179" s="172">
        <v>0.2</v>
      </c>
      <c r="I179" s="179" t="s">
        <v>222</v>
      </c>
      <c r="J179" s="180" t="s">
        <v>946</v>
      </c>
      <c r="K179" s="179" t="s">
        <v>79</v>
      </c>
      <c r="L179" s="180" t="s">
        <v>299</v>
      </c>
      <c r="M179" s="85">
        <f>M178</f>
        <v>2</v>
      </c>
      <c r="N179" s="15">
        <f t="shared" si="8"/>
        <v>0</v>
      </c>
      <c r="O179" s="78">
        <f t="shared" si="9"/>
        <v>0.4</v>
      </c>
      <c r="P179" s="78">
        <f t="shared" si="10"/>
        <v>0</v>
      </c>
      <c r="Q179" s="153">
        <f t="shared" si="11"/>
        <v>0</v>
      </c>
      <c r="R179" s="251"/>
    </row>
    <row r="180" spans="2:18" s="3" customFormat="1" ht="27.95" customHeight="1">
      <c r="B180" s="249"/>
      <c r="C180" s="92" t="s">
        <v>1316</v>
      </c>
      <c r="D180" s="17" t="s">
        <v>1276</v>
      </c>
      <c r="E180" s="18" t="s">
        <v>890</v>
      </c>
      <c r="F180" s="19" t="s">
        <v>1317</v>
      </c>
      <c r="G180" s="14" t="s">
        <v>12</v>
      </c>
      <c r="H180" s="15">
        <v>0.8</v>
      </c>
      <c r="I180" s="165" t="s">
        <v>204</v>
      </c>
      <c r="J180" s="13" t="s">
        <v>1406</v>
      </c>
      <c r="K180" s="165" t="s">
        <v>221</v>
      </c>
      <c r="L180" s="206" t="s">
        <v>1352</v>
      </c>
      <c r="M180" s="85">
        <v>0.2</v>
      </c>
      <c r="N180" s="15">
        <f t="shared" si="8"/>
        <v>0.99</v>
      </c>
      <c r="O180" s="78">
        <f t="shared" si="9"/>
        <v>0</v>
      </c>
      <c r="P180" s="78">
        <f t="shared" si="10"/>
        <v>0.15840000000000004</v>
      </c>
      <c r="Q180" s="153">
        <f t="shared" si="11"/>
        <v>1.6000000000000018E-3</v>
      </c>
      <c r="R180" s="251"/>
    </row>
    <row r="181" spans="2:18" s="3" customFormat="1" ht="27.95" customHeight="1">
      <c r="B181" s="249"/>
      <c r="C181" s="255"/>
      <c r="D181" s="20"/>
      <c r="E181" s="21"/>
      <c r="F181" s="31"/>
      <c r="G181" s="14" t="s">
        <v>13</v>
      </c>
      <c r="H181" s="15">
        <v>0.1</v>
      </c>
      <c r="I181" s="165" t="s">
        <v>1358</v>
      </c>
      <c r="J181" s="13" t="s">
        <v>946</v>
      </c>
      <c r="K181" s="165" t="s">
        <v>79</v>
      </c>
      <c r="L181" s="13" t="s">
        <v>299</v>
      </c>
      <c r="M181" s="85">
        <f>M180</f>
        <v>0.2</v>
      </c>
      <c r="N181" s="15">
        <f t="shared" si="8"/>
        <v>0</v>
      </c>
      <c r="O181" s="78">
        <f t="shared" si="9"/>
        <v>2.0000000000000004E-2</v>
      </c>
      <c r="P181" s="78">
        <f t="shared" si="10"/>
        <v>0</v>
      </c>
      <c r="Q181" s="153">
        <f t="shared" si="11"/>
        <v>0</v>
      </c>
      <c r="R181" s="251"/>
    </row>
    <row r="182" spans="2:18" s="3" customFormat="1" ht="27.95" customHeight="1">
      <c r="B182" s="249"/>
      <c r="C182" s="255"/>
      <c r="D182" s="20"/>
      <c r="E182" s="21"/>
      <c r="F182" s="31"/>
      <c r="G182" s="90" t="s">
        <v>14</v>
      </c>
      <c r="H182" s="172">
        <v>0.1</v>
      </c>
      <c r="I182" s="179" t="s">
        <v>1357</v>
      </c>
      <c r="J182" s="13" t="s">
        <v>946</v>
      </c>
      <c r="K182" s="165" t="s">
        <v>79</v>
      </c>
      <c r="L182" s="13" t="s">
        <v>299</v>
      </c>
      <c r="M182" s="93">
        <f>M181</f>
        <v>0.2</v>
      </c>
      <c r="N182" s="15">
        <f t="shared" si="8"/>
        <v>0</v>
      </c>
      <c r="O182" s="78">
        <f t="shared" si="9"/>
        <v>2.0000000000000004E-2</v>
      </c>
      <c r="P182" s="78">
        <f t="shared" si="10"/>
        <v>0</v>
      </c>
      <c r="Q182" s="153">
        <f t="shared" si="11"/>
        <v>0</v>
      </c>
      <c r="R182" s="251"/>
    </row>
    <row r="183" spans="2:18" s="3" customFormat="1" ht="27.95" customHeight="1">
      <c r="B183" s="249"/>
      <c r="C183" s="255"/>
      <c r="D183" s="17" t="s">
        <v>1277</v>
      </c>
      <c r="E183" s="18" t="s">
        <v>890</v>
      </c>
      <c r="F183" s="19" t="s">
        <v>1301</v>
      </c>
      <c r="G183" s="14" t="s">
        <v>12</v>
      </c>
      <c r="H183" s="15">
        <v>0.8</v>
      </c>
      <c r="I183" s="179" t="s">
        <v>1357</v>
      </c>
      <c r="J183" s="13" t="s">
        <v>946</v>
      </c>
      <c r="K183" s="165" t="s">
        <v>79</v>
      </c>
      <c r="L183" s="13" t="s">
        <v>299</v>
      </c>
      <c r="M183" s="85">
        <v>0.2</v>
      </c>
      <c r="N183" s="15">
        <f t="shared" si="8"/>
        <v>0</v>
      </c>
      <c r="O183" s="78">
        <f t="shared" si="9"/>
        <v>0.16000000000000003</v>
      </c>
      <c r="P183" s="78">
        <f t="shared" si="10"/>
        <v>0</v>
      </c>
      <c r="Q183" s="153">
        <f t="shared" si="11"/>
        <v>0</v>
      </c>
      <c r="R183" s="251"/>
    </row>
    <row r="184" spans="2:18" s="3" customFormat="1" ht="27.95" customHeight="1">
      <c r="B184" s="249"/>
      <c r="C184" s="255"/>
      <c r="D184" s="20"/>
      <c r="E184" s="21"/>
      <c r="F184" s="31"/>
      <c r="G184" s="14" t="s">
        <v>13</v>
      </c>
      <c r="H184" s="15">
        <v>0.1</v>
      </c>
      <c r="I184" s="165" t="s">
        <v>1359</v>
      </c>
      <c r="J184" s="13" t="s">
        <v>1407</v>
      </c>
      <c r="K184" s="165" t="s">
        <v>221</v>
      </c>
      <c r="L184" s="206" t="s">
        <v>1352</v>
      </c>
      <c r="M184" s="85">
        <f>M183</f>
        <v>0.2</v>
      </c>
      <c r="N184" s="15">
        <f t="shared" si="8"/>
        <v>0.99</v>
      </c>
      <c r="O184" s="78">
        <f t="shared" si="9"/>
        <v>0</v>
      </c>
      <c r="P184" s="78">
        <f t="shared" si="10"/>
        <v>1.9800000000000005E-2</v>
      </c>
      <c r="Q184" s="153">
        <f t="shared" si="11"/>
        <v>2.0000000000000023E-4</v>
      </c>
      <c r="R184" s="251"/>
    </row>
    <row r="185" spans="2:18" s="3" customFormat="1" ht="27.95" customHeight="1">
      <c r="B185" s="249"/>
      <c r="C185" s="255"/>
      <c r="D185" s="20"/>
      <c r="E185" s="21"/>
      <c r="F185" s="31"/>
      <c r="G185" s="90" t="s">
        <v>14</v>
      </c>
      <c r="H185" s="172">
        <v>0.1</v>
      </c>
      <c r="I185" s="179" t="s">
        <v>1357</v>
      </c>
      <c r="J185" s="180" t="s">
        <v>946</v>
      </c>
      <c r="K185" s="179" t="s">
        <v>79</v>
      </c>
      <c r="L185" s="180" t="s">
        <v>299</v>
      </c>
      <c r="M185" s="93">
        <f>M184</f>
        <v>0.2</v>
      </c>
      <c r="N185" s="15">
        <f t="shared" si="8"/>
        <v>0</v>
      </c>
      <c r="O185" s="78">
        <f t="shared" si="9"/>
        <v>2.0000000000000004E-2</v>
      </c>
      <c r="P185" s="78">
        <f t="shared" si="10"/>
        <v>0</v>
      </c>
      <c r="Q185" s="153">
        <f t="shared" si="11"/>
        <v>0</v>
      </c>
      <c r="R185" s="251"/>
    </row>
    <row r="186" spans="2:18" s="3" customFormat="1" ht="27.95" customHeight="1">
      <c r="B186" s="249"/>
      <c r="C186" s="255"/>
      <c r="D186" s="17" t="s">
        <v>1278</v>
      </c>
      <c r="E186" s="18" t="s">
        <v>1247</v>
      </c>
      <c r="F186" s="19" t="s">
        <v>1318</v>
      </c>
      <c r="G186" s="168" t="s">
        <v>356</v>
      </c>
      <c r="H186" s="164">
        <v>0.25</v>
      </c>
      <c r="I186" s="165" t="s">
        <v>204</v>
      </c>
      <c r="J186" s="13" t="s">
        <v>1406</v>
      </c>
      <c r="K186" s="165" t="s">
        <v>1350</v>
      </c>
      <c r="L186" s="207" t="s">
        <v>1352</v>
      </c>
      <c r="M186" s="85">
        <v>15</v>
      </c>
      <c r="N186" s="15">
        <f t="shared" si="8"/>
        <v>0.99</v>
      </c>
      <c r="O186" s="78">
        <f t="shared" si="9"/>
        <v>0</v>
      </c>
      <c r="P186" s="78">
        <f t="shared" si="10"/>
        <v>3.7124999999999999</v>
      </c>
      <c r="Q186" s="153">
        <f t="shared" si="11"/>
        <v>3.7500000000000033E-2</v>
      </c>
      <c r="R186" s="251"/>
    </row>
    <row r="187" spans="2:18" s="3" customFormat="1" ht="27.95" customHeight="1">
      <c r="B187" s="249"/>
      <c r="C187" s="255"/>
      <c r="D187" s="20"/>
      <c r="E187" s="21"/>
      <c r="F187" s="31"/>
      <c r="G187" s="168" t="s">
        <v>886</v>
      </c>
      <c r="H187" s="164">
        <v>0.25</v>
      </c>
      <c r="I187" s="161" t="s">
        <v>68</v>
      </c>
      <c r="J187" s="13" t="s">
        <v>1408</v>
      </c>
      <c r="K187" s="161" t="s">
        <v>1350</v>
      </c>
      <c r="L187" s="207" t="s">
        <v>1352</v>
      </c>
      <c r="M187" s="85">
        <f>M186</f>
        <v>15</v>
      </c>
      <c r="N187" s="15">
        <f t="shared" si="8"/>
        <v>0.99</v>
      </c>
      <c r="O187" s="78">
        <f t="shared" si="9"/>
        <v>0</v>
      </c>
      <c r="P187" s="78">
        <f t="shared" si="10"/>
        <v>3.7124999999999999</v>
      </c>
      <c r="Q187" s="153">
        <f t="shared" si="11"/>
        <v>3.7500000000000033E-2</v>
      </c>
      <c r="R187" s="251"/>
    </row>
    <row r="188" spans="2:18" s="3" customFormat="1" ht="27.95" customHeight="1">
      <c r="B188" s="249"/>
      <c r="C188" s="255"/>
      <c r="D188" s="20"/>
      <c r="E188" s="21"/>
      <c r="F188" s="31"/>
      <c r="G188" s="168" t="s">
        <v>887</v>
      </c>
      <c r="H188" s="164">
        <v>0.25</v>
      </c>
      <c r="I188" s="165" t="s">
        <v>1356</v>
      </c>
      <c r="J188" s="162" t="s">
        <v>1409</v>
      </c>
      <c r="K188" s="161" t="s">
        <v>1350</v>
      </c>
      <c r="L188" s="207" t="s">
        <v>1352</v>
      </c>
      <c r="M188" s="85">
        <f>M187</f>
        <v>15</v>
      </c>
      <c r="N188" s="15">
        <f t="shared" si="8"/>
        <v>0.99</v>
      </c>
      <c r="O188" s="78">
        <f t="shared" si="9"/>
        <v>0</v>
      </c>
      <c r="P188" s="78">
        <f t="shared" si="10"/>
        <v>3.7124999999999999</v>
      </c>
      <c r="Q188" s="153">
        <f t="shared" si="11"/>
        <v>3.7500000000000033E-2</v>
      </c>
      <c r="R188" s="251"/>
    </row>
    <row r="189" spans="2:18" s="3" customFormat="1" ht="27.95" customHeight="1">
      <c r="B189" s="249"/>
      <c r="C189" s="255"/>
      <c r="D189" s="20"/>
      <c r="E189" s="21"/>
      <c r="F189" s="31"/>
      <c r="G189" s="186" t="s">
        <v>888</v>
      </c>
      <c r="H189" s="183">
        <v>0.25</v>
      </c>
      <c r="I189" s="165" t="s">
        <v>1356</v>
      </c>
      <c r="J189" s="162" t="s">
        <v>1410</v>
      </c>
      <c r="K189" s="165" t="s">
        <v>1350</v>
      </c>
      <c r="L189" s="207" t="s">
        <v>1352</v>
      </c>
      <c r="M189" s="93">
        <f>M188</f>
        <v>15</v>
      </c>
      <c r="N189" s="15">
        <f t="shared" si="8"/>
        <v>0.99</v>
      </c>
      <c r="O189" s="78">
        <f t="shared" si="9"/>
        <v>0</v>
      </c>
      <c r="P189" s="78">
        <f t="shared" si="10"/>
        <v>3.7124999999999999</v>
      </c>
      <c r="Q189" s="153">
        <f t="shared" si="11"/>
        <v>3.7500000000000033E-2</v>
      </c>
      <c r="R189" s="251"/>
    </row>
    <row r="190" spans="2:18" s="3" customFormat="1" ht="27.95" customHeight="1">
      <c r="B190" s="249"/>
      <c r="C190" s="255"/>
      <c r="D190" s="17" t="s">
        <v>1279</v>
      </c>
      <c r="E190" s="18" t="s">
        <v>890</v>
      </c>
      <c r="F190" s="19" t="s">
        <v>1319</v>
      </c>
      <c r="G190" s="14" t="s">
        <v>12</v>
      </c>
      <c r="H190" s="15">
        <v>0.8</v>
      </c>
      <c r="I190" s="165" t="s">
        <v>204</v>
      </c>
      <c r="J190" s="13" t="s">
        <v>1407</v>
      </c>
      <c r="K190" s="165" t="s">
        <v>1350</v>
      </c>
      <c r="L190" s="207" t="s">
        <v>1352</v>
      </c>
      <c r="M190" s="85">
        <v>0.2</v>
      </c>
      <c r="N190" s="15">
        <f t="shared" si="8"/>
        <v>0.99</v>
      </c>
      <c r="O190" s="78">
        <f t="shared" si="9"/>
        <v>0</v>
      </c>
      <c r="P190" s="78">
        <f t="shared" si="10"/>
        <v>0.15840000000000004</v>
      </c>
      <c r="Q190" s="153">
        <f t="shared" si="11"/>
        <v>1.6000000000000018E-3</v>
      </c>
      <c r="R190" s="251"/>
    </row>
    <row r="191" spans="2:18" s="3" customFormat="1" ht="27.95" customHeight="1">
      <c r="B191" s="249"/>
      <c r="C191" s="255"/>
      <c r="D191" s="20"/>
      <c r="E191" s="21"/>
      <c r="F191" s="31"/>
      <c r="G191" s="14" t="s">
        <v>13</v>
      </c>
      <c r="H191" s="15">
        <v>0.1</v>
      </c>
      <c r="I191" s="165" t="s">
        <v>1380</v>
      </c>
      <c r="J191" s="180" t="s">
        <v>946</v>
      </c>
      <c r="K191" s="179" t="s">
        <v>298</v>
      </c>
      <c r="L191" s="173" t="s">
        <v>109</v>
      </c>
      <c r="M191" s="85">
        <f>M190</f>
        <v>0.2</v>
      </c>
      <c r="N191" s="15">
        <f t="shared" si="8"/>
        <v>0</v>
      </c>
      <c r="O191" s="78">
        <f t="shared" si="9"/>
        <v>2.0000000000000004E-2</v>
      </c>
      <c r="P191" s="78">
        <f t="shared" si="10"/>
        <v>0</v>
      </c>
      <c r="Q191" s="153">
        <f t="shared" si="11"/>
        <v>0</v>
      </c>
      <c r="R191" s="251"/>
    </row>
    <row r="192" spans="2:18" s="3" customFormat="1" ht="27.95" customHeight="1">
      <c r="B192" s="249"/>
      <c r="C192" s="255"/>
      <c r="D192" s="20"/>
      <c r="E192" s="21"/>
      <c r="F192" s="31"/>
      <c r="G192" s="90" t="s">
        <v>14</v>
      </c>
      <c r="H192" s="172">
        <v>0.1</v>
      </c>
      <c r="I192" s="179" t="s">
        <v>222</v>
      </c>
      <c r="J192" s="180" t="s">
        <v>946</v>
      </c>
      <c r="K192" s="179" t="s">
        <v>298</v>
      </c>
      <c r="L192" s="173" t="s">
        <v>109</v>
      </c>
      <c r="M192" s="93">
        <f>M191</f>
        <v>0.2</v>
      </c>
      <c r="N192" s="15">
        <f t="shared" si="8"/>
        <v>0</v>
      </c>
      <c r="O192" s="78">
        <f t="shared" si="9"/>
        <v>2.0000000000000004E-2</v>
      </c>
      <c r="P192" s="78">
        <f t="shared" si="10"/>
        <v>0</v>
      </c>
      <c r="Q192" s="153">
        <f t="shared" si="11"/>
        <v>0</v>
      </c>
      <c r="R192" s="251"/>
    </row>
    <row r="193" spans="2:18" s="3" customFormat="1" ht="27.95" customHeight="1">
      <c r="B193" s="249"/>
      <c r="C193" s="255"/>
      <c r="D193" s="17" t="s">
        <v>1280</v>
      </c>
      <c r="E193" s="18" t="s">
        <v>890</v>
      </c>
      <c r="F193" s="19" t="s">
        <v>1320</v>
      </c>
      <c r="G193" s="14" t="s">
        <v>12</v>
      </c>
      <c r="H193" s="15">
        <v>0.8</v>
      </c>
      <c r="I193" s="179" t="s">
        <v>222</v>
      </c>
      <c r="J193" s="180" t="s">
        <v>946</v>
      </c>
      <c r="K193" s="179" t="s">
        <v>298</v>
      </c>
      <c r="L193" s="173" t="s">
        <v>109</v>
      </c>
      <c r="M193" s="85">
        <v>0.2</v>
      </c>
      <c r="N193" s="15">
        <f t="shared" si="8"/>
        <v>0</v>
      </c>
      <c r="O193" s="78">
        <f t="shared" si="9"/>
        <v>0.16000000000000003</v>
      </c>
      <c r="P193" s="78">
        <f t="shared" si="10"/>
        <v>0</v>
      </c>
      <c r="Q193" s="153">
        <f t="shared" si="11"/>
        <v>0</v>
      </c>
      <c r="R193" s="251"/>
    </row>
    <row r="194" spans="2:18" s="3" customFormat="1" ht="27.95" customHeight="1">
      <c r="B194" s="249"/>
      <c r="C194" s="255"/>
      <c r="D194" s="20"/>
      <c r="E194" s="21"/>
      <c r="F194" s="31"/>
      <c r="G194" s="14" t="s">
        <v>13</v>
      </c>
      <c r="H194" s="15">
        <v>0.1</v>
      </c>
      <c r="I194" s="165" t="s">
        <v>204</v>
      </c>
      <c r="J194" s="13" t="s">
        <v>1411</v>
      </c>
      <c r="K194" s="165" t="s">
        <v>1350</v>
      </c>
      <c r="L194" s="207" t="s">
        <v>1352</v>
      </c>
      <c r="M194" s="85">
        <f>M193</f>
        <v>0.2</v>
      </c>
      <c r="N194" s="15">
        <f t="shared" si="8"/>
        <v>0.99</v>
      </c>
      <c r="O194" s="78">
        <f t="shared" si="9"/>
        <v>0</v>
      </c>
      <c r="P194" s="78">
        <f t="shared" si="10"/>
        <v>1.9800000000000005E-2</v>
      </c>
      <c r="Q194" s="153">
        <f t="shared" si="11"/>
        <v>2.0000000000000023E-4</v>
      </c>
      <c r="R194" s="251"/>
    </row>
    <row r="195" spans="2:18" s="3" customFormat="1" ht="27.95" customHeight="1">
      <c r="B195" s="249"/>
      <c r="C195" s="255"/>
      <c r="D195" s="20"/>
      <c r="E195" s="21"/>
      <c r="F195" s="31"/>
      <c r="G195" s="90" t="s">
        <v>14</v>
      </c>
      <c r="H195" s="172">
        <v>0.1</v>
      </c>
      <c r="I195" s="179" t="s">
        <v>222</v>
      </c>
      <c r="J195" s="180" t="s">
        <v>946</v>
      </c>
      <c r="K195" s="179" t="s">
        <v>298</v>
      </c>
      <c r="L195" s="173" t="s">
        <v>109</v>
      </c>
      <c r="M195" s="93">
        <f>M194</f>
        <v>0.2</v>
      </c>
      <c r="N195" s="15">
        <f t="shared" si="8"/>
        <v>0</v>
      </c>
      <c r="O195" s="78">
        <f t="shared" si="9"/>
        <v>2.0000000000000004E-2</v>
      </c>
      <c r="P195" s="78">
        <f t="shared" si="10"/>
        <v>0</v>
      </c>
      <c r="Q195" s="153">
        <f t="shared" si="11"/>
        <v>0</v>
      </c>
      <c r="R195" s="251"/>
    </row>
    <row r="196" spans="2:18" s="3" customFormat="1" ht="27.95" customHeight="1">
      <c r="B196" s="249"/>
      <c r="C196" s="255"/>
      <c r="D196" s="17" t="s">
        <v>1281</v>
      </c>
      <c r="E196" s="18" t="s">
        <v>71</v>
      </c>
      <c r="F196" s="19" t="s">
        <v>3759</v>
      </c>
      <c r="G196" s="14" t="s">
        <v>205</v>
      </c>
      <c r="H196" s="15">
        <v>0.4</v>
      </c>
      <c r="I196" s="179" t="s">
        <v>222</v>
      </c>
      <c r="J196" s="180" t="s">
        <v>946</v>
      </c>
      <c r="K196" s="179" t="s">
        <v>298</v>
      </c>
      <c r="L196" s="173" t="s">
        <v>109</v>
      </c>
      <c r="M196" s="85">
        <v>2</v>
      </c>
      <c r="N196" s="15">
        <f t="shared" si="8"/>
        <v>0</v>
      </c>
      <c r="O196" s="78">
        <f t="shared" si="9"/>
        <v>0.8</v>
      </c>
      <c r="P196" s="78">
        <f t="shared" si="10"/>
        <v>0</v>
      </c>
      <c r="Q196" s="153">
        <f t="shared" si="11"/>
        <v>0</v>
      </c>
      <c r="R196" s="251"/>
    </row>
    <row r="197" spans="2:18" s="3" customFormat="1" ht="27.95" customHeight="1">
      <c r="B197" s="249"/>
      <c r="C197" s="255"/>
      <c r="D197" s="20"/>
      <c r="E197" s="21"/>
      <c r="F197" s="31"/>
      <c r="G197" s="14" t="s">
        <v>206</v>
      </c>
      <c r="H197" s="15">
        <v>0.4</v>
      </c>
      <c r="I197" s="165" t="s">
        <v>204</v>
      </c>
      <c r="J197" s="13" t="s">
        <v>1412</v>
      </c>
      <c r="K197" s="165" t="s">
        <v>1350</v>
      </c>
      <c r="L197" s="207" t="s">
        <v>1352</v>
      </c>
      <c r="M197" s="85">
        <f>M196</f>
        <v>2</v>
      </c>
      <c r="N197" s="15">
        <f t="shared" ref="N197:N228" si="12">IF(K197="Detected", 0.99,0)</f>
        <v>0.99</v>
      </c>
      <c r="O197" s="78">
        <f t="shared" ref="O197:O234" si="13">IF(I197="Safe", M197*H197,0)</f>
        <v>0</v>
      </c>
      <c r="P197" s="78">
        <f t="shared" ref="P197:P234" si="14">IF(I197="Dangerous",M197*H197*N197,0)</f>
        <v>0.79200000000000004</v>
      </c>
      <c r="Q197" s="153">
        <f t="shared" ref="Q197:Q234" si="15">IF(P197=0,0,M197*H197*(1-N197))</f>
        <v>8.0000000000000071E-3</v>
      </c>
      <c r="R197" s="251"/>
    </row>
    <row r="198" spans="2:18" s="3" customFormat="1" ht="27.95" customHeight="1">
      <c r="B198" s="249"/>
      <c r="C198" s="255"/>
      <c r="D198" s="20"/>
      <c r="E198" s="21"/>
      <c r="F198" s="31"/>
      <c r="G198" s="90" t="s">
        <v>14</v>
      </c>
      <c r="H198" s="172">
        <v>0.2</v>
      </c>
      <c r="I198" s="179" t="s">
        <v>222</v>
      </c>
      <c r="J198" s="180" t="s">
        <v>946</v>
      </c>
      <c r="K198" s="179" t="s">
        <v>298</v>
      </c>
      <c r="L198" s="173" t="s">
        <v>109</v>
      </c>
      <c r="M198" s="85">
        <f>M197</f>
        <v>2</v>
      </c>
      <c r="N198" s="15">
        <f t="shared" si="12"/>
        <v>0</v>
      </c>
      <c r="O198" s="78">
        <f t="shared" si="13"/>
        <v>0.4</v>
      </c>
      <c r="P198" s="78">
        <f t="shared" si="14"/>
        <v>0</v>
      </c>
      <c r="Q198" s="153">
        <f t="shared" si="15"/>
        <v>0</v>
      </c>
      <c r="R198" s="251"/>
    </row>
    <row r="199" spans="2:18" s="3" customFormat="1" ht="27.95" customHeight="1">
      <c r="B199" s="249"/>
      <c r="C199" s="255"/>
      <c r="D199" s="17" t="s">
        <v>1282</v>
      </c>
      <c r="E199" s="18" t="s">
        <v>71</v>
      </c>
      <c r="F199" s="19" t="s">
        <v>1308</v>
      </c>
      <c r="G199" s="14" t="s">
        <v>205</v>
      </c>
      <c r="H199" s="15">
        <v>0.4</v>
      </c>
      <c r="I199" s="179" t="s">
        <v>222</v>
      </c>
      <c r="J199" s="180" t="s">
        <v>946</v>
      </c>
      <c r="K199" s="179" t="s">
        <v>298</v>
      </c>
      <c r="L199" s="173" t="s">
        <v>109</v>
      </c>
      <c r="M199" s="85">
        <v>2</v>
      </c>
      <c r="N199" s="15">
        <f t="shared" si="12"/>
        <v>0</v>
      </c>
      <c r="O199" s="78">
        <f t="shared" si="13"/>
        <v>0.8</v>
      </c>
      <c r="P199" s="78">
        <f t="shared" si="14"/>
        <v>0</v>
      </c>
      <c r="Q199" s="153">
        <f t="shared" si="15"/>
        <v>0</v>
      </c>
      <c r="R199" s="251"/>
    </row>
    <row r="200" spans="2:18" s="3" customFormat="1" ht="27.95" customHeight="1">
      <c r="B200" s="249"/>
      <c r="C200" s="255"/>
      <c r="D200" s="20"/>
      <c r="E200" s="21"/>
      <c r="F200" s="31"/>
      <c r="G200" s="14" t="s">
        <v>206</v>
      </c>
      <c r="H200" s="15">
        <v>0.4</v>
      </c>
      <c r="I200" s="165" t="s">
        <v>68</v>
      </c>
      <c r="J200" s="13" t="s">
        <v>1381</v>
      </c>
      <c r="K200" s="16" t="s">
        <v>20</v>
      </c>
      <c r="L200" s="206" t="s">
        <v>1352</v>
      </c>
      <c r="M200" s="85">
        <f>M199</f>
        <v>2</v>
      </c>
      <c r="N200" s="15">
        <f t="shared" si="12"/>
        <v>0.99</v>
      </c>
      <c r="O200" s="78">
        <f t="shared" si="13"/>
        <v>0</v>
      </c>
      <c r="P200" s="78">
        <f t="shared" si="14"/>
        <v>0.79200000000000004</v>
      </c>
      <c r="Q200" s="153">
        <f t="shared" si="15"/>
        <v>8.0000000000000071E-3</v>
      </c>
      <c r="R200" s="251"/>
    </row>
    <row r="201" spans="2:18" s="3" customFormat="1" ht="27.95" customHeight="1">
      <c r="B201" s="249"/>
      <c r="C201" s="255"/>
      <c r="D201" s="20"/>
      <c r="E201" s="21"/>
      <c r="F201" s="31"/>
      <c r="G201" s="90" t="s">
        <v>14</v>
      </c>
      <c r="H201" s="172">
        <v>0.2</v>
      </c>
      <c r="I201" s="179" t="s">
        <v>222</v>
      </c>
      <c r="J201" s="180" t="s">
        <v>946</v>
      </c>
      <c r="K201" s="179" t="s">
        <v>298</v>
      </c>
      <c r="L201" s="173" t="s">
        <v>109</v>
      </c>
      <c r="M201" s="85">
        <f>M200</f>
        <v>2</v>
      </c>
      <c r="N201" s="15">
        <f t="shared" si="12"/>
        <v>0</v>
      </c>
      <c r="O201" s="78">
        <f t="shared" si="13"/>
        <v>0.4</v>
      </c>
      <c r="P201" s="78">
        <f t="shared" si="14"/>
        <v>0</v>
      </c>
      <c r="Q201" s="153">
        <f t="shared" si="15"/>
        <v>0</v>
      </c>
      <c r="R201" s="251"/>
    </row>
    <row r="202" spans="2:18" s="3" customFormat="1" ht="27.95" customHeight="1">
      <c r="B202" s="249"/>
      <c r="C202" s="255"/>
      <c r="D202" s="17" t="s">
        <v>1283</v>
      </c>
      <c r="E202" s="18" t="s">
        <v>899</v>
      </c>
      <c r="F202" s="19" t="s">
        <v>1331</v>
      </c>
      <c r="G202" s="168" t="s">
        <v>356</v>
      </c>
      <c r="H202" s="164">
        <v>0.25</v>
      </c>
      <c r="I202" s="165" t="s">
        <v>204</v>
      </c>
      <c r="J202" s="13" t="s">
        <v>1412</v>
      </c>
      <c r="K202" s="165" t="s">
        <v>1350</v>
      </c>
      <c r="L202" s="207" t="s">
        <v>1352</v>
      </c>
      <c r="M202" s="85">
        <v>0.69</v>
      </c>
      <c r="N202" s="15">
        <f t="shared" si="12"/>
        <v>0.99</v>
      </c>
      <c r="O202" s="78">
        <f t="shared" si="13"/>
        <v>0</v>
      </c>
      <c r="P202" s="78">
        <f t="shared" si="14"/>
        <v>0.17077499999999998</v>
      </c>
      <c r="Q202" s="153">
        <f t="shared" si="15"/>
        <v>1.7250000000000015E-3</v>
      </c>
      <c r="R202" s="557" t="s">
        <v>4477</v>
      </c>
    </row>
    <row r="203" spans="2:18" s="3" customFormat="1" ht="27.95" customHeight="1">
      <c r="B203" s="249"/>
      <c r="C203" s="255"/>
      <c r="D203" s="20"/>
      <c r="E203" s="21"/>
      <c r="F203" s="31"/>
      <c r="G203" s="168" t="s">
        <v>886</v>
      </c>
      <c r="H203" s="164">
        <v>0.25</v>
      </c>
      <c r="I203" s="16" t="s">
        <v>68</v>
      </c>
      <c r="J203" s="13" t="s">
        <v>1413</v>
      </c>
      <c r="K203" s="16" t="s">
        <v>82</v>
      </c>
      <c r="L203" s="207" t="s">
        <v>1352</v>
      </c>
      <c r="M203" s="85">
        <f>M202</f>
        <v>0.69</v>
      </c>
      <c r="N203" s="15">
        <f t="shared" si="12"/>
        <v>0.99</v>
      </c>
      <c r="O203" s="78">
        <f t="shared" si="13"/>
        <v>0</v>
      </c>
      <c r="P203" s="78">
        <f t="shared" si="14"/>
        <v>0.17077499999999998</v>
      </c>
      <c r="Q203" s="153">
        <f t="shared" si="15"/>
        <v>1.7250000000000015E-3</v>
      </c>
      <c r="R203" s="558"/>
    </row>
    <row r="204" spans="2:18" s="3" customFormat="1" ht="27.95" customHeight="1">
      <c r="B204" s="249"/>
      <c r="C204" s="255"/>
      <c r="D204" s="20"/>
      <c r="E204" s="21"/>
      <c r="F204" s="31"/>
      <c r="G204" s="168" t="s">
        <v>887</v>
      </c>
      <c r="H204" s="164">
        <v>0.25</v>
      </c>
      <c r="I204" s="16" t="s">
        <v>930</v>
      </c>
      <c r="J204" s="13" t="s">
        <v>1414</v>
      </c>
      <c r="K204" s="16" t="s">
        <v>82</v>
      </c>
      <c r="L204" s="207" t="s">
        <v>1352</v>
      </c>
      <c r="M204" s="85">
        <f>M203</f>
        <v>0.69</v>
      </c>
      <c r="N204" s="15">
        <f t="shared" si="12"/>
        <v>0.99</v>
      </c>
      <c r="O204" s="78">
        <f t="shared" si="13"/>
        <v>0</v>
      </c>
      <c r="P204" s="78">
        <f t="shared" si="14"/>
        <v>0.17077499999999998</v>
      </c>
      <c r="Q204" s="153">
        <f t="shared" si="15"/>
        <v>1.7250000000000015E-3</v>
      </c>
      <c r="R204" s="558"/>
    </row>
    <row r="205" spans="2:18" s="3" customFormat="1" ht="27.95" customHeight="1">
      <c r="B205" s="249"/>
      <c r="C205" s="255"/>
      <c r="D205" s="20"/>
      <c r="E205" s="21"/>
      <c r="F205" s="31"/>
      <c r="G205" s="186" t="s">
        <v>888</v>
      </c>
      <c r="H205" s="183">
        <v>0.25</v>
      </c>
      <c r="I205" s="165" t="s">
        <v>204</v>
      </c>
      <c r="J205" s="13" t="s">
        <v>1407</v>
      </c>
      <c r="K205" s="165" t="s">
        <v>1350</v>
      </c>
      <c r="L205" s="207" t="s">
        <v>1352</v>
      </c>
      <c r="M205" s="93">
        <f>M204</f>
        <v>0.69</v>
      </c>
      <c r="N205" s="15">
        <f t="shared" si="12"/>
        <v>0.99</v>
      </c>
      <c r="O205" s="78">
        <f t="shared" si="13"/>
        <v>0</v>
      </c>
      <c r="P205" s="78">
        <f t="shared" si="14"/>
        <v>0.17077499999999998</v>
      </c>
      <c r="Q205" s="153">
        <f t="shared" si="15"/>
        <v>1.7250000000000015E-3</v>
      </c>
      <c r="R205" s="559"/>
    </row>
    <row r="206" spans="2:18" s="3" customFormat="1" ht="27.95" customHeight="1">
      <c r="B206" s="249"/>
      <c r="C206" s="255"/>
      <c r="D206" s="17" t="s">
        <v>1284</v>
      </c>
      <c r="E206" s="18" t="s">
        <v>76</v>
      </c>
      <c r="F206" s="19" t="s">
        <v>1334</v>
      </c>
      <c r="G206" s="168" t="s">
        <v>356</v>
      </c>
      <c r="H206" s="164">
        <v>0.25</v>
      </c>
      <c r="I206" s="16" t="s">
        <v>81</v>
      </c>
      <c r="J206" s="12" t="s">
        <v>946</v>
      </c>
      <c r="K206" s="16" t="s">
        <v>298</v>
      </c>
      <c r="L206" s="65" t="s">
        <v>217</v>
      </c>
      <c r="M206" s="85">
        <v>1</v>
      </c>
      <c r="N206" s="15">
        <f t="shared" si="12"/>
        <v>0</v>
      </c>
      <c r="O206" s="78">
        <f t="shared" si="13"/>
        <v>0.25</v>
      </c>
      <c r="P206" s="78">
        <f t="shared" si="14"/>
        <v>0</v>
      </c>
      <c r="Q206" s="153">
        <f t="shared" si="15"/>
        <v>0</v>
      </c>
      <c r="R206" s="251"/>
    </row>
    <row r="207" spans="2:18" s="3" customFormat="1" ht="27.95" customHeight="1">
      <c r="B207" s="249"/>
      <c r="C207" s="255"/>
      <c r="D207" s="20"/>
      <c r="E207" s="21"/>
      <c r="F207" s="31"/>
      <c r="G207" s="168" t="s">
        <v>886</v>
      </c>
      <c r="H207" s="164">
        <v>0.25</v>
      </c>
      <c r="I207" s="16" t="s">
        <v>68</v>
      </c>
      <c r="J207" s="13" t="s">
        <v>1406</v>
      </c>
      <c r="K207" s="16" t="s">
        <v>82</v>
      </c>
      <c r="L207" s="207" t="s">
        <v>1352</v>
      </c>
      <c r="M207" s="85">
        <f>M206</f>
        <v>1</v>
      </c>
      <c r="N207" s="15">
        <f t="shared" si="12"/>
        <v>0.99</v>
      </c>
      <c r="O207" s="78">
        <f t="shared" si="13"/>
        <v>0</v>
      </c>
      <c r="P207" s="78">
        <f t="shared" si="14"/>
        <v>0.2475</v>
      </c>
      <c r="Q207" s="153">
        <f t="shared" si="15"/>
        <v>2.5000000000000022E-3</v>
      </c>
      <c r="R207" s="251"/>
    </row>
    <row r="208" spans="2:18" s="3" customFormat="1" ht="27.95" customHeight="1">
      <c r="B208" s="249"/>
      <c r="C208" s="255"/>
      <c r="D208" s="20"/>
      <c r="E208" s="21"/>
      <c r="F208" s="31"/>
      <c r="G208" s="168" t="s">
        <v>887</v>
      </c>
      <c r="H208" s="164">
        <v>0.25</v>
      </c>
      <c r="I208" s="16" t="s">
        <v>339</v>
      </c>
      <c r="J208" s="13" t="s">
        <v>1406</v>
      </c>
      <c r="K208" s="16" t="s">
        <v>1385</v>
      </c>
      <c r="L208" s="207" t="s">
        <v>1352</v>
      </c>
      <c r="M208" s="85">
        <f>M207</f>
        <v>1</v>
      </c>
      <c r="N208" s="15">
        <f t="shared" si="12"/>
        <v>0.99</v>
      </c>
      <c r="O208" s="78">
        <f t="shared" si="13"/>
        <v>0</v>
      </c>
      <c r="P208" s="78">
        <f t="shared" si="14"/>
        <v>0.2475</v>
      </c>
      <c r="Q208" s="153">
        <f t="shared" si="15"/>
        <v>2.5000000000000022E-3</v>
      </c>
      <c r="R208" s="251"/>
    </row>
    <row r="209" spans="2:18" s="3" customFormat="1" ht="27.95" customHeight="1">
      <c r="B209" s="249"/>
      <c r="C209" s="255"/>
      <c r="D209" s="20"/>
      <c r="E209" s="21"/>
      <c r="F209" s="31"/>
      <c r="G209" s="186" t="s">
        <v>888</v>
      </c>
      <c r="H209" s="183">
        <v>0.25</v>
      </c>
      <c r="I209" s="91" t="s">
        <v>68</v>
      </c>
      <c r="J209" s="13" t="s">
        <v>1413</v>
      </c>
      <c r="K209" s="91" t="s">
        <v>82</v>
      </c>
      <c r="L209" s="207" t="s">
        <v>1352</v>
      </c>
      <c r="M209" s="93">
        <f>M208</f>
        <v>1</v>
      </c>
      <c r="N209" s="15">
        <f t="shared" si="12"/>
        <v>0.99</v>
      </c>
      <c r="O209" s="78">
        <f t="shared" si="13"/>
        <v>0</v>
      </c>
      <c r="P209" s="78">
        <f t="shared" si="14"/>
        <v>0.2475</v>
      </c>
      <c r="Q209" s="153">
        <f t="shared" si="15"/>
        <v>2.5000000000000022E-3</v>
      </c>
      <c r="R209" s="251"/>
    </row>
    <row r="210" spans="2:18" s="3" customFormat="1" ht="27.95" customHeight="1">
      <c r="B210" s="249"/>
      <c r="C210" s="255"/>
      <c r="D210" s="17" t="s">
        <v>1285</v>
      </c>
      <c r="E210" s="18" t="s">
        <v>890</v>
      </c>
      <c r="F210" s="19" t="s">
        <v>1321</v>
      </c>
      <c r="G210" s="14" t="s">
        <v>12</v>
      </c>
      <c r="H210" s="15">
        <v>0.8</v>
      </c>
      <c r="I210" s="165" t="s">
        <v>68</v>
      </c>
      <c r="J210" s="208" t="s">
        <v>1415</v>
      </c>
      <c r="K210" s="165" t="s">
        <v>1371</v>
      </c>
      <c r="L210" s="207" t="s">
        <v>1352</v>
      </c>
      <c r="M210" s="85">
        <v>0.2</v>
      </c>
      <c r="N210" s="15">
        <f t="shared" si="12"/>
        <v>0.99</v>
      </c>
      <c r="O210" s="78">
        <f t="shared" si="13"/>
        <v>0</v>
      </c>
      <c r="P210" s="78">
        <f t="shared" si="14"/>
        <v>0.15840000000000004</v>
      </c>
      <c r="Q210" s="153">
        <f t="shared" si="15"/>
        <v>1.6000000000000018E-3</v>
      </c>
      <c r="R210" s="251"/>
    </row>
    <row r="211" spans="2:18" s="3" customFormat="1" ht="27.95" customHeight="1">
      <c r="B211" s="249"/>
      <c r="C211" s="255"/>
      <c r="D211" s="20"/>
      <c r="E211" s="21"/>
      <c r="F211" s="31"/>
      <c r="G211" s="14" t="s">
        <v>13</v>
      </c>
      <c r="H211" s="15">
        <v>0.1</v>
      </c>
      <c r="I211" s="165" t="s">
        <v>204</v>
      </c>
      <c r="J211" s="208" t="s">
        <v>1416</v>
      </c>
      <c r="K211" s="165" t="s">
        <v>1371</v>
      </c>
      <c r="L211" s="207" t="s">
        <v>1352</v>
      </c>
      <c r="M211" s="85">
        <f>M210</f>
        <v>0.2</v>
      </c>
      <c r="N211" s="15">
        <f t="shared" si="12"/>
        <v>0.99</v>
      </c>
      <c r="O211" s="78">
        <f t="shared" si="13"/>
        <v>0</v>
      </c>
      <c r="P211" s="78">
        <f t="shared" si="14"/>
        <v>1.9800000000000005E-2</v>
      </c>
      <c r="Q211" s="153">
        <f t="shared" si="15"/>
        <v>2.0000000000000023E-4</v>
      </c>
      <c r="R211" s="251"/>
    </row>
    <row r="212" spans="2:18" s="3" customFormat="1" ht="27.95" customHeight="1">
      <c r="B212" s="249"/>
      <c r="C212" s="255"/>
      <c r="D212" s="20"/>
      <c r="E212" s="21"/>
      <c r="F212" s="31"/>
      <c r="G212" s="90" t="s">
        <v>14</v>
      </c>
      <c r="H212" s="172">
        <v>0.1</v>
      </c>
      <c r="I212" s="179" t="s">
        <v>81</v>
      </c>
      <c r="J212" s="180" t="s">
        <v>1369</v>
      </c>
      <c r="K212" s="179" t="s">
        <v>79</v>
      </c>
      <c r="L212" s="173" t="s">
        <v>1370</v>
      </c>
      <c r="M212" s="93">
        <f>M211</f>
        <v>0.2</v>
      </c>
      <c r="N212" s="15">
        <f t="shared" si="12"/>
        <v>0</v>
      </c>
      <c r="O212" s="78">
        <f t="shared" si="13"/>
        <v>2.0000000000000004E-2</v>
      </c>
      <c r="P212" s="78">
        <f t="shared" si="14"/>
        <v>0</v>
      </c>
      <c r="Q212" s="153">
        <f t="shared" si="15"/>
        <v>0</v>
      </c>
      <c r="R212" s="251"/>
    </row>
    <row r="213" spans="2:18" s="3" customFormat="1" ht="27.95" customHeight="1">
      <c r="B213" s="249"/>
      <c r="C213" s="255"/>
      <c r="D213" s="17" t="s">
        <v>1286</v>
      </c>
      <c r="E213" s="18" t="s">
        <v>1247</v>
      </c>
      <c r="F213" s="19" t="s">
        <v>1337</v>
      </c>
      <c r="G213" s="168" t="s">
        <v>356</v>
      </c>
      <c r="H213" s="164">
        <v>0.25</v>
      </c>
      <c r="I213" s="165" t="s">
        <v>204</v>
      </c>
      <c r="J213" s="13" t="s">
        <v>1417</v>
      </c>
      <c r="K213" s="165" t="s">
        <v>82</v>
      </c>
      <c r="L213" s="207" t="s">
        <v>1352</v>
      </c>
      <c r="M213" s="85">
        <v>15</v>
      </c>
      <c r="N213" s="15">
        <f t="shared" si="12"/>
        <v>0.99</v>
      </c>
      <c r="O213" s="78">
        <f t="shared" si="13"/>
        <v>0</v>
      </c>
      <c r="P213" s="78">
        <f t="shared" si="14"/>
        <v>3.7124999999999999</v>
      </c>
      <c r="Q213" s="153">
        <f t="shared" si="15"/>
        <v>3.7500000000000033E-2</v>
      </c>
      <c r="R213" s="251"/>
    </row>
    <row r="214" spans="2:18" s="3" customFormat="1" ht="27.95" customHeight="1">
      <c r="B214" s="249"/>
      <c r="C214" s="255"/>
      <c r="D214" s="20"/>
      <c r="E214" s="21"/>
      <c r="F214" s="31"/>
      <c r="G214" s="168" t="s">
        <v>886</v>
      </c>
      <c r="H214" s="164">
        <v>0.25</v>
      </c>
      <c r="I214" s="165" t="s">
        <v>339</v>
      </c>
      <c r="J214" s="13" t="s">
        <v>1418</v>
      </c>
      <c r="K214" s="165" t="s">
        <v>82</v>
      </c>
      <c r="L214" s="207" t="s">
        <v>1352</v>
      </c>
      <c r="M214" s="85">
        <f>M213</f>
        <v>15</v>
      </c>
      <c r="N214" s="15">
        <f t="shared" si="12"/>
        <v>0.99</v>
      </c>
      <c r="O214" s="78">
        <f t="shared" si="13"/>
        <v>0</v>
      </c>
      <c r="P214" s="78">
        <f t="shared" si="14"/>
        <v>3.7124999999999999</v>
      </c>
      <c r="Q214" s="153">
        <f t="shared" si="15"/>
        <v>3.7500000000000033E-2</v>
      </c>
      <c r="R214" s="251"/>
    </row>
    <row r="215" spans="2:18" s="3" customFormat="1" ht="27.95" customHeight="1">
      <c r="B215" s="249"/>
      <c r="C215" s="255"/>
      <c r="D215" s="20"/>
      <c r="E215" s="21"/>
      <c r="F215" s="31"/>
      <c r="G215" s="168" t="s">
        <v>887</v>
      </c>
      <c r="H215" s="164">
        <v>0.25</v>
      </c>
      <c r="I215" s="165" t="s">
        <v>339</v>
      </c>
      <c r="J215" s="13" t="s">
        <v>1419</v>
      </c>
      <c r="K215" s="165" t="s">
        <v>82</v>
      </c>
      <c r="L215" s="207" t="s">
        <v>3245</v>
      </c>
      <c r="M215" s="85">
        <f>M214</f>
        <v>15</v>
      </c>
      <c r="N215" s="15">
        <f t="shared" si="12"/>
        <v>0.99</v>
      </c>
      <c r="O215" s="78">
        <f t="shared" si="13"/>
        <v>0</v>
      </c>
      <c r="P215" s="78">
        <f t="shared" si="14"/>
        <v>3.7124999999999999</v>
      </c>
      <c r="Q215" s="153">
        <f t="shared" si="15"/>
        <v>3.7500000000000033E-2</v>
      </c>
      <c r="R215" s="251"/>
    </row>
    <row r="216" spans="2:18" s="3" customFormat="1" ht="27.95" customHeight="1">
      <c r="B216" s="249"/>
      <c r="C216" s="255"/>
      <c r="D216" s="20"/>
      <c r="E216" s="21"/>
      <c r="F216" s="31"/>
      <c r="G216" s="186" t="s">
        <v>888</v>
      </c>
      <c r="H216" s="183">
        <v>0.25</v>
      </c>
      <c r="I216" s="165" t="s">
        <v>204</v>
      </c>
      <c r="J216" s="13" t="s">
        <v>1419</v>
      </c>
      <c r="K216" s="165" t="s">
        <v>1374</v>
      </c>
      <c r="L216" s="207" t="s">
        <v>1352</v>
      </c>
      <c r="M216" s="93">
        <f>M215</f>
        <v>15</v>
      </c>
      <c r="N216" s="15">
        <f t="shared" si="12"/>
        <v>0.99</v>
      </c>
      <c r="O216" s="78">
        <f t="shared" si="13"/>
        <v>0</v>
      </c>
      <c r="P216" s="78">
        <f t="shared" si="14"/>
        <v>3.7124999999999999</v>
      </c>
      <c r="Q216" s="153">
        <f t="shared" si="15"/>
        <v>3.7500000000000033E-2</v>
      </c>
      <c r="R216" s="251"/>
    </row>
    <row r="217" spans="2:18" s="3" customFormat="1" ht="27.95" customHeight="1">
      <c r="B217" s="249"/>
      <c r="C217" s="255"/>
      <c r="D217" s="17" t="s">
        <v>1287</v>
      </c>
      <c r="E217" s="18" t="s">
        <v>890</v>
      </c>
      <c r="F217" s="19" t="s">
        <v>1322</v>
      </c>
      <c r="G217" s="14" t="s">
        <v>12</v>
      </c>
      <c r="H217" s="15">
        <v>0.8</v>
      </c>
      <c r="I217" s="179" t="s">
        <v>1357</v>
      </c>
      <c r="J217" s="13" t="s">
        <v>946</v>
      </c>
      <c r="K217" s="165" t="s">
        <v>79</v>
      </c>
      <c r="L217" s="13" t="s">
        <v>299</v>
      </c>
      <c r="M217" s="85">
        <v>0.2</v>
      </c>
      <c r="N217" s="15">
        <f t="shared" si="12"/>
        <v>0</v>
      </c>
      <c r="O217" s="78">
        <f t="shared" si="13"/>
        <v>0.16000000000000003</v>
      </c>
      <c r="P217" s="78">
        <f t="shared" si="14"/>
        <v>0</v>
      </c>
      <c r="Q217" s="153">
        <f t="shared" si="15"/>
        <v>0</v>
      </c>
      <c r="R217" s="251"/>
    </row>
    <row r="218" spans="2:18" s="3" customFormat="1" ht="27.95" customHeight="1">
      <c r="B218" s="249"/>
      <c r="C218" s="255"/>
      <c r="D218" s="20"/>
      <c r="E218" s="21"/>
      <c r="F218" s="31"/>
      <c r="G218" s="14" t="s">
        <v>13</v>
      </c>
      <c r="H218" s="15">
        <v>0.1</v>
      </c>
      <c r="I218" s="165" t="s">
        <v>1359</v>
      </c>
      <c r="J218" s="13" t="s">
        <v>1420</v>
      </c>
      <c r="K218" s="165" t="s">
        <v>221</v>
      </c>
      <c r="L218" s="206" t="s">
        <v>1352</v>
      </c>
      <c r="M218" s="85">
        <f>M217</f>
        <v>0.2</v>
      </c>
      <c r="N218" s="15">
        <f t="shared" si="12"/>
        <v>0.99</v>
      </c>
      <c r="O218" s="78">
        <f t="shared" si="13"/>
        <v>0</v>
      </c>
      <c r="P218" s="78">
        <f t="shared" si="14"/>
        <v>1.9800000000000005E-2</v>
      </c>
      <c r="Q218" s="153">
        <f t="shared" si="15"/>
        <v>2.0000000000000023E-4</v>
      </c>
      <c r="R218" s="251"/>
    </row>
    <row r="219" spans="2:18" s="3" customFormat="1" ht="27.95" customHeight="1">
      <c r="B219" s="249"/>
      <c r="C219" s="255"/>
      <c r="D219" s="20"/>
      <c r="E219" s="21"/>
      <c r="F219" s="31"/>
      <c r="G219" s="90" t="s">
        <v>14</v>
      </c>
      <c r="H219" s="172">
        <v>0.1</v>
      </c>
      <c r="I219" s="179" t="s">
        <v>1357</v>
      </c>
      <c r="J219" s="180" t="s">
        <v>946</v>
      </c>
      <c r="K219" s="179" t="s">
        <v>79</v>
      </c>
      <c r="L219" s="180" t="s">
        <v>299</v>
      </c>
      <c r="M219" s="93">
        <f>M218</f>
        <v>0.2</v>
      </c>
      <c r="N219" s="15">
        <f t="shared" si="12"/>
        <v>0</v>
      </c>
      <c r="O219" s="78">
        <f t="shared" si="13"/>
        <v>2.0000000000000004E-2</v>
      </c>
      <c r="P219" s="78">
        <f t="shared" si="14"/>
        <v>0</v>
      </c>
      <c r="Q219" s="153">
        <f t="shared" si="15"/>
        <v>0</v>
      </c>
      <c r="R219" s="251"/>
    </row>
    <row r="220" spans="2:18" s="3" customFormat="1" ht="27.95" customHeight="1">
      <c r="B220" s="249"/>
      <c r="C220" s="255"/>
      <c r="D220" s="17" t="s">
        <v>1288</v>
      </c>
      <c r="E220" s="18" t="s">
        <v>890</v>
      </c>
      <c r="F220" s="19" t="s">
        <v>1323</v>
      </c>
      <c r="G220" s="14" t="s">
        <v>12</v>
      </c>
      <c r="H220" s="15">
        <v>0.8</v>
      </c>
      <c r="I220" s="165" t="s">
        <v>339</v>
      </c>
      <c r="J220" s="13" t="s">
        <v>1421</v>
      </c>
      <c r="K220" s="165" t="s">
        <v>221</v>
      </c>
      <c r="L220" s="206" t="s">
        <v>1352</v>
      </c>
      <c r="M220" s="85">
        <v>0.2</v>
      </c>
      <c r="N220" s="15">
        <f t="shared" si="12"/>
        <v>0.99</v>
      </c>
      <c r="O220" s="78">
        <f t="shared" si="13"/>
        <v>0</v>
      </c>
      <c r="P220" s="78">
        <f t="shared" si="14"/>
        <v>0.15840000000000004</v>
      </c>
      <c r="Q220" s="153">
        <f t="shared" si="15"/>
        <v>1.6000000000000018E-3</v>
      </c>
      <c r="R220" s="251"/>
    </row>
    <row r="221" spans="2:18" s="3" customFormat="1" ht="27.95" customHeight="1">
      <c r="B221" s="249"/>
      <c r="C221" s="255"/>
      <c r="D221" s="20"/>
      <c r="E221" s="21"/>
      <c r="F221" s="31"/>
      <c r="G221" s="14" t="s">
        <v>13</v>
      </c>
      <c r="H221" s="15">
        <v>0.1</v>
      </c>
      <c r="I221" s="165" t="s">
        <v>81</v>
      </c>
      <c r="J221" s="180" t="s">
        <v>946</v>
      </c>
      <c r="K221" s="179" t="s">
        <v>79</v>
      </c>
      <c r="L221" s="180" t="s">
        <v>299</v>
      </c>
      <c r="M221" s="85">
        <f>M220</f>
        <v>0.2</v>
      </c>
      <c r="N221" s="15">
        <f t="shared" si="12"/>
        <v>0</v>
      </c>
      <c r="O221" s="78">
        <f t="shared" si="13"/>
        <v>2.0000000000000004E-2</v>
      </c>
      <c r="P221" s="78">
        <f t="shared" si="14"/>
        <v>0</v>
      </c>
      <c r="Q221" s="153">
        <f t="shared" si="15"/>
        <v>0</v>
      </c>
      <c r="R221" s="251"/>
    </row>
    <row r="222" spans="2:18" s="3" customFormat="1" ht="27.95" customHeight="1">
      <c r="B222" s="249"/>
      <c r="C222" s="255"/>
      <c r="D222" s="20"/>
      <c r="E222" s="21"/>
      <c r="F222" s="31"/>
      <c r="G222" s="90" t="s">
        <v>14</v>
      </c>
      <c r="H222" s="172">
        <v>0.1</v>
      </c>
      <c r="I222" s="179" t="s">
        <v>222</v>
      </c>
      <c r="J222" s="180" t="s">
        <v>946</v>
      </c>
      <c r="K222" s="179" t="s">
        <v>79</v>
      </c>
      <c r="L222" s="180" t="s">
        <v>299</v>
      </c>
      <c r="M222" s="93">
        <f>M221</f>
        <v>0.2</v>
      </c>
      <c r="N222" s="15">
        <f t="shared" si="12"/>
        <v>0</v>
      </c>
      <c r="O222" s="78">
        <f t="shared" si="13"/>
        <v>2.0000000000000004E-2</v>
      </c>
      <c r="P222" s="78">
        <f t="shared" si="14"/>
        <v>0</v>
      </c>
      <c r="Q222" s="153">
        <f t="shared" si="15"/>
        <v>0</v>
      </c>
      <c r="R222" s="251"/>
    </row>
    <row r="223" spans="2:18" s="3" customFormat="1" ht="27.95" customHeight="1">
      <c r="B223" s="249"/>
      <c r="C223" s="255"/>
      <c r="D223" s="17" t="s">
        <v>1289</v>
      </c>
      <c r="E223" s="18" t="s">
        <v>71</v>
      </c>
      <c r="F223" s="19" t="s">
        <v>1308</v>
      </c>
      <c r="G223" s="14" t="s">
        <v>205</v>
      </c>
      <c r="H223" s="15">
        <v>0.4</v>
      </c>
      <c r="I223" s="179" t="s">
        <v>222</v>
      </c>
      <c r="J223" s="180" t="s">
        <v>946</v>
      </c>
      <c r="K223" s="179" t="s">
        <v>79</v>
      </c>
      <c r="L223" s="180" t="s">
        <v>299</v>
      </c>
      <c r="M223" s="85">
        <v>2</v>
      </c>
      <c r="N223" s="15">
        <f t="shared" si="12"/>
        <v>0</v>
      </c>
      <c r="O223" s="78">
        <f t="shared" si="13"/>
        <v>0.8</v>
      </c>
      <c r="P223" s="78">
        <f t="shared" si="14"/>
        <v>0</v>
      </c>
      <c r="Q223" s="153">
        <f t="shared" si="15"/>
        <v>0</v>
      </c>
      <c r="R223" s="251"/>
    </row>
    <row r="224" spans="2:18" s="3" customFormat="1" ht="27.95" customHeight="1">
      <c r="B224" s="249"/>
      <c r="C224" s="255"/>
      <c r="D224" s="20"/>
      <c r="E224" s="21"/>
      <c r="F224" s="31"/>
      <c r="G224" s="14" t="s">
        <v>206</v>
      </c>
      <c r="H224" s="15">
        <v>0.4</v>
      </c>
      <c r="I224" s="165" t="s">
        <v>339</v>
      </c>
      <c r="J224" s="13" t="s">
        <v>1422</v>
      </c>
      <c r="K224" s="165" t="s">
        <v>221</v>
      </c>
      <c r="L224" s="206" t="s">
        <v>1352</v>
      </c>
      <c r="M224" s="85">
        <f>M223</f>
        <v>2</v>
      </c>
      <c r="N224" s="15">
        <f t="shared" si="12"/>
        <v>0.99</v>
      </c>
      <c r="O224" s="78">
        <f t="shared" si="13"/>
        <v>0</v>
      </c>
      <c r="P224" s="78">
        <f t="shared" si="14"/>
        <v>0.79200000000000004</v>
      </c>
      <c r="Q224" s="153">
        <f t="shared" si="15"/>
        <v>8.0000000000000071E-3</v>
      </c>
      <c r="R224" s="251"/>
    </row>
    <row r="225" spans="2:18" s="3" customFormat="1" ht="27.95" customHeight="1">
      <c r="B225" s="249"/>
      <c r="C225" s="255"/>
      <c r="D225" s="20"/>
      <c r="E225" s="21"/>
      <c r="F225" s="31"/>
      <c r="G225" s="14" t="s">
        <v>14</v>
      </c>
      <c r="H225" s="15">
        <v>0.2</v>
      </c>
      <c r="I225" s="179" t="s">
        <v>222</v>
      </c>
      <c r="J225" s="180" t="s">
        <v>946</v>
      </c>
      <c r="K225" s="179" t="s">
        <v>79</v>
      </c>
      <c r="L225" s="180" t="s">
        <v>299</v>
      </c>
      <c r="M225" s="93">
        <f>M224</f>
        <v>2</v>
      </c>
      <c r="N225" s="172">
        <f t="shared" si="12"/>
        <v>0</v>
      </c>
      <c r="O225" s="174">
        <f t="shared" si="13"/>
        <v>0.4</v>
      </c>
      <c r="P225" s="174">
        <f t="shared" si="14"/>
        <v>0</v>
      </c>
      <c r="Q225" s="175">
        <f t="shared" si="15"/>
        <v>0</v>
      </c>
      <c r="R225" s="251"/>
    </row>
    <row r="226" spans="2:18" s="3" customFormat="1" ht="27.95" customHeight="1">
      <c r="B226" s="249"/>
      <c r="C226" s="255"/>
      <c r="D226" s="17" t="s">
        <v>3760</v>
      </c>
      <c r="E226" s="18" t="s">
        <v>97</v>
      </c>
      <c r="F226" s="19" t="s">
        <v>3762</v>
      </c>
      <c r="G226" s="163" t="s">
        <v>12</v>
      </c>
      <c r="H226" s="15">
        <v>0.8</v>
      </c>
      <c r="I226" s="16" t="s">
        <v>25</v>
      </c>
      <c r="J226" s="12" t="s">
        <v>3763</v>
      </c>
      <c r="K226" s="16" t="s">
        <v>28</v>
      </c>
      <c r="L226" s="207" t="s">
        <v>1348</v>
      </c>
      <c r="M226" s="85">
        <v>3</v>
      </c>
      <c r="N226" s="15">
        <f t="shared" si="12"/>
        <v>0.99</v>
      </c>
      <c r="O226" s="78">
        <f t="shared" si="13"/>
        <v>0</v>
      </c>
      <c r="P226" s="78">
        <f t="shared" si="14"/>
        <v>2.3760000000000003</v>
      </c>
      <c r="Q226" s="153">
        <f t="shared" si="15"/>
        <v>2.4000000000000025E-2</v>
      </c>
      <c r="R226" s="251"/>
    </row>
    <row r="227" spans="2:18" s="3" customFormat="1" ht="27.95" customHeight="1">
      <c r="B227" s="249"/>
      <c r="C227" s="255"/>
      <c r="D227" s="20"/>
      <c r="E227" s="21"/>
      <c r="F227" s="31"/>
      <c r="G227" s="163" t="s">
        <v>13</v>
      </c>
      <c r="H227" s="15">
        <v>0.1</v>
      </c>
      <c r="I227" s="16" t="s">
        <v>19</v>
      </c>
      <c r="J227" s="12" t="s">
        <v>946</v>
      </c>
      <c r="K227" s="16" t="s">
        <v>18</v>
      </c>
      <c r="L227" s="65" t="s">
        <v>109</v>
      </c>
      <c r="M227" s="85">
        <f>M226</f>
        <v>3</v>
      </c>
      <c r="N227" s="15">
        <f t="shared" si="12"/>
        <v>0</v>
      </c>
      <c r="O227" s="78">
        <f t="shared" si="13"/>
        <v>0.30000000000000004</v>
      </c>
      <c r="P227" s="78">
        <f t="shared" si="14"/>
        <v>0</v>
      </c>
      <c r="Q227" s="153">
        <f t="shared" si="15"/>
        <v>0</v>
      </c>
      <c r="R227" s="251"/>
    </row>
    <row r="228" spans="2:18" s="3" customFormat="1" ht="27.95" customHeight="1">
      <c r="B228" s="249"/>
      <c r="C228" s="255"/>
      <c r="D228" s="20"/>
      <c r="E228" s="21"/>
      <c r="F228" s="31"/>
      <c r="G228" s="163" t="s">
        <v>55</v>
      </c>
      <c r="H228" s="15">
        <v>0.1</v>
      </c>
      <c r="I228" s="16" t="s">
        <v>19</v>
      </c>
      <c r="J228" s="92" t="s">
        <v>946</v>
      </c>
      <c r="K228" s="91" t="s">
        <v>18</v>
      </c>
      <c r="L228" s="173" t="s">
        <v>109</v>
      </c>
      <c r="M228" s="85">
        <f>M227</f>
        <v>3</v>
      </c>
      <c r="N228" s="15">
        <f t="shared" si="12"/>
        <v>0</v>
      </c>
      <c r="O228" s="78">
        <f t="shared" si="13"/>
        <v>0.30000000000000004</v>
      </c>
      <c r="P228" s="78">
        <f t="shared" si="14"/>
        <v>0</v>
      </c>
      <c r="Q228" s="153">
        <f t="shared" si="15"/>
        <v>0</v>
      </c>
      <c r="R228" s="251"/>
    </row>
    <row r="229" spans="2:18" s="3" customFormat="1" ht="27.95" customHeight="1">
      <c r="B229" s="249"/>
      <c r="C229" s="255"/>
      <c r="D229" s="17" t="s">
        <v>3761</v>
      </c>
      <c r="E229" s="18" t="s">
        <v>97</v>
      </c>
      <c r="F229" s="19" t="s">
        <v>3762</v>
      </c>
      <c r="G229" s="163" t="s">
        <v>12</v>
      </c>
      <c r="H229" s="15">
        <v>0.8</v>
      </c>
      <c r="I229" s="16" t="s">
        <v>25</v>
      </c>
      <c r="J229" s="12" t="s">
        <v>3764</v>
      </c>
      <c r="K229" s="16" t="s">
        <v>28</v>
      </c>
      <c r="L229" s="207" t="s">
        <v>1348</v>
      </c>
      <c r="M229" s="85">
        <v>3</v>
      </c>
      <c r="N229" s="15">
        <f t="shared" ref="N229:N231" si="16">IF(K229="Detected", 0.99,0)</f>
        <v>0.99</v>
      </c>
      <c r="O229" s="78">
        <f t="shared" ref="O229:O231" si="17">IF(I229="Safe", M229*H229,0)</f>
        <v>0</v>
      </c>
      <c r="P229" s="78">
        <f t="shared" ref="P229:P231" si="18">IF(I229="Dangerous",M229*H229*N229,0)</f>
        <v>2.3760000000000003</v>
      </c>
      <c r="Q229" s="153">
        <f t="shared" ref="Q229:Q231" si="19">IF(P229=0,0,M229*H229*(1-N229))</f>
        <v>2.4000000000000025E-2</v>
      </c>
      <c r="R229" s="251"/>
    </row>
    <row r="230" spans="2:18" s="3" customFormat="1" ht="27.95" customHeight="1">
      <c r="B230" s="249"/>
      <c r="C230" s="255"/>
      <c r="D230" s="20"/>
      <c r="E230" s="21"/>
      <c r="F230" s="31"/>
      <c r="G230" s="163" t="s">
        <v>13</v>
      </c>
      <c r="H230" s="15">
        <v>0.1</v>
      </c>
      <c r="I230" s="16" t="s">
        <v>19</v>
      </c>
      <c r="J230" s="12" t="s">
        <v>946</v>
      </c>
      <c r="K230" s="16" t="s">
        <v>18</v>
      </c>
      <c r="L230" s="65" t="s">
        <v>109</v>
      </c>
      <c r="M230" s="85">
        <f>M229</f>
        <v>3</v>
      </c>
      <c r="N230" s="15">
        <f t="shared" si="16"/>
        <v>0</v>
      </c>
      <c r="O230" s="78">
        <f t="shared" si="17"/>
        <v>0.30000000000000004</v>
      </c>
      <c r="P230" s="78">
        <f t="shared" si="18"/>
        <v>0</v>
      </c>
      <c r="Q230" s="153">
        <f t="shared" si="19"/>
        <v>0</v>
      </c>
      <c r="R230" s="251"/>
    </row>
    <row r="231" spans="2:18" s="3" customFormat="1" ht="27.95" customHeight="1">
      <c r="B231" s="249"/>
      <c r="C231" s="255"/>
      <c r="D231" s="20"/>
      <c r="E231" s="21"/>
      <c r="F231" s="31"/>
      <c r="G231" s="163" t="s">
        <v>55</v>
      </c>
      <c r="H231" s="15">
        <v>0.1</v>
      </c>
      <c r="I231" s="16" t="s">
        <v>19</v>
      </c>
      <c r="J231" s="92" t="s">
        <v>946</v>
      </c>
      <c r="K231" s="91" t="s">
        <v>18</v>
      </c>
      <c r="L231" s="173" t="s">
        <v>109</v>
      </c>
      <c r="M231" s="85">
        <f>M230</f>
        <v>3</v>
      </c>
      <c r="N231" s="15">
        <f t="shared" si="16"/>
        <v>0</v>
      </c>
      <c r="O231" s="78">
        <f t="shared" si="17"/>
        <v>0.30000000000000004</v>
      </c>
      <c r="P231" s="78">
        <f t="shared" si="18"/>
        <v>0</v>
      </c>
      <c r="Q231" s="153">
        <f t="shared" si="19"/>
        <v>0</v>
      </c>
      <c r="R231" s="251"/>
    </row>
    <row r="232" spans="2:18" s="3" customFormat="1" ht="39.950000000000003" customHeight="1">
      <c r="B232" s="249"/>
      <c r="C232" s="255"/>
      <c r="D232" s="17" t="s">
        <v>1261</v>
      </c>
      <c r="E232" s="18" t="s">
        <v>1260</v>
      </c>
      <c r="F232" s="19" t="s">
        <v>1309</v>
      </c>
      <c r="G232" s="168" t="s">
        <v>3748</v>
      </c>
      <c r="H232" s="164">
        <v>0.1</v>
      </c>
      <c r="I232" s="165" t="s">
        <v>3231</v>
      </c>
      <c r="J232" s="313" t="s">
        <v>3756</v>
      </c>
      <c r="K232" s="165" t="s">
        <v>2793</v>
      </c>
      <c r="L232" s="311" t="s">
        <v>3751</v>
      </c>
      <c r="M232" s="177">
        <v>0.15</v>
      </c>
      <c r="N232" s="164">
        <v>0.99</v>
      </c>
      <c r="O232" s="167">
        <f t="shared" si="13"/>
        <v>0</v>
      </c>
      <c r="P232" s="167">
        <f t="shared" si="14"/>
        <v>1.4849999999999999E-2</v>
      </c>
      <c r="Q232" s="295">
        <f t="shared" si="15"/>
        <v>1.5000000000000012E-4</v>
      </c>
      <c r="R232" s="251"/>
    </row>
    <row r="233" spans="2:18" s="3" customFormat="1" ht="39.950000000000003" customHeight="1">
      <c r="B233" s="249"/>
      <c r="C233" s="255"/>
      <c r="D233" s="20"/>
      <c r="E233" s="21"/>
      <c r="F233" s="31"/>
      <c r="G233" s="168" t="s">
        <v>1642</v>
      </c>
      <c r="H233" s="164">
        <v>0.1</v>
      </c>
      <c r="I233" s="165" t="s">
        <v>3231</v>
      </c>
      <c r="J233" s="314" t="s">
        <v>3755</v>
      </c>
      <c r="K233" s="165" t="s">
        <v>3223</v>
      </c>
      <c r="L233" s="306" t="s">
        <v>3752</v>
      </c>
      <c r="M233" s="309">
        <f>M232</f>
        <v>0.15</v>
      </c>
      <c r="N233" s="164">
        <v>0.99</v>
      </c>
      <c r="O233" s="167">
        <f t="shared" si="13"/>
        <v>0</v>
      </c>
      <c r="P233" s="167">
        <f t="shared" si="14"/>
        <v>1.4849999999999999E-2</v>
      </c>
      <c r="Q233" s="295">
        <f t="shared" si="15"/>
        <v>1.5000000000000012E-4</v>
      </c>
      <c r="R233" s="251"/>
    </row>
    <row r="234" spans="2:18" s="3" customFormat="1" ht="39.950000000000003" customHeight="1">
      <c r="B234" s="249"/>
      <c r="C234" s="255"/>
      <c r="D234" s="20"/>
      <c r="E234" s="21"/>
      <c r="F234" s="31"/>
      <c r="G234" s="168" t="s">
        <v>3747</v>
      </c>
      <c r="H234" s="164">
        <v>0.8</v>
      </c>
      <c r="I234" s="165" t="s">
        <v>3231</v>
      </c>
      <c r="J234" s="314" t="s">
        <v>3755</v>
      </c>
      <c r="K234" s="165" t="s">
        <v>2911</v>
      </c>
      <c r="L234" s="307" t="s">
        <v>3751</v>
      </c>
      <c r="M234" s="309">
        <f>M233</f>
        <v>0.15</v>
      </c>
      <c r="N234" s="164">
        <v>0.99</v>
      </c>
      <c r="O234" s="167">
        <f t="shared" si="13"/>
        <v>0</v>
      </c>
      <c r="P234" s="167">
        <f t="shared" si="14"/>
        <v>0.11879999999999999</v>
      </c>
      <c r="Q234" s="295">
        <f t="shared" si="15"/>
        <v>1.200000000000001E-3</v>
      </c>
      <c r="R234" s="251"/>
    </row>
    <row r="235" spans="2:18" s="3" customFormat="1" ht="39.950000000000003" customHeight="1">
      <c r="B235" s="249"/>
      <c r="C235" s="255"/>
      <c r="D235" s="17" t="s">
        <v>1423</v>
      </c>
      <c r="E235" s="18" t="s">
        <v>1260</v>
      </c>
      <c r="F235" s="45" t="s">
        <v>1424</v>
      </c>
      <c r="G235" s="168" t="s">
        <v>3748</v>
      </c>
      <c r="H235" s="164">
        <v>0.1</v>
      </c>
      <c r="I235" s="165" t="s">
        <v>3231</v>
      </c>
      <c r="J235" s="313" t="s">
        <v>3757</v>
      </c>
      <c r="K235" s="165" t="s">
        <v>3223</v>
      </c>
      <c r="L235" s="311" t="s">
        <v>3753</v>
      </c>
      <c r="M235" s="177">
        <v>0.15</v>
      </c>
      <c r="N235" s="15">
        <f>IF(K235="Detected", 0.99,0)</f>
        <v>0.99</v>
      </c>
      <c r="O235" s="78">
        <f>IF(I235="Safe", M235*H235,0)</f>
        <v>0</v>
      </c>
      <c r="P235" s="78">
        <f>IF(I235="Dangerous",M235*H235*N235,0)</f>
        <v>1.4849999999999999E-2</v>
      </c>
      <c r="Q235" s="153">
        <f>IF(P235=0,0,M235*H235*(1-N235))</f>
        <v>1.5000000000000012E-4</v>
      </c>
      <c r="R235" s="251"/>
    </row>
    <row r="236" spans="2:18" s="3" customFormat="1" ht="39.950000000000003" customHeight="1">
      <c r="B236" s="249"/>
      <c r="C236" s="255"/>
      <c r="D236" s="20"/>
      <c r="E236" s="21"/>
      <c r="F236" s="31"/>
      <c r="G236" s="168" t="s">
        <v>3746</v>
      </c>
      <c r="H236" s="164">
        <v>0.1</v>
      </c>
      <c r="I236" s="165" t="s">
        <v>25</v>
      </c>
      <c r="J236" s="314" t="s">
        <v>3758</v>
      </c>
      <c r="K236" s="165" t="s">
        <v>3749</v>
      </c>
      <c r="L236" s="307" t="s">
        <v>3751</v>
      </c>
      <c r="M236" s="309">
        <f>M235</f>
        <v>0.15</v>
      </c>
      <c r="N236" s="15">
        <f>IF(K236="Detected", 0.99,0)</f>
        <v>0.99</v>
      </c>
      <c r="O236" s="78">
        <f>IF(I236="Safe", M236*H236,0)</f>
        <v>0</v>
      </c>
      <c r="P236" s="78">
        <f>IF(I236="Dangerous",M236*H236*N236,0)</f>
        <v>1.4849999999999999E-2</v>
      </c>
      <c r="Q236" s="153">
        <f>IF(P236=0,0,M236*H236*(1-N236))</f>
        <v>1.5000000000000012E-4</v>
      </c>
      <c r="R236" s="251"/>
    </row>
    <row r="237" spans="2:18" s="3" customFormat="1" ht="39.950000000000003" customHeight="1">
      <c r="B237" s="249"/>
      <c r="C237" s="255"/>
      <c r="D237" s="20"/>
      <c r="E237" s="21"/>
      <c r="F237" s="31"/>
      <c r="G237" s="186" t="s">
        <v>3747</v>
      </c>
      <c r="H237" s="183">
        <v>0.8</v>
      </c>
      <c r="I237" s="179" t="s">
        <v>2783</v>
      </c>
      <c r="J237" s="333" t="s">
        <v>3758</v>
      </c>
      <c r="K237" s="179" t="s">
        <v>3750</v>
      </c>
      <c r="L237" s="305" t="s">
        <v>3754</v>
      </c>
      <c r="M237" s="308">
        <f>M236</f>
        <v>0.15</v>
      </c>
      <c r="N237" s="172">
        <f>IF(K237="Detected", 0.99,0)</f>
        <v>0.99</v>
      </c>
      <c r="O237" s="174">
        <f>IF(I237="Safe", M237*H237,0)</f>
        <v>0</v>
      </c>
      <c r="P237" s="174">
        <f>IF(I237="Dangerous",M237*H237*N237,0)</f>
        <v>0.11879999999999999</v>
      </c>
      <c r="Q237" s="175">
        <f>IF(P237=0,0,M237*H237*(1-N237))</f>
        <v>1.200000000000001E-3</v>
      </c>
      <c r="R237" s="251"/>
    </row>
    <row r="238" spans="2:18" s="3" customFormat="1" ht="27.95" customHeight="1">
      <c r="B238" s="249"/>
      <c r="C238" s="255"/>
      <c r="D238" s="17" t="s">
        <v>4402</v>
      </c>
      <c r="E238" s="18" t="s">
        <v>890</v>
      </c>
      <c r="F238" s="19" t="s">
        <v>4403</v>
      </c>
      <c r="G238" s="14" t="s">
        <v>12</v>
      </c>
      <c r="H238" s="15">
        <v>0.8</v>
      </c>
      <c r="I238" s="165" t="s">
        <v>16</v>
      </c>
      <c r="J238" s="208" t="s">
        <v>4409</v>
      </c>
      <c r="K238" s="165" t="s">
        <v>17</v>
      </c>
      <c r="L238" s="207" t="s">
        <v>4410</v>
      </c>
      <c r="M238" s="85">
        <v>0.2</v>
      </c>
      <c r="N238" s="15">
        <f t="shared" ref="N238:N254" si="20">IF(K238="Detected", 0.99,0)</f>
        <v>0.99</v>
      </c>
      <c r="O238" s="78">
        <f t="shared" ref="O238:O254" si="21">IF(I238="Safe", M238*H238,0)</f>
        <v>0</v>
      </c>
      <c r="P238" s="78">
        <f t="shared" ref="P238:P254" si="22">IF(I238="Dangerous",M238*H238*N238,0)</f>
        <v>0.15840000000000004</v>
      </c>
      <c r="Q238" s="153">
        <f t="shared" ref="Q238:Q254" si="23">IF(P238=0,0,M238*H238*(1-N238))</f>
        <v>1.6000000000000018E-3</v>
      </c>
      <c r="R238" s="251"/>
    </row>
    <row r="239" spans="2:18" s="3" customFormat="1" ht="27.95" customHeight="1">
      <c r="B239" s="249"/>
      <c r="C239" s="255"/>
      <c r="D239" s="20"/>
      <c r="E239" s="21"/>
      <c r="F239" s="31"/>
      <c r="G239" s="14" t="s">
        <v>13</v>
      </c>
      <c r="H239" s="15">
        <v>0.1</v>
      </c>
      <c r="I239" s="16" t="s">
        <v>15</v>
      </c>
      <c r="J239" s="92" t="s">
        <v>946</v>
      </c>
      <c r="K239" s="91" t="s">
        <v>18</v>
      </c>
      <c r="L239" s="173" t="s">
        <v>109</v>
      </c>
      <c r="M239" s="85">
        <f>M238</f>
        <v>0.2</v>
      </c>
      <c r="N239" s="15">
        <f t="shared" si="20"/>
        <v>0</v>
      </c>
      <c r="O239" s="78">
        <f t="shared" si="21"/>
        <v>2.0000000000000004E-2</v>
      </c>
      <c r="P239" s="78">
        <f t="shared" si="22"/>
        <v>0</v>
      </c>
      <c r="Q239" s="153">
        <f t="shared" si="23"/>
        <v>0</v>
      </c>
      <c r="R239" s="251"/>
    </row>
    <row r="240" spans="2:18" s="3" customFormat="1" ht="27.95" customHeight="1">
      <c r="B240" s="249"/>
      <c r="C240" s="255"/>
      <c r="D240" s="20"/>
      <c r="E240" s="21"/>
      <c r="F240" s="31"/>
      <c r="G240" s="90" t="s">
        <v>14</v>
      </c>
      <c r="H240" s="172">
        <v>0.1</v>
      </c>
      <c r="I240" s="16" t="s">
        <v>15</v>
      </c>
      <c r="J240" s="92" t="s">
        <v>946</v>
      </c>
      <c r="K240" s="91" t="s">
        <v>18</v>
      </c>
      <c r="L240" s="173" t="s">
        <v>109</v>
      </c>
      <c r="M240" s="93">
        <f>M239</f>
        <v>0.2</v>
      </c>
      <c r="N240" s="15">
        <f t="shared" si="20"/>
        <v>0</v>
      </c>
      <c r="O240" s="78">
        <f t="shared" si="21"/>
        <v>2.0000000000000004E-2</v>
      </c>
      <c r="P240" s="78">
        <f t="shared" si="22"/>
        <v>0</v>
      </c>
      <c r="Q240" s="153">
        <f t="shared" si="23"/>
        <v>0</v>
      </c>
      <c r="R240" s="251"/>
    </row>
    <row r="241" spans="2:18" s="3" customFormat="1" ht="27.95" customHeight="1">
      <c r="B241" s="249"/>
      <c r="C241" s="255"/>
      <c r="D241" s="17" t="s">
        <v>4404</v>
      </c>
      <c r="E241" s="18" t="s">
        <v>890</v>
      </c>
      <c r="F241" s="19" t="s">
        <v>4405</v>
      </c>
      <c r="G241" s="14" t="s">
        <v>12</v>
      </c>
      <c r="H241" s="15">
        <v>0.8</v>
      </c>
      <c r="I241" s="16" t="s">
        <v>15</v>
      </c>
      <c r="J241" s="92" t="s">
        <v>946</v>
      </c>
      <c r="K241" s="91" t="s">
        <v>18</v>
      </c>
      <c r="L241" s="173" t="s">
        <v>109</v>
      </c>
      <c r="M241" s="85">
        <v>0.2</v>
      </c>
      <c r="N241" s="15">
        <f t="shared" ref="N241:N243" si="24">IF(K241="Detected", 0.99,0)</f>
        <v>0</v>
      </c>
      <c r="O241" s="78">
        <f t="shared" ref="O241:O243" si="25">IF(I241="Safe", M241*H241,0)</f>
        <v>0.16000000000000003</v>
      </c>
      <c r="P241" s="78">
        <f t="shared" ref="P241:P243" si="26">IF(I241="Dangerous",M241*H241*N241,0)</f>
        <v>0</v>
      </c>
      <c r="Q241" s="153">
        <f t="shared" ref="Q241:Q243" si="27">IF(P241=0,0,M241*H241*(1-N241))</f>
        <v>0</v>
      </c>
      <c r="R241" s="251"/>
    </row>
    <row r="242" spans="2:18" s="3" customFormat="1" ht="27.95" customHeight="1">
      <c r="B242" s="249"/>
      <c r="C242" s="255"/>
      <c r="D242" s="20"/>
      <c r="E242" s="21"/>
      <c r="F242" s="31"/>
      <c r="G242" s="14" t="s">
        <v>13</v>
      </c>
      <c r="H242" s="15">
        <v>0.1</v>
      </c>
      <c r="I242" s="165" t="s">
        <v>16</v>
      </c>
      <c r="J242" s="208" t="s">
        <v>4409</v>
      </c>
      <c r="K242" s="165" t="s">
        <v>17</v>
      </c>
      <c r="L242" s="207" t="s">
        <v>4410</v>
      </c>
      <c r="M242" s="85">
        <f>M241</f>
        <v>0.2</v>
      </c>
      <c r="N242" s="15">
        <f t="shared" si="24"/>
        <v>0.99</v>
      </c>
      <c r="O242" s="78">
        <f t="shared" si="25"/>
        <v>0</v>
      </c>
      <c r="P242" s="78">
        <f t="shared" si="26"/>
        <v>1.9800000000000005E-2</v>
      </c>
      <c r="Q242" s="153">
        <f t="shared" si="27"/>
        <v>2.0000000000000023E-4</v>
      </c>
      <c r="R242" s="251"/>
    </row>
    <row r="243" spans="2:18" s="3" customFormat="1" ht="27.95" customHeight="1">
      <c r="B243" s="249"/>
      <c r="C243" s="255"/>
      <c r="D243" s="20"/>
      <c r="E243" s="21"/>
      <c r="F243" s="31"/>
      <c r="G243" s="90" t="s">
        <v>14</v>
      </c>
      <c r="H243" s="172">
        <v>0.1</v>
      </c>
      <c r="I243" s="179" t="s">
        <v>15</v>
      </c>
      <c r="J243" s="180" t="s">
        <v>946</v>
      </c>
      <c r="K243" s="179" t="s">
        <v>18</v>
      </c>
      <c r="L243" s="173" t="s">
        <v>109</v>
      </c>
      <c r="M243" s="93">
        <f>M242</f>
        <v>0.2</v>
      </c>
      <c r="N243" s="15">
        <f t="shared" si="24"/>
        <v>0</v>
      </c>
      <c r="O243" s="78">
        <f t="shared" si="25"/>
        <v>2.0000000000000004E-2</v>
      </c>
      <c r="P243" s="78">
        <f t="shared" si="26"/>
        <v>0</v>
      </c>
      <c r="Q243" s="153">
        <f t="shared" si="27"/>
        <v>0</v>
      </c>
      <c r="R243" s="251"/>
    </row>
    <row r="244" spans="2:18" s="3" customFormat="1" ht="27.95" customHeight="1">
      <c r="B244" s="249"/>
      <c r="C244" s="255"/>
      <c r="D244" s="17" t="s">
        <v>4406</v>
      </c>
      <c r="E244" s="18" t="s">
        <v>1240</v>
      </c>
      <c r="F244" s="19" t="s">
        <v>1312</v>
      </c>
      <c r="G244" s="168" t="s">
        <v>356</v>
      </c>
      <c r="H244" s="164">
        <v>0.25</v>
      </c>
      <c r="I244" s="165" t="s">
        <v>16</v>
      </c>
      <c r="J244" s="208" t="s">
        <v>4409</v>
      </c>
      <c r="K244" s="165" t="s">
        <v>17</v>
      </c>
      <c r="L244" s="207" t="s">
        <v>4410</v>
      </c>
      <c r="M244" s="85">
        <v>15</v>
      </c>
      <c r="N244" s="15">
        <f t="shared" si="20"/>
        <v>0.99</v>
      </c>
      <c r="O244" s="78">
        <f t="shared" si="21"/>
        <v>0</v>
      </c>
      <c r="P244" s="78">
        <f t="shared" si="22"/>
        <v>3.7124999999999999</v>
      </c>
      <c r="Q244" s="153">
        <f t="shared" si="23"/>
        <v>3.7500000000000033E-2</v>
      </c>
      <c r="R244" s="251"/>
    </row>
    <row r="245" spans="2:18" s="3" customFormat="1" ht="27.95" customHeight="1">
      <c r="B245" s="249"/>
      <c r="C245" s="255"/>
      <c r="D245" s="20"/>
      <c r="E245" s="21"/>
      <c r="F245" s="31"/>
      <c r="G245" s="168" t="s">
        <v>886</v>
      </c>
      <c r="H245" s="164">
        <v>0.25</v>
      </c>
      <c r="I245" s="165" t="s">
        <v>16</v>
      </c>
      <c r="J245" s="208" t="s">
        <v>4409</v>
      </c>
      <c r="K245" s="165" t="s">
        <v>17</v>
      </c>
      <c r="L245" s="207" t="s">
        <v>4410</v>
      </c>
      <c r="M245" s="85">
        <f>M244</f>
        <v>15</v>
      </c>
      <c r="N245" s="15">
        <f t="shared" si="20"/>
        <v>0.99</v>
      </c>
      <c r="O245" s="78">
        <f t="shared" si="21"/>
        <v>0</v>
      </c>
      <c r="P245" s="78">
        <f t="shared" si="22"/>
        <v>3.7124999999999999</v>
      </c>
      <c r="Q245" s="153">
        <f t="shared" si="23"/>
        <v>3.7500000000000033E-2</v>
      </c>
      <c r="R245" s="251"/>
    </row>
    <row r="246" spans="2:18" s="3" customFormat="1" ht="27.95" customHeight="1">
      <c r="B246" s="249"/>
      <c r="C246" s="255"/>
      <c r="D246" s="20"/>
      <c r="E246" s="21"/>
      <c r="F246" s="31"/>
      <c r="G246" s="168" t="s">
        <v>887</v>
      </c>
      <c r="H246" s="164">
        <v>0.25</v>
      </c>
      <c r="I246" s="165" t="s">
        <v>16</v>
      </c>
      <c r="J246" s="208" t="s">
        <v>4409</v>
      </c>
      <c r="K246" s="165" t="s">
        <v>17</v>
      </c>
      <c r="L246" s="207" t="s">
        <v>4410</v>
      </c>
      <c r="M246" s="85">
        <f>M245</f>
        <v>15</v>
      </c>
      <c r="N246" s="15">
        <f t="shared" si="20"/>
        <v>0.99</v>
      </c>
      <c r="O246" s="78">
        <f t="shared" si="21"/>
        <v>0</v>
      </c>
      <c r="P246" s="78">
        <f t="shared" si="22"/>
        <v>3.7124999999999999</v>
      </c>
      <c r="Q246" s="153">
        <f t="shared" si="23"/>
        <v>3.7500000000000033E-2</v>
      </c>
      <c r="R246" s="251"/>
    </row>
    <row r="247" spans="2:18" s="3" customFormat="1" ht="27.95" customHeight="1">
      <c r="B247" s="249"/>
      <c r="C247" s="255"/>
      <c r="D247" s="20"/>
      <c r="E247" s="21"/>
      <c r="F247" s="31"/>
      <c r="G247" s="186" t="s">
        <v>359</v>
      </c>
      <c r="H247" s="183">
        <v>0.25</v>
      </c>
      <c r="I247" s="165" t="s">
        <v>16</v>
      </c>
      <c r="J247" s="208" t="s">
        <v>4409</v>
      </c>
      <c r="K247" s="165" t="s">
        <v>17</v>
      </c>
      <c r="L247" s="207" t="s">
        <v>4410</v>
      </c>
      <c r="M247" s="93">
        <f>M246</f>
        <v>15</v>
      </c>
      <c r="N247" s="15">
        <f t="shared" si="20"/>
        <v>0.99</v>
      </c>
      <c r="O247" s="78">
        <f t="shared" si="21"/>
        <v>0</v>
      </c>
      <c r="P247" s="78">
        <f t="shared" si="22"/>
        <v>3.7124999999999999</v>
      </c>
      <c r="Q247" s="153">
        <f t="shared" si="23"/>
        <v>3.7500000000000033E-2</v>
      </c>
      <c r="R247" s="251"/>
    </row>
    <row r="248" spans="2:18" s="3" customFormat="1" ht="27.95" customHeight="1">
      <c r="B248" s="249"/>
      <c r="C248" s="255"/>
      <c r="D248" s="17" t="s">
        <v>4407</v>
      </c>
      <c r="E248" s="18" t="s">
        <v>890</v>
      </c>
      <c r="F248" s="19" t="s">
        <v>1297</v>
      </c>
      <c r="G248" s="14" t="s">
        <v>12</v>
      </c>
      <c r="H248" s="15">
        <v>0.8</v>
      </c>
      <c r="I248" s="179" t="s">
        <v>15</v>
      </c>
      <c r="J248" s="13" t="s">
        <v>946</v>
      </c>
      <c r="K248" s="165" t="s">
        <v>18</v>
      </c>
      <c r="L248" s="13" t="s">
        <v>109</v>
      </c>
      <c r="M248" s="85">
        <v>0.2</v>
      </c>
      <c r="N248" s="15">
        <f t="shared" si="20"/>
        <v>0</v>
      </c>
      <c r="O248" s="78">
        <f t="shared" si="21"/>
        <v>0.16000000000000003</v>
      </c>
      <c r="P248" s="78">
        <f t="shared" si="22"/>
        <v>0</v>
      </c>
      <c r="Q248" s="153">
        <f t="shared" si="23"/>
        <v>0</v>
      </c>
      <c r="R248" s="251"/>
    </row>
    <row r="249" spans="2:18" s="3" customFormat="1" ht="27.95" customHeight="1">
      <c r="B249" s="249"/>
      <c r="C249" s="255"/>
      <c r="D249" s="20"/>
      <c r="E249" s="21"/>
      <c r="F249" s="31"/>
      <c r="G249" s="14" t="s">
        <v>13</v>
      </c>
      <c r="H249" s="15">
        <v>0.1</v>
      </c>
      <c r="I249" s="165" t="s">
        <v>16</v>
      </c>
      <c r="J249" s="208" t="s">
        <v>4409</v>
      </c>
      <c r="K249" s="165" t="s">
        <v>17</v>
      </c>
      <c r="L249" s="207" t="s">
        <v>4410</v>
      </c>
      <c r="M249" s="85">
        <f>M248</f>
        <v>0.2</v>
      </c>
      <c r="N249" s="15">
        <f t="shared" si="20"/>
        <v>0.99</v>
      </c>
      <c r="O249" s="78">
        <f t="shared" si="21"/>
        <v>0</v>
      </c>
      <c r="P249" s="78">
        <f t="shared" si="22"/>
        <v>1.9800000000000005E-2</v>
      </c>
      <c r="Q249" s="153">
        <f t="shared" si="23"/>
        <v>2.0000000000000023E-4</v>
      </c>
      <c r="R249" s="251"/>
    </row>
    <row r="250" spans="2:18" s="3" customFormat="1" ht="27.95" customHeight="1">
      <c r="B250" s="249"/>
      <c r="C250" s="255"/>
      <c r="D250" s="20"/>
      <c r="E250" s="21"/>
      <c r="F250" s="31"/>
      <c r="G250" s="90" t="s">
        <v>14</v>
      </c>
      <c r="H250" s="172">
        <v>0.1</v>
      </c>
      <c r="I250" s="179" t="s">
        <v>15</v>
      </c>
      <c r="J250" s="180" t="s">
        <v>946</v>
      </c>
      <c r="K250" s="179" t="s">
        <v>18</v>
      </c>
      <c r="L250" s="180" t="s">
        <v>109</v>
      </c>
      <c r="M250" s="93">
        <f>M249</f>
        <v>0.2</v>
      </c>
      <c r="N250" s="15">
        <f t="shared" si="20"/>
        <v>0</v>
      </c>
      <c r="O250" s="78">
        <f t="shared" si="21"/>
        <v>2.0000000000000004E-2</v>
      </c>
      <c r="P250" s="78">
        <f t="shared" si="22"/>
        <v>0</v>
      </c>
      <c r="Q250" s="153">
        <f t="shared" si="23"/>
        <v>0</v>
      </c>
      <c r="R250" s="251"/>
    </row>
    <row r="251" spans="2:18" s="3" customFormat="1" ht="27.95" customHeight="1">
      <c r="B251" s="249"/>
      <c r="C251" s="253"/>
      <c r="D251" s="17" t="s">
        <v>4408</v>
      </c>
      <c r="E251" s="18" t="s">
        <v>3331</v>
      </c>
      <c r="F251" s="19" t="s">
        <v>1802</v>
      </c>
      <c r="G251" s="168" t="s">
        <v>356</v>
      </c>
      <c r="H251" s="164">
        <v>0.25</v>
      </c>
      <c r="I251" s="165" t="s">
        <v>16</v>
      </c>
      <c r="J251" s="208" t="s">
        <v>4409</v>
      </c>
      <c r="K251" s="165" t="s">
        <v>17</v>
      </c>
      <c r="L251" s="207" t="s">
        <v>4410</v>
      </c>
      <c r="M251" s="85">
        <v>2</v>
      </c>
      <c r="N251" s="15">
        <f t="shared" si="20"/>
        <v>0.99</v>
      </c>
      <c r="O251" s="78">
        <f t="shared" si="21"/>
        <v>0</v>
      </c>
      <c r="P251" s="78">
        <f t="shared" si="22"/>
        <v>0.495</v>
      </c>
      <c r="Q251" s="153">
        <f t="shared" si="23"/>
        <v>5.0000000000000044E-3</v>
      </c>
      <c r="R251" s="257"/>
    </row>
    <row r="252" spans="2:18" s="3" customFormat="1" ht="27.95" customHeight="1">
      <c r="B252" s="249"/>
      <c r="C252" s="253"/>
      <c r="D252" s="29"/>
      <c r="E252" s="30"/>
      <c r="F252" s="33"/>
      <c r="G252" s="168" t="s">
        <v>886</v>
      </c>
      <c r="H252" s="164">
        <v>0.25</v>
      </c>
      <c r="I252" s="165" t="s">
        <v>16</v>
      </c>
      <c r="J252" s="208" t="s">
        <v>4409</v>
      </c>
      <c r="K252" s="165" t="s">
        <v>17</v>
      </c>
      <c r="L252" s="207" t="s">
        <v>4410</v>
      </c>
      <c r="M252" s="85">
        <f>M251</f>
        <v>2</v>
      </c>
      <c r="N252" s="15">
        <f t="shared" si="20"/>
        <v>0.99</v>
      </c>
      <c r="O252" s="78">
        <f t="shared" si="21"/>
        <v>0</v>
      </c>
      <c r="P252" s="78">
        <f t="shared" si="22"/>
        <v>0.495</v>
      </c>
      <c r="Q252" s="153">
        <f t="shared" si="23"/>
        <v>5.0000000000000044E-3</v>
      </c>
      <c r="R252" s="257"/>
    </row>
    <row r="253" spans="2:18" s="3" customFormat="1" ht="27.95" customHeight="1">
      <c r="B253" s="249"/>
      <c r="C253" s="253"/>
      <c r="D253" s="29"/>
      <c r="E253" s="30"/>
      <c r="F253" s="33"/>
      <c r="G253" s="168" t="s">
        <v>887</v>
      </c>
      <c r="H253" s="164">
        <v>0.25</v>
      </c>
      <c r="I253" s="165" t="s">
        <v>16</v>
      </c>
      <c r="J253" s="208" t="s">
        <v>4409</v>
      </c>
      <c r="K253" s="165" t="s">
        <v>17</v>
      </c>
      <c r="L253" s="207" t="s">
        <v>4410</v>
      </c>
      <c r="M253" s="85">
        <f>M252</f>
        <v>2</v>
      </c>
      <c r="N253" s="15">
        <f t="shared" si="20"/>
        <v>0.99</v>
      </c>
      <c r="O253" s="78">
        <f t="shared" si="21"/>
        <v>0</v>
      </c>
      <c r="P253" s="78">
        <f t="shared" si="22"/>
        <v>0.495</v>
      </c>
      <c r="Q253" s="153">
        <f t="shared" si="23"/>
        <v>5.0000000000000044E-3</v>
      </c>
      <c r="R253" s="257"/>
    </row>
    <row r="254" spans="2:18" s="3" customFormat="1" ht="27.95" customHeight="1">
      <c r="B254" s="249"/>
      <c r="C254" s="253"/>
      <c r="D254" s="29"/>
      <c r="E254" s="30"/>
      <c r="F254" s="33"/>
      <c r="G254" s="186" t="s">
        <v>359</v>
      </c>
      <c r="H254" s="183">
        <v>0.25</v>
      </c>
      <c r="I254" s="165" t="s">
        <v>16</v>
      </c>
      <c r="J254" s="208" t="s">
        <v>4409</v>
      </c>
      <c r="K254" s="165" t="s">
        <v>17</v>
      </c>
      <c r="L254" s="207" t="s">
        <v>4410</v>
      </c>
      <c r="M254" s="85">
        <f>M253</f>
        <v>2</v>
      </c>
      <c r="N254" s="15">
        <f t="shared" si="20"/>
        <v>0.99</v>
      </c>
      <c r="O254" s="78">
        <f t="shared" si="21"/>
        <v>0</v>
      </c>
      <c r="P254" s="78">
        <f t="shared" si="22"/>
        <v>0.495</v>
      </c>
      <c r="Q254" s="153">
        <f t="shared" si="23"/>
        <v>5.0000000000000044E-3</v>
      </c>
      <c r="R254" s="257"/>
    </row>
    <row r="255" spans="2:18" s="3" customFormat="1" ht="27.95" customHeight="1">
      <c r="B255" s="249"/>
      <c r="C255" s="255"/>
      <c r="D255" s="17" t="s">
        <v>4411</v>
      </c>
      <c r="E255" s="18" t="s">
        <v>890</v>
      </c>
      <c r="F255" s="19" t="s">
        <v>4403</v>
      </c>
      <c r="G255" s="14" t="s">
        <v>12</v>
      </c>
      <c r="H255" s="15">
        <v>0.8</v>
      </c>
      <c r="I255" s="165" t="s">
        <v>16</v>
      </c>
      <c r="J255" s="208" t="s">
        <v>4416</v>
      </c>
      <c r="K255" s="165" t="s">
        <v>17</v>
      </c>
      <c r="L255" s="207" t="s">
        <v>4410</v>
      </c>
      <c r="M255" s="85">
        <v>0.2</v>
      </c>
      <c r="N255" s="15">
        <f t="shared" ref="N255:N271" si="28">IF(K255="Detected", 0.99,0)</f>
        <v>0.99</v>
      </c>
      <c r="O255" s="78">
        <f t="shared" ref="O255:O271" si="29">IF(I255="Safe", M255*H255,0)</f>
        <v>0</v>
      </c>
      <c r="P255" s="78">
        <f t="shared" ref="P255:P271" si="30">IF(I255="Dangerous",M255*H255*N255,0)</f>
        <v>0.15840000000000004</v>
      </c>
      <c r="Q255" s="153">
        <f t="shared" ref="Q255:Q271" si="31">IF(P255=0,0,M255*H255*(1-N255))</f>
        <v>1.6000000000000018E-3</v>
      </c>
      <c r="R255" s="251"/>
    </row>
    <row r="256" spans="2:18" s="3" customFormat="1" ht="27.95" customHeight="1">
      <c r="B256" s="249"/>
      <c r="C256" s="255"/>
      <c r="D256" s="20"/>
      <c r="E256" s="21"/>
      <c r="F256" s="31"/>
      <c r="G256" s="14" t="s">
        <v>13</v>
      </c>
      <c r="H256" s="15">
        <v>0.1</v>
      </c>
      <c r="I256" s="16" t="s">
        <v>15</v>
      </c>
      <c r="J256" s="92" t="s">
        <v>946</v>
      </c>
      <c r="K256" s="91" t="s">
        <v>18</v>
      </c>
      <c r="L256" s="173" t="s">
        <v>109</v>
      </c>
      <c r="M256" s="85">
        <f>M255</f>
        <v>0.2</v>
      </c>
      <c r="N256" s="15">
        <f t="shared" si="28"/>
        <v>0</v>
      </c>
      <c r="O256" s="78">
        <f t="shared" si="29"/>
        <v>2.0000000000000004E-2</v>
      </c>
      <c r="P256" s="78">
        <f t="shared" si="30"/>
        <v>0</v>
      </c>
      <c r="Q256" s="153">
        <f t="shared" si="31"/>
        <v>0</v>
      </c>
      <c r="R256" s="251"/>
    </row>
    <row r="257" spans="2:18" s="3" customFormat="1" ht="27.95" customHeight="1">
      <c r="B257" s="249"/>
      <c r="C257" s="255"/>
      <c r="D257" s="20"/>
      <c r="E257" s="21"/>
      <c r="F257" s="31"/>
      <c r="G257" s="90" t="s">
        <v>14</v>
      </c>
      <c r="H257" s="172">
        <v>0.1</v>
      </c>
      <c r="I257" s="16" t="s">
        <v>15</v>
      </c>
      <c r="J257" s="92" t="s">
        <v>946</v>
      </c>
      <c r="K257" s="91" t="s">
        <v>18</v>
      </c>
      <c r="L257" s="173" t="s">
        <v>109</v>
      </c>
      <c r="M257" s="93">
        <f>M256</f>
        <v>0.2</v>
      </c>
      <c r="N257" s="15">
        <f t="shared" si="28"/>
        <v>0</v>
      </c>
      <c r="O257" s="78">
        <f t="shared" si="29"/>
        <v>2.0000000000000004E-2</v>
      </c>
      <c r="P257" s="78">
        <f t="shared" si="30"/>
        <v>0</v>
      </c>
      <c r="Q257" s="153">
        <f t="shared" si="31"/>
        <v>0</v>
      </c>
      <c r="R257" s="251"/>
    </row>
    <row r="258" spans="2:18" s="3" customFormat="1" ht="27.95" customHeight="1">
      <c r="B258" s="249"/>
      <c r="C258" s="255"/>
      <c r="D258" s="17" t="s">
        <v>4412</v>
      </c>
      <c r="E258" s="18" t="s">
        <v>890</v>
      </c>
      <c r="F258" s="19" t="s">
        <v>4405</v>
      </c>
      <c r="G258" s="14" t="s">
        <v>12</v>
      </c>
      <c r="H258" s="15">
        <v>0.8</v>
      </c>
      <c r="I258" s="16" t="s">
        <v>15</v>
      </c>
      <c r="J258" s="92" t="s">
        <v>946</v>
      </c>
      <c r="K258" s="91" t="s">
        <v>18</v>
      </c>
      <c r="L258" s="173" t="s">
        <v>109</v>
      </c>
      <c r="M258" s="85">
        <v>0.2</v>
      </c>
      <c r="N258" s="15">
        <f t="shared" si="28"/>
        <v>0</v>
      </c>
      <c r="O258" s="78">
        <f t="shared" si="29"/>
        <v>0.16000000000000003</v>
      </c>
      <c r="P258" s="78">
        <f t="shared" si="30"/>
        <v>0</v>
      </c>
      <c r="Q258" s="153">
        <f t="shared" si="31"/>
        <v>0</v>
      </c>
      <c r="R258" s="251"/>
    </row>
    <row r="259" spans="2:18" s="3" customFormat="1" ht="27.95" customHeight="1">
      <c r="B259" s="249"/>
      <c r="C259" s="255"/>
      <c r="D259" s="20"/>
      <c r="E259" s="21"/>
      <c r="F259" s="31"/>
      <c r="G259" s="14" t="s">
        <v>13</v>
      </c>
      <c r="H259" s="15">
        <v>0.1</v>
      </c>
      <c r="I259" s="165" t="s">
        <v>16</v>
      </c>
      <c r="J259" s="208" t="s">
        <v>4416</v>
      </c>
      <c r="K259" s="165" t="s">
        <v>17</v>
      </c>
      <c r="L259" s="207" t="s">
        <v>4410</v>
      </c>
      <c r="M259" s="85">
        <f>M258</f>
        <v>0.2</v>
      </c>
      <c r="N259" s="15">
        <f t="shared" si="28"/>
        <v>0.99</v>
      </c>
      <c r="O259" s="78">
        <f t="shared" si="29"/>
        <v>0</v>
      </c>
      <c r="P259" s="78">
        <f t="shared" si="30"/>
        <v>1.9800000000000005E-2</v>
      </c>
      <c r="Q259" s="153">
        <f t="shared" si="31"/>
        <v>2.0000000000000023E-4</v>
      </c>
      <c r="R259" s="251"/>
    </row>
    <row r="260" spans="2:18" s="3" customFormat="1" ht="27.95" customHeight="1">
      <c r="B260" s="249"/>
      <c r="C260" s="255"/>
      <c r="D260" s="20"/>
      <c r="E260" s="21"/>
      <c r="F260" s="31"/>
      <c r="G260" s="90" t="s">
        <v>14</v>
      </c>
      <c r="H260" s="172">
        <v>0.1</v>
      </c>
      <c r="I260" s="179" t="s">
        <v>15</v>
      </c>
      <c r="J260" s="180" t="s">
        <v>946</v>
      </c>
      <c r="K260" s="179" t="s">
        <v>18</v>
      </c>
      <c r="L260" s="173" t="s">
        <v>109</v>
      </c>
      <c r="M260" s="93">
        <f>M259</f>
        <v>0.2</v>
      </c>
      <c r="N260" s="15">
        <f t="shared" si="28"/>
        <v>0</v>
      </c>
      <c r="O260" s="78">
        <f t="shared" si="29"/>
        <v>2.0000000000000004E-2</v>
      </c>
      <c r="P260" s="78">
        <f t="shared" si="30"/>
        <v>0</v>
      </c>
      <c r="Q260" s="153">
        <f t="shared" si="31"/>
        <v>0</v>
      </c>
      <c r="R260" s="251"/>
    </row>
    <row r="261" spans="2:18" s="3" customFormat="1" ht="27.95" customHeight="1">
      <c r="B261" s="249"/>
      <c r="C261" s="255"/>
      <c r="D261" s="17" t="s">
        <v>4413</v>
      </c>
      <c r="E261" s="18" t="s">
        <v>1240</v>
      </c>
      <c r="F261" s="19" t="s">
        <v>1312</v>
      </c>
      <c r="G261" s="168" t="s">
        <v>356</v>
      </c>
      <c r="H261" s="164">
        <v>0.25</v>
      </c>
      <c r="I261" s="165" t="s">
        <v>16</v>
      </c>
      <c r="J261" s="208" t="s">
        <v>4416</v>
      </c>
      <c r="K261" s="165" t="s">
        <v>17</v>
      </c>
      <c r="L261" s="207" t="s">
        <v>4410</v>
      </c>
      <c r="M261" s="85">
        <v>15</v>
      </c>
      <c r="N261" s="15">
        <f t="shared" si="28"/>
        <v>0.99</v>
      </c>
      <c r="O261" s="78">
        <f t="shared" si="29"/>
        <v>0</v>
      </c>
      <c r="P261" s="78">
        <f t="shared" si="30"/>
        <v>3.7124999999999999</v>
      </c>
      <c r="Q261" s="153">
        <f t="shared" si="31"/>
        <v>3.7500000000000033E-2</v>
      </c>
      <c r="R261" s="251"/>
    </row>
    <row r="262" spans="2:18" s="3" customFormat="1" ht="27.95" customHeight="1">
      <c r="B262" s="249"/>
      <c r="C262" s="255"/>
      <c r="D262" s="20"/>
      <c r="E262" s="21"/>
      <c r="F262" s="31"/>
      <c r="G262" s="168" t="s">
        <v>886</v>
      </c>
      <c r="H262" s="164">
        <v>0.25</v>
      </c>
      <c r="I262" s="165" t="s">
        <v>16</v>
      </c>
      <c r="J262" s="208" t="s">
        <v>4416</v>
      </c>
      <c r="K262" s="165" t="s">
        <v>17</v>
      </c>
      <c r="L262" s="207" t="s">
        <v>4410</v>
      </c>
      <c r="M262" s="85">
        <f>M261</f>
        <v>15</v>
      </c>
      <c r="N262" s="15">
        <f t="shared" si="28"/>
        <v>0.99</v>
      </c>
      <c r="O262" s="78">
        <f t="shared" si="29"/>
        <v>0</v>
      </c>
      <c r="P262" s="78">
        <f t="shared" si="30"/>
        <v>3.7124999999999999</v>
      </c>
      <c r="Q262" s="153">
        <f t="shared" si="31"/>
        <v>3.7500000000000033E-2</v>
      </c>
      <c r="R262" s="251"/>
    </row>
    <row r="263" spans="2:18" s="3" customFormat="1" ht="27.95" customHeight="1">
      <c r="B263" s="249"/>
      <c r="C263" s="255"/>
      <c r="D263" s="20"/>
      <c r="E263" s="21"/>
      <c r="F263" s="31"/>
      <c r="G263" s="168" t="s">
        <v>887</v>
      </c>
      <c r="H263" s="164">
        <v>0.25</v>
      </c>
      <c r="I263" s="165" t="s">
        <v>16</v>
      </c>
      <c r="J263" s="208" t="s">
        <v>4416</v>
      </c>
      <c r="K263" s="165" t="s">
        <v>17</v>
      </c>
      <c r="L263" s="207" t="s">
        <v>4410</v>
      </c>
      <c r="M263" s="85">
        <f>M262</f>
        <v>15</v>
      </c>
      <c r="N263" s="15">
        <f t="shared" si="28"/>
        <v>0.99</v>
      </c>
      <c r="O263" s="78">
        <f t="shared" si="29"/>
        <v>0</v>
      </c>
      <c r="P263" s="78">
        <f t="shared" si="30"/>
        <v>3.7124999999999999</v>
      </c>
      <c r="Q263" s="153">
        <f t="shared" si="31"/>
        <v>3.7500000000000033E-2</v>
      </c>
      <c r="R263" s="251"/>
    </row>
    <row r="264" spans="2:18" s="3" customFormat="1" ht="27.95" customHeight="1">
      <c r="B264" s="249"/>
      <c r="C264" s="255"/>
      <c r="D264" s="20"/>
      <c r="E264" s="21"/>
      <c r="F264" s="31"/>
      <c r="G264" s="186" t="s">
        <v>359</v>
      </c>
      <c r="H264" s="183">
        <v>0.25</v>
      </c>
      <c r="I264" s="165" t="s">
        <v>16</v>
      </c>
      <c r="J264" s="208" t="s">
        <v>4416</v>
      </c>
      <c r="K264" s="165" t="s">
        <v>17</v>
      </c>
      <c r="L264" s="207" t="s">
        <v>4410</v>
      </c>
      <c r="M264" s="93">
        <f>M263</f>
        <v>15</v>
      </c>
      <c r="N264" s="15">
        <f t="shared" si="28"/>
        <v>0.99</v>
      </c>
      <c r="O264" s="78">
        <f t="shared" si="29"/>
        <v>0</v>
      </c>
      <c r="P264" s="78">
        <f t="shared" si="30"/>
        <v>3.7124999999999999</v>
      </c>
      <c r="Q264" s="153">
        <f t="shared" si="31"/>
        <v>3.7500000000000033E-2</v>
      </c>
      <c r="R264" s="251"/>
    </row>
    <row r="265" spans="2:18" s="3" customFormat="1" ht="27.95" customHeight="1">
      <c r="B265" s="249"/>
      <c r="C265" s="255"/>
      <c r="D265" s="17" t="s">
        <v>4414</v>
      </c>
      <c r="E265" s="18" t="s">
        <v>890</v>
      </c>
      <c r="F265" s="19" t="s">
        <v>1297</v>
      </c>
      <c r="G265" s="14" t="s">
        <v>12</v>
      </c>
      <c r="H265" s="15">
        <v>0.8</v>
      </c>
      <c r="I265" s="179" t="s">
        <v>15</v>
      </c>
      <c r="J265" s="13" t="s">
        <v>946</v>
      </c>
      <c r="K265" s="165" t="s">
        <v>18</v>
      </c>
      <c r="L265" s="13" t="s">
        <v>109</v>
      </c>
      <c r="M265" s="85">
        <v>0.2</v>
      </c>
      <c r="N265" s="15">
        <f t="shared" si="28"/>
        <v>0</v>
      </c>
      <c r="O265" s="78">
        <f t="shared" si="29"/>
        <v>0.16000000000000003</v>
      </c>
      <c r="P265" s="78">
        <f t="shared" si="30"/>
        <v>0</v>
      </c>
      <c r="Q265" s="153">
        <f t="shared" si="31"/>
        <v>0</v>
      </c>
      <c r="R265" s="251"/>
    </row>
    <row r="266" spans="2:18" s="3" customFormat="1" ht="27.95" customHeight="1">
      <c r="B266" s="249"/>
      <c r="C266" s="255"/>
      <c r="D266" s="20"/>
      <c r="E266" s="21"/>
      <c r="F266" s="31"/>
      <c r="G266" s="14" t="s">
        <v>13</v>
      </c>
      <c r="H266" s="15">
        <v>0.1</v>
      </c>
      <c r="I266" s="165" t="s">
        <v>16</v>
      </c>
      <c r="J266" s="208" t="s">
        <v>4416</v>
      </c>
      <c r="K266" s="165" t="s">
        <v>17</v>
      </c>
      <c r="L266" s="207" t="s">
        <v>4410</v>
      </c>
      <c r="M266" s="85">
        <f>M265</f>
        <v>0.2</v>
      </c>
      <c r="N266" s="15">
        <f t="shared" si="28"/>
        <v>0.99</v>
      </c>
      <c r="O266" s="78">
        <f t="shared" si="29"/>
        <v>0</v>
      </c>
      <c r="P266" s="78">
        <f t="shared" si="30"/>
        <v>1.9800000000000005E-2</v>
      </c>
      <c r="Q266" s="153">
        <f t="shared" si="31"/>
        <v>2.0000000000000023E-4</v>
      </c>
      <c r="R266" s="251"/>
    </row>
    <row r="267" spans="2:18" s="3" customFormat="1" ht="27.95" customHeight="1">
      <c r="B267" s="249"/>
      <c r="C267" s="255"/>
      <c r="D267" s="20"/>
      <c r="E267" s="21"/>
      <c r="F267" s="31"/>
      <c r="G267" s="90" t="s">
        <v>14</v>
      </c>
      <c r="H267" s="172">
        <v>0.1</v>
      </c>
      <c r="I267" s="179" t="s">
        <v>15</v>
      </c>
      <c r="J267" s="180" t="s">
        <v>946</v>
      </c>
      <c r="K267" s="179" t="s">
        <v>18</v>
      </c>
      <c r="L267" s="180" t="s">
        <v>109</v>
      </c>
      <c r="M267" s="93">
        <f>M266</f>
        <v>0.2</v>
      </c>
      <c r="N267" s="15">
        <f t="shared" si="28"/>
        <v>0</v>
      </c>
      <c r="O267" s="78">
        <f t="shared" si="29"/>
        <v>2.0000000000000004E-2</v>
      </c>
      <c r="P267" s="78">
        <f t="shared" si="30"/>
        <v>0</v>
      </c>
      <c r="Q267" s="153">
        <f t="shared" si="31"/>
        <v>0</v>
      </c>
      <c r="R267" s="251"/>
    </row>
    <row r="268" spans="2:18" s="3" customFormat="1" ht="27.95" customHeight="1">
      <c r="B268" s="249"/>
      <c r="C268" s="253"/>
      <c r="D268" s="17" t="s">
        <v>4415</v>
      </c>
      <c r="E268" s="18" t="s">
        <v>3331</v>
      </c>
      <c r="F268" s="19" t="s">
        <v>1802</v>
      </c>
      <c r="G268" s="168" t="s">
        <v>356</v>
      </c>
      <c r="H268" s="164">
        <v>0.25</v>
      </c>
      <c r="I268" s="165" t="s">
        <v>16</v>
      </c>
      <c r="J268" s="208" t="s">
        <v>4416</v>
      </c>
      <c r="K268" s="165" t="s">
        <v>17</v>
      </c>
      <c r="L268" s="207" t="s">
        <v>4410</v>
      </c>
      <c r="M268" s="85">
        <v>2</v>
      </c>
      <c r="N268" s="15">
        <f t="shared" si="28"/>
        <v>0.99</v>
      </c>
      <c r="O268" s="78">
        <f t="shared" si="29"/>
        <v>0</v>
      </c>
      <c r="P268" s="78">
        <f t="shared" si="30"/>
        <v>0.495</v>
      </c>
      <c r="Q268" s="153">
        <f t="shared" si="31"/>
        <v>5.0000000000000044E-3</v>
      </c>
      <c r="R268" s="257"/>
    </row>
    <row r="269" spans="2:18" s="3" customFormat="1" ht="27.95" customHeight="1">
      <c r="B269" s="249"/>
      <c r="C269" s="253"/>
      <c r="D269" s="29"/>
      <c r="E269" s="30"/>
      <c r="F269" s="33"/>
      <c r="G269" s="168" t="s">
        <v>886</v>
      </c>
      <c r="H269" s="164">
        <v>0.25</v>
      </c>
      <c r="I269" s="165" t="s">
        <v>16</v>
      </c>
      <c r="J269" s="208" t="s">
        <v>4416</v>
      </c>
      <c r="K269" s="165" t="s">
        <v>17</v>
      </c>
      <c r="L269" s="207" t="s">
        <v>4410</v>
      </c>
      <c r="M269" s="85">
        <f>M268</f>
        <v>2</v>
      </c>
      <c r="N269" s="15">
        <f t="shared" si="28"/>
        <v>0.99</v>
      </c>
      <c r="O269" s="78">
        <f t="shared" si="29"/>
        <v>0</v>
      </c>
      <c r="P269" s="78">
        <f t="shared" si="30"/>
        <v>0.495</v>
      </c>
      <c r="Q269" s="153">
        <f t="shared" si="31"/>
        <v>5.0000000000000044E-3</v>
      </c>
      <c r="R269" s="257"/>
    </row>
    <row r="270" spans="2:18" s="3" customFormat="1" ht="27.95" customHeight="1">
      <c r="B270" s="249"/>
      <c r="C270" s="253"/>
      <c r="D270" s="29"/>
      <c r="E270" s="30"/>
      <c r="F270" s="33"/>
      <c r="G270" s="168" t="s">
        <v>887</v>
      </c>
      <c r="H270" s="164">
        <v>0.25</v>
      </c>
      <c r="I270" s="165" t="s">
        <v>16</v>
      </c>
      <c r="J270" s="208" t="s">
        <v>4416</v>
      </c>
      <c r="K270" s="165" t="s">
        <v>17</v>
      </c>
      <c r="L270" s="207" t="s">
        <v>4410</v>
      </c>
      <c r="M270" s="85">
        <f>M269</f>
        <v>2</v>
      </c>
      <c r="N270" s="15">
        <f t="shared" si="28"/>
        <v>0.99</v>
      </c>
      <c r="O270" s="78">
        <f t="shared" si="29"/>
        <v>0</v>
      </c>
      <c r="P270" s="78">
        <f t="shared" si="30"/>
        <v>0.495</v>
      </c>
      <c r="Q270" s="153">
        <f t="shared" si="31"/>
        <v>5.0000000000000044E-3</v>
      </c>
      <c r="R270" s="257"/>
    </row>
    <row r="271" spans="2:18" s="3" customFormat="1" ht="27.95" customHeight="1" thickBot="1">
      <c r="B271" s="250"/>
      <c r="C271" s="254"/>
      <c r="D271" s="258"/>
      <c r="E271" s="259"/>
      <c r="F271" s="260"/>
      <c r="G271" s="195" t="s">
        <v>359</v>
      </c>
      <c r="H271" s="196">
        <v>0.25</v>
      </c>
      <c r="I271" s="198" t="s">
        <v>16</v>
      </c>
      <c r="J271" s="335" t="s">
        <v>4416</v>
      </c>
      <c r="K271" s="198" t="s">
        <v>17</v>
      </c>
      <c r="L271" s="219" t="s">
        <v>4410</v>
      </c>
      <c r="M271" s="86">
        <f>M270</f>
        <v>2</v>
      </c>
      <c r="N271" s="50">
        <f t="shared" si="28"/>
        <v>0.99</v>
      </c>
      <c r="O271" s="82">
        <f t="shared" si="29"/>
        <v>0</v>
      </c>
      <c r="P271" s="82">
        <f t="shared" si="30"/>
        <v>0.495</v>
      </c>
      <c r="Q271" s="154">
        <f t="shared" si="31"/>
        <v>5.0000000000000044E-3</v>
      </c>
      <c r="R271" s="261"/>
    </row>
    <row r="272" spans="2:18" s="3" customFormat="1">
      <c r="D272" s="1"/>
      <c r="E272" s="1"/>
      <c r="F272" s="1"/>
      <c r="G272" s="7"/>
      <c r="H272" s="1"/>
      <c r="I272" s="4"/>
      <c r="J272" s="10"/>
      <c r="K272" s="4"/>
      <c r="L272" s="10"/>
      <c r="M272" s="57"/>
      <c r="N272" s="59"/>
      <c r="O272" s="55"/>
      <c r="P272" s="55"/>
      <c r="Q272" s="55"/>
      <c r="R272" s="1"/>
    </row>
    <row r="273" spans="4:18" s="3" customFormat="1">
      <c r="D273" s="1"/>
      <c r="E273" s="1"/>
      <c r="F273" s="1"/>
      <c r="G273" s="7"/>
      <c r="H273" s="1"/>
      <c r="I273" s="4"/>
      <c r="J273" s="10"/>
      <c r="K273" s="4"/>
      <c r="L273" s="10"/>
      <c r="M273" s="57"/>
      <c r="N273" s="59"/>
      <c r="O273" s="55"/>
      <c r="P273" s="55"/>
      <c r="Q273" s="55"/>
      <c r="R273" s="1"/>
    </row>
    <row r="274" spans="4:18" s="3" customFormat="1">
      <c r="D274" s="1"/>
      <c r="E274" s="1"/>
      <c r="F274" s="1"/>
      <c r="G274" s="7"/>
      <c r="H274" s="1"/>
      <c r="I274" s="4"/>
      <c r="J274" s="10"/>
      <c r="K274" s="4"/>
      <c r="L274" s="10"/>
      <c r="M274" s="57"/>
      <c r="N274" s="59"/>
      <c r="O274" s="55"/>
      <c r="P274" s="55"/>
      <c r="Q274" s="55"/>
      <c r="R274" s="1"/>
    </row>
    <row r="275" spans="4:18" s="3" customFormat="1">
      <c r="D275" s="1"/>
      <c r="E275" s="1"/>
      <c r="F275" s="1"/>
      <c r="G275" s="7"/>
      <c r="H275" s="1"/>
      <c r="I275" s="4"/>
      <c r="J275" s="10"/>
      <c r="K275" s="4"/>
      <c r="L275" s="10"/>
      <c r="M275" s="57"/>
      <c r="N275" s="59"/>
      <c r="O275" s="55"/>
      <c r="P275" s="55"/>
      <c r="Q275" s="55"/>
      <c r="R275" s="1"/>
    </row>
    <row r="276" spans="4:18" s="3" customFormat="1">
      <c r="D276" s="1"/>
      <c r="E276" s="1"/>
      <c r="F276" s="1"/>
      <c r="G276" s="7"/>
      <c r="H276" s="1"/>
      <c r="I276" s="4"/>
      <c r="J276" s="10"/>
      <c r="K276" s="4"/>
      <c r="L276" s="10"/>
      <c r="M276" s="57"/>
      <c r="N276" s="59"/>
      <c r="O276" s="55"/>
      <c r="P276" s="55"/>
      <c r="Q276" s="55"/>
      <c r="R276" s="1"/>
    </row>
    <row r="277" spans="4:18" s="3" customFormat="1">
      <c r="D277" s="1"/>
      <c r="E277" s="1"/>
      <c r="F277" s="1"/>
      <c r="G277" s="7"/>
      <c r="H277" s="1"/>
      <c r="I277" s="4"/>
      <c r="J277" s="10"/>
      <c r="K277" s="4"/>
      <c r="L277" s="10"/>
      <c r="M277" s="57"/>
      <c r="N277" s="59"/>
      <c r="O277" s="55"/>
      <c r="P277" s="55"/>
      <c r="Q277" s="55"/>
      <c r="R277" s="1"/>
    </row>
    <row r="278" spans="4:18" s="3" customFormat="1">
      <c r="D278" s="1"/>
      <c r="E278" s="1"/>
      <c r="F278" s="1"/>
      <c r="G278" s="7"/>
      <c r="H278" s="1"/>
      <c r="I278" s="4"/>
      <c r="J278" s="10"/>
      <c r="K278" s="4"/>
      <c r="L278" s="10"/>
      <c r="M278" s="57"/>
      <c r="N278" s="59"/>
      <c r="O278" s="55"/>
      <c r="P278" s="55"/>
      <c r="Q278" s="55"/>
      <c r="R278" s="1"/>
    </row>
    <row r="279" spans="4:18" s="3" customFormat="1">
      <c r="D279" s="1"/>
      <c r="E279" s="1"/>
      <c r="F279" s="1"/>
      <c r="G279" s="7"/>
      <c r="H279" s="1"/>
      <c r="I279" s="4"/>
      <c r="J279" s="10"/>
      <c r="K279" s="4"/>
      <c r="L279" s="10"/>
      <c r="M279" s="57"/>
      <c r="N279" s="59"/>
      <c r="O279" s="55"/>
      <c r="P279" s="55"/>
      <c r="Q279" s="55"/>
      <c r="R279" s="1"/>
    </row>
    <row r="280" spans="4:18" s="3" customFormat="1">
      <c r="D280" s="1"/>
      <c r="E280" s="1"/>
      <c r="F280" s="1"/>
      <c r="G280" s="7"/>
      <c r="H280" s="1"/>
      <c r="I280" s="4"/>
      <c r="J280" s="10"/>
      <c r="K280" s="4"/>
      <c r="L280" s="10"/>
      <c r="M280" s="57"/>
      <c r="N280" s="59"/>
      <c r="O280" s="55"/>
      <c r="P280" s="55"/>
      <c r="Q280" s="55"/>
      <c r="R280" s="1"/>
    </row>
    <row r="281" spans="4:18" s="3" customFormat="1">
      <c r="D281" s="1"/>
      <c r="E281" s="1"/>
      <c r="F281" s="1"/>
      <c r="G281" s="7"/>
      <c r="H281" s="1"/>
      <c r="I281" s="4"/>
      <c r="J281" s="10"/>
      <c r="K281" s="4"/>
      <c r="L281" s="10"/>
      <c r="M281" s="57"/>
      <c r="N281" s="59"/>
      <c r="O281" s="55"/>
      <c r="P281" s="55"/>
      <c r="Q281" s="55"/>
      <c r="R281" s="1"/>
    </row>
    <row r="282" spans="4:18" s="3" customFormat="1">
      <c r="D282" s="1"/>
      <c r="E282" s="1"/>
      <c r="F282" s="1"/>
      <c r="G282" s="7"/>
      <c r="H282" s="1"/>
      <c r="I282" s="4"/>
      <c r="J282" s="10"/>
      <c r="K282" s="4"/>
      <c r="L282" s="10"/>
      <c r="M282" s="57"/>
      <c r="N282" s="59"/>
      <c r="O282" s="55"/>
      <c r="P282" s="55"/>
      <c r="Q282" s="55"/>
      <c r="R282" s="1"/>
    </row>
    <row r="283" spans="4:18" s="3" customFormat="1">
      <c r="D283" s="1"/>
      <c r="E283" s="1"/>
      <c r="F283" s="1"/>
      <c r="G283" s="7"/>
      <c r="H283" s="1"/>
      <c r="I283" s="4"/>
      <c r="J283" s="10"/>
      <c r="K283" s="4"/>
      <c r="L283" s="10"/>
      <c r="M283" s="57"/>
      <c r="N283" s="59"/>
      <c r="O283" s="55"/>
      <c r="P283" s="55"/>
      <c r="Q283" s="55"/>
      <c r="R283" s="1"/>
    </row>
    <row r="284" spans="4:18" s="3" customFormat="1">
      <c r="D284" s="1"/>
      <c r="E284" s="1"/>
      <c r="F284" s="1"/>
      <c r="G284" s="7"/>
      <c r="H284" s="1"/>
      <c r="I284" s="4"/>
      <c r="J284" s="10"/>
      <c r="K284" s="4"/>
      <c r="L284" s="10"/>
      <c r="M284" s="57"/>
      <c r="N284" s="59"/>
      <c r="O284" s="55"/>
      <c r="P284" s="55"/>
      <c r="Q284" s="55"/>
      <c r="R284" s="1"/>
    </row>
    <row r="285" spans="4:18" s="3" customFormat="1">
      <c r="D285" s="1"/>
      <c r="E285" s="1"/>
      <c r="F285" s="1"/>
      <c r="G285" s="7"/>
      <c r="H285" s="1"/>
      <c r="I285" s="4"/>
      <c r="J285" s="10"/>
      <c r="K285" s="4"/>
      <c r="L285" s="10"/>
      <c r="M285" s="57"/>
      <c r="N285" s="59"/>
      <c r="O285" s="55"/>
      <c r="P285" s="55"/>
      <c r="Q285" s="55"/>
      <c r="R285" s="1"/>
    </row>
    <row r="286" spans="4:18" s="3" customFormat="1">
      <c r="D286" s="1"/>
      <c r="E286" s="1"/>
      <c r="F286" s="1"/>
      <c r="G286" s="7"/>
      <c r="H286" s="1"/>
      <c r="I286" s="4"/>
      <c r="J286" s="10"/>
      <c r="K286" s="4"/>
      <c r="L286" s="10"/>
      <c r="M286" s="57"/>
      <c r="N286" s="59"/>
      <c r="O286" s="55"/>
      <c r="P286" s="55"/>
      <c r="Q286" s="55"/>
      <c r="R286" s="1"/>
    </row>
    <row r="287" spans="4:18" s="3" customFormat="1">
      <c r="D287" s="1"/>
      <c r="E287" s="1"/>
      <c r="F287" s="1"/>
      <c r="G287" s="7"/>
      <c r="H287" s="1"/>
      <c r="I287" s="4"/>
      <c r="J287" s="10"/>
      <c r="K287" s="4"/>
      <c r="L287" s="10"/>
      <c r="M287" s="57"/>
      <c r="N287" s="59"/>
      <c r="O287" s="55"/>
      <c r="P287" s="55"/>
      <c r="Q287" s="55"/>
      <c r="R287" s="1"/>
    </row>
    <row r="288" spans="4:18" s="3" customFormat="1">
      <c r="D288" s="1"/>
      <c r="E288" s="1"/>
      <c r="F288" s="1"/>
      <c r="G288" s="7"/>
      <c r="H288" s="1"/>
      <c r="I288" s="4"/>
      <c r="J288" s="10"/>
      <c r="K288" s="4"/>
      <c r="L288" s="10"/>
      <c r="M288" s="57"/>
      <c r="N288" s="59"/>
      <c r="O288" s="55"/>
      <c r="P288" s="55"/>
      <c r="Q288" s="55"/>
      <c r="R288" s="1"/>
    </row>
    <row r="289" spans="4:18" s="3" customFormat="1">
      <c r="D289" s="1"/>
      <c r="E289" s="1"/>
      <c r="F289" s="1"/>
      <c r="G289" s="7"/>
      <c r="H289" s="1"/>
      <c r="I289" s="4"/>
      <c r="J289" s="10"/>
      <c r="K289" s="4"/>
      <c r="L289" s="10"/>
      <c r="M289" s="57"/>
      <c r="N289" s="59"/>
      <c r="O289" s="55"/>
      <c r="P289" s="55"/>
      <c r="Q289" s="55"/>
      <c r="R289" s="1"/>
    </row>
    <row r="290" spans="4:18" s="3" customFormat="1">
      <c r="D290" s="1"/>
      <c r="E290" s="1"/>
      <c r="F290" s="1"/>
      <c r="G290" s="7"/>
      <c r="H290" s="1"/>
      <c r="I290" s="4"/>
      <c r="J290" s="10"/>
      <c r="K290" s="4"/>
      <c r="L290" s="10"/>
      <c r="M290" s="57"/>
      <c r="N290" s="59"/>
      <c r="O290" s="55"/>
      <c r="P290" s="55"/>
      <c r="Q290" s="55"/>
      <c r="R290" s="1"/>
    </row>
    <row r="291" spans="4:18" s="3" customFormat="1">
      <c r="D291" s="1"/>
      <c r="E291" s="1"/>
      <c r="F291" s="1"/>
      <c r="G291" s="7"/>
      <c r="H291" s="1"/>
      <c r="I291" s="4"/>
      <c r="J291" s="10"/>
      <c r="K291" s="4"/>
      <c r="L291" s="10"/>
      <c r="M291" s="57"/>
      <c r="N291" s="59"/>
      <c r="O291" s="55"/>
      <c r="P291" s="55"/>
      <c r="Q291" s="55"/>
      <c r="R291" s="1"/>
    </row>
    <row r="292" spans="4:18" s="3" customFormat="1">
      <c r="D292" s="1"/>
      <c r="E292" s="1"/>
      <c r="F292" s="1"/>
      <c r="G292" s="7"/>
      <c r="H292" s="1"/>
      <c r="I292" s="4"/>
      <c r="J292" s="10"/>
      <c r="K292" s="4"/>
      <c r="L292" s="10"/>
      <c r="M292" s="57"/>
      <c r="N292" s="59"/>
      <c r="O292" s="55"/>
      <c r="P292" s="55"/>
      <c r="Q292" s="55"/>
      <c r="R292" s="1"/>
    </row>
    <row r="293" spans="4:18" s="3" customFormat="1">
      <c r="D293" s="1"/>
      <c r="E293" s="1"/>
      <c r="F293" s="1"/>
      <c r="G293" s="7"/>
      <c r="H293" s="1"/>
      <c r="I293" s="4"/>
      <c r="J293" s="10"/>
      <c r="K293" s="4"/>
      <c r="L293" s="10"/>
      <c r="M293" s="57"/>
      <c r="N293" s="59"/>
      <c r="O293" s="55"/>
      <c r="P293" s="55"/>
      <c r="Q293" s="55"/>
      <c r="R293" s="1"/>
    </row>
    <row r="294" spans="4:18" s="3" customFormat="1">
      <c r="D294" s="1"/>
      <c r="E294" s="1"/>
      <c r="F294" s="1"/>
      <c r="G294" s="7"/>
      <c r="H294" s="1"/>
      <c r="I294" s="4"/>
      <c r="J294" s="10"/>
      <c r="K294" s="4"/>
      <c r="L294" s="10"/>
      <c r="M294" s="57"/>
      <c r="N294" s="59"/>
      <c r="O294" s="55"/>
      <c r="P294" s="55"/>
      <c r="Q294" s="55"/>
      <c r="R294" s="1"/>
    </row>
    <row r="295" spans="4:18" s="3" customFormat="1">
      <c r="D295" s="1"/>
      <c r="E295" s="1"/>
      <c r="F295" s="1"/>
      <c r="G295" s="7"/>
      <c r="H295" s="1"/>
      <c r="I295" s="4"/>
      <c r="J295" s="10"/>
      <c r="K295" s="4"/>
      <c r="L295" s="10"/>
      <c r="M295" s="57"/>
      <c r="N295" s="59"/>
      <c r="O295" s="55"/>
      <c r="P295" s="55"/>
      <c r="Q295" s="55"/>
      <c r="R295" s="1"/>
    </row>
    <row r="296" spans="4:18" s="3" customFormat="1">
      <c r="D296" s="1"/>
      <c r="E296" s="1"/>
      <c r="F296" s="1"/>
      <c r="G296" s="7"/>
      <c r="H296" s="1"/>
      <c r="I296" s="4"/>
      <c r="J296" s="10"/>
      <c r="K296" s="4"/>
      <c r="L296" s="10"/>
      <c r="M296" s="57"/>
      <c r="N296" s="59"/>
      <c r="O296" s="55"/>
      <c r="P296" s="55"/>
      <c r="Q296" s="55"/>
      <c r="R296" s="1"/>
    </row>
    <row r="297" spans="4:18" s="3" customFormat="1">
      <c r="D297" s="1"/>
      <c r="E297" s="1"/>
      <c r="F297" s="1"/>
      <c r="G297" s="7"/>
      <c r="H297" s="1"/>
      <c r="I297" s="4"/>
      <c r="J297" s="10"/>
      <c r="K297" s="4"/>
      <c r="L297" s="10"/>
      <c r="M297" s="57"/>
      <c r="N297" s="59"/>
      <c r="O297" s="55"/>
      <c r="P297" s="55"/>
      <c r="Q297" s="55"/>
      <c r="R297" s="1"/>
    </row>
    <row r="298" spans="4:18" s="3" customFormat="1">
      <c r="D298" s="1"/>
      <c r="E298" s="1"/>
      <c r="F298" s="1"/>
      <c r="G298" s="7"/>
      <c r="H298" s="1"/>
      <c r="I298" s="4"/>
      <c r="J298" s="10"/>
      <c r="K298" s="4"/>
      <c r="L298" s="10"/>
      <c r="M298" s="57"/>
      <c r="N298" s="59"/>
      <c r="O298" s="55"/>
      <c r="P298" s="55"/>
      <c r="Q298" s="55"/>
      <c r="R298" s="1"/>
    </row>
    <row r="299" spans="4:18" s="3" customFormat="1">
      <c r="D299" s="1"/>
      <c r="E299" s="1"/>
      <c r="F299" s="1"/>
      <c r="G299" s="7"/>
      <c r="H299" s="1"/>
      <c r="I299" s="4"/>
      <c r="J299" s="10"/>
      <c r="K299" s="4"/>
      <c r="L299" s="10"/>
      <c r="M299" s="57"/>
      <c r="N299" s="59"/>
      <c r="O299" s="55"/>
      <c r="P299" s="55"/>
      <c r="Q299" s="55"/>
      <c r="R299" s="1"/>
    </row>
    <row r="300" spans="4:18" s="3" customFormat="1">
      <c r="D300" s="1"/>
      <c r="E300" s="1"/>
      <c r="F300" s="1"/>
      <c r="G300" s="7"/>
      <c r="H300" s="1"/>
      <c r="I300" s="4"/>
      <c r="J300" s="10"/>
      <c r="K300" s="4"/>
      <c r="L300" s="10"/>
      <c r="M300" s="57"/>
      <c r="N300" s="59"/>
      <c r="O300" s="55"/>
      <c r="P300" s="55"/>
      <c r="Q300" s="55"/>
      <c r="R300" s="1"/>
    </row>
    <row r="301" spans="4:18" s="3" customFormat="1">
      <c r="D301" s="1"/>
      <c r="E301" s="1"/>
      <c r="F301" s="1"/>
      <c r="G301" s="7"/>
      <c r="H301" s="1"/>
      <c r="I301" s="4"/>
      <c r="J301" s="10"/>
      <c r="K301" s="4"/>
      <c r="L301" s="10"/>
      <c r="M301" s="57"/>
      <c r="N301" s="59"/>
      <c r="O301" s="55"/>
      <c r="P301" s="55"/>
      <c r="Q301" s="55"/>
      <c r="R301" s="1"/>
    </row>
    <row r="302" spans="4:18" s="3" customFormat="1">
      <c r="D302" s="1"/>
      <c r="E302" s="1"/>
      <c r="F302" s="1"/>
      <c r="G302" s="7"/>
      <c r="H302" s="1"/>
      <c r="I302" s="4"/>
      <c r="J302" s="10"/>
      <c r="K302" s="4"/>
      <c r="L302" s="10"/>
      <c r="M302" s="57"/>
      <c r="N302" s="59"/>
      <c r="O302" s="55"/>
      <c r="P302" s="55"/>
      <c r="Q302" s="55"/>
      <c r="R302" s="1"/>
    </row>
    <row r="303" spans="4:18" s="3" customFormat="1">
      <c r="D303" s="1"/>
      <c r="E303" s="1"/>
      <c r="F303" s="1"/>
      <c r="G303" s="7"/>
      <c r="H303" s="1"/>
      <c r="I303" s="4"/>
      <c r="J303" s="10"/>
      <c r="K303" s="4"/>
      <c r="L303" s="10"/>
      <c r="M303" s="57"/>
      <c r="N303" s="59"/>
      <c r="O303" s="55"/>
      <c r="P303" s="55"/>
      <c r="Q303" s="55"/>
      <c r="R303" s="1"/>
    </row>
    <row r="304" spans="4:18" s="3" customFormat="1">
      <c r="D304" s="1"/>
      <c r="E304" s="1"/>
      <c r="F304" s="1"/>
      <c r="G304" s="7"/>
      <c r="H304" s="1"/>
      <c r="I304" s="4"/>
      <c r="J304" s="10"/>
      <c r="K304" s="4"/>
      <c r="L304" s="10"/>
      <c r="M304" s="57"/>
      <c r="N304" s="59"/>
      <c r="O304" s="55"/>
      <c r="P304" s="55"/>
      <c r="Q304" s="55"/>
      <c r="R304" s="1"/>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1048574" spans="10:10">
      <c r="J1048574" s="12" t="s">
        <v>1351</v>
      </c>
    </row>
  </sheetData>
  <mergeCells count="10">
    <mergeCell ref="M4:Q4"/>
    <mergeCell ref="C7:C8"/>
    <mergeCell ref="R15:R19"/>
    <mergeCell ref="R29:R33"/>
    <mergeCell ref="R106:R109"/>
    <mergeCell ref="R156:R159"/>
    <mergeCell ref="R202:R205"/>
    <mergeCell ref="R71:R74"/>
    <mergeCell ref="R90:R93"/>
    <mergeCell ref="R117:R120"/>
  </mergeCells>
  <phoneticPr fontId="2" type="noConversion"/>
  <hyperlinks>
    <hyperlink ref="R15" r:id="rId1" location="resultstable"/>
    <hyperlink ref="R29" r:id="rId2" location="resultstable"/>
    <hyperlink ref="R106" r:id="rId3"/>
    <hyperlink ref="R156" r:id="rId4"/>
    <hyperlink ref="R202" r:id="rId5"/>
    <hyperlink ref="R71" r:id="rId6"/>
    <hyperlink ref="R90" r:id="rId7"/>
    <hyperlink ref="R117" r:id="rId8"/>
  </hyperlinks>
  <pageMargins left="0.7" right="0.7" top="0.75" bottom="0.75" header="0.3" footer="0.3"/>
  <pageSetup paperSize="9" orientation="portrait" r:id="rId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59999389629810485"/>
  </sheetPr>
  <dimension ref="B1:AP1048398"/>
  <sheetViews>
    <sheetView zoomScaleNormal="100" workbookViewId="0">
      <pane ySplit="6" topLeftCell="A93" activePane="bottomLeft" state="frozen"/>
      <selection pane="bottomLeft" activeCell="F101" sqref="F101"/>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C108_1</v>
      </c>
      <c r="C2" s="97" t="s">
        <v>1425</v>
      </c>
      <c r="L2" s="71"/>
      <c r="M2" s="73" t="s">
        <v>256</v>
      </c>
      <c r="N2" s="72" t="s">
        <v>254</v>
      </c>
      <c r="O2" s="73" t="s">
        <v>253</v>
      </c>
      <c r="P2" s="73" t="s">
        <v>255</v>
      </c>
      <c r="Q2" s="74" t="s">
        <v>252</v>
      </c>
    </row>
    <row r="3" spans="2:42" ht="24.95" customHeight="1">
      <c r="C3" s="1" t="s">
        <v>1778</v>
      </c>
      <c r="G3" s="230"/>
      <c r="L3" s="76" t="s">
        <v>123</v>
      </c>
      <c r="M3" s="70">
        <f>P3+Q3</f>
        <v>185.1100000000001</v>
      </c>
      <c r="N3" s="169">
        <f>P3/(P3+Q3)</f>
        <v>0.93165631246285985</v>
      </c>
      <c r="O3" s="70">
        <f>SUM(O7:O251)</f>
        <v>32.699999999999982</v>
      </c>
      <c r="P3" s="70">
        <f>SUM(P7:P251)</f>
        <v>172.45890000000009</v>
      </c>
      <c r="Q3" s="77">
        <f>SUM(Q7:Q251)</f>
        <v>12.651100000000007</v>
      </c>
    </row>
    <row r="4" spans="2:42" ht="24.95" customHeight="1" thickBot="1">
      <c r="L4" s="75" t="s">
        <v>124</v>
      </c>
      <c r="M4" s="554">
        <f>(O3+P3)/(M3+O3)</f>
        <v>0.94191680822735413</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C108_1</v>
      </c>
      <c r="C7" s="566" t="str">
        <f>C2</f>
        <v>DIO: Buffer, Photo-Coupler &amp; Photo-MOS(Ch.1)</v>
      </c>
      <c r="D7" s="17" t="s">
        <v>3765</v>
      </c>
      <c r="E7" s="18" t="s">
        <v>97</v>
      </c>
      <c r="F7" s="19" t="s">
        <v>3766</v>
      </c>
      <c r="G7" s="163" t="s">
        <v>12</v>
      </c>
      <c r="H7" s="15">
        <v>0.8</v>
      </c>
      <c r="I7" s="16" t="s">
        <v>25</v>
      </c>
      <c r="J7" s="12" t="s">
        <v>3767</v>
      </c>
      <c r="K7" s="16" t="s">
        <v>28</v>
      </c>
      <c r="L7" s="207" t="s">
        <v>1348</v>
      </c>
      <c r="M7" s="85">
        <v>3</v>
      </c>
      <c r="N7" s="15">
        <f t="shared" ref="N7:N9" si="0">IF(K7="Detected", 0.99,0)</f>
        <v>0.99</v>
      </c>
      <c r="O7" s="78">
        <f t="shared" ref="O7:O9" si="1">IF(I7="Safe", M7*H7,0)</f>
        <v>0</v>
      </c>
      <c r="P7" s="78">
        <f t="shared" ref="P7:P9" si="2">IF(I7="Dangerous",M7*H7*N7,0)</f>
        <v>2.3760000000000003</v>
      </c>
      <c r="Q7" s="153">
        <f t="shared" ref="Q7:Q9" si="3">IF(P7=0,0,M7*H7*(1-N7))</f>
        <v>2.4000000000000025E-2</v>
      </c>
      <c r="R7" s="200"/>
    </row>
    <row r="8" spans="2:42" s="3" customFormat="1" ht="27.95" customHeight="1">
      <c r="B8" s="236"/>
      <c r="C8" s="567"/>
      <c r="D8" s="20"/>
      <c r="E8" s="21"/>
      <c r="F8" s="31"/>
      <c r="G8" s="163" t="s">
        <v>13</v>
      </c>
      <c r="H8" s="15">
        <v>0.1</v>
      </c>
      <c r="I8" s="16" t="s">
        <v>19</v>
      </c>
      <c r="J8" s="12" t="s">
        <v>946</v>
      </c>
      <c r="K8" s="16" t="s">
        <v>18</v>
      </c>
      <c r="L8" s="65" t="s">
        <v>109</v>
      </c>
      <c r="M8" s="85">
        <f>M7</f>
        <v>3</v>
      </c>
      <c r="N8" s="15">
        <f t="shared" si="0"/>
        <v>0</v>
      </c>
      <c r="O8" s="78">
        <f t="shared" si="1"/>
        <v>0.30000000000000004</v>
      </c>
      <c r="P8" s="78">
        <f t="shared" si="2"/>
        <v>0</v>
      </c>
      <c r="Q8" s="153">
        <f t="shared" si="3"/>
        <v>0</v>
      </c>
      <c r="R8" s="238"/>
    </row>
    <row r="9" spans="2:42" s="3" customFormat="1" ht="27.95" customHeight="1">
      <c r="B9" s="236"/>
      <c r="C9" s="244"/>
      <c r="D9" s="20"/>
      <c r="E9" s="21"/>
      <c r="F9" s="31"/>
      <c r="G9" s="163" t="s">
        <v>55</v>
      </c>
      <c r="H9" s="15">
        <v>0.1</v>
      </c>
      <c r="I9" s="16" t="s">
        <v>19</v>
      </c>
      <c r="J9" s="92" t="s">
        <v>946</v>
      </c>
      <c r="K9" s="91" t="s">
        <v>18</v>
      </c>
      <c r="L9" s="173" t="s">
        <v>109</v>
      </c>
      <c r="M9" s="85">
        <f>M8</f>
        <v>3</v>
      </c>
      <c r="N9" s="15">
        <f t="shared" si="0"/>
        <v>0</v>
      </c>
      <c r="O9" s="78">
        <f t="shared" si="1"/>
        <v>0.30000000000000004</v>
      </c>
      <c r="P9" s="78">
        <f t="shared" si="2"/>
        <v>0</v>
      </c>
      <c r="Q9" s="153">
        <f t="shared" si="3"/>
        <v>0</v>
      </c>
      <c r="R9" s="238"/>
    </row>
    <row r="10" spans="2:42" s="3" customFormat="1" ht="27.95" customHeight="1">
      <c r="B10" s="236"/>
      <c r="C10" s="244"/>
      <c r="D10" s="17" t="s">
        <v>3768</v>
      </c>
      <c r="E10" s="18" t="s">
        <v>97</v>
      </c>
      <c r="F10" s="19" t="s">
        <v>3766</v>
      </c>
      <c r="G10" s="163" t="s">
        <v>12</v>
      </c>
      <c r="H10" s="15">
        <v>0.8</v>
      </c>
      <c r="I10" s="16" t="s">
        <v>25</v>
      </c>
      <c r="J10" s="12" t="s">
        <v>3769</v>
      </c>
      <c r="K10" s="16" t="s">
        <v>28</v>
      </c>
      <c r="L10" s="207" t="s">
        <v>1348</v>
      </c>
      <c r="M10" s="85">
        <v>3</v>
      </c>
      <c r="N10" s="15">
        <f t="shared" ref="N10:N15" si="4">IF(K10="Detected", 0.99,0)</f>
        <v>0.99</v>
      </c>
      <c r="O10" s="78">
        <f t="shared" ref="O10:O15" si="5">IF(I10="Safe", M10*H10,0)</f>
        <v>0</v>
      </c>
      <c r="P10" s="78">
        <f t="shared" ref="P10:P15" si="6">IF(I10="Dangerous",M10*H10*N10,0)</f>
        <v>2.3760000000000003</v>
      </c>
      <c r="Q10" s="81">
        <f t="shared" ref="Q10:Q15" si="7">IF(P10=0,0,M10*H10*(1-N10))</f>
        <v>2.4000000000000025E-2</v>
      </c>
      <c r="R10" s="238"/>
    </row>
    <row r="11" spans="2:42" s="3" customFormat="1" ht="27.95" customHeight="1">
      <c r="B11" s="236"/>
      <c r="C11" s="244"/>
      <c r="D11" s="20"/>
      <c r="E11" s="21"/>
      <c r="F11" s="31"/>
      <c r="G11" s="163" t="s">
        <v>13</v>
      </c>
      <c r="H11" s="15">
        <v>0.1</v>
      </c>
      <c r="I11" s="16" t="s">
        <v>19</v>
      </c>
      <c r="J11" s="12" t="s">
        <v>946</v>
      </c>
      <c r="K11" s="16" t="s">
        <v>18</v>
      </c>
      <c r="L11" s="65" t="s">
        <v>109</v>
      </c>
      <c r="M11" s="85">
        <f>M10</f>
        <v>3</v>
      </c>
      <c r="N11" s="15">
        <f t="shared" si="4"/>
        <v>0</v>
      </c>
      <c r="O11" s="78">
        <f t="shared" si="5"/>
        <v>0.30000000000000004</v>
      </c>
      <c r="P11" s="78">
        <f t="shared" si="6"/>
        <v>0</v>
      </c>
      <c r="Q11" s="81">
        <f t="shared" si="7"/>
        <v>0</v>
      </c>
      <c r="R11" s="238"/>
    </row>
    <row r="12" spans="2:42" s="3" customFormat="1" ht="27.95" customHeight="1">
      <c r="B12" s="236"/>
      <c r="C12" s="244"/>
      <c r="D12" s="20"/>
      <c r="E12" s="21"/>
      <c r="F12" s="31"/>
      <c r="G12" s="163" t="s">
        <v>55</v>
      </c>
      <c r="H12" s="15">
        <v>0.1</v>
      </c>
      <c r="I12" s="16" t="s">
        <v>19</v>
      </c>
      <c r="J12" s="92" t="s">
        <v>946</v>
      </c>
      <c r="K12" s="91" t="s">
        <v>18</v>
      </c>
      <c r="L12" s="173" t="s">
        <v>109</v>
      </c>
      <c r="M12" s="85">
        <f>M11</f>
        <v>3</v>
      </c>
      <c r="N12" s="15">
        <f t="shared" si="4"/>
        <v>0</v>
      </c>
      <c r="O12" s="78">
        <f t="shared" si="5"/>
        <v>0.30000000000000004</v>
      </c>
      <c r="P12" s="78">
        <f t="shared" si="6"/>
        <v>0</v>
      </c>
      <c r="Q12" s="81">
        <f t="shared" si="7"/>
        <v>0</v>
      </c>
      <c r="R12" s="238"/>
    </row>
    <row r="13" spans="2:42" s="3" customFormat="1" ht="27.95" customHeight="1">
      <c r="B13" s="236"/>
      <c r="C13" s="244"/>
      <c r="D13" s="17" t="s">
        <v>3770</v>
      </c>
      <c r="E13" s="18" t="s">
        <v>890</v>
      </c>
      <c r="F13" s="19" t="s">
        <v>3377</v>
      </c>
      <c r="G13" s="14" t="s">
        <v>12</v>
      </c>
      <c r="H13" s="15">
        <v>0.8</v>
      </c>
      <c r="I13" s="165" t="s">
        <v>25</v>
      </c>
      <c r="J13" s="13" t="s">
        <v>3771</v>
      </c>
      <c r="K13" s="165" t="s">
        <v>28</v>
      </c>
      <c r="L13" s="206" t="s">
        <v>1348</v>
      </c>
      <c r="M13" s="85">
        <v>0.2</v>
      </c>
      <c r="N13" s="15">
        <f t="shared" si="4"/>
        <v>0.99</v>
      </c>
      <c r="O13" s="78">
        <f t="shared" si="5"/>
        <v>0</v>
      </c>
      <c r="P13" s="78">
        <f t="shared" si="6"/>
        <v>0.15840000000000004</v>
      </c>
      <c r="Q13" s="81">
        <f t="shared" si="7"/>
        <v>1.6000000000000018E-3</v>
      </c>
      <c r="R13" s="238"/>
    </row>
    <row r="14" spans="2:42" s="3" customFormat="1" ht="27.95" customHeight="1">
      <c r="B14" s="236"/>
      <c r="C14" s="244"/>
      <c r="D14" s="20"/>
      <c r="E14" s="21"/>
      <c r="F14" s="31"/>
      <c r="G14" s="14" t="s">
        <v>13</v>
      </c>
      <c r="H14" s="15">
        <v>0.1</v>
      </c>
      <c r="I14" s="165" t="s">
        <v>19</v>
      </c>
      <c r="J14" s="13" t="s">
        <v>946</v>
      </c>
      <c r="K14" s="165" t="s">
        <v>18</v>
      </c>
      <c r="L14" s="13" t="s">
        <v>109</v>
      </c>
      <c r="M14" s="85">
        <f>M13</f>
        <v>0.2</v>
      </c>
      <c r="N14" s="15">
        <f t="shared" si="4"/>
        <v>0</v>
      </c>
      <c r="O14" s="78">
        <f t="shared" si="5"/>
        <v>2.0000000000000004E-2</v>
      </c>
      <c r="P14" s="78">
        <f t="shared" si="6"/>
        <v>0</v>
      </c>
      <c r="Q14" s="81">
        <f t="shared" si="7"/>
        <v>0</v>
      </c>
      <c r="R14" s="238"/>
    </row>
    <row r="15" spans="2:42" s="3" customFormat="1" ht="27.95" customHeight="1">
      <c r="B15" s="236"/>
      <c r="C15" s="244"/>
      <c r="D15" s="20"/>
      <c r="E15" s="21"/>
      <c r="F15" s="31"/>
      <c r="G15" s="90" t="s">
        <v>14</v>
      </c>
      <c r="H15" s="172">
        <v>0.1</v>
      </c>
      <c r="I15" s="179" t="s">
        <v>19</v>
      </c>
      <c r="J15" s="13" t="s">
        <v>946</v>
      </c>
      <c r="K15" s="165" t="s">
        <v>18</v>
      </c>
      <c r="L15" s="13" t="s">
        <v>109</v>
      </c>
      <c r="M15" s="93">
        <f>M14</f>
        <v>0.2</v>
      </c>
      <c r="N15" s="15">
        <f t="shared" si="4"/>
        <v>0</v>
      </c>
      <c r="O15" s="78">
        <f t="shared" si="5"/>
        <v>2.0000000000000004E-2</v>
      </c>
      <c r="P15" s="78">
        <f t="shared" si="6"/>
        <v>0</v>
      </c>
      <c r="Q15" s="81">
        <f t="shared" si="7"/>
        <v>0</v>
      </c>
      <c r="R15" s="238"/>
    </row>
    <row r="16" spans="2:42" s="3" customFormat="1" ht="27.95" customHeight="1">
      <c r="B16" s="236"/>
      <c r="C16" s="244"/>
      <c r="D16" s="17" t="s">
        <v>3772</v>
      </c>
      <c r="E16" s="18" t="s">
        <v>890</v>
      </c>
      <c r="F16" s="19" t="s">
        <v>3377</v>
      </c>
      <c r="G16" s="14" t="s">
        <v>12</v>
      </c>
      <c r="H16" s="15">
        <v>0.8</v>
      </c>
      <c r="I16" s="165" t="s">
        <v>25</v>
      </c>
      <c r="J16" s="13" t="s">
        <v>3771</v>
      </c>
      <c r="K16" s="165" t="s">
        <v>28</v>
      </c>
      <c r="L16" s="206" t="s">
        <v>1348</v>
      </c>
      <c r="M16" s="85">
        <v>0.2</v>
      </c>
      <c r="N16" s="15">
        <f t="shared" ref="N16:N22" si="8">IF(K16="Detected", 0.99,0)</f>
        <v>0.99</v>
      </c>
      <c r="O16" s="78">
        <f t="shared" ref="O16:O22" si="9">IF(I16="Safe", M16*H16,0)</f>
        <v>0</v>
      </c>
      <c r="P16" s="78">
        <f t="shared" ref="P16:P22" si="10">IF(I16="Dangerous",M16*H16*N16,0)</f>
        <v>0.15840000000000004</v>
      </c>
      <c r="Q16" s="81">
        <f t="shared" ref="Q16:Q22" si="11">IF(P16=0,0,M16*H16*(1-N16))</f>
        <v>1.6000000000000018E-3</v>
      </c>
      <c r="R16" s="238"/>
    </row>
    <row r="17" spans="2:18" s="3" customFormat="1" ht="27.95" customHeight="1">
      <c r="B17" s="236"/>
      <c r="C17" s="244"/>
      <c r="D17" s="20"/>
      <c r="E17" s="21"/>
      <c r="F17" s="31"/>
      <c r="G17" s="14" t="s">
        <v>13</v>
      </c>
      <c r="H17" s="15">
        <v>0.1</v>
      </c>
      <c r="I17" s="165" t="s">
        <v>19</v>
      </c>
      <c r="J17" s="13" t="s">
        <v>946</v>
      </c>
      <c r="K17" s="165" t="s">
        <v>18</v>
      </c>
      <c r="L17" s="13" t="s">
        <v>109</v>
      </c>
      <c r="M17" s="85">
        <f>M16</f>
        <v>0.2</v>
      </c>
      <c r="N17" s="15">
        <f t="shared" si="8"/>
        <v>0</v>
      </c>
      <c r="O17" s="78">
        <f t="shared" si="9"/>
        <v>2.0000000000000004E-2</v>
      </c>
      <c r="P17" s="78">
        <f t="shared" si="10"/>
        <v>0</v>
      </c>
      <c r="Q17" s="81">
        <f t="shared" si="11"/>
        <v>0</v>
      </c>
      <c r="R17" s="238"/>
    </row>
    <row r="18" spans="2:18" s="3" customFormat="1" ht="27.95" customHeight="1">
      <c r="B18" s="236"/>
      <c r="C18" s="244"/>
      <c r="D18" s="20"/>
      <c r="E18" s="21"/>
      <c r="F18" s="31"/>
      <c r="G18" s="90" t="s">
        <v>14</v>
      </c>
      <c r="H18" s="172">
        <v>0.1</v>
      </c>
      <c r="I18" s="179" t="s">
        <v>19</v>
      </c>
      <c r="J18" s="13" t="s">
        <v>946</v>
      </c>
      <c r="K18" s="165" t="s">
        <v>18</v>
      </c>
      <c r="L18" s="13" t="s">
        <v>109</v>
      </c>
      <c r="M18" s="93">
        <f>M17</f>
        <v>0.2</v>
      </c>
      <c r="N18" s="15">
        <f t="shared" si="8"/>
        <v>0</v>
      </c>
      <c r="O18" s="78">
        <f t="shared" si="9"/>
        <v>2.0000000000000004E-2</v>
      </c>
      <c r="P18" s="78">
        <f t="shared" si="10"/>
        <v>0</v>
      </c>
      <c r="Q18" s="81">
        <f t="shared" si="11"/>
        <v>0</v>
      </c>
      <c r="R18" s="238"/>
    </row>
    <row r="19" spans="2:18" s="3" customFormat="1" ht="27.95" customHeight="1">
      <c r="B19" s="236"/>
      <c r="C19" s="244"/>
      <c r="D19" s="17" t="s">
        <v>3773</v>
      </c>
      <c r="E19" s="18" t="s">
        <v>3774</v>
      </c>
      <c r="F19" s="19" t="s">
        <v>3399</v>
      </c>
      <c r="G19" s="14" t="s">
        <v>12</v>
      </c>
      <c r="H19" s="15">
        <v>0.7</v>
      </c>
      <c r="I19" s="286" t="s">
        <v>2782</v>
      </c>
      <c r="J19" s="277" t="s">
        <v>3775</v>
      </c>
      <c r="K19" s="286" t="s">
        <v>18</v>
      </c>
      <c r="L19" s="206" t="s">
        <v>1348</v>
      </c>
      <c r="M19" s="292">
        <v>3</v>
      </c>
      <c r="N19" s="15">
        <f t="shared" si="8"/>
        <v>0</v>
      </c>
      <c r="O19" s="78">
        <f t="shared" si="9"/>
        <v>0</v>
      </c>
      <c r="P19" s="78">
        <f t="shared" si="10"/>
        <v>0</v>
      </c>
      <c r="Q19" s="81">
        <f t="shared" si="11"/>
        <v>0</v>
      </c>
      <c r="R19" s="257"/>
    </row>
    <row r="20" spans="2:18" s="3" customFormat="1" ht="27.95" customHeight="1">
      <c r="B20" s="236"/>
      <c r="C20" s="244"/>
      <c r="D20" s="20"/>
      <c r="E20" s="21"/>
      <c r="F20" s="31"/>
      <c r="G20" s="25" t="s">
        <v>13</v>
      </c>
      <c r="H20" s="26">
        <v>0.1</v>
      </c>
      <c r="I20" s="286" t="s">
        <v>3231</v>
      </c>
      <c r="J20" s="277" t="s">
        <v>3775</v>
      </c>
      <c r="K20" s="286" t="s">
        <v>18</v>
      </c>
      <c r="L20" s="206" t="s">
        <v>1348</v>
      </c>
      <c r="M20" s="292">
        <f>M19</f>
        <v>3</v>
      </c>
      <c r="N20" s="15">
        <f t="shared" si="8"/>
        <v>0</v>
      </c>
      <c r="O20" s="78">
        <f t="shared" si="9"/>
        <v>0</v>
      </c>
      <c r="P20" s="78">
        <f t="shared" si="10"/>
        <v>0</v>
      </c>
      <c r="Q20" s="81">
        <f t="shared" si="11"/>
        <v>0</v>
      </c>
      <c r="R20" s="257"/>
    </row>
    <row r="21" spans="2:18" s="3" customFormat="1" ht="27.95" customHeight="1">
      <c r="B21" s="236"/>
      <c r="C21" s="244"/>
      <c r="D21" s="20"/>
      <c r="E21" s="21"/>
      <c r="F21" s="31"/>
      <c r="G21" s="32" t="s">
        <v>54</v>
      </c>
      <c r="H21" s="26">
        <v>0.1</v>
      </c>
      <c r="I21" s="286" t="s">
        <v>3231</v>
      </c>
      <c r="J21" s="277" t="s">
        <v>3775</v>
      </c>
      <c r="K21" s="286" t="s">
        <v>3227</v>
      </c>
      <c r="L21" s="206" t="s">
        <v>1348</v>
      </c>
      <c r="M21" s="292">
        <f>M20</f>
        <v>3</v>
      </c>
      <c r="N21" s="15">
        <f t="shared" si="8"/>
        <v>0</v>
      </c>
      <c r="O21" s="78">
        <f t="shared" si="9"/>
        <v>0</v>
      </c>
      <c r="P21" s="78">
        <f t="shared" si="10"/>
        <v>0</v>
      </c>
      <c r="Q21" s="81">
        <f t="shared" si="11"/>
        <v>0</v>
      </c>
      <c r="R21" s="257"/>
    </row>
    <row r="22" spans="2:18" s="3" customFormat="1" ht="27.95" customHeight="1">
      <c r="B22" s="236"/>
      <c r="C22" s="241"/>
      <c r="D22" s="20"/>
      <c r="E22" s="21"/>
      <c r="F22" s="31"/>
      <c r="G22" s="25" t="s">
        <v>55</v>
      </c>
      <c r="H22" s="26">
        <v>0.1</v>
      </c>
      <c r="I22" s="286" t="s">
        <v>3226</v>
      </c>
      <c r="J22" s="277" t="s">
        <v>3392</v>
      </c>
      <c r="K22" s="286" t="s">
        <v>18</v>
      </c>
      <c r="L22" s="276" t="s">
        <v>2794</v>
      </c>
      <c r="M22" s="292">
        <f>M21</f>
        <v>3</v>
      </c>
      <c r="N22" s="15">
        <f t="shared" si="8"/>
        <v>0</v>
      </c>
      <c r="O22" s="78">
        <f t="shared" si="9"/>
        <v>0.30000000000000004</v>
      </c>
      <c r="P22" s="78">
        <f t="shared" si="10"/>
        <v>0</v>
      </c>
      <c r="Q22" s="81">
        <f t="shared" si="11"/>
        <v>0</v>
      </c>
      <c r="R22" s="257"/>
    </row>
    <row r="23" spans="2:18" s="3" customFormat="1" ht="27.95" customHeight="1">
      <c r="B23" s="236"/>
      <c r="C23" s="244"/>
      <c r="D23" s="17" t="s">
        <v>3776</v>
      </c>
      <c r="E23" s="18" t="s">
        <v>3774</v>
      </c>
      <c r="F23" s="19" t="s">
        <v>3399</v>
      </c>
      <c r="G23" s="14" t="s">
        <v>12</v>
      </c>
      <c r="H23" s="15">
        <v>0.7</v>
      </c>
      <c r="I23" s="286" t="s">
        <v>2782</v>
      </c>
      <c r="J23" s="277" t="s">
        <v>3777</v>
      </c>
      <c r="K23" s="286" t="s">
        <v>18</v>
      </c>
      <c r="L23" s="206" t="s">
        <v>1348</v>
      </c>
      <c r="M23" s="292">
        <v>3</v>
      </c>
      <c r="N23" s="15">
        <f t="shared" ref="N23:N29" si="12">IF(K23="Detected", 0.99,0)</f>
        <v>0</v>
      </c>
      <c r="O23" s="78">
        <f t="shared" ref="O23:O29" si="13">IF(I23="Safe", M23*H23,0)</f>
        <v>0</v>
      </c>
      <c r="P23" s="78">
        <f t="shared" ref="P23:P29" si="14">IF(I23="Dangerous",M23*H23*N23,0)</f>
        <v>0</v>
      </c>
      <c r="Q23" s="81">
        <f t="shared" ref="Q23:Q29" si="15">IF(P23=0,0,M23*H23*(1-N23))</f>
        <v>0</v>
      </c>
      <c r="R23" s="257"/>
    </row>
    <row r="24" spans="2:18" s="3" customFormat="1" ht="27.95" customHeight="1">
      <c r="B24" s="236"/>
      <c r="C24" s="244"/>
      <c r="D24" s="20"/>
      <c r="E24" s="21"/>
      <c r="F24" s="31"/>
      <c r="G24" s="25" t="s">
        <v>13</v>
      </c>
      <c r="H24" s="26">
        <v>0.1</v>
      </c>
      <c r="I24" s="286" t="s">
        <v>3231</v>
      </c>
      <c r="J24" s="277" t="s">
        <v>3777</v>
      </c>
      <c r="K24" s="286" t="s">
        <v>18</v>
      </c>
      <c r="L24" s="206" t="s">
        <v>1348</v>
      </c>
      <c r="M24" s="292">
        <f>M23</f>
        <v>3</v>
      </c>
      <c r="N24" s="15">
        <f t="shared" si="12"/>
        <v>0</v>
      </c>
      <c r="O24" s="78">
        <f t="shared" si="13"/>
        <v>0</v>
      </c>
      <c r="P24" s="78">
        <f t="shared" si="14"/>
        <v>0</v>
      </c>
      <c r="Q24" s="81">
        <f t="shared" si="15"/>
        <v>0</v>
      </c>
      <c r="R24" s="257"/>
    </row>
    <row r="25" spans="2:18" s="3" customFormat="1" ht="27.95" customHeight="1">
      <c r="B25" s="236"/>
      <c r="C25" s="244"/>
      <c r="D25" s="20"/>
      <c r="E25" s="21"/>
      <c r="F25" s="31"/>
      <c r="G25" s="32" t="s">
        <v>54</v>
      </c>
      <c r="H25" s="26">
        <v>0.1</v>
      </c>
      <c r="I25" s="286" t="s">
        <v>3231</v>
      </c>
      <c r="J25" s="277" t="s">
        <v>3777</v>
      </c>
      <c r="K25" s="286" t="s">
        <v>3227</v>
      </c>
      <c r="L25" s="206" t="s">
        <v>1348</v>
      </c>
      <c r="M25" s="292">
        <f>M24</f>
        <v>3</v>
      </c>
      <c r="N25" s="15">
        <f t="shared" si="12"/>
        <v>0</v>
      </c>
      <c r="O25" s="78">
        <f t="shared" si="13"/>
        <v>0</v>
      </c>
      <c r="P25" s="78">
        <f t="shared" si="14"/>
        <v>0</v>
      </c>
      <c r="Q25" s="81">
        <f t="shared" si="15"/>
        <v>0</v>
      </c>
      <c r="R25" s="257"/>
    </row>
    <row r="26" spans="2:18" s="3" customFormat="1" ht="27.95" customHeight="1">
      <c r="B26" s="236"/>
      <c r="C26" s="241"/>
      <c r="D26" s="20"/>
      <c r="E26" s="21"/>
      <c r="F26" s="31"/>
      <c r="G26" s="25" t="s">
        <v>55</v>
      </c>
      <c r="H26" s="26">
        <v>0.1</v>
      </c>
      <c r="I26" s="286" t="s">
        <v>3226</v>
      </c>
      <c r="J26" s="277" t="s">
        <v>3392</v>
      </c>
      <c r="K26" s="286" t="s">
        <v>18</v>
      </c>
      <c r="L26" s="276" t="s">
        <v>2794</v>
      </c>
      <c r="M26" s="292">
        <f>M25</f>
        <v>3</v>
      </c>
      <c r="N26" s="15">
        <f t="shared" si="12"/>
        <v>0</v>
      </c>
      <c r="O26" s="78">
        <f t="shared" si="13"/>
        <v>0.30000000000000004</v>
      </c>
      <c r="P26" s="78">
        <f t="shared" si="14"/>
        <v>0</v>
      </c>
      <c r="Q26" s="81">
        <f t="shared" si="15"/>
        <v>0</v>
      </c>
      <c r="R26" s="257"/>
    </row>
    <row r="27" spans="2:18" s="3" customFormat="1" ht="27.95" customHeight="1">
      <c r="B27" s="236"/>
      <c r="C27" s="244"/>
      <c r="D27" s="17" t="s">
        <v>3778</v>
      </c>
      <c r="E27" s="18" t="s">
        <v>97</v>
      </c>
      <c r="F27" s="19" t="s">
        <v>3762</v>
      </c>
      <c r="G27" s="163" t="s">
        <v>12</v>
      </c>
      <c r="H27" s="15">
        <v>0.8</v>
      </c>
      <c r="I27" s="16" t="s">
        <v>25</v>
      </c>
      <c r="J27" s="12" t="s">
        <v>3780</v>
      </c>
      <c r="K27" s="16" t="s">
        <v>28</v>
      </c>
      <c r="L27" s="207" t="s">
        <v>1348</v>
      </c>
      <c r="M27" s="85">
        <v>3</v>
      </c>
      <c r="N27" s="15">
        <f t="shared" si="12"/>
        <v>0.99</v>
      </c>
      <c r="O27" s="78">
        <f t="shared" si="13"/>
        <v>0</v>
      </c>
      <c r="P27" s="78">
        <f t="shared" si="14"/>
        <v>2.3760000000000003</v>
      </c>
      <c r="Q27" s="81">
        <f t="shared" si="15"/>
        <v>2.4000000000000025E-2</v>
      </c>
      <c r="R27" s="238"/>
    </row>
    <row r="28" spans="2:18" s="3" customFormat="1" ht="27.95" customHeight="1">
      <c r="B28" s="236"/>
      <c r="C28" s="244"/>
      <c r="D28" s="20"/>
      <c r="E28" s="21"/>
      <c r="F28" s="31"/>
      <c r="G28" s="163" t="s">
        <v>13</v>
      </c>
      <c r="H28" s="15">
        <v>0.1</v>
      </c>
      <c r="I28" s="16" t="s">
        <v>19</v>
      </c>
      <c r="J28" s="12" t="s">
        <v>946</v>
      </c>
      <c r="K28" s="16" t="s">
        <v>18</v>
      </c>
      <c r="L28" s="65" t="s">
        <v>109</v>
      </c>
      <c r="M28" s="85">
        <f>M27</f>
        <v>3</v>
      </c>
      <c r="N28" s="15">
        <f t="shared" si="12"/>
        <v>0</v>
      </c>
      <c r="O28" s="78">
        <f t="shared" si="13"/>
        <v>0.30000000000000004</v>
      </c>
      <c r="P28" s="78">
        <f t="shared" si="14"/>
        <v>0</v>
      </c>
      <c r="Q28" s="81">
        <f t="shared" si="15"/>
        <v>0</v>
      </c>
      <c r="R28" s="238"/>
    </row>
    <row r="29" spans="2:18" s="3" customFormat="1" ht="27.95" customHeight="1">
      <c r="B29" s="236"/>
      <c r="C29" s="244"/>
      <c r="D29" s="20"/>
      <c r="E29" s="21"/>
      <c r="F29" s="31"/>
      <c r="G29" s="163" t="s">
        <v>55</v>
      </c>
      <c r="H29" s="15">
        <v>0.1</v>
      </c>
      <c r="I29" s="16" t="s">
        <v>19</v>
      </c>
      <c r="J29" s="92" t="s">
        <v>946</v>
      </c>
      <c r="K29" s="91" t="s">
        <v>18</v>
      </c>
      <c r="L29" s="173" t="s">
        <v>109</v>
      </c>
      <c r="M29" s="85">
        <f>M28</f>
        <v>3</v>
      </c>
      <c r="N29" s="15">
        <f t="shared" si="12"/>
        <v>0</v>
      </c>
      <c r="O29" s="78">
        <f t="shared" si="13"/>
        <v>0.30000000000000004</v>
      </c>
      <c r="P29" s="78">
        <f t="shared" si="14"/>
        <v>0</v>
      </c>
      <c r="Q29" s="81">
        <f t="shared" si="15"/>
        <v>0</v>
      </c>
      <c r="R29" s="238"/>
    </row>
    <row r="30" spans="2:18" s="3" customFormat="1" ht="27.95" customHeight="1">
      <c r="B30" s="236"/>
      <c r="C30" s="244"/>
      <c r="D30" s="17" t="s">
        <v>3779</v>
      </c>
      <c r="E30" s="18" t="s">
        <v>97</v>
      </c>
      <c r="F30" s="19" t="s">
        <v>3762</v>
      </c>
      <c r="G30" s="163" t="s">
        <v>12</v>
      </c>
      <c r="H30" s="15">
        <v>0.8</v>
      </c>
      <c r="I30" s="16" t="s">
        <v>25</v>
      </c>
      <c r="J30" s="12" t="s">
        <v>3781</v>
      </c>
      <c r="K30" s="16" t="s">
        <v>28</v>
      </c>
      <c r="L30" s="207" t="s">
        <v>1348</v>
      </c>
      <c r="M30" s="85">
        <v>3</v>
      </c>
      <c r="N30" s="15">
        <f t="shared" ref="N30:N32" si="16">IF(K30="Detected", 0.99,0)</f>
        <v>0.99</v>
      </c>
      <c r="O30" s="78">
        <f t="shared" ref="O30:O35" si="17">IF(I30="Safe", M30*H30,0)</f>
        <v>0</v>
      </c>
      <c r="P30" s="78">
        <f t="shared" ref="P30:P35" si="18">IF(I30="Dangerous",M30*H30*N30,0)</f>
        <v>2.3760000000000003</v>
      </c>
      <c r="Q30" s="81">
        <f t="shared" ref="Q30:Q35" si="19">IF(P30=0,0,M30*H30*(1-N30))</f>
        <v>2.4000000000000025E-2</v>
      </c>
      <c r="R30" s="238"/>
    </row>
    <row r="31" spans="2:18" s="3" customFormat="1" ht="27.95" customHeight="1">
      <c r="B31" s="236"/>
      <c r="C31" s="244"/>
      <c r="D31" s="20"/>
      <c r="E31" s="21"/>
      <c r="F31" s="31"/>
      <c r="G31" s="163" t="s">
        <v>13</v>
      </c>
      <c r="H31" s="15">
        <v>0.1</v>
      </c>
      <c r="I31" s="16" t="s">
        <v>19</v>
      </c>
      <c r="J31" s="12" t="s">
        <v>946</v>
      </c>
      <c r="K31" s="16" t="s">
        <v>18</v>
      </c>
      <c r="L31" s="65" t="s">
        <v>109</v>
      </c>
      <c r="M31" s="85">
        <f>M30</f>
        <v>3</v>
      </c>
      <c r="N31" s="15">
        <f t="shared" si="16"/>
        <v>0</v>
      </c>
      <c r="O31" s="78">
        <f t="shared" si="17"/>
        <v>0.30000000000000004</v>
      </c>
      <c r="P31" s="78">
        <f t="shared" si="18"/>
        <v>0</v>
      </c>
      <c r="Q31" s="81">
        <f t="shared" si="19"/>
        <v>0</v>
      </c>
      <c r="R31" s="238"/>
    </row>
    <row r="32" spans="2:18" s="3" customFormat="1" ht="27.95" customHeight="1">
      <c r="B32" s="236"/>
      <c r="C32" s="244"/>
      <c r="D32" s="20"/>
      <c r="E32" s="21"/>
      <c r="F32" s="31"/>
      <c r="G32" s="163" t="s">
        <v>55</v>
      </c>
      <c r="H32" s="15">
        <v>0.1</v>
      </c>
      <c r="I32" s="16" t="s">
        <v>19</v>
      </c>
      <c r="J32" s="92" t="s">
        <v>946</v>
      </c>
      <c r="K32" s="91" t="s">
        <v>18</v>
      </c>
      <c r="L32" s="173" t="s">
        <v>109</v>
      </c>
      <c r="M32" s="85">
        <f>M31</f>
        <v>3</v>
      </c>
      <c r="N32" s="15">
        <f t="shared" si="16"/>
        <v>0</v>
      </c>
      <c r="O32" s="78">
        <f t="shared" si="17"/>
        <v>0.30000000000000004</v>
      </c>
      <c r="P32" s="78">
        <f t="shared" si="18"/>
        <v>0</v>
      </c>
      <c r="Q32" s="81">
        <f t="shared" si="19"/>
        <v>0</v>
      </c>
      <c r="R32" s="238"/>
    </row>
    <row r="33" spans="2:18" s="3" customFormat="1" ht="39.950000000000003" customHeight="1">
      <c r="B33" s="236"/>
      <c r="C33" s="243"/>
      <c r="D33" s="17" t="s">
        <v>3782</v>
      </c>
      <c r="E33" s="18" t="s">
        <v>1260</v>
      </c>
      <c r="F33" s="19" t="s">
        <v>3783</v>
      </c>
      <c r="G33" s="168" t="s">
        <v>3748</v>
      </c>
      <c r="H33" s="164">
        <v>0.1</v>
      </c>
      <c r="I33" s="165" t="s">
        <v>3231</v>
      </c>
      <c r="J33" s="313" t="s">
        <v>3784</v>
      </c>
      <c r="K33" s="165" t="s">
        <v>2793</v>
      </c>
      <c r="L33" s="311" t="s">
        <v>3751</v>
      </c>
      <c r="M33" s="177">
        <v>0.15</v>
      </c>
      <c r="N33" s="164">
        <v>0.99</v>
      </c>
      <c r="O33" s="167">
        <f t="shared" si="17"/>
        <v>0</v>
      </c>
      <c r="P33" s="167">
        <f t="shared" si="18"/>
        <v>1.4849999999999999E-2</v>
      </c>
      <c r="Q33" s="295">
        <f t="shared" si="19"/>
        <v>1.5000000000000012E-4</v>
      </c>
      <c r="R33" s="238"/>
    </row>
    <row r="34" spans="2:18" s="3" customFormat="1" ht="39.950000000000003" customHeight="1">
      <c r="B34" s="236"/>
      <c r="C34" s="243"/>
      <c r="D34" s="20"/>
      <c r="E34" s="21"/>
      <c r="F34" s="31"/>
      <c r="G34" s="168" t="s">
        <v>3746</v>
      </c>
      <c r="H34" s="164">
        <v>0.1</v>
      </c>
      <c r="I34" s="165" t="s">
        <v>3231</v>
      </c>
      <c r="J34" s="313" t="s">
        <v>3784</v>
      </c>
      <c r="K34" s="165" t="s">
        <v>3223</v>
      </c>
      <c r="L34" s="306" t="s">
        <v>3752</v>
      </c>
      <c r="M34" s="309">
        <f>M33</f>
        <v>0.15</v>
      </c>
      <c r="N34" s="164">
        <v>0.99</v>
      </c>
      <c r="O34" s="167">
        <f t="shared" si="17"/>
        <v>0</v>
      </c>
      <c r="P34" s="167">
        <f t="shared" si="18"/>
        <v>1.4849999999999999E-2</v>
      </c>
      <c r="Q34" s="295">
        <f t="shared" si="19"/>
        <v>1.5000000000000012E-4</v>
      </c>
      <c r="R34" s="238"/>
    </row>
    <row r="35" spans="2:18" s="3" customFormat="1" ht="39.950000000000003" customHeight="1">
      <c r="B35" s="236"/>
      <c r="C35" s="243"/>
      <c r="D35" s="20"/>
      <c r="E35" s="21"/>
      <c r="F35" s="31"/>
      <c r="G35" s="168" t="s">
        <v>3747</v>
      </c>
      <c r="H35" s="164">
        <v>0.8</v>
      </c>
      <c r="I35" s="165" t="s">
        <v>3231</v>
      </c>
      <c r="J35" s="313" t="s">
        <v>3784</v>
      </c>
      <c r="K35" s="165" t="s">
        <v>2911</v>
      </c>
      <c r="L35" s="307" t="s">
        <v>3751</v>
      </c>
      <c r="M35" s="309">
        <f>M34</f>
        <v>0.15</v>
      </c>
      <c r="N35" s="164">
        <v>0.99</v>
      </c>
      <c r="O35" s="167">
        <f t="shared" si="17"/>
        <v>0</v>
      </c>
      <c r="P35" s="167">
        <f t="shared" si="18"/>
        <v>0.11879999999999999</v>
      </c>
      <c r="Q35" s="295">
        <f t="shared" si="19"/>
        <v>1.200000000000001E-3</v>
      </c>
      <c r="R35" s="238"/>
    </row>
    <row r="36" spans="2:18" s="3" customFormat="1" ht="27.95" customHeight="1">
      <c r="B36" s="236"/>
      <c r="C36" s="243"/>
      <c r="D36" s="17" t="s">
        <v>882</v>
      </c>
      <c r="E36" s="18" t="s">
        <v>883</v>
      </c>
      <c r="F36" s="19" t="s">
        <v>3828</v>
      </c>
      <c r="G36" s="159" t="s">
        <v>884</v>
      </c>
      <c r="H36" s="160">
        <v>0.1</v>
      </c>
      <c r="I36" s="165" t="s">
        <v>19</v>
      </c>
      <c r="J36" s="92" t="s">
        <v>80</v>
      </c>
      <c r="K36" s="16" t="s">
        <v>18</v>
      </c>
      <c r="L36" s="173" t="s">
        <v>109</v>
      </c>
      <c r="M36" s="85">
        <v>25</v>
      </c>
      <c r="N36" s="15">
        <f t="shared" ref="N36:N43" si="20">IF(K36="Detected", 0.99,0)</f>
        <v>0</v>
      </c>
      <c r="O36" s="78">
        <f t="shared" ref="O36:O43" si="21">IF(I36="Safe", M36*H36,0)</f>
        <v>2.5</v>
      </c>
      <c r="P36" s="78">
        <f t="shared" ref="P36:P43" si="22">IF(I36="Dangerous",M36*H36*N36,0)</f>
        <v>0</v>
      </c>
      <c r="Q36" s="153">
        <f t="shared" ref="Q36:Q43" si="23">IF(P36=0,0,M36*H36*(1-N36))</f>
        <v>0</v>
      </c>
      <c r="R36" s="238"/>
    </row>
    <row r="37" spans="2:18" s="3" customFormat="1" ht="27.95" customHeight="1">
      <c r="B37" s="236"/>
      <c r="C37" s="243"/>
      <c r="D37" s="20"/>
      <c r="E37" s="21"/>
      <c r="F37" s="31"/>
      <c r="G37" s="193" t="s">
        <v>885</v>
      </c>
      <c r="H37" s="183">
        <v>0.9</v>
      </c>
      <c r="I37" s="179" t="s">
        <v>25</v>
      </c>
      <c r="J37" s="12" t="s">
        <v>3834</v>
      </c>
      <c r="K37" s="16" t="s">
        <v>28</v>
      </c>
      <c r="L37" s="206" t="s">
        <v>3835</v>
      </c>
      <c r="M37" s="85">
        <f>M36</f>
        <v>25</v>
      </c>
      <c r="N37" s="15">
        <f t="shared" si="20"/>
        <v>0.99</v>
      </c>
      <c r="O37" s="78">
        <f t="shared" si="21"/>
        <v>0</v>
      </c>
      <c r="P37" s="78">
        <f t="shared" si="22"/>
        <v>22.274999999999999</v>
      </c>
      <c r="Q37" s="153">
        <f t="shared" si="23"/>
        <v>0.2250000000000002</v>
      </c>
      <c r="R37" s="238"/>
    </row>
    <row r="38" spans="2:18" s="3" customFormat="1" ht="27.95" customHeight="1">
      <c r="B38" s="236"/>
      <c r="C38" s="243"/>
      <c r="D38" s="17" t="s">
        <v>94</v>
      </c>
      <c r="E38" s="44" t="s">
        <v>915</v>
      </c>
      <c r="F38" s="19" t="s">
        <v>3829</v>
      </c>
      <c r="G38" s="14" t="s">
        <v>12</v>
      </c>
      <c r="H38" s="15">
        <v>0.4</v>
      </c>
      <c r="I38" s="165" t="s">
        <v>19</v>
      </c>
      <c r="J38" s="13" t="s">
        <v>946</v>
      </c>
      <c r="K38" s="165" t="s">
        <v>18</v>
      </c>
      <c r="L38" s="66" t="s">
        <v>109</v>
      </c>
      <c r="M38" s="85">
        <v>5</v>
      </c>
      <c r="N38" s="15">
        <f t="shared" si="20"/>
        <v>0</v>
      </c>
      <c r="O38" s="78">
        <f t="shared" si="21"/>
        <v>2</v>
      </c>
      <c r="P38" s="78">
        <f t="shared" si="22"/>
        <v>0</v>
      </c>
      <c r="Q38" s="153">
        <f t="shared" si="23"/>
        <v>0</v>
      </c>
      <c r="R38" s="238"/>
    </row>
    <row r="39" spans="2:18" s="3" customFormat="1" ht="27.95" customHeight="1">
      <c r="B39" s="236"/>
      <c r="C39" s="243"/>
      <c r="D39" s="20"/>
      <c r="E39" s="21"/>
      <c r="F39" s="31"/>
      <c r="G39" s="14" t="s">
        <v>13</v>
      </c>
      <c r="H39" s="15">
        <v>0.4</v>
      </c>
      <c r="I39" s="165" t="s">
        <v>25</v>
      </c>
      <c r="J39" s="13" t="s">
        <v>3836</v>
      </c>
      <c r="K39" s="165" t="s">
        <v>28</v>
      </c>
      <c r="L39" s="166" t="s">
        <v>3838</v>
      </c>
      <c r="M39" s="85">
        <f>M38</f>
        <v>5</v>
      </c>
      <c r="N39" s="15">
        <f t="shared" si="20"/>
        <v>0.99</v>
      </c>
      <c r="O39" s="78">
        <f t="shared" si="21"/>
        <v>0</v>
      </c>
      <c r="P39" s="78">
        <f t="shared" si="22"/>
        <v>1.98</v>
      </c>
      <c r="Q39" s="153">
        <f t="shared" si="23"/>
        <v>2.0000000000000018E-2</v>
      </c>
      <c r="R39" s="238"/>
    </row>
    <row r="40" spans="2:18" s="3" customFormat="1" ht="27.95" customHeight="1">
      <c r="B40" s="236"/>
      <c r="C40" s="243"/>
      <c r="D40" s="20"/>
      <c r="E40" s="21"/>
      <c r="F40" s="31"/>
      <c r="G40" s="90" t="s">
        <v>14</v>
      </c>
      <c r="H40" s="172">
        <v>0.2</v>
      </c>
      <c r="I40" s="165" t="s">
        <v>19</v>
      </c>
      <c r="J40" s="13" t="s">
        <v>946</v>
      </c>
      <c r="K40" s="165" t="s">
        <v>18</v>
      </c>
      <c r="L40" s="13" t="s">
        <v>109</v>
      </c>
      <c r="M40" s="85">
        <f>M39</f>
        <v>5</v>
      </c>
      <c r="N40" s="15">
        <f t="shared" si="20"/>
        <v>0</v>
      </c>
      <c r="O40" s="78">
        <f t="shared" si="21"/>
        <v>1</v>
      </c>
      <c r="P40" s="78">
        <f t="shared" si="22"/>
        <v>0</v>
      </c>
      <c r="Q40" s="153">
        <f t="shared" si="23"/>
        <v>0</v>
      </c>
      <c r="R40" s="238"/>
    </row>
    <row r="41" spans="2:18" s="3" customFormat="1" ht="27.95" customHeight="1">
      <c r="B41" s="236"/>
      <c r="C41" s="244"/>
      <c r="D41" s="17" t="s">
        <v>1004</v>
      </c>
      <c r="E41" s="18" t="s">
        <v>22</v>
      </c>
      <c r="F41" s="19" t="s">
        <v>3830</v>
      </c>
      <c r="G41" s="14" t="s">
        <v>12</v>
      </c>
      <c r="H41" s="15">
        <v>0.4</v>
      </c>
      <c r="I41" s="179" t="s">
        <v>19</v>
      </c>
      <c r="J41" s="180" t="s">
        <v>946</v>
      </c>
      <c r="K41" s="179" t="s">
        <v>18</v>
      </c>
      <c r="L41" s="173" t="s">
        <v>109</v>
      </c>
      <c r="M41" s="85">
        <v>2</v>
      </c>
      <c r="N41" s="15">
        <f t="shared" si="20"/>
        <v>0</v>
      </c>
      <c r="O41" s="78">
        <f t="shared" si="21"/>
        <v>0.8</v>
      </c>
      <c r="P41" s="78">
        <f t="shared" si="22"/>
        <v>0</v>
      </c>
      <c r="Q41" s="153">
        <f t="shared" si="23"/>
        <v>0</v>
      </c>
      <c r="R41" s="238"/>
    </row>
    <row r="42" spans="2:18" s="3" customFormat="1" ht="27.95" customHeight="1">
      <c r="B42" s="236"/>
      <c r="C42" s="244"/>
      <c r="D42" s="20"/>
      <c r="E42" s="21"/>
      <c r="F42" s="31"/>
      <c r="G42" s="14" t="s">
        <v>13</v>
      </c>
      <c r="H42" s="15">
        <v>0.4</v>
      </c>
      <c r="I42" s="165" t="s">
        <v>25</v>
      </c>
      <c r="J42" s="13" t="s">
        <v>3836</v>
      </c>
      <c r="K42" s="165" t="s">
        <v>28</v>
      </c>
      <c r="L42" s="166" t="s">
        <v>3838</v>
      </c>
      <c r="M42" s="209">
        <f>M41</f>
        <v>2</v>
      </c>
      <c r="N42" s="15">
        <f t="shared" si="20"/>
        <v>0.99</v>
      </c>
      <c r="O42" s="78">
        <f t="shared" si="21"/>
        <v>0</v>
      </c>
      <c r="P42" s="78">
        <f t="shared" si="22"/>
        <v>0.79200000000000004</v>
      </c>
      <c r="Q42" s="153">
        <f t="shared" si="23"/>
        <v>8.0000000000000071E-3</v>
      </c>
      <c r="R42" s="238"/>
    </row>
    <row r="43" spans="2:18" s="3" customFormat="1" ht="27.95" customHeight="1">
      <c r="B43" s="236"/>
      <c r="C43" s="244"/>
      <c r="D43" s="20"/>
      <c r="E43" s="21"/>
      <c r="F43" s="31"/>
      <c r="G43" s="90" t="s">
        <v>14</v>
      </c>
      <c r="H43" s="172">
        <v>0.2</v>
      </c>
      <c r="I43" s="179" t="s">
        <v>19</v>
      </c>
      <c r="J43" s="180" t="s">
        <v>946</v>
      </c>
      <c r="K43" s="179" t="s">
        <v>18</v>
      </c>
      <c r="L43" s="173" t="s">
        <v>109</v>
      </c>
      <c r="M43" s="85">
        <f>M42</f>
        <v>2</v>
      </c>
      <c r="N43" s="15">
        <f t="shared" si="20"/>
        <v>0</v>
      </c>
      <c r="O43" s="78">
        <f t="shared" si="21"/>
        <v>0.4</v>
      </c>
      <c r="P43" s="78">
        <f t="shared" si="22"/>
        <v>0</v>
      </c>
      <c r="Q43" s="153">
        <f t="shared" si="23"/>
        <v>0</v>
      </c>
      <c r="R43" s="238"/>
    </row>
    <row r="44" spans="2:18" s="3" customFormat="1" ht="27.95" customHeight="1">
      <c r="B44" s="236"/>
      <c r="C44" s="244"/>
      <c r="D44" s="17" t="s">
        <v>3831</v>
      </c>
      <c r="E44" s="18" t="s">
        <v>22</v>
      </c>
      <c r="F44" s="19" t="s">
        <v>3830</v>
      </c>
      <c r="G44" s="14" t="s">
        <v>12</v>
      </c>
      <c r="H44" s="15">
        <v>0.4</v>
      </c>
      <c r="I44" s="179" t="s">
        <v>19</v>
      </c>
      <c r="J44" s="180" t="s">
        <v>946</v>
      </c>
      <c r="K44" s="179" t="s">
        <v>18</v>
      </c>
      <c r="L44" s="173" t="s">
        <v>109</v>
      </c>
      <c r="M44" s="85">
        <v>2</v>
      </c>
      <c r="N44" s="15">
        <f t="shared" ref="N44:N49" si="24">IF(K44="Detected", 0.99,0)</f>
        <v>0</v>
      </c>
      <c r="O44" s="78">
        <f t="shared" ref="O44:O52" si="25">IF(I44="Safe", M44*H44,0)</f>
        <v>0.8</v>
      </c>
      <c r="P44" s="78">
        <f t="shared" ref="P44:P52" si="26">IF(I44="Dangerous",M44*H44*N44,0)</f>
        <v>0</v>
      </c>
      <c r="Q44" s="153">
        <f t="shared" ref="Q44:Q52" si="27">IF(P44=0,0,M44*H44*(1-N44))</f>
        <v>0</v>
      </c>
      <c r="R44" s="238"/>
    </row>
    <row r="45" spans="2:18" s="3" customFormat="1" ht="27.95" customHeight="1">
      <c r="B45" s="236"/>
      <c r="C45" s="244"/>
      <c r="D45" s="20"/>
      <c r="E45" s="21"/>
      <c r="F45" s="31"/>
      <c r="G45" s="14" t="s">
        <v>13</v>
      </c>
      <c r="H45" s="15">
        <v>0.4</v>
      </c>
      <c r="I45" s="165" t="s">
        <v>25</v>
      </c>
      <c r="J45" s="13" t="s">
        <v>3839</v>
      </c>
      <c r="K45" s="165" t="s">
        <v>28</v>
      </c>
      <c r="L45" s="166" t="s">
        <v>3838</v>
      </c>
      <c r="M45" s="209">
        <f>M44</f>
        <v>2</v>
      </c>
      <c r="N45" s="15">
        <f t="shared" si="24"/>
        <v>0.99</v>
      </c>
      <c r="O45" s="78">
        <f t="shared" si="25"/>
        <v>0</v>
      </c>
      <c r="P45" s="78">
        <f t="shared" si="26"/>
        <v>0.79200000000000004</v>
      </c>
      <c r="Q45" s="153">
        <f t="shared" si="27"/>
        <v>8.0000000000000071E-3</v>
      </c>
      <c r="R45" s="238"/>
    </row>
    <row r="46" spans="2:18" s="3" customFormat="1" ht="27.95" customHeight="1">
      <c r="B46" s="236"/>
      <c r="C46" s="244"/>
      <c r="D46" s="20"/>
      <c r="E46" s="21"/>
      <c r="F46" s="31"/>
      <c r="G46" s="90" t="s">
        <v>14</v>
      </c>
      <c r="H46" s="172">
        <v>0.2</v>
      </c>
      <c r="I46" s="179" t="s">
        <v>19</v>
      </c>
      <c r="J46" s="180" t="s">
        <v>946</v>
      </c>
      <c r="K46" s="179" t="s">
        <v>18</v>
      </c>
      <c r="L46" s="173" t="s">
        <v>109</v>
      </c>
      <c r="M46" s="85">
        <f>M45</f>
        <v>2</v>
      </c>
      <c r="N46" s="15">
        <f t="shared" si="24"/>
        <v>0</v>
      </c>
      <c r="O46" s="78">
        <f t="shared" si="25"/>
        <v>0.4</v>
      </c>
      <c r="P46" s="78">
        <f t="shared" si="26"/>
        <v>0</v>
      </c>
      <c r="Q46" s="153">
        <f t="shared" si="27"/>
        <v>0</v>
      </c>
      <c r="R46" s="238"/>
    </row>
    <row r="47" spans="2:18" s="3" customFormat="1" ht="27.95" customHeight="1">
      <c r="B47" s="236"/>
      <c r="C47" s="244"/>
      <c r="D47" s="17" t="s">
        <v>3832</v>
      </c>
      <c r="E47" s="18" t="s">
        <v>22</v>
      </c>
      <c r="F47" s="19" t="s">
        <v>3282</v>
      </c>
      <c r="G47" s="14" t="s">
        <v>12</v>
      </c>
      <c r="H47" s="15">
        <v>0.4</v>
      </c>
      <c r="I47" s="179" t="s">
        <v>19</v>
      </c>
      <c r="J47" s="180" t="s">
        <v>946</v>
      </c>
      <c r="K47" s="179" t="s">
        <v>18</v>
      </c>
      <c r="L47" s="173" t="s">
        <v>109</v>
      </c>
      <c r="M47" s="85">
        <v>2</v>
      </c>
      <c r="N47" s="15">
        <f t="shared" si="24"/>
        <v>0</v>
      </c>
      <c r="O47" s="78">
        <f t="shared" si="25"/>
        <v>0.8</v>
      </c>
      <c r="P47" s="78">
        <f t="shared" si="26"/>
        <v>0</v>
      </c>
      <c r="Q47" s="153">
        <f t="shared" si="27"/>
        <v>0</v>
      </c>
      <c r="R47" s="238"/>
    </row>
    <row r="48" spans="2:18" s="3" customFormat="1" ht="27.95" customHeight="1">
      <c r="B48" s="236"/>
      <c r="C48" s="244"/>
      <c r="D48" s="20"/>
      <c r="E48" s="21"/>
      <c r="F48" s="31"/>
      <c r="G48" s="14" t="s">
        <v>13</v>
      </c>
      <c r="H48" s="15">
        <v>0.4</v>
      </c>
      <c r="I48" s="165" t="s">
        <v>25</v>
      </c>
      <c r="J48" s="13" t="s">
        <v>3839</v>
      </c>
      <c r="K48" s="165" t="s">
        <v>28</v>
      </c>
      <c r="L48" s="166" t="s">
        <v>3838</v>
      </c>
      <c r="M48" s="209">
        <f>M47</f>
        <v>2</v>
      </c>
      <c r="N48" s="15">
        <f t="shared" si="24"/>
        <v>0.99</v>
      </c>
      <c r="O48" s="78">
        <f t="shared" si="25"/>
        <v>0</v>
      </c>
      <c r="P48" s="78">
        <f t="shared" si="26"/>
        <v>0.79200000000000004</v>
      </c>
      <c r="Q48" s="153">
        <f t="shared" si="27"/>
        <v>8.0000000000000071E-3</v>
      </c>
      <c r="R48" s="238"/>
    </row>
    <row r="49" spans="2:18" s="3" customFormat="1" ht="27.95" customHeight="1">
      <c r="B49" s="236"/>
      <c r="C49" s="244"/>
      <c r="D49" s="20"/>
      <c r="E49" s="21"/>
      <c r="F49" s="31"/>
      <c r="G49" s="90" t="s">
        <v>14</v>
      </c>
      <c r="H49" s="172">
        <v>0.2</v>
      </c>
      <c r="I49" s="179" t="s">
        <v>19</v>
      </c>
      <c r="J49" s="180" t="s">
        <v>946</v>
      </c>
      <c r="K49" s="179" t="s">
        <v>18</v>
      </c>
      <c r="L49" s="173" t="s">
        <v>109</v>
      </c>
      <c r="M49" s="85">
        <f>M48</f>
        <v>2</v>
      </c>
      <c r="N49" s="15">
        <f t="shared" si="24"/>
        <v>0</v>
      </c>
      <c r="O49" s="78">
        <f t="shared" si="25"/>
        <v>0.4</v>
      </c>
      <c r="P49" s="78">
        <f t="shared" si="26"/>
        <v>0</v>
      </c>
      <c r="Q49" s="153">
        <f t="shared" si="27"/>
        <v>0</v>
      </c>
      <c r="R49" s="238"/>
    </row>
    <row r="50" spans="2:18" s="3" customFormat="1" ht="39.950000000000003" customHeight="1">
      <c r="B50" s="236"/>
      <c r="C50" s="243"/>
      <c r="D50" s="17" t="s">
        <v>1522</v>
      </c>
      <c r="E50" s="18" t="s">
        <v>1260</v>
      </c>
      <c r="F50" s="19" t="s">
        <v>3833</v>
      </c>
      <c r="G50" s="168" t="s">
        <v>3748</v>
      </c>
      <c r="H50" s="164">
        <v>0.1</v>
      </c>
      <c r="I50" s="165" t="s">
        <v>3231</v>
      </c>
      <c r="J50" s="313" t="s">
        <v>3784</v>
      </c>
      <c r="K50" s="165" t="s">
        <v>2793</v>
      </c>
      <c r="L50" s="311" t="s">
        <v>3751</v>
      </c>
      <c r="M50" s="177">
        <v>0.15</v>
      </c>
      <c r="N50" s="164">
        <v>0.99</v>
      </c>
      <c r="O50" s="167">
        <f t="shared" si="25"/>
        <v>0</v>
      </c>
      <c r="P50" s="167">
        <f t="shared" si="26"/>
        <v>1.4849999999999999E-2</v>
      </c>
      <c r="Q50" s="295">
        <f t="shared" si="27"/>
        <v>1.5000000000000012E-4</v>
      </c>
      <c r="R50" s="238"/>
    </row>
    <row r="51" spans="2:18" s="3" customFormat="1" ht="39.950000000000003" customHeight="1">
      <c r="B51" s="236"/>
      <c r="C51" s="243"/>
      <c r="D51" s="20"/>
      <c r="E51" s="21"/>
      <c r="F51" s="31"/>
      <c r="G51" s="168" t="s">
        <v>3746</v>
      </c>
      <c r="H51" s="164">
        <v>0.1</v>
      </c>
      <c r="I51" s="165" t="s">
        <v>3231</v>
      </c>
      <c r="J51" s="313" t="s">
        <v>3784</v>
      </c>
      <c r="K51" s="165" t="s">
        <v>3223</v>
      </c>
      <c r="L51" s="307" t="s">
        <v>3754</v>
      </c>
      <c r="M51" s="309">
        <f>M50</f>
        <v>0.15</v>
      </c>
      <c r="N51" s="164">
        <v>0.99</v>
      </c>
      <c r="O51" s="167">
        <f t="shared" si="25"/>
        <v>0</v>
      </c>
      <c r="P51" s="167">
        <f t="shared" si="26"/>
        <v>1.4849999999999999E-2</v>
      </c>
      <c r="Q51" s="295">
        <f t="shared" si="27"/>
        <v>1.5000000000000012E-4</v>
      </c>
      <c r="R51" s="238"/>
    </row>
    <row r="52" spans="2:18" s="3" customFormat="1" ht="39.950000000000003" customHeight="1">
      <c r="B52" s="236"/>
      <c r="C52" s="243"/>
      <c r="D52" s="20"/>
      <c r="E52" s="21"/>
      <c r="F52" s="31"/>
      <c r="G52" s="168" t="s">
        <v>3747</v>
      </c>
      <c r="H52" s="164">
        <v>0.8</v>
      </c>
      <c r="I52" s="165" t="s">
        <v>3231</v>
      </c>
      <c r="J52" s="313" t="s">
        <v>3784</v>
      </c>
      <c r="K52" s="165" t="s">
        <v>2911</v>
      </c>
      <c r="L52" s="307" t="s">
        <v>3837</v>
      </c>
      <c r="M52" s="309">
        <f>M51</f>
        <v>0.15</v>
      </c>
      <c r="N52" s="164">
        <v>0.99</v>
      </c>
      <c r="O52" s="167">
        <f t="shared" si="25"/>
        <v>0</v>
      </c>
      <c r="P52" s="167">
        <f t="shared" si="26"/>
        <v>0.11879999999999999</v>
      </c>
      <c r="Q52" s="295">
        <f t="shared" si="27"/>
        <v>1.200000000000001E-3</v>
      </c>
      <c r="R52" s="238"/>
    </row>
    <row r="53" spans="2:18" s="3" customFormat="1" ht="27.95" customHeight="1">
      <c r="B53" s="236"/>
      <c r="C53" s="212" t="s">
        <v>1426</v>
      </c>
      <c r="D53" s="17" t="s">
        <v>83</v>
      </c>
      <c r="E53" s="18" t="s">
        <v>890</v>
      </c>
      <c r="F53" s="19" t="s">
        <v>1291</v>
      </c>
      <c r="G53" s="25" t="s">
        <v>12</v>
      </c>
      <c r="H53" s="26">
        <v>0.8</v>
      </c>
      <c r="I53" s="161" t="s">
        <v>25</v>
      </c>
      <c r="J53" s="162" t="s">
        <v>1435</v>
      </c>
      <c r="K53" s="161" t="s">
        <v>28</v>
      </c>
      <c r="L53" s="315" t="s">
        <v>1348</v>
      </c>
      <c r="M53" s="87">
        <v>0.2</v>
      </c>
      <c r="N53" s="26">
        <f t="shared" ref="N53:N55" si="28">IF(K53="Detected", 0.99,0)</f>
        <v>0.99</v>
      </c>
      <c r="O53" s="88">
        <f t="shared" ref="O53:O55" si="29">IF(I53="Safe", M53*H53,0)</f>
        <v>0</v>
      </c>
      <c r="P53" s="88">
        <f t="shared" ref="P53:P55" si="30">IF(I53="Dangerous",M53*H53*N53,0)</f>
        <v>0.15840000000000004</v>
      </c>
      <c r="Q53" s="152">
        <f t="shared" ref="Q53:Q55" si="31">IF(P53=0,0,M53*H53*(1-N53))</f>
        <v>1.6000000000000018E-3</v>
      </c>
      <c r="R53" s="238"/>
    </row>
    <row r="54" spans="2:18" s="3" customFormat="1" ht="27.95" customHeight="1">
      <c r="B54" s="236"/>
      <c r="C54" s="244"/>
      <c r="D54" s="20"/>
      <c r="E54" s="21"/>
      <c r="F54" s="31"/>
      <c r="G54" s="14" t="s">
        <v>13</v>
      </c>
      <c r="H54" s="15">
        <v>0.1</v>
      </c>
      <c r="I54" s="165" t="s">
        <v>19</v>
      </c>
      <c r="J54" s="13" t="s">
        <v>946</v>
      </c>
      <c r="K54" s="165" t="s">
        <v>18</v>
      </c>
      <c r="L54" s="13" t="s">
        <v>109</v>
      </c>
      <c r="M54" s="85">
        <f>M53</f>
        <v>0.2</v>
      </c>
      <c r="N54" s="15">
        <f t="shared" si="28"/>
        <v>0</v>
      </c>
      <c r="O54" s="78">
        <f t="shared" si="29"/>
        <v>2.0000000000000004E-2</v>
      </c>
      <c r="P54" s="78">
        <f t="shared" si="30"/>
        <v>0</v>
      </c>
      <c r="Q54" s="153">
        <f t="shared" si="31"/>
        <v>0</v>
      </c>
      <c r="R54" s="238"/>
    </row>
    <row r="55" spans="2:18" s="3" customFormat="1" ht="27.95" customHeight="1">
      <c r="B55" s="236"/>
      <c r="C55" s="244"/>
      <c r="D55" s="20"/>
      <c r="E55" s="21"/>
      <c r="F55" s="31"/>
      <c r="G55" s="90" t="s">
        <v>14</v>
      </c>
      <c r="H55" s="172">
        <v>0.1</v>
      </c>
      <c r="I55" s="179" t="s">
        <v>19</v>
      </c>
      <c r="J55" s="13" t="s">
        <v>946</v>
      </c>
      <c r="K55" s="165" t="s">
        <v>18</v>
      </c>
      <c r="L55" s="13" t="s">
        <v>109</v>
      </c>
      <c r="M55" s="93">
        <f>M54</f>
        <v>0.2</v>
      </c>
      <c r="N55" s="15">
        <f t="shared" si="28"/>
        <v>0</v>
      </c>
      <c r="O55" s="78">
        <f t="shared" si="29"/>
        <v>2.0000000000000004E-2</v>
      </c>
      <c r="P55" s="78">
        <f t="shared" si="30"/>
        <v>0</v>
      </c>
      <c r="Q55" s="153">
        <f t="shared" si="31"/>
        <v>0</v>
      </c>
      <c r="R55" s="238"/>
    </row>
    <row r="56" spans="2:18" s="3" customFormat="1" ht="27.95" customHeight="1">
      <c r="B56" s="236"/>
      <c r="C56" s="21"/>
      <c r="D56" s="17" t="s">
        <v>1427</v>
      </c>
      <c r="E56" s="18" t="s">
        <v>890</v>
      </c>
      <c r="F56" s="19" t="s">
        <v>1301</v>
      </c>
      <c r="G56" s="14" t="s">
        <v>12</v>
      </c>
      <c r="H56" s="15">
        <v>0.8</v>
      </c>
      <c r="I56" s="179" t="s">
        <v>1357</v>
      </c>
      <c r="J56" s="13" t="s">
        <v>946</v>
      </c>
      <c r="K56" s="165" t="s">
        <v>79</v>
      </c>
      <c r="L56" s="13" t="s">
        <v>299</v>
      </c>
      <c r="M56" s="85">
        <v>0.2</v>
      </c>
      <c r="N56" s="15">
        <f t="shared" ref="N56:N98" si="32">IF(K56="Detected", 0.99,0)</f>
        <v>0</v>
      </c>
      <c r="O56" s="78">
        <f t="shared" ref="O56:O98" si="33">IF(I56="Safe", M56*H56,0)</f>
        <v>0.16000000000000003</v>
      </c>
      <c r="P56" s="78">
        <f t="shared" ref="P56:P98" si="34">IF(I56="Dangerous",M56*H56*N56,0)</f>
        <v>0</v>
      </c>
      <c r="Q56" s="153">
        <f t="shared" ref="Q56:Q98" si="35">IF(P56=0,0,M56*H56*(1-N56))</f>
        <v>0</v>
      </c>
      <c r="R56" s="238"/>
    </row>
    <row r="57" spans="2:18" s="3" customFormat="1" ht="27.95" customHeight="1">
      <c r="B57" s="236"/>
      <c r="C57" s="244"/>
      <c r="D57" s="20"/>
      <c r="E57" s="21"/>
      <c r="F57" s="31"/>
      <c r="G57" s="14" t="s">
        <v>13</v>
      </c>
      <c r="H57" s="15">
        <v>0.1</v>
      </c>
      <c r="I57" s="165" t="s">
        <v>1359</v>
      </c>
      <c r="J57" s="13" t="s">
        <v>1435</v>
      </c>
      <c r="K57" s="165" t="s">
        <v>221</v>
      </c>
      <c r="L57" s="206" t="s">
        <v>1352</v>
      </c>
      <c r="M57" s="85">
        <f>M56</f>
        <v>0.2</v>
      </c>
      <c r="N57" s="15">
        <f t="shared" si="32"/>
        <v>0.99</v>
      </c>
      <c r="O57" s="78">
        <f t="shared" si="33"/>
        <v>0</v>
      </c>
      <c r="P57" s="78">
        <f t="shared" si="34"/>
        <v>1.9800000000000005E-2</v>
      </c>
      <c r="Q57" s="153">
        <f t="shared" si="35"/>
        <v>2.0000000000000023E-4</v>
      </c>
      <c r="R57" s="238"/>
    </row>
    <row r="58" spans="2:18" s="3" customFormat="1" ht="27.95" customHeight="1">
      <c r="B58" s="236"/>
      <c r="C58" s="244"/>
      <c r="D58" s="20"/>
      <c r="E58" s="21"/>
      <c r="F58" s="31"/>
      <c r="G58" s="90" t="s">
        <v>14</v>
      </c>
      <c r="H58" s="172">
        <v>0.1</v>
      </c>
      <c r="I58" s="179" t="s">
        <v>1357</v>
      </c>
      <c r="J58" s="180" t="s">
        <v>946</v>
      </c>
      <c r="K58" s="179" t="s">
        <v>79</v>
      </c>
      <c r="L58" s="180" t="s">
        <v>299</v>
      </c>
      <c r="M58" s="93">
        <f>M57</f>
        <v>0.2</v>
      </c>
      <c r="N58" s="15">
        <f t="shared" si="32"/>
        <v>0</v>
      </c>
      <c r="O58" s="78">
        <f t="shared" si="33"/>
        <v>2.0000000000000004E-2</v>
      </c>
      <c r="P58" s="78">
        <f t="shared" si="34"/>
        <v>0</v>
      </c>
      <c r="Q58" s="153">
        <f t="shared" si="35"/>
        <v>0</v>
      </c>
      <c r="R58" s="238"/>
    </row>
    <row r="59" spans="2:18" s="3" customFormat="1" ht="27.95" customHeight="1">
      <c r="B59" s="236"/>
      <c r="C59" s="244"/>
      <c r="D59" s="17" t="s">
        <v>1428</v>
      </c>
      <c r="E59" s="18" t="s">
        <v>1247</v>
      </c>
      <c r="F59" s="19" t="s">
        <v>1295</v>
      </c>
      <c r="G59" s="168" t="s">
        <v>1326</v>
      </c>
      <c r="H59" s="164">
        <v>0.3</v>
      </c>
      <c r="I59" s="165" t="s">
        <v>204</v>
      </c>
      <c r="J59" s="13" t="s">
        <v>1438</v>
      </c>
      <c r="K59" s="165" t="s">
        <v>1350</v>
      </c>
      <c r="L59" s="207" t="s">
        <v>1352</v>
      </c>
      <c r="M59" s="85">
        <v>15</v>
      </c>
      <c r="N59" s="15">
        <f>IF(K59="Detected", 0.9,0)</f>
        <v>0.9</v>
      </c>
      <c r="O59" s="78">
        <f t="shared" si="33"/>
        <v>0</v>
      </c>
      <c r="P59" s="78">
        <f t="shared" si="34"/>
        <v>4.05</v>
      </c>
      <c r="Q59" s="153">
        <f t="shared" si="35"/>
        <v>0.4499999999999999</v>
      </c>
      <c r="R59" s="557" t="s">
        <v>4480</v>
      </c>
    </row>
    <row r="60" spans="2:18" s="3" customFormat="1" ht="27.95" customHeight="1">
      <c r="B60" s="236"/>
      <c r="C60" s="244"/>
      <c r="D60" s="20"/>
      <c r="E60" s="21"/>
      <c r="F60" s="31"/>
      <c r="G60" s="168" t="s">
        <v>1327</v>
      </c>
      <c r="H60" s="164">
        <v>0.3</v>
      </c>
      <c r="I60" s="161" t="s">
        <v>68</v>
      </c>
      <c r="J60" s="13" t="s">
        <v>1439</v>
      </c>
      <c r="K60" s="161" t="s">
        <v>1350</v>
      </c>
      <c r="L60" s="207" t="s">
        <v>1352</v>
      </c>
      <c r="M60" s="85">
        <f>M59</f>
        <v>15</v>
      </c>
      <c r="N60" s="15">
        <f>IF(K60="Detected", 0.9,0)</f>
        <v>0.9</v>
      </c>
      <c r="O60" s="78">
        <f t="shared" si="33"/>
        <v>0</v>
      </c>
      <c r="P60" s="78">
        <f t="shared" si="34"/>
        <v>4.05</v>
      </c>
      <c r="Q60" s="153">
        <f t="shared" si="35"/>
        <v>0.4499999999999999</v>
      </c>
      <c r="R60" s="558"/>
    </row>
    <row r="61" spans="2:18" s="3" customFormat="1" ht="27.95" customHeight="1">
      <c r="B61" s="236"/>
      <c r="C61" s="244"/>
      <c r="D61" s="20"/>
      <c r="E61" s="21"/>
      <c r="F61" s="31"/>
      <c r="G61" s="168" t="s">
        <v>1328</v>
      </c>
      <c r="H61" s="164">
        <v>0.3</v>
      </c>
      <c r="I61" s="165" t="s">
        <v>1356</v>
      </c>
      <c r="J61" s="162" t="s">
        <v>1440</v>
      </c>
      <c r="K61" s="161" t="s">
        <v>1350</v>
      </c>
      <c r="L61" s="207" t="s">
        <v>1352</v>
      </c>
      <c r="M61" s="85">
        <f>M60</f>
        <v>15</v>
      </c>
      <c r="N61" s="15">
        <f>IF(K61="Detected", 0.9,0)</f>
        <v>0.9</v>
      </c>
      <c r="O61" s="78">
        <f t="shared" si="33"/>
        <v>0</v>
      </c>
      <c r="P61" s="78">
        <f t="shared" si="34"/>
        <v>4.05</v>
      </c>
      <c r="Q61" s="153">
        <f t="shared" si="35"/>
        <v>0.4499999999999999</v>
      </c>
      <c r="R61" s="558"/>
    </row>
    <row r="62" spans="2:18" s="3" customFormat="1" ht="39.950000000000003" customHeight="1">
      <c r="B62" s="236"/>
      <c r="C62" s="244"/>
      <c r="D62" s="20"/>
      <c r="E62" s="21"/>
      <c r="F62" s="31"/>
      <c r="G62" s="168" t="s">
        <v>1329</v>
      </c>
      <c r="H62" s="164">
        <v>0.1</v>
      </c>
      <c r="I62" s="165" t="s">
        <v>1356</v>
      </c>
      <c r="J62" s="162" t="s">
        <v>1441</v>
      </c>
      <c r="K62" s="165" t="s">
        <v>1350</v>
      </c>
      <c r="L62" s="207" t="s">
        <v>1352</v>
      </c>
      <c r="M62" s="93">
        <f>M61</f>
        <v>15</v>
      </c>
      <c r="N62" s="15">
        <f>IF(K62="Detected", 0.9,0)</f>
        <v>0.9</v>
      </c>
      <c r="O62" s="78">
        <f t="shared" si="33"/>
        <v>0</v>
      </c>
      <c r="P62" s="78">
        <f t="shared" si="34"/>
        <v>1.35</v>
      </c>
      <c r="Q62" s="153">
        <f t="shared" si="35"/>
        <v>0.14999999999999997</v>
      </c>
      <c r="R62" s="559"/>
    </row>
    <row r="63" spans="2:18" s="3" customFormat="1" ht="27.95" customHeight="1">
      <c r="B63" s="236"/>
      <c r="C63" s="244"/>
      <c r="D63" s="17" t="s">
        <v>1429</v>
      </c>
      <c r="E63" s="18" t="s">
        <v>890</v>
      </c>
      <c r="F63" s="19" t="s">
        <v>1302</v>
      </c>
      <c r="G63" s="14" t="s">
        <v>12</v>
      </c>
      <c r="H63" s="15">
        <v>0.8</v>
      </c>
      <c r="I63" s="165" t="s">
        <v>204</v>
      </c>
      <c r="J63" s="13" t="s">
        <v>1439</v>
      </c>
      <c r="K63" s="165" t="s">
        <v>1350</v>
      </c>
      <c r="L63" s="207" t="s">
        <v>1352</v>
      </c>
      <c r="M63" s="85">
        <v>0.2</v>
      </c>
      <c r="N63" s="15">
        <f t="shared" si="32"/>
        <v>0.99</v>
      </c>
      <c r="O63" s="78">
        <f t="shared" si="33"/>
        <v>0</v>
      </c>
      <c r="P63" s="78">
        <f t="shared" si="34"/>
        <v>0.15840000000000004</v>
      </c>
      <c r="Q63" s="153">
        <f t="shared" si="35"/>
        <v>1.6000000000000018E-3</v>
      </c>
      <c r="R63" s="238"/>
    </row>
    <row r="64" spans="2:18" s="3" customFormat="1" ht="27.95" customHeight="1">
      <c r="B64" s="236"/>
      <c r="C64" s="244"/>
      <c r="D64" s="20"/>
      <c r="E64" s="21"/>
      <c r="F64" s="31"/>
      <c r="G64" s="14" t="s">
        <v>13</v>
      </c>
      <c r="H64" s="15">
        <v>0.1</v>
      </c>
      <c r="I64" s="165" t="s">
        <v>1380</v>
      </c>
      <c r="J64" s="180" t="s">
        <v>946</v>
      </c>
      <c r="K64" s="179" t="s">
        <v>298</v>
      </c>
      <c r="L64" s="173" t="s">
        <v>109</v>
      </c>
      <c r="M64" s="85">
        <f>M63</f>
        <v>0.2</v>
      </c>
      <c r="N64" s="15">
        <f t="shared" si="32"/>
        <v>0</v>
      </c>
      <c r="O64" s="78">
        <f t="shared" si="33"/>
        <v>2.0000000000000004E-2</v>
      </c>
      <c r="P64" s="78">
        <f t="shared" si="34"/>
        <v>0</v>
      </c>
      <c r="Q64" s="153">
        <f t="shared" si="35"/>
        <v>0</v>
      </c>
      <c r="R64" s="238"/>
    </row>
    <row r="65" spans="2:18" s="3" customFormat="1" ht="27.95" customHeight="1">
      <c r="B65" s="236"/>
      <c r="C65" s="244"/>
      <c r="D65" s="20"/>
      <c r="E65" s="21"/>
      <c r="F65" s="31"/>
      <c r="G65" s="90" t="s">
        <v>14</v>
      </c>
      <c r="H65" s="172">
        <v>0.1</v>
      </c>
      <c r="I65" s="179" t="s">
        <v>222</v>
      </c>
      <c r="J65" s="180" t="s">
        <v>946</v>
      </c>
      <c r="K65" s="179" t="s">
        <v>298</v>
      </c>
      <c r="L65" s="173" t="s">
        <v>109</v>
      </c>
      <c r="M65" s="93">
        <f>M64</f>
        <v>0.2</v>
      </c>
      <c r="N65" s="15">
        <f t="shared" si="32"/>
        <v>0</v>
      </c>
      <c r="O65" s="78">
        <f t="shared" si="33"/>
        <v>2.0000000000000004E-2</v>
      </c>
      <c r="P65" s="78">
        <f t="shared" si="34"/>
        <v>0</v>
      </c>
      <c r="Q65" s="153">
        <f t="shared" si="35"/>
        <v>0</v>
      </c>
      <c r="R65" s="238"/>
    </row>
    <row r="66" spans="2:18" s="3" customFormat="1" ht="27.95" customHeight="1">
      <c r="B66" s="236"/>
      <c r="C66" s="244"/>
      <c r="D66" s="17" t="s">
        <v>88</v>
      </c>
      <c r="E66" s="18" t="s">
        <v>890</v>
      </c>
      <c r="F66" s="19" t="s">
        <v>1303</v>
      </c>
      <c r="G66" s="14" t="s">
        <v>12</v>
      </c>
      <c r="H66" s="15">
        <v>0.8</v>
      </c>
      <c r="I66" s="179" t="s">
        <v>222</v>
      </c>
      <c r="J66" s="180" t="s">
        <v>946</v>
      </c>
      <c r="K66" s="179" t="s">
        <v>298</v>
      </c>
      <c r="L66" s="173" t="s">
        <v>109</v>
      </c>
      <c r="M66" s="85">
        <v>0.2</v>
      </c>
      <c r="N66" s="15">
        <f t="shared" si="32"/>
        <v>0</v>
      </c>
      <c r="O66" s="78">
        <f t="shared" si="33"/>
        <v>0.16000000000000003</v>
      </c>
      <c r="P66" s="78">
        <f t="shared" si="34"/>
        <v>0</v>
      </c>
      <c r="Q66" s="153">
        <f t="shared" si="35"/>
        <v>0</v>
      </c>
      <c r="R66" s="238"/>
    </row>
    <row r="67" spans="2:18" s="3" customFormat="1" ht="27.95" customHeight="1">
      <c r="B67" s="236"/>
      <c r="C67" s="244"/>
      <c r="D67" s="20"/>
      <c r="E67" s="21"/>
      <c r="F67" s="31"/>
      <c r="G67" s="14" t="s">
        <v>13</v>
      </c>
      <c r="H67" s="15">
        <v>0.1</v>
      </c>
      <c r="I67" s="165" t="s">
        <v>204</v>
      </c>
      <c r="J67" s="13" t="s">
        <v>1442</v>
      </c>
      <c r="K67" s="165" t="s">
        <v>1350</v>
      </c>
      <c r="L67" s="207" t="s">
        <v>1352</v>
      </c>
      <c r="M67" s="85">
        <f>M66</f>
        <v>0.2</v>
      </c>
      <c r="N67" s="15">
        <f t="shared" si="32"/>
        <v>0.99</v>
      </c>
      <c r="O67" s="78">
        <f t="shared" si="33"/>
        <v>0</v>
      </c>
      <c r="P67" s="78">
        <f t="shared" si="34"/>
        <v>1.9800000000000005E-2</v>
      </c>
      <c r="Q67" s="153">
        <f t="shared" si="35"/>
        <v>2.0000000000000023E-4</v>
      </c>
      <c r="R67" s="238"/>
    </row>
    <row r="68" spans="2:18" s="3" customFormat="1" ht="27.95" customHeight="1">
      <c r="B68" s="236"/>
      <c r="C68" s="244"/>
      <c r="D68" s="20"/>
      <c r="E68" s="21"/>
      <c r="F68" s="31"/>
      <c r="G68" s="90" t="s">
        <v>14</v>
      </c>
      <c r="H68" s="172">
        <v>0.1</v>
      </c>
      <c r="I68" s="179" t="s">
        <v>222</v>
      </c>
      <c r="J68" s="180" t="s">
        <v>946</v>
      </c>
      <c r="K68" s="179" t="s">
        <v>298</v>
      </c>
      <c r="L68" s="173" t="s">
        <v>109</v>
      </c>
      <c r="M68" s="93">
        <f>M67</f>
        <v>0.2</v>
      </c>
      <c r="N68" s="15">
        <f t="shared" si="32"/>
        <v>0</v>
      </c>
      <c r="O68" s="78">
        <f t="shared" si="33"/>
        <v>2.0000000000000004E-2</v>
      </c>
      <c r="P68" s="78">
        <f t="shared" si="34"/>
        <v>0</v>
      </c>
      <c r="Q68" s="153">
        <f t="shared" si="35"/>
        <v>0</v>
      </c>
      <c r="R68" s="238"/>
    </row>
    <row r="69" spans="2:18" s="3" customFormat="1" ht="27.95" customHeight="1">
      <c r="B69" s="236"/>
      <c r="C69" s="244"/>
      <c r="D69" s="17" t="s">
        <v>1430</v>
      </c>
      <c r="E69" s="18" t="s">
        <v>71</v>
      </c>
      <c r="F69" s="19" t="s">
        <v>1305</v>
      </c>
      <c r="G69" s="14" t="s">
        <v>205</v>
      </c>
      <c r="H69" s="15">
        <v>0.4</v>
      </c>
      <c r="I69" s="179" t="s">
        <v>222</v>
      </c>
      <c r="J69" s="180" t="s">
        <v>946</v>
      </c>
      <c r="K69" s="179" t="s">
        <v>298</v>
      </c>
      <c r="L69" s="173" t="s">
        <v>109</v>
      </c>
      <c r="M69" s="85">
        <v>2</v>
      </c>
      <c r="N69" s="15">
        <f t="shared" si="32"/>
        <v>0</v>
      </c>
      <c r="O69" s="78">
        <f t="shared" si="33"/>
        <v>0.8</v>
      </c>
      <c r="P69" s="78">
        <f t="shared" si="34"/>
        <v>0</v>
      </c>
      <c r="Q69" s="153">
        <f t="shared" si="35"/>
        <v>0</v>
      </c>
      <c r="R69" s="238"/>
    </row>
    <row r="70" spans="2:18" s="3" customFormat="1" ht="27.95" customHeight="1">
      <c r="B70" s="236"/>
      <c r="C70" s="244"/>
      <c r="D70" s="20"/>
      <c r="E70" s="21"/>
      <c r="F70" s="31"/>
      <c r="G70" s="14" t="s">
        <v>206</v>
      </c>
      <c r="H70" s="15">
        <v>0.4</v>
      </c>
      <c r="I70" s="165" t="s">
        <v>204</v>
      </c>
      <c r="J70" s="13" t="s">
        <v>1442</v>
      </c>
      <c r="K70" s="165" t="s">
        <v>1350</v>
      </c>
      <c r="L70" s="207" t="s">
        <v>1352</v>
      </c>
      <c r="M70" s="85">
        <f>M69</f>
        <v>2</v>
      </c>
      <c r="N70" s="15">
        <f t="shared" si="32"/>
        <v>0.99</v>
      </c>
      <c r="O70" s="78">
        <f t="shared" si="33"/>
        <v>0</v>
      </c>
      <c r="P70" s="78">
        <f t="shared" si="34"/>
        <v>0.79200000000000004</v>
      </c>
      <c r="Q70" s="153">
        <f t="shared" si="35"/>
        <v>8.0000000000000071E-3</v>
      </c>
      <c r="R70" s="238"/>
    </row>
    <row r="71" spans="2:18" s="3" customFormat="1" ht="27.95" customHeight="1">
      <c r="B71" s="236"/>
      <c r="C71" s="244"/>
      <c r="D71" s="20"/>
      <c r="E71" s="21"/>
      <c r="F71" s="31"/>
      <c r="G71" s="90" t="s">
        <v>14</v>
      </c>
      <c r="H71" s="172">
        <v>0.2</v>
      </c>
      <c r="I71" s="179" t="s">
        <v>222</v>
      </c>
      <c r="J71" s="180" t="s">
        <v>946</v>
      </c>
      <c r="K71" s="179" t="s">
        <v>298</v>
      </c>
      <c r="L71" s="173" t="s">
        <v>109</v>
      </c>
      <c r="M71" s="85">
        <f>M70</f>
        <v>2</v>
      </c>
      <c r="N71" s="15">
        <f t="shared" si="32"/>
        <v>0</v>
      </c>
      <c r="O71" s="78">
        <f t="shared" si="33"/>
        <v>0.4</v>
      </c>
      <c r="P71" s="78">
        <f t="shared" si="34"/>
        <v>0</v>
      </c>
      <c r="Q71" s="153">
        <f t="shared" si="35"/>
        <v>0</v>
      </c>
      <c r="R71" s="238"/>
    </row>
    <row r="72" spans="2:18" s="3" customFormat="1" ht="27.95" customHeight="1">
      <c r="B72" s="236"/>
      <c r="C72" s="244"/>
      <c r="D72" s="17" t="s">
        <v>1431</v>
      </c>
      <c r="E72" s="18" t="s">
        <v>71</v>
      </c>
      <c r="F72" s="19" t="s">
        <v>1305</v>
      </c>
      <c r="G72" s="14" t="s">
        <v>205</v>
      </c>
      <c r="H72" s="15">
        <v>0.4</v>
      </c>
      <c r="I72" s="179" t="s">
        <v>222</v>
      </c>
      <c r="J72" s="180" t="s">
        <v>946</v>
      </c>
      <c r="K72" s="179" t="s">
        <v>298</v>
      </c>
      <c r="L72" s="173" t="s">
        <v>109</v>
      </c>
      <c r="M72" s="85">
        <v>2</v>
      </c>
      <c r="N72" s="15">
        <f t="shared" si="32"/>
        <v>0</v>
      </c>
      <c r="O72" s="78">
        <f t="shared" si="33"/>
        <v>0.8</v>
      </c>
      <c r="P72" s="78">
        <f t="shared" si="34"/>
        <v>0</v>
      </c>
      <c r="Q72" s="153">
        <f t="shared" si="35"/>
        <v>0</v>
      </c>
      <c r="R72" s="238"/>
    </row>
    <row r="73" spans="2:18" s="3" customFormat="1" ht="27.95" customHeight="1">
      <c r="B73" s="236"/>
      <c r="C73" s="244"/>
      <c r="D73" s="20"/>
      <c r="E73" s="21"/>
      <c r="F73" s="31"/>
      <c r="G73" s="14" t="s">
        <v>206</v>
      </c>
      <c r="H73" s="15">
        <v>0.4</v>
      </c>
      <c r="I73" s="165" t="s">
        <v>68</v>
      </c>
      <c r="J73" s="13" t="s">
        <v>1443</v>
      </c>
      <c r="K73" s="16" t="s">
        <v>20</v>
      </c>
      <c r="L73" s="206" t="s">
        <v>1352</v>
      </c>
      <c r="M73" s="209">
        <f>M72</f>
        <v>2</v>
      </c>
      <c r="N73" s="15">
        <f t="shared" si="32"/>
        <v>0.99</v>
      </c>
      <c r="O73" s="78">
        <f t="shared" si="33"/>
        <v>0</v>
      </c>
      <c r="P73" s="78">
        <f t="shared" si="34"/>
        <v>0.79200000000000004</v>
      </c>
      <c r="Q73" s="153">
        <f t="shared" si="35"/>
        <v>8.0000000000000071E-3</v>
      </c>
      <c r="R73" s="238"/>
    </row>
    <row r="74" spans="2:18" s="3" customFormat="1" ht="27.95" customHeight="1">
      <c r="B74" s="236"/>
      <c r="C74" s="244"/>
      <c r="D74" s="20"/>
      <c r="E74" s="21"/>
      <c r="F74" s="31"/>
      <c r="G74" s="90" t="s">
        <v>14</v>
      </c>
      <c r="H74" s="172">
        <v>0.2</v>
      </c>
      <c r="I74" s="179" t="s">
        <v>222</v>
      </c>
      <c r="J74" s="180" t="s">
        <v>946</v>
      </c>
      <c r="K74" s="179" t="s">
        <v>298</v>
      </c>
      <c r="L74" s="173" t="s">
        <v>109</v>
      </c>
      <c r="M74" s="85">
        <f>M73</f>
        <v>2</v>
      </c>
      <c r="N74" s="15">
        <f t="shared" si="32"/>
        <v>0</v>
      </c>
      <c r="O74" s="78">
        <f t="shared" si="33"/>
        <v>0.4</v>
      </c>
      <c r="P74" s="78">
        <f t="shared" si="34"/>
        <v>0</v>
      </c>
      <c r="Q74" s="153">
        <f t="shared" si="35"/>
        <v>0</v>
      </c>
      <c r="R74" s="238"/>
    </row>
    <row r="75" spans="2:18" s="3" customFormat="1" ht="27.95" customHeight="1">
      <c r="B75" s="236"/>
      <c r="C75" s="244"/>
      <c r="D75" s="17" t="s">
        <v>1251</v>
      </c>
      <c r="E75" s="18" t="s">
        <v>899</v>
      </c>
      <c r="F75" s="19" t="s">
        <v>1331</v>
      </c>
      <c r="G75" s="168" t="s">
        <v>356</v>
      </c>
      <c r="H75" s="164">
        <v>0.25</v>
      </c>
      <c r="I75" s="165" t="s">
        <v>204</v>
      </c>
      <c r="J75" s="13" t="s">
        <v>1444</v>
      </c>
      <c r="K75" s="165" t="s">
        <v>1350</v>
      </c>
      <c r="L75" s="207" t="s">
        <v>1352</v>
      </c>
      <c r="M75" s="85">
        <v>0.69</v>
      </c>
      <c r="N75" s="15">
        <f t="shared" si="32"/>
        <v>0.99</v>
      </c>
      <c r="O75" s="78">
        <f t="shared" si="33"/>
        <v>0</v>
      </c>
      <c r="P75" s="78">
        <f t="shared" si="34"/>
        <v>0.17077499999999998</v>
      </c>
      <c r="Q75" s="153">
        <f t="shared" si="35"/>
        <v>1.7250000000000015E-3</v>
      </c>
      <c r="R75" s="557" t="s">
        <v>4477</v>
      </c>
    </row>
    <row r="76" spans="2:18" s="3" customFormat="1" ht="27.95" customHeight="1">
      <c r="B76" s="236"/>
      <c r="C76" s="244"/>
      <c r="D76" s="20"/>
      <c r="E76" s="21"/>
      <c r="F76" s="31"/>
      <c r="G76" s="168" t="s">
        <v>886</v>
      </c>
      <c r="H76" s="164">
        <v>0.25</v>
      </c>
      <c r="I76" s="16" t="s">
        <v>68</v>
      </c>
      <c r="J76" s="13" t="s">
        <v>1445</v>
      </c>
      <c r="K76" s="16" t="s">
        <v>82</v>
      </c>
      <c r="L76" s="207" t="s">
        <v>1352</v>
      </c>
      <c r="M76" s="85">
        <f>M75</f>
        <v>0.69</v>
      </c>
      <c r="N76" s="15">
        <f t="shared" si="32"/>
        <v>0.99</v>
      </c>
      <c r="O76" s="78">
        <f t="shared" si="33"/>
        <v>0</v>
      </c>
      <c r="P76" s="78">
        <f t="shared" si="34"/>
        <v>0.17077499999999998</v>
      </c>
      <c r="Q76" s="153">
        <f t="shared" si="35"/>
        <v>1.7250000000000015E-3</v>
      </c>
      <c r="R76" s="558"/>
    </row>
    <row r="77" spans="2:18" s="3" customFormat="1" ht="27.95" customHeight="1">
      <c r="B77" s="236"/>
      <c r="C77" s="244"/>
      <c r="D77" s="20"/>
      <c r="E77" s="21"/>
      <c r="F77" s="31"/>
      <c r="G77" s="168" t="s">
        <v>887</v>
      </c>
      <c r="H77" s="164">
        <v>0.25</v>
      </c>
      <c r="I77" s="16" t="s">
        <v>930</v>
      </c>
      <c r="J77" s="13" t="s">
        <v>1441</v>
      </c>
      <c r="K77" s="16" t="s">
        <v>82</v>
      </c>
      <c r="L77" s="207" t="s">
        <v>1352</v>
      </c>
      <c r="M77" s="85">
        <f>M76</f>
        <v>0.69</v>
      </c>
      <c r="N77" s="15">
        <f t="shared" si="32"/>
        <v>0.99</v>
      </c>
      <c r="O77" s="78">
        <f t="shared" si="33"/>
        <v>0</v>
      </c>
      <c r="P77" s="78">
        <f t="shared" si="34"/>
        <v>0.17077499999999998</v>
      </c>
      <c r="Q77" s="153">
        <f t="shared" si="35"/>
        <v>1.7250000000000015E-3</v>
      </c>
      <c r="R77" s="558"/>
    </row>
    <row r="78" spans="2:18" s="3" customFormat="1" ht="27.95" customHeight="1">
      <c r="B78" s="236"/>
      <c r="C78" s="244"/>
      <c r="D78" s="20"/>
      <c r="E78" s="21"/>
      <c r="F78" s="31"/>
      <c r="G78" s="186" t="s">
        <v>888</v>
      </c>
      <c r="H78" s="183">
        <v>0.25</v>
      </c>
      <c r="I78" s="165" t="s">
        <v>204</v>
      </c>
      <c r="J78" s="13" t="s">
        <v>1444</v>
      </c>
      <c r="K78" s="165" t="s">
        <v>1350</v>
      </c>
      <c r="L78" s="207" t="s">
        <v>1352</v>
      </c>
      <c r="M78" s="93">
        <f>M77</f>
        <v>0.69</v>
      </c>
      <c r="N78" s="15">
        <f t="shared" si="32"/>
        <v>0.99</v>
      </c>
      <c r="O78" s="78">
        <f t="shared" si="33"/>
        <v>0</v>
      </c>
      <c r="P78" s="78">
        <f t="shared" si="34"/>
        <v>0.17077499999999998</v>
      </c>
      <c r="Q78" s="153">
        <f t="shared" si="35"/>
        <v>1.7250000000000015E-3</v>
      </c>
      <c r="R78" s="559"/>
    </row>
    <row r="79" spans="2:18" s="3" customFormat="1" ht="39.950000000000003" customHeight="1">
      <c r="B79" s="236"/>
      <c r="C79" s="244"/>
      <c r="D79" s="17" t="s">
        <v>906</v>
      </c>
      <c r="E79" s="18" t="s">
        <v>1332</v>
      </c>
      <c r="F79" s="19" t="s">
        <v>1334</v>
      </c>
      <c r="G79" s="168" t="s">
        <v>356</v>
      </c>
      <c r="H79" s="164">
        <v>0.25</v>
      </c>
      <c r="I79" s="16" t="s">
        <v>81</v>
      </c>
      <c r="J79" s="12" t="s">
        <v>946</v>
      </c>
      <c r="K79" s="16" t="s">
        <v>298</v>
      </c>
      <c r="L79" s="65" t="s">
        <v>217</v>
      </c>
      <c r="M79" s="85">
        <v>1</v>
      </c>
      <c r="N79" s="15">
        <f t="shared" si="32"/>
        <v>0</v>
      </c>
      <c r="O79" s="78">
        <f t="shared" si="33"/>
        <v>0.25</v>
      </c>
      <c r="P79" s="78">
        <f t="shared" si="34"/>
        <v>0</v>
      </c>
      <c r="Q79" s="153">
        <f t="shared" si="35"/>
        <v>0</v>
      </c>
      <c r="R79" s="238"/>
    </row>
    <row r="80" spans="2:18" s="3" customFormat="1" ht="27.95" customHeight="1">
      <c r="B80" s="236"/>
      <c r="C80" s="244"/>
      <c r="D80" s="20"/>
      <c r="E80" s="21"/>
      <c r="F80" s="31"/>
      <c r="G80" s="168" t="s">
        <v>886</v>
      </c>
      <c r="H80" s="164">
        <v>0.25</v>
      </c>
      <c r="I80" s="16" t="s">
        <v>68</v>
      </c>
      <c r="J80" s="13" t="s">
        <v>1444</v>
      </c>
      <c r="K80" s="16" t="s">
        <v>82</v>
      </c>
      <c r="L80" s="207" t="s">
        <v>1352</v>
      </c>
      <c r="M80" s="85">
        <f>M79</f>
        <v>1</v>
      </c>
      <c r="N80" s="15">
        <f t="shared" si="32"/>
        <v>0.99</v>
      </c>
      <c r="O80" s="78">
        <f t="shared" si="33"/>
        <v>0</v>
      </c>
      <c r="P80" s="78">
        <f t="shared" si="34"/>
        <v>0.2475</v>
      </c>
      <c r="Q80" s="153">
        <f t="shared" si="35"/>
        <v>2.5000000000000022E-3</v>
      </c>
      <c r="R80" s="238"/>
    </row>
    <row r="81" spans="2:18" s="3" customFormat="1" ht="27.95" customHeight="1">
      <c r="B81" s="236"/>
      <c r="C81" s="244"/>
      <c r="D81" s="20"/>
      <c r="E81" s="21"/>
      <c r="F81" s="31"/>
      <c r="G81" s="168" t="s">
        <v>887</v>
      </c>
      <c r="H81" s="164">
        <v>0.25</v>
      </c>
      <c r="I81" s="16" t="s">
        <v>339</v>
      </c>
      <c r="J81" s="13" t="s">
        <v>1438</v>
      </c>
      <c r="K81" s="16" t="s">
        <v>1385</v>
      </c>
      <c r="L81" s="207" t="s">
        <v>1352</v>
      </c>
      <c r="M81" s="85">
        <f>M80</f>
        <v>1</v>
      </c>
      <c r="N81" s="15">
        <f t="shared" si="32"/>
        <v>0.99</v>
      </c>
      <c r="O81" s="78">
        <f t="shared" si="33"/>
        <v>0</v>
      </c>
      <c r="P81" s="78">
        <f t="shared" si="34"/>
        <v>0.2475</v>
      </c>
      <c r="Q81" s="153">
        <f t="shared" si="35"/>
        <v>2.5000000000000022E-3</v>
      </c>
      <c r="R81" s="238"/>
    </row>
    <row r="82" spans="2:18" s="3" customFormat="1" ht="27.95" customHeight="1">
      <c r="B82" s="236"/>
      <c r="C82" s="244"/>
      <c r="D82" s="20"/>
      <c r="E82" s="21"/>
      <c r="F82" s="31"/>
      <c r="G82" s="186" t="s">
        <v>888</v>
      </c>
      <c r="H82" s="183">
        <v>0.25</v>
      </c>
      <c r="I82" s="91" t="s">
        <v>68</v>
      </c>
      <c r="J82" s="13" t="s">
        <v>1446</v>
      </c>
      <c r="K82" s="91" t="s">
        <v>82</v>
      </c>
      <c r="L82" s="207" t="s">
        <v>1352</v>
      </c>
      <c r="M82" s="93">
        <f>M81</f>
        <v>1</v>
      </c>
      <c r="N82" s="15">
        <f t="shared" si="32"/>
        <v>0.99</v>
      </c>
      <c r="O82" s="78">
        <f t="shared" si="33"/>
        <v>0</v>
      </c>
      <c r="P82" s="78">
        <f t="shared" si="34"/>
        <v>0.2475</v>
      </c>
      <c r="Q82" s="153">
        <f t="shared" si="35"/>
        <v>2.5000000000000022E-3</v>
      </c>
      <c r="R82" s="238"/>
    </row>
    <row r="83" spans="2:18" s="3" customFormat="1" ht="27.95" customHeight="1">
      <c r="B83" s="236"/>
      <c r="C83" s="244"/>
      <c r="D83" s="17" t="s">
        <v>1432</v>
      </c>
      <c r="E83" s="18" t="s">
        <v>890</v>
      </c>
      <c r="F83" s="19" t="s">
        <v>1294</v>
      </c>
      <c r="G83" s="14" t="s">
        <v>12</v>
      </c>
      <c r="H83" s="15">
        <v>0.8</v>
      </c>
      <c r="I83" s="165" t="s">
        <v>68</v>
      </c>
      <c r="J83" s="208" t="s">
        <v>1436</v>
      </c>
      <c r="K83" s="165" t="s">
        <v>1371</v>
      </c>
      <c r="L83" s="207" t="s">
        <v>1352</v>
      </c>
      <c r="M83" s="85">
        <v>0.2</v>
      </c>
      <c r="N83" s="15">
        <f t="shared" si="32"/>
        <v>0.99</v>
      </c>
      <c r="O83" s="78">
        <f t="shared" si="33"/>
        <v>0</v>
      </c>
      <c r="P83" s="78">
        <f t="shared" si="34"/>
        <v>0.15840000000000004</v>
      </c>
      <c r="Q83" s="153">
        <f t="shared" si="35"/>
        <v>1.6000000000000018E-3</v>
      </c>
      <c r="R83" s="238"/>
    </row>
    <row r="84" spans="2:18" s="3" customFormat="1" ht="39.950000000000003" customHeight="1">
      <c r="B84" s="236"/>
      <c r="C84" s="244"/>
      <c r="D84" s="20"/>
      <c r="E84" s="21"/>
      <c r="F84" s="31"/>
      <c r="G84" s="14" t="s">
        <v>13</v>
      </c>
      <c r="H84" s="15">
        <v>0.1</v>
      </c>
      <c r="I84" s="165" t="s">
        <v>204</v>
      </c>
      <c r="J84" s="208" t="s">
        <v>1437</v>
      </c>
      <c r="K84" s="165" t="s">
        <v>1371</v>
      </c>
      <c r="L84" s="207" t="s">
        <v>1352</v>
      </c>
      <c r="M84" s="85">
        <f>M83</f>
        <v>0.2</v>
      </c>
      <c r="N84" s="15">
        <f t="shared" si="32"/>
        <v>0.99</v>
      </c>
      <c r="O84" s="78">
        <f t="shared" si="33"/>
        <v>0</v>
      </c>
      <c r="P84" s="78">
        <f t="shared" si="34"/>
        <v>1.9800000000000005E-2</v>
      </c>
      <c r="Q84" s="81">
        <f t="shared" si="35"/>
        <v>2.0000000000000023E-4</v>
      </c>
      <c r="R84" s="238"/>
    </row>
    <row r="85" spans="2:18" s="3" customFormat="1" ht="27.95" customHeight="1">
      <c r="B85" s="236"/>
      <c r="C85" s="244"/>
      <c r="D85" s="20"/>
      <c r="E85" s="21"/>
      <c r="F85" s="31"/>
      <c r="G85" s="90" t="s">
        <v>14</v>
      </c>
      <c r="H85" s="172">
        <v>0.1</v>
      </c>
      <c r="I85" s="179" t="s">
        <v>81</v>
      </c>
      <c r="J85" s="180" t="s">
        <v>1369</v>
      </c>
      <c r="K85" s="179" t="s">
        <v>79</v>
      </c>
      <c r="L85" s="173" t="s">
        <v>1370</v>
      </c>
      <c r="M85" s="93">
        <f>M84</f>
        <v>0.2</v>
      </c>
      <c r="N85" s="15">
        <f t="shared" si="32"/>
        <v>0</v>
      </c>
      <c r="O85" s="78">
        <f t="shared" si="33"/>
        <v>2.0000000000000004E-2</v>
      </c>
      <c r="P85" s="78">
        <f t="shared" si="34"/>
        <v>0</v>
      </c>
      <c r="Q85" s="153">
        <f t="shared" si="35"/>
        <v>0</v>
      </c>
      <c r="R85" s="238"/>
    </row>
    <row r="86" spans="2:18" s="3" customFormat="1" ht="27.95" customHeight="1">
      <c r="B86" s="236"/>
      <c r="C86" s="244"/>
      <c r="D86" s="17" t="s">
        <v>1433</v>
      </c>
      <c r="E86" s="18" t="s">
        <v>1247</v>
      </c>
      <c r="F86" s="19" t="s">
        <v>1295</v>
      </c>
      <c r="G86" s="168" t="s">
        <v>356</v>
      </c>
      <c r="H86" s="164">
        <v>0.25</v>
      </c>
      <c r="I86" s="165" t="s">
        <v>204</v>
      </c>
      <c r="J86" s="13" t="s">
        <v>1447</v>
      </c>
      <c r="K86" s="165" t="s">
        <v>82</v>
      </c>
      <c r="L86" s="207" t="s">
        <v>1352</v>
      </c>
      <c r="M86" s="85">
        <v>15</v>
      </c>
      <c r="N86" s="15">
        <f>IF(K86="Detected", 0.9,0)</f>
        <v>0.9</v>
      </c>
      <c r="O86" s="78">
        <f t="shared" si="33"/>
        <v>0</v>
      </c>
      <c r="P86" s="78">
        <f t="shared" si="34"/>
        <v>3.375</v>
      </c>
      <c r="Q86" s="153">
        <f t="shared" si="35"/>
        <v>0.37499999999999989</v>
      </c>
      <c r="R86" s="557" t="s">
        <v>4480</v>
      </c>
    </row>
    <row r="87" spans="2:18" s="3" customFormat="1" ht="27.95" customHeight="1">
      <c r="B87" s="236"/>
      <c r="C87" s="244"/>
      <c r="D87" s="20"/>
      <c r="E87" s="21"/>
      <c r="F87" s="31"/>
      <c r="G87" s="168" t="s">
        <v>886</v>
      </c>
      <c r="H87" s="164">
        <v>0.25</v>
      </c>
      <c r="I87" s="165" t="s">
        <v>339</v>
      </c>
      <c r="J87" s="13" t="s">
        <v>1447</v>
      </c>
      <c r="K87" s="165" t="s">
        <v>82</v>
      </c>
      <c r="L87" s="207" t="s">
        <v>1352</v>
      </c>
      <c r="M87" s="85">
        <f>M86</f>
        <v>15</v>
      </c>
      <c r="N87" s="15">
        <f>IF(K87="Detected", 0.9,0)</f>
        <v>0.9</v>
      </c>
      <c r="O87" s="78">
        <f t="shared" si="33"/>
        <v>0</v>
      </c>
      <c r="P87" s="78">
        <f t="shared" si="34"/>
        <v>3.375</v>
      </c>
      <c r="Q87" s="153">
        <f t="shared" si="35"/>
        <v>0.37499999999999989</v>
      </c>
      <c r="R87" s="558"/>
    </row>
    <row r="88" spans="2:18" s="3" customFormat="1" ht="27.95" customHeight="1">
      <c r="B88" s="236"/>
      <c r="C88" s="244"/>
      <c r="D88" s="20"/>
      <c r="E88" s="21"/>
      <c r="F88" s="31"/>
      <c r="G88" s="168" t="s">
        <v>887</v>
      </c>
      <c r="H88" s="164">
        <v>0.25</v>
      </c>
      <c r="I88" s="165" t="s">
        <v>339</v>
      </c>
      <c r="J88" s="13" t="s">
        <v>1447</v>
      </c>
      <c r="K88" s="165" t="s">
        <v>82</v>
      </c>
      <c r="L88" s="207" t="s">
        <v>1352</v>
      </c>
      <c r="M88" s="85">
        <f>M87</f>
        <v>15</v>
      </c>
      <c r="N88" s="15">
        <f>IF(K88="Detected", 0.9,0)</f>
        <v>0.9</v>
      </c>
      <c r="O88" s="78">
        <f t="shared" si="33"/>
        <v>0</v>
      </c>
      <c r="P88" s="78">
        <f t="shared" si="34"/>
        <v>3.375</v>
      </c>
      <c r="Q88" s="153">
        <f t="shared" si="35"/>
        <v>0.37499999999999989</v>
      </c>
      <c r="R88" s="558"/>
    </row>
    <row r="89" spans="2:18" s="3" customFormat="1" ht="27.95" customHeight="1">
      <c r="B89" s="236"/>
      <c r="C89" s="244"/>
      <c r="D89" s="20"/>
      <c r="E89" s="21"/>
      <c r="F89" s="31"/>
      <c r="G89" s="186" t="s">
        <v>888</v>
      </c>
      <c r="H89" s="183">
        <v>0.25</v>
      </c>
      <c r="I89" s="165" t="s">
        <v>204</v>
      </c>
      <c r="J89" s="13" t="s">
        <v>1447</v>
      </c>
      <c r="K89" s="165" t="s">
        <v>1374</v>
      </c>
      <c r="L89" s="207" t="s">
        <v>1352</v>
      </c>
      <c r="M89" s="93">
        <f>M88</f>
        <v>15</v>
      </c>
      <c r="N89" s="15">
        <f>IF(K89="Detected", 0.9,0)</f>
        <v>0.9</v>
      </c>
      <c r="O89" s="78">
        <f t="shared" si="33"/>
        <v>0</v>
      </c>
      <c r="P89" s="78">
        <f t="shared" si="34"/>
        <v>3.375</v>
      </c>
      <c r="Q89" s="153">
        <f t="shared" si="35"/>
        <v>0.37499999999999989</v>
      </c>
      <c r="R89" s="559"/>
    </row>
    <row r="90" spans="2:18" s="3" customFormat="1" ht="27.95" customHeight="1">
      <c r="B90" s="236"/>
      <c r="C90" s="244"/>
      <c r="D90" s="17" t="s">
        <v>1434</v>
      </c>
      <c r="E90" s="18" t="s">
        <v>890</v>
      </c>
      <c r="F90" s="19" t="s">
        <v>1306</v>
      </c>
      <c r="G90" s="14" t="s">
        <v>12</v>
      </c>
      <c r="H90" s="15">
        <v>0.8</v>
      </c>
      <c r="I90" s="179" t="s">
        <v>1357</v>
      </c>
      <c r="J90" s="13" t="s">
        <v>946</v>
      </c>
      <c r="K90" s="165" t="s">
        <v>79</v>
      </c>
      <c r="L90" s="13" t="s">
        <v>299</v>
      </c>
      <c r="M90" s="85">
        <v>0.2</v>
      </c>
      <c r="N90" s="15">
        <f t="shared" si="32"/>
        <v>0</v>
      </c>
      <c r="O90" s="78">
        <f t="shared" si="33"/>
        <v>0.16000000000000003</v>
      </c>
      <c r="P90" s="78">
        <f t="shared" si="34"/>
        <v>0</v>
      </c>
      <c r="Q90" s="153">
        <f t="shared" si="35"/>
        <v>0</v>
      </c>
      <c r="R90" s="238"/>
    </row>
    <row r="91" spans="2:18" s="3" customFormat="1" ht="27.95" customHeight="1">
      <c r="B91" s="236"/>
      <c r="C91" s="244"/>
      <c r="D91" s="20"/>
      <c r="E91" s="21"/>
      <c r="F91" s="31"/>
      <c r="G91" s="14" t="s">
        <v>13</v>
      </c>
      <c r="H91" s="15">
        <v>0.1</v>
      </c>
      <c r="I91" s="165" t="s">
        <v>1359</v>
      </c>
      <c r="J91" s="13" t="s">
        <v>1447</v>
      </c>
      <c r="K91" s="165" t="s">
        <v>221</v>
      </c>
      <c r="L91" s="206" t="s">
        <v>1352</v>
      </c>
      <c r="M91" s="85">
        <f>M90</f>
        <v>0.2</v>
      </c>
      <c r="N91" s="15">
        <f t="shared" si="32"/>
        <v>0.99</v>
      </c>
      <c r="O91" s="78">
        <f t="shared" si="33"/>
        <v>0</v>
      </c>
      <c r="P91" s="78">
        <f t="shared" si="34"/>
        <v>1.9800000000000005E-2</v>
      </c>
      <c r="Q91" s="153">
        <f t="shared" si="35"/>
        <v>2.0000000000000023E-4</v>
      </c>
      <c r="R91" s="238"/>
    </row>
    <row r="92" spans="2:18" s="3" customFormat="1" ht="27.95" customHeight="1">
      <c r="B92" s="236"/>
      <c r="C92" s="244"/>
      <c r="D92" s="20"/>
      <c r="E92" s="21"/>
      <c r="F92" s="31"/>
      <c r="G92" s="90" t="s">
        <v>14</v>
      </c>
      <c r="H92" s="172">
        <v>0.1</v>
      </c>
      <c r="I92" s="179" t="s">
        <v>1357</v>
      </c>
      <c r="J92" s="180" t="s">
        <v>946</v>
      </c>
      <c r="K92" s="179" t="s">
        <v>79</v>
      </c>
      <c r="L92" s="180" t="s">
        <v>299</v>
      </c>
      <c r="M92" s="93">
        <f>M91</f>
        <v>0.2</v>
      </c>
      <c r="N92" s="15">
        <f t="shared" si="32"/>
        <v>0</v>
      </c>
      <c r="O92" s="78">
        <f t="shared" si="33"/>
        <v>2.0000000000000004E-2</v>
      </c>
      <c r="P92" s="78">
        <f t="shared" si="34"/>
        <v>0</v>
      </c>
      <c r="Q92" s="153">
        <f t="shared" si="35"/>
        <v>0</v>
      </c>
      <c r="R92" s="238"/>
    </row>
    <row r="93" spans="2:18" s="3" customFormat="1" ht="27.95" customHeight="1">
      <c r="B93" s="236"/>
      <c r="C93" s="244"/>
      <c r="D93" s="17" t="s">
        <v>78</v>
      </c>
      <c r="E93" s="18" t="s">
        <v>890</v>
      </c>
      <c r="F93" s="19" t="s">
        <v>1307</v>
      </c>
      <c r="G93" s="14" t="s">
        <v>12</v>
      </c>
      <c r="H93" s="15">
        <v>0.8</v>
      </c>
      <c r="I93" s="165" t="s">
        <v>339</v>
      </c>
      <c r="J93" s="13" t="s">
        <v>1447</v>
      </c>
      <c r="K93" s="165" t="s">
        <v>221</v>
      </c>
      <c r="L93" s="206" t="s">
        <v>1352</v>
      </c>
      <c r="M93" s="85">
        <v>0.2</v>
      </c>
      <c r="N93" s="15">
        <f t="shared" si="32"/>
        <v>0.99</v>
      </c>
      <c r="O93" s="78">
        <f t="shared" si="33"/>
        <v>0</v>
      </c>
      <c r="P93" s="78">
        <f t="shared" si="34"/>
        <v>0.15840000000000004</v>
      </c>
      <c r="Q93" s="153">
        <f t="shared" si="35"/>
        <v>1.6000000000000018E-3</v>
      </c>
      <c r="R93" s="238"/>
    </row>
    <row r="94" spans="2:18" s="3" customFormat="1" ht="27.95" customHeight="1">
      <c r="B94" s="236"/>
      <c r="C94" s="244"/>
      <c r="D94" s="20"/>
      <c r="E94" s="21"/>
      <c r="F94" s="31"/>
      <c r="G94" s="14" t="s">
        <v>13</v>
      </c>
      <c r="H94" s="15">
        <v>0.1</v>
      </c>
      <c r="I94" s="165" t="s">
        <v>81</v>
      </c>
      <c r="J94" s="180" t="s">
        <v>946</v>
      </c>
      <c r="K94" s="179" t="s">
        <v>79</v>
      </c>
      <c r="L94" s="180" t="s">
        <v>299</v>
      </c>
      <c r="M94" s="85">
        <f>M93</f>
        <v>0.2</v>
      </c>
      <c r="N94" s="15">
        <f t="shared" si="32"/>
        <v>0</v>
      </c>
      <c r="O94" s="78">
        <f t="shared" si="33"/>
        <v>2.0000000000000004E-2</v>
      </c>
      <c r="P94" s="78">
        <f t="shared" si="34"/>
        <v>0</v>
      </c>
      <c r="Q94" s="153">
        <f t="shared" si="35"/>
        <v>0</v>
      </c>
      <c r="R94" s="238"/>
    </row>
    <row r="95" spans="2:18" s="3" customFormat="1" ht="27.95" customHeight="1">
      <c r="B95" s="236"/>
      <c r="C95" s="244"/>
      <c r="D95" s="20"/>
      <c r="E95" s="21"/>
      <c r="F95" s="31"/>
      <c r="G95" s="90" t="s">
        <v>14</v>
      </c>
      <c r="H95" s="172">
        <v>0.1</v>
      </c>
      <c r="I95" s="179" t="s">
        <v>222</v>
      </c>
      <c r="J95" s="180" t="s">
        <v>946</v>
      </c>
      <c r="K95" s="179" t="s">
        <v>79</v>
      </c>
      <c r="L95" s="180" t="s">
        <v>299</v>
      </c>
      <c r="M95" s="93">
        <f>M94</f>
        <v>0.2</v>
      </c>
      <c r="N95" s="15">
        <f t="shared" si="32"/>
        <v>0</v>
      </c>
      <c r="O95" s="78">
        <f t="shared" si="33"/>
        <v>2.0000000000000004E-2</v>
      </c>
      <c r="P95" s="78">
        <f t="shared" si="34"/>
        <v>0</v>
      </c>
      <c r="Q95" s="153">
        <f t="shared" si="35"/>
        <v>0</v>
      </c>
      <c r="R95" s="238"/>
    </row>
    <row r="96" spans="2:18" s="3" customFormat="1" ht="27.95" customHeight="1">
      <c r="B96" s="236"/>
      <c r="C96" s="244"/>
      <c r="D96" s="17" t="s">
        <v>65</v>
      </c>
      <c r="E96" s="18" t="s">
        <v>71</v>
      </c>
      <c r="F96" s="19" t="s">
        <v>1308</v>
      </c>
      <c r="G96" s="14" t="s">
        <v>205</v>
      </c>
      <c r="H96" s="15">
        <v>0.4</v>
      </c>
      <c r="I96" s="179" t="s">
        <v>222</v>
      </c>
      <c r="J96" s="180" t="s">
        <v>946</v>
      </c>
      <c r="K96" s="179" t="s">
        <v>79</v>
      </c>
      <c r="L96" s="180" t="s">
        <v>299</v>
      </c>
      <c r="M96" s="85">
        <v>2</v>
      </c>
      <c r="N96" s="15">
        <f t="shared" si="32"/>
        <v>0</v>
      </c>
      <c r="O96" s="78">
        <f t="shared" si="33"/>
        <v>0.8</v>
      </c>
      <c r="P96" s="78">
        <f t="shared" si="34"/>
        <v>0</v>
      </c>
      <c r="Q96" s="153">
        <f t="shared" si="35"/>
        <v>0</v>
      </c>
      <c r="R96" s="238"/>
    </row>
    <row r="97" spans="2:18" s="3" customFormat="1" ht="27.95" customHeight="1">
      <c r="B97" s="236"/>
      <c r="C97" s="244"/>
      <c r="D97" s="20"/>
      <c r="E97" s="21"/>
      <c r="F97" s="31"/>
      <c r="G97" s="14" t="s">
        <v>206</v>
      </c>
      <c r="H97" s="15">
        <v>0.4</v>
      </c>
      <c r="I97" s="165" t="s">
        <v>339</v>
      </c>
      <c r="J97" s="13" t="s">
        <v>1447</v>
      </c>
      <c r="K97" s="165" t="s">
        <v>221</v>
      </c>
      <c r="L97" s="206" t="s">
        <v>1348</v>
      </c>
      <c r="M97" s="85">
        <f>M96</f>
        <v>2</v>
      </c>
      <c r="N97" s="15">
        <f t="shared" si="32"/>
        <v>0.99</v>
      </c>
      <c r="O97" s="78">
        <f t="shared" si="33"/>
        <v>0</v>
      </c>
      <c r="P97" s="78">
        <f t="shared" si="34"/>
        <v>0.79200000000000004</v>
      </c>
      <c r="Q97" s="153">
        <f t="shared" si="35"/>
        <v>8.0000000000000071E-3</v>
      </c>
      <c r="R97" s="238"/>
    </row>
    <row r="98" spans="2:18" s="3" customFormat="1" ht="27.95" customHeight="1">
      <c r="B98" s="236"/>
      <c r="C98" s="244"/>
      <c r="D98" s="20"/>
      <c r="E98" s="21"/>
      <c r="F98" s="31"/>
      <c r="G98" s="90" t="s">
        <v>14</v>
      </c>
      <c r="H98" s="172">
        <v>0.2</v>
      </c>
      <c r="I98" s="179" t="s">
        <v>222</v>
      </c>
      <c r="J98" s="180" t="s">
        <v>946</v>
      </c>
      <c r="K98" s="179" t="s">
        <v>79</v>
      </c>
      <c r="L98" s="180" t="s">
        <v>299</v>
      </c>
      <c r="M98" s="93">
        <f>M97</f>
        <v>2</v>
      </c>
      <c r="N98" s="172">
        <f t="shared" si="32"/>
        <v>0</v>
      </c>
      <c r="O98" s="174">
        <f t="shared" si="33"/>
        <v>0.4</v>
      </c>
      <c r="P98" s="174">
        <f t="shared" si="34"/>
        <v>0</v>
      </c>
      <c r="Q98" s="175">
        <f t="shared" si="35"/>
        <v>0</v>
      </c>
      <c r="R98" s="238"/>
    </row>
    <row r="99" spans="2:18" s="3" customFormat="1" ht="27.95" customHeight="1">
      <c r="B99" s="236"/>
      <c r="C99" s="212" t="s">
        <v>1448</v>
      </c>
      <c r="D99" s="17" t="s">
        <v>1449</v>
      </c>
      <c r="E99" s="18" t="s">
        <v>890</v>
      </c>
      <c r="F99" s="19" t="s">
        <v>1300</v>
      </c>
      <c r="G99" s="14" t="s">
        <v>12</v>
      </c>
      <c r="H99" s="15">
        <v>0.8</v>
      </c>
      <c r="I99" s="165" t="s">
        <v>204</v>
      </c>
      <c r="J99" s="13" t="s">
        <v>1460</v>
      </c>
      <c r="K99" s="165" t="s">
        <v>221</v>
      </c>
      <c r="L99" s="206" t="s">
        <v>1352</v>
      </c>
      <c r="M99" s="85">
        <v>0.2</v>
      </c>
      <c r="N99" s="15">
        <f t="shared" ref="N99:N144" si="36">IF(K99="Detected", 0.99,0)</f>
        <v>0.99</v>
      </c>
      <c r="O99" s="78">
        <f t="shared" ref="O99:O144" si="37">IF(I99="Safe", M99*H99,0)</f>
        <v>0</v>
      </c>
      <c r="P99" s="78">
        <f t="shared" ref="P99:P144" si="38">IF(I99="Dangerous",M99*H99*N99,0)</f>
        <v>0.15840000000000004</v>
      </c>
      <c r="Q99" s="153">
        <f t="shared" ref="Q99:Q144" si="39">IF(P99=0,0,M99*H99*(1-N99))</f>
        <v>1.6000000000000018E-3</v>
      </c>
      <c r="R99" s="238"/>
    </row>
    <row r="100" spans="2:18" s="3" customFormat="1" ht="27.95" customHeight="1">
      <c r="B100" s="236"/>
      <c r="C100" s="244"/>
      <c r="D100" s="20"/>
      <c r="E100" s="21"/>
      <c r="F100" s="31"/>
      <c r="G100" s="14" t="s">
        <v>13</v>
      </c>
      <c r="H100" s="15">
        <v>0.1</v>
      </c>
      <c r="I100" s="165" t="s">
        <v>1358</v>
      </c>
      <c r="J100" s="13" t="s">
        <v>946</v>
      </c>
      <c r="K100" s="165" t="s">
        <v>79</v>
      </c>
      <c r="L100" s="13" t="s">
        <v>299</v>
      </c>
      <c r="M100" s="85">
        <f>M99</f>
        <v>0.2</v>
      </c>
      <c r="N100" s="15">
        <f t="shared" si="36"/>
        <v>0</v>
      </c>
      <c r="O100" s="78">
        <f t="shared" si="37"/>
        <v>2.0000000000000004E-2</v>
      </c>
      <c r="P100" s="78">
        <f t="shared" si="38"/>
        <v>0</v>
      </c>
      <c r="Q100" s="153">
        <f t="shared" si="39"/>
        <v>0</v>
      </c>
      <c r="R100" s="238"/>
    </row>
    <row r="101" spans="2:18" s="3" customFormat="1" ht="27.95" customHeight="1">
      <c r="B101" s="236"/>
      <c r="C101" s="244"/>
      <c r="D101" s="20"/>
      <c r="E101" s="21"/>
      <c r="F101" s="31"/>
      <c r="G101" s="90" t="s">
        <v>14</v>
      </c>
      <c r="H101" s="172">
        <v>0.1</v>
      </c>
      <c r="I101" s="179" t="s">
        <v>1357</v>
      </c>
      <c r="J101" s="13" t="s">
        <v>946</v>
      </c>
      <c r="K101" s="165" t="s">
        <v>79</v>
      </c>
      <c r="L101" s="13" t="s">
        <v>299</v>
      </c>
      <c r="M101" s="93">
        <f>M100</f>
        <v>0.2</v>
      </c>
      <c r="N101" s="15">
        <f t="shared" si="36"/>
        <v>0</v>
      </c>
      <c r="O101" s="78">
        <f t="shared" si="37"/>
        <v>2.0000000000000004E-2</v>
      </c>
      <c r="P101" s="78">
        <f t="shared" si="38"/>
        <v>0</v>
      </c>
      <c r="Q101" s="153">
        <f t="shared" si="39"/>
        <v>0</v>
      </c>
      <c r="R101" s="238"/>
    </row>
    <row r="102" spans="2:18" s="3" customFormat="1" ht="27.95" customHeight="1">
      <c r="B102" s="236"/>
      <c r="C102" s="244"/>
      <c r="D102" s="17" t="s">
        <v>87</v>
      </c>
      <c r="E102" s="18" t="s">
        <v>890</v>
      </c>
      <c r="F102" s="19" t="s">
        <v>1301</v>
      </c>
      <c r="G102" s="14" t="s">
        <v>12</v>
      </c>
      <c r="H102" s="15">
        <v>0.8</v>
      </c>
      <c r="I102" s="179" t="s">
        <v>1357</v>
      </c>
      <c r="J102" s="13" t="s">
        <v>946</v>
      </c>
      <c r="K102" s="165" t="s">
        <v>79</v>
      </c>
      <c r="L102" s="13" t="s">
        <v>299</v>
      </c>
      <c r="M102" s="85">
        <v>0.2</v>
      </c>
      <c r="N102" s="15">
        <f t="shared" si="36"/>
        <v>0</v>
      </c>
      <c r="O102" s="78">
        <f t="shared" si="37"/>
        <v>0.16000000000000003</v>
      </c>
      <c r="P102" s="78">
        <f t="shared" si="38"/>
        <v>0</v>
      </c>
      <c r="Q102" s="153">
        <f t="shared" si="39"/>
        <v>0</v>
      </c>
      <c r="R102" s="238"/>
    </row>
    <row r="103" spans="2:18" s="3" customFormat="1" ht="27.95" customHeight="1">
      <c r="B103" s="236"/>
      <c r="C103" s="244"/>
      <c r="D103" s="20"/>
      <c r="E103" s="21"/>
      <c r="F103" s="31"/>
      <c r="G103" s="14" t="s">
        <v>13</v>
      </c>
      <c r="H103" s="15">
        <v>0.1</v>
      </c>
      <c r="I103" s="165" t="s">
        <v>1359</v>
      </c>
      <c r="J103" s="13" t="s">
        <v>1461</v>
      </c>
      <c r="K103" s="165" t="s">
        <v>221</v>
      </c>
      <c r="L103" s="206" t="s">
        <v>1352</v>
      </c>
      <c r="M103" s="85">
        <f>M102</f>
        <v>0.2</v>
      </c>
      <c r="N103" s="15">
        <f t="shared" si="36"/>
        <v>0.99</v>
      </c>
      <c r="O103" s="78">
        <f t="shared" si="37"/>
        <v>0</v>
      </c>
      <c r="P103" s="78">
        <f t="shared" si="38"/>
        <v>1.9800000000000005E-2</v>
      </c>
      <c r="Q103" s="153">
        <f t="shared" si="39"/>
        <v>2.0000000000000023E-4</v>
      </c>
      <c r="R103" s="238"/>
    </row>
    <row r="104" spans="2:18" s="3" customFormat="1" ht="27.95" customHeight="1">
      <c r="B104" s="236"/>
      <c r="C104" s="244"/>
      <c r="D104" s="20"/>
      <c r="E104" s="21"/>
      <c r="F104" s="31"/>
      <c r="G104" s="90" t="s">
        <v>14</v>
      </c>
      <c r="H104" s="172">
        <v>0.1</v>
      </c>
      <c r="I104" s="179" t="s">
        <v>1357</v>
      </c>
      <c r="J104" s="180" t="s">
        <v>946</v>
      </c>
      <c r="K104" s="179" t="s">
        <v>79</v>
      </c>
      <c r="L104" s="180" t="s">
        <v>299</v>
      </c>
      <c r="M104" s="93">
        <f>M103</f>
        <v>0.2</v>
      </c>
      <c r="N104" s="15">
        <f t="shared" si="36"/>
        <v>0</v>
      </c>
      <c r="O104" s="78">
        <f t="shared" si="37"/>
        <v>2.0000000000000004E-2</v>
      </c>
      <c r="P104" s="78">
        <f t="shared" si="38"/>
        <v>0</v>
      </c>
      <c r="Q104" s="153">
        <f t="shared" si="39"/>
        <v>0</v>
      </c>
      <c r="R104" s="238"/>
    </row>
    <row r="105" spans="2:18" s="3" customFormat="1" ht="27.95" customHeight="1">
      <c r="B105" s="236"/>
      <c r="C105" s="244"/>
      <c r="D105" s="17" t="s">
        <v>1450</v>
      </c>
      <c r="E105" s="18" t="s">
        <v>1247</v>
      </c>
      <c r="F105" s="19" t="s">
        <v>1295</v>
      </c>
      <c r="G105" s="168" t="s">
        <v>1326</v>
      </c>
      <c r="H105" s="164">
        <v>0.3</v>
      </c>
      <c r="I105" s="165" t="s">
        <v>204</v>
      </c>
      <c r="J105" s="13" t="s">
        <v>1462</v>
      </c>
      <c r="K105" s="165" t="s">
        <v>1350</v>
      </c>
      <c r="L105" s="207" t="s">
        <v>1352</v>
      </c>
      <c r="M105" s="85">
        <v>15</v>
      </c>
      <c r="N105" s="15">
        <f>IF(K105="Detected", 0.9,0)</f>
        <v>0.9</v>
      </c>
      <c r="O105" s="78">
        <f t="shared" si="37"/>
        <v>0</v>
      </c>
      <c r="P105" s="78">
        <f t="shared" si="38"/>
        <v>4.05</v>
      </c>
      <c r="Q105" s="153">
        <f t="shared" si="39"/>
        <v>0.4499999999999999</v>
      </c>
      <c r="R105" s="557" t="s">
        <v>4480</v>
      </c>
    </row>
    <row r="106" spans="2:18" s="3" customFormat="1" ht="27.95" customHeight="1">
      <c r="B106" s="236"/>
      <c r="C106" s="244"/>
      <c r="D106" s="20"/>
      <c r="E106" s="21"/>
      <c r="F106" s="31"/>
      <c r="G106" s="168" t="s">
        <v>1327</v>
      </c>
      <c r="H106" s="164">
        <v>0.3</v>
      </c>
      <c r="I106" s="161" t="s">
        <v>68</v>
      </c>
      <c r="J106" s="13" t="s">
        <v>1462</v>
      </c>
      <c r="K106" s="161" t="s">
        <v>1350</v>
      </c>
      <c r="L106" s="207" t="s">
        <v>1352</v>
      </c>
      <c r="M106" s="85">
        <f>M105</f>
        <v>15</v>
      </c>
      <c r="N106" s="15">
        <f>IF(K106="Detected", 0.9,0)</f>
        <v>0.9</v>
      </c>
      <c r="O106" s="78">
        <f t="shared" si="37"/>
        <v>0</v>
      </c>
      <c r="P106" s="78">
        <f t="shared" si="38"/>
        <v>4.05</v>
      </c>
      <c r="Q106" s="153">
        <f t="shared" si="39"/>
        <v>0.4499999999999999</v>
      </c>
      <c r="R106" s="558"/>
    </row>
    <row r="107" spans="2:18" s="3" customFormat="1" ht="27.95" customHeight="1">
      <c r="B107" s="236"/>
      <c r="C107" s="244"/>
      <c r="D107" s="20"/>
      <c r="E107" s="21"/>
      <c r="F107" s="31"/>
      <c r="G107" s="168" t="s">
        <v>1328</v>
      </c>
      <c r="H107" s="164">
        <v>0.3</v>
      </c>
      <c r="I107" s="165" t="s">
        <v>1356</v>
      </c>
      <c r="J107" s="162" t="s">
        <v>1463</v>
      </c>
      <c r="K107" s="161" t="s">
        <v>1350</v>
      </c>
      <c r="L107" s="207" t="s">
        <v>1352</v>
      </c>
      <c r="M107" s="85">
        <f>M106</f>
        <v>15</v>
      </c>
      <c r="N107" s="15">
        <f>IF(K107="Detected", 0.9,0)</f>
        <v>0.9</v>
      </c>
      <c r="O107" s="78">
        <f t="shared" si="37"/>
        <v>0</v>
      </c>
      <c r="P107" s="78">
        <f t="shared" si="38"/>
        <v>4.05</v>
      </c>
      <c r="Q107" s="153">
        <f t="shared" si="39"/>
        <v>0.4499999999999999</v>
      </c>
      <c r="R107" s="558"/>
    </row>
    <row r="108" spans="2:18" s="3" customFormat="1" ht="39.950000000000003" customHeight="1">
      <c r="B108" s="236"/>
      <c r="C108" s="244"/>
      <c r="D108" s="20"/>
      <c r="E108" s="21"/>
      <c r="F108" s="31"/>
      <c r="G108" s="168" t="s">
        <v>1329</v>
      </c>
      <c r="H108" s="164">
        <v>0.1</v>
      </c>
      <c r="I108" s="165" t="s">
        <v>1356</v>
      </c>
      <c r="J108" s="162" t="s">
        <v>1464</v>
      </c>
      <c r="K108" s="165" t="s">
        <v>1350</v>
      </c>
      <c r="L108" s="207" t="s">
        <v>1352</v>
      </c>
      <c r="M108" s="93">
        <f>M107</f>
        <v>15</v>
      </c>
      <c r="N108" s="15">
        <f>IF(K108="Detected", 0.9,0)</f>
        <v>0.9</v>
      </c>
      <c r="O108" s="78">
        <f t="shared" si="37"/>
        <v>0</v>
      </c>
      <c r="P108" s="78">
        <f t="shared" si="38"/>
        <v>1.35</v>
      </c>
      <c r="Q108" s="153">
        <f t="shared" si="39"/>
        <v>0.14999999999999997</v>
      </c>
      <c r="R108" s="559"/>
    </row>
    <row r="109" spans="2:18" s="3" customFormat="1" ht="27.95" customHeight="1">
      <c r="B109" s="236"/>
      <c r="C109" s="244"/>
      <c r="D109" s="17" t="s">
        <v>1451</v>
      </c>
      <c r="E109" s="18" t="s">
        <v>890</v>
      </c>
      <c r="F109" s="19" t="s">
        <v>1302</v>
      </c>
      <c r="G109" s="14" t="s">
        <v>12</v>
      </c>
      <c r="H109" s="15">
        <v>0.8</v>
      </c>
      <c r="I109" s="165" t="s">
        <v>204</v>
      </c>
      <c r="J109" s="13" t="s">
        <v>1465</v>
      </c>
      <c r="K109" s="165" t="s">
        <v>1350</v>
      </c>
      <c r="L109" s="207" t="s">
        <v>1352</v>
      </c>
      <c r="M109" s="85">
        <v>0.2</v>
      </c>
      <c r="N109" s="15">
        <f t="shared" si="36"/>
        <v>0.99</v>
      </c>
      <c r="O109" s="78">
        <f t="shared" si="37"/>
        <v>0</v>
      </c>
      <c r="P109" s="78">
        <f t="shared" si="38"/>
        <v>0.15840000000000004</v>
      </c>
      <c r="Q109" s="153">
        <f t="shared" si="39"/>
        <v>1.6000000000000018E-3</v>
      </c>
      <c r="R109" s="238"/>
    </row>
    <row r="110" spans="2:18" s="3" customFormat="1" ht="27.95" customHeight="1">
      <c r="B110" s="236"/>
      <c r="C110" s="244"/>
      <c r="D110" s="20"/>
      <c r="E110" s="21"/>
      <c r="F110" s="31"/>
      <c r="G110" s="14" t="s">
        <v>13</v>
      </c>
      <c r="H110" s="15">
        <v>0.1</v>
      </c>
      <c r="I110" s="165" t="s">
        <v>1380</v>
      </c>
      <c r="J110" s="180" t="s">
        <v>946</v>
      </c>
      <c r="K110" s="179" t="s">
        <v>298</v>
      </c>
      <c r="L110" s="173" t="s">
        <v>109</v>
      </c>
      <c r="M110" s="85">
        <f>M109</f>
        <v>0.2</v>
      </c>
      <c r="N110" s="15">
        <f t="shared" si="36"/>
        <v>0</v>
      </c>
      <c r="O110" s="78">
        <f t="shared" si="37"/>
        <v>2.0000000000000004E-2</v>
      </c>
      <c r="P110" s="78">
        <f t="shared" si="38"/>
        <v>0</v>
      </c>
      <c r="Q110" s="153">
        <f t="shared" si="39"/>
        <v>0</v>
      </c>
      <c r="R110" s="238"/>
    </row>
    <row r="111" spans="2:18" s="3" customFormat="1" ht="27.95" customHeight="1">
      <c r="B111" s="236"/>
      <c r="C111" s="244"/>
      <c r="D111" s="20"/>
      <c r="E111" s="21"/>
      <c r="F111" s="31"/>
      <c r="G111" s="90" t="s">
        <v>14</v>
      </c>
      <c r="H111" s="172">
        <v>0.1</v>
      </c>
      <c r="I111" s="179" t="s">
        <v>222</v>
      </c>
      <c r="J111" s="180" t="s">
        <v>946</v>
      </c>
      <c r="K111" s="179" t="s">
        <v>298</v>
      </c>
      <c r="L111" s="173" t="s">
        <v>109</v>
      </c>
      <c r="M111" s="93">
        <f>M110</f>
        <v>0.2</v>
      </c>
      <c r="N111" s="15">
        <f t="shared" si="36"/>
        <v>0</v>
      </c>
      <c r="O111" s="78">
        <f t="shared" si="37"/>
        <v>2.0000000000000004E-2</v>
      </c>
      <c r="P111" s="78">
        <f t="shared" si="38"/>
        <v>0</v>
      </c>
      <c r="Q111" s="153">
        <f t="shared" si="39"/>
        <v>0</v>
      </c>
      <c r="R111" s="238"/>
    </row>
    <row r="112" spans="2:18" s="3" customFormat="1" ht="27.95" customHeight="1">
      <c r="B112" s="236"/>
      <c r="C112" s="244"/>
      <c r="D112" s="17" t="s">
        <v>74</v>
      </c>
      <c r="E112" s="18" t="s">
        <v>890</v>
      </c>
      <c r="F112" s="19" t="s">
        <v>1303</v>
      </c>
      <c r="G112" s="14" t="s">
        <v>12</v>
      </c>
      <c r="H112" s="15">
        <v>0.8</v>
      </c>
      <c r="I112" s="179" t="s">
        <v>222</v>
      </c>
      <c r="J112" s="180" t="s">
        <v>946</v>
      </c>
      <c r="K112" s="179" t="s">
        <v>298</v>
      </c>
      <c r="L112" s="173" t="s">
        <v>109</v>
      </c>
      <c r="M112" s="85">
        <v>0.2</v>
      </c>
      <c r="N112" s="15">
        <f t="shared" si="36"/>
        <v>0</v>
      </c>
      <c r="O112" s="78">
        <f t="shared" si="37"/>
        <v>0.16000000000000003</v>
      </c>
      <c r="P112" s="78">
        <f t="shared" si="38"/>
        <v>0</v>
      </c>
      <c r="Q112" s="153">
        <f t="shared" si="39"/>
        <v>0</v>
      </c>
      <c r="R112" s="238"/>
    </row>
    <row r="113" spans="2:19" s="3" customFormat="1" ht="27.95" customHeight="1">
      <c r="B113" s="236"/>
      <c r="C113" s="244"/>
      <c r="D113" s="20"/>
      <c r="E113" s="21"/>
      <c r="F113" s="31"/>
      <c r="G113" s="14" t="s">
        <v>13</v>
      </c>
      <c r="H113" s="15">
        <v>0.1</v>
      </c>
      <c r="I113" s="165" t="s">
        <v>204</v>
      </c>
      <c r="J113" s="13" t="s">
        <v>1465</v>
      </c>
      <c r="K113" s="165" t="s">
        <v>1350</v>
      </c>
      <c r="L113" s="207" t="s">
        <v>1352</v>
      </c>
      <c r="M113" s="85">
        <f>M112</f>
        <v>0.2</v>
      </c>
      <c r="N113" s="15">
        <f t="shared" si="36"/>
        <v>0.99</v>
      </c>
      <c r="O113" s="78">
        <f t="shared" si="37"/>
        <v>0</v>
      </c>
      <c r="P113" s="78">
        <f t="shared" si="38"/>
        <v>1.9800000000000005E-2</v>
      </c>
      <c r="Q113" s="153">
        <f t="shared" si="39"/>
        <v>2.0000000000000023E-4</v>
      </c>
      <c r="R113" s="238"/>
    </row>
    <row r="114" spans="2:19" s="3" customFormat="1" ht="27.95" customHeight="1">
      <c r="B114" s="236"/>
      <c r="C114" s="244"/>
      <c r="D114" s="20"/>
      <c r="E114" s="21"/>
      <c r="F114" s="31"/>
      <c r="G114" s="90" t="s">
        <v>14</v>
      </c>
      <c r="H114" s="172">
        <v>0.1</v>
      </c>
      <c r="I114" s="179" t="s">
        <v>222</v>
      </c>
      <c r="J114" s="180" t="s">
        <v>946</v>
      </c>
      <c r="K114" s="179" t="s">
        <v>298</v>
      </c>
      <c r="L114" s="173" t="s">
        <v>109</v>
      </c>
      <c r="M114" s="93">
        <f>M113</f>
        <v>0.2</v>
      </c>
      <c r="N114" s="15">
        <f t="shared" si="36"/>
        <v>0</v>
      </c>
      <c r="O114" s="78">
        <f t="shared" si="37"/>
        <v>2.0000000000000004E-2</v>
      </c>
      <c r="P114" s="78">
        <f t="shared" si="38"/>
        <v>0</v>
      </c>
      <c r="Q114" s="153">
        <f t="shared" si="39"/>
        <v>0</v>
      </c>
      <c r="R114" s="238"/>
    </row>
    <row r="115" spans="2:19" s="3" customFormat="1" ht="27.95" customHeight="1">
      <c r="B115" s="236"/>
      <c r="C115" s="244"/>
      <c r="D115" s="17" t="s">
        <v>1452</v>
      </c>
      <c r="E115" s="18" t="s">
        <v>71</v>
      </c>
      <c r="F115" s="19" t="s">
        <v>1305</v>
      </c>
      <c r="G115" s="14" t="s">
        <v>205</v>
      </c>
      <c r="H115" s="15">
        <v>0.4</v>
      </c>
      <c r="I115" s="179" t="s">
        <v>222</v>
      </c>
      <c r="J115" s="180" t="s">
        <v>946</v>
      </c>
      <c r="K115" s="179" t="s">
        <v>298</v>
      </c>
      <c r="L115" s="173" t="s">
        <v>109</v>
      </c>
      <c r="M115" s="85">
        <v>2</v>
      </c>
      <c r="N115" s="15">
        <f t="shared" si="36"/>
        <v>0</v>
      </c>
      <c r="O115" s="78">
        <f t="shared" si="37"/>
        <v>0.8</v>
      </c>
      <c r="P115" s="78">
        <f t="shared" si="38"/>
        <v>0</v>
      </c>
      <c r="Q115" s="153">
        <f t="shared" si="39"/>
        <v>0</v>
      </c>
      <c r="R115" s="238"/>
    </row>
    <row r="116" spans="2:19" s="3" customFormat="1" ht="27.95" customHeight="1">
      <c r="B116" s="236"/>
      <c r="C116" s="244"/>
      <c r="D116" s="20"/>
      <c r="E116" s="21"/>
      <c r="F116" s="31"/>
      <c r="G116" s="14" t="s">
        <v>206</v>
      </c>
      <c r="H116" s="15">
        <v>0.4</v>
      </c>
      <c r="I116" s="165" t="s">
        <v>204</v>
      </c>
      <c r="J116" s="13" t="s">
        <v>1462</v>
      </c>
      <c r="K116" s="165" t="s">
        <v>1350</v>
      </c>
      <c r="L116" s="207" t="s">
        <v>1352</v>
      </c>
      <c r="M116" s="85">
        <f>M115</f>
        <v>2</v>
      </c>
      <c r="N116" s="15">
        <f t="shared" si="36"/>
        <v>0.99</v>
      </c>
      <c r="O116" s="78">
        <f t="shared" si="37"/>
        <v>0</v>
      </c>
      <c r="P116" s="78">
        <f t="shared" si="38"/>
        <v>0.79200000000000004</v>
      </c>
      <c r="Q116" s="153">
        <f t="shared" si="39"/>
        <v>8.0000000000000071E-3</v>
      </c>
      <c r="R116" s="238"/>
    </row>
    <row r="117" spans="2:19" s="3" customFormat="1" ht="27.95" customHeight="1">
      <c r="B117" s="236"/>
      <c r="C117" s="244"/>
      <c r="D117" s="20"/>
      <c r="E117" s="21"/>
      <c r="F117" s="31"/>
      <c r="G117" s="90" t="s">
        <v>14</v>
      </c>
      <c r="H117" s="172">
        <v>0.2</v>
      </c>
      <c r="I117" s="179" t="s">
        <v>222</v>
      </c>
      <c r="J117" s="180" t="s">
        <v>946</v>
      </c>
      <c r="K117" s="179" t="s">
        <v>298</v>
      </c>
      <c r="L117" s="173" t="s">
        <v>109</v>
      </c>
      <c r="M117" s="85">
        <f>M116</f>
        <v>2</v>
      </c>
      <c r="N117" s="15">
        <f t="shared" si="36"/>
        <v>0</v>
      </c>
      <c r="O117" s="78">
        <f t="shared" si="37"/>
        <v>0.4</v>
      </c>
      <c r="P117" s="78">
        <f t="shared" si="38"/>
        <v>0</v>
      </c>
      <c r="Q117" s="153">
        <f t="shared" si="39"/>
        <v>0</v>
      </c>
      <c r="R117" s="238"/>
    </row>
    <row r="118" spans="2:19" s="3" customFormat="1" ht="27.95" customHeight="1">
      <c r="B118" s="236"/>
      <c r="C118" s="244"/>
      <c r="D118" s="17" t="s">
        <v>1453</v>
      </c>
      <c r="E118" s="18" t="s">
        <v>71</v>
      </c>
      <c r="F118" s="19" t="s">
        <v>1305</v>
      </c>
      <c r="G118" s="14" t="s">
        <v>205</v>
      </c>
      <c r="H118" s="15">
        <v>0.4</v>
      </c>
      <c r="I118" s="179" t="s">
        <v>222</v>
      </c>
      <c r="J118" s="180" t="s">
        <v>946</v>
      </c>
      <c r="K118" s="179" t="s">
        <v>298</v>
      </c>
      <c r="L118" s="173" t="s">
        <v>109</v>
      </c>
      <c r="M118" s="85">
        <v>2</v>
      </c>
      <c r="N118" s="15">
        <f t="shared" si="36"/>
        <v>0</v>
      </c>
      <c r="O118" s="78">
        <f t="shared" si="37"/>
        <v>0.8</v>
      </c>
      <c r="P118" s="78">
        <f t="shared" si="38"/>
        <v>0</v>
      </c>
      <c r="Q118" s="153">
        <f t="shared" si="39"/>
        <v>0</v>
      </c>
      <c r="R118" s="238"/>
    </row>
    <row r="119" spans="2:19" s="3" customFormat="1" ht="27.95" customHeight="1">
      <c r="B119" s="236"/>
      <c r="C119" s="244"/>
      <c r="D119" s="20"/>
      <c r="E119" s="21"/>
      <c r="F119" s="31"/>
      <c r="G119" s="14" t="s">
        <v>206</v>
      </c>
      <c r="H119" s="15">
        <v>0.4</v>
      </c>
      <c r="I119" s="165" t="s">
        <v>68</v>
      </c>
      <c r="J119" s="13" t="s">
        <v>1443</v>
      </c>
      <c r="K119" s="16" t="s">
        <v>20</v>
      </c>
      <c r="L119" s="206" t="s">
        <v>1352</v>
      </c>
      <c r="M119" s="209">
        <f>M118</f>
        <v>2</v>
      </c>
      <c r="N119" s="15">
        <f t="shared" si="36"/>
        <v>0.99</v>
      </c>
      <c r="O119" s="78">
        <f t="shared" si="37"/>
        <v>0</v>
      </c>
      <c r="P119" s="78">
        <f t="shared" si="38"/>
        <v>0.79200000000000004</v>
      </c>
      <c r="Q119" s="153">
        <f t="shared" si="39"/>
        <v>8.0000000000000071E-3</v>
      </c>
      <c r="R119" s="238"/>
    </row>
    <row r="120" spans="2:19" s="3" customFormat="1" ht="27.95" customHeight="1">
      <c r="B120" s="236"/>
      <c r="C120" s="244"/>
      <c r="D120" s="20"/>
      <c r="E120" s="21"/>
      <c r="F120" s="31"/>
      <c r="G120" s="90" t="s">
        <v>14</v>
      </c>
      <c r="H120" s="172">
        <v>0.2</v>
      </c>
      <c r="I120" s="179" t="s">
        <v>222</v>
      </c>
      <c r="J120" s="180" t="s">
        <v>946</v>
      </c>
      <c r="K120" s="179" t="s">
        <v>298</v>
      </c>
      <c r="L120" s="173" t="s">
        <v>109</v>
      </c>
      <c r="M120" s="85">
        <f>M119</f>
        <v>2</v>
      </c>
      <c r="N120" s="15">
        <f t="shared" si="36"/>
        <v>0</v>
      </c>
      <c r="O120" s="78">
        <f t="shared" si="37"/>
        <v>0.4</v>
      </c>
      <c r="P120" s="78">
        <f t="shared" si="38"/>
        <v>0</v>
      </c>
      <c r="Q120" s="153">
        <f t="shared" si="39"/>
        <v>0</v>
      </c>
      <c r="R120" s="238"/>
    </row>
    <row r="121" spans="2:19" s="3" customFormat="1" ht="27.95" customHeight="1">
      <c r="B121" s="236"/>
      <c r="C121" s="21"/>
      <c r="D121" s="17" t="s">
        <v>1454</v>
      </c>
      <c r="E121" s="18" t="s">
        <v>899</v>
      </c>
      <c r="F121" s="19" t="s">
        <v>1331</v>
      </c>
      <c r="G121" s="168" t="s">
        <v>356</v>
      </c>
      <c r="H121" s="164">
        <v>0.25</v>
      </c>
      <c r="I121" s="165" t="s">
        <v>204</v>
      </c>
      <c r="J121" s="13" t="s">
        <v>1462</v>
      </c>
      <c r="K121" s="165" t="s">
        <v>1350</v>
      </c>
      <c r="L121" s="207" t="s">
        <v>1352</v>
      </c>
      <c r="M121" s="85">
        <v>0.69</v>
      </c>
      <c r="N121" s="15">
        <f t="shared" si="36"/>
        <v>0.99</v>
      </c>
      <c r="O121" s="78">
        <f t="shared" si="37"/>
        <v>0</v>
      </c>
      <c r="P121" s="78">
        <f t="shared" si="38"/>
        <v>0.17077499999999998</v>
      </c>
      <c r="Q121" s="153">
        <f t="shared" si="39"/>
        <v>1.7250000000000015E-3</v>
      </c>
      <c r="R121" s="557" t="s">
        <v>4477</v>
      </c>
    </row>
    <row r="122" spans="2:19" s="3" customFormat="1" ht="27.95" customHeight="1">
      <c r="B122" s="236"/>
      <c r="C122" s="21"/>
      <c r="D122" s="20"/>
      <c r="E122" s="21"/>
      <c r="F122" s="31"/>
      <c r="G122" s="168" t="s">
        <v>886</v>
      </c>
      <c r="H122" s="164">
        <v>0.25</v>
      </c>
      <c r="I122" s="16" t="s">
        <v>68</v>
      </c>
      <c r="J122" s="13" t="s">
        <v>1466</v>
      </c>
      <c r="K122" s="16" t="s">
        <v>82</v>
      </c>
      <c r="L122" s="207" t="s">
        <v>1352</v>
      </c>
      <c r="M122" s="85">
        <f>M121</f>
        <v>0.69</v>
      </c>
      <c r="N122" s="15">
        <f t="shared" si="36"/>
        <v>0.99</v>
      </c>
      <c r="O122" s="78">
        <f t="shared" si="37"/>
        <v>0</v>
      </c>
      <c r="P122" s="78">
        <f t="shared" si="38"/>
        <v>0.17077499999999998</v>
      </c>
      <c r="Q122" s="153">
        <f t="shared" si="39"/>
        <v>1.7250000000000015E-3</v>
      </c>
      <c r="R122" s="558"/>
    </row>
    <row r="123" spans="2:19" s="3" customFormat="1" ht="27.95" customHeight="1">
      <c r="B123" s="236"/>
      <c r="C123" s="21"/>
      <c r="D123" s="20"/>
      <c r="E123" s="21"/>
      <c r="F123" s="31"/>
      <c r="G123" s="168" t="s">
        <v>887</v>
      </c>
      <c r="H123" s="164">
        <v>0.25</v>
      </c>
      <c r="I123" s="16" t="s">
        <v>930</v>
      </c>
      <c r="J123" s="13" t="s">
        <v>1466</v>
      </c>
      <c r="K123" s="16" t="s">
        <v>82</v>
      </c>
      <c r="L123" s="207" t="s">
        <v>1352</v>
      </c>
      <c r="M123" s="85">
        <f>M122</f>
        <v>0.69</v>
      </c>
      <c r="N123" s="15">
        <f t="shared" si="36"/>
        <v>0.99</v>
      </c>
      <c r="O123" s="78">
        <f t="shared" si="37"/>
        <v>0</v>
      </c>
      <c r="P123" s="78">
        <f t="shared" si="38"/>
        <v>0.17077499999999998</v>
      </c>
      <c r="Q123" s="153">
        <f t="shared" si="39"/>
        <v>1.7250000000000015E-3</v>
      </c>
      <c r="R123" s="558"/>
    </row>
    <row r="124" spans="2:19" s="3" customFormat="1" ht="27.95" customHeight="1">
      <c r="B124" s="236"/>
      <c r="C124" s="21"/>
      <c r="D124" s="20"/>
      <c r="E124" s="21"/>
      <c r="F124" s="31"/>
      <c r="G124" s="186" t="s">
        <v>888</v>
      </c>
      <c r="H124" s="183">
        <v>0.25</v>
      </c>
      <c r="I124" s="165" t="s">
        <v>204</v>
      </c>
      <c r="J124" s="13" t="s">
        <v>1467</v>
      </c>
      <c r="K124" s="165" t="s">
        <v>1350</v>
      </c>
      <c r="L124" s="207" t="s">
        <v>1352</v>
      </c>
      <c r="M124" s="93">
        <f>M123</f>
        <v>0.69</v>
      </c>
      <c r="N124" s="15">
        <f t="shared" si="36"/>
        <v>0.99</v>
      </c>
      <c r="O124" s="78">
        <f t="shared" si="37"/>
        <v>0</v>
      </c>
      <c r="P124" s="78">
        <f t="shared" si="38"/>
        <v>0.17077499999999998</v>
      </c>
      <c r="Q124" s="153">
        <f t="shared" si="39"/>
        <v>1.7250000000000015E-3</v>
      </c>
      <c r="R124" s="559"/>
    </row>
    <row r="125" spans="2:19" s="3" customFormat="1" ht="27.95" customHeight="1">
      <c r="B125" s="236"/>
      <c r="C125" s="21"/>
      <c r="D125" s="17" t="s">
        <v>1001</v>
      </c>
      <c r="E125" s="18" t="s">
        <v>1332</v>
      </c>
      <c r="F125" s="19" t="s">
        <v>1334</v>
      </c>
      <c r="G125" s="168" t="s">
        <v>356</v>
      </c>
      <c r="H125" s="164">
        <v>0.25</v>
      </c>
      <c r="I125" s="16" t="s">
        <v>81</v>
      </c>
      <c r="J125" s="12" t="s">
        <v>946</v>
      </c>
      <c r="K125" s="16" t="s">
        <v>298</v>
      </c>
      <c r="L125" s="65" t="s">
        <v>217</v>
      </c>
      <c r="M125" s="85">
        <v>1</v>
      </c>
      <c r="N125" s="15">
        <f t="shared" si="36"/>
        <v>0</v>
      </c>
      <c r="O125" s="78">
        <f t="shared" si="37"/>
        <v>0.25</v>
      </c>
      <c r="P125" s="78">
        <f t="shared" si="38"/>
        <v>0</v>
      </c>
      <c r="Q125" s="153">
        <f t="shared" si="39"/>
        <v>0</v>
      </c>
      <c r="R125" s="238"/>
    </row>
    <row r="126" spans="2:19" s="3" customFormat="1" ht="27.95" customHeight="1">
      <c r="B126" s="236"/>
      <c r="C126" s="21"/>
      <c r="D126" s="20"/>
      <c r="E126" s="21"/>
      <c r="F126" s="31"/>
      <c r="G126" s="168" t="s">
        <v>886</v>
      </c>
      <c r="H126" s="164">
        <v>0.25</v>
      </c>
      <c r="I126" s="16" t="s">
        <v>68</v>
      </c>
      <c r="J126" s="13" t="s">
        <v>1462</v>
      </c>
      <c r="K126" s="16" t="s">
        <v>82</v>
      </c>
      <c r="L126" s="207" t="s">
        <v>1352</v>
      </c>
      <c r="M126" s="85">
        <f>M125</f>
        <v>1</v>
      </c>
      <c r="N126" s="15">
        <f t="shared" si="36"/>
        <v>0.99</v>
      </c>
      <c r="O126" s="78">
        <f t="shared" si="37"/>
        <v>0</v>
      </c>
      <c r="P126" s="78">
        <f t="shared" si="38"/>
        <v>0.2475</v>
      </c>
      <c r="Q126" s="153">
        <f t="shared" si="39"/>
        <v>2.5000000000000022E-3</v>
      </c>
      <c r="R126" s="238"/>
    </row>
    <row r="127" spans="2:19" s="3" customFormat="1" ht="27.95" customHeight="1">
      <c r="B127" s="236"/>
      <c r="C127" s="21"/>
      <c r="D127" s="20"/>
      <c r="E127" s="21"/>
      <c r="F127" s="31"/>
      <c r="G127" s="168" t="s">
        <v>887</v>
      </c>
      <c r="H127" s="164">
        <v>0.25</v>
      </c>
      <c r="I127" s="16" t="s">
        <v>339</v>
      </c>
      <c r="J127" s="13" t="s">
        <v>1467</v>
      </c>
      <c r="K127" s="16" t="s">
        <v>1385</v>
      </c>
      <c r="L127" s="207" t="s">
        <v>1352</v>
      </c>
      <c r="M127" s="85">
        <f>M126</f>
        <v>1</v>
      </c>
      <c r="N127" s="15">
        <f t="shared" si="36"/>
        <v>0.99</v>
      </c>
      <c r="O127" s="78">
        <f t="shared" si="37"/>
        <v>0</v>
      </c>
      <c r="P127" s="78">
        <f t="shared" si="38"/>
        <v>0.2475</v>
      </c>
      <c r="Q127" s="153">
        <f t="shared" si="39"/>
        <v>2.5000000000000022E-3</v>
      </c>
      <c r="R127" s="238"/>
      <c r="S127" s="1"/>
    </row>
    <row r="128" spans="2:19" s="3" customFormat="1" ht="27.95" customHeight="1">
      <c r="B128" s="236"/>
      <c r="C128" s="21"/>
      <c r="D128" s="20"/>
      <c r="E128" s="21"/>
      <c r="F128" s="31"/>
      <c r="G128" s="186" t="s">
        <v>888</v>
      </c>
      <c r="H128" s="183">
        <v>0.25</v>
      </c>
      <c r="I128" s="91" t="s">
        <v>68</v>
      </c>
      <c r="J128" s="13" t="s">
        <v>1468</v>
      </c>
      <c r="K128" s="91" t="s">
        <v>82</v>
      </c>
      <c r="L128" s="207" t="s">
        <v>1352</v>
      </c>
      <c r="M128" s="93">
        <f>M127</f>
        <v>1</v>
      </c>
      <c r="N128" s="15">
        <f t="shared" si="36"/>
        <v>0.99</v>
      </c>
      <c r="O128" s="78">
        <f t="shared" si="37"/>
        <v>0</v>
      </c>
      <c r="P128" s="78">
        <f t="shared" si="38"/>
        <v>0.2475</v>
      </c>
      <c r="Q128" s="153">
        <f t="shared" si="39"/>
        <v>2.5000000000000022E-3</v>
      </c>
      <c r="R128" s="238"/>
      <c r="S128" s="1"/>
    </row>
    <row r="129" spans="2:19" s="3" customFormat="1" ht="27.95" customHeight="1">
      <c r="B129" s="236"/>
      <c r="C129" s="21"/>
      <c r="D129" s="17" t="s">
        <v>1455</v>
      </c>
      <c r="E129" s="18" t="s">
        <v>890</v>
      </c>
      <c r="F129" s="19" t="s">
        <v>1294</v>
      </c>
      <c r="G129" s="14" t="s">
        <v>12</v>
      </c>
      <c r="H129" s="15">
        <v>0.8</v>
      </c>
      <c r="I129" s="165" t="s">
        <v>68</v>
      </c>
      <c r="J129" s="208" t="s">
        <v>1469</v>
      </c>
      <c r="K129" s="165" t="s">
        <v>1371</v>
      </c>
      <c r="L129" s="207" t="s">
        <v>1352</v>
      </c>
      <c r="M129" s="85">
        <v>0.2</v>
      </c>
      <c r="N129" s="15">
        <f t="shared" si="36"/>
        <v>0.99</v>
      </c>
      <c r="O129" s="78">
        <f t="shared" si="37"/>
        <v>0</v>
      </c>
      <c r="P129" s="78">
        <f t="shared" si="38"/>
        <v>0.15840000000000004</v>
      </c>
      <c r="Q129" s="153">
        <f t="shared" si="39"/>
        <v>1.6000000000000018E-3</v>
      </c>
      <c r="R129" s="238"/>
      <c r="S129" s="1"/>
    </row>
    <row r="130" spans="2:19" s="3" customFormat="1" ht="39.950000000000003" customHeight="1">
      <c r="B130" s="236"/>
      <c r="C130" s="21"/>
      <c r="D130" s="20"/>
      <c r="E130" s="21"/>
      <c r="F130" s="31"/>
      <c r="G130" s="14" t="s">
        <v>13</v>
      </c>
      <c r="H130" s="15">
        <v>0.1</v>
      </c>
      <c r="I130" s="165" t="s">
        <v>204</v>
      </c>
      <c r="J130" s="208" t="s">
        <v>1470</v>
      </c>
      <c r="K130" s="165" t="s">
        <v>1371</v>
      </c>
      <c r="L130" s="207" t="s">
        <v>1352</v>
      </c>
      <c r="M130" s="85">
        <f>M129</f>
        <v>0.2</v>
      </c>
      <c r="N130" s="15">
        <f t="shared" si="36"/>
        <v>0.99</v>
      </c>
      <c r="O130" s="78">
        <f t="shared" si="37"/>
        <v>0</v>
      </c>
      <c r="P130" s="78">
        <f t="shared" si="38"/>
        <v>1.9800000000000005E-2</v>
      </c>
      <c r="Q130" s="81">
        <f t="shared" si="39"/>
        <v>2.0000000000000023E-4</v>
      </c>
      <c r="R130" s="238"/>
      <c r="S130" s="1"/>
    </row>
    <row r="131" spans="2:19" s="3" customFormat="1" ht="27.95" customHeight="1">
      <c r="B131" s="236"/>
      <c r="C131" s="21"/>
      <c r="D131" s="20"/>
      <c r="E131" s="21"/>
      <c r="F131" s="31"/>
      <c r="G131" s="90" t="s">
        <v>14</v>
      </c>
      <c r="H131" s="172">
        <v>0.1</v>
      </c>
      <c r="I131" s="179" t="s">
        <v>81</v>
      </c>
      <c r="J131" s="180" t="s">
        <v>1369</v>
      </c>
      <c r="K131" s="179" t="s">
        <v>79</v>
      </c>
      <c r="L131" s="173" t="s">
        <v>1370</v>
      </c>
      <c r="M131" s="93">
        <f>M130</f>
        <v>0.2</v>
      </c>
      <c r="N131" s="15">
        <f t="shared" si="36"/>
        <v>0</v>
      </c>
      <c r="O131" s="78">
        <f t="shared" si="37"/>
        <v>2.0000000000000004E-2</v>
      </c>
      <c r="P131" s="78">
        <f t="shared" si="38"/>
        <v>0</v>
      </c>
      <c r="Q131" s="153">
        <f t="shared" si="39"/>
        <v>0</v>
      </c>
      <c r="R131" s="238"/>
      <c r="S131" s="1"/>
    </row>
    <row r="132" spans="2:19" s="3" customFormat="1" ht="27.95" customHeight="1">
      <c r="B132" s="236"/>
      <c r="C132" s="21"/>
      <c r="D132" s="17" t="s">
        <v>1456</v>
      </c>
      <c r="E132" s="18" t="s">
        <v>1247</v>
      </c>
      <c r="F132" s="19" t="s">
        <v>1295</v>
      </c>
      <c r="G132" s="168" t="s">
        <v>356</v>
      </c>
      <c r="H132" s="164">
        <v>0.25</v>
      </c>
      <c r="I132" s="165" t="s">
        <v>204</v>
      </c>
      <c r="J132" s="13" t="s">
        <v>1471</v>
      </c>
      <c r="K132" s="165" t="s">
        <v>82</v>
      </c>
      <c r="L132" s="207" t="s">
        <v>1352</v>
      </c>
      <c r="M132" s="85">
        <v>15</v>
      </c>
      <c r="N132" s="15">
        <f>IF(K132="Detected", 0.9,0)</f>
        <v>0.9</v>
      </c>
      <c r="O132" s="78">
        <f t="shared" si="37"/>
        <v>0</v>
      </c>
      <c r="P132" s="78">
        <f t="shared" si="38"/>
        <v>3.375</v>
      </c>
      <c r="Q132" s="153">
        <f t="shared" si="39"/>
        <v>0.37499999999999989</v>
      </c>
      <c r="R132" s="557" t="s">
        <v>4480</v>
      </c>
      <c r="S132" s="1"/>
    </row>
    <row r="133" spans="2:19" s="3" customFormat="1" ht="27.95" customHeight="1">
      <c r="B133" s="236"/>
      <c r="C133" s="21"/>
      <c r="D133" s="20"/>
      <c r="E133" s="21"/>
      <c r="F133" s="31"/>
      <c r="G133" s="168" t="s">
        <v>886</v>
      </c>
      <c r="H133" s="164">
        <v>0.25</v>
      </c>
      <c r="I133" s="165" t="s">
        <v>339</v>
      </c>
      <c r="J133" s="13" t="s">
        <v>1471</v>
      </c>
      <c r="K133" s="165" t="s">
        <v>82</v>
      </c>
      <c r="L133" s="207" t="s">
        <v>1352</v>
      </c>
      <c r="M133" s="85">
        <f>M132</f>
        <v>15</v>
      </c>
      <c r="N133" s="15">
        <f>IF(K133="Detected", 0.9,0)</f>
        <v>0.9</v>
      </c>
      <c r="O133" s="78">
        <f t="shared" si="37"/>
        <v>0</v>
      </c>
      <c r="P133" s="78">
        <f t="shared" si="38"/>
        <v>3.375</v>
      </c>
      <c r="Q133" s="153">
        <f t="shared" si="39"/>
        <v>0.37499999999999989</v>
      </c>
      <c r="R133" s="558"/>
      <c r="S133" s="1"/>
    </row>
    <row r="134" spans="2:19" s="3" customFormat="1" ht="27.95" customHeight="1">
      <c r="B134" s="236"/>
      <c r="C134" s="21"/>
      <c r="D134" s="20"/>
      <c r="E134" s="21"/>
      <c r="F134" s="31"/>
      <c r="G134" s="168" t="s">
        <v>887</v>
      </c>
      <c r="H134" s="164">
        <v>0.25</v>
      </c>
      <c r="I134" s="165" t="s">
        <v>339</v>
      </c>
      <c r="J134" s="13" t="s">
        <v>1471</v>
      </c>
      <c r="K134" s="165" t="s">
        <v>82</v>
      </c>
      <c r="L134" s="207" t="s">
        <v>1352</v>
      </c>
      <c r="M134" s="85">
        <f>M133</f>
        <v>15</v>
      </c>
      <c r="N134" s="15">
        <f>IF(K134="Detected", 0.9,0)</f>
        <v>0.9</v>
      </c>
      <c r="O134" s="78">
        <f t="shared" si="37"/>
        <v>0</v>
      </c>
      <c r="P134" s="78">
        <f t="shared" si="38"/>
        <v>3.375</v>
      </c>
      <c r="Q134" s="153">
        <f t="shared" si="39"/>
        <v>0.37499999999999989</v>
      </c>
      <c r="R134" s="558"/>
      <c r="S134" s="1"/>
    </row>
    <row r="135" spans="2:19" s="3" customFormat="1" ht="27.95" customHeight="1">
      <c r="B135" s="236"/>
      <c r="C135" s="21"/>
      <c r="D135" s="20"/>
      <c r="E135" s="21"/>
      <c r="F135" s="31"/>
      <c r="G135" s="186" t="s">
        <v>888</v>
      </c>
      <c r="H135" s="183">
        <v>0.25</v>
      </c>
      <c r="I135" s="165" t="s">
        <v>204</v>
      </c>
      <c r="J135" s="13" t="s">
        <v>1471</v>
      </c>
      <c r="K135" s="165" t="s">
        <v>1374</v>
      </c>
      <c r="L135" s="207" t="s">
        <v>1352</v>
      </c>
      <c r="M135" s="93">
        <f>M134</f>
        <v>15</v>
      </c>
      <c r="N135" s="15">
        <f>IF(K135="Detected", 0.9,0)</f>
        <v>0.9</v>
      </c>
      <c r="O135" s="78">
        <f t="shared" si="37"/>
        <v>0</v>
      </c>
      <c r="P135" s="78">
        <f t="shared" si="38"/>
        <v>3.375</v>
      </c>
      <c r="Q135" s="153">
        <f t="shared" si="39"/>
        <v>0.37499999999999989</v>
      </c>
      <c r="R135" s="559"/>
      <c r="S135" s="1"/>
    </row>
    <row r="136" spans="2:19" s="3" customFormat="1" ht="27.95" customHeight="1">
      <c r="B136" s="236"/>
      <c r="C136" s="21"/>
      <c r="D136" s="17" t="s">
        <v>1457</v>
      </c>
      <c r="E136" s="18" t="s">
        <v>890</v>
      </c>
      <c r="F136" s="19" t="s">
        <v>1306</v>
      </c>
      <c r="G136" s="14" t="s">
        <v>12</v>
      </c>
      <c r="H136" s="15">
        <v>0.8</v>
      </c>
      <c r="I136" s="179" t="s">
        <v>1357</v>
      </c>
      <c r="J136" s="13" t="s">
        <v>946</v>
      </c>
      <c r="K136" s="165" t="s">
        <v>79</v>
      </c>
      <c r="L136" s="13" t="s">
        <v>299</v>
      </c>
      <c r="M136" s="85">
        <v>0.2</v>
      </c>
      <c r="N136" s="15">
        <f t="shared" si="36"/>
        <v>0</v>
      </c>
      <c r="O136" s="78">
        <f t="shared" si="37"/>
        <v>0.16000000000000003</v>
      </c>
      <c r="P136" s="78">
        <f t="shared" si="38"/>
        <v>0</v>
      </c>
      <c r="Q136" s="153">
        <f t="shared" si="39"/>
        <v>0</v>
      </c>
      <c r="R136" s="238"/>
      <c r="S136" s="1"/>
    </row>
    <row r="137" spans="2:19" s="3" customFormat="1" ht="27.95" customHeight="1">
      <c r="B137" s="236"/>
      <c r="C137" s="21"/>
      <c r="D137" s="20"/>
      <c r="E137" s="21"/>
      <c r="F137" s="31"/>
      <c r="G137" s="14" t="s">
        <v>13</v>
      </c>
      <c r="H137" s="15">
        <v>0.1</v>
      </c>
      <c r="I137" s="165" t="s">
        <v>1359</v>
      </c>
      <c r="J137" s="13" t="s">
        <v>1471</v>
      </c>
      <c r="K137" s="165" t="s">
        <v>221</v>
      </c>
      <c r="L137" s="206" t="s">
        <v>1352</v>
      </c>
      <c r="M137" s="85">
        <f>M136</f>
        <v>0.2</v>
      </c>
      <c r="N137" s="15">
        <f t="shared" si="36"/>
        <v>0.99</v>
      </c>
      <c r="O137" s="78">
        <f t="shared" si="37"/>
        <v>0</v>
      </c>
      <c r="P137" s="78">
        <f t="shared" si="38"/>
        <v>1.9800000000000005E-2</v>
      </c>
      <c r="Q137" s="153">
        <f t="shared" si="39"/>
        <v>2.0000000000000023E-4</v>
      </c>
      <c r="R137" s="238"/>
      <c r="S137" s="1"/>
    </row>
    <row r="138" spans="2:19" s="3" customFormat="1" ht="27.95" customHeight="1">
      <c r="B138" s="236"/>
      <c r="C138" s="21"/>
      <c r="D138" s="20"/>
      <c r="E138" s="21"/>
      <c r="F138" s="31"/>
      <c r="G138" s="90" t="s">
        <v>14</v>
      </c>
      <c r="H138" s="172">
        <v>0.1</v>
      </c>
      <c r="I138" s="179" t="s">
        <v>1357</v>
      </c>
      <c r="J138" s="180" t="s">
        <v>946</v>
      </c>
      <c r="K138" s="179" t="s">
        <v>79</v>
      </c>
      <c r="L138" s="180" t="s">
        <v>299</v>
      </c>
      <c r="M138" s="93">
        <f>M137</f>
        <v>0.2</v>
      </c>
      <c r="N138" s="15">
        <f t="shared" si="36"/>
        <v>0</v>
      </c>
      <c r="O138" s="78">
        <f t="shared" si="37"/>
        <v>2.0000000000000004E-2</v>
      </c>
      <c r="P138" s="78">
        <f t="shared" si="38"/>
        <v>0</v>
      </c>
      <c r="Q138" s="153">
        <f t="shared" si="39"/>
        <v>0</v>
      </c>
      <c r="R138" s="238"/>
      <c r="S138" s="1"/>
    </row>
    <row r="139" spans="2:19" s="3" customFormat="1" ht="27.95" customHeight="1">
      <c r="B139" s="236"/>
      <c r="C139" s="21"/>
      <c r="D139" s="17" t="s">
        <v>1458</v>
      </c>
      <c r="E139" s="18" t="s">
        <v>890</v>
      </c>
      <c r="F139" s="19" t="s">
        <v>1307</v>
      </c>
      <c r="G139" s="14" t="s">
        <v>12</v>
      </c>
      <c r="H139" s="15">
        <v>0.8</v>
      </c>
      <c r="I139" s="165" t="s">
        <v>339</v>
      </c>
      <c r="J139" s="13" t="s">
        <v>1471</v>
      </c>
      <c r="K139" s="165" t="s">
        <v>221</v>
      </c>
      <c r="L139" s="206" t="s">
        <v>1352</v>
      </c>
      <c r="M139" s="85">
        <v>0.2</v>
      </c>
      <c r="N139" s="15">
        <f t="shared" si="36"/>
        <v>0.99</v>
      </c>
      <c r="O139" s="78">
        <f t="shared" si="37"/>
        <v>0</v>
      </c>
      <c r="P139" s="78">
        <f t="shared" si="38"/>
        <v>0.15840000000000004</v>
      </c>
      <c r="Q139" s="153">
        <f t="shared" si="39"/>
        <v>1.6000000000000018E-3</v>
      </c>
      <c r="R139" s="238"/>
      <c r="S139" s="1"/>
    </row>
    <row r="140" spans="2:19" s="3" customFormat="1" ht="27.95" customHeight="1">
      <c r="B140" s="236"/>
      <c r="C140" s="21"/>
      <c r="D140" s="20"/>
      <c r="E140" s="21"/>
      <c r="F140" s="31"/>
      <c r="G140" s="14" t="s">
        <v>13</v>
      </c>
      <c r="H140" s="15">
        <v>0.1</v>
      </c>
      <c r="I140" s="165" t="s">
        <v>81</v>
      </c>
      <c r="J140" s="180" t="s">
        <v>946</v>
      </c>
      <c r="K140" s="179" t="s">
        <v>79</v>
      </c>
      <c r="L140" s="180" t="s">
        <v>299</v>
      </c>
      <c r="M140" s="85">
        <f>M139</f>
        <v>0.2</v>
      </c>
      <c r="N140" s="15">
        <f t="shared" si="36"/>
        <v>0</v>
      </c>
      <c r="O140" s="78">
        <f t="shared" si="37"/>
        <v>2.0000000000000004E-2</v>
      </c>
      <c r="P140" s="78">
        <f t="shared" si="38"/>
        <v>0</v>
      </c>
      <c r="Q140" s="153">
        <f t="shared" si="39"/>
        <v>0</v>
      </c>
      <c r="R140" s="238"/>
      <c r="S140" s="1"/>
    </row>
    <row r="141" spans="2:19" s="3" customFormat="1" ht="27.95" customHeight="1">
      <c r="B141" s="236"/>
      <c r="C141" s="21"/>
      <c r="D141" s="20"/>
      <c r="E141" s="21"/>
      <c r="F141" s="31"/>
      <c r="G141" s="90" t="s">
        <v>14</v>
      </c>
      <c r="H141" s="172">
        <v>0.1</v>
      </c>
      <c r="I141" s="179" t="s">
        <v>222</v>
      </c>
      <c r="J141" s="180" t="s">
        <v>946</v>
      </c>
      <c r="K141" s="179" t="s">
        <v>79</v>
      </c>
      <c r="L141" s="180" t="s">
        <v>299</v>
      </c>
      <c r="M141" s="93">
        <f>M140</f>
        <v>0.2</v>
      </c>
      <c r="N141" s="15">
        <f t="shared" si="36"/>
        <v>0</v>
      </c>
      <c r="O141" s="78">
        <f t="shared" si="37"/>
        <v>2.0000000000000004E-2</v>
      </c>
      <c r="P141" s="78">
        <f t="shared" si="38"/>
        <v>0</v>
      </c>
      <c r="Q141" s="153">
        <f t="shared" si="39"/>
        <v>0</v>
      </c>
      <c r="R141" s="238"/>
      <c r="S141" s="1"/>
    </row>
    <row r="142" spans="2:19" s="3" customFormat="1" ht="27.95" customHeight="1">
      <c r="B142" s="236"/>
      <c r="C142" s="21"/>
      <c r="D142" s="17" t="s">
        <v>1459</v>
      </c>
      <c r="E142" s="18" t="s">
        <v>71</v>
      </c>
      <c r="F142" s="19" t="s">
        <v>1308</v>
      </c>
      <c r="G142" s="14" t="s">
        <v>205</v>
      </c>
      <c r="H142" s="15">
        <v>0.4</v>
      </c>
      <c r="I142" s="179" t="s">
        <v>222</v>
      </c>
      <c r="J142" s="180" t="s">
        <v>946</v>
      </c>
      <c r="K142" s="179" t="s">
        <v>79</v>
      </c>
      <c r="L142" s="180" t="s">
        <v>299</v>
      </c>
      <c r="M142" s="85">
        <v>2</v>
      </c>
      <c r="N142" s="15">
        <f t="shared" si="36"/>
        <v>0</v>
      </c>
      <c r="O142" s="78">
        <f t="shared" si="37"/>
        <v>0.8</v>
      </c>
      <c r="P142" s="78">
        <f t="shared" si="38"/>
        <v>0</v>
      </c>
      <c r="Q142" s="153">
        <f t="shared" si="39"/>
        <v>0</v>
      </c>
      <c r="R142" s="238"/>
      <c r="S142" s="1"/>
    </row>
    <row r="143" spans="2:19" s="3" customFormat="1" ht="27.95" customHeight="1">
      <c r="B143" s="236"/>
      <c r="C143" s="21"/>
      <c r="D143" s="20"/>
      <c r="E143" s="21"/>
      <c r="F143" s="31"/>
      <c r="G143" s="14" t="s">
        <v>206</v>
      </c>
      <c r="H143" s="15">
        <v>0.4</v>
      </c>
      <c r="I143" s="165" t="s">
        <v>339</v>
      </c>
      <c r="J143" s="13" t="s">
        <v>1471</v>
      </c>
      <c r="K143" s="165" t="s">
        <v>221</v>
      </c>
      <c r="L143" s="206" t="s">
        <v>1352</v>
      </c>
      <c r="M143" s="85">
        <f>M142</f>
        <v>2</v>
      </c>
      <c r="N143" s="15">
        <f t="shared" si="36"/>
        <v>0.99</v>
      </c>
      <c r="O143" s="78">
        <f t="shared" si="37"/>
        <v>0</v>
      </c>
      <c r="P143" s="78">
        <f t="shared" si="38"/>
        <v>0.79200000000000004</v>
      </c>
      <c r="Q143" s="153">
        <f t="shared" si="39"/>
        <v>8.0000000000000071E-3</v>
      </c>
      <c r="R143" s="238"/>
      <c r="S143" s="1"/>
    </row>
    <row r="144" spans="2:19" s="3" customFormat="1" ht="27.95" customHeight="1">
      <c r="B144" s="236"/>
      <c r="C144" s="21"/>
      <c r="D144" s="20"/>
      <c r="E144" s="21"/>
      <c r="F144" s="31"/>
      <c r="G144" s="90" t="s">
        <v>14</v>
      </c>
      <c r="H144" s="172">
        <v>0.2</v>
      </c>
      <c r="I144" s="179" t="s">
        <v>222</v>
      </c>
      <c r="J144" s="180" t="s">
        <v>946</v>
      </c>
      <c r="K144" s="179" t="s">
        <v>79</v>
      </c>
      <c r="L144" s="180" t="s">
        <v>299</v>
      </c>
      <c r="M144" s="93">
        <f>M143</f>
        <v>2</v>
      </c>
      <c r="N144" s="172">
        <f t="shared" si="36"/>
        <v>0</v>
      </c>
      <c r="O144" s="174">
        <f t="shared" si="37"/>
        <v>0.4</v>
      </c>
      <c r="P144" s="174">
        <f t="shared" si="38"/>
        <v>0</v>
      </c>
      <c r="Q144" s="175">
        <f t="shared" si="39"/>
        <v>0</v>
      </c>
      <c r="R144" s="238"/>
      <c r="S144" s="1"/>
    </row>
    <row r="145" spans="2:19" s="3" customFormat="1" ht="27.95" customHeight="1">
      <c r="B145" s="236"/>
      <c r="C145" s="212" t="s">
        <v>1472</v>
      </c>
      <c r="D145" s="17" t="s">
        <v>1473</v>
      </c>
      <c r="E145" s="18" t="s">
        <v>890</v>
      </c>
      <c r="F145" s="19" t="s">
        <v>1300</v>
      </c>
      <c r="G145" s="14" t="s">
        <v>12</v>
      </c>
      <c r="H145" s="15">
        <v>0.8</v>
      </c>
      <c r="I145" s="165" t="s">
        <v>204</v>
      </c>
      <c r="J145" s="13" t="s">
        <v>1487</v>
      </c>
      <c r="K145" s="165" t="s">
        <v>221</v>
      </c>
      <c r="L145" s="206" t="s">
        <v>1352</v>
      </c>
      <c r="M145" s="85">
        <v>0.2</v>
      </c>
      <c r="N145" s="15">
        <f t="shared" ref="N145:N190" si="40">IF(K145="Detected", 0.99,0)</f>
        <v>0.99</v>
      </c>
      <c r="O145" s="78">
        <f t="shared" ref="O145:O190" si="41">IF(I145="Safe", M145*H145,0)</f>
        <v>0</v>
      </c>
      <c r="P145" s="78">
        <f t="shared" ref="P145:P190" si="42">IF(I145="Dangerous",M145*H145*N145,0)</f>
        <v>0.15840000000000004</v>
      </c>
      <c r="Q145" s="153">
        <f t="shared" ref="Q145:Q190" si="43">IF(P145=0,0,M145*H145*(1-N145))</f>
        <v>1.6000000000000018E-3</v>
      </c>
      <c r="R145" s="238"/>
      <c r="S145" s="1"/>
    </row>
    <row r="146" spans="2:19" s="3" customFormat="1" ht="27.95" customHeight="1">
      <c r="B146" s="236"/>
      <c r="C146" s="244"/>
      <c r="D146" s="20"/>
      <c r="E146" s="21"/>
      <c r="F146" s="31"/>
      <c r="G146" s="14" t="s">
        <v>13</v>
      </c>
      <c r="H146" s="15">
        <v>0.1</v>
      </c>
      <c r="I146" s="165" t="s">
        <v>1358</v>
      </c>
      <c r="J146" s="13" t="s">
        <v>946</v>
      </c>
      <c r="K146" s="165" t="s">
        <v>79</v>
      </c>
      <c r="L146" s="13" t="s">
        <v>299</v>
      </c>
      <c r="M146" s="85">
        <f>M145</f>
        <v>0.2</v>
      </c>
      <c r="N146" s="15">
        <f t="shared" si="40"/>
        <v>0</v>
      </c>
      <c r="O146" s="78">
        <f t="shared" si="41"/>
        <v>2.0000000000000004E-2</v>
      </c>
      <c r="P146" s="78">
        <f t="shared" si="42"/>
        <v>0</v>
      </c>
      <c r="Q146" s="153">
        <f t="shared" si="43"/>
        <v>0</v>
      </c>
      <c r="R146" s="238"/>
      <c r="S146" s="1"/>
    </row>
    <row r="147" spans="2:19" s="3" customFormat="1" ht="27.95" customHeight="1">
      <c r="B147" s="236"/>
      <c r="C147" s="244"/>
      <c r="D147" s="20"/>
      <c r="E147" s="21"/>
      <c r="F147" s="31"/>
      <c r="G147" s="90" t="s">
        <v>14</v>
      </c>
      <c r="H147" s="172">
        <v>0.1</v>
      </c>
      <c r="I147" s="179" t="s">
        <v>1357</v>
      </c>
      <c r="J147" s="13" t="s">
        <v>946</v>
      </c>
      <c r="K147" s="165" t="s">
        <v>79</v>
      </c>
      <c r="L147" s="13" t="s">
        <v>299</v>
      </c>
      <c r="M147" s="93">
        <f>M146</f>
        <v>0.2</v>
      </c>
      <c r="N147" s="15">
        <f t="shared" si="40"/>
        <v>0</v>
      </c>
      <c r="O147" s="78">
        <f t="shared" si="41"/>
        <v>2.0000000000000004E-2</v>
      </c>
      <c r="P147" s="78">
        <f t="shared" si="42"/>
        <v>0</v>
      </c>
      <c r="Q147" s="153">
        <f t="shared" si="43"/>
        <v>0</v>
      </c>
      <c r="R147" s="238"/>
      <c r="S147" s="1"/>
    </row>
    <row r="148" spans="2:19" s="3" customFormat="1" ht="27.95" customHeight="1">
      <c r="B148" s="236"/>
      <c r="C148" s="244"/>
      <c r="D148" s="17" t="s">
        <v>1474</v>
      </c>
      <c r="E148" s="18" t="s">
        <v>890</v>
      </c>
      <c r="F148" s="19" t="s">
        <v>1301</v>
      </c>
      <c r="G148" s="14" t="s">
        <v>12</v>
      </c>
      <c r="H148" s="15">
        <v>0.8</v>
      </c>
      <c r="I148" s="179" t="s">
        <v>1357</v>
      </c>
      <c r="J148" s="13" t="s">
        <v>946</v>
      </c>
      <c r="K148" s="165" t="s">
        <v>79</v>
      </c>
      <c r="L148" s="13" t="s">
        <v>299</v>
      </c>
      <c r="M148" s="85">
        <v>0.2</v>
      </c>
      <c r="N148" s="15">
        <f t="shared" si="40"/>
        <v>0</v>
      </c>
      <c r="O148" s="78">
        <f t="shared" si="41"/>
        <v>0.16000000000000003</v>
      </c>
      <c r="P148" s="78">
        <f t="shared" si="42"/>
        <v>0</v>
      </c>
      <c r="Q148" s="153">
        <f t="shared" si="43"/>
        <v>0</v>
      </c>
      <c r="R148" s="238"/>
      <c r="S148" s="1"/>
    </row>
    <row r="149" spans="2:19" s="3" customFormat="1" ht="27.95" customHeight="1">
      <c r="B149" s="236"/>
      <c r="C149" s="244"/>
      <c r="D149" s="20"/>
      <c r="E149" s="21"/>
      <c r="F149" s="31"/>
      <c r="G149" s="14" t="s">
        <v>13</v>
      </c>
      <c r="H149" s="15">
        <v>0.1</v>
      </c>
      <c r="I149" s="165" t="s">
        <v>1359</v>
      </c>
      <c r="J149" s="13" t="s">
        <v>1487</v>
      </c>
      <c r="K149" s="165" t="s">
        <v>221</v>
      </c>
      <c r="L149" s="206" t="s">
        <v>1352</v>
      </c>
      <c r="M149" s="85">
        <f>M148</f>
        <v>0.2</v>
      </c>
      <c r="N149" s="15">
        <f t="shared" si="40"/>
        <v>0.99</v>
      </c>
      <c r="O149" s="78">
        <f t="shared" si="41"/>
        <v>0</v>
      </c>
      <c r="P149" s="78">
        <f t="shared" si="42"/>
        <v>1.9800000000000005E-2</v>
      </c>
      <c r="Q149" s="153">
        <f t="shared" si="43"/>
        <v>2.0000000000000023E-4</v>
      </c>
      <c r="R149" s="238"/>
      <c r="S149" s="1"/>
    </row>
    <row r="150" spans="2:19" s="3" customFormat="1" ht="27.95" customHeight="1">
      <c r="B150" s="236"/>
      <c r="C150" s="244"/>
      <c r="D150" s="20"/>
      <c r="E150" s="21"/>
      <c r="F150" s="31"/>
      <c r="G150" s="90" t="s">
        <v>14</v>
      </c>
      <c r="H150" s="172">
        <v>0.1</v>
      </c>
      <c r="I150" s="179" t="s">
        <v>1357</v>
      </c>
      <c r="J150" s="180" t="s">
        <v>946</v>
      </c>
      <c r="K150" s="179" t="s">
        <v>79</v>
      </c>
      <c r="L150" s="180" t="s">
        <v>299</v>
      </c>
      <c r="M150" s="93">
        <f>M149</f>
        <v>0.2</v>
      </c>
      <c r="N150" s="15">
        <f t="shared" si="40"/>
        <v>0</v>
      </c>
      <c r="O150" s="78">
        <f t="shared" si="41"/>
        <v>2.0000000000000004E-2</v>
      </c>
      <c r="P150" s="78">
        <f t="shared" si="42"/>
        <v>0</v>
      </c>
      <c r="Q150" s="153">
        <f t="shared" si="43"/>
        <v>0</v>
      </c>
      <c r="R150" s="238"/>
      <c r="S150" s="1"/>
    </row>
    <row r="151" spans="2:19" s="3" customFormat="1" ht="27.95" customHeight="1">
      <c r="B151" s="236"/>
      <c r="C151" s="244"/>
      <c r="D151" s="17" t="s">
        <v>1475</v>
      </c>
      <c r="E151" s="18" t="s">
        <v>1247</v>
      </c>
      <c r="F151" s="19" t="s">
        <v>1295</v>
      </c>
      <c r="G151" s="168" t="s">
        <v>1326</v>
      </c>
      <c r="H151" s="164">
        <v>0.3</v>
      </c>
      <c r="I151" s="165" t="s">
        <v>204</v>
      </c>
      <c r="J151" s="13" t="s">
        <v>1488</v>
      </c>
      <c r="K151" s="165" t="s">
        <v>1350</v>
      </c>
      <c r="L151" s="207" t="s">
        <v>1352</v>
      </c>
      <c r="M151" s="85">
        <v>15</v>
      </c>
      <c r="N151" s="15">
        <f>IF(K151="Detected", 0.9,0)</f>
        <v>0.9</v>
      </c>
      <c r="O151" s="78">
        <f t="shared" si="41"/>
        <v>0</v>
      </c>
      <c r="P151" s="78">
        <f t="shared" si="42"/>
        <v>4.05</v>
      </c>
      <c r="Q151" s="153">
        <f t="shared" si="43"/>
        <v>0.4499999999999999</v>
      </c>
      <c r="R151" s="557" t="s">
        <v>4480</v>
      </c>
      <c r="S151" s="1"/>
    </row>
    <row r="152" spans="2:19" s="3" customFormat="1" ht="27.95" customHeight="1">
      <c r="B152" s="236"/>
      <c r="C152" s="244"/>
      <c r="D152" s="20"/>
      <c r="E152" s="21"/>
      <c r="F152" s="31"/>
      <c r="G152" s="168" t="s">
        <v>1327</v>
      </c>
      <c r="H152" s="164">
        <v>0.3</v>
      </c>
      <c r="I152" s="161" t="s">
        <v>68</v>
      </c>
      <c r="J152" s="13" t="s">
        <v>1488</v>
      </c>
      <c r="K152" s="161" t="s">
        <v>1350</v>
      </c>
      <c r="L152" s="207" t="s">
        <v>1352</v>
      </c>
      <c r="M152" s="85">
        <f>M151</f>
        <v>15</v>
      </c>
      <c r="N152" s="15">
        <f>IF(K152="Detected", 0.9,0)</f>
        <v>0.9</v>
      </c>
      <c r="O152" s="78">
        <f t="shared" si="41"/>
        <v>0</v>
      </c>
      <c r="P152" s="78">
        <f t="shared" si="42"/>
        <v>4.05</v>
      </c>
      <c r="Q152" s="153">
        <f t="shared" si="43"/>
        <v>0.4499999999999999</v>
      </c>
      <c r="R152" s="558"/>
      <c r="S152" s="1"/>
    </row>
    <row r="153" spans="2:19" s="3" customFormat="1" ht="27.95" customHeight="1">
      <c r="B153" s="236"/>
      <c r="C153" s="244"/>
      <c r="D153" s="20"/>
      <c r="E153" s="21"/>
      <c r="F153" s="31"/>
      <c r="G153" s="168" t="s">
        <v>1328</v>
      </c>
      <c r="H153" s="164">
        <v>0.3</v>
      </c>
      <c r="I153" s="165" t="s">
        <v>1356</v>
      </c>
      <c r="J153" s="162" t="s">
        <v>1489</v>
      </c>
      <c r="K153" s="161" t="s">
        <v>1350</v>
      </c>
      <c r="L153" s="207" t="s">
        <v>1352</v>
      </c>
      <c r="M153" s="85">
        <f>M152</f>
        <v>15</v>
      </c>
      <c r="N153" s="15">
        <f>IF(K153="Detected", 0.9,0)</f>
        <v>0.9</v>
      </c>
      <c r="O153" s="78">
        <f t="shared" si="41"/>
        <v>0</v>
      </c>
      <c r="P153" s="78">
        <f t="shared" si="42"/>
        <v>4.05</v>
      </c>
      <c r="Q153" s="153">
        <f t="shared" si="43"/>
        <v>0.4499999999999999</v>
      </c>
      <c r="R153" s="558"/>
      <c r="S153" s="1"/>
    </row>
    <row r="154" spans="2:19" s="3" customFormat="1" ht="39.950000000000003" customHeight="1">
      <c r="B154" s="236"/>
      <c r="C154" s="244"/>
      <c r="D154" s="20"/>
      <c r="E154" s="21"/>
      <c r="F154" s="31"/>
      <c r="G154" s="168" t="s">
        <v>1329</v>
      </c>
      <c r="H154" s="164">
        <v>0.1</v>
      </c>
      <c r="I154" s="165" t="s">
        <v>1356</v>
      </c>
      <c r="J154" s="162" t="s">
        <v>1490</v>
      </c>
      <c r="K154" s="165" t="s">
        <v>1350</v>
      </c>
      <c r="L154" s="207" t="s">
        <v>1352</v>
      </c>
      <c r="M154" s="93">
        <f>M153</f>
        <v>15</v>
      </c>
      <c r="N154" s="15">
        <f>IF(K154="Detected", 0.9,0)</f>
        <v>0.9</v>
      </c>
      <c r="O154" s="78">
        <f t="shared" si="41"/>
        <v>0</v>
      </c>
      <c r="P154" s="78">
        <f t="shared" si="42"/>
        <v>1.35</v>
      </c>
      <c r="Q154" s="153">
        <f t="shared" si="43"/>
        <v>0.14999999999999997</v>
      </c>
      <c r="R154" s="559"/>
      <c r="S154" s="1"/>
    </row>
    <row r="155" spans="2:19" s="3" customFormat="1" ht="27.95" customHeight="1">
      <c r="B155" s="236"/>
      <c r="C155" s="244"/>
      <c r="D155" s="17" t="s">
        <v>1476</v>
      </c>
      <c r="E155" s="18" t="s">
        <v>890</v>
      </c>
      <c r="F155" s="19" t="s">
        <v>1302</v>
      </c>
      <c r="G155" s="14" t="s">
        <v>12</v>
      </c>
      <c r="H155" s="15">
        <v>0.8</v>
      </c>
      <c r="I155" s="165" t="s">
        <v>204</v>
      </c>
      <c r="J155" s="13" t="s">
        <v>1491</v>
      </c>
      <c r="K155" s="165" t="s">
        <v>1350</v>
      </c>
      <c r="L155" s="207" t="s">
        <v>1352</v>
      </c>
      <c r="M155" s="85">
        <v>0.2</v>
      </c>
      <c r="N155" s="15">
        <f t="shared" si="40"/>
        <v>0.99</v>
      </c>
      <c r="O155" s="78">
        <f t="shared" si="41"/>
        <v>0</v>
      </c>
      <c r="P155" s="78">
        <f t="shared" si="42"/>
        <v>0.15840000000000004</v>
      </c>
      <c r="Q155" s="153">
        <f t="shared" si="43"/>
        <v>1.6000000000000018E-3</v>
      </c>
      <c r="R155" s="238"/>
      <c r="S155" s="1"/>
    </row>
    <row r="156" spans="2:19" s="3" customFormat="1" ht="27.95" customHeight="1">
      <c r="B156" s="236"/>
      <c r="C156" s="244"/>
      <c r="D156" s="20"/>
      <c r="E156" s="21"/>
      <c r="F156" s="31"/>
      <c r="G156" s="14" t="s">
        <v>13</v>
      </c>
      <c r="H156" s="15">
        <v>0.1</v>
      </c>
      <c r="I156" s="165" t="s">
        <v>1380</v>
      </c>
      <c r="J156" s="180" t="s">
        <v>946</v>
      </c>
      <c r="K156" s="179" t="s">
        <v>298</v>
      </c>
      <c r="L156" s="173" t="s">
        <v>109</v>
      </c>
      <c r="M156" s="85">
        <f>M155</f>
        <v>0.2</v>
      </c>
      <c r="N156" s="15">
        <f t="shared" si="40"/>
        <v>0</v>
      </c>
      <c r="O156" s="78">
        <f t="shared" si="41"/>
        <v>2.0000000000000004E-2</v>
      </c>
      <c r="P156" s="78">
        <f t="shared" si="42"/>
        <v>0</v>
      </c>
      <c r="Q156" s="153">
        <f t="shared" si="43"/>
        <v>0</v>
      </c>
      <c r="R156" s="238"/>
      <c r="S156" s="1"/>
    </row>
    <row r="157" spans="2:19" s="3" customFormat="1" ht="27.95" customHeight="1">
      <c r="B157" s="236"/>
      <c r="C157" s="244"/>
      <c r="D157" s="20"/>
      <c r="E157" s="21"/>
      <c r="F157" s="31"/>
      <c r="G157" s="90" t="s">
        <v>14</v>
      </c>
      <c r="H157" s="172">
        <v>0.1</v>
      </c>
      <c r="I157" s="179" t="s">
        <v>222</v>
      </c>
      <c r="J157" s="180" t="s">
        <v>946</v>
      </c>
      <c r="K157" s="179" t="s">
        <v>298</v>
      </c>
      <c r="L157" s="173" t="s">
        <v>109</v>
      </c>
      <c r="M157" s="93">
        <f>M156</f>
        <v>0.2</v>
      </c>
      <c r="N157" s="15">
        <f t="shared" si="40"/>
        <v>0</v>
      </c>
      <c r="O157" s="78">
        <f t="shared" si="41"/>
        <v>2.0000000000000004E-2</v>
      </c>
      <c r="P157" s="78">
        <f t="shared" si="42"/>
        <v>0</v>
      </c>
      <c r="Q157" s="153">
        <f t="shared" si="43"/>
        <v>0</v>
      </c>
      <c r="R157" s="238"/>
      <c r="S157" s="1"/>
    </row>
    <row r="158" spans="2:19" s="3" customFormat="1" ht="27.95" customHeight="1">
      <c r="B158" s="236"/>
      <c r="C158" s="244"/>
      <c r="D158" s="17" t="s">
        <v>1477</v>
      </c>
      <c r="E158" s="18" t="s">
        <v>890</v>
      </c>
      <c r="F158" s="19" t="s">
        <v>1303</v>
      </c>
      <c r="G158" s="14" t="s">
        <v>12</v>
      </c>
      <c r="H158" s="15">
        <v>0.8</v>
      </c>
      <c r="I158" s="179" t="s">
        <v>222</v>
      </c>
      <c r="J158" s="180" t="s">
        <v>946</v>
      </c>
      <c r="K158" s="179" t="s">
        <v>298</v>
      </c>
      <c r="L158" s="173" t="s">
        <v>109</v>
      </c>
      <c r="M158" s="85">
        <v>0.2</v>
      </c>
      <c r="N158" s="15">
        <f t="shared" si="40"/>
        <v>0</v>
      </c>
      <c r="O158" s="78">
        <f t="shared" si="41"/>
        <v>0.16000000000000003</v>
      </c>
      <c r="P158" s="78">
        <f t="shared" si="42"/>
        <v>0</v>
      </c>
      <c r="Q158" s="153">
        <f t="shared" si="43"/>
        <v>0</v>
      </c>
      <c r="R158" s="238"/>
      <c r="S158" s="1"/>
    </row>
    <row r="159" spans="2:19" s="3" customFormat="1" ht="27.95" customHeight="1">
      <c r="B159" s="236"/>
      <c r="C159" s="244"/>
      <c r="D159" s="20"/>
      <c r="E159" s="21"/>
      <c r="F159" s="31"/>
      <c r="G159" s="14" t="s">
        <v>13</v>
      </c>
      <c r="H159" s="15">
        <v>0.1</v>
      </c>
      <c r="I159" s="165" t="s">
        <v>204</v>
      </c>
      <c r="J159" s="13" t="s">
        <v>1488</v>
      </c>
      <c r="K159" s="165" t="s">
        <v>1350</v>
      </c>
      <c r="L159" s="207" t="s">
        <v>1352</v>
      </c>
      <c r="M159" s="85">
        <f>M158</f>
        <v>0.2</v>
      </c>
      <c r="N159" s="15">
        <f t="shared" si="40"/>
        <v>0.99</v>
      </c>
      <c r="O159" s="78">
        <f t="shared" si="41"/>
        <v>0</v>
      </c>
      <c r="P159" s="78">
        <f t="shared" si="42"/>
        <v>1.9800000000000005E-2</v>
      </c>
      <c r="Q159" s="153">
        <f t="shared" si="43"/>
        <v>2.0000000000000023E-4</v>
      </c>
      <c r="R159" s="238"/>
      <c r="S159" s="1"/>
    </row>
    <row r="160" spans="2:19" s="3" customFormat="1" ht="27.95" customHeight="1">
      <c r="B160" s="236"/>
      <c r="C160" s="244"/>
      <c r="D160" s="20"/>
      <c r="E160" s="21"/>
      <c r="F160" s="31"/>
      <c r="G160" s="90" t="s">
        <v>14</v>
      </c>
      <c r="H160" s="172">
        <v>0.1</v>
      </c>
      <c r="I160" s="179" t="s">
        <v>222</v>
      </c>
      <c r="J160" s="180" t="s">
        <v>946</v>
      </c>
      <c r="K160" s="179" t="s">
        <v>298</v>
      </c>
      <c r="L160" s="173" t="s">
        <v>109</v>
      </c>
      <c r="M160" s="93">
        <f>M159</f>
        <v>0.2</v>
      </c>
      <c r="N160" s="15">
        <f t="shared" si="40"/>
        <v>0</v>
      </c>
      <c r="O160" s="78">
        <f t="shared" si="41"/>
        <v>2.0000000000000004E-2</v>
      </c>
      <c r="P160" s="78">
        <f t="shared" si="42"/>
        <v>0</v>
      </c>
      <c r="Q160" s="153">
        <f t="shared" si="43"/>
        <v>0</v>
      </c>
      <c r="R160" s="238"/>
      <c r="S160" s="1"/>
    </row>
    <row r="161" spans="2:19" s="3" customFormat="1" ht="27.95" customHeight="1">
      <c r="B161" s="236"/>
      <c r="C161" s="244"/>
      <c r="D161" s="17" t="s">
        <v>1478</v>
      </c>
      <c r="E161" s="18" t="s">
        <v>71</v>
      </c>
      <c r="F161" s="19" t="s">
        <v>1305</v>
      </c>
      <c r="G161" s="14" t="s">
        <v>205</v>
      </c>
      <c r="H161" s="15">
        <v>0.4</v>
      </c>
      <c r="I161" s="179" t="s">
        <v>222</v>
      </c>
      <c r="J161" s="180" t="s">
        <v>946</v>
      </c>
      <c r="K161" s="179" t="s">
        <v>298</v>
      </c>
      <c r="L161" s="173" t="s">
        <v>109</v>
      </c>
      <c r="M161" s="85">
        <v>2</v>
      </c>
      <c r="N161" s="15">
        <f t="shared" si="40"/>
        <v>0</v>
      </c>
      <c r="O161" s="78">
        <f t="shared" si="41"/>
        <v>0.8</v>
      </c>
      <c r="P161" s="78">
        <f t="shared" si="42"/>
        <v>0</v>
      </c>
      <c r="Q161" s="153">
        <f t="shared" si="43"/>
        <v>0</v>
      </c>
      <c r="R161" s="238"/>
      <c r="S161" s="1"/>
    </row>
    <row r="162" spans="2:19" s="3" customFormat="1" ht="27.95" customHeight="1">
      <c r="B162" s="236"/>
      <c r="C162" s="244"/>
      <c r="D162" s="20"/>
      <c r="E162" s="21"/>
      <c r="F162" s="31"/>
      <c r="G162" s="14" t="s">
        <v>206</v>
      </c>
      <c r="H162" s="15">
        <v>0.4</v>
      </c>
      <c r="I162" s="165" t="s">
        <v>204</v>
      </c>
      <c r="J162" s="13" t="s">
        <v>1492</v>
      </c>
      <c r="K162" s="165" t="s">
        <v>1350</v>
      </c>
      <c r="L162" s="207" t="s">
        <v>1352</v>
      </c>
      <c r="M162" s="85">
        <f>M161</f>
        <v>2</v>
      </c>
      <c r="N162" s="15">
        <f t="shared" si="40"/>
        <v>0.99</v>
      </c>
      <c r="O162" s="78">
        <f t="shared" si="41"/>
        <v>0</v>
      </c>
      <c r="P162" s="78">
        <f t="shared" si="42"/>
        <v>0.79200000000000004</v>
      </c>
      <c r="Q162" s="153">
        <f t="shared" si="43"/>
        <v>8.0000000000000071E-3</v>
      </c>
      <c r="R162" s="238"/>
      <c r="S162" s="1"/>
    </row>
    <row r="163" spans="2:19" s="3" customFormat="1" ht="27.95" customHeight="1">
      <c r="B163" s="236"/>
      <c r="C163" s="244"/>
      <c r="D163" s="20"/>
      <c r="E163" s="21"/>
      <c r="F163" s="31"/>
      <c r="G163" s="90" t="s">
        <v>14</v>
      </c>
      <c r="H163" s="172">
        <v>0.2</v>
      </c>
      <c r="I163" s="179" t="s">
        <v>222</v>
      </c>
      <c r="J163" s="180" t="s">
        <v>946</v>
      </c>
      <c r="K163" s="179" t="s">
        <v>298</v>
      </c>
      <c r="L163" s="173" t="s">
        <v>109</v>
      </c>
      <c r="M163" s="85">
        <f>M162</f>
        <v>2</v>
      </c>
      <c r="N163" s="15">
        <f t="shared" si="40"/>
        <v>0</v>
      </c>
      <c r="O163" s="78">
        <f t="shared" si="41"/>
        <v>0.4</v>
      </c>
      <c r="P163" s="78">
        <f t="shared" si="42"/>
        <v>0</v>
      </c>
      <c r="Q163" s="153">
        <f t="shared" si="43"/>
        <v>0</v>
      </c>
      <c r="R163" s="238"/>
      <c r="S163" s="1"/>
    </row>
    <row r="164" spans="2:19" s="3" customFormat="1" ht="27.95" customHeight="1">
      <c r="B164" s="236"/>
      <c r="C164" s="244"/>
      <c r="D164" s="17" t="s">
        <v>1479</v>
      </c>
      <c r="E164" s="18" t="s">
        <v>71</v>
      </c>
      <c r="F164" s="19" t="s">
        <v>1305</v>
      </c>
      <c r="G164" s="14" t="s">
        <v>205</v>
      </c>
      <c r="H164" s="15">
        <v>0.4</v>
      </c>
      <c r="I164" s="179" t="s">
        <v>222</v>
      </c>
      <c r="J164" s="180" t="s">
        <v>946</v>
      </c>
      <c r="K164" s="179" t="s">
        <v>298</v>
      </c>
      <c r="L164" s="173" t="s">
        <v>109</v>
      </c>
      <c r="M164" s="85">
        <v>2</v>
      </c>
      <c r="N164" s="15">
        <f t="shared" si="40"/>
        <v>0</v>
      </c>
      <c r="O164" s="78">
        <f t="shared" si="41"/>
        <v>0.8</v>
      </c>
      <c r="P164" s="78">
        <f t="shared" si="42"/>
        <v>0</v>
      </c>
      <c r="Q164" s="153">
        <f t="shared" si="43"/>
        <v>0</v>
      </c>
      <c r="R164" s="238"/>
      <c r="S164" s="1"/>
    </row>
    <row r="165" spans="2:19" s="3" customFormat="1" ht="27.95" customHeight="1">
      <c r="B165" s="236"/>
      <c r="C165" s="244"/>
      <c r="D165" s="20"/>
      <c r="E165" s="21"/>
      <c r="F165" s="31"/>
      <c r="G165" s="14" t="s">
        <v>206</v>
      </c>
      <c r="H165" s="15">
        <v>0.4</v>
      </c>
      <c r="I165" s="165" t="s">
        <v>68</v>
      </c>
      <c r="J165" s="13" t="s">
        <v>1443</v>
      </c>
      <c r="K165" s="16" t="s">
        <v>20</v>
      </c>
      <c r="L165" s="206" t="s">
        <v>1352</v>
      </c>
      <c r="M165" s="209">
        <f>M164</f>
        <v>2</v>
      </c>
      <c r="N165" s="15">
        <f t="shared" si="40"/>
        <v>0.99</v>
      </c>
      <c r="O165" s="78">
        <f t="shared" si="41"/>
        <v>0</v>
      </c>
      <c r="P165" s="78">
        <f t="shared" si="42"/>
        <v>0.79200000000000004</v>
      </c>
      <c r="Q165" s="153">
        <f t="shared" si="43"/>
        <v>8.0000000000000071E-3</v>
      </c>
      <c r="R165" s="238"/>
      <c r="S165" s="1"/>
    </row>
    <row r="166" spans="2:19" s="3" customFormat="1" ht="27.95" customHeight="1">
      <c r="B166" s="236"/>
      <c r="C166" s="244"/>
      <c r="D166" s="20"/>
      <c r="E166" s="21"/>
      <c r="F166" s="31"/>
      <c r="G166" s="90" t="s">
        <v>14</v>
      </c>
      <c r="H166" s="172">
        <v>0.2</v>
      </c>
      <c r="I166" s="179" t="s">
        <v>222</v>
      </c>
      <c r="J166" s="180" t="s">
        <v>946</v>
      </c>
      <c r="K166" s="179" t="s">
        <v>298</v>
      </c>
      <c r="L166" s="173" t="s">
        <v>109</v>
      </c>
      <c r="M166" s="85">
        <f>M165</f>
        <v>2</v>
      </c>
      <c r="N166" s="15">
        <f t="shared" si="40"/>
        <v>0</v>
      </c>
      <c r="O166" s="78">
        <f t="shared" si="41"/>
        <v>0.4</v>
      </c>
      <c r="P166" s="78">
        <f t="shared" si="42"/>
        <v>0</v>
      </c>
      <c r="Q166" s="153">
        <f t="shared" si="43"/>
        <v>0</v>
      </c>
      <c r="R166" s="238"/>
      <c r="S166" s="1"/>
    </row>
    <row r="167" spans="2:19" s="3" customFormat="1" ht="27.95" customHeight="1">
      <c r="B167" s="236"/>
      <c r="C167" s="21"/>
      <c r="D167" s="17" t="s">
        <v>1480</v>
      </c>
      <c r="E167" s="18" t="s">
        <v>899</v>
      </c>
      <c r="F167" s="19" t="s">
        <v>4478</v>
      </c>
      <c r="G167" s="168" t="s">
        <v>356</v>
      </c>
      <c r="H167" s="164">
        <v>0.25</v>
      </c>
      <c r="I167" s="165" t="s">
        <v>204</v>
      </c>
      <c r="J167" s="13" t="s">
        <v>1492</v>
      </c>
      <c r="K167" s="165" t="s">
        <v>1350</v>
      </c>
      <c r="L167" s="207" t="s">
        <v>1352</v>
      </c>
      <c r="M167" s="85">
        <v>0.69</v>
      </c>
      <c r="N167" s="15">
        <f t="shared" si="40"/>
        <v>0.99</v>
      </c>
      <c r="O167" s="78">
        <f t="shared" si="41"/>
        <v>0</v>
      </c>
      <c r="P167" s="78">
        <f t="shared" si="42"/>
        <v>0.17077499999999998</v>
      </c>
      <c r="Q167" s="153">
        <f t="shared" si="43"/>
        <v>1.7250000000000015E-3</v>
      </c>
      <c r="R167" s="557" t="s">
        <v>4477</v>
      </c>
      <c r="S167" s="1"/>
    </row>
    <row r="168" spans="2:19" s="3" customFormat="1" ht="27.95" customHeight="1">
      <c r="B168" s="236"/>
      <c r="C168" s="21"/>
      <c r="D168" s="20"/>
      <c r="E168" s="21"/>
      <c r="F168" s="31"/>
      <c r="G168" s="168" t="s">
        <v>886</v>
      </c>
      <c r="H168" s="164">
        <v>0.25</v>
      </c>
      <c r="I168" s="16" t="s">
        <v>68</v>
      </c>
      <c r="J168" s="13" t="s">
        <v>1493</v>
      </c>
      <c r="K168" s="16" t="s">
        <v>82</v>
      </c>
      <c r="L168" s="207" t="s">
        <v>1352</v>
      </c>
      <c r="M168" s="85">
        <f>M167</f>
        <v>0.69</v>
      </c>
      <c r="N168" s="15">
        <f t="shared" si="40"/>
        <v>0.99</v>
      </c>
      <c r="O168" s="78">
        <f t="shared" si="41"/>
        <v>0</v>
      </c>
      <c r="P168" s="78">
        <f t="shared" si="42"/>
        <v>0.17077499999999998</v>
      </c>
      <c r="Q168" s="153">
        <f t="shared" si="43"/>
        <v>1.7250000000000015E-3</v>
      </c>
      <c r="R168" s="558"/>
      <c r="S168" s="1"/>
    </row>
    <row r="169" spans="2:19" s="3" customFormat="1" ht="27.95" customHeight="1">
      <c r="B169" s="236"/>
      <c r="C169" s="21"/>
      <c r="D169" s="20"/>
      <c r="E169" s="21"/>
      <c r="F169" s="31"/>
      <c r="G169" s="168" t="s">
        <v>887</v>
      </c>
      <c r="H169" s="164">
        <v>0.25</v>
      </c>
      <c r="I169" s="16" t="s">
        <v>930</v>
      </c>
      <c r="J169" s="13" t="s">
        <v>1494</v>
      </c>
      <c r="K169" s="16" t="s">
        <v>82</v>
      </c>
      <c r="L169" s="207" t="s">
        <v>1352</v>
      </c>
      <c r="M169" s="85">
        <f>M168</f>
        <v>0.69</v>
      </c>
      <c r="N169" s="15">
        <f t="shared" si="40"/>
        <v>0.99</v>
      </c>
      <c r="O169" s="78">
        <f t="shared" si="41"/>
        <v>0</v>
      </c>
      <c r="P169" s="78">
        <f t="shared" si="42"/>
        <v>0.17077499999999998</v>
      </c>
      <c r="Q169" s="153">
        <f t="shared" si="43"/>
        <v>1.7250000000000015E-3</v>
      </c>
      <c r="R169" s="558"/>
      <c r="S169" s="1"/>
    </row>
    <row r="170" spans="2:19" s="3" customFormat="1" ht="27.95" customHeight="1">
      <c r="B170" s="236"/>
      <c r="C170" s="21"/>
      <c r="D170" s="20"/>
      <c r="E170" s="21"/>
      <c r="F170" s="31"/>
      <c r="G170" s="186" t="s">
        <v>888</v>
      </c>
      <c r="H170" s="183">
        <v>0.25</v>
      </c>
      <c r="I170" s="165" t="s">
        <v>204</v>
      </c>
      <c r="J170" s="13" t="s">
        <v>1488</v>
      </c>
      <c r="K170" s="165" t="s">
        <v>1350</v>
      </c>
      <c r="L170" s="207" t="s">
        <v>1352</v>
      </c>
      <c r="M170" s="93">
        <f>M169</f>
        <v>0.69</v>
      </c>
      <c r="N170" s="15">
        <f t="shared" si="40"/>
        <v>0.99</v>
      </c>
      <c r="O170" s="78">
        <f t="shared" si="41"/>
        <v>0</v>
      </c>
      <c r="P170" s="78">
        <f t="shared" si="42"/>
        <v>0.17077499999999998</v>
      </c>
      <c r="Q170" s="153">
        <f t="shared" si="43"/>
        <v>1.7250000000000015E-3</v>
      </c>
      <c r="R170" s="559"/>
      <c r="S170" s="1"/>
    </row>
    <row r="171" spans="2:19" s="3" customFormat="1" ht="27.95" customHeight="1">
      <c r="B171" s="236"/>
      <c r="C171" s="21"/>
      <c r="D171" s="17" t="s">
        <v>1481</v>
      </c>
      <c r="E171" s="18" t="s">
        <v>1332</v>
      </c>
      <c r="F171" s="19" t="s">
        <v>1334</v>
      </c>
      <c r="G171" s="168" t="s">
        <v>356</v>
      </c>
      <c r="H171" s="164">
        <v>0.25</v>
      </c>
      <c r="I171" s="16" t="s">
        <v>81</v>
      </c>
      <c r="J171" s="12" t="s">
        <v>946</v>
      </c>
      <c r="K171" s="16" t="s">
        <v>298</v>
      </c>
      <c r="L171" s="65" t="s">
        <v>217</v>
      </c>
      <c r="M171" s="85">
        <v>1</v>
      </c>
      <c r="N171" s="15">
        <f t="shared" si="40"/>
        <v>0</v>
      </c>
      <c r="O171" s="78">
        <f t="shared" si="41"/>
        <v>0.25</v>
      </c>
      <c r="P171" s="78">
        <f t="shared" si="42"/>
        <v>0</v>
      </c>
      <c r="Q171" s="153">
        <f t="shared" si="43"/>
        <v>0</v>
      </c>
      <c r="R171" s="238"/>
      <c r="S171" s="1"/>
    </row>
    <row r="172" spans="2:19" s="3" customFormat="1" ht="27.95" customHeight="1">
      <c r="B172" s="236"/>
      <c r="C172" s="21"/>
      <c r="D172" s="20"/>
      <c r="E172" s="21"/>
      <c r="F172" s="31"/>
      <c r="G172" s="168" t="s">
        <v>886</v>
      </c>
      <c r="H172" s="164">
        <v>0.25</v>
      </c>
      <c r="I172" s="16" t="s">
        <v>68</v>
      </c>
      <c r="J172" s="13" t="s">
        <v>1495</v>
      </c>
      <c r="K172" s="16" t="s">
        <v>82</v>
      </c>
      <c r="L172" s="207" t="s">
        <v>1352</v>
      </c>
      <c r="M172" s="85">
        <f>M171</f>
        <v>1</v>
      </c>
      <c r="N172" s="15">
        <f t="shared" si="40"/>
        <v>0.99</v>
      </c>
      <c r="O172" s="78">
        <f t="shared" si="41"/>
        <v>0</v>
      </c>
      <c r="P172" s="78">
        <f t="shared" si="42"/>
        <v>0.2475</v>
      </c>
      <c r="Q172" s="153">
        <f t="shared" si="43"/>
        <v>2.5000000000000022E-3</v>
      </c>
      <c r="R172" s="238"/>
      <c r="S172" s="1"/>
    </row>
    <row r="173" spans="2:19" s="3" customFormat="1" ht="27.95" customHeight="1">
      <c r="B173" s="236"/>
      <c r="C173" s="21"/>
      <c r="D173" s="20"/>
      <c r="E173" s="21"/>
      <c r="F173" s="31"/>
      <c r="G173" s="168" t="s">
        <v>887</v>
      </c>
      <c r="H173" s="164">
        <v>0.25</v>
      </c>
      <c r="I173" s="16" t="s">
        <v>339</v>
      </c>
      <c r="J173" s="13" t="s">
        <v>1495</v>
      </c>
      <c r="K173" s="16" t="s">
        <v>1385</v>
      </c>
      <c r="L173" s="207" t="s">
        <v>1352</v>
      </c>
      <c r="M173" s="85">
        <f>M172</f>
        <v>1</v>
      </c>
      <c r="N173" s="15">
        <f t="shared" si="40"/>
        <v>0.99</v>
      </c>
      <c r="O173" s="78">
        <f t="shared" si="41"/>
        <v>0</v>
      </c>
      <c r="P173" s="78">
        <f t="shared" si="42"/>
        <v>0.2475</v>
      </c>
      <c r="Q173" s="153">
        <f t="shared" si="43"/>
        <v>2.5000000000000022E-3</v>
      </c>
      <c r="R173" s="238"/>
      <c r="S173" s="1"/>
    </row>
    <row r="174" spans="2:19" s="3" customFormat="1" ht="27.95" customHeight="1">
      <c r="B174" s="236"/>
      <c r="C174" s="21"/>
      <c r="D174" s="20"/>
      <c r="E174" s="21"/>
      <c r="F174" s="31"/>
      <c r="G174" s="186" t="s">
        <v>888</v>
      </c>
      <c r="H174" s="183">
        <v>0.25</v>
      </c>
      <c r="I174" s="91" t="s">
        <v>68</v>
      </c>
      <c r="J174" s="13" t="s">
        <v>1490</v>
      </c>
      <c r="K174" s="91" t="s">
        <v>82</v>
      </c>
      <c r="L174" s="207" t="s">
        <v>1352</v>
      </c>
      <c r="M174" s="93">
        <f>M173</f>
        <v>1</v>
      </c>
      <c r="N174" s="15">
        <f t="shared" si="40"/>
        <v>0.99</v>
      </c>
      <c r="O174" s="78">
        <f t="shared" si="41"/>
        <v>0</v>
      </c>
      <c r="P174" s="78">
        <f t="shared" si="42"/>
        <v>0.2475</v>
      </c>
      <c r="Q174" s="153">
        <f t="shared" si="43"/>
        <v>2.5000000000000022E-3</v>
      </c>
      <c r="R174" s="238"/>
      <c r="S174" s="1"/>
    </row>
    <row r="175" spans="2:19" s="3" customFormat="1" ht="27.95" customHeight="1">
      <c r="B175" s="236"/>
      <c r="C175" s="21"/>
      <c r="D175" s="17" t="s">
        <v>1482</v>
      </c>
      <c r="E175" s="18" t="s">
        <v>890</v>
      </c>
      <c r="F175" s="19" t="s">
        <v>1294</v>
      </c>
      <c r="G175" s="14" t="s">
        <v>12</v>
      </c>
      <c r="H175" s="15">
        <v>0.8</v>
      </c>
      <c r="I175" s="165" t="s">
        <v>68</v>
      </c>
      <c r="J175" s="208" t="s">
        <v>1496</v>
      </c>
      <c r="K175" s="165" t="s">
        <v>1371</v>
      </c>
      <c r="L175" s="207" t="s">
        <v>1352</v>
      </c>
      <c r="M175" s="85">
        <v>0.2</v>
      </c>
      <c r="N175" s="15">
        <f t="shared" si="40"/>
        <v>0.99</v>
      </c>
      <c r="O175" s="78">
        <f t="shared" si="41"/>
        <v>0</v>
      </c>
      <c r="P175" s="78">
        <f t="shared" si="42"/>
        <v>0.15840000000000004</v>
      </c>
      <c r="Q175" s="153">
        <f t="shared" si="43"/>
        <v>1.6000000000000018E-3</v>
      </c>
      <c r="R175" s="238"/>
      <c r="S175" s="1"/>
    </row>
    <row r="176" spans="2:19" s="3" customFormat="1" ht="39.950000000000003" customHeight="1">
      <c r="B176" s="236"/>
      <c r="C176" s="21"/>
      <c r="D176" s="20"/>
      <c r="E176" s="21"/>
      <c r="F176" s="31"/>
      <c r="G176" s="14" t="s">
        <v>13</v>
      </c>
      <c r="H176" s="15">
        <v>0.1</v>
      </c>
      <c r="I176" s="165" t="s">
        <v>204</v>
      </c>
      <c r="J176" s="208" t="s">
        <v>1497</v>
      </c>
      <c r="K176" s="165" t="s">
        <v>1371</v>
      </c>
      <c r="L176" s="207" t="s">
        <v>1352</v>
      </c>
      <c r="M176" s="85">
        <f>M175</f>
        <v>0.2</v>
      </c>
      <c r="N176" s="15">
        <f t="shared" si="40"/>
        <v>0.99</v>
      </c>
      <c r="O176" s="78">
        <f t="shared" si="41"/>
        <v>0</v>
      </c>
      <c r="P176" s="78">
        <f t="shared" si="42"/>
        <v>1.9800000000000005E-2</v>
      </c>
      <c r="Q176" s="81">
        <f t="shared" si="43"/>
        <v>2.0000000000000023E-4</v>
      </c>
      <c r="R176" s="238"/>
      <c r="S176" s="1"/>
    </row>
    <row r="177" spans="2:19" s="3" customFormat="1" ht="27.95" customHeight="1">
      <c r="B177" s="236"/>
      <c r="C177" s="21"/>
      <c r="D177" s="20"/>
      <c r="E177" s="21"/>
      <c r="F177" s="31"/>
      <c r="G177" s="90" t="s">
        <v>14</v>
      </c>
      <c r="H177" s="172">
        <v>0.1</v>
      </c>
      <c r="I177" s="179" t="s">
        <v>81</v>
      </c>
      <c r="J177" s="180" t="s">
        <v>1369</v>
      </c>
      <c r="K177" s="179" t="s">
        <v>79</v>
      </c>
      <c r="L177" s="173" t="s">
        <v>1370</v>
      </c>
      <c r="M177" s="93">
        <f>M176</f>
        <v>0.2</v>
      </c>
      <c r="N177" s="15">
        <f t="shared" si="40"/>
        <v>0</v>
      </c>
      <c r="O177" s="78">
        <f t="shared" si="41"/>
        <v>2.0000000000000004E-2</v>
      </c>
      <c r="P177" s="78">
        <f t="shared" si="42"/>
        <v>0</v>
      </c>
      <c r="Q177" s="153">
        <f t="shared" si="43"/>
        <v>0</v>
      </c>
      <c r="R177" s="238"/>
      <c r="S177" s="1"/>
    </row>
    <row r="178" spans="2:19" s="3" customFormat="1" ht="27.95" customHeight="1">
      <c r="B178" s="236"/>
      <c r="C178" s="21"/>
      <c r="D178" s="17" t="s">
        <v>1483</v>
      </c>
      <c r="E178" s="18" t="s">
        <v>1247</v>
      </c>
      <c r="F178" s="19" t="s">
        <v>1295</v>
      </c>
      <c r="G178" s="168" t="s">
        <v>356</v>
      </c>
      <c r="H178" s="164">
        <v>0.25</v>
      </c>
      <c r="I178" s="165" t="s">
        <v>204</v>
      </c>
      <c r="J178" s="13" t="s">
        <v>1498</v>
      </c>
      <c r="K178" s="165" t="s">
        <v>82</v>
      </c>
      <c r="L178" s="207" t="s">
        <v>1352</v>
      </c>
      <c r="M178" s="85">
        <v>15</v>
      </c>
      <c r="N178" s="15">
        <f>IF(K178="Detected", 0.9,0)</f>
        <v>0.9</v>
      </c>
      <c r="O178" s="78">
        <f t="shared" si="41"/>
        <v>0</v>
      </c>
      <c r="P178" s="78">
        <f t="shared" si="42"/>
        <v>3.375</v>
      </c>
      <c r="Q178" s="153">
        <f t="shared" si="43"/>
        <v>0.37499999999999989</v>
      </c>
      <c r="R178" s="557" t="s">
        <v>4480</v>
      </c>
      <c r="S178" s="1"/>
    </row>
    <row r="179" spans="2:19" s="3" customFormat="1" ht="27.95" customHeight="1">
      <c r="B179" s="236"/>
      <c r="C179" s="21"/>
      <c r="D179" s="20"/>
      <c r="E179" s="21"/>
      <c r="F179" s="31"/>
      <c r="G179" s="168" t="s">
        <v>886</v>
      </c>
      <c r="H179" s="164">
        <v>0.25</v>
      </c>
      <c r="I179" s="165" t="s">
        <v>339</v>
      </c>
      <c r="J179" s="13" t="s">
        <v>1498</v>
      </c>
      <c r="K179" s="165" t="s">
        <v>82</v>
      </c>
      <c r="L179" s="207" t="s">
        <v>1352</v>
      </c>
      <c r="M179" s="85">
        <f>M178</f>
        <v>15</v>
      </c>
      <c r="N179" s="15">
        <f>IF(K179="Detected", 0.9,0)</f>
        <v>0.9</v>
      </c>
      <c r="O179" s="78">
        <f t="shared" si="41"/>
        <v>0</v>
      </c>
      <c r="P179" s="78">
        <f t="shared" si="42"/>
        <v>3.375</v>
      </c>
      <c r="Q179" s="153">
        <f t="shared" si="43"/>
        <v>0.37499999999999989</v>
      </c>
      <c r="R179" s="558"/>
      <c r="S179" s="1"/>
    </row>
    <row r="180" spans="2:19" s="3" customFormat="1" ht="27.95" customHeight="1">
      <c r="B180" s="236"/>
      <c r="C180" s="21"/>
      <c r="D180" s="20"/>
      <c r="E180" s="21"/>
      <c r="F180" s="31"/>
      <c r="G180" s="168" t="s">
        <v>887</v>
      </c>
      <c r="H180" s="164">
        <v>0.25</v>
      </c>
      <c r="I180" s="165" t="s">
        <v>339</v>
      </c>
      <c r="J180" s="13" t="s">
        <v>1498</v>
      </c>
      <c r="K180" s="165" t="s">
        <v>82</v>
      </c>
      <c r="L180" s="207" t="s">
        <v>1352</v>
      </c>
      <c r="M180" s="85">
        <f>M179</f>
        <v>15</v>
      </c>
      <c r="N180" s="15">
        <f>IF(K180="Detected", 0.9,0)</f>
        <v>0.9</v>
      </c>
      <c r="O180" s="78">
        <f t="shared" si="41"/>
        <v>0</v>
      </c>
      <c r="P180" s="78">
        <f t="shared" si="42"/>
        <v>3.375</v>
      </c>
      <c r="Q180" s="153">
        <f t="shared" si="43"/>
        <v>0.37499999999999989</v>
      </c>
      <c r="R180" s="558"/>
      <c r="S180" s="1"/>
    </row>
    <row r="181" spans="2:19" s="3" customFormat="1" ht="27.95" customHeight="1">
      <c r="B181" s="236"/>
      <c r="C181" s="21"/>
      <c r="D181" s="20"/>
      <c r="E181" s="21"/>
      <c r="F181" s="31"/>
      <c r="G181" s="186" t="s">
        <v>888</v>
      </c>
      <c r="H181" s="183">
        <v>0.25</v>
      </c>
      <c r="I181" s="165" t="s">
        <v>204</v>
      </c>
      <c r="J181" s="13" t="s">
        <v>1498</v>
      </c>
      <c r="K181" s="165" t="s">
        <v>1374</v>
      </c>
      <c r="L181" s="207" t="s">
        <v>1352</v>
      </c>
      <c r="M181" s="93">
        <f>M180</f>
        <v>15</v>
      </c>
      <c r="N181" s="15">
        <f>IF(K181="Detected", 0.9,0)</f>
        <v>0.9</v>
      </c>
      <c r="O181" s="78">
        <f t="shared" si="41"/>
        <v>0</v>
      </c>
      <c r="P181" s="78">
        <f t="shared" si="42"/>
        <v>3.375</v>
      </c>
      <c r="Q181" s="153">
        <f t="shared" si="43"/>
        <v>0.37499999999999989</v>
      </c>
      <c r="R181" s="559"/>
      <c r="S181" s="1"/>
    </row>
    <row r="182" spans="2:19" s="3" customFormat="1" ht="27.95" customHeight="1">
      <c r="B182" s="236"/>
      <c r="C182" s="21"/>
      <c r="D182" s="17" t="s">
        <v>1484</v>
      </c>
      <c r="E182" s="18" t="s">
        <v>890</v>
      </c>
      <c r="F182" s="19" t="s">
        <v>1306</v>
      </c>
      <c r="G182" s="14" t="s">
        <v>12</v>
      </c>
      <c r="H182" s="15">
        <v>0.8</v>
      </c>
      <c r="I182" s="179" t="s">
        <v>1357</v>
      </c>
      <c r="J182" s="13" t="s">
        <v>946</v>
      </c>
      <c r="K182" s="165" t="s">
        <v>79</v>
      </c>
      <c r="L182" s="13" t="s">
        <v>299</v>
      </c>
      <c r="M182" s="85">
        <v>0.2</v>
      </c>
      <c r="N182" s="15">
        <f t="shared" si="40"/>
        <v>0</v>
      </c>
      <c r="O182" s="78">
        <f t="shared" si="41"/>
        <v>0.16000000000000003</v>
      </c>
      <c r="P182" s="78">
        <f t="shared" si="42"/>
        <v>0</v>
      </c>
      <c r="Q182" s="153">
        <f t="shared" si="43"/>
        <v>0</v>
      </c>
      <c r="R182" s="238"/>
      <c r="S182" s="1"/>
    </row>
    <row r="183" spans="2:19" s="3" customFormat="1" ht="27.95" customHeight="1">
      <c r="B183" s="236"/>
      <c r="C183" s="21"/>
      <c r="D183" s="20"/>
      <c r="E183" s="21"/>
      <c r="F183" s="31"/>
      <c r="G183" s="14" t="s">
        <v>13</v>
      </c>
      <c r="H183" s="15">
        <v>0.1</v>
      </c>
      <c r="I183" s="165" t="s">
        <v>1359</v>
      </c>
      <c r="J183" s="13" t="s">
        <v>1498</v>
      </c>
      <c r="K183" s="165" t="s">
        <v>221</v>
      </c>
      <c r="L183" s="206" t="s">
        <v>1352</v>
      </c>
      <c r="M183" s="85">
        <f>M182</f>
        <v>0.2</v>
      </c>
      <c r="N183" s="15">
        <f t="shared" si="40"/>
        <v>0.99</v>
      </c>
      <c r="O183" s="78">
        <f t="shared" si="41"/>
        <v>0</v>
      </c>
      <c r="P183" s="78">
        <f t="shared" si="42"/>
        <v>1.9800000000000005E-2</v>
      </c>
      <c r="Q183" s="153">
        <f t="shared" si="43"/>
        <v>2.0000000000000023E-4</v>
      </c>
      <c r="R183" s="238"/>
      <c r="S183" s="1"/>
    </row>
    <row r="184" spans="2:19" s="3" customFormat="1" ht="27.95" customHeight="1">
      <c r="B184" s="236"/>
      <c r="C184" s="21"/>
      <c r="D184" s="20"/>
      <c r="E184" s="21"/>
      <c r="F184" s="31"/>
      <c r="G184" s="90" t="s">
        <v>14</v>
      </c>
      <c r="H184" s="172">
        <v>0.1</v>
      </c>
      <c r="I184" s="179" t="s">
        <v>1357</v>
      </c>
      <c r="J184" s="180" t="s">
        <v>946</v>
      </c>
      <c r="K184" s="179" t="s">
        <v>79</v>
      </c>
      <c r="L184" s="180" t="s">
        <v>299</v>
      </c>
      <c r="M184" s="93">
        <f>M183</f>
        <v>0.2</v>
      </c>
      <c r="N184" s="15">
        <f t="shared" si="40"/>
        <v>0</v>
      </c>
      <c r="O184" s="78">
        <f t="shared" si="41"/>
        <v>2.0000000000000004E-2</v>
      </c>
      <c r="P184" s="78">
        <f t="shared" si="42"/>
        <v>0</v>
      </c>
      <c r="Q184" s="153">
        <f t="shared" si="43"/>
        <v>0</v>
      </c>
      <c r="R184" s="238"/>
      <c r="S184" s="1"/>
    </row>
    <row r="185" spans="2:19" s="3" customFormat="1" ht="27.95" customHeight="1">
      <c r="B185" s="236"/>
      <c r="C185" s="21"/>
      <c r="D185" s="17" t="s">
        <v>1485</v>
      </c>
      <c r="E185" s="18" t="s">
        <v>890</v>
      </c>
      <c r="F185" s="19" t="s">
        <v>1307</v>
      </c>
      <c r="G185" s="14" t="s">
        <v>12</v>
      </c>
      <c r="H185" s="15">
        <v>0.8</v>
      </c>
      <c r="I185" s="165" t="s">
        <v>339</v>
      </c>
      <c r="J185" s="13" t="s">
        <v>1498</v>
      </c>
      <c r="K185" s="165" t="s">
        <v>221</v>
      </c>
      <c r="L185" s="206" t="s">
        <v>1352</v>
      </c>
      <c r="M185" s="85">
        <v>0.2</v>
      </c>
      <c r="N185" s="15">
        <f t="shared" si="40"/>
        <v>0.99</v>
      </c>
      <c r="O185" s="78">
        <f t="shared" si="41"/>
        <v>0</v>
      </c>
      <c r="P185" s="78">
        <f t="shared" si="42"/>
        <v>0.15840000000000004</v>
      </c>
      <c r="Q185" s="153">
        <f t="shared" si="43"/>
        <v>1.6000000000000018E-3</v>
      </c>
      <c r="R185" s="238"/>
      <c r="S185" s="1"/>
    </row>
    <row r="186" spans="2:19" s="3" customFormat="1" ht="27.95" customHeight="1">
      <c r="B186" s="236"/>
      <c r="C186" s="21"/>
      <c r="D186" s="20"/>
      <c r="E186" s="21"/>
      <c r="F186" s="31"/>
      <c r="G186" s="14" t="s">
        <v>13</v>
      </c>
      <c r="H186" s="15">
        <v>0.1</v>
      </c>
      <c r="I186" s="165" t="s">
        <v>81</v>
      </c>
      <c r="J186" s="180" t="s">
        <v>946</v>
      </c>
      <c r="K186" s="179" t="s">
        <v>79</v>
      </c>
      <c r="L186" s="180" t="s">
        <v>299</v>
      </c>
      <c r="M186" s="85">
        <f>M185</f>
        <v>0.2</v>
      </c>
      <c r="N186" s="15">
        <f t="shared" si="40"/>
        <v>0</v>
      </c>
      <c r="O186" s="78">
        <f t="shared" si="41"/>
        <v>2.0000000000000004E-2</v>
      </c>
      <c r="P186" s="78">
        <f t="shared" si="42"/>
        <v>0</v>
      </c>
      <c r="Q186" s="153">
        <f t="shared" si="43"/>
        <v>0</v>
      </c>
      <c r="R186" s="238"/>
      <c r="S186" s="1"/>
    </row>
    <row r="187" spans="2:19" s="3" customFormat="1" ht="27.95" customHeight="1">
      <c r="B187" s="236"/>
      <c r="C187" s="21"/>
      <c r="D187" s="20"/>
      <c r="E187" s="21"/>
      <c r="F187" s="31"/>
      <c r="G187" s="90" t="s">
        <v>14</v>
      </c>
      <c r="H187" s="172">
        <v>0.1</v>
      </c>
      <c r="I187" s="179" t="s">
        <v>222</v>
      </c>
      <c r="J187" s="180" t="s">
        <v>946</v>
      </c>
      <c r="K187" s="179" t="s">
        <v>79</v>
      </c>
      <c r="L187" s="180" t="s">
        <v>299</v>
      </c>
      <c r="M187" s="93">
        <f>M186</f>
        <v>0.2</v>
      </c>
      <c r="N187" s="15">
        <f t="shared" si="40"/>
        <v>0</v>
      </c>
      <c r="O187" s="78">
        <f t="shared" si="41"/>
        <v>2.0000000000000004E-2</v>
      </c>
      <c r="P187" s="78">
        <f t="shared" si="42"/>
        <v>0</v>
      </c>
      <c r="Q187" s="153">
        <f t="shared" si="43"/>
        <v>0</v>
      </c>
      <c r="R187" s="238"/>
      <c r="S187" s="1"/>
    </row>
    <row r="188" spans="2:19" s="3" customFormat="1" ht="27.95" customHeight="1">
      <c r="B188" s="236"/>
      <c r="C188" s="21"/>
      <c r="D188" s="17" t="s">
        <v>1486</v>
      </c>
      <c r="E188" s="18" t="s">
        <v>71</v>
      </c>
      <c r="F188" s="19" t="s">
        <v>1308</v>
      </c>
      <c r="G188" s="14" t="s">
        <v>205</v>
      </c>
      <c r="H188" s="15">
        <v>0.4</v>
      </c>
      <c r="I188" s="179" t="s">
        <v>222</v>
      </c>
      <c r="J188" s="180" t="s">
        <v>946</v>
      </c>
      <c r="K188" s="179" t="s">
        <v>79</v>
      </c>
      <c r="L188" s="180" t="s">
        <v>299</v>
      </c>
      <c r="M188" s="85">
        <v>2</v>
      </c>
      <c r="N188" s="15">
        <f t="shared" si="40"/>
        <v>0</v>
      </c>
      <c r="O188" s="78">
        <f t="shared" si="41"/>
        <v>0.8</v>
      </c>
      <c r="P188" s="78">
        <f t="shared" si="42"/>
        <v>0</v>
      </c>
      <c r="Q188" s="153">
        <f t="shared" si="43"/>
        <v>0</v>
      </c>
      <c r="R188" s="238"/>
      <c r="S188" s="1"/>
    </row>
    <row r="189" spans="2:19" s="3" customFormat="1" ht="27.95" customHeight="1">
      <c r="B189" s="236"/>
      <c r="C189" s="21"/>
      <c r="D189" s="20"/>
      <c r="E189" s="21"/>
      <c r="F189" s="31"/>
      <c r="G189" s="14" t="s">
        <v>206</v>
      </c>
      <c r="H189" s="15">
        <v>0.4</v>
      </c>
      <c r="I189" s="165" t="s">
        <v>339</v>
      </c>
      <c r="J189" s="13" t="s">
        <v>1498</v>
      </c>
      <c r="K189" s="165" t="s">
        <v>221</v>
      </c>
      <c r="L189" s="206" t="s">
        <v>1352</v>
      </c>
      <c r="M189" s="85">
        <f>M188</f>
        <v>2</v>
      </c>
      <c r="N189" s="15">
        <f t="shared" si="40"/>
        <v>0.99</v>
      </c>
      <c r="O189" s="78">
        <f t="shared" si="41"/>
        <v>0</v>
      </c>
      <c r="P189" s="78">
        <f t="shared" si="42"/>
        <v>0.79200000000000004</v>
      </c>
      <c r="Q189" s="153">
        <f t="shared" si="43"/>
        <v>8.0000000000000071E-3</v>
      </c>
      <c r="R189" s="238"/>
      <c r="S189" s="1"/>
    </row>
    <row r="190" spans="2:19" s="3" customFormat="1" ht="27.95" customHeight="1">
      <c r="B190" s="236"/>
      <c r="C190" s="21"/>
      <c r="D190" s="20"/>
      <c r="E190" s="21"/>
      <c r="F190" s="31"/>
      <c r="G190" s="90" t="s">
        <v>14</v>
      </c>
      <c r="H190" s="172">
        <v>0.2</v>
      </c>
      <c r="I190" s="179" t="s">
        <v>222</v>
      </c>
      <c r="J190" s="180" t="s">
        <v>946</v>
      </c>
      <c r="K190" s="179" t="s">
        <v>79</v>
      </c>
      <c r="L190" s="180" t="s">
        <v>299</v>
      </c>
      <c r="M190" s="93">
        <f>M189</f>
        <v>2</v>
      </c>
      <c r="N190" s="172">
        <f t="shared" si="40"/>
        <v>0</v>
      </c>
      <c r="O190" s="174">
        <f t="shared" si="41"/>
        <v>0.4</v>
      </c>
      <c r="P190" s="174">
        <f t="shared" si="42"/>
        <v>0</v>
      </c>
      <c r="Q190" s="175">
        <f t="shared" si="43"/>
        <v>0</v>
      </c>
      <c r="R190" s="238"/>
      <c r="S190" s="1"/>
    </row>
    <row r="191" spans="2:19" ht="27.95" customHeight="1">
      <c r="B191" s="236"/>
      <c r="C191" s="212" t="s">
        <v>1499</v>
      </c>
      <c r="D191" s="17" t="s">
        <v>69</v>
      </c>
      <c r="E191" s="18" t="s">
        <v>890</v>
      </c>
      <c r="F191" s="19" t="s">
        <v>1300</v>
      </c>
      <c r="G191" s="14" t="s">
        <v>12</v>
      </c>
      <c r="H191" s="15">
        <v>0.8</v>
      </c>
      <c r="I191" s="165" t="s">
        <v>204</v>
      </c>
      <c r="J191" s="13" t="s">
        <v>1510</v>
      </c>
      <c r="K191" s="165" t="s">
        <v>221</v>
      </c>
      <c r="L191" s="206" t="s">
        <v>1352</v>
      </c>
      <c r="M191" s="85">
        <v>0.2</v>
      </c>
      <c r="N191" s="15">
        <f t="shared" ref="N191:N239" si="44">IF(K191="Detected", 0.99,0)</f>
        <v>0.99</v>
      </c>
      <c r="O191" s="78">
        <f t="shared" ref="O191:O251" si="45">IF(I191="Safe", M191*H191,0)</f>
        <v>0</v>
      </c>
      <c r="P191" s="78">
        <f t="shared" ref="P191:P251" si="46">IF(I191="Dangerous",M191*H191*N191,0)</f>
        <v>0.15840000000000004</v>
      </c>
      <c r="Q191" s="153">
        <f t="shared" ref="Q191:Q251" si="47">IF(P191=0,0,M191*H191*(1-N191))</f>
        <v>1.6000000000000018E-3</v>
      </c>
      <c r="R191" s="238"/>
    </row>
    <row r="192" spans="2:19" ht="27.95" customHeight="1">
      <c r="B192" s="236"/>
      <c r="C192" s="244"/>
      <c r="D192" s="20"/>
      <c r="E192" s="21"/>
      <c r="F192" s="31"/>
      <c r="G192" s="14" t="s">
        <v>13</v>
      </c>
      <c r="H192" s="15">
        <v>0.1</v>
      </c>
      <c r="I192" s="165" t="s">
        <v>1358</v>
      </c>
      <c r="J192" s="13" t="s">
        <v>946</v>
      </c>
      <c r="K192" s="165" t="s">
        <v>79</v>
      </c>
      <c r="L192" s="13" t="s">
        <v>299</v>
      </c>
      <c r="M192" s="85">
        <f>M191</f>
        <v>0.2</v>
      </c>
      <c r="N192" s="15">
        <f t="shared" si="44"/>
        <v>0</v>
      </c>
      <c r="O192" s="78">
        <f t="shared" si="45"/>
        <v>2.0000000000000004E-2</v>
      </c>
      <c r="P192" s="78">
        <f t="shared" si="46"/>
        <v>0</v>
      </c>
      <c r="Q192" s="153">
        <f t="shared" si="47"/>
        <v>0</v>
      </c>
      <c r="R192" s="238"/>
    </row>
    <row r="193" spans="2:18" ht="27.95" customHeight="1">
      <c r="B193" s="236"/>
      <c r="C193" s="244"/>
      <c r="D193" s="20"/>
      <c r="E193" s="21"/>
      <c r="F193" s="31"/>
      <c r="G193" s="90" t="s">
        <v>14</v>
      </c>
      <c r="H193" s="172">
        <v>0.1</v>
      </c>
      <c r="I193" s="179" t="s">
        <v>1357</v>
      </c>
      <c r="J193" s="13" t="s">
        <v>946</v>
      </c>
      <c r="K193" s="165" t="s">
        <v>79</v>
      </c>
      <c r="L193" s="13" t="s">
        <v>299</v>
      </c>
      <c r="M193" s="93">
        <f>M192</f>
        <v>0.2</v>
      </c>
      <c r="N193" s="15">
        <f t="shared" si="44"/>
        <v>0</v>
      </c>
      <c r="O193" s="78">
        <f t="shared" si="45"/>
        <v>2.0000000000000004E-2</v>
      </c>
      <c r="P193" s="78">
        <f t="shared" si="46"/>
        <v>0</v>
      </c>
      <c r="Q193" s="153">
        <f t="shared" si="47"/>
        <v>0</v>
      </c>
      <c r="R193" s="238"/>
    </row>
    <row r="194" spans="2:18" ht="27.95" customHeight="1">
      <c r="B194" s="236"/>
      <c r="C194" s="244"/>
      <c r="D194" s="17" t="s">
        <v>1043</v>
      </c>
      <c r="E194" s="18" t="s">
        <v>890</v>
      </c>
      <c r="F194" s="19" t="s">
        <v>1301</v>
      </c>
      <c r="G194" s="14" t="s">
        <v>12</v>
      </c>
      <c r="H194" s="15">
        <v>0.8</v>
      </c>
      <c r="I194" s="179" t="s">
        <v>1357</v>
      </c>
      <c r="J194" s="13" t="s">
        <v>946</v>
      </c>
      <c r="K194" s="165" t="s">
        <v>79</v>
      </c>
      <c r="L194" s="13" t="s">
        <v>299</v>
      </c>
      <c r="M194" s="85">
        <v>0.2</v>
      </c>
      <c r="N194" s="15">
        <f t="shared" si="44"/>
        <v>0</v>
      </c>
      <c r="O194" s="78">
        <f t="shared" si="45"/>
        <v>0.16000000000000003</v>
      </c>
      <c r="P194" s="78">
        <f t="shared" si="46"/>
        <v>0</v>
      </c>
      <c r="Q194" s="153">
        <f t="shared" si="47"/>
        <v>0</v>
      </c>
      <c r="R194" s="238"/>
    </row>
    <row r="195" spans="2:18" ht="27.95" customHeight="1">
      <c r="B195" s="236"/>
      <c r="C195" s="244"/>
      <c r="D195" s="20"/>
      <c r="E195" s="21"/>
      <c r="F195" s="31"/>
      <c r="G195" s="14" t="s">
        <v>13</v>
      </c>
      <c r="H195" s="15">
        <v>0.1</v>
      </c>
      <c r="I195" s="165" t="s">
        <v>1359</v>
      </c>
      <c r="J195" s="13" t="s">
        <v>1511</v>
      </c>
      <c r="K195" s="165" t="s">
        <v>221</v>
      </c>
      <c r="L195" s="206" t="s">
        <v>1352</v>
      </c>
      <c r="M195" s="85">
        <f>M194</f>
        <v>0.2</v>
      </c>
      <c r="N195" s="15">
        <f t="shared" si="44"/>
        <v>0.99</v>
      </c>
      <c r="O195" s="78">
        <f t="shared" si="45"/>
        <v>0</v>
      </c>
      <c r="P195" s="78">
        <f t="shared" si="46"/>
        <v>1.9800000000000005E-2</v>
      </c>
      <c r="Q195" s="153">
        <f t="shared" si="47"/>
        <v>2.0000000000000023E-4</v>
      </c>
      <c r="R195" s="238"/>
    </row>
    <row r="196" spans="2:18" ht="27.95" customHeight="1">
      <c r="B196" s="236"/>
      <c r="C196" s="244"/>
      <c r="D196" s="20"/>
      <c r="E196" s="21"/>
      <c r="F196" s="31"/>
      <c r="G196" s="90" t="s">
        <v>14</v>
      </c>
      <c r="H196" s="172">
        <v>0.1</v>
      </c>
      <c r="I196" s="179" t="s">
        <v>1357</v>
      </c>
      <c r="J196" s="180" t="s">
        <v>946</v>
      </c>
      <c r="K196" s="179" t="s">
        <v>79</v>
      </c>
      <c r="L196" s="180" t="s">
        <v>299</v>
      </c>
      <c r="M196" s="93">
        <f>M195</f>
        <v>0.2</v>
      </c>
      <c r="N196" s="15">
        <f t="shared" si="44"/>
        <v>0</v>
      </c>
      <c r="O196" s="78">
        <f t="shared" si="45"/>
        <v>2.0000000000000004E-2</v>
      </c>
      <c r="P196" s="78">
        <f t="shared" si="46"/>
        <v>0</v>
      </c>
      <c r="Q196" s="153">
        <f t="shared" si="47"/>
        <v>0</v>
      </c>
      <c r="R196" s="238"/>
    </row>
    <row r="197" spans="2:18" ht="27.95" customHeight="1">
      <c r="B197" s="236"/>
      <c r="C197" s="244"/>
      <c r="D197" s="17" t="s">
        <v>1500</v>
      </c>
      <c r="E197" s="18" t="s">
        <v>1247</v>
      </c>
      <c r="F197" s="19" t="s">
        <v>1295</v>
      </c>
      <c r="G197" s="168" t="s">
        <v>1326</v>
      </c>
      <c r="H197" s="164">
        <v>0.3</v>
      </c>
      <c r="I197" s="165" t="s">
        <v>204</v>
      </c>
      <c r="J197" s="13" t="s">
        <v>1512</v>
      </c>
      <c r="K197" s="165" t="s">
        <v>1350</v>
      </c>
      <c r="L197" s="207" t="s">
        <v>1352</v>
      </c>
      <c r="M197" s="85">
        <v>15</v>
      </c>
      <c r="N197" s="15">
        <f>IF(K197="Detected", 0.9,0)</f>
        <v>0.9</v>
      </c>
      <c r="O197" s="78">
        <f t="shared" si="45"/>
        <v>0</v>
      </c>
      <c r="P197" s="78">
        <f t="shared" si="46"/>
        <v>4.05</v>
      </c>
      <c r="Q197" s="153">
        <f t="shared" si="47"/>
        <v>0.4499999999999999</v>
      </c>
      <c r="R197" s="557" t="s">
        <v>4480</v>
      </c>
    </row>
    <row r="198" spans="2:18" ht="27.95" customHeight="1">
      <c r="B198" s="236"/>
      <c r="C198" s="244"/>
      <c r="D198" s="20"/>
      <c r="E198" s="21"/>
      <c r="F198" s="31"/>
      <c r="G198" s="168" t="s">
        <v>1327</v>
      </c>
      <c r="H198" s="164">
        <v>0.3</v>
      </c>
      <c r="I198" s="161" t="s">
        <v>68</v>
      </c>
      <c r="J198" s="13" t="s">
        <v>1512</v>
      </c>
      <c r="K198" s="161" t="s">
        <v>1350</v>
      </c>
      <c r="L198" s="207" t="s">
        <v>1352</v>
      </c>
      <c r="M198" s="85">
        <f>M197</f>
        <v>15</v>
      </c>
      <c r="N198" s="15">
        <f>IF(K198="Detected", 0.9,0)</f>
        <v>0.9</v>
      </c>
      <c r="O198" s="78">
        <f t="shared" si="45"/>
        <v>0</v>
      </c>
      <c r="P198" s="78">
        <f t="shared" si="46"/>
        <v>4.05</v>
      </c>
      <c r="Q198" s="153">
        <f t="shared" si="47"/>
        <v>0.4499999999999999</v>
      </c>
      <c r="R198" s="558"/>
    </row>
    <row r="199" spans="2:18" ht="27.95" customHeight="1">
      <c r="B199" s="236"/>
      <c r="C199" s="244"/>
      <c r="D199" s="20"/>
      <c r="E199" s="21"/>
      <c r="F199" s="31"/>
      <c r="G199" s="168" t="s">
        <v>1328</v>
      </c>
      <c r="H199" s="164">
        <v>0.3</v>
      </c>
      <c r="I199" s="165" t="s">
        <v>1356</v>
      </c>
      <c r="J199" s="162" t="s">
        <v>1513</v>
      </c>
      <c r="K199" s="161" t="s">
        <v>1350</v>
      </c>
      <c r="L199" s="207" t="s">
        <v>1352</v>
      </c>
      <c r="M199" s="85">
        <f>M198</f>
        <v>15</v>
      </c>
      <c r="N199" s="15">
        <f>IF(K199="Detected", 0.9,0)</f>
        <v>0.9</v>
      </c>
      <c r="O199" s="78">
        <f t="shared" si="45"/>
        <v>0</v>
      </c>
      <c r="P199" s="78">
        <f t="shared" si="46"/>
        <v>4.05</v>
      </c>
      <c r="Q199" s="153">
        <f t="shared" si="47"/>
        <v>0.4499999999999999</v>
      </c>
      <c r="R199" s="558"/>
    </row>
    <row r="200" spans="2:18" ht="39.950000000000003" customHeight="1">
      <c r="B200" s="236"/>
      <c r="C200" s="244"/>
      <c r="D200" s="20"/>
      <c r="E200" s="21"/>
      <c r="F200" s="31"/>
      <c r="G200" s="168" t="s">
        <v>1329</v>
      </c>
      <c r="H200" s="164">
        <v>0.1</v>
      </c>
      <c r="I200" s="165" t="s">
        <v>1356</v>
      </c>
      <c r="J200" s="162" t="s">
        <v>1514</v>
      </c>
      <c r="K200" s="165" t="s">
        <v>1350</v>
      </c>
      <c r="L200" s="207" t="s">
        <v>1352</v>
      </c>
      <c r="M200" s="93">
        <f>M199</f>
        <v>15</v>
      </c>
      <c r="N200" s="15">
        <f>IF(K200="Detected", 0.9,0)</f>
        <v>0.9</v>
      </c>
      <c r="O200" s="78">
        <f t="shared" si="45"/>
        <v>0</v>
      </c>
      <c r="P200" s="78">
        <f t="shared" si="46"/>
        <v>1.35</v>
      </c>
      <c r="Q200" s="153">
        <f t="shared" si="47"/>
        <v>0.14999999999999997</v>
      </c>
      <c r="R200" s="559"/>
    </row>
    <row r="201" spans="2:18" ht="27.95" customHeight="1">
      <c r="B201" s="236"/>
      <c r="C201" s="244"/>
      <c r="D201" s="17" t="s">
        <v>1501</v>
      </c>
      <c r="E201" s="18" t="s">
        <v>890</v>
      </c>
      <c r="F201" s="19" t="s">
        <v>1302</v>
      </c>
      <c r="G201" s="14" t="s">
        <v>12</v>
      </c>
      <c r="H201" s="15">
        <v>0.8</v>
      </c>
      <c r="I201" s="165" t="s">
        <v>204</v>
      </c>
      <c r="J201" s="13" t="s">
        <v>1512</v>
      </c>
      <c r="K201" s="165" t="s">
        <v>1350</v>
      </c>
      <c r="L201" s="207" t="s">
        <v>1352</v>
      </c>
      <c r="M201" s="85">
        <v>0.2</v>
      </c>
      <c r="N201" s="15">
        <f t="shared" si="44"/>
        <v>0.99</v>
      </c>
      <c r="O201" s="78">
        <f t="shared" si="45"/>
        <v>0</v>
      </c>
      <c r="P201" s="78">
        <f t="shared" si="46"/>
        <v>0.15840000000000004</v>
      </c>
      <c r="Q201" s="153">
        <f t="shared" si="47"/>
        <v>1.6000000000000018E-3</v>
      </c>
      <c r="R201" s="238"/>
    </row>
    <row r="202" spans="2:18" ht="27.95" customHeight="1">
      <c r="B202" s="236"/>
      <c r="C202" s="244"/>
      <c r="D202" s="20"/>
      <c r="E202" s="21"/>
      <c r="F202" s="31"/>
      <c r="G202" s="14" t="s">
        <v>13</v>
      </c>
      <c r="H202" s="15">
        <v>0.1</v>
      </c>
      <c r="I202" s="165" t="s">
        <v>1380</v>
      </c>
      <c r="J202" s="180" t="s">
        <v>946</v>
      </c>
      <c r="K202" s="179" t="s">
        <v>298</v>
      </c>
      <c r="L202" s="173" t="s">
        <v>109</v>
      </c>
      <c r="M202" s="85">
        <f>M201</f>
        <v>0.2</v>
      </c>
      <c r="N202" s="15">
        <f t="shared" si="44"/>
        <v>0</v>
      </c>
      <c r="O202" s="78">
        <f t="shared" si="45"/>
        <v>2.0000000000000004E-2</v>
      </c>
      <c r="P202" s="78">
        <f t="shared" si="46"/>
        <v>0</v>
      </c>
      <c r="Q202" s="153">
        <f t="shared" si="47"/>
        <v>0</v>
      </c>
      <c r="R202" s="238"/>
    </row>
    <row r="203" spans="2:18" ht="27.95" customHeight="1">
      <c r="B203" s="236"/>
      <c r="C203" s="244"/>
      <c r="D203" s="20"/>
      <c r="E203" s="21"/>
      <c r="F203" s="31"/>
      <c r="G203" s="90" t="s">
        <v>14</v>
      </c>
      <c r="H203" s="172">
        <v>0.1</v>
      </c>
      <c r="I203" s="179" t="s">
        <v>222</v>
      </c>
      <c r="J203" s="180" t="s">
        <v>946</v>
      </c>
      <c r="K203" s="179" t="s">
        <v>298</v>
      </c>
      <c r="L203" s="173" t="s">
        <v>109</v>
      </c>
      <c r="M203" s="93">
        <f>M202</f>
        <v>0.2</v>
      </c>
      <c r="N203" s="15">
        <f t="shared" si="44"/>
        <v>0</v>
      </c>
      <c r="O203" s="78">
        <f t="shared" si="45"/>
        <v>2.0000000000000004E-2</v>
      </c>
      <c r="P203" s="78">
        <f t="shared" si="46"/>
        <v>0</v>
      </c>
      <c r="Q203" s="153">
        <f t="shared" si="47"/>
        <v>0</v>
      </c>
      <c r="R203" s="238"/>
    </row>
    <row r="204" spans="2:18" ht="27.95" customHeight="1">
      <c r="B204" s="236"/>
      <c r="C204" s="244"/>
      <c r="D204" s="17" t="s">
        <v>1502</v>
      </c>
      <c r="E204" s="18" t="s">
        <v>890</v>
      </c>
      <c r="F204" s="19" t="s">
        <v>1303</v>
      </c>
      <c r="G204" s="14" t="s">
        <v>12</v>
      </c>
      <c r="H204" s="15">
        <v>0.8</v>
      </c>
      <c r="I204" s="179" t="s">
        <v>222</v>
      </c>
      <c r="J204" s="180" t="s">
        <v>946</v>
      </c>
      <c r="K204" s="179" t="s">
        <v>298</v>
      </c>
      <c r="L204" s="173" t="s">
        <v>109</v>
      </c>
      <c r="M204" s="85">
        <v>0.2</v>
      </c>
      <c r="N204" s="15">
        <f t="shared" si="44"/>
        <v>0</v>
      </c>
      <c r="O204" s="78">
        <f t="shared" si="45"/>
        <v>0.16000000000000003</v>
      </c>
      <c r="P204" s="78">
        <f t="shared" si="46"/>
        <v>0</v>
      </c>
      <c r="Q204" s="153">
        <f t="shared" si="47"/>
        <v>0</v>
      </c>
      <c r="R204" s="238"/>
    </row>
    <row r="205" spans="2:18" ht="27.95" customHeight="1">
      <c r="B205" s="236"/>
      <c r="C205" s="244"/>
      <c r="D205" s="20"/>
      <c r="E205" s="21"/>
      <c r="F205" s="31"/>
      <c r="G205" s="14" t="s">
        <v>13</v>
      </c>
      <c r="H205" s="15">
        <v>0.1</v>
      </c>
      <c r="I205" s="165" t="s">
        <v>204</v>
      </c>
      <c r="J205" s="13" t="s">
        <v>1515</v>
      </c>
      <c r="K205" s="165" t="s">
        <v>1350</v>
      </c>
      <c r="L205" s="207" t="s">
        <v>1352</v>
      </c>
      <c r="M205" s="85">
        <f>M204</f>
        <v>0.2</v>
      </c>
      <c r="N205" s="15">
        <f t="shared" si="44"/>
        <v>0.99</v>
      </c>
      <c r="O205" s="78">
        <f t="shared" si="45"/>
        <v>0</v>
      </c>
      <c r="P205" s="78">
        <f t="shared" si="46"/>
        <v>1.9800000000000005E-2</v>
      </c>
      <c r="Q205" s="153">
        <f t="shared" si="47"/>
        <v>2.0000000000000023E-4</v>
      </c>
      <c r="R205" s="238"/>
    </row>
    <row r="206" spans="2:18" ht="27.95" customHeight="1">
      <c r="B206" s="236"/>
      <c r="C206" s="244"/>
      <c r="D206" s="20"/>
      <c r="E206" s="21"/>
      <c r="F206" s="31"/>
      <c r="G206" s="90" t="s">
        <v>14</v>
      </c>
      <c r="H206" s="172">
        <v>0.1</v>
      </c>
      <c r="I206" s="179" t="s">
        <v>222</v>
      </c>
      <c r="J206" s="180" t="s">
        <v>946</v>
      </c>
      <c r="K206" s="179" t="s">
        <v>298</v>
      </c>
      <c r="L206" s="173" t="s">
        <v>109</v>
      </c>
      <c r="M206" s="93">
        <f>M205</f>
        <v>0.2</v>
      </c>
      <c r="N206" s="15">
        <f t="shared" si="44"/>
        <v>0</v>
      </c>
      <c r="O206" s="78">
        <f t="shared" si="45"/>
        <v>2.0000000000000004E-2</v>
      </c>
      <c r="P206" s="78">
        <f t="shared" si="46"/>
        <v>0</v>
      </c>
      <c r="Q206" s="153">
        <f t="shared" si="47"/>
        <v>0</v>
      </c>
      <c r="R206" s="238"/>
    </row>
    <row r="207" spans="2:18" ht="27.95" customHeight="1">
      <c r="B207" s="236"/>
      <c r="C207" s="244"/>
      <c r="D207" s="17" t="s">
        <v>1503</v>
      </c>
      <c r="E207" s="18" t="s">
        <v>71</v>
      </c>
      <c r="F207" s="19" t="s">
        <v>1305</v>
      </c>
      <c r="G207" s="14" t="s">
        <v>205</v>
      </c>
      <c r="H207" s="15">
        <v>0.4</v>
      </c>
      <c r="I207" s="179" t="s">
        <v>222</v>
      </c>
      <c r="J207" s="180" t="s">
        <v>946</v>
      </c>
      <c r="K207" s="179" t="s">
        <v>298</v>
      </c>
      <c r="L207" s="173" t="s">
        <v>109</v>
      </c>
      <c r="M207" s="85">
        <v>2</v>
      </c>
      <c r="N207" s="15">
        <f t="shared" si="44"/>
        <v>0</v>
      </c>
      <c r="O207" s="78">
        <f t="shared" si="45"/>
        <v>0.8</v>
      </c>
      <c r="P207" s="78">
        <f t="shared" si="46"/>
        <v>0</v>
      </c>
      <c r="Q207" s="153">
        <f t="shared" si="47"/>
        <v>0</v>
      </c>
      <c r="R207" s="238"/>
    </row>
    <row r="208" spans="2:18" ht="27.95" customHeight="1">
      <c r="B208" s="236"/>
      <c r="C208" s="244"/>
      <c r="D208" s="20"/>
      <c r="E208" s="21"/>
      <c r="F208" s="31"/>
      <c r="G208" s="14" t="s">
        <v>206</v>
      </c>
      <c r="H208" s="15">
        <v>0.4</v>
      </c>
      <c r="I208" s="165" t="s">
        <v>204</v>
      </c>
      <c r="J208" s="13" t="s">
        <v>1516</v>
      </c>
      <c r="K208" s="165" t="s">
        <v>1350</v>
      </c>
      <c r="L208" s="207" t="s">
        <v>1352</v>
      </c>
      <c r="M208" s="85">
        <f>M207</f>
        <v>2</v>
      </c>
      <c r="N208" s="15">
        <f t="shared" si="44"/>
        <v>0.99</v>
      </c>
      <c r="O208" s="78">
        <f t="shared" si="45"/>
        <v>0</v>
      </c>
      <c r="P208" s="78">
        <f t="shared" si="46"/>
        <v>0.79200000000000004</v>
      </c>
      <c r="Q208" s="153">
        <f t="shared" si="47"/>
        <v>8.0000000000000071E-3</v>
      </c>
      <c r="R208" s="238"/>
    </row>
    <row r="209" spans="2:18" ht="27.95" customHeight="1">
      <c r="B209" s="236"/>
      <c r="C209" s="244"/>
      <c r="D209" s="20"/>
      <c r="E209" s="21"/>
      <c r="F209" s="31"/>
      <c r="G209" s="90" t="s">
        <v>14</v>
      </c>
      <c r="H209" s="172">
        <v>0.2</v>
      </c>
      <c r="I209" s="179" t="s">
        <v>222</v>
      </c>
      <c r="J209" s="180" t="s">
        <v>946</v>
      </c>
      <c r="K209" s="179" t="s">
        <v>298</v>
      </c>
      <c r="L209" s="173" t="s">
        <v>109</v>
      </c>
      <c r="M209" s="85">
        <f>M208</f>
        <v>2</v>
      </c>
      <c r="N209" s="15">
        <f t="shared" si="44"/>
        <v>0</v>
      </c>
      <c r="O209" s="78">
        <f t="shared" si="45"/>
        <v>0.4</v>
      </c>
      <c r="P209" s="78">
        <f t="shared" si="46"/>
        <v>0</v>
      </c>
      <c r="Q209" s="153">
        <f t="shared" si="47"/>
        <v>0</v>
      </c>
      <c r="R209" s="238"/>
    </row>
    <row r="210" spans="2:18" ht="27.95" customHeight="1">
      <c r="B210" s="236"/>
      <c r="C210" s="244"/>
      <c r="D210" s="17" t="s">
        <v>111</v>
      </c>
      <c r="E210" s="18" t="s">
        <v>71</v>
      </c>
      <c r="F210" s="19" t="s">
        <v>1305</v>
      </c>
      <c r="G210" s="14" t="s">
        <v>205</v>
      </c>
      <c r="H210" s="15">
        <v>0.4</v>
      </c>
      <c r="I210" s="179" t="s">
        <v>222</v>
      </c>
      <c r="J210" s="180" t="s">
        <v>946</v>
      </c>
      <c r="K210" s="179" t="s">
        <v>298</v>
      </c>
      <c r="L210" s="173" t="s">
        <v>109</v>
      </c>
      <c r="M210" s="85">
        <v>2</v>
      </c>
      <c r="N210" s="15">
        <f t="shared" si="44"/>
        <v>0</v>
      </c>
      <c r="O210" s="78">
        <f t="shared" si="45"/>
        <v>0.8</v>
      </c>
      <c r="P210" s="78">
        <f t="shared" si="46"/>
        <v>0</v>
      </c>
      <c r="Q210" s="153">
        <f t="shared" si="47"/>
        <v>0</v>
      </c>
      <c r="R210" s="238"/>
    </row>
    <row r="211" spans="2:18" ht="27.95" customHeight="1">
      <c r="B211" s="236"/>
      <c r="C211" s="244"/>
      <c r="D211" s="20"/>
      <c r="E211" s="21"/>
      <c r="F211" s="31"/>
      <c r="G211" s="14" t="s">
        <v>206</v>
      </c>
      <c r="H211" s="15">
        <v>0.4</v>
      </c>
      <c r="I211" s="165" t="s">
        <v>68</v>
      </c>
      <c r="J211" s="13" t="s">
        <v>1443</v>
      </c>
      <c r="K211" s="16" t="s">
        <v>20</v>
      </c>
      <c r="L211" s="206" t="s">
        <v>1352</v>
      </c>
      <c r="M211" s="209">
        <f>M210</f>
        <v>2</v>
      </c>
      <c r="N211" s="15">
        <f t="shared" si="44"/>
        <v>0.99</v>
      </c>
      <c r="O211" s="78">
        <f t="shared" si="45"/>
        <v>0</v>
      </c>
      <c r="P211" s="78">
        <f t="shared" si="46"/>
        <v>0.79200000000000004</v>
      </c>
      <c r="Q211" s="153">
        <f t="shared" si="47"/>
        <v>8.0000000000000071E-3</v>
      </c>
      <c r="R211" s="238"/>
    </row>
    <row r="212" spans="2:18" ht="27.95" customHeight="1">
      <c r="B212" s="236"/>
      <c r="C212" s="244"/>
      <c r="D212" s="20"/>
      <c r="E212" s="21"/>
      <c r="F212" s="31"/>
      <c r="G212" s="90" t="s">
        <v>14</v>
      </c>
      <c r="H212" s="172">
        <v>0.2</v>
      </c>
      <c r="I212" s="179" t="s">
        <v>222</v>
      </c>
      <c r="J212" s="180" t="s">
        <v>946</v>
      </c>
      <c r="K212" s="179" t="s">
        <v>298</v>
      </c>
      <c r="L212" s="173" t="s">
        <v>109</v>
      </c>
      <c r="M212" s="85">
        <f>M211</f>
        <v>2</v>
      </c>
      <c r="N212" s="15">
        <f t="shared" si="44"/>
        <v>0</v>
      </c>
      <c r="O212" s="78">
        <f t="shared" si="45"/>
        <v>0.4</v>
      </c>
      <c r="P212" s="78">
        <f t="shared" si="46"/>
        <v>0</v>
      </c>
      <c r="Q212" s="153">
        <f t="shared" si="47"/>
        <v>0</v>
      </c>
      <c r="R212" s="238"/>
    </row>
    <row r="213" spans="2:18" ht="27.95" customHeight="1">
      <c r="B213" s="236"/>
      <c r="C213" s="21"/>
      <c r="D213" s="17" t="s">
        <v>1504</v>
      </c>
      <c r="E213" s="18" t="s">
        <v>899</v>
      </c>
      <c r="F213" s="19" t="s">
        <v>1331</v>
      </c>
      <c r="G213" s="168" t="s">
        <v>356</v>
      </c>
      <c r="H213" s="164">
        <v>0.25</v>
      </c>
      <c r="I213" s="165" t="s">
        <v>204</v>
      </c>
      <c r="J213" s="13" t="s">
        <v>1512</v>
      </c>
      <c r="K213" s="165" t="s">
        <v>1350</v>
      </c>
      <c r="L213" s="207" t="s">
        <v>1352</v>
      </c>
      <c r="M213" s="85">
        <v>0.69</v>
      </c>
      <c r="N213" s="15">
        <f t="shared" si="44"/>
        <v>0.99</v>
      </c>
      <c r="O213" s="78">
        <f t="shared" si="45"/>
        <v>0</v>
      </c>
      <c r="P213" s="78">
        <f t="shared" si="46"/>
        <v>0.17077499999999998</v>
      </c>
      <c r="Q213" s="153">
        <f t="shared" si="47"/>
        <v>1.7250000000000015E-3</v>
      </c>
      <c r="R213" s="557" t="s">
        <v>4477</v>
      </c>
    </row>
    <row r="214" spans="2:18" ht="27.95" customHeight="1">
      <c r="B214" s="236"/>
      <c r="C214" s="21"/>
      <c r="D214" s="20"/>
      <c r="E214" s="21"/>
      <c r="F214" s="31"/>
      <c r="G214" s="168" t="s">
        <v>886</v>
      </c>
      <c r="H214" s="164">
        <v>0.25</v>
      </c>
      <c r="I214" s="16" t="s">
        <v>68</v>
      </c>
      <c r="J214" s="13" t="s">
        <v>1517</v>
      </c>
      <c r="K214" s="16" t="s">
        <v>82</v>
      </c>
      <c r="L214" s="207" t="s">
        <v>1352</v>
      </c>
      <c r="M214" s="85">
        <f>M213</f>
        <v>0.69</v>
      </c>
      <c r="N214" s="15">
        <f t="shared" si="44"/>
        <v>0.99</v>
      </c>
      <c r="O214" s="78">
        <f t="shared" si="45"/>
        <v>0</v>
      </c>
      <c r="P214" s="78">
        <f t="shared" si="46"/>
        <v>0.17077499999999998</v>
      </c>
      <c r="Q214" s="153">
        <f t="shared" si="47"/>
        <v>1.7250000000000015E-3</v>
      </c>
      <c r="R214" s="558"/>
    </row>
    <row r="215" spans="2:18" ht="27.95" customHeight="1">
      <c r="B215" s="236"/>
      <c r="C215" s="21"/>
      <c r="D215" s="20"/>
      <c r="E215" s="21"/>
      <c r="F215" s="31"/>
      <c r="G215" s="168" t="s">
        <v>887</v>
      </c>
      <c r="H215" s="164">
        <v>0.25</v>
      </c>
      <c r="I215" s="16" t="s">
        <v>930</v>
      </c>
      <c r="J215" s="13" t="s">
        <v>1514</v>
      </c>
      <c r="K215" s="16" t="s">
        <v>82</v>
      </c>
      <c r="L215" s="207" t="s">
        <v>1352</v>
      </c>
      <c r="M215" s="85">
        <f>M214</f>
        <v>0.69</v>
      </c>
      <c r="N215" s="15">
        <f t="shared" si="44"/>
        <v>0.99</v>
      </c>
      <c r="O215" s="78">
        <f t="shared" si="45"/>
        <v>0</v>
      </c>
      <c r="P215" s="78">
        <f t="shared" si="46"/>
        <v>0.17077499999999998</v>
      </c>
      <c r="Q215" s="153">
        <f t="shared" si="47"/>
        <v>1.7250000000000015E-3</v>
      </c>
      <c r="R215" s="558"/>
    </row>
    <row r="216" spans="2:18" ht="27.95" customHeight="1">
      <c r="B216" s="236"/>
      <c r="C216" s="21"/>
      <c r="D216" s="20"/>
      <c r="E216" s="21"/>
      <c r="F216" s="31"/>
      <c r="G216" s="186" t="s">
        <v>888</v>
      </c>
      <c r="H216" s="183">
        <v>0.25</v>
      </c>
      <c r="I216" s="165" t="s">
        <v>204</v>
      </c>
      <c r="J216" s="13" t="s">
        <v>1512</v>
      </c>
      <c r="K216" s="165" t="s">
        <v>1350</v>
      </c>
      <c r="L216" s="207" t="s">
        <v>1352</v>
      </c>
      <c r="M216" s="93">
        <f>M215</f>
        <v>0.69</v>
      </c>
      <c r="N216" s="15">
        <f t="shared" si="44"/>
        <v>0.99</v>
      </c>
      <c r="O216" s="78">
        <f t="shared" si="45"/>
        <v>0</v>
      </c>
      <c r="P216" s="78">
        <f t="shared" si="46"/>
        <v>0.17077499999999998</v>
      </c>
      <c r="Q216" s="153">
        <f t="shared" si="47"/>
        <v>1.7250000000000015E-3</v>
      </c>
      <c r="R216" s="559"/>
    </row>
    <row r="217" spans="2:18" ht="27.95" customHeight="1">
      <c r="B217" s="236"/>
      <c r="C217" s="21"/>
      <c r="D217" s="17" t="s">
        <v>1505</v>
      </c>
      <c r="E217" s="18" t="s">
        <v>1332</v>
      </c>
      <c r="F217" s="19" t="s">
        <v>1334</v>
      </c>
      <c r="G217" s="168" t="s">
        <v>356</v>
      </c>
      <c r="H217" s="164">
        <v>0.25</v>
      </c>
      <c r="I217" s="16" t="s">
        <v>81</v>
      </c>
      <c r="J217" s="12" t="s">
        <v>946</v>
      </c>
      <c r="K217" s="16" t="s">
        <v>298</v>
      </c>
      <c r="L217" s="65" t="s">
        <v>217</v>
      </c>
      <c r="M217" s="85">
        <v>1</v>
      </c>
      <c r="N217" s="15">
        <f t="shared" si="44"/>
        <v>0</v>
      </c>
      <c r="O217" s="78">
        <f t="shared" si="45"/>
        <v>0.25</v>
      </c>
      <c r="P217" s="78">
        <f t="shared" si="46"/>
        <v>0</v>
      </c>
      <c r="Q217" s="153">
        <f t="shared" si="47"/>
        <v>0</v>
      </c>
      <c r="R217" s="238"/>
    </row>
    <row r="218" spans="2:18" ht="27.95" customHeight="1">
      <c r="B218" s="236"/>
      <c r="C218" s="21"/>
      <c r="D218" s="20"/>
      <c r="E218" s="21"/>
      <c r="F218" s="31"/>
      <c r="G218" s="168" t="s">
        <v>886</v>
      </c>
      <c r="H218" s="164">
        <v>0.25</v>
      </c>
      <c r="I218" s="16" t="s">
        <v>68</v>
      </c>
      <c r="J218" s="13" t="s">
        <v>1512</v>
      </c>
      <c r="K218" s="16" t="s">
        <v>82</v>
      </c>
      <c r="L218" s="207" t="s">
        <v>1352</v>
      </c>
      <c r="M218" s="85">
        <f>M217</f>
        <v>1</v>
      </c>
      <c r="N218" s="15">
        <f t="shared" si="44"/>
        <v>0.99</v>
      </c>
      <c r="O218" s="78">
        <f t="shared" si="45"/>
        <v>0</v>
      </c>
      <c r="P218" s="78">
        <f t="shared" si="46"/>
        <v>0.2475</v>
      </c>
      <c r="Q218" s="153">
        <f t="shared" si="47"/>
        <v>2.5000000000000022E-3</v>
      </c>
      <c r="R218" s="238"/>
    </row>
    <row r="219" spans="2:18" ht="27.95" customHeight="1">
      <c r="B219" s="236"/>
      <c r="C219" s="21"/>
      <c r="D219" s="20"/>
      <c r="E219" s="21"/>
      <c r="F219" s="31"/>
      <c r="G219" s="168" t="s">
        <v>887</v>
      </c>
      <c r="H219" s="164">
        <v>0.25</v>
      </c>
      <c r="I219" s="16" t="s">
        <v>339</v>
      </c>
      <c r="J219" s="13" t="s">
        <v>1512</v>
      </c>
      <c r="K219" s="16" t="s">
        <v>1385</v>
      </c>
      <c r="L219" s="207" t="s">
        <v>1352</v>
      </c>
      <c r="M219" s="85">
        <f>M218</f>
        <v>1</v>
      </c>
      <c r="N219" s="15">
        <f t="shared" si="44"/>
        <v>0.99</v>
      </c>
      <c r="O219" s="78">
        <f t="shared" si="45"/>
        <v>0</v>
      </c>
      <c r="P219" s="78">
        <f t="shared" si="46"/>
        <v>0.2475</v>
      </c>
      <c r="Q219" s="153">
        <f t="shared" si="47"/>
        <v>2.5000000000000022E-3</v>
      </c>
      <c r="R219" s="238"/>
    </row>
    <row r="220" spans="2:18" ht="27.95" customHeight="1">
      <c r="B220" s="236"/>
      <c r="C220" s="21"/>
      <c r="D220" s="20"/>
      <c r="E220" s="21"/>
      <c r="F220" s="31"/>
      <c r="G220" s="186" t="s">
        <v>888</v>
      </c>
      <c r="H220" s="183">
        <v>0.25</v>
      </c>
      <c r="I220" s="91" t="s">
        <v>68</v>
      </c>
      <c r="J220" s="13" t="s">
        <v>1518</v>
      </c>
      <c r="K220" s="91" t="s">
        <v>82</v>
      </c>
      <c r="L220" s="207" t="s">
        <v>1352</v>
      </c>
      <c r="M220" s="93">
        <f>M219</f>
        <v>1</v>
      </c>
      <c r="N220" s="15">
        <f t="shared" si="44"/>
        <v>0.99</v>
      </c>
      <c r="O220" s="78">
        <f t="shared" si="45"/>
        <v>0</v>
      </c>
      <c r="P220" s="78">
        <f t="shared" si="46"/>
        <v>0.2475</v>
      </c>
      <c r="Q220" s="153">
        <f t="shared" si="47"/>
        <v>2.5000000000000022E-3</v>
      </c>
      <c r="R220" s="238"/>
    </row>
    <row r="221" spans="2:18" ht="27.95" customHeight="1">
      <c r="B221" s="236"/>
      <c r="C221" s="21"/>
      <c r="D221" s="17" t="s">
        <v>1506</v>
      </c>
      <c r="E221" s="18" t="s">
        <v>890</v>
      </c>
      <c r="F221" s="19" t="s">
        <v>1294</v>
      </c>
      <c r="G221" s="14" t="s">
        <v>12</v>
      </c>
      <c r="H221" s="15">
        <v>0.8</v>
      </c>
      <c r="I221" s="165" t="s">
        <v>68</v>
      </c>
      <c r="J221" s="208" t="s">
        <v>1519</v>
      </c>
      <c r="K221" s="165" t="s">
        <v>1371</v>
      </c>
      <c r="L221" s="207" t="s">
        <v>1352</v>
      </c>
      <c r="M221" s="85">
        <v>0.2</v>
      </c>
      <c r="N221" s="15">
        <f t="shared" si="44"/>
        <v>0.99</v>
      </c>
      <c r="O221" s="78">
        <f t="shared" si="45"/>
        <v>0</v>
      </c>
      <c r="P221" s="78">
        <f t="shared" si="46"/>
        <v>0.15840000000000004</v>
      </c>
      <c r="Q221" s="153">
        <f t="shared" si="47"/>
        <v>1.6000000000000018E-3</v>
      </c>
      <c r="R221" s="238"/>
    </row>
    <row r="222" spans="2:18" ht="39.950000000000003" customHeight="1">
      <c r="B222" s="236"/>
      <c r="C222" s="21"/>
      <c r="D222" s="20"/>
      <c r="E222" s="21"/>
      <c r="F222" s="31"/>
      <c r="G222" s="14" t="s">
        <v>13</v>
      </c>
      <c r="H222" s="15">
        <v>0.1</v>
      </c>
      <c r="I222" s="165" t="s">
        <v>204</v>
      </c>
      <c r="J222" s="208" t="s">
        <v>1520</v>
      </c>
      <c r="K222" s="165" t="s">
        <v>1371</v>
      </c>
      <c r="L222" s="207" t="s">
        <v>1352</v>
      </c>
      <c r="M222" s="85">
        <f>M221</f>
        <v>0.2</v>
      </c>
      <c r="N222" s="15">
        <f t="shared" si="44"/>
        <v>0.99</v>
      </c>
      <c r="O222" s="78">
        <f t="shared" si="45"/>
        <v>0</v>
      </c>
      <c r="P222" s="78">
        <f t="shared" si="46"/>
        <v>1.9800000000000005E-2</v>
      </c>
      <c r="Q222" s="81">
        <f t="shared" si="47"/>
        <v>2.0000000000000023E-4</v>
      </c>
      <c r="R222" s="238"/>
    </row>
    <row r="223" spans="2:18" ht="27.95" customHeight="1">
      <c r="B223" s="236"/>
      <c r="C223" s="21"/>
      <c r="D223" s="20"/>
      <c r="E223" s="21"/>
      <c r="F223" s="31"/>
      <c r="G223" s="90" t="s">
        <v>14</v>
      </c>
      <c r="H223" s="172">
        <v>0.1</v>
      </c>
      <c r="I223" s="179" t="s">
        <v>81</v>
      </c>
      <c r="J223" s="180" t="s">
        <v>1369</v>
      </c>
      <c r="K223" s="179" t="s">
        <v>79</v>
      </c>
      <c r="L223" s="173" t="s">
        <v>1370</v>
      </c>
      <c r="M223" s="93">
        <f>M222</f>
        <v>0.2</v>
      </c>
      <c r="N223" s="15">
        <f t="shared" si="44"/>
        <v>0</v>
      </c>
      <c r="O223" s="78">
        <f t="shared" si="45"/>
        <v>2.0000000000000004E-2</v>
      </c>
      <c r="P223" s="78">
        <f t="shared" si="46"/>
        <v>0</v>
      </c>
      <c r="Q223" s="153">
        <f t="shared" si="47"/>
        <v>0</v>
      </c>
      <c r="R223" s="238"/>
    </row>
    <row r="224" spans="2:18" ht="27.95" customHeight="1">
      <c r="B224" s="236"/>
      <c r="C224" s="21"/>
      <c r="D224" s="17" t="s">
        <v>1246</v>
      </c>
      <c r="E224" s="18" t="s">
        <v>1247</v>
      </c>
      <c r="F224" s="19" t="s">
        <v>1295</v>
      </c>
      <c r="G224" s="168" t="s">
        <v>356</v>
      </c>
      <c r="H224" s="164">
        <v>0.25</v>
      </c>
      <c r="I224" s="165" t="s">
        <v>204</v>
      </c>
      <c r="J224" s="13" t="s">
        <v>1521</v>
      </c>
      <c r="K224" s="165" t="s">
        <v>82</v>
      </c>
      <c r="L224" s="207" t="s">
        <v>1352</v>
      </c>
      <c r="M224" s="85">
        <v>15</v>
      </c>
      <c r="N224" s="15">
        <f>IF(K224="Detected", 0.9,0)</f>
        <v>0.9</v>
      </c>
      <c r="O224" s="78">
        <f t="shared" si="45"/>
        <v>0</v>
      </c>
      <c r="P224" s="78">
        <f t="shared" si="46"/>
        <v>3.375</v>
      </c>
      <c r="Q224" s="153">
        <f t="shared" si="47"/>
        <v>0.37499999999999989</v>
      </c>
      <c r="R224" s="557" t="s">
        <v>4480</v>
      </c>
    </row>
    <row r="225" spans="2:18" ht="27.95" customHeight="1">
      <c r="B225" s="236"/>
      <c r="C225" s="21"/>
      <c r="D225" s="20"/>
      <c r="E225" s="21"/>
      <c r="F225" s="31"/>
      <c r="G225" s="168" t="s">
        <v>886</v>
      </c>
      <c r="H225" s="164">
        <v>0.25</v>
      </c>
      <c r="I225" s="165" t="s">
        <v>339</v>
      </c>
      <c r="J225" s="13" t="s">
        <v>1521</v>
      </c>
      <c r="K225" s="165" t="s">
        <v>82</v>
      </c>
      <c r="L225" s="207" t="s">
        <v>1352</v>
      </c>
      <c r="M225" s="85">
        <f>M224</f>
        <v>15</v>
      </c>
      <c r="N225" s="15">
        <f>IF(K225="Detected", 0.9,0)</f>
        <v>0.9</v>
      </c>
      <c r="O225" s="78">
        <f t="shared" si="45"/>
        <v>0</v>
      </c>
      <c r="P225" s="78">
        <f t="shared" si="46"/>
        <v>3.375</v>
      </c>
      <c r="Q225" s="153">
        <f t="shared" si="47"/>
        <v>0.37499999999999989</v>
      </c>
      <c r="R225" s="558"/>
    </row>
    <row r="226" spans="2:18" ht="27.95" customHeight="1">
      <c r="B226" s="236"/>
      <c r="C226" s="21"/>
      <c r="D226" s="20"/>
      <c r="E226" s="21"/>
      <c r="F226" s="31"/>
      <c r="G226" s="168" t="s">
        <v>887</v>
      </c>
      <c r="H226" s="164">
        <v>0.25</v>
      </c>
      <c r="I226" s="165" t="s">
        <v>339</v>
      </c>
      <c r="J226" s="13" t="s">
        <v>1521</v>
      </c>
      <c r="K226" s="165" t="s">
        <v>82</v>
      </c>
      <c r="L226" s="207" t="s">
        <v>1352</v>
      </c>
      <c r="M226" s="85">
        <f>M225</f>
        <v>15</v>
      </c>
      <c r="N226" s="15">
        <f>IF(K226="Detected", 0.9,0)</f>
        <v>0.9</v>
      </c>
      <c r="O226" s="78">
        <f t="shared" si="45"/>
        <v>0</v>
      </c>
      <c r="P226" s="78">
        <f t="shared" si="46"/>
        <v>3.375</v>
      </c>
      <c r="Q226" s="153">
        <f t="shared" si="47"/>
        <v>0.37499999999999989</v>
      </c>
      <c r="R226" s="558"/>
    </row>
    <row r="227" spans="2:18" ht="27.95" customHeight="1">
      <c r="B227" s="236"/>
      <c r="C227" s="21"/>
      <c r="D227" s="20"/>
      <c r="E227" s="21"/>
      <c r="F227" s="31"/>
      <c r="G227" s="186" t="s">
        <v>888</v>
      </c>
      <c r="H227" s="183">
        <v>0.25</v>
      </c>
      <c r="I227" s="165" t="s">
        <v>204</v>
      </c>
      <c r="J227" s="13" t="s">
        <v>1521</v>
      </c>
      <c r="K227" s="165" t="s">
        <v>1374</v>
      </c>
      <c r="L227" s="207" t="s">
        <v>1352</v>
      </c>
      <c r="M227" s="93">
        <f>M226</f>
        <v>15</v>
      </c>
      <c r="N227" s="15">
        <f>IF(K227="Detected", 0.9,0)</f>
        <v>0.9</v>
      </c>
      <c r="O227" s="78">
        <f t="shared" si="45"/>
        <v>0</v>
      </c>
      <c r="P227" s="78">
        <f t="shared" si="46"/>
        <v>3.375</v>
      </c>
      <c r="Q227" s="153">
        <f t="shared" si="47"/>
        <v>0.37499999999999989</v>
      </c>
      <c r="R227" s="559"/>
    </row>
    <row r="228" spans="2:18" ht="27.95" customHeight="1">
      <c r="B228" s="236"/>
      <c r="C228" s="21"/>
      <c r="D228" s="17" t="s">
        <v>1507</v>
      </c>
      <c r="E228" s="18" t="s">
        <v>890</v>
      </c>
      <c r="F228" s="19" t="s">
        <v>1306</v>
      </c>
      <c r="G228" s="14" t="s">
        <v>12</v>
      </c>
      <c r="H228" s="15">
        <v>0.8</v>
      </c>
      <c r="I228" s="179" t="s">
        <v>1357</v>
      </c>
      <c r="J228" s="13" t="s">
        <v>946</v>
      </c>
      <c r="K228" s="165" t="s">
        <v>79</v>
      </c>
      <c r="L228" s="13" t="s">
        <v>299</v>
      </c>
      <c r="M228" s="85">
        <v>0.2</v>
      </c>
      <c r="N228" s="15">
        <f t="shared" si="44"/>
        <v>0</v>
      </c>
      <c r="O228" s="78">
        <f t="shared" si="45"/>
        <v>0.16000000000000003</v>
      </c>
      <c r="P228" s="78">
        <f t="shared" si="46"/>
        <v>0</v>
      </c>
      <c r="Q228" s="153">
        <f t="shared" si="47"/>
        <v>0</v>
      </c>
      <c r="R228" s="238"/>
    </row>
    <row r="229" spans="2:18" ht="27.95" customHeight="1">
      <c r="B229" s="236"/>
      <c r="C229" s="21"/>
      <c r="D229" s="20"/>
      <c r="E229" s="21"/>
      <c r="F229" s="31"/>
      <c r="G229" s="14" t="s">
        <v>13</v>
      </c>
      <c r="H229" s="15">
        <v>0.1</v>
      </c>
      <c r="I229" s="165" t="s">
        <v>1359</v>
      </c>
      <c r="J229" s="13" t="s">
        <v>1521</v>
      </c>
      <c r="K229" s="165" t="s">
        <v>221</v>
      </c>
      <c r="L229" s="206" t="s">
        <v>1352</v>
      </c>
      <c r="M229" s="85">
        <f>M228</f>
        <v>0.2</v>
      </c>
      <c r="N229" s="15">
        <f t="shared" si="44"/>
        <v>0.99</v>
      </c>
      <c r="O229" s="78">
        <f t="shared" si="45"/>
        <v>0</v>
      </c>
      <c r="P229" s="78">
        <f t="shared" si="46"/>
        <v>1.9800000000000005E-2</v>
      </c>
      <c r="Q229" s="153">
        <f t="shared" si="47"/>
        <v>2.0000000000000023E-4</v>
      </c>
      <c r="R229" s="238"/>
    </row>
    <row r="230" spans="2:18" ht="27.95" customHeight="1">
      <c r="B230" s="236"/>
      <c r="C230" s="21"/>
      <c r="D230" s="20"/>
      <c r="E230" s="21"/>
      <c r="F230" s="31"/>
      <c r="G230" s="90" t="s">
        <v>14</v>
      </c>
      <c r="H230" s="172">
        <v>0.1</v>
      </c>
      <c r="I230" s="179" t="s">
        <v>1357</v>
      </c>
      <c r="J230" s="180" t="s">
        <v>946</v>
      </c>
      <c r="K230" s="179" t="s">
        <v>79</v>
      </c>
      <c r="L230" s="180" t="s">
        <v>299</v>
      </c>
      <c r="M230" s="93">
        <f>M229</f>
        <v>0.2</v>
      </c>
      <c r="N230" s="15">
        <f t="shared" si="44"/>
        <v>0</v>
      </c>
      <c r="O230" s="78">
        <f t="shared" si="45"/>
        <v>2.0000000000000004E-2</v>
      </c>
      <c r="P230" s="78">
        <f t="shared" si="46"/>
        <v>0</v>
      </c>
      <c r="Q230" s="153">
        <f t="shared" si="47"/>
        <v>0</v>
      </c>
      <c r="R230" s="238"/>
    </row>
    <row r="231" spans="2:18" ht="27.95" customHeight="1">
      <c r="B231" s="236"/>
      <c r="C231" s="21"/>
      <c r="D231" s="17" t="s">
        <v>1508</v>
      </c>
      <c r="E231" s="18" t="s">
        <v>890</v>
      </c>
      <c r="F231" s="19" t="s">
        <v>1307</v>
      </c>
      <c r="G231" s="14" t="s">
        <v>12</v>
      </c>
      <c r="H231" s="15">
        <v>0.8</v>
      </c>
      <c r="I231" s="165" t="s">
        <v>339</v>
      </c>
      <c r="J231" s="13" t="s">
        <v>1521</v>
      </c>
      <c r="K231" s="165" t="s">
        <v>221</v>
      </c>
      <c r="L231" s="206" t="s">
        <v>1352</v>
      </c>
      <c r="M231" s="85">
        <v>0.2</v>
      </c>
      <c r="N231" s="15">
        <f t="shared" si="44"/>
        <v>0.99</v>
      </c>
      <c r="O231" s="78">
        <f t="shared" si="45"/>
        <v>0</v>
      </c>
      <c r="P231" s="78">
        <f t="shared" si="46"/>
        <v>0.15840000000000004</v>
      </c>
      <c r="Q231" s="153">
        <f t="shared" si="47"/>
        <v>1.6000000000000018E-3</v>
      </c>
      <c r="R231" s="238"/>
    </row>
    <row r="232" spans="2:18" ht="27.95" customHeight="1">
      <c r="B232" s="236"/>
      <c r="C232" s="21"/>
      <c r="D232" s="20"/>
      <c r="E232" s="21"/>
      <c r="F232" s="31"/>
      <c r="G232" s="14" t="s">
        <v>13</v>
      </c>
      <c r="H232" s="15">
        <v>0.1</v>
      </c>
      <c r="I232" s="165" t="s">
        <v>81</v>
      </c>
      <c r="J232" s="180" t="s">
        <v>946</v>
      </c>
      <c r="K232" s="179" t="s">
        <v>79</v>
      </c>
      <c r="L232" s="180" t="s">
        <v>299</v>
      </c>
      <c r="M232" s="85">
        <f>M231</f>
        <v>0.2</v>
      </c>
      <c r="N232" s="15">
        <f t="shared" si="44"/>
        <v>0</v>
      </c>
      <c r="O232" s="78">
        <f t="shared" si="45"/>
        <v>2.0000000000000004E-2</v>
      </c>
      <c r="P232" s="78">
        <f t="shared" si="46"/>
        <v>0</v>
      </c>
      <c r="Q232" s="153">
        <f t="shared" si="47"/>
        <v>0</v>
      </c>
      <c r="R232" s="238"/>
    </row>
    <row r="233" spans="2:18" ht="27.95" customHeight="1">
      <c r="B233" s="236"/>
      <c r="C233" s="21"/>
      <c r="D233" s="20"/>
      <c r="E233" s="21"/>
      <c r="F233" s="31"/>
      <c r="G233" s="90" t="s">
        <v>14</v>
      </c>
      <c r="H233" s="172">
        <v>0.1</v>
      </c>
      <c r="I233" s="179" t="s">
        <v>222</v>
      </c>
      <c r="J233" s="180" t="s">
        <v>946</v>
      </c>
      <c r="K233" s="179" t="s">
        <v>79</v>
      </c>
      <c r="L233" s="180" t="s">
        <v>299</v>
      </c>
      <c r="M233" s="93">
        <f>M232</f>
        <v>0.2</v>
      </c>
      <c r="N233" s="15">
        <f t="shared" si="44"/>
        <v>0</v>
      </c>
      <c r="O233" s="78">
        <f t="shared" si="45"/>
        <v>2.0000000000000004E-2</v>
      </c>
      <c r="P233" s="78">
        <f t="shared" si="46"/>
        <v>0</v>
      </c>
      <c r="Q233" s="153">
        <f t="shared" si="47"/>
        <v>0</v>
      </c>
      <c r="R233" s="238"/>
    </row>
    <row r="234" spans="2:18" ht="27.95" customHeight="1">
      <c r="B234" s="236"/>
      <c r="C234" s="21"/>
      <c r="D234" s="17" t="s">
        <v>1509</v>
      </c>
      <c r="E234" s="18" t="s">
        <v>71</v>
      </c>
      <c r="F234" s="19" t="s">
        <v>1308</v>
      </c>
      <c r="G234" s="14" t="s">
        <v>205</v>
      </c>
      <c r="H234" s="15">
        <v>0.4</v>
      </c>
      <c r="I234" s="179" t="s">
        <v>222</v>
      </c>
      <c r="J234" s="180" t="s">
        <v>946</v>
      </c>
      <c r="K234" s="179" t="s">
        <v>79</v>
      </c>
      <c r="L234" s="180" t="s">
        <v>299</v>
      </c>
      <c r="M234" s="85">
        <v>2</v>
      </c>
      <c r="N234" s="15">
        <f t="shared" si="44"/>
        <v>0</v>
      </c>
      <c r="O234" s="78">
        <f t="shared" si="45"/>
        <v>0.8</v>
      </c>
      <c r="P234" s="78">
        <f t="shared" si="46"/>
        <v>0</v>
      </c>
      <c r="Q234" s="153">
        <f t="shared" si="47"/>
        <v>0</v>
      </c>
      <c r="R234" s="238"/>
    </row>
    <row r="235" spans="2:18" ht="27.95" customHeight="1">
      <c r="B235" s="236"/>
      <c r="C235" s="21"/>
      <c r="D235" s="20"/>
      <c r="E235" s="21"/>
      <c r="F235" s="31"/>
      <c r="G235" s="14" t="s">
        <v>206</v>
      </c>
      <c r="H235" s="15">
        <v>0.4</v>
      </c>
      <c r="I235" s="165" t="s">
        <v>339</v>
      </c>
      <c r="J235" s="13" t="s">
        <v>1521</v>
      </c>
      <c r="K235" s="165" t="s">
        <v>221</v>
      </c>
      <c r="L235" s="206" t="s">
        <v>1352</v>
      </c>
      <c r="M235" s="85">
        <f>M234</f>
        <v>2</v>
      </c>
      <c r="N235" s="15">
        <f t="shared" si="44"/>
        <v>0.99</v>
      </c>
      <c r="O235" s="78">
        <f t="shared" si="45"/>
        <v>0</v>
      </c>
      <c r="P235" s="78">
        <f t="shared" si="46"/>
        <v>0.79200000000000004</v>
      </c>
      <c r="Q235" s="153">
        <f t="shared" si="47"/>
        <v>8.0000000000000071E-3</v>
      </c>
      <c r="R235" s="238"/>
    </row>
    <row r="236" spans="2:18" ht="27.95" customHeight="1">
      <c r="B236" s="236"/>
      <c r="C236" s="21"/>
      <c r="D236" s="22"/>
      <c r="E236" s="23"/>
      <c r="F236" s="24"/>
      <c r="G236" s="14" t="s">
        <v>14</v>
      </c>
      <c r="H236" s="15">
        <v>0.2</v>
      </c>
      <c r="I236" s="165" t="s">
        <v>222</v>
      </c>
      <c r="J236" s="13" t="s">
        <v>946</v>
      </c>
      <c r="K236" s="165" t="s">
        <v>79</v>
      </c>
      <c r="L236" s="13" t="s">
        <v>299</v>
      </c>
      <c r="M236" s="85">
        <f>M235</f>
        <v>2</v>
      </c>
      <c r="N236" s="15">
        <f t="shared" si="44"/>
        <v>0</v>
      </c>
      <c r="O236" s="78">
        <f t="shared" si="45"/>
        <v>0.4</v>
      </c>
      <c r="P236" s="78">
        <f t="shared" si="46"/>
        <v>0</v>
      </c>
      <c r="Q236" s="153">
        <f t="shared" si="47"/>
        <v>0</v>
      </c>
      <c r="R236" s="340"/>
    </row>
    <row r="237" spans="2:18" s="3" customFormat="1" ht="27.95" customHeight="1">
      <c r="B237" s="236"/>
      <c r="C237" s="21"/>
      <c r="D237" s="20" t="s">
        <v>3785</v>
      </c>
      <c r="E237" s="21" t="s">
        <v>97</v>
      </c>
      <c r="F237" s="31" t="s">
        <v>880</v>
      </c>
      <c r="G237" s="159" t="s">
        <v>12</v>
      </c>
      <c r="H237" s="26">
        <v>0.8</v>
      </c>
      <c r="I237" s="27" t="s">
        <v>25</v>
      </c>
      <c r="J237" s="11" t="s">
        <v>3788</v>
      </c>
      <c r="K237" s="27" t="s">
        <v>28</v>
      </c>
      <c r="L237" s="316" t="s">
        <v>1348</v>
      </c>
      <c r="M237" s="87">
        <v>3</v>
      </c>
      <c r="N237" s="26">
        <f t="shared" si="44"/>
        <v>0.99</v>
      </c>
      <c r="O237" s="88">
        <f t="shared" si="45"/>
        <v>0</v>
      </c>
      <c r="P237" s="88">
        <f t="shared" si="46"/>
        <v>2.3760000000000003</v>
      </c>
      <c r="Q237" s="89">
        <f t="shared" si="47"/>
        <v>2.4000000000000025E-2</v>
      </c>
      <c r="R237" s="340"/>
    </row>
    <row r="238" spans="2:18" s="3" customFormat="1" ht="27.95" customHeight="1">
      <c r="B238" s="236"/>
      <c r="C238" s="21"/>
      <c r="D238" s="20"/>
      <c r="E238" s="21"/>
      <c r="F238" s="31"/>
      <c r="G238" s="163" t="s">
        <v>13</v>
      </c>
      <c r="H238" s="15">
        <v>0.1</v>
      </c>
      <c r="I238" s="16" t="s">
        <v>19</v>
      </c>
      <c r="J238" s="12" t="s">
        <v>946</v>
      </c>
      <c r="K238" s="16" t="s">
        <v>18</v>
      </c>
      <c r="L238" s="65" t="s">
        <v>109</v>
      </c>
      <c r="M238" s="85">
        <f>M237</f>
        <v>3</v>
      </c>
      <c r="N238" s="15">
        <f t="shared" si="44"/>
        <v>0</v>
      </c>
      <c r="O238" s="78">
        <f t="shared" si="45"/>
        <v>0.30000000000000004</v>
      </c>
      <c r="P238" s="78">
        <f t="shared" si="46"/>
        <v>0</v>
      </c>
      <c r="Q238" s="81">
        <f t="shared" si="47"/>
        <v>0</v>
      </c>
      <c r="R238" s="340"/>
    </row>
    <row r="239" spans="2:18" s="3" customFormat="1" ht="27.95" customHeight="1">
      <c r="B239" s="236"/>
      <c r="C239" s="244"/>
      <c r="D239" s="20"/>
      <c r="E239" s="21"/>
      <c r="F239" s="31"/>
      <c r="G239" s="193" t="s">
        <v>55</v>
      </c>
      <c r="H239" s="172">
        <v>0.1</v>
      </c>
      <c r="I239" s="91" t="s">
        <v>19</v>
      </c>
      <c r="J239" s="92" t="s">
        <v>946</v>
      </c>
      <c r="K239" s="91" t="s">
        <v>18</v>
      </c>
      <c r="L239" s="173" t="s">
        <v>109</v>
      </c>
      <c r="M239" s="93">
        <f>M238</f>
        <v>3</v>
      </c>
      <c r="N239" s="172">
        <f t="shared" si="44"/>
        <v>0</v>
      </c>
      <c r="O239" s="174">
        <f t="shared" si="45"/>
        <v>0.30000000000000004</v>
      </c>
      <c r="P239" s="78">
        <f t="shared" si="46"/>
        <v>0</v>
      </c>
      <c r="Q239" s="81">
        <f t="shared" si="47"/>
        <v>0</v>
      </c>
      <c r="R239" s="340"/>
    </row>
    <row r="240" spans="2:18" s="3" customFormat="1" ht="27.95" customHeight="1">
      <c r="B240" s="236"/>
      <c r="C240" s="21"/>
      <c r="D240" s="17" t="s">
        <v>3786</v>
      </c>
      <c r="E240" s="18" t="s">
        <v>97</v>
      </c>
      <c r="F240" s="19" t="s">
        <v>880</v>
      </c>
      <c r="G240" s="163" t="s">
        <v>12</v>
      </c>
      <c r="H240" s="15">
        <v>0.8</v>
      </c>
      <c r="I240" s="16" t="s">
        <v>25</v>
      </c>
      <c r="J240" s="12" t="s">
        <v>3787</v>
      </c>
      <c r="K240" s="16" t="s">
        <v>28</v>
      </c>
      <c r="L240" s="207" t="s">
        <v>1348</v>
      </c>
      <c r="M240" s="85">
        <v>3</v>
      </c>
      <c r="N240" s="15">
        <f t="shared" ref="N240:N245" si="48">IF(K240="Detected", 0.99,0)</f>
        <v>0.99</v>
      </c>
      <c r="O240" s="78">
        <f t="shared" ref="O240:O245" si="49">IF(I240="Safe", M240*H240,0)</f>
        <v>0</v>
      </c>
      <c r="P240" s="88">
        <f t="shared" ref="P240:P245" si="50">IF(I240="Dangerous",M240*H240*N240,0)</f>
        <v>2.3760000000000003</v>
      </c>
      <c r="Q240" s="89">
        <f t="shared" ref="Q240:Q245" si="51">IF(P240=0,0,M240*H240*(1-N240))</f>
        <v>2.4000000000000025E-2</v>
      </c>
      <c r="R240" s="238"/>
    </row>
    <row r="241" spans="2:18" s="3" customFormat="1" ht="27.95" customHeight="1">
      <c r="B241" s="236"/>
      <c r="C241" s="21"/>
      <c r="D241" s="20"/>
      <c r="E241" s="21"/>
      <c r="F241" s="31"/>
      <c r="G241" s="163" t="s">
        <v>13</v>
      </c>
      <c r="H241" s="15">
        <v>0.1</v>
      </c>
      <c r="I241" s="16" t="s">
        <v>19</v>
      </c>
      <c r="J241" s="12" t="s">
        <v>946</v>
      </c>
      <c r="K241" s="16" t="s">
        <v>18</v>
      </c>
      <c r="L241" s="65" t="s">
        <v>109</v>
      </c>
      <c r="M241" s="85">
        <f>M240</f>
        <v>3</v>
      </c>
      <c r="N241" s="15">
        <f t="shared" si="48"/>
        <v>0</v>
      </c>
      <c r="O241" s="78">
        <f t="shared" si="49"/>
        <v>0.30000000000000004</v>
      </c>
      <c r="P241" s="78">
        <f t="shared" si="50"/>
        <v>0</v>
      </c>
      <c r="Q241" s="81">
        <f t="shared" si="51"/>
        <v>0</v>
      </c>
      <c r="R241" s="238"/>
    </row>
    <row r="242" spans="2:18" s="3" customFormat="1" ht="27.95" customHeight="1">
      <c r="B242" s="236"/>
      <c r="C242" s="244"/>
      <c r="D242" s="20"/>
      <c r="E242" s="21"/>
      <c r="F242" s="31"/>
      <c r="G242" s="193" t="s">
        <v>55</v>
      </c>
      <c r="H242" s="15">
        <v>0.1</v>
      </c>
      <c r="I242" s="16" t="s">
        <v>19</v>
      </c>
      <c r="J242" s="92" t="s">
        <v>946</v>
      </c>
      <c r="K242" s="91" t="s">
        <v>18</v>
      </c>
      <c r="L242" s="173" t="s">
        <v>109</v>
      </c>
      <c r="M242" s="93">
        <f>M241</f>
        <v>3</v>
      </c>
      <c r="N242" s="15">
        <f t="shared" si="48"/>
        <v>0</v>
      </c>
      <c r="O242" s="78">
        <f t="shared" si="49"/>
        <v>0.30000000000000004</v>
      </c>
      <c r="P242" s="78">
        <f t="shared" si="50"/>
        <v>0</v>
      </c>
      <c r="Q242" s="81">
        <f t="shared" si="51"/>
        <v>0</v>
      </c>
      <c r="R242" s="238"/>
    </row>
    <row r="243" spans="2:18" s="3" customFormat="1" ht="27.95" customHeight="1">
      <c r="B243" s="236"/>
      <c r="C243" s="21"/>
      <c r="D243" s="17" t="s">
        <v>3789</v>
      </c>
      <c r="E243" s="18" t="s">
        <v>97</v>
      </c>
      <c r="F243" s="19" t="s">
        <v>880</v>
      </c>
      <c r="G243" s="163" t="s">
        <v>12</v>
      </c>
      <c r="H243" s="26">
        <v>0.8</v>
      </c>
      <c r="I243" s="27" t="s">
        <v>25</v>
      </c>
      <c r="J243" s="12" t="s">
        <v>3790</v>
      </c>
      <c r="K243" s="16" t="s">
        <v>28</v>
      </c>
      <c r="L243" s="207" t="s">
        <v>2198</v>
      </c>
      <c r="M243" s="85">
        <v>3</v>
      </c>
      <c r="N243" s="26">
        <f t="shared" si="48"/>
        <v>0.99</v>
      </c>
      <c r="O243" s="88">
        <f t="shared" si="49"/>
        <v>0</v>
      </c>
      <c r="P243" s="88">
        <f t="shared" si="50"/>
        <v>2.3760000000000003</v>
      </c>
      <c r="Q243" s="89">
        <f t="shared" si="51"/>
        <v>2.4000000000000025E-2</v>
      </c>
      <c r="R243" s="238"/>
    </row>
    <row r="244" spans="2:18" s="3" customFormat="1" ht="27.95" customHeight="1">
      <c r="B244" s="236"/>
      <c r="C244" s="21"/>
      <c r="D244" s="20"/>
      <c r="E244" s="21"/>
      <c r="F244" s="31"/>
      <c r="G244" s="163" t="s">
        <v>13</v>
      </c>
      <c r="H244" s="15">
        <v>0.1</v>
      </c>
      <c r="I244" s="16" t="s">
        <v>19</v>
      </c>
      <c r="J244" s="12" t="s">
        <v>946</v>
      </c>
      <c r="K244" s="16" t="s">
        <v>18</v>
      </c>
      <c r="L244" s="65" t="s">
        <v>109</v>
      </c>
      <c r="M244" s="85">
        <f>M243</f>
        <v>3</v>
      </c>
      <c r="N244" s="15">
        <f t="shared" si="48"/>
        <v>0</v>
      </c>
      <c r="O244" s="78">
        <f t="shared" si="49"/>
        <v>0.30000000000000004</v>
      </c>
      <c r="P244" s="78">
        <f t="shared" si="50"/>
        <v>0</v>
      </c>
      <c r="Q244" s="81">
        <f t="shared" si="51"/>
        <v>0</v>
      </c>
      <c r="R244" s="238"/>
    </row>
    <row r="245" spans="2:18" s="3" customFormat="1" ht="27.95" customHeight="1">
      <c r="B245" s="236"/>
      <c r="C245" s="244"/>
      <c r="D245" s="20"/>
      <c r="E245" s="21"/>
      <c r="F245" s="31"/>
      <c r="G245" s="193" t="s">
        <v>55</v>
      </c>
      <c r="H245" s="172">
        <v>0.1</v>
      </c>
      <c r="I245" s="91" t="s">
        <v>19</v>
      </c>
      <c r="J245" s="92" t="s">
        <v>946</v>
      </c>
      <c r="K245" s="91" t="s">
        <v>18</v>
      </c>
      <c r="L245" s="173" t="s">
        <v>109</v>
      </c>
      <c r="M245" s="93">
        <f>M244</f>
        <v>3</v>
      </c>
      <c r="N245" s="172">
        <f t="shared" si="48"/>
        <v>0</v>
      </c>
      <c r="O245" s="174">
        <f t="shared" si="49"/>
        <v>0.30000000000000004</v>
      </c>
      <c r="P245" s="78">
        <f t="shared" si="50"/>
        <v>0</v>
      </c>
      <c r="Q245" s="81">
        <f t="shared" si="51"/>
        <v>0</v>
      </c>
      <c r="R245" s="238"/>
    </row>
    <row r="246" spans="2:18" s="3" customFormat="1" ht="27.95" customHeight="1">
      <c r="B246" s="236"/>
      <c r="C246" s="21"/>
      <c r="D246" s="17" t="s">
        <v>3779</v>
      </c>
      <c r="E246" s="18" t="s">
        <v>97</v>
      </c>
      <c r="F246" s="19" t="s">
        <v>880</v>
      </c>
      <c r="G246" s="163" t="s">
        <v>12</v>
      </c>
      <c r="H246" s="15">
        <v>0.8</v>
      </c>
      <c r="I246" s="16" t="s">
        <v>25</v>
      </c>
      <c r="J246" s="12" t="s">
        <v>3791</v>
      </c>
      <c r="K246" s="16" t="s">
        <v>28</v>
      </c>
      <c r="L246" s="207" t="s">
        <v>3792</v>
      </c>
      <c r="M246" s="85">
        <v>3</v>
      </c>
      <c r="N246" s="15">
        <f t="shared" ref="N246:N248" si="52">IF(K246="Detected", 0.99,0)</f>
        <v>0.99</v>
      </c>
      <c r="O246" s="78">
        <f t="shared" ref="O246:O248" si="53">IF(I246="Safe", M246*H246,0)</f>
        <v>0</v>
      </c>
      <c r="P246" s="88">
        <f t="shared" ref="P246:P248" si="54">IF(I246="Dangerous",M246*H246*N246,0)</f>
        <v>2.3760000000000003</v>
      </c>
      <c r="Q246" s="89">
        <f t="shared" ref="Q246:Q248" si="55">IF(P246=0,0,M246*H246*(1-N246))</f>
        <v>2.4000000000000025E-2</v>
      </c>
      <c r="R246" s="238"/>
    </row>
    <row r="247" spans="2:18" s="3" customFormat="1" ht="27.95" customHeight="1">
      <c r="B247" s="236"/>
      <c r="C247" s="21"/>
      <c r="D247" s="20"/>
      <c r="E247" s="21"/>
      <c r="F247" s="31"/>
      <c r="G247" s="163" t="s">
        <v>13</v>
      </c>
      <c r="H247" s="15">
        <v>0.1</v>
      </c>
      <c r="I247" s="16" t="s">
        <v>19</v>
      </c>
      <c r="J247" s="12" t="s">
        <v>946</v>
      </c>
      <c r="K247" s="16" t="s">
        <v>18</v>
      </c>
      <c r="L247" s="65" t="s">
        <v>109</v>
      </c>
      <c r="M247" s="85">
        <f>M246</f>
        <v>3</v>
      </c>
      <c r="N247" s="15">
        <f t="shared" si="52"/>
        <v>0</v>
      </c>
      <c r="O247" s="78">
        <f t="shared" si="53"/>
        <v>0.30000000000000004</v>
      </c>
      <c r="P247" s="78">
        <f t="shared" si="54"/>
        <v>0</v>
      </c>
      <c r="Q247" s="81">
        <f t="shared" si="55"/>
        <v>0</v>
      </c>
      <c r="R247" s="238"/>
    </row>
    <row r="248" spans="2:18" s="3" customFormat="1" ht="27.95" customHeight="1">
      <c r="B248" s="236"/>
      <c r="C248" s="244"/>
      <c r="D248" s="20"/>
      <c r="E248" s="21"/>
      <c r="F248" s="31"/>
      <c r="G248" s="163" t="s">
        <v>55</v>
      </c>
      <c r="H248" s="15">
        <v>0.1</v>
      </c>
      <c r="I248" s="16" t="s">
        <v>19</v>
      </c>
      <c r="J248" s="92" t="s">
        <v>946</v>
      </c>
      <c r="K248" s="91" t="s">
        <v>18</v>
      </c>
      <c r="L248" s="173" t="s">
        <v>109</v>
      </c>
      <c r="M248" s="85">
        <f>M247</f>
        <v>3</v>
      </c>
      <c r="N248" s="15">
        <f t="shared" si="52"/>
        <v>0</v>
      </c>
      <c r="O248" s="78">
        <f t="shared" si="53"/>
        <v>0.30000000000000004</v>
      </c>
      <c r="P248" s="78">
        <f t="shared" si="54"/>
        <v>0</v>
      </c>
      <c r="Q248" s="81">
        <f t="shared" si="55"/>
        <v>0</v>
      </c>
      <c r="R248" s="238"/>
    </row>
    <row r="249" spans="2:18" s="3" customFormat="1" ht="39.950000000000003" customHeight="1">
      <c r="B249" s="236"/>
      <c r="C249" s="243"/>
      <c r="D249" s="173" t="s">
        <v>1523</v>
      </c>
      <c r="E249" s="44" t="s">
        <v>1260</v>
      </c>
      <c r="F249" s="45" t="s">
        <v>1524</v>
      </c>
      <c r="G249" s="168" t="s">
        <v>3748</v>
      </c>
      <c r="H249" s="164">
        <v>0.1</v>
      </c>
      <c r="I249" s="165" t="s">
        <v>3231</v>
      </c>
      <c r="J249" s="313" t="s">
        <v>3784</v>
      </c>
      <c r="K249" s="165" t="s">
        <v>2793</v>
      </c>
      <c r="L249" s="311" t="s">
        <v>3751</v>
      </c>
      <c r="M249" s="177">
        <v>0.15</v>
      </c>
      <c r="N249" s="164">
        <v>0.99</v>
      </c>
      <c r="O249" s="167">
        <f t="shared" si="45"/>
        <v>0</v>
      </c>
      <c r="P249" s="167">
        <f t="shared" si="46"/>
        <v>1.4849999999999999E-2</v>
      </c>
      <c r="Q249" s="295">
        <f t="shared" si="47"/>
        <v>1.5000000000000012E-4</v>
      </c>
      <c r="R249" s="238"/>
    </row>
    <row r="250" spans="2:18" s="3" customFormat="1" ht="39.950000000000003" customHeight="1">
      <c r="B250" s="236"/>
      <c r="C250" s="243"/>
      <c r="D250" s="20"/>
      <c r="E250" s="21"/>
      <c r="F250" s="31"/>
      <c r="G250" s="168" t="s">
        <v>3746</v>
      </c>
      <c r="H250" s="164">
        <v>0.1</v>
      </c>
      <c r="I250" s="165" t="s">
        <v>3231</v>
      </c>
      <c r="J250" s="313" t="s">
        <v>3784</v>
      </c>
      <c r="K250" s="165" t="s">
        <v>3223</v>
      </c>
      <c r="L250" s="306" t="s">
        <v>3752</v>
      </c>
      <c r="M250" s="309">
        <f>M249</f>
        <v>0.15</v>
      </c>
      <c r="N250" s="164">
        <v>0.99</v>
      </c>
      <c r="O250" s="167">
        <f t="shared" si="45"/>
        <v>0</v>
      </c>
      <c r="P250" s="167">
        <f t="shared" si="46"/>
        <v>1.4849999999999999E-2</v>
      </c>
      <c r="Q250" s="295">
        <f t="shared" si="47"/>
        <v>1.5000000000000012E-4</v>
      </c>
      <c r="R250" s="238"/>
    </row>
    <row r="251" spans="2:18" s="3" customFormat="1" ht="39.950000000000003" customHeight="1" thickBot="1">
      <c r="B251" s="237"/>
      <c r="C251" s="189"/>
      <c r="D251" s="46"/>
      <c r="E251" s="43"/>
      <c r="F251" s="48"/>
      <c r="G251" s="195" t="s">
        <v>3747</v>
      </c>
      <c r="H251" s="196">
        <v>0.8</v>
      </c>
      <c r="I251" s="198" t="s">
        <v>3231</v>
      </c>
      <c r="J251" s="317" t="s">
        <v>3784</v>
      </c>
      <c r="K251" s="198" t="s">
        <v>2911</v>
      </c>
      <c r="L251" s="312" t="s">
        <v>3751</v>
      </c>
      <c r="M251" s="310">
        <f>M250</f>
        <v>0.15</v>
      </c>
      <c r="N251" s="196">
        <v>0.99</v>
      </c>
      <c r="O251" s="318">
        <f t="shared" si="45"/>
        <v>0</v>
      </c>
      <c r="P251" s="318">
        <f t="shared" si="46"/>
        <v>0.11879999999999999</v>
      </c>
      <c r="Q251" s="319">
        <f t="shared" si="47"/>
        <v>1.200000000000001E-3</v>
      </c>
      <c r="R251" s="197"/>
    </row>
    <row r="252" spans="2:18" s="9" customFormat="1" ht="27.95" customHeight="1">
      <c r="G252" s="213"/>
      <c r="I252" s="214"/>
      <c r="K252" s="214"/>
      <c r="M252" s="215"/>
      <c r="N252" s="216"/>
      <c r="O252" s="217"/>
      <c r="P252" s="217"/>
      <c r="Q252" s="217"/>
    </row>
    <row r="253" spans="2:18" s="9" customFormat="1" ht="27.95" customHeight="1">
      <c r="G253" s="213"/>
      <c r="I253" s="214"/>
      <c r="K253" s="214"/>
      <c r="M253" s="215"/>
      <c r="N253" s="216"/>
      <c r="O253" s="217"/>
      <c r="P253" s="217"/>
      <c r="Q253" s="217"/>
    </row>
    <row r="254" spans="2:18" s="9" customFormat="1" ht="27.95" customHeight="1">
      <c r="G254" s="213"/>
      <c r="I254" s="214"/>
      <c r="K254" s="214"/>
      <c r="M254" s="215"/>
      <c r="N254" s="216"/>
      <c r="O254" s="217"/>
      <c r="P254" s="217"/>
      <c r="Q254" s="217"/>
    </row>
    <row r="255" spans="2:18" s="9" customFormat="1" ht="27.95" customHeight="1">
      <c r="G255" s="213"/>
      <c r="I255" s="214"/>
      <c r="K255" s="214"/>
      <c r="M255" s="215"/>
      <c r="N255" s="216"/>
      <c r="O255" s="217"/>
      <c r="P255" s="217"/>
      <c r="Q255" s="217"/>
    </row>
    <row r="256" spans="2:18" s="9" customFormat="1" ht="27.95" customHeight="1">
      <c r="G256" s="213"/>
      <c r="I256" s="214"/>
      <c r="K256" s="214"/>
      <c r="M256" s="215"/>
      <c r="N256" s="216"/>
      <c r="O256" s="217"/>
      <c r="P256" s="217"/>
      <c r="Q256" s="217"/>
    </row>
    <row r="257" spans="7:17" s="9" customFormat="1" ht="27.95" customHeight="1">
      <c r="G257" s="213"/>
      <c r="I257" s="214"/>
      <c r="K257" s="214"/>
      <c r="M257" s="215"/>
      <c r="N257" s="216"/>
      <c r="O257" s="217"/>
      <c r="P257" s="217"/>
      <c r="Q257" s="217"/>
    </row>
    <row r="258" spans="7:17" s="9" customFormat="1" ht="27.95" customHeight="1">
      <c r="G258" s="213"/>
      <c r="I258" s="214"/>
      <c r="K258" s="214"/>
      <c r="M258" s="215"/>
      <c r="N258" s="216"/>
      <c r="O258" s="217"/>
      <c r="P258" s="217"/>
      <c r="Q258" s="217"/>
    </row>
    <row r="259" spans="7:17" s="9" customFormat="1" ht="27.95" customHeight="1">
      <c r="G259" s="213"/>
      <c r="I259" s="214"/>
      <c r="K259" s="214"/>
      <c r="M259" s="215"/>
      <c r="N259" s="216"/>
      <c r="O259" s="217"/>
      <c r="P259" s="217"/>
      <c r="Q259" s="217"/>
    </row>
    <row r="260" spans="7:17" ht="27.95" customHeight="1">
      <c r="G260" s="7"/>
    </row>
    <row r="261" spans="7:17" ht="27.95" customHeight="1">
      <c r="G261" s="7"/>
    </row>
    <row r="262" spans="7:17" ht="27.95" customHeight="1">
      <c r="G262" s="7"/>
    </row>
    <row r="263" spans="7:17">
      <c r="G263" s="7"/>
    </row>
    <row r="264" spans="7:17">
      <c r="G264" s="7"/>
    </row>
    <row r="265" spans="7:17">
      <c r="G265" s="7"/>
    </row>
    <row r="266" spans="7:17">
      <c r="G266" s="7"/>
    </row>
    <row r="267" spans="7:17">
      <c r="G267" s="7"/>
    </row>
    <row r="268" spans="7:17">
      <c r="G268" s="7"/>
    </row>
    <row r="269" spans="7:17">
      <c r="G269" s="7"/>
    </row>
    <row r="270" spans="7:17">
      <c r="G270" s="7"/>
    </row>
    <row r="271" spans="7:17">
      <c r="G271" s="7"/>
    </row>
    <row r="272" spans="7:1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1048398" spans="10:10">
      <c r="J1048398" s="12" t="s">
        <v>1351</v>
      </c>
    </row>
  </sheetData>
  <mergeCells count="14">
    <mergeCell ref="R224:R227"/>
    <mergeCell ref="M4:Q4"/>
    <mergeCell ref="C7:C8"/>
    <mergeCell ref="R167:R170"/>
    <mergeCell ref="R213:R216"/>
    <mergeCell ref="R75:R78"/>
    <mergeCell ref="R121:R124"/>
    <mergeCell ref="R59:R62"/>
    <mergeCell ref="R86:R89"/>
    <mergeCell ref="R105:R108"/>
    <mergeCell ref="R132:R135"/>
    <mergeCell ref="R151:R154"/>
    <mergeCell ref="R178:R181"/>
    <mergeCell ref="R197:R200"/>
  </mergeCells>
  <phoneticPr fontId="2" type="noConversion"/>
  <hyperlinks>
    <hyperlink ref="R167" r:id="rId1"/>
    <hyperlink ref="R213" r:id="rId2"/>
    <hyperlink ref="R75" r:id="rId3"/>
    <hyperlink ref="R121" r:id="rId4"/>
    <hyperlink ref="R59" r:id="rId5"/>
    <hyperlink ref="R86" r:id="rId6"/>
    <hyperlink ref="R105" r:id="rId7"/>
    <hyperlink ref="R132" r:id="rId8"/>
    <hyperlink ref="R151" r:id="rId9"/>
    <hyperlink ref="R178" r:id="rId10"/>
    <hyperlink ref="R197" r:id="rId11"/>
    <hyperlink ref="R224" r:id="rId12"/>
  </hyperlinks>
  <pageMargins left="0.7" right="0.7" top="0.75" bottom="0.75" header="0.3" footer="0.3"/>
  <pageSetup paperSize="9" orientation="portrait" r:id="rId1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3" tint="0.59999389629810485"/>
  </sheetPr>
  <dimension ref="B1:AP1048339"/>
  <sheetViews>
    <sheetView zoomScaleNormal="100" workbookViewId="0">
      <pane ySplit="6" topLeftCell="A51" activePane="bottomLeft" state="frozen"/>
      <selection pane="bottomLeft" activeCell="E3" sqref="E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C108_2</v>
      </c>
      <c r="C2" s="97" t="s">
        <v>1425</v>
      </c>
      <c r="L2" s="71"/>
      <c r="M2" s="73" t="s">
        <v>256</v>
      </c>
      <c r="N2" s="72" t="s">
        <v>254</v>
      </c>
      <c r="O2" s="73" t="s">
        <v>253</v>
      </c>
      <c r="P2" s="73" t="s">
        <v>255</v>
      </c>
      <c r="Q2" s="74" t="s">
        <v>252</v>
      </c>
    </row>
    <row r="3" spans="2:42" ht="24.95" customHeight="1">
      <c r="C3" s="1" t="s">
        <v>1779</v>
      </c>
      <c r="G3" s="230"/>
      <c r="L3" s="76" t="s">
        <v>123</v>
      </c>
      <c r="M3" s="70">
        <f>P3+Q3</f>
        <v>82.749999999999972</v>
      </c>
      <c r="N3" s="169">
        <f>P3/(P3+Q3)</f>
        <v>0.99</v>
      </c>
      <c r="O3" s="70">
        <f>SUM(O56:O198)</f>
        <v>13.379999999999997</v>
      </c>
      <c r="P3" s="70">
        <f>SUM(P56:P198)</f>
        <v>81.922499999999971</v>
      </c>
      <c r="Q3" s="77">
        <f>SUM(Q56:Q198)</f>
        <v>0.82750000000000057</v>
      </c>
    </row>
    <row r="4" spans="2:42" ht="24.95" customHeight="1" thickBot="1">
      <c r="L4" s="75" t="s">
        <v>124</v>
      </c>
      <c r="M4" s="554">
        <f>(O3+P3)/(M3+O3)</f>
        <v>0.99139186518256528</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C108_2</v>
      </c>
      <c r="C7" s="566" t="str">
        <f>C2</f>
        <v>DIO: Buffer, Photo-Coupler &amp; Photo-MOS(Ch.1)</v>
      </c>
      <c r="D7" s="34" t="s">
        <v>1710</v>
      </c>
      <c r="E7" s="35" t="s">
        <v>890</v>
      </c>
      <c r="F7" s="36" t="s">
        <v>1300</v>
      </c>
      <c r="G7" s="37" t="s">
        <v>12</v>
      </c>
      <c r="H7" s="38">
        <v>0.8</v>
      </c>
      <c r="I7" s="203" t="s">
        <v>204</v>
      </c>
      <c r="J7" s="95" t="s">
        <v>1660</v>
      </c>
      <c r="K7" s="203" t="s">
        <v>221</v>
      </c>
      <c r="L7" s="211" t="s">
        <v>1352</v>
      </c>
      <c r="M7" s="84">
        <v>0.2</v>
      </c>
      <c r="N7" s="38">
        <f t="shared" ref="N7:N52" si="0">IF(K7="Detected", 0.99,0)</f>
        <v>0.99</v>
      </c>
      <c r="O7" s="79">
        <f t="shared" ref="O7:O52" si="1">IF(I7="Safe", M7*H7,0)</f>
        <v>0</v>
      </c>
      <c r="P7" s="79">
        <f t="shared" ref="P7:P52" si="2">IF(I7="Dangerous",M7*H7*N7,0)</f>
        <v>0.15840000000000004</v>
      </c>
      <c r="Q7" s="157">
        <f t="shared" ref="Q7:Q52" si="3">IF(P7=0,0,M7*H7*(1-N7))</f>
        <v>1.6000000000000018E-3</v>
      </c>
      <c r="R7" s="200"/>
    </row>
    <row r="8" spans="2:42" s="3" customFormat="1" ht="27.95" customHeight="1">
      <c r="B8" s="236"/>
      <c r="C8" s="567"/>
      <c r="D8" s="20"/>
      <c r="E8" s="21"/>
      <c r="F8" s="31"/>
      <c r="G8" s="14" t="s">
        <v>13</v>
      </c>
      <c r="H8" s="15">
        <v>0.1</v>
      </c>
      <c r="I8" s="165" t="s">
        <v>1358</v>
      </c>
      <c r="J8" s="13" t="s">
        <v>946</v>
      </c>
      <c r="K8" s="165" t="s">
        <v>79</v>
      </c>
      <c r="L8" s="13" t="s">
        <v>299</v>
      </c>
      <c r="M8" s="85">
        <f>M7</f>
        <v>0.2</v>
      </c>
      <c r="N8" s="15">
        <f t="shared" si="0"/>
        <v>0</v>
      </c>
      <c r="O8" s="78">
        <f t="shared" si="1"/>
        <v>2.0000000000000004E-2</v>
      </c>
      <c r="P8" s="78">
        <f t="shared" si="2"/>
        <v>0</v>
      </c>
      <c r="Q8" s="153">
        <f t="shared" si="3"/>
        <v>0</v>
      </c>
      <c r="R8" s="238"/>
    </row>
    <row r="9" spans="2:42" s="3" customFormat="1" ht="27.95" customHeight="1">
      <c r="B9" s="236"/>
      <c r="C9" s="244"/>
      <c r="D9" s="20"/>
      <c r="E9" s="21"/>
      <c r="F9" s="31"/>
      <c r="G9" s="90" t="s">
        <v>14</v>
      </c>
      <c r="H9" s="172">
        <v>0.1</v>
      </c>
      <c r="I9" s="179" t="s">
        <v>1357</v>
      </c>
      <c r="J9" s="13" t="s">
        <v>946</v>
      </c>
      <c r="K9" s="165" t="s">
        <v>79</v>
      </c>
      <c r="L9" s="13" t="s">
        <v>299</v>
      </c>
      <c r="M9" s="93">
        <f>M8</f>
        <v>0.2</v>
      </c>
      <c r="N9" s="15">
        <f t="shared" si="0"/>
        <v>0</v>
      </c>
      <c r="O9" s="78">
        <f t="shared" si="1"/>
        <v>2.0000000000000004E-2</v>
      </c>
      <c r="P9" s="78">
        <f t="shared" si="2"/>
        <v>0</v>
      </c>
      <c r="Q9" s="153">
        <f t="shared" si="3"/>
        <v>0</v>
      </c>
      <c r="R9" s="238"/>
    </row>
    <row r="10" spans="2:42" s="3" customFormat="1" ht="27.95" customHeight="1">
      <c r="B10" s="236"/>
      <c r="C10" s="212" t="s">
        <v>1724</v>
      </c>
      <c r="D10" s="17" t="s">
        <v>1711</v>
      </c>
      <c r="E10" s="18" t="s">
        <v>890</v>
      </c>
      <c r="F10" s="19" t="s">
        <v>1301</v>
      </c>
      <c r="G10" s="14" t="s">
        <v>12</v>
      </c>
      <c r="H10" s="15">
        <v>0.8</v>
      </c>
      <c r="I10" s="179" t="s">
        <v>1357</v>
      </c>
      <c r="J10" s="13" t="s">
        <v>946</v>
      </c>
      <c r="K10" s="165" t="s">
        <v>79</v>
      </c>
      <c r="L10" s="13" t="s">
        <v>299</v>
      </c>
      <c r="M10" s="85">
        <v>0.2</v>
      </c>
      <c r="N10" s="15">
        <f t="shared" si="0"/>
        <v>0</v>
      </c>
      <c r="O10" s="78">
        <f t="shared" si="1"/>
        <v>0.16000000000000003</v>
      </c>
      <c r="P10" s="78">
        <f t="shared" si="2"/>
        <v>0</v>
      </c>
      <c r="Q10" s="153">
        <f t="shared" si="3"/>
        <v>0</v>
      </c>
      <c r="R10" s="238"/>
    </row>
    <row r="11" spans="2:42" s="3" customFormat="1" ht="27.95" customHeight="1">
      <c r="B11" s="236"/>
      <c r="C11" s="244"/>
      <c r="D11" s="20"/>
      <c r="E11" s="21"/>
      <c r="F11" s="31"/>
      <c r="G11" s="14" t="s">
        <v>13</v>
      </c>
      <c r="H11" s="15">
        <v>0.1</v>
      </c>
      <c r="I11" s="165" t="s">
        <v>1359</v>
      </c>
      <c r="J11" s="13" t="s">
        <v>1725</v>
      </c>
      <c r="K11" s="165" t="s">
        <v>221</v>
      </c>
      <c r="L11" s="206" t="s">
        <v>1352</v>
      </c>
      <c r="M11" s="85">
        <f>M10</f>
        <v>0.2</v>
      </c>
      <c r="N11" s="15">
        <f t="shared" si="0"/>
        <v>0.99</v>
      </c>
      <c r="O11" s="78">
        <f t="shared" si="1"/>
        <v>0</v>
      </c>
      <c r="P11" s="78">
        <f t="shared" si="2"/>
        <v>1.9800000000000005E-2</v>
      </c>
      <c r="Q11" s="153">
        <f t="shared" si="3"/>
        <v>2.0000000000000023E-4</v>
      </c>
      <c r="R11" s="238"/>
    </row>
    <row r="12" spans="2:42" s="3" customFormat="1" ht="27.95" customHeight="1">
      <c r="B12" s="236"/>
      <c r="C12" s="244"/>
      <c r="D12" s="20"/>
      <c r="E12" s="21"/>
      <c r="F12" s="31"/>
      <c r="G12" s="90" t="s">
        <v>14</v>
      </c>
      <c r="H12" s="172">
        <v>0.1</v>
      </c>
      <c r="I12" s="179" t="s">
        <v>1357</v>
      </c>
      <c r="J12" s="180" t="s">
        <v>946</v>
      </c>
      <c r="K12" s="179" t="s">
        <v>79</v>
      </c>
      <c r="L12" s="180" t="s">
        <v>299</v>
      </c>
      <c r="M12" s="93">
        <f>M11</f>
        <v>0.2</v>
      </c>
      <c r="N12" s="15">
        <f t="shared" si="0"/>
        <v>0</v>
      </c>
      <c r="O12" s="78">
        <f t="shared" si="1"/>
        <v>2.0000000000000004E-2</v>
      </c>
      <c r="P12" s="78">
        <f t="shared" si="2"/>
        <v>0</v>
      </c>
      <c r="Q12" s="153">
        <f t="shared" si="3"/>
        <v>0</v>
      </c>
      <c r="R12" s="238"/>
    </row>
    <row r="13" spans="2:42" s="3" customFormat="1" ht="27.95" customHeight="1">
      <c r="B13" s="236"/>
      <c r="C13" s="244"/>
      <c r="D13" s="17" t="s">
        <v>1712</v>
      </c>
      <c r="E13" s="18" t="s">
        <v>1247</v>
      </c>
      <c r="F13" s="19" t="s">
        <v>1295</v>
      </c>
      <c r="G13" s="168" t="s">
        <v>1326</v>
      </c>
      <c r="H13" s="164">
        <v>0.3</v>
      </c>
      <c r="I13" s="165" t="s">
        <v>204</v>
      </c>
      <c r="J13" s="13" t="s">
        <v>1726</v>
      </c>
      <c r="K13" s="165" t="s">
        <v>1350</v>
      </c>
      <c r="L13" s="207" t="s">
        <v>1352</v>
      </c>
      <c r="M13" s="85">
        <v>10</v>
      </c>
      <c r="N13" s="15">
        <f t="shared" si="0"/>
        <v>0.99</v>
      </c>
      <c r="O13" s="78">
        <f t="shared" si="1"/>
        <v>0</v>
      </c>
      <c r="P13" s="78">
        <f t="shared" si="2"/>
        <v>2.9699999999999998</v>
      </c>
      <c r="Q13" s="153">
        <f t="shared" si="3"/>
        <v>3.0000000000000027E-2</v>
      </c>
      <c r="R13" s="557" t="s">
        <v>4480</v>
      </c>
    </row>
    <row r="14" spans="2:42" s="3" customFormat="1" ht="27.95" customHeight="1">
      <c r="B14" s="236"/>
      <c r="C14" s="244"/>
      <c r="D14" s="20"/>
      <c r="E14" s="21"/>
      <c r="F14" s="31"/>
      <c r="G14" s="168" t="s">
        <v>1327</v>
      </c>
      <c r="H14" s="164">
        <v>0.3</v>
      </c>
      <c r="I14" s="161" t="s">
        <v>68</v>
      </c>
      <c r="J14" s="13" t="s">
        <v>1727</v>
      </c>
      <c r="K14" s="161" t="s">
        <v>1350</v>
      </c>
      <c r="L14" s="207" t="s">
        <v>1352</v>
      </c>
      <c r="M14" s="85">
        <f>M13</f>
        <v>10</v>
      </c>
      <c r="N14" s="15">
        <f t="shared" si="0"/>
        <v>0.99</v>
      </c>
      <c r="O14" s="78">
        <f t="shared" si="1"/>
        <v>0</v>
      </c>
      <c r="P14" s="78">
        <f t="shared" si="2"/>
        <v>2.9699999999999998</v>
      </c>
      <c r="Q14" s="153">
        <f t="shared" si="3"/>
        <v>3.0000000000000027E-2</v>
      </c>
      <c r="R14" s="558"/>
    </row>
    <row r="15" spans="2:42" s="3" customFormat="1" ht="27.95" customHeight="1">
      <c r="B15" s="236"/>
      <c r="C15" s="244"/>
      <c r="D15" s="20"/>
      <c r="E15" s="21"/>
      <c r="F15" s="31"/>
      <c r="G15" s="168" t="s">
        <v>1328</v>
      </c>
      <c r="H15" s="164">
        <v>0.3</v>
      </c>
      <c r="I15" s="165" t="s">
        <v>1356</v>
      </c>
      <c r="J15" s="162" t="s">
        <v>1728</v>
      </c>
      <c r="K15" s="161" t="s">
        <v>1350</v>
      </c>
      <c r="L15" s="207" t="s">
        <v>1352</v>
      </c>
      <c r="M15" s="85">
        <f>M14</f>
        <v>10</v>
      </c>
      <c r="N15" s="15">
        <f t="shared" si="0"/>
        <v>0.99</v>
      </c>
      <c r="O15" s="78">
        <f t="shared" si="1"/>
        <v>0</v>
      </c>
      <c r="P15" s="78">
        <f t="shared" si="2"/>
        <v>2.9699999999999998</v>
      </c>
      <c r="Q15" s="153">
        <f t="shared" si="3"/>
        <v>3.0000000000000027E-2</v>
      </c>
      <c r="R15" s="558"/>
    </row>
    <row r="16" spans="2:42" s="3" customFormat="1" ht="39.950000000000003" customHeight="1">
      <c r="B16" s="236"/>
      <c r="C16" s="244"/>
      <c r="D16" s="20"/>
      <c r="E16" s="21"/>
      <c r="F16" s="31"/>
      <c r="G16" s="168" t="s">
        <v>1329</v>
      </c>
      <c r="H16" s="164">
        <v>0.1</v>
      </c>
      <c r="I16" s="165" t="s">
        <v>1356</v>
      </c>
      <c r="J16" s="162" t="s">
        <v>1729</v>
      </c>
      <c r="K16" s="165" t="s">
        <v>1350</v>
      </c>
      <c r="L16" s="207" t="s">
        <v>1352</v>
      </c>
      <c r="M16" s="93">
        <f>M15</f>
        <v>10</v>
      </c>
      <c r="N16" s="15">
        <f t="shared" si="0"/>
        <v>0.99</v>
      </c>
      <c r="O16" s="78">
        <f t="shared" si="1"/>
        <v>0</v>
      </c>
      <c r="P16" s="78">
        <f t="shared" si="2"/>
        <v>0.99</v>
      </c>
      <c r="Q16" s="153">
        <f t="shared" si="3"/>
        <v>1.0000000000000009E-2</v>
      </c>
      <c r="R16" s="559"/>
    </row>
    <row r="17" spans="2:18" s="3" customFormat="1" ht="27.95" customHeight="1">
      <c r="B17" s="236"/>
      <c r="C17" s="244"/>
      <c r="D17" s="17" t="s">
        <v>1713</v>
      </c>
      <c r="E17" s="18" t="s">
        <v>890</v>
      </c>
      <c r="F17" s="19" t="s">
        <v>1302</v>
      </c>
      <c r="G17" s="14" t="s">
        <v>12</v>
      </c>
      <c r="H17" s="15">
        <v>0.8</v>
      </c>
      <c r="I17" s="165" t="s">
        <v>204</v>
      </c>
      <c r="J17" s="13" t="s">
        <v>1730</v>
      </c>
      <c r="K17" s="165" t="s">
        <v>1350</v>
      </c>
      <c r="L17" s="207" t="s">
        <v>1352</v>
      </c>
      <c r="M17" s="85">
        <v>0.2</v>
      </c>
      <c r="N17" s="15">
        <f t="shared" si="0"/>
        <v>0.99</v>
      </c>
      <c r="O17" s="78">
        <f t="shared" si="1"/>
        <v>0</v>
      </c>
      <c r="P17" s="78">
        <f t="shared" si="2"/>
        <v>0.15840000000000004</v>
      </c>
      <c r="Q17" s="153">
        <f t="shared" si="3"/>
        <v>1.6000000000000018E-3</v>
      </c>
      <c r="R17" s="238"/>
    </row>
    <row r="18" spans="2:18" s="3" customFormat="1" ht="27.95" customHeight="1">
      <c r="B18" s="236"/>
      <c r="C18" s="244"/>
      <c r="D18" s="20"/>
      <c r="E18" s="21"/>
      <c r="F18" s="31"/>
      <c r="G18" s="14" t="s">
        <v>13</v>
      </c>
      <c r="H18" s="15">
        <v>0.1</v>
      </c>
      <c r="I18" s="165" t="s">
        <v>1380</v>
      </c>
      <c r="J18" s="180" t="s">
        <v>946</v>
      </c>
      <c r="K18" s="179" t="s">
        <v>298</v>
      </c>
      <c r="L18" s="173" t="s">
        <v>109</v>
      </c>
      <c r="M18" s="85">
        <f>M17</f>
        <v>0.2</v>
      </c>
      <c r="N18" s="15">
        <f t="shared" si="0"/>
        <v>0</v>
      </c>
      <c r="O18" s="78">
        <f t="shared" si="1"/>
        <v>2.0000000000000004E-2</v>
      </c>
      <c r="P18" s="78">
        <f t="shared" si="2"/>
        <v>0</v>
      </c>
      <c r="Q18" s="153">
        <f t="shared" si="3"/>
        <v>0</v>
      </c>
      <c r="R18" s="238"/>
    </row>
    <row r="19" spans="2:18" s="3" customFormat="1" ht="27.95" customHeight="1">
      <c r="B19" s="236"/>
      <c r="C19" s="244"/>
      <c r="D19" s="20"/>
      <c r="E19" s="21"/>
      <c r="F19" s="31"/>
      <c r="G19" s="90" t="s">
        <v>14</v>
      </c>
      <c r="H19" s="172">
        <v>0.1</v>
      </c>
      <c r="I19" s="179" t="s">
        <v>222</v>
      </c>
      <c r="J19" s="180" t="s">
        <v>946</v>
      </c>
      <c r="K19" s="179" t="s">
        <v>298</v>
      </c>
      <c r="L19" s="173" t="s">
        <v>109</v>
      </c>
      <c r="M19" s="93">
        <f>M18</f>
        <v>0.2</v>
      </c>
      <c r="N19" s="15">
        <f t="shared" si="0"/>
        <v>0</v>
      </c>
      <c r="O19" s="78">
        <f t="shared" si="1"/>
        <v>2.0000000000000004E-2</v>
      </c>
      <c r="P19" s="78">
        <f t="shared" si="2"/>
        <v>0</v>
      </c>
      <c r="Q19" s="153">
        <f t="shared" si="3"/>
        <v>0</v>
      </c>
      <c r="R19" s="238"/>
    </row>
    <row r="20" spans="2:18" s="3" customFormat="1" ht="27.95" customHeight="1">
      <c r="B20" s="236"/>
      <c r="C20" s="244"/>
      <c r="D20" s="17" t="s">
        <v>1714</v>
      </c>
      <c r="E20" s="18" t="s">
        <v>890</v>
      </c>
      <c r="F20" s="19" t="s">
        <v>1303</v>
      </c>
      <c r="G20" s="14" t="s">
        <v>12</v>
      </c>
      <c r="H20" s="15">
        <v>0.8</v>
      </c>
      <c r="I20" s="179" t="s">
        <v>222</v>
      </c>
      <c r="J20" s="180" t="s">
        <v>946</v>
      </c>
      <c r="K20" s="179" t="s">
        <v>298</v>
      </c>
      <c r="L20" s="173" t="s">
        <v>109</v>
      </c>
      <c r="M20" s="85">
        <v>0.2</v>
      </c>
      <c r="N20" s="15">
        <f t="shared" si="0"/>
        <v>0</v>
      </c>
      <c r="O20" s="78">
        <f t="shared" si="1"/>
        <v>0.16000000000000003</v>
      </c>
      <c r="P20" s="78">
        <f t="shared" si="2"/>
        <v>0</v>
      </c>
      <c r="Q20" s="153">
        <f t="shared" si="3"/>
        <v>0</v>
      </c>
      <c r="R20" s="238"/>
    </row>
    <row r="21" spans="2:18" s="3" customFormat="1" ht="27.95" customHeight="1">
      <c r="B21" s="236"/>
      <c r="C21" s="244"/>
      <c r="D21" s="20"/>
      <c r="E21" s="21"/>
      <c r="F21" s="31"/>
      <c r="G21" s="14" t="s">
        <v>13</v>
      </c>
      <c r="H21" s="15">
        <v>0.1</v>
      </c>
      <c r="I21" s="165" t="s">
        <v>204</v>
      </c>
      <c r="J21" s="13" t="s">
        <v>1727</v>
      </c>
      <c r="K21" s="165" t="s">
        <v>1350</v>
      </c>
      <c r="L21" s="207" t="s">
        <v>1352</v>
      </c>
      <c r="M21" s="85">
        <f>M20</f>
        <v>0.2</v>
      </c>
      <c r="N21" s="15">
        <f t="shared" si="0"/>
        <v>0.99</v>
      </c>
      <c r="O21" s="78">
        <f t="shared" si="1"/>
        <v>0</v>
      </c>
      <c r="P21" s="78">
        <f t="shared" si="2"/>
        <v>1.9800000000000005E-2</v>
      </c>
      <c r="Q21" s="153">
        <f t="shared" si="3"/>
        <v>2.0000000000000023E-4</v>
      </c>
      <c r="R21" s="238"/>
    </row>
    <row r="22" spans="2:18" s="3" customFormat="1" ht="27.95" customHeight="1">
      <c r="B22" s="236"/>
      <c r="C22" s="244"/>
      <c r="D22" s="20"/>
      <c r="E22" s="21"/>
      <c r="F22" s="31"/>
      <c r="G22" s="90" t="s">
        <v>14</v>
      </c>
      <c r="H22" s="172">
        <v>0.1</v>
      </c>
      <c r="I22" s="179" t="s">
        <v>222</v>
      </c>
      <c r="J22" s="180" t="s">
        <v>946</v>
      </c>
      <c r="K22" s="179" t="s">
        <v>298</v>
      </c>
      <c r="L22" s="173" t="s">
        <v>109</v>
      </c>
      <c r="M22" s="93">
        <f>M21</f>
        <v>0.2</v>
      </c>
      <c r="N22" s="15">
        <f t="shared" si="0"/>
        <v>0</v>
      </c>
      <c r="O22" s="78">
        <f t="shared" si="1"/>
        <v>2.0000000000000004E-2</v>
      </c>
      <c r="P22" s="78">
        <f t="shared" si="2"/>
        <v>0</v>
      </c>
      <c r="Q22" s="153">
        <f t="shared" si="3"/>
        <v>0</v>
      </c>
      <c r="R22" s="238"/>
    </row>
    <row r="23" spans="2:18" s="3" customFormat="1" ht="27.95" customHeight="1">
      <c r="B23" s="236"/>
      <c r="C23" s="244"/>
      <c r="D23" s="17" t="s">
        <v>1715</v>
      </c>
      <c r="E23" s="18" t="s">
        <v>71</v>
      </c>
      <c r="F23" s="19" t="s">
        <v>3808</v>
      </c>
      <c r="G23" s="14" t="s">
        <v>205</v>
      </c>
      <c r="H23" s="15">
        <v>0.4</v>
      </c>
      <c r="I23" s="179" t="s">
        <v>222</v>
      </c>
      <c r="J23" s="180" t="s">
        <v>946</v>
      </c>
      <c r="K23" s="179" t="s">
        <v>298</v>
      </c>
      <c r="L23" s="173" t="s">
        <v>109</v>
      </c>
      <c r="M23" s="85">
        <v>2</v>
      </c>
      <c r="N23" s="15">
        <f t="shared" si="0"/>
        <v>0</v>
      </c>
      <c r="O23" s="78">
        <f t="shared" si="1"/>
        <v>0.8</v>
      </c>
      <c r="P23" s="78">
        <f t="shared" si="2"/>
        <v>0</v>
      </c>
      <c r="Q23" s="153">
        <f t="shared" si="3"/>
        <v>0</v>
      </c>
      <c r="R23" s="238"/>
    </row>
    <row r="24" spans="2:18" s="3" customFormat="1" ht="27.95" customHeight="1">
      <c r="B24" s="236"/>
      <c r="C24" s="244"/>
      <c r="D24" s="20"/>
      <c r="E24" s="21"/>
      <c r="F24" s="31"/>
      <c r="G24" s="14" t="s">
        <v>206</v>
      </c>
      <c r="H24" s="15">
        <v>0.4</v>
      </c>
      <c r="I24" s="165" t="s">
        <v>204</v>
      </c>
      <c r="J24" s="13" t="s">
        <v>1725</v>
      </c>
      <c r="K24" s="165" t="s">
        <v>1350</v>
      </c>
      <c r="L24" s="207" t="s">
        <v>1352</v>
      </c>
      <c r="M24" s="85">
        <f>M23</f>
        <v>2</v>
      </c>
      <c r="N24" s="15">
        <f t="shared" si="0"/>
        <v>0.99</v>
      </c>
      <c r="O24" s="78">
        <f t="shared" si="1"/>
        <v>0</v>
      </c>
      <c r="P24" s="78">
        <f t="shared" si="2"/>
        <v>0.79200000000000004</v>
      </c>
      <c r="Q24" s="153">
        <f t="shared" si="3"/>
        <v>8.0000000000000071E-3</v>
      </c>
      <c r="R24" s="238"/>
    </row>
    <row r="25" spans="2:18" s="3" customFormat="1" ht="27.95" customHeight="1">
      <c r="B25" s="236"/>
      <c r="C25" s="244"/>
      <c r="D25" s="20"/>
      <c r="E25" s="21"/>
      <c r="F25" s="31"/>
      <c r="G25" s="90" t="s">
        <v>14</v>
      </c>
      <c r="H25" s="172">
        <v>0.2</v>
      </c>
      <c r="I25" s="179" t="s">
        <v>222</v>
      </c>
      <c r="J25" s="180" t="s">
        <v>946</v>
      </c>
      <c r="K25" s="179" t="s">
        <v>298</v>
      </c>
      <c r="L25" s="173" t="s">
        <v>109</v>
      </c>
      <c r="M25" s="85">
        <f>M24</f>
        <v>2</v>
      </c>
      <c r="N25" s="15">
        <f t="shared" si="0"/>
        <v>0</v>
      </c>
      <c r="O25" s="78">
        <f t="shared" si="1"/>
        <v>0.4</v>
      </c>
      <c r="P25" s="78">
        <f t="shared" si="2"/>
        <v>0</v>
      </c>
      <c r="Q25" s="153">
        <f t="shared" si="3"/>
        <v>0</v>
      </c>
      <c r="R25" s="238"/>
    </row>
    <row r="26" spans="2:18" s="3" customFormat="1" ht="27.95" customHeight="1">
      <c r="B26" s="236"/>
      <c r="C26" s="244"/>
      <c r="D26" s="17" t="s">
        <v>1716</v>
      </c>
      <c r="E26" s="18" t="s">
        <v>71</v>
      </c>
      <c r="F26" s="19" t="s">
        <v>1305</v>
      </c>
      <c r="G26" s="14" t="s">
        <v>205</v>
      </c>
      <c r="H26" s="15">
        <v>0.4</v>
      </c>
      <c r="I26" s="179" t="s">
        <v>222</v>
      </c>
      <c r="J26" s="180" t="s">
        <v>946</v>
      </c>
      <c r="K26" s="179" t="s">
        <v>298</v>
      </c>
      <c r="L26" s="173" t="s">
        <v>109</v>
      </c>
      <c r="M26" s="85">
        <v>2</v>
      </c>
      <c r="N26" s="15">
        <f t="shared" si="0"/>
        <v>0</v>
      </c>
      <c r="O26" s="78">
        <f t="shared" si="1"/>
        <v>0.8</v>
      </c>
      <c r="P26" s="78">
        <f t="shared" si="2"/>
        <v>0</v>
      </c>
      <c r="Q26" s="153">
        <f t="shared" si="3"/>
        <v>0</v>
      </c>
      <c r="R26" s="238"/>
    </row>
    <row r="27" spans="2:18" s="3" customFormat="1" ht="27.95" customHeight="1">
      <c r="B27" s="236"/>
      <c r="C27" s="244"/>
      <c r="D27" s="20"/>
      <c r="E27" s="21"/>
      <c r="F27" s="31"/>
      <c r="G27" s="14" t="s">
        <v>206</v>
      </c>
      <c r="H27" s="15">
        <v>0.4</v>
      </c>
      <c r="I27" s="165" t="s">
        <v>68</v>
      </c>
      <c r="J27" s="13" t="s">
        <v>1381</v>
      </c>
      <c r="K27" s="16" t="s">
        <v>20</v>
      </c>
      <c r="L27" s="206" t="s">
        <v>1352</v>
      </c>
      <c r="M27" s="209">
        <f>M26</f>
        <v>2</v>
      </c>
      <c r="N27" s="15">
        <f t="shared" si="0"/>
        <v>0.99</v>
      </c>
      <c r="O27" s="78">
        <f t="shared" si="1"/>
        <v>0</v>
      </c>
      <c r="P27" s="78">
        <f t="shared" si="2"/>
        <v>0.79200000000000004</v>
      </c>
      <c r="Q27" s="153">
        <f t="shared" si="3"/>
        <v>8.0000000000000071E-3</v>
      </c>
      <c r="R27" s="238"/>
    </row>
    <row r="28" spans="2:18" s="3" customFormat="1" ht="27.95" customHeight="1">
      <c r="B28" s="236"/>
      <c r="C28" s="244"/>
      <c r="D28" s="20"/>
      <c r="E28" s="21"/>
      <c r="F28" s="31"/>
      <c r="G28" s="90" t="s">
        <v>14</v>
      </c>
      <c r="H28" s="172">
        <v>0.2</v>
      </c>
      <c r="I28" s="179" t="s">
        <v>222</v>
      </c>
      <c r="J28" s="180" t="s">
        <v>946</v>
      </c>
      <c r="K28" s="179" t="s">
        <v>298</v>
      </c>
      <c r="L28" s="173" t="s">
        <v>109</v>
      </c>
      <c r="M28" s="85">
        <f>M27</f>
        <v>2</v>
      </c>
      <c r="N28" s="15">
        <f t="shared" si="0"/>
        <v>0</v>
      </c>
      <c r="O28" s="78">
        <f t="shared" si="1"/>
        <v>0.4</v>
      </c>
      <c r="P28" s="78">
        <f t="shared" si="2"/>
        <v>0</v>
      </c>
      <c r="Q28" s="153">
        <f t="shared" si="3"/>
        <v>0</v>
      </c>
      <c r="R28" s="238"/>
    </row>
    <row r="29" spans="2:18" s="3" customFormat="1" ht="27.95" customHeight="1">
      <c r="B29" s="236"/>
      <c r="C29" s="244"/>
      <c r="D29" s="17" t="s">
        <v>1717</v>
      </c>
      <c r="E29" s="18" t="s">
        <v>899</v>
      </c>
      <c r="F29" s="19" t="s">
        <v>1331</v>
      </c>
      <c r="G29" s="168" t="s">
        <v>356</v>
      </c>
      <c r="H29" s="164">
        <v>0.25</v>
      </c>
      <c r="I29" s="165" t="s">
        <v>204</v>
      </c>
      <c r="J29" s="13" t="s">
        <v>1730</v>
      </c>
      <c r="K29" s="165" t="s">
        <v>1350</v>
      </c>
      <c r="L29" s="207" t="s">
        <v>1352</v>
      </c>
      <c r="M29" s="85">
        <v>0.69</v>
      </c>
      <c r="N29" s="15">
        <f t="shared" si="0"/>
        <v>0.99</v>
      </c>
      <c r="O29" s="78">
        <f t="shared" si="1"/>
        <v>0</v>
      </c>
      <c r="P29" s="78">
        <f t="shared" si="2"/>
        <v>0.17077499999999998</v>
      </c>
      <c r="Q29" s="153">
        <f t="shared" si="3"/>
        <v>1.7250000000000015E-3</v>
      </c>
      <c r="R29" s="557" t="s">
        <v>4477</v>
      </c>
    </row>
    <row r="30" spans="2:18" s="3" customFormat="1" ht="27.95" customHeight="1">
      <c r="B30" s="236"/>
      <c r="C30" s="244"/>
      <c r="D30" s="20"/>
      <c r="E30" s="21"/>
      <c r="F30" s="31"/>
      <c r="G30" s="168" t="s">
        <v>886</v>
      </c>
      <c r="H30" s="164">
        <v>0.25</v>
      </c>
      <c r="I30" s="16" t="s">
        <v>68</v>
      </c>
      <c r="J30" s="13" t="s">
        <v>1731</v>
      </c>
      <c r="K30" s="16" t="s">
        <v>82</v>
      </c>
      <c r="L30" s="207" t="s">
        <v>1352</v>
      </c>
      <c r="M30" s="85">
        <f>M29</f>
        <v>0.69</v>
      </c>
      <c r="N30" s="15">
        <f t="shared" si="0"/>
        <v>0.99</v>
      </c>
      <c r="O30" s="78">
        <f t="shared" si="1"/>
        <v>0</v>
      </c>
      <c r="P30" s="78">
        <f t="shared" si="2"/>
        <v>0.17077499999999998</v>
      </c>
      <c r="Q30" s="153">
        <f t="shared" si="3"/>
        <v>1.7250000000000015E-3</v>
      </c>
      <c r="R30" s="558"/>
    </row>
    <row r="31" spans="2:18" s="3" customFormat="1" ht="27.95" customHeight="1">
      <c r="B31" s="236"/>
      <c r="C31" s="244"/>
      <c r="D31" s="20"/>
      <c r="E31" s="21"/>
      <c r="F31" s="31"/>
      <c r="G31" s="168" t="s">
        <v>887</v>
      </c>
      <c r="H31" s="164">
        <v>0.25</v>
      </c>
      <c r="I31" s="16" t="s">
        <v>930</v>
      </c>
      <c r="J31" s="13" t="s">
        <v>1731</v>
      </c>
      <c r="K31" s="16" t="s">
        <v>82</v>
      </c>
      <c r="L31" s="207" t="s">
        <v>1352</v>
      </c>
      <c r="M31" s="85">
        <f>M30</f>
        <v>0.69</v>
      </c>
      <c r="N31" s="15">
        <f t="shared" si="0"/>
        <v>0.99</v>
      </c>
      <c r="O31" s="78">
        <f t="shared" si="1"/>
        <v>0</v>
      </c>
      <c r="P31" s="78">
        <f t="shared" si="2"/>
        <v>0.17077499999999998</v>
      </c>
      <c r="Q31" s="153">
        <f t="shared" si="3"/>
        <v>1.7250000000000015E-3</v>
      </c>
      <c r="R31" s="558"/>
    </row>
    <row r="32" spans="2:18" s="3" customFormat="1" ht="27.95" customHeight="1">
      <c r="B32" s="236"/>
      <c r="C32" s="244"/>
      <c r="D32" s="20"/>
      <c r="E32" s="21"/>
      <c r="F32" s="31"/>
      <c r="G32" s="186" t="s">
        <v>888</v>
      </c>
      <c r="H32" s="183">
        <v>0.25</v>
      </c>
      <c r="I32" s="165" t="s">
        <v>204</v>
      </c>
      <c r="J32" s="13" t="s">
        <v>1730</v>
      </c>
      <c r="K32" s="165" t="s">
        <v>1350</v>
      </c>
      <c r="L32" s="207" t="s">
        <v>1352</v>
      </c>
      <c r="M32" s="93">
        <f>M31</f>
        <v>0.69</v>
      </c>
      <c r="N32" s="15">
        <f t="shared" si="0"/>
        <v>0.99</v>
      </c>
      <c r="O32" s="78">
        <f t="shared" si="1"/>
        <v>0</v>
      </c>
      <c r="P32" s="78">
        <f t="shared" si="2"/>
        <v>0.17077499999999998</v>
      </c>
      <c r="Q32" s="153">
        <f t="shared" si="3"/>
        <v>1.7250000000000015E-3</v>
      </c>
      <c r="R32" s="559"/>
    </row>
    <row r="33" spans="2:18" s="3" customFormat="1" ht="27.95" customHeight="1">
      <c r="B33" s="236"/>
      <c r="C33" s="244"/>
      <c r="D33" s="17" t="s">
        <v>1718</v>
      </c>
      <c r="E33" s="18" t="s">
        <v>1332</v>
      </c>
      <c r="F33" s="19" t="s">
        <v>1334</v>
      </c>
      <c r="G33" s="168" t="s">
        <v>356</v>
      </c>
      <c r="H33" s="164">
        <v>0.25</v>
      </c>
      <c r="I33" s="16" t="s">
        <v>81</v>
      </c>
      <c r="J33" s="12" t="s">
        <v>946</v>
      </c>
      <c r="K33" s="16" t="s">
        <v>298</v>
      </c>
      <c r="L33" s="65" t="s">
        <v>217</v>
      </c>
      <c r="M33" s="85">
        <v>1</v>
      </c>
      <c r="N33" s="15">
        <f t="shared" si="0"/>
        <v>0</v>
      </c>
      <c r="O33" s="78">
        <f t="shared" si="1"/>
        <v>0.25</v>
      </c>
      <c r="P33" s="78">
        <f t="shared" si="2"/>
        <v>0</v>
      </c>
      <c r="Q33" s="153">
        <f t="shared" si="3"/>
        <v>0</v>
      </c>
      <c r="R33" s="238"/>
    </row>
    <row r="34" spans="2:18" s="3" customFormat="1" ht="27.95" customHeight="1">
      <c r="B34" s="236"/>
      <c r="C34" s="244"/>
      <c r="D34" s="20"/>
      <c r="E34" s="21"/>
      <c r="F34" s="31"/>
      <c r="G34" s="168" t="s">
        <v>886</v>
      </c>
      <c r="H34" s="164">
        <v>0.25</v>
      </c>
      <c r="I34" s="16" t="s">
        <v>68</v>
      </c>
      <c r="J34" s="13" t="s">
        <v>1726</v>
      </c>
      <c r="K34" s="16" t="s">
        <v>82</v>
      </c>
      <c r="L34" s="207" t="s">
        <v>1352</v>
      </c>
      <c r="M34" s="85">
        <f>M33</f>
        <v>1</v>
      </c>
      <c r="N34" s="15">
        <f t="shared" si="0"/>
        <v>0.99</v>
      </c>
      <c r="O34" s="78">
        <f t="shared" si="1"/>
        <v>0</v>
      </c>
      <c r="P34" s="78">
        <f t="shared" si="2"/>
        <v>0.2475</v>
      </c>
      <c r="Q34" s="153">
        <f t="shared" si="3"/>
        <v>2.5000000000000022E-3</v>
      </c>
      <c r="R34" s="238"/>
    </row>
    <row r="35" spans="2:18" s="3" customFormat="1" ht="27.95" customHeight="1">
      <c r="B35" s="236"/>
      <c r="C35" s="244"/>
      <c r="D35" s="20"/>
      <c r="E35" s="21"/>
      <c r="F35" s="31"/>
      <c r="G35" s="168" t="s">
        <v>887</v>
      </c>
      <c r="H35" s="164">
        <v>0.25</v>
      </c>
      <c r="I35" s="16" t="s">
        <v>339</v>
      </c>
      <c r="J35" s="13" t="s">
        <v>1726</v>
      </c>
      <c r="K35" s="16" t="s">
        <v>1385</v>
      </c>
      <c r="L35" s="207" t="s">
        <v>1352</v>
      </c>
      <c r="M35" s="85">
        <f>M34</f>
        <v>1</v>
      </c>
      <c r="N35" s="15">
        <f t="shared" si="0"/>
        <v>0.99</v>
      </c>
      <c r="O35" s="78">
        <f t="shared" si="1"/>
        <v>0</v>
      </c>
      <c r="P35" s="78">
        <f t="shared" si="2"/>
        <v>0.2475</v>
      </c>
      <c r="Q35" s="153">
        <f t="shared" si="3"/>
        <v>2.5000000000000022E-3</v>
      </c>
      <c r="R35" s="238"/>
    </row>
    <row r="36" spans="2:18" s="3" customFormat="1" ht="27.95" customHeight="1">
      <c r="B36" s="236"/>
      <c r="C36" s="244"/>
      <c r="D36" s="20"/>
      <c r="E36" s="21"/>
      <c r="F36" s="31"/>
      <c r="G36" s="186" t="s">
        <v>888</v>
      </c>
      <c r="H36" s="183">
        <v>0.25</v>
      </c>
      <c r="I36" s="91" t="s">
        <v>68</v>
      </c>
      <c r="J36" s="13" t="s">
        <v>1732</v>
      </c>
      <c r="K36" s="91" t="s">
        <v>82</v>
      </c>
      <c r="L36" s="207" t="s">
        <v>1352</v>
      </c>
      <c r="M36" s="93">
        <f>M35</f>
        <v>1</v>
      </c>
      <c r="N36" s="15">
        <f t="shared" si="0"/>
        <v>0.99</v>
      </c>
      <c r="O36" s="78">
        <f t="shared" si="1"/>
        <v>0</v>
      </c>
      <c r="P36" s="78">
        <f t="shared" si="2"/>
        <v>0.2475</v>
      </c>
      <c r="Q36" s="153">
        <f t="shared" si="3"/>
        <v>2.5000000000000022E-3</v>
      </c>
      <c r="R36" s="238"/>
    </row>
    <row r="37" spans="2:18" s="3" customFormat="1" ht="27.95" customHeight="1">
      <c r="B37" s="236"/>
      <c r="C37" s="244"/>
      <c r="D37" s="17" t="s">
        <v>1719</v>
      </c>
      <c r="E37" s="18" t="s">
        <v>890</v>
      </c>
      <c r="F37" s="19" t="s">
        <v>1294</v>
      </c>
      <c r="G37" s="14" t="s">
        <v>12</v>
      </c>
      <c r="H37" s="15">
        <v>0.8</v>
      </c>
      <c r="I37" s="165" t="s">
        <v>68</v>
      </c>
      <c r="J37" s="208" t="s">
        <v>1733</v>
      </c>
      <c r="K37" s="165" t="s">
        <v>1371</v>
      </c>
      <c r="L37" s="207" t="s">
        <v>1352</v>
      </c>
      <c r="M37" s="85">
        <v>0.2</v>
      </c>
      <c r="N37" s="15">
        <f t="shared" si="0"/>
        <v>0.99</v>
      </c>
      <c r="O37" s="78">
        <f t="shared" si="1"/>
        <v>0</v>
      </c>
      <c r="P37" s="78">
        <f t="shared" si="2"/>
        <v>0.15840000000000004</v>
      </c>
      <c r="Q37" s="153">
        <f t="shared" si="3"/>
        <v>1.6000000000000018E-3</v>
      </c>
      <c r="R37" s="238"/>
    </row>
    <row r="38" spans="2:18" s="3" customFormat="1" ht="39.950000000000003" customHeight="1">
      <c r="B38" s="236"/>
      <c r="C38" s="244"/>
      <c r="D38" s="20"/>
      <c r="E38" s="21"/>
      <c r="F38" s="31"/>
      <c r="G38" s="14" t="s">
        <v>13</v>
      </c>
      <c r="H38" s="15">
        <v>0.1</v>
      </c>
      <c r="I38" s="165" t="s">
        <v>204</v>
      </c>
      <c r="J38" s="208" t="s">
        <v>1734</v>
      </c>
      <c r="K38" s="165" t="s">
        <v>1371</v>
      </c>
      <c r="L38" s="207" t="s">
        <v>1352</v>
      </c>
      <c r="M38" s="85">
        <f>M37</f>
        <v>0.2</v>
      </c>
      <c r="N38" s="15">
        <f t="shared" si="0"/>
        <v>0.99</v>
      </c>
      <c r="O38" s="78">
        <f t="shared" si="1"/>
        <v>0</v>
      </c>
      <c r="P38" s="78">
        <f t="shared" si="2"/>
        <v>1.9800000000000005E-2</v>
      </c>
      <c r="Q38" s="153">
        <f t="shared" si="3"/>
        <v>2.0000000000000023E-4</v>
      </c>
      <c r="R38" s="238"/>
    </row>
    <row r="39" spans="2:18" s="3" customFormat="1" ht="27.95" customHeight="1">
      <c r="B39" s="236"/>
      <c r="C39" s="244"/>
      <c r="D39" s="20"/>
      <c r="E39" s="21"/>
      <c r="F39" s="31"/>
      <c r="G39" s="90" t="s">
        <v>14</v>
      </c>
      <c r="H39" s="172">
        <v>0.1</v>
      </c>
      <c r="I39" s="179" t="s">
        <v>81</v>
      </c>
      <c r="J39" s="180" t="s">
        <v>1369</v>
      </c>
      <c r="K39" s="179" t="s">
        <v>79</v>
      </c>
      <c r="L39" s="173" t="s">
        <v>1370</v>
      </c>
      <c r="M39" s="93">
        <f>M38</f>
        <v>0.2</v>
      </c>
      <c r="N39" s="15">
        <f t="shared" si="0"/>
        <v>0</v>
      </c>
      <c r="O39" s="78">
        <f t="shared" si="1"/>
        <v>2.0000000000000004E-2</v>
      </c>
      <c r="P39" s="78">
        <f t="shared" si="2"/>
        <v>0</v>
      </c>
      <c r="Q39" s="153">
        <f t="shared" si="3"/>
        <v>0</v>
      </c>
      <c r="R39" s="238"/>
    </row>
    <row r="40" spans="2:18" s="3" customFormat="1" ht="27.95" customHeight="1">
      <c r="B40" s="236"/>
      <c r="C40" s="244"/>
      <c r="D40" s="17" t="s">
        <v>1720</v>
      </c>
      <c r="E40" s="18" t="s">
        <v>1247</v>
      </c>
      <c r="F40" s="19" t="s">
        <v>1295</v>
      </c>
      <c r="G40" s="168" t="s">
        <v>356</v>
      </c>
      <c r="H40" s="164">
        <v>0.25</v>
      </c>
      <c r="I40" s="165" t="s">
        <v>204</v>
      </c>
      <c r="J40" s="13" t="s">
        <v>1735</v>
      </c>
      <c r="K40" s="165" t="s">
        <v>82</v>
      </c>
      <c r="L40" s="207" t="s">
        <v>1352</v>
      </c>
      <c r="M40" s="85">
        <v>10</v>
      </c>
      <c r="N40" s="15">
        <f t="shared" si="0"/>
        <v>0.99</v>
      </c>
      <c r="O40" s="78">
        <f t="shared" si="1"/>
        <v>0</v>
      </c>
      <c r="P40" s="78">
        <f t="shared" si="2"/>
        <v>2.4750000000000001</v>
      </c>
      <c r="Q40" s="153">
        <f t="shared" si="3"/>
        <v>2.5000000000000022E-2</v>
      </c>
      <c r="R40" s="557" t="s">
        <v>4480</v>
      </c>
    </row>
    <row r="41" spans="2:18" s="3" customFormat="1" ht="27.95" customHeight="1">
      <c r="B41" s="236"/>
      <c r="C41" s="244"/>
      <c r="D41" s="20"/>
      <c r="E41" s="21"/>
      <c r="F41" s="31"/>
      <c r="G41" s="168" t="s">
        <v>886</v>
      </c>
      <c r="H41" s="164">
        <v>0.25</v>
      </c>
      <c r="I41" s="165" t="s">
        <v>339</v>
      </c>
      <c r="J41" s="13" t="s">
        <v>1736</v>
      </c>
      <c r="K41" s="165" t="s">
        <v>82</v>
      </c>
      <c r="L41" s="207" t="s">
        <v>1352</v>
      </c>
      <c r="M41" s="85">
        <f>M40</f>
        <v>10</v>
      </c>
      <c r="N41" s="15">
        <f t="shared" si="0"/>
        <v>0.99</v>
      </c>
      <c r="O41" s="78">
        <f t="shared" si="1"/>
        <v>0</v>
      </c>
      <c r="P41" s="78">
        <f t="shared" si="2"/>
        <v>2.4750000000000001</v>
      </c>
      <c r="Q41" s="153">
        <f t="shared" si="3"/>
        <v>2.5000000000000022E-2</v>
      </c>
      <c r="R41" s="558"/>
    </row>
    <row r="42" spans="2:18" s="3" customFormat="1" ht="27.95" customHeight="1">
      <c r="B42" s="236"/>
      <c r="C42" s="244"/>
      <c r="D42" s="20"/>
      <c r="E42" s="21"/>
      <c r="F42" s="31"/>
      <c r="G42" s="168" t="s">
        <v>887</v>
      </c>
      <c r="H42" s="164">
        <v>0.25</v>
      </c>
      <c r="I42" s="165" t="s">
        <v>339</v>
      </c>
      <c r="J42" s="13" t="s">
        <v>1737</v>
      </c>
      <c r="K42" s="165" t="s">
        <v>82</v>
      </c>
      <c r="L42" s="207" t="s">
        <v>1352</v>
      </c>
      <c r="M42" s="85">
        <f>M41</f>
        <v>10</v>
      </c>
      <c r="N42" s="15">
        <f t="shared" si="0"/>
        <v>0.99</v>
      </c>
      <c r="O42" s="78">
        <f t="shared" si="1"/>
        <v>0</v>
      </c>
      <c r="P42" s="78">
        <f t="shared" si="2"/>
        <v>2.4750000000000001</v>
      </c>
      <c r="Q42" s="153">
        <f t="shared" si="3"/>
        <v>2.5000000000000022E-2</v>
      </c>
      <c r="R42" s="558"/>
    </row>
    <row r="43" spans="2:18" s="3" customFormat="1" ht="27.95" customHeight="1">
      <c r="B43" s="236"/>
      <c r="C43" s="244"/>
      <c r="D43" s="20"/>
      <c r="E43" s="21"/>
      <c r="F43" s="31"/>
      <c r="G43" s="186" t="s">
        <v>888</v>
      </c>
      <c r="H43" s="183">
        <v>0.25</v>
      </c>
      <c r="I43" s="165" t="s">
        <v>204</v>
      </c>
      <c r="J43" s="13" t="s">
        <v>1736</v>
      </c>
      <c r="K43" s="165" t="s">
        <v>1374</v>
      </c>
      <c r="L43" s="207" t="s">
        <v>1352</v>
      </c>
      <c r="M43" s="93">
        <f>M42</f>
        <v>10</v>
      </c>
      <c r="N43" s="15">
        <f t="shared" si="0"/>
        <v>0.99</v>
      </c>
      <c r="O43" s="78">
        <f t="shared" si="1"/>
        <v>0</v>
      </c>
      <c r="P43" s="78">
        <f t="shared" si="2"/>
        <v>2.4750000000000001</v>
      </c>
      <c r="Q43" s="153">
        <f t="shared" si="3"/>
        <v>2.5000000000000022E-2</v>
      </c>
      <c r="R43" s="559"/>
    </row>
    <row r="44" spans="2:18" s="3" customFormat="1" ht="27.95" customHeight="1">
      <c r="B44" s="236"/>
      <c r="C44" s="244"/>
      <c r="D44" s="17" t="s">
        <v>1721</v>
      </c>
      <c r="E44" s="18" t="s">
        <v>890</v>
      </c>
      <c r="F44" s="19" t="s">
        <v>1306</v>
      </c>
      <c r="G44" s="14" t="s">
        <v>12</v>
      </c>
      <c r="H44" s="15">
        <v>0.8</v>
      </c>
      <c r="I44" s="179" t="s">
        <v>1357</v>
      </c>
      <c r="J44" s="13" t="s">
        <v>946</v>
      </c>
      <c r="K44" s="165" t="s">
        <v>79</v>
      </c>
      <c r="L44" s="13" t="s">
        <v>299</v>
      </c>
      <c r="M44" s="85">
        <v>0.2</v>
      </c>
      <c r="N44" s="15">
        <f t="shared" si="0"/>
        <v>0</v>
      </c>
      <c r="O44" s="78">
        <f t="shared" si="1"/>
        <v>0.16000000000000003</v>
      </c>
      <c r="P44" s="78">
        <f t="shared" si="2"/>
        <v>0</v>
      </c>
      <c r="Q44" s="153">
        <f t="shared" si="3"/>
        <v>0</v>
      </c>
      <c r="R44" s="238"/>
    </row>
    <row r="45" spans="2:18" s="3" customFormat="1" ht="27.95" customHeight="1">
      <c r="B45" s="236"/>
      <c r="C45" s="244"/>
      <c r="D45" s="20"/>
      <c r="E45" s="21"/>
      <c r="F45" s="31"/>
      <c r="G45" s="14" t="s">
        <v>13</v>
      </c>
      <c r="H45" s="15">
        <v>0.1</v>
      </c>
      <c r="I45" s="165" t="s">
        <v>1359</v>
      </c>
      <c r="J45" s="13" t="s">
        <v>1738</v>
      </c>
      <c r="K45" s="165" t="s">
        <v>221</v>
      </c>
      <c r="L45" s="206" t="s">
        <v>1352</v>
      </c>
      <c r="M45" s="85">
        <f>M44</f>
        <v>0.2</v>
      </c>
      <c r="N45" s="15">
        <f t="shared" si="0"/>
        <v>0.99</v>
      </c>
      <c r="O45" s="78">
        <f t="shared" si="1"/>
        <v>0</v>
      </c>
      <c r="P45" s="78">
        <f t="shared" si="2"/>
        <v>1.9800000000000005E-2</v>
      </c>
      <c r="Q45" s="153">
        <f t="shared" si="3"/>
        <v>2.0000000000000023E-4</v>
      </c>
      <c r="R45" s="238"/>
    </row>
    <row r="46" spans="2:18" s="3" customFormat="1" ht="27.95" customHeight="1">
      <c r="B46" s="236"/>
      <c r="C46" s="244"/>
      <c r="D46" s="20"/>
      <c r="E46" s="21"/>
      <c r="F46" s="31"/>
      <c r="G46" s="90" t="s">
        <v>14</v>
      </c>
      <c r="H46" s="172">
        <v>0.1</v>
      </c>
      <c r="I46" s="179" t="s">
        <v>1357</v>
      </c>
      <c r="J46" s="180" t="s">
        <v>946</v>
      </c>
      <c r="K46" s="179" t="s">
        <v>79</v>
      </c>
      <c r="L46" s="180" t="s">
        <v>299</v>
      </c>
      <c r="M46" s="93">
        <f>M45</f>
        <v>0.2</v>
      </c>
      <c r="N46" s="15">
        <f t="shared" si="0"/>
        <v>0</v>
      </c>
      <c r="O46" s="78">
        <f t="shared" si="1"/>
        <v>2.0000000000000004E-2</v>
      </c>
      <c r="P46" s="78">
        <f t="shared" si="2"/>
        <v>0</v>
      </c>
      <c r="Q46" s="153">
        <f t="shared" si="3"/>
        <v>0</v>
      </c>
      <c r="R46" s="238"/>
    </row>
    <row r="47" spans="2:18" s="3" customFormat="1" ht="27.95" customHeight="1">
      <c r="B47" s="236"/>
      <c r="C47" s="244"/>
      <c r="D47" s="17" t="s">
        <v>1722</v>
      </c>
      <c r="E47" s="18" t="s">
        <v>890</v>
      </c>
      <c r="F47" s="19" t="s">
        <v>1307</v>
      </c>
      <c r="G47" s="14" t="s">
        <v>12</v>
      </c>
      <c r="H47" s="15">
        <v>0.8</v>
      </c>
      <c r="I47" s="165" t="s">
        <v>339</v>
      </c>
      <c r="J47" s="13" t="s">
        <v>1739</v>
      </c>
      <c r="K47" s="165" t="s">
        <v>221</v>
      </c>
      <c r="L47" s="206" t="s">
        <v>1352</v>
      </c>
      <c r="M47" s="85">
        <v>0.2</v>
      </c>
      <c r="N47" s="15">
        <f t="shared" si="0"/>
        <v>0.99</v>
      </c>
      <c r="O47" s="78">
        <f t="shared" si="1"/>
        <v>0</v>
      </c>
      <c r="P47" s="78">
        <f t="shared" si="2"/>
        <v>0.15840000000000004</v>
      </c>
      <c r="Q47" s="153">
        <f t="shared" si="3"/>
        <v>1.6000000000000018E-3</v>
      </c>
      <c r="R47" s="238"/>
    </row>
    <row r="48" spans="2:18" s="3" customFormat="1" ht="27.95" customHeight="1">
      <c r="B48" s="236"/>
      <c r="C48" s="244"/>
      <c r="D48" s="20"/>
      <c r="E48" s="21"/>
      <c r="F48" s="31"/>
      <c r="G48" s="14" t="s">
        <v>13</v>
      </c>
      <c r="H48" s="15">
        <v>0.1</v>
      </c>
      <c r="I48" s="165" t="s">
        <v>81</v>
      </c>
      <c r="J48" s="180" t="s">
        <v>946</v>
      </c>
      <c r="K48" s="179" t="s">
        <v>79</v>
      </c>
      <c r="L48" s="180" t="s">
        <v>299</v>
      </c>
      <c r="M48" s="85">
        <f>M47</f>
        <v>0.2</v>
      </c>
      <c r="N48" s="15">
        <f t="shared" si="0"/>
        <v>0</v>
      </c>
      <c r="O48" s="78">
        <f t="shared" si="1"/>
        <v>2.0000000000000004E-2</v>
      </c>
      <c r="P48" s="78">
        <f t="shared" si="2"/>
        <v>0</v>
      </c>
      <c r="Q48" s="153">
        <f t="shared" si="3"/>
        <v>0</v>
      </c>
      <c r="R48" s="238"/>
    </row>
    <row r="49" spans="2:18" s="3" customFormat="1" ht="27.95" customHeight="1">
      <c r="B49" s="236"/>
      <c r="C49" s="244"/>
      <c r="D49" s="20"/>
      <c r="E49" s="21"/>
      <c r="F49" s="31"/>
      <c r="G49" s="90" t="s">
        <v>14</v>
      </c>
      <c r="H49" s="172">
        <v>0.1</v>
      </c>
      <c r="I49" s="179" t="s">
        <v>222</v>
      </c>
      <c r="J49" s="180" t="s">
        <v>946</v>
      </c>
      <c r="K49" s="179" t="s">
        <v>79</v>
      </c>
      <c r="L49" s="180" t="s">
        <v>299</v>
      </c>
      <c r="M49" s="93">
        <f>M48</f>
        <v>0.2</v>
      </c>
      <c r="N49" s="15">
        <f t="shared" si="0"/>
        <v>0</v>
      </c>
      <c r="O49" s="78">
        <f t="shared" si="1"/>
        <v>2.0000000000000004E-2</v>
      </c>
      <c r="P49" s="78">
        <f t="shared" si="2"/>
        <v>0</v>
      </c>
      <c r="Q49" s="153">
        <f t="shared" si="3"/>
        <v>0</v>
      </c>
      <c r="R49" s="238"/>
    </row>
    <row r="50" spans="2:18" s="3" customFormat="1" ht="27.95" customHeight="1">
      <c r="B50" s="236"/>
      <c r="C50" s="244"/>
      <c r="D50" s="17" t="s">
        <v>1723</v>
      </c>
      <c r="E50" s="18" t="s">
        <v>71</v>
      </c>
      <c r="F50" s="19" t="s">
        <v>1308</v>
      </c>
      <c r="G50" s="14" t="s">
        <v>205</v>
      </c>
      <c r="H50" s="15">
        <v>0.4</v>
      </c>
      <c r="I50" s="179" t="s">
        <v>222</v>
      </c>
      <c r="J50" s="180" t="s">
        <v>946</v>
      </c>
      <c r="K50" s="179" t="s">
        <v>79</v>
      </c>
      <c r="L50" s="180" t="s">
        <v>299</v>
      </c>
      <c r="M50" s="85">
        <v>2</v>
      </c>
      <c r="N50" s="15">
        <f t="shared" si="0"/>
        <v>0</v>
      </c>
      <c r="O50" s="78">
        <f t="shared" si="1"/>
        <v>0.8</v>
      </c>
      <c r="P50" s="78">
        <f t="shared" si="2"/>
        <v>0</v>
      </c>
      <c r="Q50" s="153">
        <f t="shared" si="3"/>
        <v>0</v>
      </c>
      <c r="R50" s="238"/>
    </row>
    <row r="51" spans="2:18" s="3" customFormat="1" ht="27.95" customHeight="1">
      <c r="B51" s="236"/>
      <c r="C51" s="244"/>
      <c r="D51" s="20"/>
      <c r="E51" s="21"/>
      <c r="F51" s="31"/>
      <c r="G51" s="14" t="s">
        <v>206</v>
      </c>
      <c r="H51" s="15">
        <v>0.4</v>
      </c>
      <c r="I51" s="165" t="s">
        <v>339</v>
      </c>
      <c r="J51" s="13" t="s">
        <v>1737</v>
      </c>
      <c r="K51" s="165" t="s">
        <v>221</v>
      </c>
      <c r="L51" s="206" t="s">
        <v>1352</v>
      </c>
      <c r="M51" s="85">
        <f>M50</f>
        <v>2</v>
      </c>
      <c r="N51" s="15">
        <f t="shared" si="0"/>
        <v>0.99</v>
      </c>
      <c r="O51" s="78">
        <f t="shared" si="1"/>
        <v>0</v>
      </c>
      <c r="P51" s="78">
        <f t="shared" si="2"/>
        <v>0.79200000000000004</v>
      </c>
      <c r="Q51" s="153">
        <f t="shared" si="3"/>
        <v>8.0000000000000071E-3</v>
      </c>
      <c r="R51" s="238"/>
    </row>
    <row r="52" spans="2:18" s="3" customFormat="1" ht="27.95" customHeight="1">
      <c r="B52" s="236"/>
      <c r="C52" s="244"/>
      <c r="D52" s="20"/>
      <c r="E52" s="21"/>
      <c r="F52" s="31"/>
      <c r="G52" s="90" t="s">
        <v>14</v>
      </c>
      <c r="H52" s="172">
        <v>0.2</v>
      </c>
      <c r="I52" s="179" t="s">
        <v>222</v>
      </c>
      <c r="J52" s="180" t="s">
        <v>946</v>
      </c>
      <c r="K52" s="179" t="s">
        <v>79</v>
      </c>
      <c r="L52" s="180" t="s">
        <v>299</v>
      </c>
      <c r="M52" s="93">
        <f>M51</f>
        <v>2</v>
      </c>
      <c r="N52" s="172">
        <f t="shared" si="0"/>
        <v>0</v>
      </c>
      <c r="O52" s="174">
        <f t="shared" si="1"/>
        <v>0.4</v>
      </c>
      <c r="P52" s="174">
        <f t="shared" si="2"/>
        <v>0</v>
      </c>
      <c r="Q52" s="175">
        <f t="shared" si="3"/>
        <v>0</v>
      </c>
      <c r="R52" s="238"/>
    </row>
    <row r="53" spans="2:18" s="3" customFormat="1" ht="39.950000000000003" customHeight="1">
      <c r="B53" s="236"/>
      <c r="C53" s="243"/>
      <c r="D53" s="17" t="s">
        <v>1777</v>
      </c>
      <c r="E53" s="18" t="s">
        <v>1260</v>
      </c>
      <c r="F53" s="45" t="s">
        <v>3805</v>
      </c>
      <c r="G53" s="168" t="s">
        <v>3748</v>
      </c>
      <c r="H53" s="164">
        <v>0.1</v>
      </c>
      <c r="I53" s="165" t="s">
        <v>3231</v>
      </c>
      <c r="J53" s="13" t="s">
        <v>3806</v>
      </c>
      <c r="K53" s="165" t="s">
        <v>3223</v>
      </c>
      <c r="L53" s="311" t="s">
        <v>3753</v>
      </c>
      <c r="M53" s="177">
        <v>0.15</v>
      </c>
      <c r="N53" s="15">
        <f>IF(K53="Detected", 0.99,0)</f>
        <v>0.99</v>
      </c>
      <c r="O53" s="78">
        <f>IF(I53="Safe", M53*H53,0)</f>
        <v>0</v>
      </c>
      <c r="P53" s="78">
        <f>IF(I53="Dangerous",M53*H53*N53,0)</f>
        <v>1.4849999999999999E-2</v>
      </c>
      <c r="Q53" s="153">
        <f>IF(P53=0,0,M53*H53*(1-N53))</f>
        <v>1.5000000000000012E-4</v>
      </c>
      <c r="R53" s="238"/>
    </row>
    <row r="54" spans="2:18" s="3" customFormat="1" ht="39.950000000000003" customHeight="1">
      <c r="B54" s="236"/>
      <c r="C54" s="243"/>
      <c r="D54" s="20"/>
      <c r="E54" s="21"/>
      <c r="F54" s="31"/>
      <c r="G54" s="168" t="s">
        <v>3746</v>
      </c>
      <c r="H54" s="164">
        <v>0.1</v>
      </c>
      <c r="I54" s="165" t="s">
        <v>25</v>
      </c>
      <c r="J54" s="13" t="s">
        <v>3806</v>
      </c>
      <c r="K54" s="165" t="s">
        <v>3749</v>
      </c>
      <c r="L54" s="307" t="s">
        <v>3751</v>
      </c>
      <c r="M54" s="309">
        <f>M53</f>
        <v>0.15</v>
      </c>
      <c r="N54" s="15">
        <f>IF(K54="Detected", 0.99,0)</f>
        <v>0.99</v>
      </c>
      <c r="O54" s="78">
        <f>IF(I54="Safe", M54*H54,0)</f>
        <v>0</v>
      </c>
      <c r="P54" s="78">
        <f>IF(I54="Dangerous",M54*H54*N54,0)</f>
        <v>1.4849999999999999E-2</v>
      </c>
      <c r="Q54" s="153">
        <f>IF(P54=0,0,M54*H54*(1-N54))</f>
        <v>1.5000000000000012E-4</v>
      </c>
      <c r="R54" s="238"/>
    </row>
    <row r="55" spans="2:18" s="3" customFormat="1" ht="39.950000000000003" customHeight="1">
      <c r="B55" s="236"/>
      <c r="C55" s="269"/>
      <c r="D55" s="22"/>
      <c r="E55" s="23"/>
      <c r="F55" s="24"/>
      <c r="G55" s="168" t="s">
        <v>3747</v>
      </c>
      <c r="H55" s="164">
        <v>0.8</v>
      </c>
      <c r="I55" s="165" t="s">
        <v>2783</v>
      </c>
      <c r="J55" s="13" t="s">
        <v>3806</v>
      </c>
      <c r="K55" s="165" t="s">
        <v>3750</v>
      </c>
      <c r="L55" s="307" t="s">
        <v>3754</v>
      </c>
      <c r="M55" s="309">
        <f>M54</f>
        <v>0.15</v>
      </c>
      <c r="N55" s="15">
        <f>IF(K55="Detected", 0.99,0)</f>
        <v>0.99</v>
      </c>
      <c r="O55" s="78">
        <f>IF(I55="Safe", M55*H55,0)</f>
        <v>0</v>
      </c>
      <c r="P55" s="78">
        <f>IF(I55="Dangerous",M55*H55*N55,0)</f>
        <v>0.11879999999999999</v>
      </c>
      <c r="Q55" s="153">
        <f>IF(P55=0,0,M55*H55*(1-N55))</f>
        <v>1.200000000000001E-3</v>
      </c>
      <c r="R55" s="238"/>
    </row>
    <row r="56" spans="2:18" s="3" customFormat="1" ht="27.95" customHeight="1">
      <c r="B56" s="236"/>
      <c r="C56" s="320" t="s">
        <v>1659</v>
      </c>
      <c r="D56" s="20" t="s">
        <v>1645</v>
      </c>
      <c r="E56" s="21" t="s">
        <v>890</v>
      </c>
      <c r="F56" s="31" t="s">
        <v>1300</v>
      </c>
      <c r="G56" s="25" t="s">
        <v>12</v>
      </c>
      <c r="H56" s="26">
        <v>0.8</v>
      </c>
      <c r="I56" s="161" t="s">
        <v>204</v>
      </c>
      <c r="J56" s="162" t="s">
        <v>3807</v>
      </c>
      <c r="K56" s="161" t="s">
        <v>221</v>
      </c>
      <c r="L56" s="315" t="s">
        <v>1352</v>
      </c>
      <c r="M56" s="87">
        <v>0.2</v>
      </c>
      <c r="N56" s="26">
        <f t="shared" ref="N56:N101" si="4">IF(K56="Detected", 0.99,0)</f>
        <v>0.99</v>
      </c>
      <c r="O56" s="88">
        <f t="shared" ref="O56:O101" si="5">IF(I56="Safe", M56*H56,0)</f>
        <v>0</v>
      </c>
      <c r="P56" s="88">
        <f t="shared" ref="P56:P101" si="6">IF(I56="Dangerous",M56*H56*N56,0)</f>
        <v>0.15840000000000004</v>
      </c>
      <c r="Q56" s="152">
        <f t="shared" ref="Q56:Q101" si="7">IF(P56=0,0,M56*H56*(1-N56))</f>
        <v>1.6000000000000018E-3</v>
      </c>
      <c r="R56" s="238"/>
    </row>
    <row r="57" spans="2:18" s="3" customFormat="1" ht="27.95" customHeight="1">
      <c r="B57" s="236"/>
      <c r="C57" s="244"/>
      <c r="D57" s="20"/>
      <c r="E57" s="21"/>
      <c r="F57" s="31"/>
      <c r="G57" s="14" t="s">
        <v>13</v>
      </c>
      <c r="H57" s="15">
        <v>0.1</v>
      </c>
      <c r="I57" s="165" t="s">
        <v>1358</v>
      </c>
      <c r="J57" s="13" t="s">
        <v>946</v>
      </c>
      <c r="K57" s="165" t="s">
        <v>79</v>
      </c>
      <c r="L57" s="13" t="s">
        <v>299</v>
      </c>
      <c r="M57" s="85">
        <f>M56</f>
        <v>0.2</v>
      </c>
      <c r="N57" s="15">
        <f t="shared" si="4"/>
        <v>0</v>
      </c>
      <c r="O57" s="78">
        <f t="shared" si="5"/>
        <v>2.0000000000000004E-2</v>
      </c>
      <c r="P57" s="78">
        <f t="shared" si="6"/>
        <v>0</v>
      </c>
      <c r="Q57" s="153">
        <f t="shared" si="7"/>
        <v>0</v>
      </c>
      <c r="R57" s="238"/>
    </row>
    <row r="58" spans="2:18" s="3" customFormat="1" ht="27.95" customHeight="1">
      <c r="B58" s="236"/>
      <c r="C58" s="244"/>
      <c r="D58" s="20"/>
      <c r="E58" s="21"/>
      <c r="F58" s="31"/>
      <c r="G58" s="90" t="s">
        <v>14</v>
      </c>
      <c r="H58" s="172">
        <v>0.1</v>
      </c>
      <c r="I58" s="179" t="s">
        <v>1357</v>
      </c>
      <c r="J58" s="13" t="s">
        <v>946</v>
      </c>
      <c r="K58" s="165" t="s">
        <v>79</v>
      </c>
      <c r="L58" s="13" t="s">
        <v>299</v>
      </c>
      <c r="M58" s="93">
        <f>M57</f>
        <v>0.2</v>
      </c>
      <c r="N58" s="15">
        <f t="shared" si="4"/>
        <v>0</v>
      </c>
      <c r="O58" s="78">
        <f t="shared" si="5"/>
        <v>2.0000000000000004E-2</v>
      </c>
      <c r="P58" s="78">
        <f t="shared" si="6"/>
        <v>0</v>
      </c>
      <c r="Q58" s="153">
        <f t="shared" si="7"/>
        <v>0</v>
      </c>
      <c r="R58" s="238"/>
    </row>
    <row r="59" spans="2:18" s="3" customFormat="1" ht="27.95" customHeight="1">
      <c r="B59" s="236"/>
      <c r="C59" s="244"/>
      <c r="D59" s="17" t="s">
        <v>1646</v>
      </c>
      <c r="E59" s="18" t="s">
        <v>890</v>
      </c>
      <c r="F59" s="19" t="s">
        <v>1301</v>
      </c>
      <c r="G59" s="14" t="s">
        <v>12</v>
      </c>
      <c r="H59" s="15">
        <v>0.8</v>
      </c>
      <c r="I59" s="179" t="s">
        <v>1357</v>
      </c>
      <c r="J59" s="13" t="s">
        <v>946</v>
      </c>
      <c r="K59" s="165" t="s">
        <v>79</v>
      </c>
      <c r="L59" s="13" t="s">
        <v>299</v>
      </c>
      <c r="M59" s="85">
        <v>0.2</v>
      </c>
      <c r="N59" s="15">
        <f t="shared" si="4"/>
        <v>0</v>
      </c>
      <c r="O59" s="78">
        <f t="shared" si="5"/>
        <v>0.16000000000000003</v>
      </c>
      <c r="P59" s="78">
        <f t="shared" si="6"/>
        <v>0</v>
      </c>
      <c r="Q59" s="153">
        <f t="shared" si="7"/>
        <v>0</v>
      </c>
      <c r="R59" s="238"/>
    </row>
    <row r="60" spans="2:18" s="3" customFormat="1" ht="27.95" customHeight="1">
      <c r="B60" s="236"/>
      <c r="C60" s="244"/>
      <c r="D60" s="20"/>
      <c r="E60" s="21"/>
      <c r="F60" s="31"/>
      <c r="G60" s="14" t="s">
        <v>13</v>
      </c>
      <c r="H60" s="15">
        <v>0.1</v>
      </c>
      <c r="I60" s="165" t="s">
        <v>1359</v>
      </c>
      <c r="J60" s="13" t="s">
        <v>1661</v>
      </c>
      <c r="K60" s="165" t="s">
        <v>221</v>
      </c>
      <c r="L60" s="206" t="s">
        <v>1352</v>
      </c>
      <c r="M60" s="85">
        <f>M59</f>
        <v>0.2</v>
      </c>
      <c r="N60" s="15">
        <f t="shared" si="4"/>
        <v>0.99</v>
      </c>
      <c r="O60" s="78">
        <f t="shared" si="5"/>
        <v>0</v>
      </c>
      <c r="P60" s="78">
        <f t="shared" si="6"/>
        <v>1.9800000000000005E-2</v>
      </c>
      <c r="Q60" s="153">
        <f t="shared" si="7"/>
        <v>2.0000000000000023E-4</v>
      </c>
      <c r="R60" s="238"/>
    </row>
    <row r="61" spans="2:18" s="3" customFormat="1" ht="27.95" customHeight="1">
      <c r="B61" s="236"/>
      <c r="C61" s="244"/>
      <c r="D61" s="20"/>
      <c r="E61" s="21"/>
      <c r="F61" s="31"/>
      <c r="G61" s="90" t="s">
        <v>14</v>
      </c>
      <c r="H61" s="172">
        <v>0.1</v>
      </c>
      <c r="I61" s="179" t="s">
        <v>1357</v>
      </c>
      <c r="J61" s="180" t="s">
        <v>946</v>
      </c>
      <c r="K61" s="179" t="s">
        <v>79</v>
      </c>
      <c r="L61" s="180" t="s">
        <v>299</v>
      </c>
      <c r="M61" s="93">
        <f>M60</f>
        <v>0.2</v>
      </c>
      <c r="N61" s="15">
        <f t="shared" si="4"/>
        <v>0</v>
      </c>
      <c r="O61" s="78">
        <f t="shared" si="5"/>
        <v>2.0000000000000004E-2</v>
      </c>
      <c r="P61" s="78">
        <f t="shared" si="6"/>
        <v>0</v>
      </c>
      <c r="Q61" s="153">
        <f t="shared" si="7"/>
        <v>0</v>
      </c>
      <c r="R61" s="238"/>
    </row>
    <row r="62" spans="2:18" s="3" customFormat="1" ht="27.95" customHeight="1">
      <c r="B62" s="236"/>
      <c r="C62" s="244"/>
      <c r="D62" s="17" t="s">
        <v>1647</v>
      </c>
      <c r="E62" s="18" t="s">
        <v>1247</v>
      </c>
      <c r="F62" s="19" t="s">
        <v>1295</v>
      </c>
      <c r="G62" s="168" t="s">
        <v>1326</v>
      </c>
      <c r="H62" s="164">
        <v>0.3</v>
      </c>
      <c r="I62" s="165" t="s">
        <v>204</v>
      </c>
      <c r="J62" s="13" t="s">
        <v>1661</v>
      </c>
      <c r="K62" s="165" t="s">
        <v>1350</v>
      </c>
      <c r="L62" s="207" t="s">
        <v>1352</v>
      </c>
      <c r="M62" s="85">
        <v>10</v>
      </c>
      <c r="N62" s="15">
        <f t="shared" si="4"/>
        <v>0.99</v>
      </c>
      <c r="O62" s="78">
        <f t="shared" si="5"/>
        <v>0</v>
      </c>
      <c r="P62" s="78">
        <f t="shared" si="6"/>
        <v>2.9699999999999998</v>
      </c>
      <c r="Q62" s="153">
        <f t="shared" si="7"/>
        <v>3.0000000000000027E-2</v>
      </c>
      <c r="R62" s="557" t="s">
        <v>4480</v>
      </c>
    </row>
    <row r="63" spans="2:18" s="3" customFormat="1" ht="27.95" customHeight="1">
      <c r="B63" s="236"/>
      <c r="C63" s="244"/>
      <c r="D63" s="20"/>
      <c r="E63" s="21"/>
      <c r="F63" s="31"/>
      <c r="G63" s="168" t="s">
        <v>1327</v>
      </c>
      <c r="H63" s="164">
        <v>0.3</v>
      </c>
      <c r="I63" s="161" t="s">
        <v>68</v>
      </c>
      <c r="J63" s="13" t="s">
        <v>1695</v>
      </c>
      <c r="K63" s="161" t="s">
        <v>1350</v>
      </c>
      <c r="L63" s="207" t="s">
        <v>1352</v>
      </c>
      <c r="M63" s="85">
        <f>M62</f>
        <v>10</v>
      </c>
      <c r="N63" s="15">
        <f t="shared" si="4"/>
        <v>0.99</v>
      </c>
      <c r="O63" s="78">
        <f t="shared" si="5"/>
        <v>0</v>
      </c>
      <c r="P63" s="78">
        <f t="shared" si="6"/>
        <v>2.9699999999999998</v>
      </c>
      <c r="Q63" s="153">
        <f t="shared" si="7"/>
        <v>3.0000000000000027E-2</v>
      </c>
      <c r="R63" s="558"/>
    </row>
    <row r="64" spans="2:18" s="3" customFormat="1" ht="27.95" customHeight="1">
      <c r="B64" s="236"/>
      <c r="C64" s="244"/>
      <c r="D64" s="20"/>
      <c r="E64" s="21"/>
      <c r="F64" s="31"/>
      <c r="G64" s="168" t="s">
        <v>1328</v>
      </c>
      <c r="H64" s="164">
        <v>0.3</v>
      </c>
      <c r="I64" s="165" t="s">
        <v>1356</v>
      </c>
      <c r="J64" s="162" t="s">
        <v>1696</v>
      </c>
      <c r="K64" s="161" t="s">
        <v>1350</v>
      </c>
      <c r="L64" s="207" t="s">
        <v>1352</v>
      </c>
      <c r="M64" s="85">
        <f>M63</f>
        <v>10</v>
      </c>
      <c r="N64" s="15">
        <f t="shared" si="4"/>
        <v>0.99</v>
      </c>
      <c r="O64" s="78">
        <f t="shared" si="5"/>
        <v>0</v>
      </c>
      <c r="P64" s="78">
        <f t="shared" si="6"/>
        <v>2.9699999999999998</v>
      </c>
      <c r="Q64" s="153">
        <f t="shared" si="7"/>
        <v>3.0000000000000027E-2</v>
      </c>
      <c r="R64" s="558"/>
    </row>
    <row r="65" spans="2:18" s="3" customFormat="1" ht="39.950000000000003" customHeight="1">
      <c r="B65" s="236"/>
      <c r="C65" s="244"/>
      <c r="D65" s="20"/>
      <c r="E65" s="21"/>
      <c r="F65" s="31"/>
      <c r="G65" s="168" t="s">
        <v>1329</v>
      </c>
      <c r="H65" s="164">
        <v>0.1</v>
      </c>
      <c r="I65" s="165" t="s">
        <v>1356</v>
      </c>
      <c r="J65" s="162" t="s">
        <v>1697</v>
      </c>
      <c r="K65" s="165" t="s">
        <v>1350</v>
      </c>
      <c r="L65" s="207" t="s">
        <v>1352</v>
      </c>
      <c r="M65" s="93">
        <f>M64</f>
        <v>10</v>
      </c>
      <c r="N65" s="15">
        <f t="shared" si="4"/>
        <v>0.99</v>
      </c>
      <c r="O65" s="78">
        <f t="shared" si="5"/>
        <v>0</v>
      </c>
      <c r="P65" s="78">
        <f t="shared" si="6"/>
        <v>0.99</v>
      </c>
      <c r="Q65" s="153">
        <f t="shared" si="7"/>
        <v>1.0000000000000009E-2</v>
      </c>
      <c r="R65" s="559"/>
    </row>
    <row r="66" spans="2:18" s="3" customFormat="1" ht="27.95" customHeight="1">
      <c r="B66" s="236"/>
      <c r="C66" s="244"/>
      <c r="D66" s="17" t="s">
        <v>1648</v>
      </c>
      <c r="E66" s="18" t="s">
        <v>890</v>
      </c>
      <c r="F66" s="19" t="s">
        <v>1302</v>
      </c>
      <c r="G66" s="14" t="s">
        <v>12</v>
      </c>
      <c r="H66" s="15">
        <v>0.8</v>
      </c>
      <c r="I66" s="165" t="s">
        <v>204</v>
      </c>
      <c r="J66" s="13" t="s">
        <v>1698</v>
      </c>
      <c r="K66" s="165" t="s">
        <v>1350</v>
      </c>
      <c r="L66" s="207" t="s">
        <v>1352</v>
      </c>
      <c r="M66" s="85">
        <v>0.2</v>
      </c>
      <c r="N66" s="15">
        <f t="shared" si="4"/>
        <v>0.99</v>
      </c>
      <c r="O66" s="78">
        <f t="shared" si="5"/>
        <v>0</v>
      </c>
      <c r="P66" s="78">
        <f t="shared" si="6"/>
        <v>0.15840000000000004</v>
      </c>
      <c r="Q66" s="153">
        <f t="shared" si="7"/>
        <v>1.6000000000000018E-3</v>
      </c>
      <c r="R66" s="238"/>
    </row>
    <row r="67" spans="2:18" s="3" customFormat="1" ht="27.95" customHeight="1">
      <c r="B67" s="236"/>
      <c r="C67" s="244"/>
      <c r="D67" s="20"/>
      <c r="E67" s="21"/>
      <c r="F67" s="31"/>
      <c r="G67" s="14" t="s">
        <v>13</v>
      </c>
      <c r="H67" s="15">
        <v>0.1</v>
      </c>
      <c r="I67" s="165" t="s">
        <v>1380</v>
      </c>
      <c r="J67" s="180" t="s">
        <v>946</v>
      </c>
      <c r="K67" s="179" t="s">
        <v>298</v>
      </c>
      <c r="L67" s="173" t="s">
        <v>109</v>
      </c>
      <c r="M67" s="85">
        <f>M66</f>
        <v>0.2</v>
      </c>
      <c r="N67" s="15">
        <f t="shared" si="4"/>
        <v>0</v>
      </c>
      <c r="O67" s="78">
        <f t="shared" si="5"/>
        <v>2.0000000000000004E-2</v>
      </c>
      <c r="P67" s="78">
        <f t="shared" si="6"/>
        <v>0</v>
      </c>
      <c r="Q67" s="153">
        <f t="shared" si="7"/>
        <v>0</v>
      </c>
      <c r="R67" s="238"/>
    </row>
    <row r="68" spans="2:18" s="3" customFormat="1" ht="27.95" customHeight="1">
      <c r="B68" s="236"/>
      <c r="C68" s="244"/>
      <c r="D68" s="20"/>
      <c r="E68" s="21"/>
      <c r="F68" s="31"/>
      <c r="G68" s="90" t="s">
        <v>14</v>
      </c>
      <c r="H68" s="172">
        <v>0.1</v>
      </c>
      <c r="I68" s="179" t="s">
        <v>222</v>
      </c>
      <c r="J68" s="180" t="s">
        <v>946</v>
      </c>
      <c r="K68" s="179" t="s">
        <v>298</v>
      </c>
      <c r="L68" s="173" t="s">
        <v>109</v>
      </c>
      <c r="M68" s="93">
        <f>M67</f>
        <v>0.2</v>
      </c>
      <c r="N68" s="15">
        <f t="shared" si="4"/>
        <v>0</v>
      </c>
      <c r="O68" s="78">
        <f t="shared" si="5"/>
        <v>2.0000000000000004E-2</v>
      </c>
      <c r="P68" s="78">
        <f t="shared" si="6"/>
        <v>0</v>
      </c>
      <c r="Q68" s="153">
        <f t="shared" si="7"/>
        <v>0</v>
      </c>
      <c r="R68" s="238"/>
    </row>
    <row r="69" spans="2:18" s="3" customFormat="1" ht="27.95" customHeight="1">
      <c r="B69" s="236"/>
      <c r="C69" s="244"/>
      <c r="D69" s="17" t="s">
        <v>1649</v>
      </c>
      <c r="E69" s="18" t="s">
        <v>890</v>
      </c>
      <c r="F69" s="19" t="s">
        <v>1303</v>
      </c>
      <c r="G69" s="14" t="s">
        <v>12</v>
      </c>
      <c r="H69" s="15">
        <v>0.8</v>
      </c>
      <c r="I69" s="179" t="s">
        <v>222</v>
      </c>
      <c r="J69" s="180" t="s">
        <v>946</v>
      </c>
      <c r="K69" s="179" t="s">
        <v>298</v>
      </c>
      <c r="L69" s="173" t="s">
        <v>109</v>
      </c>
      <c r="M69" s="85">
        <v>0.2</v>
      </c>
      <c r="N69" s="15">
        <f t="shared" si="4"/>
        <v>0</v>
      </c>
      <c r="O69" s="78">
        <f t="shared" si="5"/>
        <v>0.16000000000000003</v>
      </c>
      <c r="P69" s="78">
        <f t="shared" si="6"/>
        <v>0</v>
      </c>
      <c r="Q69" s="153">
        <f t="shared" si="7"/>
        <v>0</v>
      </c>
      <c r="R69" s="238"/>
    </row>
    <row r="70" spans="2:18" s="3" customFormat="1" ht="27.95" customHeight="1">
      <c r="B70" s="236"/>
      <c r="C70" s="244"/>
      <c r="D70" s="20"/>
      <c r="E70" s="21"/>
      <c r="F70" s="31"/>
      <c r="G70" s="14" t="s">
        <v>13</v>
      </c>
      <c r="H70" s="15">
        <v>0.1</v>
      </c>
      <c r="I70" s="165" t="s">
        <v>204</v>
      </c>
      <c r="J70" s="13" t="s">
        <v>1699</v>
      </c>
      <c r="K70" s="165" t="s">
        <v>1350</v>
      </c>
      <c r="L70" s="207" t="s">
        <v>1352</v>
      </c>
      <c r="M70" s="85">
        <f>M69</f>
        <v>0.2</v>
      </c>
      <c r="N70" s="15">
        <f t="shared" si="4"/>
        <v>0.99</v>
      </c>
      <c r="O70" s="78">
        <f t="shared" si="5"/>
        <v>0</v>
      </c>
      <c r="P70" s="78">
        <f t="shared" si="6"/>
        <v>1.9800000000000005E-2</v>
      </c>
      <c r="Q70" s="153">
        <f t="shared" si="7"/>
        <v>2.0000000000000023E-4</v>
      </c>
      <c r="R70" s="238"/>
    </row>
    <row r="71" spans="2:18" s="3" customFormat="1" ht="27.95" customHeight="1">
      <c r="B71" s="236"/>
      <c r="C71" s="244"/>
      <c r="D71" s="20"/>
      <c r="E71" s="21"/>
      <c r="F71" s="31"/>
      <c r="G71" s="90" t="s">
        <v>14</v>
      </c>
      <c r="H71" s="172">
        <v>0.1</v>
      </c>
      <c r="I71" s="179" t="s">
        <v>222</v>
      </c>
      <c r="J71" s="180" t="s">
        <v>946</v>
      </c>
      <c r="K71" s="179" t="s">
        <v>298</v>
      </c>
      <c r="L71" s="173" t="s">
        <v>109</v>
      </c>
      <c r="M71" s="93">
        <f>M70</f>
        <v>0.2</v>
      </c>
      <c r="N71" s="15">
        <f t="shared" si="4"/>
        <v>0</v>
      </c>
      <c r="O71" s="78">
        <f t="shared" si="5"/>
        <v>2.0000000000000004E-2</v>
      </c>
      <c r="P71" s="78">
        <f t="shared" si="6"/>
        <v>0</v>
      </c>
      <c r="Q71" s="153">
        <f t="shared" si="7"/>
        <v>0</v>
      </c>
      <c r="R71" s="238"/>
    </row>
    <row r="72" spans="2:18" s="3" customFormat="1" ht="27.95" customHeight="1">
      <c r="B72" s="236"/>
      <c r="C72" s="244"/>
      <c r="D72" s="17" t="s">
        <v>1650</v>
      </c>
      <c r="E72" s="18" t="s">
        <v>71</v>
      </c>
      <c r="F72" s="19" t="s">
        <v>3813</v>
      </c>
      <c r="G72" s="14" t="s">
        <v>205</v>
      </c>
      <c r="H72" s="15">
        <v>0.4</v>
      </c>
      <c r="I72" s="179" t="s">
        <v>222</v>
      </c>
      <c r="J72" s="180" t="s">
        <v>946</v>
      </c>
      <c r="K72" s="179" t="s">
        <v>298</v>
      </c>
      <c r="L72" s="173" t="s">
        <v>109</v>
      </c>
      <c r="M72" s="85">
        <v>2</v>
      </c>
      <c r="N72" s="15">
        <f t="shared" si="4"/>
        <v>0</v>
      </c>
      <c r="O72" s="78">
        <f t="shared" si="5"/>
        <v>0.8</v>
      </c>
      <c r="P72" s="78">
        <f t="shared" si="6"/>
        <v>0</v>
      </c>
      <c r="Q72" s="153">
        <f t="shared" si="7"/>
        <v>0</v>
      </c>
      <c r="R72" s="238"/>
    </row>
    <row r="73" spans="2:18" s="3" customFormat="1" ht="27.95" customHeight="1">
      <c r="B73" s="236"/>
      <c r="C73" s="244"/>
      <c r="D73" s="20"/>
      <c r="E73" s="21"/>
      <c r="F73" s="31"/>
      <c r="G73" s="14" t="s">
        <v>206</v>
      </c>
      <c r="H73" s="15">
        <v>0.4</v>
      </c>
      <c r="I73" s="165" t="s">
        <v>204</v>
      </c>
      <c r="J73" s="13" t="s">
        <v>1699</v>
      </c>
      <c r="K73" s="165" t="s">
        <v>1350</v>
      </c>
      <c r="L73" s="207" t="s">
        <v>1352</v>
      </c>
      <c r="M73" s="85">
        <f>M72</f>
        <v>2</v>
      </c>
      <c r="N73" s="15">
        <f t="shared" si="4"/>
        <v>0.99</v>
      </c>
      <c r="O73" s="78">
        <f t="shared" si="5"/>
        <v>0</v>
      </c>
      <c r="P73" s="78">
        <f t="shared" si="6"/>
        <v>0.79200000000000004</v>
      </c>
      <c r="Q73" s="153">
        <f t="shared" si="7"/>
        <v>8.0000000000000071E-3</v>
      </c>
      <c r="R73" s="238"/>
    </row>
    <row r="74" spans="2:18" s="3" customFormat="1" ht="27.95" customHeight="1">
      <c r="B74" s="236"/>
      <c r="C74" s="244"/>
      <c r="D74" s="20"/>
      <c r="E74" s="21"/>
      <c r="F74" s="31"/>
      <c r="G74" s="90" t="s">
        <v>14</v>
      </c>
      <c r="H74" s="172">
        <v>0.2</v>
      </c>
      <c r="I74" s="179" t="s">
        <v>222</v>
      </c>
      <c r="J74" s="180" t="s">
        <v>946</v>
      </c>
      <c r="K74" s="179" t="s">
        <v>298</v>
      </c>
      <c r="L74" s="173" t="s">
        <v>109</v>
      </c>
      <c r="M74" s="85">
        <f>M73</f>
        <v>2</v>
      </c>
      <c r="N74" s="15">
        <f t="shared" si="4"/>
        <v>0</v>
      </c>
      <c r="O74" s="78">
        <f t="shared" si="5"/>
        <v>0.4</v>
      </c>
      <c r="P74" s="78">
        <f t="shared" si="6"/>
        <v>0</v>
      </c>
      <c r="Q74" s="153">
        <f t="shared" si="7"/>
        <v>0</v>
      </c>
      <c r="R74" s="238"/>
    </row>
    <row r="75" spans="2:18" s="3" customFormat="1" ht="27.95" customHeight="1">
      <c r="B75" s="236"/>
      <c r="C75" s="244"/>
      <c r="D75" s="17" t="s">
        <v>1651</v>
      </c>
      <c r="E75" s="18" t="s">
        <v>71</v>
      </c>
      <c r="F75" s="19" t="s">
        <v>1305</v>
      </c>
      <c r="G75" s="14" t="s">
        <v>205</v>
      </c>
      <c r="H75" s="15">
        <v>0.4</v>
      </c>
      <c r="I75" s="179" t="s">
        <v>222</v>
      </c>
      <c r="J75" s="180" t="s">
        <v>946</v>
      </c>
      <c r="K75" s="179" t="s">
        <v>298</v>
      </c>
      <c r="L75" s="173" t="s">
        <v>109</v>
      </c>
      <c r="M75" s="85">
        <v>2</v>
      </c>
      <c r="N75" s="15">
        <f t="shared" si="4"/>
        <v>0</v>
      </c>
      <c r="O75" s="78">
        <f t="shared" si="5"/>
        <v>0.8</v>
      </c>
      <c r="P75" s="78">
        <f t="shared" si="6"/>
        <v>0</v>
      </c>
      <c r="Q75" s="153">
        <f t="shared" si="7"/>
        <v>0</v>
      </c>
      <c r="R75" s="238"/>
    </row>
    <row r="76" spans="2:18" s="3" customFormat="1" ht="27.95" customHeight="1">
      <c r="B76" s="236"/>
      <c r="C76" s="244"/>
      <c r="D76" s="20"/>
      <c r="E76" s="21"/>
      <c r="F76" s="31"/>
      <c r="G76" s="14" t="s">
        <v>206</v>
      </c>
      <c r="H76" s="15">
        <v>0.4</v>
      </c>
      <c r="I76" s="165" t="s">
        <v>68</v>
      </c>
      <c r="J76" s="13" t="s">
        <v>1381</v>
      </c>
      <c r="K76" s="16" t="s">
        <v>20</v>
      </c>
      <c r="L76" s="206" t="s">
        <v>1352</v>
      </c>
      <c r="M76" s="209">
        <f>M75</f>
        <v>2</v>
      </c>
      <c r="N76" s="15">
        <f t="shared" si="4"/>
        <v>0.99</v>
      </c>
      <c r="O76" s="78">
        <f t="shared" si="5"/>
        <v>0</v>
      </c>
      <c r="P76" s="78">
        <f t="shared" si="6"/>
        <v>0.79200000000000004</v>
      </c>
      <c r="Q76" s="153">
        <f t="shared" si="7"/>
        <v>8.0000000000000071E-3</v>
      </c>
      <c r="R76" s="238"/>
    </row>
    <row r="77" spans="2:18" s="3" customFormat="1" ht="27.95" customHeight="1">
      <c r="B77" s="236"/>
      <c r="C77" s="244"/>
      <c r="D77" s="20"/>
      <c r="E77" s="21"/>
      <c r="F77" s="31"/>
      <c r="G77" s="90" t="s">
        <v>14</v>
      </c>
      <c r="H77" s="172">
        <v>0.2</v>
      </c>
      <c r="I77" s="179" t="s">
        <v>222</v>
      </c>
      <c r="J77" s="180" t="s">
        <v>946</v>
      </c>
      <c r="K77" s="179" t="s">
        <v>298</v>
      </c>
      <c r="L77" s="173" t="s">
        <v>109</v>
      </c>
      <c r="M77" s="85">
        <f>M76</f>
        <v>2</v>
      </c>
      <c r="N77" s="15">
        <f t="shared" si="4"/>
        <v>0</v>
      </c>
      <c r="O77" s="78">
        <f t="shared" si="5"/>
        <v>0.4</v>
      </c>
      <c r="P77" s="78">
        <f t="shared" si="6"/>
        <v>0</v>
      </c>
      <c r="Q77" s="153">
        <f t="shared" si="7"/>
        <v>0</v>
      </c>
      <c r="R77" s="238"/>
    </row>
    <row r="78" spans="2:18" s="3" customFormat="1" ht="27.95" customHeight="1">
      <c r="B78" s="236"/>
      <c r="C78" s="244"/>
      <c r="D78" s="17" t="s">
        <v>1652</v>
      </c>
      <c r="E78" s="18" t="s">
        <v>899</v>
      </c>
      <c r="F78" s="19" t="s">
        <v>1331</v>
      </c>
      <c r="G78" s="168" t="s">
        <v>356</v>
      </c>
      <c r="H78" s="164">
        <v>0.25</v>
      </c>
      <c r="I78" s="165" t="s">
        <v>204</v>
      </c>
      <c r="J78" s="13" t="s">
        <v>1699</v>
      </c>
      <c r="K78" s="165" t="s">
        <v>1350</v>
      </c>
      <c r="L78" s="207" t="s">
        <v>1352</v>
      </c>
      <c r="M78" s="85">
        <v>0.69</v>
      </c>
      <c r="N78" s="15">
        <f t="shared" si="4"/>
        <v>0.99</v>
      </c>
      <c r="O78" s="78">
        <f t="shared" si="5"/>
        <v>0</v>
      </c>
      <c r="P78" s="78">
        <f t="shared" si="6"/>
        <v>0.17077499999999998</v>
      </c>
      <c r="Q78" s="153">
        <f t="shared" si="7"/>
        <v>1.7250000000000015E-3</v>
      </c>
      <c r="R78" s="557" t="s">
        <v>4477</v>
      </c>
    </row>
    <row r="79" spans="2:18" s="3" customFormat="1" ht="27.95" customHeight="1">
      <c r="B79" s="236"/>
      <c r="C79" s="244"/>
      <c r="D79" s="20"/>
      <c r="E79" s="21"/>
      <c r="F79" s="31"/>
      <c r="G79" s="168" t="s">
        <v>886</v>
      </c>
      <c r="H79" s="164">
        <v>0.25</v>
      </c>
      <c r="I79" s="16" t="s">
        <v>68</v>
      </c>
      <c r="J79" s="13" t="s">
        <v>1700</v>
      </c>
      <c r="K79" s="16" t="s">
        <v>82</v>
      </c>
      <c r="L79" s="207" t="s">
        <v>1352</v>
      </c>
      <c r="M79" s="85">
        <f>M78</f>
        <v>0.69</v>
      </c>
      <c r="N79" s="15">
        <f t="shared" si="4"/>
        <v>0.99</v>
      </c>
      <c r="O79" s="78">
        <f t="shared" si="5"/>
        <v>0</v>
      </c>
      <c r="P79" s="78">
        <f t="shared" si="6"/>
        <v>0.17077499999999998</v>
      </c>
      <c r="Q79" s="153">
        <f t="shared" si="7"/>
        <v>1.7250000000000015E-3</v>
      </c>
      <c r="R79" s="558"/>
    </row>
    <row r="80" spans="2:18" s="3" customFormat="1" ht="27.95" customHeight="1">
      <c r="B80" s="236"/>
      <c r="C80" s="244"/>
      <c r="D80" s="20"/>
      <c r="E80" s="21"/>
      <c r="F80" s="31"/>
      <c r="G80" s="168" t="s">
        <v>887</v>
      </c>
      <c r="H80" s="164">
        <v>0.25</v>
      </c>
      <c r="I80" s="16" t="s">
        <v>930</v>
      </c>
      <c r="J80" s="13" t="s">
        <v>1700</v>
      </c>
      <c r="K80" s="16" t="s">
        <v>82</v>
      </c>
      <c r="L80" s="207" t="s">
        <v>1352</v>
      </c>
      <c r="M80" s="85">
        <f>M79</f>
        <v>0.69</v>
      </c>
      <c r="N80" s="15">
        <f t="shared" si="4"/>
        <v>0.99</v>
      </c>
      <c r="O80" s="78">
        <f t="shared" si="5"/>
        <v>0</v>
      </c>
      <c r="P80" s="78">
        <f t="shared" si="6"/>
        <v>0.17077499999999998</v>
      </c>
      <c r="Q80" s="153">
        <f t="shared" si="7"/>
        <v>1.7250000000000015E-3</v>
      </c>
      <c r="R80" s="558"/>
    </row>
    <row r="81" spans="2:18" s="3" customFormat="1" ht="27.95" customHeight="1">
      <c r="B81" s="236"/>
      <c r="C81" s="244"/>
      <c r="D81" s="20"/>
      <c r="E81" s="21"/>
      <c r="F81" s="31"/>
      <c r="G81" s="186" t="s">
        <v>888</v>
      </c>
      <c r="H81" s="183">
        <v>0.25</v>
      </c>
      <c r="I81" s="165" t="s">
        <v>204</v>
      </c>
      <c r="J81" s="13" t="s">
        <v>1701</v>
      </c>
      <c r="K81" s="165" t="s">
        <v>1350</v>
      </c>
      <c r="L81" s="207" t="s">
        <v>1352</v>
      </c>
      <c r="M81" s="93">
        <f>M80</f>
        <v>0.69</v>
      </c>
      <c r="N81" s="15">
        <f t="shared" si="4"/>
        <v>0.99</v>
      </c>
      <c r="O81" s="78">
        <f t="shared" si="5"/>
        <v>0</v>
      </c>
      <c r="P81" s="78">
        <f t="shared" si="6"/>
        <v>0.17077499999999998</v>
      </c>
      <c r="Q81" s="153">
        <f t="shared" si="7"/>
        <v>1.7250000000000015E-3</v>
      </c>
      <c r="R81" s="559"/>
    </row>
    <row r="82" spans="2:18" s="3" customFormat="1" ht="27.95" customHeight="1">
      <c r="B82" s="236"/>
      <c r="C82" s="244"/>
      <c r="D82" s="17" t="s">
        <v>1653</v>
      </c>
      <c r="E82" s="18" t="s">
        <v>1332</v>
      </c>
      <c r="F82" s="19" t="s">
        <v>1334</v>
      </c>
      <c r="G82" s="168" t="s">
        <v>356</v>
      </c>
      <c r="H82" s="164">
        <v>0.25</v>
      </c>
      <c r="I82" s="16" t="s">
        <v>81</v>
      </c>
      <c r="J82" s="12" t="s">
        <v>946</v>
      </c>
      <c r="K82" s="16" t="s">
        <v>298</v>
      </c>
      <c r="L82" s="65" t="s">
        <v>217</v>
      </c>
      <c r="M82" s="85">
        <v>1</v>
      </c>
      <c r="N82" s="15">
        <f t="shared" si="4"/>
        <v>0</v>
      </c>
      <c r="O82" s="78">
        <f t="shared" si="5"/>
        <v>0.25</v>
      </c>
      <c r="P82" s="78">
        <f t="shared" si="6"/>
        <v>0</v>
      </c>
      <c r="Q82" s="153">
        <f t="shared" si="7"/>
        <v>0</v>
      </c>
      <c r="R82" s="238"/>
    </row>
    <row r="83" spans="2:18" s="3" customFormat="1" ht="27.95" customHeight="1">
      <c r="B83" s="236"/>
      <c r="C83" s="244"/>
      <c r="D83" s="20"/>
      <c r="E83" s="21"/>
      <c r="F83" s="31"/>
      <c r="G83" s="168" t="s">
        <v>886</v>
      </c>
      <c r="H83" s="164">
        <v>0.25</v>
      </c>
      <c r="I83" s="16" t="s">
        <v>68</v>
      </c>
      <c r="J83" s="13" t="s">
        <v>1698</v>
      </c>
      <c r="K83" s="16" t="s">
        <v>82</v>
      </c>
      <c r="L83" s="207" t="s">
        <v>1352</v>
      </c>
      <c r="M83" s="85">
        <f>M82</f>
        <v>1</v>
      </c>
      <c r="N83" s="15">
        <f t="shared" si="4"/>
        <v>0.99</v>
      </c>
      <c r="O83" s="78">
        <f t="shared" si="5"/>
        <v>0</v>
      </c>
      <c r="P83" s="78">
        <f t="shared" si="6"/>
        <v>0.2475</v>
      </c>
      <c r="Q83" s="153">
        <f t="shared" si="7"/>
        <v>2.5000000000000022E-3</v>
      </c>
      <c r="R83" s="238"/>
    </row>
    <row r="84" spans="2:18" s="3" customFormat="1" ht="27.95" customHeight="1">
      <c r="B84" s="236"/>
      <c r="C84" s="244"/>
      <c r="D84" s="20"/>
      <c r="E84" s="21"/>
      <c r="F84" s="31"/>
      <c r="G84" s="168" t="s">
        <v>887</v>
      </c>
      <c r="H84" s="164">
        <v>0.25</v>
      </c>
      <c r="I84" s="16" t="s">
        <v>339</v>
      </c>
      <c r="J84" s="13" t="s">
        <v>1701</v>
      </c>
      <c r="K84" s="16" t="s">
        <v>1385</v>
      </c>
      <c r="L84" s="207" t="s">
        <v>1352</v>
      </c>
      <c r="M84" s="85">
        <f>M83</f>
        <v>1</v>
      </c>
      <c r="N84" s="15">
        <f t="shared" si="4"/>
        <v>0.99</v>
      </c>
      <c r="O84" s="78">
        <f t="shared" si="5"/>
        <v>0</v>
      </c>
      <c r="P84" s="78">
        <f t="shared" si="6"/>
        <v>0.2475</v>
      </c>
      <c r="Q84" s="153">
        <f t="shared" si="7"/>
        <v>2.5000000000000022E-3</v>
      </c>
      <c r="R84" s="238"/>
    </row>
    <row r="85" spans="2:18" s="3" customFormat="1" ht="27.95" customHeight="1">
      <c r="B85" s="236"/>
      <c r="C85" s="244"/>
      <c r="D85" s="20"/>
      <c r="E85" s="21"/>
      <c r="F85" s="31"/>
      <c r="G85" s="186" t="s">
        <v>888</v>
      </c>
      <c r="H85" s="183">
        <v>0.25</v>
      </c>
      <c r="I85" s="91" t="s">
        <v>68</v>
      </c>
      <c r="J85" s="13" t="s">
        <v>1702</v>
      </c>
      <c r="K85" s="91" t="s">
        <v>82</v>
      </c>
      <c r="L85" s="207" t="s">
        <v>1352</v>
      </c>
      <c r="M85" s="93">
        <f>M84</f>
        <v>1</v>
      </c>
      <c r="N85" s="15">
        <f t="shared" si="4"/>
        <v>0.99</v>
      </c>
      <c r="O85" s="78">
        <f t="shared" si="5"/>
        <v>0</v>
      </c>
      <c r="P85" s="78">
        <f t="shared" si="6"/>
        <v>0.2475</v>
      </c>
      <c r="Q85" s="153">
        <f t="shared" si="7"/>
        <v>2.5000000000000022E-3</v>
      </c>
      <c r="R85" s="238"/>
    </row>
    <row r="86" spans="2:18" s="3" customFormat="1" ht="27.95" customHeight="1">
      <c r="B86" s="236"/>
      <c r="C86" s="244"/>
      <c r="D86" s="17" t="s">
        <v>1654</v>
      </c>
      <c r="E86" s="18" t="s">
        <v>890</v>
      </c>
      <c r="F86" s="19" t="s">
        <v>1294</v>
      </c>
      <c r="G86" s="14" t="s">
        <v>12</v>
      </c>
      <c r="H86" s="15">
        <v>0.8</v>
      </c>
      <c r="I86" s="165" t="s">
        <v>68</v>
      </c>
      <c r="J86" s="208" t="s">
        <v>1703</v>
      </c>
      <c r="K86" s="165" t="s">
        <v>1371</v>
      </c>
      <c r="L86" s="207" t="s">
        <v>1352</v>
      </c>
      <c r="M86" s="85">
        <v>0.2</v>
      </c>
      <c r="N86" s="15">
        <f t="shared" si="4"/>
        <v>0.99</v>
      </c>
      <c r="O86" s="78">
        <f t="shared" si="5"/>
        <v>0</v>
      </c>
      <c r="P86" s="78">
        <f t="shared" si="6"/>
        <v>0.15840000000000004</v>
      </c>
      <c r="Q86" s="153">
        <f t="shared" si="7"/>
        <v>1.6000000000000018E-3</v>
      </c>
      <c r="R86" s="238"/>
    </row>
    <row r="87" spans="2:18" s="3" customFormat="1" ht="39.950000000000003" customHeight="1">
      <c r="B87" s="236"/>
      <c r="C87" s="244"/>
      <c r="D87" s="20"/>
      <c r="E87" s="21"/>
      <c r="F87" s="31"/>
      <c r="G87" s="14" t="s">
        <v>13</v>
      </c>
      <c r="H87" s="15">
        <v>0.1</v>
      </c>
      <c r="I87" s="165" t="s">
        <v>204</v>
      </c>
      <c r="J87" s="208" t="s">
        <v>1704</v>
      </c>
      <c r="K87" s="165" t="s">
        <v>1371</v>
      </c>
      <c r="L87" s="207" t="s">
        <v>1352</v>
      </c>
      <c r="M87" s="85">
        <f>M86</f>
        <v>0.2</v>
      </c>
      <c r="N87" s="15">
        <f t="shared" si="4"/>
        <v>0.99</v>
      </c>
      <c r="O87" s="78">
        <f t="shared" si="5"/>
        <v>0</v>
      </c>
      <c r="P87" s="78">
        <f t="shared" si="6"/>
        <v>1.9800000000000005E-2</v>
      </c>
      <c r="Q87" s="153">
        <f t="shared" si="7"/>
        <v>2.0000000000000023E-4</v>
      </c>
      <c r="R87" s="238"/>
    </row>
    <row r="88" spans="2:18" s="3" customFormat="1" ht="27.95" customHeight="1">
      <c r="B88" s="236"/>
      <c r="C88" s="244"/>
      <c r="D88" s="20"/>
      <c r="E88" s="21"/>
      <c r="F88" s="31"/>
      <c r="G88" s="90" t="s">
        <v>14</v>
      </c>
      <c r="H88" s="172">
        <v>0.1</v>
      </c>
      <c r="I88" s="179" t="s">
        <v>81</v>
      </c>
      <c r="J88" s="180" t="s">
        <v>1369</v>
      </c>
      <c r="K88" s="179" t="s">
        <v>79</v>
      </c>
      <c r="L88" s="173" t="s">
        <v>1370</v>
      </c>
      <c r="M88" s="93">
        <f>M87</f>
        <v>0.2</v>
      </c>
      <c r="N88" s="15">
        <f t="shared" si="4"/>
        <v>0</v>
      </c>
      <c r="O88" s="78">
        <f t="shared" si="5"/>
        <v>2.0000000000000004E-2</v>
      </c>
      <c r="P88" s="78">
        <f t="shared" si="6"/>
        <v>0</v>
      </c>
      <c r="Q88" s="153">
        <f t="shared" si="7"/>
        <v>0</v>
      </c>
      <c r="R88" s="238"/>
    </row>
    <row r="89" spans="2:18" s="3" customFormat="1" ht="27.95" customHeight="1">
      <c r="B89" s="236"/>
      <c r="C89" s="244"/>
      <c r="D89" s="17" t="s">
        <v>1655</v>
      </c>
      <c r="E89" s="18" t="s">
        <v>1247</v>
      </c>
      <c r="F89" s="19" t="s">
        <v>1295</v>
      </c>
      <c r="G89" s="168" t="s">
        <v>356</v>
      </c>
      <c r="H89" s="164">
        <v>0.25</v>
      </c>
      <c r="I89" s="165" t="s">
        <v>204</v>
      </c>
      <c r="J89" s="13" t="s">
        <v>1705</v>
      </c>
      <c r="K89" s="165" t="s">
        <v>82</v>
      </c>
      <c r="L89" s="207" t="s">
        <v>1352</v>
      </c>
      <c r="M89" s="85">
        <v>10</v>
      </c>
      <c r="N89" s="15">
        <f t="shared" si="4"/>
        <v>0.99</v>
      </c>
      <c r="O89" s="78">
        <f t="shared" si="5"/>
        <v>0</v>
      </c>
      <c r="P89" s="78">
        <f t="shared" si="6"/>
        <v>2.4750000000000001</v>
      </c>
      <c r="Q89" s="153">
        <f t="shared" si="7"/>
        <v>2.5000000000000022E-2</v>
      </c>
      <c r="R89" s="557" t="s">
        <v>4480</v>
      </c>
    </row>
    <row r="90" spans="2:18" s="3" customFormat="1" ht="27.95" customHeight="1">
      <c r="B90" s="236"/>
      <c r="C90" s="244"/>
      <c r="D90" s="20"/>
      <c r="E90" s="21"/>
      <c r="F90" s="31"/>
      <c r="G90" s="168" t="s">
        <v>886</v>
      </c>
      <c r="H90" s="164">
        <v>0.25</v>
      </c>
      <c r="I90" s="165" t="s">
        <v>339</v>
      </c>
      <c r="J90" s="13" t="s">
        <v>1706</v>
      </c>
      <c r="K90" s="165" t="s">
        <v>82</v>
      </c>
      <c r="L90" s="207" t="s">
        <v>1352</v>
      </c>
      <c r="M90" s="85">
        <f>M89</f>
        <v>10</v>
      </c>
      <c r="N90" s="15">
        <f t="shared" si="4"/>
        <v>0.99</v>
      </c>
      <c r="O90" s="78">
        <f t="shared" si="5"/>
        <v>0</v>
      </c>
      <c r="P90" s="78">
        <f t="shared" si="6"/>
        <v>2.4750000000000001</v>
      </c>
      <c r="Q90" s="153">
        <f t="shared" si="7"/>
        <v>2.5000000000000022E-2</v>
      </c>
      <c r="R90" s="558"/>
    </row>
    <row r="91" spans="2:18" s="3" customFormat="1" ht="27.95" customHeight="1">
      <c r="B91" s="236"/>
      <c r="C91" s="244"/>
      <c r="D91" s="20"/>
      <c r="E91" s="21"/>
      <c r="F91" s="31"/>
      <c r="G91" s="168" t="s">
        <v>887</v>
      </c>
      <c r="H91" s="164">
        <v>0.25</v>
      </c>
      <c r="I91" s="165" t="s">
        <v>339</v>
      </c>
      <c r="J91" s="13" t="s">
        <v>1707</v>
      </c>
      <c r="K91" s="165" t="s">
        <v>82</v>
      </c>
      <c r="L91" s="207" t="s">
        <v>1352</v>
      </c>
      <c r="M91" s="85">
        <f>M90</f>
        <v>10</v>
      </c>
      <c r="N91" s="15">
        <f t="shared" si="4"/>
        <v>0.99</v>
      </c>
      <c r="O91" s="78">
        <f t="shared" si="5"/>
        <v>0</v>
      </c>
      <c r="P91" s="78">
        <f t="shared" si="6"/>
        <v>2.4750000000000001</v>
      </c>
      <c r="Q91" s="153">
        <f t="shared" si="7"/>
        <v>2.5000000000000022E-2</v>
      </c>
      <c r="R91" s="558"/>
    </row>
    <row r="92" spans="2:18" s="3" customFormat="1" ht="27.95" customHeight="1">
      <c r="B92" s="236"/>
      <c r="C92" s="244"/>
      <c r="D92" s="20"/>
      <c r="E92" s="21"/>
      <c r="F92" s="31"/>
      <c r="G92" s="186" t="s">
        <v>888</v>
      </c>
      <c r="H92" s="183">
        <v>0.25</v>
      </c>
      <c r="I92" s="165" t="s">
        <v>204</v>
      </c>
      <c r="J92" s="13" t="s">
        <v>1708</v>
      </c>
      <c r="K92" s="165" t="s">
        <v>1374</v>
      </c>
      <c r="L92" s="207" t="s">
        <v>1352</v>
      </c>
      <c r="M92" s="93">
        <f>M91</f>
        <v>10</v>
      </c>
      <c r="N92" s="15">
        <f t="shared" si="4"/>
        <v>0.99</v>
      </c>
      <c r="O92" s="78">
        <f t="shared" si="5"/>
        <v>0</v>
      </c>
      <c r="P92" s="78">
        <f t="shared" si="6"/>
        <v>2.4750000000000001</v>
      </c>
      <c r="Q92" s="153">
        <f t="shared" si="7"/>
        <v>2.5000000000000022E-2</v>
      </c>
      <c r="R92" s="559"/>
    </row>
    <row r="93" spans="2:18" s="3" customFormat="1" ht="27.95" customHeight="1">
      <c r="B93" s="236"/>
      <c r="C93" s="244"/>
      <c r="D93" s="17" t="s">
        <v>1656</v>
      </c>
      <c r="E93" s="18" t="s">
        <v>890</v>
      </c>
      <c r="F93" s="19" t="s">
        <v>1306</v>
      </c>
      <c r="G93" s="14" t="s">
        <v>12</v>
      </c>
      <c r="H93" s="15">
        <v>0.8</v>
      </c>
      <c r="I93" s="179" t="s">
        <v>1357</v>
      </c>
      <c r="J93" s="13" t="s">
        <v>946</v>
      </c>
      <c r="K93" s="165" t="s">
        <v>79</v>
      </c>
      <c r="L93" s="13" t="s">
        <v>299</v>
      </c>
      <c r="M93" s="85">
        <v>0.2</v>
      </c>
      <c r="N93" s="15">
        <f t="shared" si="4"/>
        <v>0</v>
      </c>
      <c r="O93" s="78">
        <f t="shared" si="5"/>
        <v>0.16000000000000003</v>
      </c>
      <c r="P93" s="78">
        <f t="shared" si="6"/>
        <v>0</v>
      </c>
      <c r="Q93" s="153">
        <f t="shared" si="7"/>
        <v>0</v>
      </c>
      <c r="R93" s="238"/>
    </row>
    <row r="94" spans="2:18" s="3" customFormat="1" ht="27.95" customHeight="1">
      <c r="B94" s="236"/>
      <c r="C94" s="244"/>
      <c r="D94" s="20"/>
      <c r="E94" s="21"/>
      <c r="F94" s="31"/>
      <c r="G94" s="14" t="s">
        <v>13</v>
      </c>
      <c r="H94" s="15">
        <v>0.1</v>
      </c>
      <c r="I94" s="165" t="s">
        <v>1359</v>
      </c>
      <c r="J94" s="13" t="s">
        <v>1708</v>
      </c>
      <c r="K94" s="165" t="s">
        <v>221</v>
      </c>
      <c r="L94" s="206" t="s">
        <v>1352</v>
      </c>
      <c r="M94" s="85">
        <f>M93</f>
        <v>0.2</v>
      </c>
      <c r="N94" s="15">
        <f t="shared" si="4"/>
        <v>0.99</v>
      </c>
      <c r="O94" s="78">
        <f t="shared" si="5"/>
        <v>0</v>
      </c>
      <c r="P94" s="78">
        <f t="shared" si="6"/>
        <v>1.9800000000000005E-2</v>
      </c>
      <c r="Q94" s="153">
        <f t="shared" si="7"/>
        <v>2.0000000000000023E-4</v>
      </c>
      <c r="R94" s="238"/>
    </row>
    <row r="95" spans="2:18" s="3" customFormat="1" ht="27.95" customHeight="1">
      <c r="B95" s="236"/>
      <c r="C95" s="244"/>
      <c r="D95" s="20"/>
      <c r="E95" s="21"/>
      <c r="F95" s="31"/>
      <c r="G95" s="90" t="s">
        <v>14</v>
      </c>
      <c r="H95" s="172">
        <v>0.1</v>
      </c>
      <c r="I95" s="179" t="s">
        <v>1357</v>
      </c>
      <c r="J95" s="180" t="s">
        <v>946</v>
      </c>
      <c r="K95" s="179" t="s">
        <v>79</v>
      </c>
      <c r="L95" s="180" t="s">
        <v>299</v>
      </c>
      <c r="M95" s="93">
        <f>M94</f>
        <v>0.2</v>
      </c>
      <c r="N95" s="15">
        <f t="shared" si="4"/>
        <v>0</v>
      </c>
      <c r="O95" s="78">
        <f t="shared" si="5"/>
        <v>2.0000000000000004E-2</v>
      </c>
      <c r="P95" s="78">
        <f t="shared" si="6"/>
        <v>0</v>
      </c>
      <c r="Q95" s="153">
        <f t="shared" si="7"/>
        <v>0</v>
      </c>
      <c r="R95" s="238"/>
    </row>
    <row r="96" spans="2:18" s="3" customFormat="1" ht="27.95" customHeight="1">
      <c r="B96" s="236"/>
      <c r="C96" s="244"/>
      <c r="D96" s="17" t="s">
        <v>1657</v>
      </c>
      <c r="E96" s="18" t="s">
        <v>890</v>
      </c>
      <c r="F96" s="19" t="s">
        <v>1307</v>
      </c>
      <c r="G96" s="14" t="s">
        <v>12</v>
      </c>
      <c r="H96" s="15">
        <v>0.8</v>
      </c>
      <c r="I96" s="165" t="s">
        <v>339</v>
      </c>
      <c r="J96" s="13" t="s">
        <v>1709</v>
      </c>
      <c r="K96" s="165" t="s">
        <v>221</v>
      </c>
      <c r="L96" s="206" t="s">
        <v>1352</v>
      </c>
      <c r="M96" s="85">
        <v>0.2</v>
      </c>
      <c r="N96" s="15">
        <f t="shared" si="4"/>
        <v>0.99</v>
      </c>
      <c r="O96" s="78">
        <f t="shared" si="5"/>
        <v>0</v>
      </c>
      <c r="P96" s="78">
        <f t="shared" si="6"/>
        <v>0.15840000000000004</v>
      </c>
      <c r="Q96" s="153">
        <f t="shared" si="7"/>
        <v>1.6000000000000018E-3</v>
      </c>
      <c r="R96" s="238"/>
    </row>
    <row r="97" spans="2:18" s="3" customFormat="1" ht="27.95" customHeight="1">
      <c r="B97" s="236"/>
      <c r="C97" s="244"/>
      <c r="D97" s="20"/>
      <c r="E97" s="21"/>
      <c r="F97" s="31"/>
      <c r="G97" s="14" t="s">
        <v>13</v>
      </c>
      <c r="H97" s="15">
        <v>0.1</v>
      </c>
      <c r="I97" s="165" t="s">
        <v>81</v>
      </c>
      <c r="J97" s="180" t="s">
        <v>946</v>
      </c>
      <c r="K97" s="179" t="s">
        <v>79</v>
      </c>
      <c r="L97" s="180" t="s">
        <v>299</v>
      </c>
      <c r="M97" s="85">
        <f>M96</f>
        <v>0.2</v>
      </c>
      <c r="N97" s="15">
        <f t="shared" si="4"/>
        <v>0</v>
      </c>
      <c r="O97" s="78">
        <f t="shared" si="5"/>
        <v>2.0000000000000004E-2</v>
      </c>
      <c r="P97" s="78">
        <f t="shared" si="6"/>
        <v>0</v>
      </c>
      <c r="Q97" s="153">
        <f t="shared" si="7"/>
        <v>0</v>
      </c>
      <c r="R97" s="238"/>
    </row>
    <row r="98" spans="2:18" s="3" customFormat="1" ht="27.95" customHeight="1">
      <c r="B98" s="236"/>
      <c r="C98" s="244"/>
      <c r="D98" s="20"/>
      <c r="E98" s="21"/>
      <c r="F98" s="31"/>
      <c r="G98" s="90" t="s">
        <v>14</v>
      </c>
      <c r="H98" s="172">
        <v>0.1</v>
      </c>
      <c r="I98" s="179" t="s">
        <v>222</v>
      </c>
      <c r="J98" s="180" t="s">
        <v>946</v>
      </c>
      <c r="K98" s="179" t="s">
        <v>79</v>
      </c>
      <c r="L98" s="180" t="s">
        <v>299</v>
      </c>
      <c r="M98" s="93">
        <f>M97</f>
        <v>0.2</v>
      </c>
      <c r="N98" s="15">
        <f t="shared" si="4"/>
        <v>0</v>
      </c>
      <c r="O98" s="78">
        <f t="shared" si="5"/>
        <v>2.0000000000000004E-2</v>
      </c>
      <c r="P98" s="78">
        <f t="shared" si="6"/>
        <v>0</v>
      </c>
      <c r="Q98" s="153">
        <f t="shared" si="7"/>
        <v>0</v>
      </c>
      <c r="R98" s="238"/>
    </row>
    <row r="99" spans="2:18" s="3" customFormat="1" ht="27.95" customHeight="1">
      <c r="B99" s="236"/>
      <c r="C99" s="244"/>
      <c r="D99" s="17" t="s">
        <v>1658</v>
      </c>
      <c r="E99" s="18" t="s">
        <v>71</v>
      </c>
      <c r="F99" s="19" t="s">
        <v>1308</v>
      </c>
      <c r="G99" s="14" t="s">
        <v>205</v>
      </c>
      <c r="H99" s="15">
        <v>0.4</v>
      </c>
      <c r="I99" s="179" t="s">
        <v>222</v>
      </c>
      <c r="J99" s="180" t="s">
        <v>946</v>
      </c>
      <c r="K99" s="179" t="s">
        <v>79</v>
      </c>
      <c r="L99" s="180" t="s">
        <v>299</v>
      </c>
      <c r="M99" s="85">
        <v>2</v>
      </c>
      <c r="N99" s="15">
        <f t="shared" si="4"/>
        <v>0</v>
      </c>
      <c r="O99" s="78">
        <f t="shared" si="5"/>
        <v>0.8</v>
      </c>
      <c r="P99" s="78">
        <f t="shared" si="6"/>
        <v>0</v>
      </c>
      <c r="Q99" s="153">
        <f t="shared" si="7"/>
        <v>0</v>
      </c>
      <c r="R99" s="238"/>
    </row>
    <row r="100" spans="2:18" s="3" customFormat="1" ht="27.95" customHeight="1">
      <c r="B100" s="236"/>
      <c r="C100" s="244"/>
      <c r="D100" s="20"/>
      <c r="E100" s="21"/>
      <c r="F100" s="31"/>
      <c r="G100" s="14" t="s">
        <v>206</v>
      </c>
      <c r="H100" s="15">
        <v>0.4</v>
      </c>
      <c r="I100" s="165" t="s">
        <v>339</v>
      </c>
      <c r="J100" s="13" t="s">
        <v>1706</v>
      </c>
      <c r="K100" s="165" t="s">
        <v>221</v>
      </c>
      <c r="L100" s="206" t="s">
        <v>1352</v>
      </c>
      <c r="M100" s="85">
        <f>M99</f>
        <v>2</v>
      </c>
      <c r="N100" s="15">
        <f t="shared" si="4"/>
        <v>0.99</v>
      </c>
      <c r="O100" s="78">
        <f t="shared" si="5"/>
        <v>0</v>
      </c>
      <c r="P100" s="78">
        <f t="shared" si="6"/>
        <v>0.79200000000000004</v>
      </c>
      <c r="Q100" s="153">
        <f t="shared" si="7"/>
        <v>8.0000000000000071E-3</v>
      </c>
      <c r="R100" s="238"/>
    </row>
    <row r="101" spans="2:18" s="3" customFormat="1" ht="27.95" customHeight="1">
      <c r="B101" s="236"/>
      <c r="C101" s="244"/>
      <c r="D101" s="20"/>
      <c r="E101" s="21"/>
      <c r="F101" s="31"/>
      <c r="G101" s="90" t="s">
        <v>14</v>
      </c>
      <c r="H101" s="172">
        <v>0.2</v>
      </c>
      <c r="I101" s="179" t="s">
        <v>222</v>
      </c>
      <c r="J101" s="180" t="s">
        <v>946</v>
      </c>
      <c r="K101" s="179" t="s">
        <v>79</v>
      </c>
      <c r="L101" s="180" t="s">
        <v>299</v>
      </c>
      <c r="M101" s="93">
        <f>M100</f>
        <v>2</v>
      </c>
      <c r="N101" s="172">
        <f t="shared" si="4"/>
        <v>0</v>
      </c>
      <c r="O101" s="174">
        <f t="shared" si="5"/>
        <v>0.4</v>
      </c>
      <c r="P101" s="174">
        <f t="shared" si="6"/>
        <v>0</v>
      </c>
      <c r="Q101" s="175">
        <f t="shared" si="7"/>
        <v>0</v>
      </c>
      <c r="R101" s="238"/>
    </row>
    <row r="102" spans="2:18" s="3" customFormat="1" ht="27.95" customHeight="1">
      <c r="B102" s="236"/>
      <c r="C102" s="218" t="s">
        <v>1676</v>
      </c>
      <c r="D102" s="17" t="s">
        <v>1662</v>
      </c>
      <c r="E102" s="18" t="s">
        <v>890</v>
      </c>
      <c r="F102" s="19" t="s">
        <v>1300</v>
      </c>
      <c r="G102" s="14" t="s">
        <v>12</v>
      </c>
      <c r="H102" s="15">
        <v>0.8</v>
      </c>
      <c r="I102" s="165" t="s">
        <v>204</v>
      </c>
      <c r="J102" s="13" t="s">
        <v>1677</v>
      </c>
      <c r="K102" s="165" t="s">
        <v>221</v>
      </c>
      <c r="L102" s="206" t="s">
        <v>1352</v>
      </c>
      <c r="M102" s="85">
        <v>0.2</v>
      </c>
      <c r="N102" s="15">
        <f t="shared" ref="N102:N147" si="8">IF(K102="Detected", 0.99,0)</f>
        <v>0.99</v>
      </c>
      <c r="O102" s="78">
        <f t="shared" ref="O102:O147" si="9">IF(I102="Safe", M102*H102,0)</f>
        <v>0</v>
      </c>
      <c r="P102" s="78">
        <f t="shared" ref="P102:P147" si="10">IF(I102="Dangerous",M102*H102*N102,0)</f>
        <v>0.15840000000000004</v>
      </c>
      <c r="Q102" s="153">
        <f t="shared" ref="Q102:Q147" si="11">IF(P102=0,0,M102*H102*(1-N102))</f>
        <v>1.6000000000000018E-3</v>
      </c>
      <c r="R102" s="238"/>
    </row>
    <row r="103" spans="2:18" s="3" customFormat="1" ht="27.95" customHeight="1">
      <c r="B103" s="236"/>
      <c r="C103" s="244"/>
      <c r="D103" s="20"/>
      <c r="E103" s="21"/>
      <c r="F103" s="31"/>
      <c r="G103" s="14" t="s">
        <v>13</v>
      </c>
      <c r="H103" s="15">
        <v>0.1</v>
      </c>
      <c r="I103" s="165" t="s">
        <v>1358</v>
      </c>
      <c r="J103" s="13" t="s">
        <v>946</v>
      </c>
      <c r="K103" s="165" t="s">
        <v>79</v>
      </c>
      <c r="L103" s="13" t="s">
        <v>299</v>
      </c>
      <c r="M103" s="85">
        <f>M102</f>
        <v>0.2</v>
      </c>
      <c r="N103" s="15">
        <f t="shared" si="8"/>
        <v>0</v>
      </c>
      <c r="O103" s="78">
        <f t="shared" si="9"/>
        <v>2.0000000000000004E-2</v>
      </c>
      <c r="P103" s="78">
        <f t="shared" si="10"/>
        <v>0</v>
      </c>
      <c r="Q103" s="153">
        <f t="shared" si="11"/>
        <v>0</v>
      </c>
      <c r="R103" s="238"/>
    </row>
    <row r="104" spans="2:18" s="3" customFormat="1" ht="27.95" customHeight="1">
      <c r="B104" s="236"/>
      <c r="C104" s="244"/>
      <c r="D104" s="20"/>
      <c r="E104" s="21"/>
      <c r="F104" s="31"/>
      <c r="G104" s="90" t="s">
        <v>14</v>
      </c>
      <c r="H104" s="172">
        <v>0.1</v>
      </c>
      <c r="I104" s="179" t="s">
        <v>1357</v>
      </c>
      <c r="J104" s="13" t="s">
        <v>946</v>
      </c>
      <c r="K104" s="165" t="s">
        <v>79</v>
      </c>
      <c r="L104" s="13" t="s">
        <v>299</v>
      </c>
      <c r="M104" s="93">
        <f>M103</f>
        <v>0.2</v>
      </c>
      <c r="N104" s="15">
        <f t="shared" si="8"/>
        <v>0</v>
      </c>
      <c r="O104" s="78">
        <f t="shared" si="9"/>
        <v>2.0000000000000004E-2</v>
      </c>
      <c r="P104" s="78">
        <f t="shared" si="10"/>
        <v>0</v>
      </c>
      <c r="Q104" s="153">
        <f t="shared" si="11"/>
        <v>0</v>
      </c>
      <c r="R104" s="238"/>
    </row>
    <row r="105" spans="2:18" s="3" customFormat="1" ht="27.95" customHeight="1">
      <c r="B105" s="236"/>
      <c r="C105" s="21"/>
      <c r="D105" s="17" t="s">
        <v>1663</v>
      </c>
      <c r="E105" s="18" t="s">
        <v>890</v>
      </c>
      <c r="F105" s="19" t="s">
        <v>1301</v>
      </c>
      <c r="G105" s="14" t="s">
        <v>12</v>
      </c>
      <c r="H105" s="15">
        <v>0.8</v>
      </c>
      <c r="I105" s="179" t="s">
        <v>1357</v>
      </c>
      <c r="J105" s="13" t="s">
        <v>946</v>
      </c>
      <c r="K105" s="165" t="s">
        <v>79</v>
      </c>
      <c r="L105" s="13" t="s">
        <v>299</v>
      </c>
      <c r="M105" s="85">
        <v>0.2</v>
      </c>
      <c r="N105" s="15">
        <f t="shared" si="8"/>
        <v>0</v>
      </c>
      <c r="O105" s="78">
        <f t="shared" si="9"/>
        <v>0.16000000000000003</v>
      </c>
      <c r="P105" s="78">
        <f t="shared" si="10"/>
        <v>0</v>
      </c>
      <c r="Q105" s="153">
        <f t="shared" si="11"/>
        <v>0</v>
      </c>
      <c r="R105" s="238"/>
    </row>
    <row r="106" spans="2:18" s="3" customFormat="1" ht="27.95" customHeight="1">
      <c r="B106" s="236"/>
      <c r="C106" s="244"/>
      <c r="D106" s="20"/>
      <c r="E106" s="21"/>
      <c r="F106" s="31"/>
      <c r="G106" s="14" t="s">
        <v>13</v>
      </c>
      <c r="H106" s="15">
        <v>0.1</v>
      </c>
      <c r="I106" s="165" t="s">
        <v>1359</v>
      </c>
      <c r="J106" s="13" t="s">
        <v>1678</v>
      </c>
      <c r="K106" s="165" t="s">
        <v>221</v>
      </c>
      <c r="L106" s="206" t="s">
        <v>1352</v>
      </c>
      <c r="M106" s="85">
        <f>M105</f>
        <v>0.2</v>
      </c>
      <c r="N106" s="15">
        <f t="shared" si="8"/>
        <v>0.99</v>
      </c>
      <c r="O106" s="78">
        <f t="shared" si="9"/>
        <v>0</v>
      </c>
      <c r="P106" s="78">
        <f t="shared" si="10"/>
        <v>1.9800000000000005E-2</v>
      </c>
      <c r="Q106" s="153">
        <f t="shared" si="11"/>
        <v>2.0000000000000023E-4</v>
      </c>
      <c r="R106" s="238"/>
    </row>
    <row r="107" spans="2:18" s="3" customFormat="1" ht="27.95" customHeight="1">
      <c r="B107" s="236"/>
      <c r="C107" s="244"/>
      <c r="D107" s="20"/>
      <c r="E107" s="21"/>
      <c r="F107" s="31"/>
      <c r="G107" s="90" t="s">
        <v>14</v>
      </c>
      <c r="H107" s="172">
        <v>0.1</v>
      </c>
      <c r="I107" s="179" t="s">
        <v>1357</v>
      </c>
      <c r="J107" s="180" t="s">
        <v>946</v>
      </c>
      <c r="K107" s="179" t="s">
        <v>79</v>
      </c>
      <c r="L107" s="180" t="s">
        <v>299</v>
      </c>
      <c r="M107" s="93">
        <f>M106</f>
        <v>0.2</v>
      </c>
      <c r="N107" s="15">
        <f t="shared" si="8"/>
        <v>0</v>
      </c>
      <c r="O107" s="78">
        <f t="shared" si="9"/>
        <v>2.0000000000000004E-2</v>
      </c>
      <c r="P107" s="78">
        <f t="shared" si="10"/>
        <v>0</v>
      </c>
      <c r="Q107" s="153">
        <f t="shared" si="11"/>
        <v>0</v>
      </c>
      <c r="R107" s="238"/>
    </row>
    <row r="108" spans="2:18" s="3" customFormat="1" ht="27.95" customHeight="1">
      <c r="B108" s="236"/>
      <c r="C108" s="244"/>
      <c r="D108" s="17" t="s">
        <v>1664</v>
      </c>
      <c r="E108" s="18" t="s">
        <v>1247</v>
      </c>
      <c r="F108" s="19" t="s">
        <v>1295</v>
      </c>
      <c r="G108" s="168" t="s">
        <v>1326</v>
      </c>
      <c r="H108" s="164">
        <v>0.3</v>
      </c>
      <c r="I108" s="165" t="s">
        <v>204</v>
      </c>
      <c r="J108" s="13" t="s">
        <v>1679</v>
      </c>
      <c r="K108" s="165" t="s">
        <v>1350</v>
      </c>
      <c r="L108" s="207" t="s">
        <v>1352</v>
      </c>
      <c r="M108" s="85">
        <v>10</v>
      </c>
      <c r="N108" s="15">
        <f t="shared" si="8"/>
        <v>0.99</v>
      </c>
      <c r="O108" s="78">
        <f t="shared" si="9"/>
        <v>0</v>
      </c>
      <c r="P108" s="78">
        <f t="shared" si="10"/>
        <v>2.9699999999999998</v>
      </c>
      <c r="Q108" s="153">
        <f t="shared" si="11"/>
        <v>3.0000000000000027E-2</v>
      </c>
      <c r="R108" s="557" t="s">
        <v>4480</v>
      </c>
    </row>
    <row r="109" spans="2:18" s="3" customFormat="1" ht="27.95" customHeight="1">
      <c r="B109" s="236"/>
      <c r="C109" s="244"/>
      <c r="D109" s="20"/>
      <c r="E109" s="21"/>
      <c r="F109" s="31"/>
      <c r="G109" s="168" t="s">
        <v>1327</v>
      </c>
      <c r="H109" s="164">
        <v>0.3</v>
      </c>
      <c r="I109" s="161" t="s">
        <v>68</v>
      </c>
      <c r="J109" s="13" t="s">
        <v>1680</v>
      </c>
      <c r="K109" s="161" t="s">
        <v>1350</v>
      </c>
      <c r="L109" s="207" t="s">
        <v>1352</v>
      </c>
      <c r="M109" s="85">
        <f>M108</f>
        <v>10</v>
      </c>
      <c r="N109" s="15">
        <f t="shared" si="8"/>
        <v>0.99</v>
      </c>
      <c r="O109" s="78">
        <f t="shared" si="9"/>
        <v>0</v>
      </c>
      <c r="P109" s="78">
        <f t="shared" si="10"/>
        <v>2.9699999999999998</v>
      </c>
      <c r="Q109" s="153">
        <f t="shared" si="11"/>
        <v>3.0000000000000027E-2</v>
      </c>
      <c r="R109" s="558"/>
    </row>
    <row r="110" spans="2:18" s="3" customFormat="1" ht="27.95" customHeight="1">
      <c r="B110" s="236"/>
      <c r="C110" s="244"/>
      <c r="D110" s="20"/>
      <c r="E110" s="21"/>
      <c r="F110" s="31"/>
      <c r="G110" s="168" t="s">
        <v>1328</v>
      </c>
      <c r="H110" s="164">
        <v>0.3</v>
      </c>
      <c r="I110" s="165" t="s">
        <v>1356</v>
      </c>
      <c r="J110" s="162" t="s">
        <v>1681</v>
      </c>
      <c r="K110" s="161" t="s">
        <v>1350</v>
      </c>
      <c r="L110" s="207" t="s">
        <v>1352</v>
      </c>
      <c r="M110" s="85">
        <f>M109</f>
        <v>10</v>
      </c>
      <c r="N110" s="15">
        <f t="shared" si="8"/>
        <v>0.99</v>
      </c>
      <c r="O110" s="78">
        <f t="shared" si="9"/>
        <v>0</v>
      </c>
      <c r="P110" s="78">
        <f t="shared" si="10"/>
        <v>2.9699999999999998</v>
      </c>
      <c r="Q110" s="153">
        <f t="shared" si="11"/>
        <v>3.0000000000000027E-2</v>
      </c>
      <c r="R110" s="558"/>
    </row>
    <row r="111" spans="2:18" s="3" customFormat="1" ht="39.950000000000003" customHeight="1">
      <c r="B111" s="236"/>
      <c r="C111" s="244"/>
      <c r="D111" s="20"/>
      <c r="E111" s="21"/>
      <c r="F111" s="31"/>
      <c r="G111" s="168" t="s">
        <v>1329</v>
      </c>
      <c r="H111" s="164">
        <v>0.1</v>
      </c>
      <c r="I111" s="165" t="s">
        <v>1356</v>
      </c>
      <c r="J111" s="162" t="s">
        <v>1682</v>
      </c>
      <c r="K111" s="165" t="s">
        <v>1350</v>
      </c>
      <c r="L111" s="207" t="s">
        <v>1352</v>
      </c>
      <c r="M111" s="93">
        <f>M110</f>
        <v>10</v>
      </c>
      <c r="N111" s="15">
        <f t="shared" si="8"/>
        <v>0.99</v>
      </c>
      <c r="O111" s="78">
        <f t="shared" si="9"/>
        <v>0</v>
      </c>
      <c r="P111" s="78">
        <f t="shared" si="10"/>
        <v>0.99</v>
      </c>
      <c r="Q111" s="153">
        <f t="shared" si="11"/>
        <v>1.0000000000000009E-2</v>
      </c>
      <c r="R111" s="559"/>
    </row>
    <row r="112" spans="2:18" s="3" customFormat="1" ht="27.95" customHeight="1">
      <c r="B112" s="236"/>
      <c r="C112" s="244"/>
      <c r="D112" s="17" t="s">
        <v>1665</v>
      </c>
      <c r="E112" s="18" t="s">
        <v>890</v>
      </c>
      <c r="F112" s="19" t="s">
        <v>1302</v>
      </c>
      <c r="G112" s="14" t="s">
        <v>12</v>
      </c>
      <c r="H112" s="15">
        <v>0.8</v>
      </c>
      <c r="I112" s="165" t="s">
        <v>204</v>
      </c>
      <c r="J112" s="13" t="s">
        <v>1683</v>
      </c>
      <c r="K112" s="165" t="s">
        <v>1350</v>
      </c>
      <c r="L112" s="207" t="s">
        <v>1352</v>
      </c>
      <c r="M112" s="85">
        <v>0.2</v>
      </c>
      <c r="N112" s="15">
        <f t="shared" si="8"/>
        <v>0.99</v>
      </c>
      <c r="O112" s="78">
        <f t="shared" si="9"/>
        <v>0</v>
      </c>
      <c r="P112" s="78">
        <f t="shared" si="10"/>
        <v>0.15840000000000004</v>
      </c>
      <c r="Q112" s="153">
        <f t="shared" si="11"/>
        <v>1.6000000000000018E-3</v>
      </c>
      <c r="R112" s="238"/>
    </row>
    <row r="113" spans="2:18" s="3" customFormat="1" ht="27.95" customHeight="1">
      <c r="B113" s="236"/>
      <c r="C113" s="244"/>
      <c r="D113" s="20"/>
      <c r="E113" s="21"/>
      <c r="F113" s="31"/>
      <c r="G113" s="14" t="s">
        <v>13</v>
      </c>
      <c r="H113" s="15">
        <v>0.1</v>
      </c>
      <c r="I113" s="165" t="s">
        <v>1380</v>
      </c>
      <c r="J113" s="180" t="s">
        <v>946</v>
      </c>
      <c r="K113" s="179" t="s">
        <v>298</v>
      </c>
      <c r="L113" s="173" t="s">
        <v>109</v>
      </c>
      <c r="M113" s="85">
        <f>M112</f>
        <v>0.2</v>
      </c>
      <c r="N113" s="15">
        <f t="shared" si="8"/>
        <v>0</v>
      </c>
      <c r="O113" s="78">
        <f t="shared" si="9"/>
        <v>2.0000000000000004E-2</v>
      </c>
      <c r="P113" s="78">
        <f t="shared" si="10"/>
        <v>0</v>
      </c>
      <c r="Q113" s="153">
        <f t="shared" si="11"/>
        <v>0</v>
      </c>
      <c r="R113" s="238"/>
    </row>
    <row r="114" spans="2:18" s="3" customFormat="1" ht="27.95" customHeight="1">
      <c r="B114" s="236"/>
      <c r="C114" s="244"/>
      <c r="D114" s="20"/>
      <c r="E114" s="21"/>
      <c r="F114" s="31"/>
      <c r="G114" s="90" t="s">
        <v>14</v>
      </c>
      <c r="H114" s="172">
        <v>0.1</v>
      </c>
      <c r="I114" s="179" t="s">
        <v>222</v>
      </c>
      <c r="J114" s="180" t="s">
        <v>946</v>
      </c>
      <c r="K114" s="179" t="s">
        <v>298</v>
      </c>
      <c r="L114" s="173" t="s">
        <v>109</v>
      </c>
      <c r="M114" s="93">
        <f>M113</f>
        <v>0.2</v>
      </c>
      <c r="N114" s="15">
        <f t="shared" si="8"/>
        <v>0</v>
      </c>
      <c r="O114" s="78">
        <f t="shared" si="9"/>
        <v>2.0000000000000004E-2</v>
      </c>
      <c r="P114" s="78">
        <f t="shared" si="10"/>
        <v>0</v>
      </c>
      <c r="Q114" s="153">
        <f t="shared" si="11"/>
        <v>0</v>
      </c>
      <c r="R114" s="238"/>
    </row>
    <row r="115" spans="2:18" s="3" customFormat="1" ht="27.95" customHeight="1">
      <c r="B115" s="236"/>
      <c r="C115" s="244"/>
      <c r="D115" s="17" t="s">
        <v>1666</v>
      </c>
      <c r="E115" s="18" t="s">
        <v>890</v>
      </c>
      <c r="F115" s="19" t="s">
        <v>1303</v>
      </c>
      <c r="G115" s="14" t="s">
        <v>12</v>
      </c>
      <c r="H115" s="15">
        <v>0.8</v>
      </c>
      <c r="I115" s="179" t="s">
        <v>222</v>
      </c>
      <c r="J115" s="180" t="s">
        <v>946</v>
      </c>
      <c r="K115" s="179" t="s">
        <v>298</v>
      </c>
      <c r="L115" s="173" t="s">
        <v>109</v>
      </c>
      <c r="M115" s="85">
        <v>0.2</v>
      </c>
      <c r="N115" s="15">
        <f t="shared" si="8"/>
        <v>0</v>
      </c>
      <c r="O115" s="78">
        <f t="shared" si="9"/>
        <v>0.16000000000000003</v>
      </c>
      <c r="P115" s="78">
        <f t="shared" si="10"/>
        <v>0</v>
      </c>
      <c r="Q115" s="153">
        <f t="shared" si="11"/>
        <v>0</v>
      </c>
      <c r="R115" s="238"/>
    </row>
    <row r="116" spans="2:18" s="3" customFormat="1" ht="27.95" customHeight="1">
      <c r="B116" s="236"/>
      <c r="C116" s="244"/>
      <c r="D116" s="20"/>
      <c r="E116" s="21"/>
      <c r="F116" s="31"/>
      <c r="G116" s="14" t="s">
        <v>13</v>
      </c>
      <c r="H116" s="15">
        <v>0.1</v>
      </c>
      <c r="I116" s="165" t="s">
        <v>204</v>
      </c>
      <c r="J116" s="13" t="s">
        <v>1684</v>
      </c>
      <c r="K116" s="165" t="s">
        <v>1350</v>
      </c>
      <c r="L116" s="207" t="s">
        <v>1352</v>
      </c>
      <c r="M116" s="85">
        <f>M115</f>
        <v>0.2</v>
      </c>
      <c r="N116" s="15">
        <f t="shared" si="8"/>
        <v>0.99</v>
      </c>
      <c r="O116" s="78">
        <f t="shared" si="9"/>
        <v>0</v>
      </c>
      <c r="P116" s="78">
        <f t="shared" si="10"/>
        <v>1.9800000000000005E-2</v>
      </c>
      <c r="Q116" s="153">
        <f t="shared" si="11"/>
        <v>2.0000000000000023E-4</v>
      </c>
      <c r="R116" s="238"/>
    </row>
    <row r="117" spans="2:18" s="3" customFormat="1" ht="27.95" customHeight="1">
      <c r="B117" s="236"/>
      <c r="C117" s="244"/>
      <c r="D117" s="20"/>
      <c r="E117" s="21"/>
      <c r="F117" s="31"/>
      <c r="G117" s="90" t="s">
        <v>14</v>
      </c>
      <c r="H117" s="172">
        <v>0.1</v>
      </c>
      <c r="I117" s="179" t="s">
        <v>222</v>
      </c>
      <c r="J117" s="180" t="s">
        <v>946</v>
      </c>
      <c r="K117" s="179" t="s">
        <v>298</v>
      </c>
      <c r="L117" s="173" t="s">
        <v>109</v>
      </c>
      <c r="M117" s="93">
        <f>M116</f>
        <v>0.2</v>
      </c>
      <c r="N117" s="15">
        <f t="shared" si="8"/>
        <v>0</v>
      </c>
      <c r="O117" s="78">
        <f t="shared" si="9"/>
        <v>2.0000000000000004E-2</v>
      </c>
      <c r="P117" s="78">
        <f t="shared" si="10"/>
        <v>0</v>
      </c>
      <c r="Q117" s="153">
        <f t="shared" si="11"/>
        <v>0</v>
      </c>
      <c r="R117" s="238"/>
    </row>
    <row r="118" spans="2:18" s="3" customFormat="1" ht="27.95" customHeight="1">
      <c r="B118" s="236"/>
      <c r="C118" s="244"/>
      <c r="D118" s="17" t="s">
        <v>1667</v>
      </c>
      <c r="E118" s="18" t="s">
        <v>71</v>
      </c>
      <c r="F118" s="19" t="s">
        <v>265</v>
      </c>
      <c r="G118" s="14" t="s">
        <v>205</v>
      </c>
      <c r="H118" s="15">
        <v>0.4</v>
      </c>
      <c r="I118" s="179" t="s">
        <v>222</v>
      </c>
      <c r="J118" s="180" t="s">
        <v>946</v>
      </c>
      <c r="K118" s="179" t="s">
        <v>298</v>
      </c>
      <c r="L118" s="173" t="s">
        <v>109</v>
      </c>
      <c r="M118" s="85">
        <v>2</v>
      </c>
      <c r="N118" s="15">
        <f t="shared" si="8"/>
        <v>0</v>
      </c>
      <c r="O118" s="78">
        <f t="shared" si="9"/>
        <v>0.8</v>
      </c>
      <c r="P118" s="78">
        <f t="shared" si="10"/>
        <v>0</v>
      </c>
      <c r="Q118" s="153">
        <f t="shared" si="11"/>
        <v>0</v>
      </c>
      <c r="R118" s="238"/>
    </row>
    <row r="119" spans="2:18" s="3" customFormat="1" ht="27.95" customHeight="1">
      <c r="B119" s="236"/>
      <c r="C119" s="244"/>
      <c r="D119" s="20"/>
      <c r="E119" s="21"/>
      <c r="F119" s="31"/>
      <c r="G119" s="14" t="s">
        <v>206</v>
      </c>
      <c r="H119" s="15">
        <v>0.4</v>
      </c>
      <c r="I119" s="165" t="s">
        <v>204</v>
      </c>
      <c r="J119" s="13" t="s">
        <v>1677</v>
      </c>
      <c r="K119" s="165" t="s">
        <v>1350</v>
      </c>
      <c r="L119" s="207" t="s">
        <v>1352</v>
      </c>
      <c r="M119" s="85">
        <f>M118</f>
        <v>2</v>
      </c>
      <c r="N119" s="15">
        <f t="shared" si="8"/>
        <v>0.99</v>
      </c>
      <c r="O119" s="78">
        <f t="shared" si="9"/>
        <v>0</v>
      </c>
      <c r="P119" s="78">
        <f t="shared" si="10"/>
        <v>0.79200000000000004</v>
      </c>
      <c r="Q119" s="153">
        <f t="shared" si="11"/>
        <v>8.0000000000000071E-3</v>
      </c>
      <c r="R119" s="238"/>
    </row>
    <row r="120" spans="2:18" s="3" customFormat="1" ht="27.95" customHeight="1">
      <c r="B120" s="236"/>
      <c r="C120" s="244"/>
      <c r="D120" s="20"/>
      <c r="E120" s="21"/>
      <c r="F120" s="31"/>
      <c r="G120" s="90" t="s">
        <v>14</v>
      </c>
      <c r="H120" s="172">
        <v>0.2</v>
      </c>
      <c r="I120" s="179" t="s">
        <v>222</v>
      </c>
      <c r="J120" s="180" t="s">
        <v>946</v>
      </c>
      <c r="K120" s="179" t="s">
        <v>298</v>
      </c>
      <c r="L120" s="173" t="s">
        <v>109</v>
      </c>
      <c r="M120" s="85">
        <f>M119</f>
        <v>2</v>
      </c>
      <c r="N120" s="15">
        <f t="shared" si="8"/>
        <v>0</v>
      </c>
      <c r="O120" s="78">
        <f t="shared" si="9"/>
        <v>0.4</v>
      </c>
      <c r="P120" s="78">
        <f t="shared" si="10"/>
        <v>0</v>
      </c>
      <c r="Q120" s="153">
        <f t="shared" si="11"/>
        <v>0</v>
      </c>
      <c r="R120" s="238"/>
    </row>
    <row r="121" spans="2:18" s="3" customFormat="1" ht="27.95" customHeight="1">
      <c r="B121" s="236"/>
      <c r="C121" s="244"/>
      <c r="D121" s="17" t="s">
        <v>1668</v>
      </c>
      <c r="E121" s="18" t="s">
        <v>71</v>
      </c>
      <c r="F121" s="19" t="s">
        <v>1305</v>
      </c>
      <c r="G121" s="14" t="s">
        <v>205</v>
      </c>
      <c r="H121" s="15">
        <v>0.4</v>
      </c>
      <c r="I121" s="179" t="s">
        <v>222</v>
      </c>
      <c r="J121" s="180" t="s">
        <v>946</v>
      </c>
      <c r="K121" s="179" t="s">
        <v>298</v>
      </c>
      <c r="L121" s="173" t="s">
        <v>109</v>
      </c>
      <c r="M121" s="85">
        <v>2</v>
      </c>
      <c r="N121" s="15">
        <f t="shared" si="8"/>
        <v>0</v>
      </c>
      <c r="O121" s="78">
        <f t="shared" si="9"/>
        <v>0.8</v>
      </c>
      <c r="P121" s="78">
        <f t="shared" si="10"/>
        <v>0</v>
      </c>
      <c r="Q121" s="153">
        <f t="shared" si="11"/>
        <v>0</v>
      </c>
      <c r="R121" s="238"/>
    </row>
    <row r="122" spans="2:18" s="3" customFormat="1" ht="27.95" customHeight="1">
      <c r="B122" s="236"/>
      <c r="C122" s="244"/>
      <c r="D122" s="20"/>
      <c r="E122" s="21"/>
      <c r="F122" s="31"/>
      <c r="G122" s="14" t="s">
        <v>206</v>
      </c>
      <c r="H122" s="15">
        <v>0.4</v>
      </c>
      <c r="I122" s="165" t="s">
        <v>68</v>
      </c>
      <c r="J122" s="13" t="s">
        <v>1381</v>
      </c>
      <c r="K122" s="16" t="s">
        <v>20</v>
      </c>
      <c r="L122" s="206" t="s">
        <v>1352</v>
      </c>
      <c r="M122" s="209">
        <f>M121</f>
        <v>2</v>
      </c>
      <c r="N122" s="15">
        <f t="shared" si="8"/>
        <v>0.99</v>
      </c>
      <c r="O122" s="78">
        <f t="shared" si="9"/>
        <v>0</v>
      </c>
      <c r="P122" s="78">
        <f t="shared" si="10"/>
        <v>0.79200000000000004</v>
      </c>
      <c r="Q122" s="153">
        <f t="shared" si="11"/>
        <v>8.0000000000000071E-3</v>
      </c>
      <c r="R122" s="238"/>
    </row>
    <row r="123" spans="2:18" s="3" customFormat="1" ht="27.95" customHeight="1">
      <c r="B123" s="236"/>
      <c r="C123" s="244"/>
      <c r="D123" s="20"/>
      <c r="E123" s="21"/>
      <c r="F123" s="31"/>
      <c r="G123" s="90" t="s">
        <v>14</v>
      </c>
      <c r="H123" s="172">
        <v>0.2</v>
      </c>
      <c r="I123" s="179" t="s">
        <v>222</v>
      </c>
      <c r="J123" s="180" t="s">
        <v>946</v>
      </c>
      <c r="K123" s="179" t="s">
        <v>298</v>
      </c>
      <c r="L123" s="173" t="s">
        <v>109</v>
      </c>
      <c r="M123" s="85">
        <f>M122</f>
        <v>2</v>
      </c>
      <c r="N123" s="15">
        <f t="shared" si="8"/>
        <v>0</v>
      </c>
      <c r="O123" s="78">
        <f t="shared" si="9"/>
        <v>0.4</v>
      </c>
      <c r="P123" s="78">
        <f t="shared" si="10"/>
        <v>0</v>
      </c>
      <c r="Q123" s="153">
        <f t="shared" si="11"/>
        <v>0</v>
      </c>
      <c r="R123" s="238"/>
    </row>
    <row r="124" spans="2:18" s="3" customFormat="1" ht="27.95" customHeight="1">
      <c r="B124" s="236"/>
      <c r="C124" s="244"/>
      <c r="D124" s="17" t="s">
        <v>1669</v>
      </c>
      <c r="E124" s="18" t="s">
        <v>899</v>
      </c>
      <c r="F124" s="19" t="s">
        <v>1331</v>
      </c>
      <c r="G124" s="168" t="s">
        <v>356</v>
      </c>
      <c r="H124" s="164">
        <v>0.25</v>
      </c>
      <c r="I124" s="165" t="s">
        <v>204</v>
      </c>
      <c r="J124" s="13" t="s">
        <v>1684</v>
      </c>
      <c r="K124" s="165" t="s">
        <v>1350</v>
      </c>
      <c r="L124" s="207" t="s">
        <v>1352</v>
      </c>
      <c r="M124" s="85">
        <v>0.69</v>
      </c>
      <c r="N124" s="15">
        <f t="shared" si="8"/>
        <v>0.99</v>
      </c>
      <c r="O124" s="78">
        <f t="shared" si="9"/>
        <v>0</v>
      </c>
      <c r="P124" s="78">
        <f t="shared" si="10"/>
        <v>0.17077499999999998</v>
      </c>
      <c r="Q124" s="153">
        <f t="shared" si="11"/>
        <v>1.7250000000000015E-3</v>
      </c>
      <c r="R124" s="557" t="s">
        <v>4477</v>
      </c>
    </row>
    <row r="125" spans="2:18" s="3" customFormat="1" ht="27.95" customHeight="1">
      <c r="B125" s="236"/>
      <c r="C125" s="244"/>
      <c r="D125" s="20"/>
      <c r="E125" s="21"/>
      <c r="F125" s="31"/>
      <c r="G125" s="168" t="s">
        <v>886</v>
      </c>
      <c r="H125" s="164">
        <v>0.25</v>
      </c>
      <c r="I125" s="16" t="s">
        <v>68</v>
      </c>
      <c r="J125" s="13" t="s">
        <v>1682</v>
      </c>
      <c r="K125" s="16" t="s">
        <v>82</v>
      </c>
      <c r="L125" s="207" t="s">
        <v>1352</v>
      </c>
      <c r="M125" s="85">
        <f>M124</f>
        <v>0.69</v>
      </c>
      <c r="N125" s="15">
        <f t="shared" si="8"/>
        <v>0.99</v>
      </c>
      <c r="O125" s="78">
        <f t="shared" si="9"/>
        <v>0</v>
      </c>
      <c r="P125" s="78">
        <f t="shared" si="10"/>
        <v>0.17077499999999998</v>
      </c>
      <c r="Q125" s="153">
        <f t="shared" si="11"/>
        <v>1.7250000000000015E-3</v>
      </c>
      <c r="R125" s="558"/>
    </row>
    <row r="126" spans="2:18" s="3" customFormat="1" ht="27.95" customHeight="1">
      <c r="B126" s="236"/>
      <c r="C126" s="244"/>
      <c r="D126" s="20"/>
      <c r="E126" s="21"/>
      <c r="F126" s="31"/>
      <c r="G126" s="168" t="s">
        <v>887</v>
      </c>
      <c r="H126" s="164">
        <v>0.25</v>
      </c>
      <c r="I126" s="16" t="s">
        <v>930</v>
      </c>
      <c r="J126" s="13" t="s">
        <v>1685</v>
      </c>
      <c r="K126" s="16" t="s">
        <v>82</v>
      </c>
      <c r="L126" s="207" t="s">
        <v>1352</v>
      </c>
      <c r="M126" s="85">
        <f>M125</f>
        <v>0.69</v>
      </c>
      <c r="N126" s="15">
        <f t="shared" si="8"/>
        <v>0.99</v>
      </c>
      <c r="O126" s="78">
        <f t="shared" si="9"/>
        <v>0</v>
      </c>
      <c r="P126" s="78">
        <f t="shared" si="10"/>
        <v>0.17077499999999998</v>
      </c>
      <c r="Q126" s="153">
        <f t="shared" si="11"/>
        <v>1.7250000000000015E-3</v>
      </c>
      <c r="R126" s="558"/>
    </row>
    <row r="127" spans="2:18" s="3" customFormat="1" ht="27.95" customHeight="1">
      <c r="B127" s="236"/>
      <c r="C127" s="244"/>
      <c r="D127" s="20"/>
      <c r="E127" s="21"/>
      <c r="F127" s="31"/>
      <c r="G127" s="186" t="s">
        <v>888</v>
      </c>
      <c r="H127" s="183">
        <v>0.25</v>
      </c>
      <c r="I127" s="165" t="s">
        <v>204</v>
      </c>
      <c r="J127" s="13" t="s">
        <v>1677</v>
      </c>
      <c r="K127" s="165" t="s">
        <v>1350</v>
      </c>
      <c r="L127" s="207" t="s">
        <v>1352</v>
      </c>
      <c r="M127" s="93">
        <f>M126</f>
        <v>0.69</v>
      </c>
      <c r="N127" s="15">
        <f t="shared" si="8"/>
        <v>0.99</v>
      </c>
      <c r="O127" s="78">
        <f t="shared" si="9"/>
        <v>0</v>
      </c>
      <c r="P127" s="78">
        <f t="shared" si="10"/>
        <v>0.17077499999999998</v>
      </c>
      <c r="Q127" s="153">
        <f t="shared" si="11"/>
        <v>1.7250000000000015E-3</v>
      </c>
      <c r="R127" s="559"/>
    </row>
    <row r="128" spans="2:18" s="3" customFormat="1" ht="27.95" customHeight="1">
      <c r="B128" s="236"/>
      <c r="C128" s="244"/>
      <c r="D128" s="17" t="s">
        <v>1670</v>
      </c>
      <c r="E128" s="18" t="s">
        <v>1332</v>
      </c>
      <c r="F128" s="19" t="s">
        <v>1334</v>
      </c>
      <c r="G128" s="168" t="s">
        <v>356</v>
      </c>
      <c r="H128" s="164">
        <v>0.25</v>
      </c>
      <c r="I128" s="16" t="s">
        <v>81</v>
      </c>
      <c r="J128" s="12" t="s">
        <v>946</v>
      </c>
      <c r="K128" s="16" t="s">
        <v>298</v>
      </c>
      <c r="L128" s="65" t="s">
        <v>217</v>
      </c>
      <c r="M128" s="85">
        <v>1</v>
      </c>
      <c r="N128" s="15">
        <f t="shared" si="8"/>
        <v>0</v>
      </c>
      <c r="O128" s="78">
        <f t="shared" si="9"/>
        <v>0.25</v>
      </c>
      <c r="P128" s="78">
        <f t="shared" si="10"/>
        <v>0</v>
      </c>
      <c r="Q128" s="153">
        <f t="shared" si="11"/>
        <v>0</v>
      </c>
      <c r="R128" s="238"/>
    </row>
    <row r="129" spans="2:18" s="3" customFormat="1" ht="27.95" customHeight="1">
      <c r="B129" s="236"/>
      <c r="C129" s="244"/>
      <c r="D129" s="20"/>
      <c r="E129" s="21"/>
      <c r="F129" s="31"/>
      <c r="G129" s="168" t="s">
        <v>886</v>
      </c>
      <c r="H129" s="164">
        <v>0.25</v>
      </c>
      <c r="I129" s="16" t="s">
        <v>68</v>
      </c>
      <c r="J129" s="13" t="s">
        <v>1686</v>
      </c>
      <c r="K129" s="16" t="s">
        <v>82</v>
      </c>
      <c r="L129" s="207" t="s">
        <v>1352</v>
      </c>
      <c r="M129" s="85">
        <f>M128</f>
        <v>1</v>
      </c>
      <c r="N129" s="15">
        <f t="shared" si="8"/>
        <v>0.99</v>
      </c>
      <c r="O129" s="78">
        <f t="shared" si="9"/>
        <v>0</v>
      </c>
      <c r="P129" s="78">
        <f t="shared" si="10"/>
        <v>0.2475</v>
      </c>
      <c r="Q129" s="153">
        <f t="shared" si="11"/>
        <v>2.5000000000000022E-3</v>
      </c>
      <c r="R129" s="238"/>
    </row>
    <row r="130" spans="2:18" s="3" customFormat="1" ht="27.95" customHeight="1">
      <c r="B130" s="236"/>
      <c r="C130" s="244"/>
      <c r="D130" s="20"/>
      <c r="E130" s="21"/>
      <c r="F130" s="31"/>
      <c r="G130" s="168" t="s">
        <v>887</v>
      </c>
      <c r="H130" s="164">
        <v>0.25</v>
      </c>
      <c r="I130" s="16" t="s">
        <v>339</v>
      </c>
      <c r="J130" s="13" t="s">
        <v>1677</v>
      </c>
      <c r="K130" s="16" t="s">
        <v>1385</v>
      </c>
      <c r="L130" s="207" t="s">
        <v>1352</v>
      </c>
      <c r="M130" s="85">
        <f>M129</f>
        <v>1</v>
      </c>
      <c r="N130" s="15">
        <f t="shared" si="8"/>
        <v>0.99</v>
      </c>
      <c r="O130" s="78">
        <f t="shared" si="9"/>
        <v>0</v>
      </c>
      <c r="P130" s="78">
        <f t="shared" si="10"/>
        <v>0.2475</v>
      </c>
      <c r="Q130" s="153">
        <f t="shared" si="11"/>
        <v>2.5000000000000022E-3</v>
      </c>
      <c r="R130" s="238"/>
    </row>
    <row r="131" spans="2:18" s="3" customFormat="1" ht="27.95" customHeight="1">
      <c r="B131" s="236"/>
      <c r="C131" s="244"/>
      <c r="D131" s="20"/>
      <c r="E131" s="21"/>
      <c r="F131" s="31"/>
      <c r="G131" s="186" t="s">
        <v>888</v>
      </c>
      <c r="H131" s="183">
        <v>0.25</v>
      </c>
      <c r="I131" s="91" t="s">
        <v>68</v>
      </c>
      <c r="J131" s="13" t="s">
        <v>1687</v>
      </c>
      <c r="K131" s="91" t="s">
        <v>82</v>
      </c>
      <c r="L131" s="207" t="s">
        <v>1352</v>
      </c>
      <c r="M131" s="93">
        <f>M130</f>
        <v>1</v>
      </c>
      <c r="N131" s="15">
        <f t="shared" si="8"/>
        <v>0.99</v>
      </c>
      <c r="O131" s="78">
        <f t="shared" si="9"/>
        <v>0</v>
      </c>
      <c r="P131" s="78">
        <f t="shared" si="10"/>
        <v>0.2475</v>
      </c>
      <c r="Q131" s="153">
        <f t="shared" si="11"/>
        <v>2.5000000000000022E-3</v>
      </c>
      <c r="R131" s="238"/>
    </row>
    <row r="132" spans="2:18" s="3" customFormat="1" ht="27.95" customHeight="1">
      <c r="B132" s="236"/>
      <c r="C132" s="244"/>
      <c r="D132" s="17" t="s">
        <v>1671</v>
      </c>
      <c r="E132" s="18" t="s">
        <v>890</v>
      </c>
      <c r="F132" s="19" t="s">
        <v>1294</v>
      </c>
      <c r="G132" s="14" t="s">
        <v>12</v>
      </c>
      <c r="H132" s="15">
        <v>0.8</v>
      </c>
      <c r="I132" s="165" t="s">
        <v>68</v>
      </c>
      <c r="J132" s="208" t="s">
        <v>1688</v>
      </c>
      <c r="K132" s="165" t="s">
        <v>1371</v>
      </c>
      <c r="L132" s="207" t="s">
        <v>1352</v>
      </c>
      <c r="M132" s="85">
        <v>0.2</v>
      </c>
      <c r="N132" s="15">
        <f t="shared" si="8"/>
        <v>0.99</v>
      </c>
      <c r="O132" s="78">
        <f t="shared" si="9"/>
        <v>0</v>
      </c>
      <c r="P132" s="78">
        <f t="shared" si="10"/>
        <v>0.15840000000000004</v>
      </c>
      <c r="Q132" s="153">
        <f t="shared" si="11"/>
        <v>1.6000000000000018E-3</v>
      </c>
      <c r="R132" s="238"/>
    </row>
    <row r="133" spans="2:18" s="3" customFormat="1" ht="39.950000000000003" customHeight="1">
      <c r="B133" s="236"/>
      <c r="C133" s="244"/>
      <c r="D133" s="20"/>
      <c r="E133" s="21"/>
      <c r="F133" s="31"/>
      <c r="G133" s="14" t="s">
        <v>13</v>
      </c>
      <c r="H133" s="15">
        <v>0.1</v>
      </c>
      <c r="I133" s="165" t="s">
        <v>204</v>
      </c>
      <c r="J133" s="208" t="s">
        <v>1689</v>
      </c>
      <c r="K133" s="165" t="s">
        <v>1371</v>
      </c>
      <c r="L133" s="207" t="s">
        <v>1352</v>
      </c>
      <c r="M133" s="85">
        <f>M132</f>
        <v>0.2</v>
      </c>
      <c r="N133" s="15">
        <f t="shared" si="8"/>
        <v>0.99</v>
      </c>
      <c r="O133" s="78">
        <f t="shared" si="9"/>
        <v>0</v>
      </c>
      <c r="P133" s="78">
        <f t="shared" si="10"/>
        <v>1.9800000000000005E-2</v>
      </c>
      <c r="Q133" s="153">
        <f t="shared" si="11"/>
        <v>2.0000000000000023E-4</v>
      </c>
      <c r="R133" s="238"/>
    </row>
    <row r="134" spans="2:18" s="3" customFormat="1" ht="27.95" customHeight="1">
      <c r="B134" s="236"/>
      <c r="C134" s="244"/>
      <c r="D134" s="20"/>
      <c r="E134" s="21"/>
      <c r="F134" s="31"/>
      <c r="G134" s="90" t="s">
        <v>14</v>
      </c>
      <c r="H134" s="172">
        <v>0.1</v>
      </c>
      <c r="I134" s="179" t="s">
        <v>81</v>
      </c>
      <c r="J134" s="180" t="s">
        <v>1369</v>
      </c>
      <c r="K134" s="179" t="s">
        <v>79</v>
      </c>
      <c r="L134" s="173" t="s">
        <v>1370</v>
      </c>
      <c r="M134" s="93">
        <f>M133</f>
        <v>0.2</v>
      </c>
      <c r="N134" s="15">
        <f t="shared" si="8"/>
        <v>0</v>
      </c>
      <c r="O134" s="78">
        <f t="shared" si="9"/>
        <v>2.0000000000000004E-2</v>
      </c>
      <c r="P134" s="78">
        <f t="shared" si="10"/>
        <v>0</v>
      </c>
      <c r="Q134" s="153">
        <f t="shared" si="11"/>
        <v>0</v>
      </c>
      <c r="R134" s="238"/>
    </row>
    <row r="135" spans="2:18" s="3" customFormat="1" ht="27.95" customHeight="1">
      <c r="B135" s="236"/>
      <c r="C135" s="244"/>
      <c r="D135" s="17" t="s">
        <v>1672</v>
      </c>
      <c r="E135" s="18" t="s">
        <v>1247</v>
      </c>
      <c r="F135" s="19" t="s">
        <v>1295</v>
      </c>
      <c r="G135" s="168" t="s">
        <v>356</v>
      </c>
      <c r="H135" s="164">
        <v>0.25</v>
      </c>
      <c r="I135" s="165" t="s">
        <v>204</v>
      </c>
      <c r="J135" s="13" t="s">
        <v>1690</v>
      </c>
      <c r="K135" s="165" t="s">
        <v>82</v>
      </c>
      <c r="L135" s="207" t="s">
        <v>1352</v>
      </c>
      <c r="M135" s="85">
        <v>10</v>
      </c>
      <c r="N135" s="15">
        <f t="shared" si="8"/>
        <v>0.99</v>
      </c>
      <c r="O135" s="78">
        <f t="shared" si="9"/>
        <v>0</v>
      </c>
      <c r="P135" s="78">
        <f t="shared" si="10"/>
        <v>2.4750000000000001</v>
      </c>
      <c r="Q135" s="153">
        <f t="shared" si="11"/>
        <v>2.5000000000000022E-2</v>
      </c>
      <c r="R135" s="557" t="s">
        <v>4480</v>
      </c>
    </row>
    <row r="136" spans="2:18" s="3" customFormat="1" ht="27.95" customHeight="1">
      <c r="B136" s="236"/>
      <c r="C136" s="244"/>
      <c r="D136" s="20"/>
      <c r="E136" s="21"/>
      <c r="F136" s="31"/>
      <c r="G136" s="168" t="s">
        <v>886</v>
      </c>
      <c r="H136" s="164">
        <v>0.25</v>
      </c>
      <c r="I136" s="165" t="s">
        <v>339</v>
      </c>
      <c r="J136" s="13" t="s">
        <v>1691</v>
      </c>
      <c r="K136" s="165" t="s">
        <v>82</v>
      </c>
      <c r="L136" s="207" t="s">
        <v>1352</v>
      </c>
      <c r="M136" s="85">
        <f>M135</f>
        <v>10</v>
      </c>
      <c r="N136" s="15">
        <f t="shared" si="8"/>
        <v>0.99</v>
      </c>
      <c r="O136" s="78">
        <f t="shared" si="9"/>
        <v>0</v>
      </c>
      <c r="P136" s="78">
        <f t="shared" si="10"/>
        <v>2.4750000000000001</v>
      </c>
      <c r="Q136" s="153">
        <f t="shared" si="11"/>
        <v>2.5000000000000022E-2</v>
      </c>
      <c r="R136" s="558"/>
    </row>
    <row r="137" spans="2:18" s="3" customFormat="1" ht="27.95" customHeight="1">
      <c r="B137" s="236"/>
      <c r="C137" s="244"/>
      <c r="D137" s="20"/>
      <c r="E137" s="21"/>
      <c r="F137" s="31"/>
      <c r="G137" s="168" t="s">
        <v>887</v>
      </c>
      <c r="H137" s="164">
        <v>0.25</v>
      </c>
      <c r="I137" s="165" t="s">
        <v>339</v>
      </c>
      <c r="J137" s="13" t="s">
        <v>1692</v>
      </c>
      <c r="K137" s="165" t="s">
        <v>82</v>
      </c>
      <c r="L137" s="207" t="s">
        <v>1352</v>
      </c>
      <c r="M137" s="85">
        <f>M136</f>
        <v>10</v>
      </c>
      <c r="N137" s="15">
        <f t="shared" si="8"/>
        <v>0.99</v>
      </c>
      <c r="O137" s="78">
        <f t="shared" si="9"/>
        <v>0</v>
      </c>
      <c r="P137" s="78">
        <f t="shared" si="10"/>
        <v>2.4750000000000001</v>
      </c>
      <c r="Q137" s="153">
        <f t="shared" si="11"/>
        <v>2.5000000000000022E-2</v>
      </c>
      <c r="R137" s="558"/>
    </row>
    <row r="138" spans="2:18" s="3" customFormat="1" ht="27.95" customHeight="1">
      <c r="B138" s="236"/>
      <c r="C138" s="244"/>
      <c r="D138" s="20"/>
      <c r="E138" s="21"/>
      <c r="F138" s="31"/>
      <c r="G138" s="186" t="s">
        <v>888</v>
      </c>
      <c r="H138" s="183">
        <v>0.25</v>
      </c>
      <c r="I138" s="165" t="s">
        <v>204</v>
      </c>
      <c r="J138" s="13" t="s">
        <v>1693</v>
      </c>
      <c r="K138" s="165" t="s">
        <v>1374</v>
      </c>
      <c r="L138" s="207" t="s">
        <v>1352</v>
      </c>
      <c r="M138" s="93">
        <f>M137</f>
        <v>10</v>
      </c>
      <c r="N138" s="15">
        <f t="shared" si="8"/>
        <v>0.99</v>
      </c>
      <c r="O138" s="78">
        <f t="shared" si="9"/>
        <v>0</v>
      </c>
      <c r="P138" s="78">
        <f t="shared" si="10"/>
        <v>2.4750000000000001</v>
      </c>
      <c r="Q138" s="153">
        <f t="shared" si="11"/>
        <v>2.5000000000000022E-2</v>
      </c>
      <c r="R138" s="559"/>
    </row>
    <row r="139" spans="2:18" s="3" customFormat="1" ht="27.95" customHeight="1">
      <c r="B139" s="236"/>
      <c r="C139" s="244"/>
      <c r="D139" s="17" t="s">
        <v>1673</v>
      </c>
      <c r="E139" s="18" t="s">
        <v>890</v>
      </c>
      <c r="F139" s="19" t="s">
        <v>1306</v>
      </c>
      <c r="G139" s="14" t="s">
        <v>12</v>
      </c>
      <c r="H139" s="15">
        <v>0.8</v>
      </c>
      <c r="I139" s="179" t="s">
        <v>1357</v>
      </c>
      <c r="J139" s="13" t="s">
        <v>946</v>
      </c>
      <c r="K139" s="165" t="s">
        <v>79</v>
      </c>
      <c r="L139" s="13" t="s">
        <v>299</v>
      </c>
      <c r="M139" s="85">
        <v>0.2</v>
      </c>
      <c r="N139" s="15">
        <f t="shared" si="8"/>
        <v>0</v>
      </c>
      <c r="O139" s="78">
        <f t="shared" si="9"/>
        <v>0.16000000000000003</v>
      </c>
      <c r="P139" s="78">
        <f t="shared" si="10"/>
        <v>0</v>
      </c>
      <c r="Q139" s="153">
        <f t="shared" si="11"/>
        <v>0</v>
      </c>
      <c r="R139" s="238"/>
    </row>
    <row r="140" spans="2:18" s="3" customFormat="1" ht="27.95" customHeight="1">
      <c r="B140" s="236"/>
      <c r="C140" s="244"/>
      <c r="D140" s="20"/>
      <c r="E140" s="21"/>
      <c r="F140" s="31"/>
      <c r="G140" s="14" t="s">
        <v>13</v>
      </c>
      <c r="H140" s="15">
        <v>0.1</v>
      </c>
      <c r="I140" s="165" t="s">
        <v>1359</v>
      </c>
      <c r="J140" s="13" t="s">
        <v>1694</v>
      </c>
      <c r="K140" s="165" t="s">
        <v>221</v>
      </c>
      <c r="L140" s="206" t="s">
        <v>1352</v>
      </c>
      <c r="M140" s="85">
        <f>M139</f>
        <v>0.2</v>
      </c>
      <c r="N140" s="15">
        <f t="shared" si="8"/>
        <v>0.99</v>
      </c>
      <c r="O140" s="78">
        <f t="shared" si="9"/>
        <v>0</v>
      </c>
      <c r="P140" s="78">
        <f t="shared" si="10"/>
        <v>1.9800000000000005E-2</v>
      </c>
      <c r="Q140" s="153">
        <f t="shared" si="11"/>
        <v>2.0000000000000023E-4</v>
      </c>
      <c r="R140" s="238"/>
    </row>
    <row r="141" spans="2:18" s="3" customFormat="1" ht="27.95" customHeight="1">
      <c r="B141" s="236"/>
      <c r="C141" s="244"/>
      <c r="D141" s="20"/>
      <c r="E141" s="21"/>
      <c r="F141" s="31"/>
      <c r="G141" s="90" t="s">
        <v>14</v>
      </c>
      <c r="H141" s="172">
        <v>0.1</v>
      </c>
      <c r="I141" s="179" t="s">
        <v>1357</v>
      </c>
      <c r="J141" s="180" t="s">
        <v>946</v>
      </c>
      <c r="K141" s="179" t="s">
        <v>79</v>
      </c>
      <c r="L141" s="180" t="s">
        <v>299</v>
      </c>
      <c r="M141" s="93">
        <f>M140</f>
        <v>0.2</v>
      </c>
      <c r="N141" s="15">
        <f t="shared" si="8"/>
        <v>0</v>
      </c>
      <c r="O141" s="78">
        <f t="shared" si="9"/>
        <v>2.0000000000000004E-2</v>
      </c>
      <c r="P141" s="78">
        <f t="shared" si="10"/>
        <v>0</v>
      </c>
      <c r="Q141" s="153">
        <f t="shared" si="11"/>
        <v>0</v>
      </c>
      <c r="R141" s="238"/>
    </row>
    <row r="142" spans="2:18" s="3" customFormat="1" ht="27.95" customHeight="1">
      <c r="B142" s="236"/>
      <c r="C142" s="244"/>
      <c r="D142" s="17" t="s">
        <v>1674</v>
      </c>
      <c r="E142" s="18" t="s">
        <v>890</v>
      </c>
      <c r="F142" s="19" t="s">
        <v>1307</v>
      </c>
      <c r="G142" s="14" t="s">
        <v>12</v>
      </c>
      <c r="H142" s="15">
        <v>0.8</v>
      </c>
      <c r="I142" s="165" t="s">
        <v>339</v>
      </c>
      <c r="J142" s="13" t="s">
        <v>1693</v>
      </c>
      <c r="K142" s="165" t="s">
        <v>221</v>
      </c>
      <c r="L142" s="206" t="s">
        <v>1352</v>
      </c>
      <c r="M142" s="85">
        <v>0.2</v>
      </c>
      <c r="N142" s="15">
        <f t="shared" si="8"/>
        <v>0.99</v>
      </c>
      <c r="O142" s="78">
        <f t="shared" si="9"/>
        <v>0</v>
      </c>
      <c r="P142" s="78">
        <f t="shared" si="10"/>
        <v>0.15840000000000004</v>
      </c>
      <c r="Q142" s="153">
        <f t="shared" si="11"/>
        <v>1.6000000000000018E-3</v>
      </c>
      <c r="R142" s="238"/>
    </row>
    <row r="143" spans="2:18" s="3" customFormat="1" ht="27.95" customHeight="1">
      <c r="B143" s="236"/>
      <c r="C143" s="244"/>
      <c r="D143" s="20"/>
      <c r="E143" s="21"/>
      <c r="F143" s="31"/>
      <c r="G143" s="14" t="s">
        <v>13</v>
      </c>
      <c r="H143" s="15">
        <v>0.1</v>
      </c>
      <c r="I143" s="165" t="s">
        <v>81</v>
      </c>
      <c r="J143" s="180" t="s">
        <v>946</v>
      </c>
      <c r="K143" s="179" t="s">
        <v>79</v>
      </c>
      <c r="L143" s="180" t="s">
        <v>299</v>
      </c>
      <c r="M143" s="85">
        <f>M142</f>
        <v>0.2</v>
      </c>
      <c r="N143" s="15">
        <f t="shared" si="8"/>
        <v>0</v>
      </c>
      <c r="O143" s="78">
        <f t="shared" si="9"/>
        <v>2.0000000000000004E-2</v>
      </c>
      <c r="P143" s="78">
        <f t="shared" si="10"/>
        <v>0</v>
      </c>
      <c r="Q143" s="153">
        <f t="shared" si="11"/>
        <v>0</v>
      </c>
      <c r="R143" s="238"/>
    </row>
    <row r="144" spans="2:18" s="3" customFormat="1" ht="27.95" customHeight="1">
      <c r="B144" s="236"/>
      <c r="C144" s="244"/>
      <c r="D144" s="20"/>
      <c r="E144" s="21"/>
      <c r="F144" s="31"/>
      <c r="G144" s="90" t="s">
        <v>14</v>
      </c>
      <c r="H144" s="172">
        <v>0.1</v>
      </c>
      <c r="I144" s="179" t="s">
        <v>222</v>
      </c>
      <c r="J144" s="180" t="s">
        <v>946</v>
      </c>
      <c r="K144" s="179" t="s">
        <v>79</v>
      </c>
      <c r="L144" s="180" t="s">
        <v>299</v>
      </c>
      <c r="M144" s="93">
        <f>M143</f>
        <v>0.2</v>
      </c>
      <c r="N144" s="15">
        <f t="shared" si="8"/>
        <v>0</v>
      </c>
      <c r="O144" s="78">
        <f t="shared" si="9"/>
        <v>2.0000000000000004E-2</v>
      </c>
      <c r="P144" s="78">
        <f t="shared" si="10"/>
        <v>0</v>
      </c>
      <c r="Q144" s="153">
        <f t="shared" si="11"/>
        <v>0</v>
      </c>
      <c r="R144" s="238"/>
    </row>
    <row r="145" spans="2:18" s="3" customFormat="1" ht="27.95" customHeight="1">
      <c r="B145" s="236"/>
      <c r="C145" s="244"/>
      <c r="D145" s="17" t="s">
        <v>1675</v>
      </c>
      <c r="E145" s="18" t="s">
        <v>71</v>
      </c>
      <c r="F145" s="19" t="s">
        <v>1308</v>
      </c>
      <c r="G145" s="14" t="s">
        <v>205</v>
      </c>
      <c r="H145" s="15">
        <v>0.4</v>
      </c>
      <c r="I145" s="179" t="s">
        <v>222</v>
      </c>
      <c r="J145" s="180" t="s">
        <v>946</v>
      </c>
      <c r="K145" s="179" t="s">
        <v>79</v>
      </c>
      <c r="L145" s="180" t="s">
        <v>299</v>
      </c>
      <c r="M145" s="85">
        <v>2</v>
      </c>
      <c r="N145" s="15">
        <f t="shared" si="8"/>
        <v>0</v>
      </c>
      <c r="O145" s="78">
        <f t="shared" si="9"/>
        <v>0.8</v>
      </c>
      <c r="P145" s="78">
        <f t="shared" si="10"/>
        <v>0</v>
      </c>
      <c r="Q145" s="153">
        <f t="shared" si="11"/>
        <v>0</v>
      </c>
      <c r="R145" s="238"/>
    </row>
    <row r="146" spans="2:18" s="3" customFormat="1" ht="27.95" customHeight="1">
      <c r="B146" s="236"/>
      <c r="C146" s="244"/>
      <c r="D146" s="20"/>
      <c r="E146" s="21"/>
      <c r="F146" s="31"/>
      <c r="G146" s="14" t="s">
        <v>206</v>
      </c>
      <c r="H146" s="15">
        <v>0.4</v>
      </c>
      <c r="I146" s="165" t="s">
        <v>339</v>
      </c>
      <c r="J146" s="13" t="s">
        <v>1694</v>
      </c>
      <c r="K146" s="165" t="s">
        <v>221</v>
      </c>
      <c r="L146" s="206" t="s">
        <v>1352</v>
      </c>
      <c r="M146" s="85">
        <f>M145</f>
        <v>2</v>
      </c>
      <c r="N146" s="15">
        <f t="shared" si="8"/>
        <v>0.99</v>
      </c>
      <c r="O146" s="78">
        <f t="shared" si="9"/>
        <v>0</v>
      </c>
      <c r="P146" s="78">
        <f t="shared" si="10"/>
        <v>0.79200000000000004</v>
      </c>
      <c r="Q146" s="153">
        <f t="shared" si="11"/>
        <v>8.0000000000000071E-3</v>
      </c>
      <c r="R146" s="238"/>
    </row>
    <row r="147" spans="2:18" s="3" customFormat="1" ht="27.95" customHeight="1">
      <c r="B147" s="236"/>
      <c r="C147" s="244"/>
      <c r="D147" s="20"/>
      <c r="E147" s="21"/>
      <c r="F147" s="31"/>
      <c r="G147" s="90" t="s">
        <v>14</v>
      </c>
      <c r="H147" s="172">
        <v>0.2</v>
      </c>
      <c r="I147" s="179" t="s">
        <v>222</v>
      </c>
      <c r="J147" s="180" t="s">
        <v>946</v>
      </c>
      <c r="K147" s="179" t="s">
        <v>79</v>
      </c>
      <c r="L147" s="180" t="s">
        <v>299</v>
      </c>
      <c r="M147" s="93">
        <f>M146</f>
        <v>2</v>
      </c>
      <c r="N147" s="172">
        <f t="shared" si="8"/>
        <v>0</v>
      </c>
      <c r="O147" s="174">
        <f t="shared" si="9"/>
        <v>0.4</v>
      </c>
      <c r="P147" s="174">
        <f t="shared" si="10"/>
        <v>0</v>
      </c>
      <c r="Q147" s="175">
        <f t="shared" si="11"/>
        <v>0</v>
      </c>
      <c r="R147" s="238"/>
    </row>
    <row r="148" spans="2:18" s="3" customFormat="1" ht="27.95" customHeight="1">
      <c r="B148" s="236"/>
      <c r="C148" s="218" t="s">
        <v>1745</v>
      </c>
      <c r="D148" s="17" t="s">
        <v>1740</v>
      </c>
      <c r="E148" s="18" t="s">
        <v>890</v>
      </c>
      <c r="F148" s="19" t="s">
        <v>1294</v>
      </c>
      <c r="G148" s="14" t="s">
        <v>12</v>
      </c>
      <c r="H148" s="15">
        <v>0.8</v>
      </c>
      <c r="I148" s="165" t="s">
        <v>68</v>
      </c>
      <c r="J148" s="208" t="s">
        <v>1746</v>
      </c>
      <c r="K148" s="165" t="s">
        <v>1371</v>
      </c>
      <c r="L148" s="207" t="s">
        <v>1352</v>
      </c>
      <c r="M148" s="85">
        <v>0.2</v>
      </c>
      <c r="N148" s="15">
        <f t="shared" ref="N148:N163" si="12">IF(K148="Detected", 0.99,0)</f>
        <v>0.99</v>
      </c>
      <c r="O148" s="78">
        <f t="shared" ref="O148:O163" si="13">IF(I148="Safe", M148*H148,0)</f>
        <v>0</v>
      </c>
      <c r="P148" s="78">
        <f t="shared" ref="P148:P163" si="14">IF(I148="Dangerous",M148*H148*N148,0)</f>
        <v>0.15840000000000004</v>
      </c>
      <c r="Q148" s="153">
        <f t="shared" ref="Q148:Q163" si="15">IF(P148=0,0,M148*H148*(1-N148))</f>
        <v>1.6000000000000018E-3</v>
      </c>
      <c r="R148" s="238"/>
    </row>
    <row r="149" spans="2:18" s="3" customFormat="1" ht="27.95" customHeight="1">
      <c r="B149" s="236"/>
      <c r="C149" s="244"/>
      <c r="D149" s="20"/>
      <c r="E149" s="21"/>
      <c r="F149" s="31"/>
      <c r="G149" s="14" t="s">
        <v>13</v>
      </c>
      <c r="H149" s="15">
        <v>0.1</v>
      </c>
      <c r="I149" s="165" t="s">
        <v>204</v>
      </c>
      <c r="J149" s="208" t="s">
        <v>1747</v>
      </c>
      <c r="K149" s="165" t="s">
        <v>1371</v>
      </c>
      <c r="L149" s="207" t="s">
        <v>1352</v>
      </c>
      <c r="M149" s="85">
        <f>M148</f>
        <v>0.2</v>
      </c>
      <c r="N149" s="15">
        <f t="shared" si="12"/>
        <v>0.99</v>
      </c>
      <c r="O149" s="78">
        <f t="shared" si="13"/>
        <v>0</v>
      </c>
      <c r="P149" s="78">
        <f t="shared" si="14"/>
        <v>1.9800000000000005E-2</v>
      </c>
      <c r="Q149" s="153">
        <f t="shared" si="15"/>
        <v>2.0000000000000023E-4</v>
      </c>
      <c r="R149" s="238"/>
    </row>
    <row r="150" spans="2:18" s="3" customFormat="1" ht="27.95" customHeight="1">
      <c r="B150" s="236"/>
      <c r="C150" s="244"/>
      <c r="D150" s="20"/>
      <c r="E150" s="21"/>
      <c r="F150" s="31"/>
      <c r="G150" s="90" t="s">
        <v>14</v>
      </c>
      <c r="H150" s="172">
        <v>0.1</v>
      </c>
      <c r="I150" s="179" t="s">
        <v>81</v>
      </c>
      <c r="J150" s="180" t="s">
        <v>1369</v>
      </c>
      <c r="K150" s="179" t="s">
        <v>79</v>
      </c>
      <c r="L150" s="173" t="s">
        <v>1370</v>
      </c>
      <c r="M150" s="93">
        <f>M149</f>
        <v>0.2</v>
      </c>
      <c r="N150" s="15">
        <f t="shared" si="12"/>
        <v>0</v>
      </c>
      <c r="O150" s="78">
        <f t="shared" si="13"/>
        <v>2.0000000000000004E-2</v>
      </c>
      <c r="P150" s="78">
        <f t="shared" si="14"/>
        <v>0</v>
      </c>
      <c r="Q150" s="153">
        <f t="shared" si="15"/>
        <v>0</v>
      </c>
      <c r="R150" s="238"/>
    </row>
    <row r="151" spans="2:18" s="223" customFormat="1" ht="27.95" customHeight="1">
      <c r="B151" s="221"/>
      <c r="C151" s="222"/>
      <c r="D151" s="17" t="s">
        <v>1741</v>
      </c>
      <c r="E151" s="18" t="s">
        <v>1247</v>
      </c>
      <c r="F151" s="19" t="s">
        <v>1295</v>
      </c>
      <c r="G151" s="168" t="s">
        <v>356</v>
      </c>
      <c r="H151" s="164">
        <v>0.25</v>
      </c>
      <c r="I151" s="165" t="s">
        <v>204</v>
      </c>
      <c r="J151" s="208" t="s">
        <v>1748</v>
      </c>
      <c r="K151" s="165" t="s">
        <v>82</v>
      </c>
      <c r="L151" s="207" t="s">
        <v>1352</v>
      </c>
      <c r="M151" s="85">
        <v>10</v>
      </c>
      <c r="N151" s="15">
        <f t="shared" si="12"/>
        <v>0.99</v>
      </c>
      <c r="O151" s="78">
        <f t="shared" si="13"/>
        <v>0</v>
      </c>
      <c r="P151" s="78">
        <f t="shared" si="14"/>
        <v>2.4750000000000001</v>
      </c>
      <c r="Q151" s="153">
        <f t="shared" si="15"/>
        <v>2.5000000000000022E-2</v>
      </c>
      <c r="R151" s="557" t="s">
        <v>4480</v>
      </c>
    </row>
    <row r="152" spans="2:18" s="3" customFormat="1" ht="39.950000000000003" customHeight="1">
      <c r="B152" s="236"/>
      <c r="C152" s="244"/>
      <c r="D152" s="20"/>
      <c r="E152" s="21"/>
      <c r="F152" s="31"/>
      <c r="G152" s="168" t="s">
        <v>886</v>
      </c>
      <c r="H152" s="164">
        <v>0.25</v>
      </c>
      <c r="I152" s="165" t="s">
        <v>339</v>
      </c>
      <c r="J152" s="208" t="s">
        <v>1749</v>
      </c>
      <c r="K152" s="165" t="s">
        <v>82</v>
      </c>
      <c r="L152" s="207" t="s">
        <v>1352</v>
      </c>
      <c r="M152" s="85">
        <f>M151</f>
        <v>10</v>
      </c>
      <c r="N152" s="15">
        <f t="shared" si="12"/>
        <v>0.99</v>
      </c>
      <c r="O152" s="78">
        <f t="shared" si="13"/>
        <v>0</v>
      </c>
      <c r="P152" s="78">
        <f t="shared" si="14"/>
        <v>2.4750000000000001</v>
      </c>
      <c r="Q152" s="153">
        <f t="shared" si="15"/>
        <v>2.5000000000000022E-2</v>
      </c>
      <c r="R152" s="558"/>
    </row>
    <row r="153" spans="2:18" s="3" customFormat="1" ht="39.950000000000003" customHeight="1">
      <c r="B153" s="236"/>
      <c r="C153" s="244"/>
      <c r="D153" s="20"/>
      <c r="E153" s="21"/>
      <c r="F153" s="31"/>
      <c r="G153" s="168" t="s">
        <v>887</v>
      </c>
      <c r="H153" s="164">
        <v>0.25</v>
      </c>
      <c r="I153" s="165" t="s">
        <v>339</v>
      </c>
      <c r="J153" s="208" t="s">
        <v>1749</v>
      </c>
      <c r="K153" s="165" t="s">
        <v>82</v>
      </c>
      <c r="L153" s="207" t="s">
        <v>1352</v>
      </c>
      <c r="M153" s="85">
        <f>M152</f>
        <v>10</v>
      </c>
      <c r="N153" s="15">
        <f t="shared" si="12"/>
        <v>0.99</v>
      </c>
      <c r="O153" s="78">
        <f t="shared" si="13"/>
        <v>0</v>
      </c>
      <c r="P153" s="78">
        <f t="shared" si="14"/>
        <v>2.4750000000000001</v>
      </c>
      <c r="Q153" s="153">
        <f t="shared" si="15"/>
        <v>2.5000000000000022E-2</v>
      </c>
      <c r="R153" s="558"/>
    </row>
    <row r="154" spans="2:18" s="3" customFormat="1" ht="39.950000000000003" customHeight="1">
      <c r="B154" s="236"/>
      <c r="C154" s="244"/>
      <c r="D154" s="20"/>
      <c r="E154" s="21"/>
      <c r="F154" s="31"/>
      <c r="G154" s="186" t="s">
        <v>888</v>
      </c>
      <c r="H154" s="183">
        <v>0.25</v>
      </c>
      <c r="I154" s="165" t="s">
        <v>204</v>
      </c>
      <c r="J154" s="208" t="s">
        <v>1750</v>
      </c>
      <c r="K154" s="165" t="s">
        <v>1374</v>
      </c>
      <c r="L154" s="207" t="s">
        <v>1352</v>
      </c>
      <c r="M154" s="93">
        <f>M153</f>
        <v>10</v>
      </c>
      <c r="N154" s="15">
        <f t="shared" si="12"/>
        <v>0.99</v>
      </c>
      <c r="O154" s="78">
        <f t="shared" si="13"/>
        <v>0</v>
      </c>
      <c r="P154" s="78">
        <f t="shared" si="14"/>
        <v>2.4750000000000001</v>
      </c>
      <c r="Q154" s="153">
        <f t="shared" si="15"/>
        <v>2.5000000000000022E-2</v>
      </c>
      <c r="R154" s="559"/>
    </row>
    <row r="155" spans="2:18" s="3" customFormat="1" ht="27.95" customHeight="1">
      <c r="B155" s="236"/>
      <c r="C155" s="244"/>
      <c r="D155" s="17" t="s">
        <v>1742</v>
      </c>
      <c r="E155" s="18" t="s">
        <v>890</v>
      </c>
      <c r="F155" s="19" t="s">
        <v>1306</v>
      </c>
      <c r="G155" s="14" t="s">
        <v>12</v>
      </c>
      <c r="H155" s="15">
        <v>0.8</v>
      </c>
      <c r="I155" s="179" t="s">
        <v>1357</v>
      </c>
      <c r="J155" s="13" t="s">
        <v>946</v>
      </c>
      <c r="K155" s="165" t="s">
        <v>79</v>
      </c>
      <c r="L155" s="13" t="s">
        <v>299</v>
      </c>
      <c r="M155" s="85">
        <v>0.2</v>
      </c>
      <c r="N155" s="15">
        <f t="shared" si="12"/>
        <v>0</v>
      </c>
      <c r="O155" s="78">
        <f t="shared" si="13"/>
        <v>0.16000000000000003</v>
      </c>
      <c r="P155" s="78">
        <f t="shared" si="14"/>
        <v>0</v>
      </c>
      <c r="Q155" s="153">
        <f t="shared" si="15"/>
        <v>0</v>
      </c>
      <c r="R155" s="238"/>
    </row>
    <row r="156" spans="2:18" s="3" customFormat="1" ht="27.95" customHeight="1">
      <c r="B156" s="236"/>
      <c r="C156" s="244"/>
      <c r="D156" s="20"/>
      <c r="E156" s="21"/>
      <c r="F156" s="31"/>
      <c r="G156" s="14" t="s">
        <v>13</v>
      </c>
      <c r="H156" s="15">
        <v>0.1</v>
      </c>
      <c r="I156" s="165" t="s">
        <v>1359</v>
      </c>
      <c r="J156" s="13" t="s">
        <v>1751</v>
      </c>
      <c r="K156" s="165" t="s">
        <v>221</v>
      </c>
      <c r="L156" s="206" t="s">
        <v>1352</v>
      </c>
      <c r="M156" s="85">
        <f>M155</f>
        <v>0.2</v>
      </c>
      <c r="N156" s="15">
        <f t="shared" si="12"/>
        <v>0.99</v>
      </c>
      <c r="O156" s="78">
        <f t="shared" si="13"/>
        <v>0</v>
      </c>
      <c r="P156" s="78">
        <f t="shared" si="14"/>
        <v>1.9800000000000005E-2</v>
      </c>
      <c r="Q156" s="153">
        <f t="shared" si="15"/>
        <v>2.0000000000000023E-4</v>
      </c>
      <c r="R156" s="238"/>
    </row>
    <row r="157" spans="2:18" s="3" customFormat="1" ht="27.95" customHeight="1">
      <c r="B157" s="236"/>
      <c r="C157" s="244"/>
      <c r="D157" s="20"/>
      <c r="E157" s="21"/>
      <c r="F157" s="31"/>
      <c r="G157" s="90" t="s">
        <v>14</v>
      </c>
      <c r="H157" s="172">
        <v>0.1</v>
      </c>
      <c r="I157" s="179" t="s">
        <v>1357</v>
      </c>
      <c r="J157" s="180" t="s">
        <v>946</v>
      </c>
      <c r="K157" s="179" t="s">
        <v>79</v>
      </c>
      <c r="L157" s="180" t="s">
        <v>299</v>
      </c>
      <c r="M157" s="93">
        <f>M156</f>
        <v>0.2</v>
      </c>
      <c r="N157" s="15">
        <f t="shared" si="12"/>
        <v>0</v>
      </c>
      <c r="O157" s="78">
        <f t="shared" si="13"/>
        <v>2.0000000000000004E-2</v>
      </c>
      <c r="P157" s="78">
        <f t="shared" si="14"/>
        <v>0</v>
      </c>
      <c r="Q157" s="153">
        <f t="shared" si="15"/>
        <v>0</v>
      </c>
      <c r="R157" s="238"/>
    </row>
    <row r="158" spans="2:18" s="3" customFormat="1" ht="27.95" customHeight="1">
      <c r="B158" s="236"/>
      <c r="C158" s="244"/>
      <c r="D158" s="17" t="s">
        <v>1743</v>
      </c>
      <c r="E158" s="18" t="s">
        <v>890</v>
      </c>
      <c r="F158" s="19" t="s">
        <v>1307</v>
      </c>
      <c r="G158" s="14" t="s">
        <v>12</v>
      </c>
      <c r="H158" s="15">
        <v>0.8</v>
      </c>
      <c r="I158" s="165" t="s">
        <v>339</v>
      </c>
      <c r="J158" s="13" t="s">
        <v>1751</v>
      </c>
      <c r="K158" s="165" t="s">
        <v>221</v>
      </c>
      <c r="L158" s="206" t="s">
        <v>1352</v>
      </c>
      <c r="M158" s="85">
        <v>0.2</v>
      </c>
      <c r="N158" s="15">
        <f t="shared" si="12"/>
        <v>0.99</v>
      </c>
      <c r="O158" s="78">
        <f t="shared" si="13"/>
        <v>0</v>
      </c>
      <c r="P158" s="78">
        <f t="shared" si="14"/>
        <v>0.15840000000000004</v>
      </c>
      <c r="Q158" s="153">
        <f t="shared" si="15"/>
        <v>1.6000000000000018E-3</v>
      </c>
      <c r="R158" s="238"/>
    </row>
    <row r="159" spans="2:18" s="3" customFormat="1" ht="27.95" customHeight="1">
      <c r="B159" s="236"/>
      <c r="C159" s="244"/>
      <c r="D159" s="20"/>
      <c r="E159" s="21"/>
      <c r="F159" s="31"/>
      <c r="G159" s="14" t="s">
        <v>13</v>
      </c>
      <c r="H159" s="15">
        <v>0.1</v>
      </c>
      <c r="I159" s="165" t="s">
        <v>81</v>
      </c>
      <c r="J159" s="180" t="s">
        <v>946</v>
      </c>
      <c r="K159" s="179" t="s">
        <v>79</v>
      </c>
      <c r="L159" s="180" t="s">
        <v>299</v>
      </c>
      <c r="M159" s="85">
        <f>M158</f>
        <v>0.2</v>
      </c>
      <c r="N159" s="15">
        <f t="shared" si="12"/>
        <v>0</v>
      </c>
      <c r="O159" s="78">
        <f t="shared" si="13"/>
        <v>2.0000000000000004E-2</v>
      </c>
      <c r="P159" s="78">
        <f t="shared" si="14"/>
        <v>0</v>
      </c>
      <c r="Q159" s="153">
        <f t="shared" si="15"/>
        <v>0</v>
      </c>
      <c r="R159" s="238"/>
    </row>
    <row r="160" spans="2:18" s="3" customFormat="1" ht="27.95" customHeight="1">
      <c r="B160" s="236"/>
      <c r="C160" s="244"/>
      <c r="D160" s="20"/>
      <c r="E160" s="21"/>
      <c r="F160" s="31"/>
      <c r="G160" s="90" t="s">
        <v>14</v>
      </c>
      <c r="H160" s="172">
        <v>0.1</v>
      </c>
      <c r="I160" s="179" t="s">
        <v>222</v>
      </c>
      <c r="J160" s="180" t="s">
        <v>946</v>
      </c>
      <c r="K160" s="179" t="s">
        <v>79</v>
      </c>
      <c r="L160" s="180" t="s">
        <v>299</v>
      </c>
      <c r="M160" s="93">
        <f>M159</f>
        <v>0.2</v>
      </c>
      <c r="N160" s="15">
        <f t="shared" si="12"/>
        <v>0</v>
      </c>
      <c r="O160" s="78">
        <f t="shared" si="13"/>
        <v>2.0000000000000004E-2</v>
      </c>
      <c r="P160" s="78">
        <f t="shared" si="14"/>
        <v>0</v>
      </c>
      <c r="Q160" s="153">
        <f t="shared" si="15"/>
        <v>0</v>
      </c>
      <c r="R160" s="238"/>
    </row>
    <row r="161" spans="2:18" s="3" customFormat="1" ht="27.95" customHeight="1">
      <c r="B161" s="236"/>
      <c r="C161" s="244"/>
      <c r="D161" s="17" t="s">
        <v>1744</v>
      </c>
      <c r="E161" s="18" t="s">
        <v>71</v>
      </c>
      <c r="F161" s="19" t="s">
        <v>1308</v>
      </c>
      <c r="G161" s="14" t="s">
        <v>205</v>
      </c>
      <c r="H161" s="15">
        <v>0.4</v>
      </c>
      <c r="I161" s="179" t="s">
        <v>222</v>
      </c>
      <c r="J161" s="180" t="s">
        <v>946</v>
      </c>
      <c r="K161" s="179" t="s">
        <v>79</v>
      </c>
      <c r="L161" s="180" t="s">
        <v>299</v>
      </c>
      <c r="M161" s="85">
        <v>2</v>
      </c>
      <c r="N161" s="15">
        <f t="shared" si="12"/>
        <v>0</v>
      </c>
      <c r="O161" s="78">
        <f t="shared" si="13"/>
        <v>0.8</v>
      </c>
      <c r="P161" s="78">
        <f t="shared" si="14"/>
        <v>0</v>
      </c>
      <c r="Q161" s="153">
        <f t="shared" si="15"/>
        <v>0</v>
      </c>
      <c r="R161" s="238"/>
    </row>
    <row r="162" spans="2:18" s="3" customFormat="1" ht="27.95" customHeight="1">
      <c r="B162" s="236"/>
      <c r="C162" s="244"/>
      <c r="D162" s="20"/>
      <c r="E162" s="21"/>
      <c r="F162" s="31"/>
      <c r="G162" s="14" t="s">
        <v>206</v>
      </c>
      <c r="H162" s="15">
        <v>0.4</v>
      </c>
      <c r="I162" s="165" t="s">
        <v>339</v>
      </c>
      <c r="J162" s="13" t="s">
        <v>1751</v>
      </c>
      <c r="K162" s="165" t="s">
        <v>221</v>
      </c>
      <c r="L162" s="206" t="s">
        <v>1352</v>
      </c>
      <c r="M162" s="85">
        <f>M161</f>
        <v>2</v>
      </c>
      <c r="N162" s="15">
        <f t="shared" si="12"/>
        <v>0.99</v>
      </c>
      <c r="O162" s="78">
        <f t="shared" si="13"/>
        <v>0</v>
      </c>
      <c r="P162" s="78">
        <f t="shared" si="14"/>
        <v>0.79200000000000004</v>
      </c>
      <c r="Q162" s="153">
        <f t="shared" si="15"/>
        <v>8.0000000000000071E-3</v>
      </c>
      <c r="R162" s="238"/>
    </row>
    <row r="163" spans="2:18" s="3" customFormat="1" ht="27.95" customHeight="1">
      <c r="B163" s="236"/>
      <c r="C163" s="244"/>
      <c r="D163" s="20"/>
      <c r="E163" s="21"/>
      <c r="F163" s="31"/>
      <c r="G163" s="90" t="s">
        <v>14</v>
      </c>
      <c r="H163" s="172">
        <v>0.2</v>
      </c>
      <c r="I163" s="179" t="s">
        <v>222</v>
      </c>
      <c r="J163" s="180" t="s">
        <v>946</v>
      </c>
      <c r="K163" s="179" t="s">
        <v>79</v>
      </c>
      <c r="L163" s="180" t="s">
        <v>299</v>
      </c>
      <c r="M163" s="93">
        <f>M162</f>
        <v>2</v>
      </c>
      <c r="N163" s="172">
        <f t="shared" si="12"/>
        <v>0</v>
      </c>
      <c r="O163" s="174">
        <f t="shared" si="13"/>
        <v>0.4</v>
      </c>
      <c r="P163" s="174">
        <f t="shared" si="14"/>
        <v>0</v>
      </c>
      <c r="Q163" s="175">
        <f t="shared" si="15"/>
        <v>0</v>
      </c>
      <c r="R163" s="238"/>
    </row>
    <row r="164" spans="2:18" s="3" customFormat="1" ht="27.95" customHeight="1">
      <c r="B164" s="236"/>
      <c r="C164" s="218" t="s">
        <v>1752</v>
      </c>
      <c r="D164" s="17" t="s">
        <v>1753</v>
      </c>
      <c r="E164" s="18" t="s">
        <v>890</v>
      </c>
      <c r="F164" s="19" t="s">
        <v>1294</v>
      </c>
      <c r="G164" s="14" t="s">
        <v>12</v>
      </c>
      <c r="H164" s="15">
        <v>0.8</v>
      </c>
      <c r="I164" s="165" t="s">
        <v>68</v>
      </c>
      <c r="J164" s="208" t="s">
        <v>1758</v>
      </c>
      <c r="K164" s="165" t="s">
        <v>1371</v>
      </c>
      <c r="L164" s="207" t="s">
        <v>1352</v>
      </c>
      <c r="M164" s="85">
        <v>0.2</v>
      </c>
      <c r="N164" s="15">
        <f t="shared" ref="N164:N179" si="16">IF(K164="Detected", 0.99,0)</f>
        <v>0.99</v>
      </c>
      <c r="O164" s="78">
        <f t="shared" ref="O164:O179" si="17">IF(I164="Safe", M164*H164,0)</f>
        <v>0</v>
      </c>
      <c r="P164" s="78">
        <f t="shared" ref="P164:P179" si="18">IF(I164="Dangerous",M164*H164*N164,0)</f>
        <v>0.15840000000000004</v>
      </c>
      <c r="Q164" s="153">
        <f t="shared" ref="Q164:Q179" si="19">IF(P164=0,0,M164*H164*(1-N164))</f>
        <v>1.6000000000000018E-3</v>
      </c>
      <c r="R164" s="238"/>
    </row>
    <row r="165" spans="2:18" s="3" customFormat="1" ht="27.95" customHeight="1">
      <c r="B165" s="236"/>
      <c r="C165" s="244"/>
      <c r="D165" s="20"/>
      <c r="E165" s="21"/>
      <c r="F165" s="31"/>
      <c r="G165" s="14" t="s">
        <v>13</v>
      </c>
      <c r="H165" s="15">
        <v>0.1</v>
      </c>
      <c r="I165" s="165" t="s">
        <v>204</v>
      </c>
      <c r="J165" s="208" t="s">
        <v>1759</v>
      </c>
      <c r="K165" s="165" t="s">
        <v>1371</v>
      </c>
      <c r="L165" s="207" t="s">
        <v>1352</v>
      </c>
      <c r="M165" s="85">
        <f>M164</f>
        <v>0.2</v>
      </c>
      <c r="N165" s="15">
        <f t="shared" si="16"/>
        <v>0.99</v>
      </c>
      <c r="O165" s="78">
        <f t="shared" si="17"/>
        <v>0</v>
      </c>
      <c r="P165" s="78">
        <f t="shared" si="18"/>
        <v>1.9800000000000005E-2</v>
      </c>
      <c r="Q165" s="153">
        <f t="shared" si="19"/>
        <v>2.0000000000000023E-4</v>
      </c>
      <c r="R165" s="238"/>
    </row>
    <row r="166" spans="2:18" s="3" customFormat="1" ht="27.95" customHeight="1">
      <c r="B166" s="236"/>
      <c r="C166" s="244"/>
      <c r="D166" s="20"/>
      <c r="E166" s="21"/>
      <c r="F166" s="31"/>
      <c r="G166" s="90" t="s">
        <v>14</v>
      </c>
      <c r="H166" s="172">
        <v>0.1</v>
      </c>
      <c r="I166" s="179" t="s">
        <v>81</v>
      </c>
      <c r="J166" s="180" t="s">
        <v>1369</v>
      </c>
      <c r="K166" s="179" t="s">
        <v>79</v>
      </c>
      <c r="L166" s="173" t="s">
        <v>1370</v>
      </c>
      <c r="M166" s="93">
        <f>M165</f>
        <v>0.2</v>
      </c>
      <c r="N166" s="15">
        <f t="shared" si="16"/>
        <v>0</v>
      </c>
      <c r="O166" s="78">
        <f t="shared" si="17"/>
        <v>2.0000000000000004E-2</v>
      </c>
      <c r="P166" s="78">
        <f t="shared" si="18"/>
        <v>0</v>
      </c>
      <c r="Q166" s="153">
        <f t="shared" si="19"/>
        <v>0</v>
      </c>
      <c r="R166" s="238"/>
    </row>
    <row r="167" spans="2:18" s="223" customFormat="1" ht="27.95" customHeight="1">
      <c r="B167" s="221"/>
      <c r="C167" s="222"/>
      <c r="D167" s="17" t="s">
        <v>1754</v>
      </c>
      <c r="E167" s="18" t="s">
        <v>1247</v>
      </c>
      <c r="F167" s="19" t="s">
        <v>1295</v>
      </c>
      <c r="G167" s="168" t="s">
        <v>356</v>
      </c>
      <c r="H167" s="164">
        <v>0.25</v>
      </c>
      <c r="I167" s="165" t="s">
        <v>204</v>
      </c>
      <c r="J167" s="208" t="s">
        <v>1760</v>
      </c>
      <c r="K167" s="165" t="s">
        <v>82</v>
      </c>
      <c r="L167" s="207" t="s">
        <v>1352</v>
      </c>
      <c r="M167" s="85">
        <v>10</v>
      </c>
      <c r="N167" s="15">
        <f t="shared" si="16"/>
        <v>0.99</v>
      </c>
      <c r="O167" s="78">
        <f t="shared" si="17"/>
        <v>0</v>
      </c>
      <c r="P167" s="78">
        <f t="shared" si="18"/>
        <v>2.4750000000000001</v>
      </c>
      <c r="Q167" s="153">
        <f t="shared" si="19"/>
        <v>2.5000000000000022E-2</v>
      </c>
      <c r="R167" s="557" t="s">
        <v>4480</v>
      </c>
    </row>
    <row r="168" spans="2:18" s="3" customFormat="1" ht="39.950000000000003" customHeight="1">
      <c r="B168" s="236"/>
      <c r="C168" s="244"/>
      <c r="D168" s="20"/>
      <c r="E168" s="21"/>
      <c r="F168" s="31"/>
      <c r="G168" s="168" t="s">
        <v>886</v>
      </c>
      <c r="H168" s="164">
        <v>0.25</v>
      </c>
      <c r="I168" s="165" t="s">
        <v>339</v>
      </c>
      <c r="J168" s="208" t="s">
        <v>1761</v>
      </c>
      <c r="K168" s="165" t="s">
        <v>82</v>
      </c>
      <c r="L168" s="207" t="s">
        <v>1352</v>
      </c>
      <c r="M168" s="85">
        <f>M167</f>
        <v>10</v>
      </c>
      <c r="N168" s="15">
        <f t="shared" si="16"/>
        <v>0.99</v>
      </c>
      <c r="O168" s="78">
        <f t="shared" si="17"/>
        <v>0</v>
      </c>
      <c r="P168" s="78">
        <f t="shared" si="18"/>
        <v>2.4750000000000001</v>
      </c>
      <c r="Q168" s="153">
        <f t="shared" si="19"/>
        <v>2.5000000000000022E-2</v>
      </c>
      <c r="R168" s="558"/>
    </row>
    <row r="169" spans="2:18" s="3" customFormat="1" ht="39.950000000000003" customHeight="1">
      <c r="B169" s="236"/>
      <c r="C169" s="244"/>
      <c r="D169" s="20"/>
      <c r="E169" s="21"/>
      <c r="F169" s="31"/>
      <c r="G169" s="168" t="s">
        <v>887</v>
      </c>
      <c r="H169" s="164">
        <v>0.25</v>
      </c>
      <c r="I169" s="165" t="s">
        <v>339</v>
      </c>
      <c r="J169" s="208" t="s">
        <v>1762</v>
      </c>
      <c r="K169" s="165" t="s">
        <v>82</v>
      </c>
      <c r="L169" s="207" t="s">
        <v>1352</v>
      </c>
      <c r="M169" s="85">
        <f>M168</f>
        <v>10</v>
      </c>
      <c r="N169" s="15">
        <f t="shared" si="16"/>
        <v>0.99</v>
      </c>
      <c r="O169" s="78">
        <f t="shared" si="17"/>
        <v>0</v>
      </c>
      <c r="P169" s="78">
        <f t="shared" si="18"/>
        <v>2.4750000000000001</v>
      </c>
      <c r="Q169" s="153">
        <f t="shared" si="19"/>
        <v>2.5000000000000022E-2</v>
      </c>
      <c r="R169" s="558"/>
    </row>
    <row r="170" spans="2:18" s="3" customFormat="1" ht="39.950000000000003" customHeight="1">
      <c r="B170" s="236"/>
      <c r="C170" s="244"/>
      <c r="D170" s="20"/>
      <c r="E170" s="21"/>
      <c r="F170" s="31"/>
      <c r="G170" s="186" t="s">
        <v>888</v>
      </c>
      <c r="H170" s="183">
        <v>0.25</v>
      </c>
      <c r="I170" s="165" t="s">
        <v>204</v>
      </c>
      <c r="J170" s="208" t="s">
        <v>1763</v>
      </c>
      <c r="K170" s="165" t="s">
        <v>1374</v>
      </c>
      <c r="L170" s="207" t="s">
        <v>1352</v>
      </c>
      <c r="M170" s="93">
        <f>M169</f>
        <v>10</v>
      </c>
      <c r="N170" s="15">
        <f t="shared" si="16"/>
        <v>0.99</v>
      </c>
      <c r="O170" s="78">
        <f t="shared" si="17"/>
        <v>0</v>
      </c>
      <c r="P170" s="78">
        <f t="shared" si="18"/>
        <v>2.4750000000000001</v>
      </c>
      <c r="Q170" s="153">
        <f t="shared" si="19"/>
        <v>2.5000000000000022E-2</v>
      </c>
      <c r="R170" s="559"/>
    </row>
    <row r="171" spans="2:18" s="3" customFormat="1" ht="27.95" customHeight="1">
      <c r="B171" s="236"/>
      <c r="C171" s="244"/>
      <c r="D171" s="17" t="s">
        <v>1755</v>
      </c>
      <c r="E171" s="18" t="s">
        <v>890</v>
      </c>
      <c r="F171" s="19" t="s">
        <v>1306</v>
      </c>
      <c r="G171" s="14" t="s">
        <v>12</v>
      </c>
      <c r="H171" s="15">
        <v>0.8</v>
      </c>
      <c r="I171" s="179" t="s">
        <v>1357</v>
      </c>
      <c r="J171" s="13" t="s">
        <v>946</v>
      </c>
      <c r="K171" s="165" t="s">
        <v>79</v>
      </c>
      <c r="L171" s="13" t="s">
        <v>299</v>
      </c>
      <c r="M171" s="85">
        <v>0.2</v>
      </c>
      <c r="N171" s="15">
        <f t="shared" si="16"/>
        <v>0</v>
      </c>
      <c r="O171" s="78">
        <f t="shared" si="17"/>
        <v>0.16000000000000003</v>
      </c>
      <c r="P171" s="78">
        <f t="shared" si="18"/>
        <v>0</v>
      </c>
      <c r="Q171" s="153">
        <f t="shared" si="19"/>
        <v>0</v>
      </c>
      <c r="R171" s="238"/>
    </row>
    <row r="172" spans="2:18" s="3" customFormat="1" ht="27.95" customHeight="1">
      <c r="B172" s="236"/>
      <c r="C172" s="244"/>
      <c r="D172" s="20"/>
      <c r="E172" s="21"/>
      <c r="F172" s="31"/>
      <c r="G172" s="14" t="s">
        <v>13</v>
      </c>
      <c r="H172" s="15">
        <v>0.1</v>
      </c>
      <c r="I172" s="165" t="s">
        <v>1359</v>
      </c>
      <c r="J172" s="13" t="s">
        <v>1751</v>
      </c>
      <c r="K172" s="165" t="s">
        <v>221</v>
      </c>
      <c r="L172" s="206" t="s">
        <v>1352</v>
      </c>
      <c r="M172" s="85">
        <f>M171</f>
        <v>0.2</v>
      </c>
      <c r="N172" s="15">
        <f t="shared" si="16"/>
        <v>0.99</v>
      </c>
      <c r="O172" s="78">
        <f t="shared" si="17"/>
        <v>0</v>
      </c>
      <c r="P172" s="78">
        <f t="shared" si="18"/>
        <v>1.9800000000000005E-2</v>
      </c>
      <c r="Q172" s="153">
        <f t="shared" si="19"/>
        <v>2.0000000000000023E-4</v>
      </c>
      <c r="R172" s="238"/>
    </row>
    <row r="173" spans="2:18" s="3" customFormat="1" ht="27.95" customHeight="1">
      <c r="B173" s="236"/>
      <c r="C173" s="244"/>
      <c r="D173" s="20"/>
      <c r="E173" s="21"/>
      <c r="F173" s="31"/>
      <c r="G173" s="90" t="s">
        <v>14</v>
      </c>
      <c r="H173" s="172">
        <v>0.1</v>
      </c>
      <c r="I173" s="179" t="s">
        <v>1357</v>
      </c>
      <c r="J173" s="180" t="s">
        <v>946</v>
      </c>
      <c r="K173" s="179" t="s">
        <v>79</v>
      </c>
      <c r="L173" s="180" t="s">
        <v>299</v>
      </c>
      <c r="M173" s="93">
        <f>M172</f>
        <v>0.2</v>
      </c>
      <c r="N173" s="15">
        <f t="shared" si="16"/>
        <v>0</v>
      </c>
      <c r="O173" s="78">
        <f t="shared" si="17"/>
        <v>2.0000000000000004E-2</v>
      </c>
      <c r="P173" s="78">
        <f t="shared" si="18"/>
        <v>0</v>
      </c>
      <c r="Q173" s="153">
        <f t="shared" si="19"/>
        <v>0</v>
      </c>
      <c r="R173" s="238"/>
    </row>
    <row r="174" spans="2:18" s="3" customFormat="1" ht="27.95" customHeight="1">
      <c r="B174" s="236"/>
      <c r="C174" s="244"/>
      <c r="D174" s="17" t="s">
        <v>1756</v>
      </c>
      <c r="E174" s="18" t="s">
        <v>890</v>
      </c>
      <c r="F174" s="19" t="s">
        <v>1307</v>
      </c>
      <c r="G174" s="14" t="s">
        <v>12</v>
      </c>
      <c r="H174" s="15">
        <v>0.8</v>
      </c>
      <c r="I174" s="165" t="s">
        <v>339</v>
      </c>
      <c r="J174" s="13" t="s">
        <v>1751</v>
      </c>
      <c r="K174" s="165" t="s">
        <v>221</v>
      </c>
      <c r="L174" s="206" t="s">
        <v>1352</v>
      </c>
      <c r="M174" s="85">
        <v>0.2</v>
      </c>
      <c r="N174" s="15">
        <f t="shared" si="16"/>
        <v>0.99</v>
      </c>
      <c r="O174" s="78">
        <f t="shared" si="17"/>
        <v>0</v>
      </c>
      <c r="P174" s="78">
        <f t="shared" si="18"/>
        <v>0.15840000000000004</v>
      </c>
      <c r="Q174" s="153">
        <f t="shared" si="19"/>
        <v>1.6000000000000018E-3</v>
      </c>
      <c r="R174" s="238"/>
    </row>
    <row r="175" spans="2:18" s="3" customFormat="1" ht="27.95" customHeight="1">
      <c r="B175" s="236"/>
      <c r="C175" s="244"/>
      <c r="D175" s="20"/>
      <c r="E175" s="21"/>
      <c r="F175" s="31"/>
      <c r="G175" s="14" t="s">
        <v>13</v>
      </c>
      <c r="H175" s="15">
        <v>0.1</v>
      </c>
      <c r="I175" s="165" t="s">
        <v>81</v>
      </c>
      <c r="J175" s="180" t="s">
        <v>946</v>
      </c>
      <c r="K175" s="179" t="s">
        <v>79</v>
      </c>
      <c r="L175" s="180" t="s">
        <v>299</v>
      </c>
      <c r="M175" s="85">
        <f>M174</f>
        <v>0.2</v>
      </c>
      <c r="N175" s="15">
        <f t="shared" si="16"/>
        <v>0</v>
      </c>
      <c r="O175" s="78">
        <f t="shared" si="17"/>
        <v>2.0000000000000004E-2</v>
      </c>
      <c r="P175" s="78">
        <f t="shared" si="18"/>
        <v>0</v>
      </c>
      <c r="Q175" s="153">
        <f t="shared" si="19"/>
        <v>0</v>
      </c>
      <c r="R175" s="238"/>
    </row>
    <row r="176" spans="2:18" s="3" customFormat="1" ht="27.95" customHeight="1">
      <c r="B176" s="236"/>
      <c r="C176" s="244"/>
      <c r="D176" s="20"/>
      <c r="E176" s="21"/>
      <c r="F176" s="31"/>
      <c r="G176" s="90" t="s">
        <v>14</v>
      </c>
      <c r="H176" s="172">
        <v>0.1</v>
      </c>
      <c r="I176" s="179" t="s">
        <v>222</v>
      </c>
      <c r="J176" s="180" t="s">
        <v>946</v>
      </c>
      <c r="K176" s="179" t="s">
        <v>79</v>
      </c>
      <c r="L176" s="180" t="s">
        <v>299</v>
      </c>
      <c r="M176" s="93">
        <f>M175</f>
        <v>0.2</v>
      </c>
      <c r="N176" s="15">
        <f t="shared" si="16"/>
        <v>0</v>
      </c>
      <c r="O176" s="78">
        <f t="shared" si="17"/>
        <v>2.0000000000000004E-2</v>
      </c>
      <c r="P176" s="78">
        <f t="shared" si="18"/>
        <v>0</v>
      </c>
      <c r="Q176" s="153">
        <f t="shared" si="19"/>
        <v>0</v>
      </c>
      <c r="R176" s="238"/>
    </row>
    <row r="177" spans="2:18" s="3" customFormat="1" ht="27.95" customHeight="1">
      <c r="B177" s="236"/>
      <c r="C177" s="244"/>
      <c r="D177" s="17" t="s">
        <v>1757</v>
      </c>
      <c r="E177" s="18" t="s">
        <v>71</v>
      </c>
      <c r="F177" s="19" t="s">
        <v>1308</v>
      </c>
      <c r="G177" s="14" t="s">
        <v>205</v>
      </c>
      <c r="H177" s="15">
        <v>0.4</v>
      </c>
      <c r="I177" s="179" t="s">
        <v>222</v>
      </c>
      <c r="J177" s="180" t="s">
        <v>946</v>
      </c>
      <c r="K177" s="179" t="s">
        <v>79</v>
      </c>
      <c r="L177" s="180" t="s">
        <v>299</v>
      </c>
      <c r="M177" s="85">
        <v>2</v>
      </c>
      <c r="N177" s="15">
        <f t="shared" si="16"/>
        <v>0</v>
      </c>
      <c r="O177" s="78">
        <f t="shared" si="17"/>
        <v>0.8</v>
      </c>
      <c r="P177" s="78">
        <f t="shared" si="18"/>
        <v>0</v>
      </c>
      <c r="Q177" s="153">
        <f t="shared" si="19"/>
        <v>0</v>
      </c>
      <c r="R177" s="238"/>
    </row>
    <row r="178" spans="2:18" s="3" customFormat="1" ht="27.95" customHeight="1">
      <c r="B178" s="236"/>
      <c r="C178" s="244"/>
      <c r="D178" s="20"/>
      <c r="E178" s="21"/>
      <c r="F178" s="31"/>
      <c r="G178" s="14" t="s">
        <v>206</v>
      </c>
      <c r="H178" s="15">
        <v>0.4</v>
      </c>
      <c r="I178" s="165" t="s">
        <v>339</v>
      </c>
      <c r="J178" s="13" t="s">
        <v>1751</v>
      </c>
      <c r="K178" s="165" t="s">
        <v>221</v>
      </c>
      <c r="L178" s="206" t="s">
        <v>1352</v>
      </c>
      <c r="M178" s="85">
        <f>M177</f>
        <v>2</v>
      </c>
      <c r="N178" s="15">
        <f t="shared" si="16"/>
        <v>0.99</v>
      </c>
      <c r="O178" s="78">
        <f t="shared" si="17"/>
        <v>0</v>
      </c>
      <c r="P178" s="78">
        <f t="shared" si="18"/>
        <v>0.79200000000000004</v>
      </c>
      <c r="Q178" s="153">
        <f t="shared" si="19"/>
        <v>8.0000000000000071E-3</v>
      </c>
      <c r="R178" s="238"/>
    </row>
    <row r="179" spans="2:18" s="3" customFormat="1" ht="27.95" customHeight="1">
      <c r="B179" s="236"/>
      <c r="C179" s="244"/>
      <c r="D179" s="20"/>
      <c r="E179" s="21"/>
      <c r="F179" s="31"/>
      <c r="G179" s="90" t="s">
        <v>14</v>
      </c>
      <c r="H179" s="172">
        <v>0.2</v>
      </c>
      <c r="I179" s="179" t="s">
        <v>222</v>
      </c>
      <c r="J179" s="180" t="s">
        <v>946</v>
      </c>
      <c r="K179" s="179" t="s">
        <v>79</v>
      </c>
      <c r="L179" s="180" t="s">
        <v>299</v>
      </c>
      <c r="M179" s="93">
        <f>M178</f>
        <v>2</v>
      </c>
      <c r="N179" s="172">
        <f t="shared" si="16"/>
        <v>0</v>
      </c>
      <c r="O179" s="174">
        <f t="shared" si="17"/>
        <v>0.4</v>
      </c>
      <c r="P179" s="174">
        <f t="shared" si="18"/>
        <v>0</v>
      </c>
      <c r="Q179" s="175">
        <f t="shared" si="19"/>
        <v>0</v>
      </c>
      <c r="R179" s="238"/>
    </row>
    <row r="180" spans="2:18" s="3" customFormat="1" ht="27.95" customHeight="1">
      <c r="B180" s="236"/>
      <c r="C180" s="218" t="s">
        <v>1764</v>
      </c>
      <c r="D180" s="17" t="s">
        <v>1765</v>
      </c>
      <c r="E180" s="18" t="s">
        <v>890</v>
      </c>
      <c r="F180" s="19" t="s">
        <v>1294</v>
      </c>
      <c r="G180" s="14" t="s">
        <v>12</v>
      </c>
      <c r="H180" s="15">
        <v>0.8</v>
      </c>
      <c r="I180" s="165" t="s">
        <v>68</v>
      </c>
      <c r="J180" s="208" t="s">
        <v>1770</v>
      </c>
      <c r="K180" s="165" t="s">
        <v>1371</v>
      </c>
      <c r="L180" s="207" t="s">
        <v>1352</v>
      </c>
      <c r="M180" s="85">
        <v>0.2</v>
      </c>
      <c r="N180" s="15">
        <f t="shared" ref="N180:N198" si="20">IF(K180="Detected", 0.99,0)</f>
        <v>0.99</v>
      </c>
      <c r="O180" s="78">
        <f t="shared" ref="O180:O198" si="21">IF(I180="Safe", M180*H180,0)</f>
        <v>0</v>
      </c>
      <c r="P180" s="78">
        <f t="shared" ref="P180:P198" si="22">IF(I180="Dangerous",M180*H180*N180,0)</f>
        <v>0.15840000000000004</v>
      </c>
      <c r="Q180" s="153">
        <f t="shared" ref="Q180:Q198" si="23">IF(P180=0,0,M180*H180*(1-N180))</f>
        <v>1.6000000000000018E-3</v>
      </c>
      <c r="R180" s="238"/>
    </row>
    <row r="181" spans="2:18" s="3" customFormat="1" ht="27.95" customHeight="1">
      <c r="B181" s="236"/>
      <c r="C181" s="244"/>
      <c r="D181" s="20"/>
      <c r="E181" s="21"/>
      <c r="F181" s="31"/>
      <c r="G181" s="14" t="s">
        <v>13</v>
      </c>
      <c r="H181" s="15">
        <v>0.1</v>
      </c>
      <c r="I181" s="165" t="s">
        <v>204</v>
      </c>
      <c r="J181" s="208" t="s">
        <v>1771</v>
      </c>
      <c r="K181" s="165" t="s">
        <v>1371</v>
      </c>
      <c r="L181" s="207" t="s">
        <v>1352</v>
      </c>
      <c r="M181" s="85">
        <f>M180</f>
        <v>0.2</v>
      </c>
      <c r="N181" s="15">
        <f t="shared" si="20"/>
        <v>0.99</v>
      </c>
      <c r="O181" s="78">
        <f t="shared" si="21"/>
        <v>0</v>
      </c>
      <c r="P181" s="78">
        <f t="shared" si="22"/>
        <v>1.9800000000000005E-2</v>
      </c>
      <c r="Q181" s="153">
        <f t="shared" si="23"/>
        <v>2.0000000000000023E-4</v>
      </c>
      <c r="R181" s="238"/>
    </row>
    <row r="182" spans="2:18" s="3" customFormat="1" ht="27.95" customHeight="1">
      <c r="B182" s="236"/>
      <c r="C182" s="244"/>
      <c r="D182" s="20"/>
      <c r="E182" s="21"/>
      <c r="F182" s="31"/>
      <c r="G182" s="90" t="s">
        <v>14</v>
      </c>
      <c r="H182" s="172">
        <v>0.1</v>
      </c>
      <c r="I182" s="179" t="s">
        <v>81</v>
      </c>
      <c r="J182" s="180" t="s">
        <v>1369</v>
      </c>
      <c r="K182" s="179" t="s">
        <v>79</v>
      </c>
      <c r="L182" s="173" t="s">
        <v>1370</v>
      </c>
      <c r="M182" s="93">
        <f>M181</f>
        <v>0.2</v>
      </c>
      <c r="N182" s="15">
        <f t="shared" si="20"/>
        <v>0</v>
      </c>
      <c r="O182" s="78">
        <f t="shared" si="21"/>
        <v>2.0000000000000004E-2</v>
      </c>
      <c r="P182" s="78">
        <f t="shared" si="22"/>
        <v>0</v>
      </c>
      <c r="Q182" s="153">
        <f t="shared" si="23"/>
        <v>0</v>
      </c>
      <c r="R182" s="238"/>
    </row>
    <row r="183" spans="2:18" s="223" customFormat="1" ht="27.95" customHeight="1">
      <c r="B183" s="221"/>
      <c r="C183" s="222"/>
      <c r="D183" s="17" t="s">
        <v>1766</v>
      </c>
      <c r="E183" s="18" t="s">
        <v>1247</v>
      </c>
      <c r="F183" s="19" t="s">
        <v>1295</v>
      </c>
      <c r="G183" s="168" t="s">
        <v>356</v>
      </c>
      <c r="H183" s="164">
        <v>0.25</v>
      </c>
      <c r="I183" s="165" t="s">
        <v>204</v>
      </c>
      <c r="J183" s="208" t="s">
        <v>1772</v>
      </c>
      <c r="K183" s="165" t="s">
        <v>82</v>
      </c>
      <c r="L183" s="207" t="s">
        <v>1352</v>
      </c>
      <c r="M183" s="85">
        <v>10</v>
      </c>
      <c r="N183" s="15">
        <f t="shared" si="20"/>
        <v>0.99</v>
      </c>
      <c r="O183" s="78">
        <f t="shared" si="21"/>
        <v>0</v>
      </c>
      <c r="P183" s="78">
        <f t="shared" si="22"/>
        <v>2.4750000000000001</v>
      </c>
      <c r="Q183" s="153">
        <f t="shared" si="23"/>
        <v>2.5000000000000022E-2</v>
      </c>
      <c r="R183" s="557" t="s">
        <v>4480</v>
      </c>
    </row>
    <row r="184" spans="2:18" s="3" customFormat="1" ht="39.950000000000003" customHeight="1">
      <c r="B184" s="236"/>
      <c r="C184" s="244"/>
      <c r="D184" s="20"/>
      <c r="E184" s="21"/>
      <c r="F184" s="31"/>
      <c r="G184" s="168" t="s">
        <v>886</v>
      </c>
      <c r="H184" s="164">
        <v>0.25</v>
      </c>
      <c r="I184" s="165" t="s">
        <v>339</v>
      </c>
      <c r="J184" s="208" t="s">
        <v>1773</v>
      </c>
      <c r="K184" s="165" t="s">
        <v>82</v>
      </c>
      <c r="L184" s="207" t="s">
        <v>1352</v>
      </c>
      <c r="M184" s="85">
        <f>M183</f>
        <v>10</v>
      </c>
      <c r="N184" s="15">
        <f t="shared" si="20"/>
        <v>0.99</v>
      </c>
      <c r="O184" s="78">
        <f t="shared" si="21"/>
        <v>0</v>
      </c>
      <c r="P184" s="78">
        <f t="shared" si="22"/>
        <v>2.4750000000000001</v>
      </c>
      <c r="Q184" s="153">
        <f t="shared" si="23"/>
        <v>2.5000000000000022E-2</v>
      </c>
      <c r="R184" s="558"/>
    </row>
    <row r="185" spans="2:18" s="3" customFormat="1" ht="39.950000000000003" customHeight="1">
      <c r="B185" s="236"/>
      <c r="C185" s="244"/>
      <c r="D185" s="20"/>
      <c r="E185" s="21"/>
      <c r="F185" s="31"/>
      <c r="G185" s="168" t="s">
        <v>887</v>
      </c>
      <c r="H185" s="164">
        <v>0.25</v>
      </c>
      <c r="I185" s="165" t="s">
        <v>339</v>
      </c>
      <c r="J185" s="208" t="s">
        <v>1774</v>
      </c>
      <c r="K185" s="165" t="s">
        <v>82</v>
      </c>
      <c r="L185" s="207" t="s">
        <v>1352</v>
      </c>
      <c r="M185" s="85">
        <f>M184</f>
        <v>10</v>
      </c>
      <c r="N185" s="15">
        <f t="shared" si="20"/>
        <v>0.99</v>
      </c>
      <c r="O185" s="78">
        <f t="shared" si="21"/>
        <v>0</v>
      </c>
      <c r="P185" s="78">
        <f t="shared" si="22"/>
        <v>2.4750000000000001</v>
      </c>
      <c r="Q185" s="153">
        <f t="shared" si="23"/>
        <v>2.5000000000000022E-2</v>
      </c>
      <c r="R185" s="558"/>
    </row>
    <row r="186" spans="2:18" s="3" customFormat="1" ht="39.950000000000003" customHeight="1">
      <c r="B186" s="236"/>
      <c r="C186" s="244"/>
      <c r="D186" s="20"/>
      <c r="E186" s="21"/>
      <c r="F186" s="31"/>
      <c r="G186" s="186" t="s">
        <v>888</v>
      </c>
      <c r="H186" s="183">
        <v>0.25</v>
      </c>
      <c r="I186" s="165" t="s">
        <v>204</v>
      </c>
      <c r="J186" s="208" t="s">
        <v>1773</v>
      </c>
      <c r="K186" s="165" t="s">
        <v>1374</v>
      </c>
      <c r="L186" s="207" t="s">
        <v>1352</v>
      </c>
      <c r="M186" s="93">
        <f>M185</f>
        <v>10</v>
      </c>
      <c r="N186" s="15">
        <f t="shared" si="20"/>
        <v>0.99</v>
      </c>
      <c r="O186" s="78">
        <f t="shared" si="21"/>
        <v>0</v>
      </c>
      <c r="P186" s="78">
        <f t="shared" si="22"/>
        <v>2.4750000000000001</v>
      </c>
      <c r="Q186" s="153">
        <f t="shared" si="23"/>
        <v>2.5000000000000022E-2</v>
      </c>
      <c r="R186" s="559"/>
    </row>
    <row r="187" spans="2:18" s="3" customFormat="1" ht="27.95" customHeight="1">
      <c r="B187" s="236"/>
      <c r="C187" s="244"/>
      <c r="D187" s="17" t="s">
        <v>1767</v>
      </c>
      <c r="E187" s="18" t="s">
        <v>890</v>
      </c>
      <c r="F187" s="19" t="s">
        <v>1306</v>
      </c>
      <c r="G187" s="14" t="s">
        <v>12</v>
      </c>
      <c r="H187" s="15">
        <v>0.8</v>
      </c>
      <c r="I187" s="179" t="s">
        <v>1357</v>
      </c>
      <c r="J187" s="13" t="s">
        <v>946</v>
      </c>
      <c r="K187" s="165" t="s">
        <v>79</v>
      </c>
      <c r="L187" s="13" t="s">
        <v>299</v>
      </c>
      <c r="M187" s="85">
        <v>0.2</v>
      </c>
      <c r="N187" s="15">
        <f t="shared" si="20"/>
        <v>0</v>
      </c>
      <c r="O187" s="78">
        <f t="shared" si="21"/>
        <v>0.16000000000000003</v>
      </c>
      <c r="P187" s="78">
        <f t="shared" si="22"/>
        <v>0</v>
      </c>
      <c r="Q187" s="153">
        <f t="shared" si="23"/>
        <v>0</v>
      </c>
      <c r="R187" s="238"/>
    </row>
    <row r="188" spans="2:18" s="3" customFormat="1" ht="27.95" customHeight="1">
      <c r="B188" s="236"/>
      <c r="C188" s="244"/>
      <c r="D188" s="20"/>
      <c r="E188" s="21"/>
      <c r="F188" s="31"/>
      <c r="G188" s="14" t="s">
        <v>13</v>
      </c>
      <c r="H188" s="15">
        <v>0.1</v>
      </c>
      <c r="I188" s="165" t="s">
        <v>1359</v>
      </c>
      <c r="J188" s="13" t="s">
        <v>1751</v>
      </c>
      <c r="K188" s="165" t="s">
        <v>221</v>
      </c>
      <c r="L188" s="206" t="s">
        <v>1352</v>
      </c>
      <c r="M188" s="85">
        <f>M187</f>
        <v>0.2</v>
      </c>
      <c r="N188" s="15">
        <f t="shared" si="20"/>
        <v>0.99</v>
      </c>
      <c r="O188" s="78">
        <f t="shared" si="21"/>
        <v>0</v>
      </c>
      <c r="P188" s="78">
        <f t="shared" si="22"/>
        <v>1.9800000000000005E-2</v>
      </c>
      <c r="Q188" s="153">
        <f t="shared" si="23"/>
        <v>2.0000000000000023E-4</v>
      </c>
      <c r="R188" s="238"/>
    </row>
    <row r="189" spans="2:18" s="3" customFormat="1" ht="27.95" customHeight="1">
      <c r="B189" s="236"/>
      <c r="C189" s="244"/>
      <c r="D189" s="20"/>
      <c r="E189" s="21"/>
      <c r="F189" s="31"/>
      <c r="G189" s="90" t="s">
        <v>14</v>
      </c>
      <c r="H189" s="172">
        <v>0.1</v>
      </c>
      <c r="I189" s="179" t="s">
        <v>1357</v>
      </c>
      <c r="J189" s="180" t="s">
        <v>946</v>
      </c>
      <c r="K189" s="179" t="s">
        <v>79</v>
      </c>
      <c r="L189" s="180" t="s">
        <v>299</v>
      </c>
      <c r="M189" s="93">
        <f>M188</f>
        <v>0.2</v>
      </c>
      <c r="N189" s="15">
        <f t="shared" si="20"/>
        <v>0</v>
      </c>
      <c r="O189" s="78">
        <f t="shared" si="21"/>
        <v>2.0000000000000004E-2</v>
      </c>
      <c r="P189" s="78">
        <f t="shared" si="22"/>
        <v>0</v>
      </c>
      <c r="Q189" s="153">
        <f t="shared" si="23"/>
        <v>0</v>
      </c>
      <c r="R189" s="238"/>
    </row>
    <row r="190" spans="2:18" s="3" customFormat="1" ht="27.95" customHeight="1">
      <c r="B190" s="236"/>
      <c r="C190" s="244"/>
      <c r="D190" s="17" t="s">
        <v>1768</v>
      </c>
      <c r="E190" s="18" t="s">
        <v>890</v>
      </c>
      <c r="F190" s="19" t="s">
        <v>1307</v>
      </c>
      <c r="G190" s="14" t="s">
        <v>12</v>
      </c>
      <c r="H190" s="15">
        <v>0.8</v>
      </c>
      <c r="I190" s="165" t="s">
        <v>339</v>
      </c>
      <c r="J190" s="13" t="s">
        <v>1751</v>
      </c>
      <c r="K190" s="165" t="s">
        <v>221</v>
      </c>
      <c r="L190" s="206" t="s">
        <v>1352</v>
      </c>
      <c r="M190" s="85">
        <v>0.2</v>
      </c>
      <c r="N190" s="15">
        <f t="shared" si="20"/>
        <v>0.99</v>
      </c>
      <c r="O190" s="78">
        <f t="shared" si="21"/>
        <v>0</v>
      </c>
      <c r="P190" s="78">
        <f t="shared" si="22"/>
        <v>0.15840000000000004</v>
      </c>
      <c r="Q190" s="153">
        <f t="shared" si="23"/>
        <v>1.6000000000000018E-3</v>
      </c>
      <c r="R190" s="238"/>
    </row>
    <row r="191" spans="2:18" s="3" customFormat="1" ht="27.95" customHeight="1">
      <c r="B191" s="236"/>
      <c r="C191" s="244"/>
      <c r="D191" s="20"/>
      <c r="E191" s="21"/>
      <c r="F191" s="31"/>
      <c r="G191" s="14" t="s">
        <v>13</v>
      </c>
      <c r="H191" s="15">
        <v>0.1</v>
      </c>
      <c r="I191" s="165" t="s">
        <v>81</v>
      </c>
      <c r="J191" s="180" t="s">
        <v>946</v>
      </c>
      <c r="K191" s="179" t="s">
        <v>79</v>
      </c>
      <c r="L191" s="180" t="s">
        <v>299</v>
      </c>
      <c r="M191" s="85">
        <f>M190</f>
        <v>0.2</v>
      </c>
      <c r="N191" s="15">
        <f t="shared" si="20"/>
        <v>0</v>
      </c>
      <c r="O191" s="78">
        <f t="shared" si="21"/>
        <v>2.0000000000000004E-2</v>
      </c>
      <c r="P191" s="78">
        <f t="shared" si="22"/>
        <v>0</v>
      </c>
      <c r="Q191" s="153">
        <f t="shared" si="23"/>
        <v>0</v>
      </c>
      <c r="R191" s="238"/>
    </row>
    <row r="192" spans="2:18" s="3" customFormat="1" ht="27.95" customHeight="1">
      <c r="B192" s="236"/>
      <c r="C192" s="244"/>
      <c r="D192" s="20"/>
      <c r="E192" s="21"/>
      <c r="F192" s="31"/>
      <c r="G192" s="90" t="s">
        <v>14</v>
      </c>
      <c r="H192" s="172">
        <v>0.1</v>
      </c>
      <c r="I192" s="179" t="s">
        <v>222</v>
      </c>
      <c r="J192" s="180" t="s">
        <v>946</v>
      </c>
      <c r="K192" s="179" t="s">
        <v>79</v>
      </c>
      <c r="L192" s="180" t="s">
        <v>299</v>
      </c>
      <c r="M192" s="93">
        <f>M191</f>
        <v>0.2</v>
      </c>
      <c r="N192" s="15">
        <f t="shared" si="20"/>
        <v>0</v>
      </c>
      <c r="O192" s="78">
        <f t="shared" si="21"/>
        <v>2.0000000000000004E-2</v>
      </c>
      <c r="P192" s="78">
        <f t="shared" si="22"/>
        <v>0</v>
      </c>
      <c r="Q192" s="153">
        <f t="shared" si="23"/>
        <v>0</v>
      </c>
      <c r="R192" s="238"/>
    </row>
    <row r="193" spans="2:18" s="3" customFormat="1" ht="27.95" customHeight="1">
      <c r="B193" s="236"/>
      <c r="C193" s="244"/>
      <c r="D193" s="17" t="s">
        <v>1769</v>
      </c>
      <c r="E193" s="18" t="s">
        <v>71</v>
      </c>
      <c r="F193" s="19" t="s">
        <v>1308</v>
      </c>
      <c r="G193" s="14" t="s">
        <v>205</v>
      </c>
      <c r="H193" s="15">
        <v>0.4</v>
      </c>
      <c r="I193" s="179" t="s">
        <v>222</v>
      </c>
      <c r="J193" s="180" t="s">
        <v>946</v>
      </c>
      <c r="K193" s="179" t="s">
        <v>79</v>
      </c>
      <c r="L193" s="180" t="s">
        <v>299</v>
      </c>
      <c r="M193" s="85">
        <v>2</v>
      </c>
      <c r="N193" s="15">
        <f t="shared" si="20"/>
        <v>0</v>
      </c>
      <c r="O193" s="78">
        <f t="shared" si="21"/>
        <v>0.8</v>
      </c>
      <c r="P193" s="78">
        <f t="shared" si="22"/>
        <v>0</v>
      </c>
      <c r="Q193" s="153">
        <f t="shared" si="23"/>
        <v>0</v>
      </c>
      <c r="R193" s="238"/>
    </row>
    <row r="194" spans="2:18" s="3" customFormat="1" ht="27.95" customHeight="1">
      <c r="B194" s="236"/>
      <c r="C194" s="244"/>
      <c r="D194" s="20"/>
      <c r="E194" s="21"/>
      <c r="F194" s="31"/>
      <c r="G194" s="14" t="s">
        <v>206</v>
      </c>
      <c r="H194" s="15">
        <v>0.4</v>
      </c>
      <c r="I194" s="165" t="s">
        <v>339</v>
      </c>
      <c r="J194" s="13" t="s">
        <v>1751</v>
      </c>
      <c r="K194" s="165" t="s">
        <v>221</v>
      </c>
      <c r="L194" s="206" t="s">
        <v>1352</v>
      </c>
      <c r="M194" s="85">
        <f>M193</f>
        <v>2</v>
      </c>
      <c r="N194" s="15">
        <f t="shared" si="20"/>
        <v>0.99</v>
      </c>
      <c r="O194" s="78">
        <f t="shared" si="21"/>
        <v>0</v>
      </c>
      <c r="P194" s="78">
        <f t="shared" si="22"/>
        <v>0.79200000000000004</v>
      </c>
      <c r="Q194" s="153">
        <f t="shared" si="23"/>
        <v>8.0000000000000071E-3</v>
      </c>
      <c r="R194" s="238"/>
    </row>
    <row r="195" spans="2:18" s="3" customFormat="1" ht="27.95" customHeight="1">
      <c r="B195" s="245"/>
      <c r="C195" s="243"/>
      <c r="D195" s="21"/>
      <c r="E195" s="21"/>
      <c r="F195" s="31"/>
      <c r="G195" s="90" t="s">
        <v>14</v>
      </c>
      <c r="H195" s="172">
        <v>0.2</v>
      </c>
      <c r="I195" s="179" t="s">
        <v>222</v>
      </c>
      <c r="J195" s="180" t="s">
        <v>946</v>
      </c>
      <c r="K195" s="179" t="s">
        <v>79</v>
      </c>
      <c r="L195" s="180" t="s">
        <v>299</v>
      </c>
      <c r="M195" s="93">
        <f>M194</f>
        <v>2</v>
      </c>
      <c r="N195" s="172">
        <f t="shared" si="20"/>
        <v>0</v>
      </c>
      <c r="O195" s="174">
        <f t="shared" si="21"/>
        <v>0.4</v>
      </c>
      <c r="P195" s="174">
        <f t="shared" si="22"/>
        <v>0</v>
      </c>
      <c r="Q195" s="175">
        <f t="shared" si="23"/>
        <v>0</v>
      </c>
      <c r="R195" s="238"/>
    </row>
    <row r="196" spans="2:18" s="9" customFormat="1" ht="39.950000000000003" customHeight="1">
      <c r="B196" s="227"/>
      <c r="C196" s="94"/>
      <c r="D196" s="44" t="s">
        <v>1775</v>
      </c>
      <c r="E196" s="44" t="s">
        <v>1260</v>
      </c>
      <c r="F196" s="44" t="s">
        <v>1776</v>
      </c>
      <c r="G196" s="168" t="s">
        <v>1641</v>
      </c>
      <c r="H196" s="164">
        <v>0.1</v>
      </c>
      <c r="I196" s="165" t="s">
        <v>68</v>
      </c>
      <c r="J196" s="13" t="s">
        <v>3809</v>
      </c>
      <c r="K196" s="165" t="s">
        <v>1374</v>
      </c>
      <c r="L196" s="207" t="s">
        <v>3811</v>
      </c>
      <c r="M196" s="85">
        <v>0.15</v>
      </c>
      <c r="N196" s="15">
        <f t="shared" si="20"/>
        <v>0.99</v>
      </c>
      <c r="O196" s="78">
        <f t="shared" si="21"/>
        <v>0</v>
      </c>
      <c r="P196" s="78">
        <f t="shared" si="22"/>
        <v>1.4849999999999999E-2</v>
      </c>
      <c r="Q196" s="153">
        <f t="shared" si="23"/>
        <v>1.5000000000000012E-4</v>
      </c>
      <c r="R196" s="238"/>
    </row>
    <row r="197" spans="2:18" s="9" customFormat="1" ht="39.950000000000003" customHeight="1">
      <c r="B197" s="227"/>
      <c r="C197" s="94"/>
      <c r="D197" s="28"/>
      <c r="E197" s="28"/>
      <c r="F197" s="28"/>
      <c r="G197" s="168" t="s">
        <v>1642</v>
      </c>
      <c r="H197" s="164">
        <v>0.1</v>
      </c>
      <c r="I197" s="165" t="s">
        <v>68</v>
      </c>
      <c r="J197" s="13" t="s">
        <v>3810</v>
      </c>
      <c r="K197" s="165" t="s">
        <v>1374</v>
      </c>
      <c r="L197" s="207" t="s">
        <v>3812</v>
      </c>
      <c r="M197" s="85">
        <f>M196</f>
        <v>0.15</v>
      </c>
      <c r="N197" s="15">
        <f t="shared" si="20"/>
        <v>0.99</v>
      </c>
      <c r="O197" s="78">
        <f t="shared" si="21"/>
        <v>0</v>
      </c>
      <c r="P197" s="78">
        <f t="shared" si="22"/>
        <v>1.4849999999999999E-2</v>
      </c>
      <c r="Q197" s="153">
        <f t="shared" si="23"/>
        <v>1.5000000000000012E-4</v>
      </c>
      <c r="R197" s="225"/>
    </row>
    <row r="198" spans="2:18" s="9" customFormat="1" ht="39.950000000000003" customHeight="1" thickBot="1">
      <c r="B198" s="228"/>
      <c r="C198" s="96"/>
      <c r="D198" s="47"/>
      <c r="E198" s="47"/>
      <c r="F198" s="47"/>
      <c r="G198" s="195" t="s">
        <v>1643</v>
      </c>
      <c r="H198" s="196">
        <v>0.8</v>
      </c>
      <c r="I198" s="198" t="s">
        <v>68</v>
      </c>
      <c r="J198" s="199" t="s">
        <v>3810</v>
      </c>
      <c r="K198" s="198" t="s">
        <v>1374</v>
      </c>
      <c r="L198" s="219" t="s">
        <v>3812</v>
      </c>
      <c r="M198" s="86">
        <f>M197</f>
        <v>0.15</v>
      </c>
      <c r="N198" s="50">
        <f t="shared" si="20"/>
        <v>0.99</v>
      </c>
      <c r="O198" s="82">
        <f t="shared" si="21"/>
        <v>0</v>
      </c>
      <c r="P198" s="82">
        <f t="shared" si="22"/>
        <v>0.11879999999999999</v>
      </c>
      <c r="Q198" s="154">
        <f t="shared" si="23"/>
        <v>1.200000000000001E-3</v>
      </c>
      <c r="R198" s="226"/>
    </row>
    <row r="199" spans="2:18" s="9" customFormat="1" ht="27.95" customHeight="1">
      <c r="G199" s="213"/>
      <c r="I199" s="214"/>
      <c r="K199" s="214"/>
      <c r="M199" s="215"/>
      <c r="N199" s="216"/>
      <c r="O199" s="217"/>
      <c r="P199" s="217"/>
      <c r="Q199" s="217"/>
    </row>
    <row r="200" spans="2:18" s="9" customFormat="1" ht="27.95" customHeight="1">
      <c r="G200" s="213"/>
      <c r="I200" s="214"/>
      <c r="K200" s="214"/>
      <c r="M200" s="215"/>
      <c r="N200" s="216"/>
      <c r="O200" s="217"/>
      <c r="P200" s="217"/>
      <c r="Q200" s="217"/>
    </row>
    <row r="201" spans="2:18" ht="27.95" customHeight="1">
      <c r="G201" s="7"/>
    </row>
    <row r="202" spans="2:18" ht="27.95" customHeight="1">
      <c r="G202" s="7"/>
    </row>
    <row r="203" spans="2:18" ht="27.95" customHeight="1">
      <c r="G203" s="7"/>
    </row>
    <row r="204" spans="2:18">
      <c r="G204" s="7"/>
    </row>
    <row r="205" spans="2:18">
      <c r="G205" s="7"/>
    </row>
    <row r="206" spans="2:18">
      <c r="G206" s="7"/>
    </row>
    <row r="207" spans="2:18">
      <c r="G207" s="7"/>
    </row>
    <row r="208" spans="2:18">
      <c r="G208" s="7"/>
    </row>
    <row r="209" spans="7:7">
      <c r="G209" s="7"/>
    </row>
    <row r="210" spans="7:7">
      <c r="G210" s="7"/>
    </row>
    <row r="211" spans="7:7">
      <c r="G211" s="7"/>
    </row>
    <row r="212" spans="7:7">
      <c r="G212" s="7"/>
    </row>
    <row r="213" spans="7:7">
      <c r="G213" s="7"/>
    </row>
    <row r="214" spans="7:7">
      <c r="G214" s="7"/>
    </row>
    <row r="215" spans="7:7">
      <c r="G215" s="7"/>
    </row>
    <row r="216" spans="7:7">
      <c r="G216" s="7"/>
    </row>
    <row r="217" spans="7:7">
      <c r="G217" s="7"/>
    </row>
    <row r="218" spans="7:7">
      <c r="G218" s="7"/>
    </row>
    <row r="219" spans="7:7">
      <c r="G219" s="7"/>
    </row>
    <row r="220" spans="7:7">
      <c r="G220" s="7"/>
    </row>
    <row r="221" spans="7:7">
      <c r="G221" s="7"/>
    </row>
    <row r="222" spans="7:7">
      <c r="G222" s="7"/>
    </row>
    <row r="223" spans="7:7">
      <c r="G223" s="7"/>
    </row>
    <row r="224" spans="7:7">
      <c r="G224" s="7"/>
    </row>
    <row r="225" spans="7:7">
      <c r="G225" s="7"/>
    </row>
    <row r="226" spans="7:7">
      <c r="G226" s="7"/>
    </row>
    <row r="227" spans="7:7">
      <c r="G227" s="7"/>
    </row>
    <row r="228" spans="7:7">
      <c r="G228" s="7"/>
    </row>
    <row r="229" spans="7:7">
      <c r="G229" s="7"/>
    </row>
    <row r="230" spans="7:7">
      <c r="G230" s="7"/>
    </row>
    <row r="231" spans="7:7">
      <c r="G231" s="7"/>
    </row>
    <row r="232" spans="7:7">
      <c r="G232" s="7"/>
    </row>
    <row r="233" spans="7:7">
      <c r="G233" s="7"/>
    </row>
    <row r="234" spans="7:7">
      <c r="G234" s="7"/>
    </row>
    <row r="235" spans="7:7">
      <c r="G235" s="7"/>
    </row>
    <row r="236" spans="7:7">
      <c r="G236" s="7"/>
    </row>
    <row r="237" spans="7:7">
      <c r="G237" s="7"/>
    </row>
    <row r="238" spans="7:7">
      <c r="G238" s="7"/>
    </row>
    <row r="239" spans="7:7">
      <c r="G239" s="7"/>
    </row>
    <row r="240" spans="7:7">
      <c r="G240" s="7"/>
    </row>
    <row r="241" spans="7:7">
      <c r="G241" s="7"/>
    </row>
    <row r="242" spans="7:7">
      <c r="G242" s="7"/>
    </row>
    <row r="243" spans="7:7">
      <c r="G243" s="7"/>
    </row>
    <row r="244" spans="7:7">
      <c r="G244" s="7"/>
    </row>
    <row r="245" spans="7:7">
      <c r="G245" s="7"/>
    </row>
    <row r="246" spans="7:7">
      <c r="G246" s="7"/>
    </row>
    <row r="247" spans="7:7">
      <c r="G247" s="7"/>
    </row>
    <row r="248" spans="7:7">
      <c r="G248" s="7"/>
    </row>
    <row r="249" spans="7:7">
      <c r="G249" s="7"/>
    </row>
    <row r="250" spans="7:7">
      <c r="G250" s="7"/>
    </row>
    <row r="251" spans="7:7">
      <c r="G251" s="7"/>
    </row>
    <row r="252" spans="7:7">
      <c r="G252" s="7"/>
    </row>
    <row r="253" spans="7:7">
      <c r="G253" s="7"/>
    </row>
    <row r="254" spans="7:7">
      <c r="G254" s="7"/>
    </row>
    <row r="255" spans="7:7">
      <c r="G255" s="7"/>
    </row>
    <row r="256" spans="7: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1048339" spans="2:42" s="4" customFormat="1">
      <c r="B1048339" s="1"/>
      <c r="C1048339" s="1"/>
      <c r="D1048339" s="1"/>
      <c r="E1048339" s="1"/>
      <c r="F1048339" s="1"/>
      <c r="G1048339" s="1"/>
      <c r="H1048339" s="1"/>
      <c r="J1048339" s="12" t="s">
        <v>1351</v>
      </c>
      <c r="L1048339" s="10"/>
      <c r="M1048339" s="57"/>
      <c r="N1048339" s="59"/>
      <c r="O1048339" s="55"/>
      <c r="P1048339" s="55"/>
      <c r="Q1048339" s="55"/>
      <c r="R1048339" s="1"/>
      <c r="S1048339" s="1"/>
      <c r="T1048339" s="1"/>
      <c r="U1048339" s="1"/>
      <c r="V1048339" s="1"/>
      <c r="W1048339" s="1"/>
      <c r="X1048339" s="1"/>
      <c r="Y1048339" s="1"/>
      <c r="Z1048339" s="1"/>
      <c r="AA1048339" s="1"/>
      <c r="AB1048339" s="1"/>
      <c r="AC1048339" s="1"/>
      <c r="AD1048339" s="1"/>
      <c r="AE1048339" s="1"/>
      <c r="AF1048339" s="1"/>
      <c r="AG1048339" s="1"/>
      <c r="AH1048339" s="1"/>
      <c r="AI1048339" s="1"/>
      <c r="AJ1048339" s="1"/>
      <c r="AK1048339" s="1"/>
      <c r="AL1048339" s="1"/>
      <c r="AM1048339" s="1"/>
      <c r="AN1048339" s="1"/>
      <c r="AO1048339" s="1"/>
      <c r="AP1048339" s="1"/>
    </row>
  </sheetData>
  <mergeCells count="14">
    <mergeCell ref="C7:C8"/>
    <mergeCell ref="R78:R81"/>
    <mergeCell ref="R124:R127"/>
    <mergeCell ref="R29:R32"/>
    <mergeCell ref="R13:R16"/>
    <mergeCell ref="R40:R43"/>
    <mergeCell ref="R62:R65"/>
    <mergeCell ref="R89:R92"/>
    <mergeCell ref="R108:R111"/>
    <mergeCell ref="R135:R138"/>
    <mergeCell ref="R151:R154"/>
    <mergeCell ref="R167:R170"/>
    <mergeCell ref="R183:R186"/>
    <mergeCell ref="M4:Q4"/>
  </mergeCells>
  <phoneticPr fontId="2" type="noConversion"/>
  <hyperlinks>
    <hyperlink ref="R78" r:id="rId1"/>
    <hyperlink ref="R124" r:id="rId2"/>
    <hyperlink ref="R29" r:id="rId3"/>
    <hyperlink ref="R13" r:id="rId4"/>
    <hyperlink ref="R40" r:id="rId5"/>
    <hyperlink ref="R62" r:id="rId6"/>
    <hyperlink ref="R89" r:id="rId7"/>
    <hyperlink ref="R108" r:id="rId8"/>
    <hyperlink ref="R135" r:id="rId9"/>
    <hyperlink ref="R151" r:id="rId10"/>
    <hyperlink ref="R167" r:id="rId11"/>
    <hyperlink ref="R183" r:id="rId12"/>
  </hyperlinks>
  <pageMargins left="0.7" right="0.7" top="0.75" bottom="0.75" header="0.3" footer="0.3"/>
  <pageSetup paperSize="9" orientation="portrait" r:id="rId1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3" tint="0.59999389629810485"/>
  </sheetPr>
  <dimension ref="B1:AP1048333"/>
  <sheetViews>
    <sheetView zoomScaleNormal="100" workbookViewId="0">
      <pane ySplit="6" topLeftCell="A7" activePane="bottomLeft" state="frozen"/>
      <selection pane="bottomLeft" activeCell="F4" sqref="F4"/>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C108_3</v>
      </c>
      <c r="C2" s="97" t="s">
        <v>1425</v>
      </c>
      <c r="L2" s="71"/>
      <c r="M2" s="73" t="s">
        <v>256</v>
      </c>
      <c r="N2" s="72" t="s">
        <v>254</v>
      </c>
      <c r="O2" s="73" t="s">
        <v>253</v>
      </c>
      <c r="P2" s="73" t="s">
        <v>255</v>
      </c>
      <c r="Q2" s="74" t="s">
        <v>252</v>
      </c>
    </row>
    <row r="3" spans="2:42" ht="24.95" customHeight="1">
      <c r="C3" s="1" t="s">
        <v>1780</v>
      </c>
      <c r="L3" s="76" t="s">
        <v>123</v>
      </c>
      <c r="M3" s="70">
        <f>P3+Q3</f>
        <v>140.10999999999996</v>
      </c>
      <c r="N3" s="169">
        <f>P3/(P3+Q3)</f>
        <v>0.98999999999999988</v>
      </c>
      <c r="O3" s="70">
        <f>SUM(O7:O193)</f>
        <v>10.439999999999998</v>
      </c>
      <c r="P3" s="70">
        <f>SUM(P7:P193)</f>
        <v>138.70889999999994</v>
      </c>
      <c r="Q3" s="77">
        <f>SUM(Q7:Q193)</f>
        <v>1.4011000000000007</v>
      </c>
    </row>
    <row r="4" spans="2:42" ht="24.95" customHeight="1" thickBot="1">
      <c r="G4" s="231"/>
      <c r="L4" s="75" t="s">
        <v>124</v>
      </c>
      <c r="M4" s="554">
        <f>(O3+P3)/(M3+O3)</f>
        <v>0.9906934573231484</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C108_3</v>
      </c>
      <c r="C7" s="566" t="str">
        <f>C2</f>
        <v>DIO: Buffer, Photo-Coupler &amp; Photo-MOS(Ch.1)</v>
      </c>
      <c r="D7" s="34" t="s">
        <v>1782</v>
      </c>
      <c r="E7" s="35" t="s">
        <v>890</v>
      </c>
      <c r="F7" s="36" t="s">
        <v>1300</v>
      </c>
      <c r="G7" s="37" t="s">
        <v>12</v>
      </c>
      <c r="H7" s="38">
        <v>0.8</v>
      </c>
      <c r="I7" s="203" t="s">
        <v>204</v>
      </c>
      <c r="J7" s="95" t="s">
        <v>1804</v>
      </c>
      <c r="K7" s="203" t="s">
        <v>300</v>
      </c>
      <c r="L7" s="211" t="s">
        <v>1803</v>
      </c>
      <c r="M7" s="84">
        <v>0.2</v>
      </c>
      <c r="N7" s="38">
        <f t="shared" ref="N7:N46" si="0">IF(K7="Detected", 0.99,0)</f>
        <v>0.99</v>
      </c>
      <c r="O7" s="79">
        <f t="shared" ref="O7:O46" si="1">IF(I7="Safe", M7*H7,0)</f>
        <v>0</v>
      </c>
      <c r="P7" s="79">
        <f t="shared" ref="P7:P46" si="2">IF(I7="Dangerous",M7*H7*N7,0)</f>
        <v>0.15840000000000004</v>
      </c>
      <c r="Q7" s="157">
        <f t="shared" ref="Q7:Q46" si="3">IF(P7=0,0,M7*H7*(1-N7))</f>
        <v>1.6000000000000018E-3</v>
      </c>
      <c r="R7" s="200"/>
    </row>
    <row r="8" spans="2:42" s="3" customFormat="1" ht="27.95" customHeight="1">
      <c r="B8" s="563"/>
      <c r="C8" s="567"/>
      <c r="D8" s="20"/>
      <c r="E8" s="21"/>
      <c r="F8" s="31"/>
      <c r="G8" s="14" t="s">
        <v>13</v>
      </c>
      <c r="H8" s="15">
        <v>0.1</v>
      </c>
      <c r="I8" s="165" t="s">
        <v>941</v>
      </c>
      <c r="J8" s="13" t="s">
        <v>946</v>
      </c>
      <c r="K8" s="165" t="s">
        <v>1080</v>
      </c>
      <c r="L8" s="13" t="s">
        <v>217</v>
      </c>
      <c r="M8" s="85">
        <f>M7</f>
        <v>0.2</v>
      </c>
      <c r="N8" s="15">
        <f t="shared" si="0"/>
        <v>0</v>
      </c>
      <c r="O8" s="78">
        <f t="shared" si="1"/>
        <v>2.0000000000000004E-2</v>
      </c>
      <c r="P8" s="78">
        <f t="shared" si="2"/>
        <v>0</v>
      </c>
      <c r="Q8" s="153">
        <f t="shared" si="3"/>
        <v>0</v>
      </c>
      <c r="R8" s="171"/>
    </row>
    <row r="9" spans="2:42" s="3" customFormat="1" ht="27.95" customHeight="1">
      <c r="B9" s="563"/>
      <c r="C9" s="210"/>
      <c r="D9" s="20"/>
      <c r="E9" s="21"/>
      <c r="F9" s="31"/>
      <c r="G9" s="90" t="s">
        <v>14</v>
      </c>
      <c r="H9" s="172">
        <v>0.1</v>
      </c>
      <c r="I9" s="179" t="s">
        <v>941</v>
      </c>
      <c r="J9" s="13" t="s">
        <v>1369</v>
      </c>
      <c r="K9" s="165" t="s">
        <v>79</v>
      </c>
      <c r="L9" s="13" t="s">
        <v>109</v>
      </c>
      <c r="M9" s="93">
        <f>M8</f>
        <v>0.2</v>
      </c>
      <c r="N9" s="15">
        <f t="shared" si="0"/>
        <v>0</v>
      </c>
      <c r="O9" s="78">
        <f t="shared" si="1"/>
        <v>2.0000000000000004E-2</v>
      </c>
      <c r="P9" s="78">
        <f t="shared" si="2"/>
        <v>0</v>
      </c>
      <c r="Q9" s="153">
        <f t="shared" si="3"/>
        <v>0</v>
      </c>
      <c r="R9" s="171"/>
    </row>
    <row r="10" spans="2:42" s="3" customFormat="1" ht="27.95" customHeight="1">
      <c r="B10" s="563"/>
      <c r="C10" s="212" t="s">
        <v>1790</v>
      </c>
      <c r="D10" s="17" t="s">
        <v>1783</v>
      </c>
      <c r="E10" s="18" t="s">
        <v>890</v>
      </c>
      <c r="F10" s="19" t="s">
        <v>1301</v>
      </c>
      <c r="G10" s="14" t="s">
        <v>12</v>
      </c>
      <c r="H10" s="15">
        <v>0.8</v>
      </c>
      <c r="I10" s="179" t="s">
        <v>81</v>
      </c>
      <c r="J10" s="13" t="s">
        <v>946</v>
      </c>
      <c r="K10" s="165" t="s">
        <v>1080</v>
      </c>
      <c r="L10" s="13" t="s">
        <v>217</v>
      </c>
      <c r="M10" s="85">
        <v>0.2</v>
      </c>
      <c r="N10" s="15">
        <f t="shared" si="0"/>
        <v>0</v>
      </c>
      <c r="O10" s="78">
        <f t="shared" si="1"/>
        <v>0.16000000000000003</v>
      </c>
      <c r="P10" s="78">
        <f t="shared" si="2"/>
        <v>0</v>
      </c>
      <c r="Q10" s="153">
        <f t="shared" si="3"/>
        <v>0</v>
      </c>
      <c r="R10" s="171"/>
    </row>
    <row r="11" spans="2:42" s="3" customFormat="1" ht="27.95" customHeight="1">
      <c r="B11" s="563"/>
      <c r="C11" s="210"/>
      <c r="D11" s="20"/>
      <c r="E11" s="21"/>
      <c r="F11" s="31"/>
      <c r="G11" s="14" t="s">
        <v>13</v>
      </c>
      <c r="H11" s="15">
        <v>0.1</v>
      </c>
      <c r="I11" s="165" t="s">
        <v>1359</v>
      </c>
      <c r="J11" s="13" t="s">
        <v>1804</v>
      </c>
      <c r="K11" s="165" t="s">
        <v>221</v>
      </c>
      <c r="L11" s="206" t="s">
        <v>1352</v>
      </c>
      <c r="M11" s="85">
        <f>M10</f>
        <v>0.2</v>
      </c>
      <c r="N11" s="15">
        <f t="shared" si="0"/>
        <v>0.99</v>
      </c>
      <c r="O11" s="78">
        <f t="shared" si="1"/>
        <v>0</v>
      </c>
      <c r="P11" s="78">
        <f t="shared" si="2"/>
        <v>1.9800000000000005E-2</v>
      </c>
      <c r="Q11" s="153">
        <f t="shared" si="3"/>
        <v>2.0000000000000023E-4</v>
      </c>
      <c r="R11" s="171"/>
    </row>
    <row r="12" spans="2:42" s="3" customFormat="1" ht="27.95" customHeight="1">
      <c r="B12" s="563"/>
      <c r="C12" s="210"/>
      <c r="D12" s="20"/>
      <c r="E12" s="21"/>
      <c r="F12" s="31"/>
      <c r="G12" s="90" t="s">
        <v>14</v>
      </c>
      <c r="H12" s="172">
        <v>0.1</v>
      </c>
      <c r="I12" s="179" t="s">
        <v>81</v>
      </c>
      <c r="J12" s="13" t="s">
        <v>946</v>
      </c>
      <c r="K12" s="165" t="s">
        <v>1080</v>
      </c>
      <c r="L12" s="13" t="s">
        <v>217</v>
      </c>
      <c r="M12" s="93">
        <f>M11</f>
        <v>0.2</v>
      </c>
      <c r="N12" s="15">
        <f t="shared" si="0"/>
        <v>0</v>
      </c>
      <c r="O12" s="78">
        <f t="shared" si="1"/>
        <v>2.0000000000000004E-2</v>
      </c>
      <c r="P12" s="78">
        <f t="shared" si="2"/>
        <v>0</v>
      </c>
      <c r="Q12" s="153">
        <f t="shared" si="3"/>
        <v>0</v>
      </c>
      <c r="R12" s="171"/>
    </row>
    <row r="13" spans="2:42" s="3" customFormat="1" ht="27.95" customHeight="1">
      <c r="B13" s="563"/>
      <c r="C13" s="210"/>
      <c r="D13" s="17" t="s">
        <v>1784</v>
      </c>
      <c r="E13" s="18" t="s">
        <v>1247</v>
      </c>
      <c r="F13" s="19" t="s">
        <v>1295</v>
      </c>
      <c r="G13" s="168" t="s">
        <v>1326</v>
      </c>
      <c r="H13" s="164">
        <v>0.3</v>
      </c>
      <c r="I13" s="165" t="s">
        <v>204</v>
      </c>
      <c r="J13" s="13" t="s">
        <v>1804</v>
      </c>
      <c r="K13" s="165" t="s">
        <v>1350</v>
      </c>
      <c r="L13" s="207" t="s">
        <v>1352</v>
      </c>
      <c r="M13" s="85">
        <v>10</v>
      </c>
      <c r="N13" s="15">
        <f t="shared" si="0"/>
        <v>0.99</v>
      </c>
      <c r="O13" s="78">
        <f t="shared" si="1"/>
        <v>0</v>
      </c>
      <c r="P13" s="78">
        <f t="shared" si="2"/>
        <v>2.9699999999999998</v>
      </c>
      <c r="Q13" s="153">
        <f t="shared" si="3"/>
        <v>3.0000000000000027E-2</v>
      </c>
      <c r="R13" s="557" t="s">
        <v>4480</v>
      </c>
    </row>
    <row r="14" spans="2:42" s="3" customFormat="1" ht="27.95" customHeight="1">
      <c r="B14" s="563"/>
      <c r="C14" s="210"/>
      <c r="D14" s="20"/>
      <c r="E14" s="21"/>
      <c r="F14" s="31"/>
      <c r="G14" s="168" t="s">
        <v>3104</v>
      </c>
      <c r="H14" s="164">
        <v>0.3</v>
      </c>
      <c r="I14" s="161" t="s">
        <v>68</v>
      </c>
      <c r="J14" s="13" t="s">
        <v>1805</v>
      </c>
      <c r="K14" s="161" t="s">
        <v>1350</v>
      </c>
      <c r="L14" s="207" t="s">
        <v>1352</v>
      </c>
      <c r="M14" s="85">
        <f>M13</f>
        <v>10</v>
      </c>
      <c r="N14" s="15">
        <f t="shared" si="0"/>
        <v>0.99</v>
      </c>
      <c r="O14" s="78">
        <f t="shared" si="1"/>
        <v>0</v>
      </c>
      <c r="P14" s="78">
        <f t="shared" si="2"/>
        <v>2.9699999999999998</v>
      </c>
      <c r="Q14" s="153">
        <f t="shared" si="3"/>
        <v>3.0000000000000027E-2</v>
      </c>
      <c r="R14" s="558"/>
    </row>
    <row r="15" spans="2:42" s="3" customFormat="1" ht="27.95" customHeight="1">
      <c r="B15" s="563"/>
      <c r="C15" s="210"/>
      <c r="D15" s="20"/>
      <c r="E15" s="21"/>
      <c r="F15" s="31"/>
      <c r="G15" s="168" t="s">
        <v>3105</v>
      </c>
      <c r="H15" s="164">
        <v>0.3</v>
      </c>
      <c r="I15" s="165" t="s">
        <v>1356</v>
      </c>
      <c r="J15" s="162" t="s">
        <v>1806</v>
      </c>
      <c r="K15" s="161" t="s">
        <v>1350</v>
      </c>
      <c r="L15" s="207" t="s">
        <v>1352</v>
      </c>
      <c r="M15" s="85">
        <f>M14</f>
        <v>10</v>
      </c>
      <c r="N15" s="15">
        <f t="shared" si="0"/>
        <v>0.99</v>
      </c>
      <c r="O15" s="78">
        <f t="shared" si="1"/>
        <v>0</v>
      </c>
      <c r="P15" s="78">
        <f t="shared" si="2"/>
        <v>2.9699999999999998</v>
      </c>
      <c r="Q15" s="153">
        <f t="shared" si="3"/>
        <v>3.0000000000000027E-2</v>
      </c>
      <c r="R15" s="558"/>
    </row>
    <row r="16" spans="2:42" s="3" customFormat="1" ht="39.950000000000003" customHeight="1">
      <c r="B16" s="563"/>
      <c r="C16" s="210"/>
      <c r="D16" s="20"/>
      <c r="E16" s="21"/>
      <c r="F16" s="31"/>
      <c r="G16" s="168" t="s">
        <v>1329</v>
      </c>
      <c r="H16" s="164">
        <v>0.1</v>
      </c>
      <c r="I16" s="165" t="s">
        <v>1356</v>
      </c>
      <c r="J16" s="162" t="s">
        <v>1807</v>
      </c>
      <c r="K16" s="165" t="s">
        <v>1350</v>
      </c>
      <c r="L16" s="207" t="s">
        <v>1352</v>
      </c>
      <c r="M16" s="93">
        <f>M15</f>
        <v>10</v>
      </c>
      <c r="N16" s="15">
        <f t="shared" si="0"/>
        <v>0.99</v>
      </c>
      <c r="O16" s="78">
        <f t="shared" si="1"/>
        <v>0</v>
      </c>
      <c r="P16" s="78">
        <f t="shared" si="2"/>
        <v>0.99</v>
      </c>
      <c r="Q16" s="153">
        <f t="shared" si="3"/>
        <v>1.0000000000000009E-2</v>
      </c>
      <c r="R16" s="559"/>
    </row>
    <row r="17" spans="2:18" s="3" customFormat="1" ht="27.95" customHeight="1">
      <c r="B17" s="563"/>
      <c r="C17" s="210"/>
      <c r="D17" s="17" t="s">
        <v>1785</v>
      </c>
      <c r="E17" s="18" t="s">
        <v>890</v>
      </c>
      <c r="F17" s="19" t="s">
        <v>1786</v>
      </c>
      <c r="G17" s="14" t="s">
        <v>12</v>
      </c>
      <c r="H17" s="15">
        <v>0.8</v>
      </c>
      <c r="I17" s="165" t="s">
        <v>204</v>
      </c>
      <c r="J17" s="13" t="s">
        <v>1808</v>
      </c>
      <c r="K17" s="161" t="s">
        <v>1350</v>
      </c>
      <c r="L17" s="207" t="s">
        <v>1352</v>
      </c>
      <c r="M17" s="85">
        <v>0.2</v>
      </c>
      <c r="N17" s="15">
        <f t="shared" si="0"/>
        <v>0.99</v>
      </c>
      <c r="O17" s="78">
        <f t="shared" si="1"/>
        <v>0</v>
      </c>
      <c r="P17" s="78">
        <f t="shared" si="2"/>
        <v>0.15840000000000004</v>
      </c>
      <c r="Q17" s="153">
        <f t="shared" si="3"/>
        <v>1.6000000000000018E-3</v>
      </c>
      <c r="R17" s="171"/>
    </row>
    <row r="18" spans="2:18" s="3" customFormat="1" ht="27.95" customHeight="1">
      <c r="B18" s="563"/>
      <c r="C18" s="210"/>
      <c r="D18" s="20"/>
      <c r="E18" s="21"/>
      <c r="F18" s="31"/>
      <c r="G18" s="14" t="s">
        <v>13</v>
      </c>
      <c r="H18" s="15">
        <v>0.1</v>
      </c>
      <c r="I18" s="165" t="s">
        <v>941</v>
      </c>
      <c r="J18" s="13" t="s">
        <v>1369</v>
      </c>
      <c r="K18" s="165" t="s">
        <v>79</v>
      </c>
      <c r="L18" s="13" t="s">
        <v>109</v>
      </c>
      <c r="M18" s="85">
        <f>M17</f>
        <v>0.2</v>
      </c>
      <c r="N18" s="15">
        <f t="shared" si="0"/>
        <v>0</v>
      </c>
      <c r="O18" s="78">
        <f t="shared" si="1"/>
        <v>2.0000000000000004E-2</v>
      </c>
      <c r="P18" s="78">
        <f t="shared" si="2"/>
        <v>0</v>
      </c>
      <c r="Q18" s="153">
        <f t="shared" si="3"/>
        <v>0</v>
      </c>
      <c r="R18" s="171"/>
    </row>
    <row r="19" spans="2:18" s="3" customFormat="1" ht="27.95" customHeight="1">
      <c r="B19" s="563"/>
      <c r="C19" s="210"/>
      <c r="D19" s="20"/>
      <c r="E19" s="21"/>
      <c r="F19" s="31"/>
      <c r="G19" s="90" t="s">
        <v>14</v>
      </c>
      <c r="H19" s="172">
        <v>0.1</v>
      </c>
      <c r="I19" s="179" t="s">
        <v>941</v>
      </c>
      <c r="J19" s="13" t="s">
        <v>946</v>
      </c>
      <c r="K19" s="165" t="s">
        <v>1080</v>
      </c>
      <c r="L19" s="13" t="s">
        <v>217</v>
      </c>
      <c r="M19" s="93">
        <f>M18</f>
        <v>0.2</v>
      </c>
      <c r="N19" s="15">
        <f t="shared" si="0"/>
        <v>0</v>
      </c>
      <c r="O19" s="78">
        <f t="shared" si="1"/>
        <v>2.0000000000000004E-2</v>
      </c>
      <c r="P19" s="78">
        <f t="shared" si="2"/>
        <v>0</v>
      </c>
      <c r="Q19" s="153">
        <f t="shared" si="3"/>
        <v>0</v>
      </c>
      <c r="R19" s="171"/>
    </row>
    <row r="20" spans="2:18" s="3" customFormat="1" ht="27.95" customHeight="1">
      <c r="B20" s="563"/>
      <c r="C20" s="210"/>
      <c r="D20" s="17" t="s">
        <v>1787</v>
      </c>
      <c r="E20" s="18" t="s">
        <v>1788</v>
      </c>
      <c r="F20" s="19" t="s">
        <v>1802</v>
      </c>
      <c r="G20" s="168" t="s">
        <v>356</v>
      </c>
      <c r="H20" s="164">
        <v>0.25</v>
      </c>
      <c r="I20" s="165" t="s">
        <v>339</v>
      </c>
      <c r="J20" s="13" t="s">
        <v>1809</v>
      </c>
      <c r="K20" s="165" t="s">
        <v>82</v>
      </c>
      <c r="L20" s="207" t="s">
        <v>1352</v>
      </c>
      <c r="M20" s="85">
        <v>10</v>
      </c>
      <c r="N20" s="15">
        <f>IF(K20="Detected", 0.99,0)</f>
        <v>0.99</v>
      </c>
      <c r="O20" s="78">
        <f>IF(I20="Safe", M20*H20,0)</f>
        <v>0</v>
      </c>
      <c r="P20" s="78">
        <f>IF(I20="Dangerous",M20*H20*N20,0)</f>
        <v>2.4750000000000001</v>
      </c>
      <c r="Q20" s="153">
        <f>IF(P20=0,0,M20*H20*(1-N20))</f>
        <v>2.5000000000000022E-2</v>
      </c>
      <c r="R20" s="171"/>
    </row>
    <row r="21" spans="2:18" s="3" customFormat="1" ht="27.95" customHeight="1">
      <c r="B21" s="563"/>
      <c r="C21" s="210"/>
      <c r="D21" s="20"/>
      <c r="E21" s="21"/>
      <c r="F21" s="31"/>
      <c r="G21" s="168" t="s">
        <v>886</v>
      </c>
      <c r="H21" s="164">
        <v>0.25</v>
      </c>
      <c r="I21" s="16" t="s">
        <v>339</v>
      </c>
      <c r="J21" s="13" t="s">
        <v>1809</v>
      </c>
      <c r="K21" s="16" t="s">
        <v>1810</v>
      </c>
      <c r="L21" s="207" t="s">
        <v>1352</v>
      </c>
      <c r="M21" s="85">
        <f>M20</f>
        <v>10</v>
      </c>
      <c r="N21" s="15">
        <f>IF(K21="Detected", 0.99,0)</f>
        <v>0.99</v>
      </c>
      <c r="O21" s="78">
        <f>IF(I21="Safe", M21*H21,0)</f>
        <v>0</v>
      </c>
      <c r="P21" s="78">
        <f>IF(I21="Dangerous",M21*H21*N21,0)</f>
        <v>2.4750000000000001</v>
      </c>
      <c r="Q21" s="153">
        <f>IF(P21=0,0,M21*H21*(1-N21))</f>
        <v>2.5000000000000022E-2</v>
      </c>
      <c r="R21" s="171"/>
    </row>
    <row r="22" spans="2:18" s="3" customFormat="1" ht="27.95" customHeight="1">
      <c r="B22" s="563"/>
      <c r="C22" s="210"/>
      <c r="D22" s="20"/>
      <c r="E22" s="21"/>
      <c r="F22" s="31"/>
      <c r="G22" s="168" t="s">
        <v>887</v>
      </c>
      <c r="H22" s="164">
        <v>0.25</v>
      </c>
      <c r="I22" s="16" t="s">
        <v>339</v>
      </c>
      <c r="J22" s="13" t="s">
        <v>1809</v>
      </c>
      <c r="K22" s="16" t="s">
        <v>300</v>
      </c>
      <c r="L22" s="207" t="s">
        <v>1352</v>
      </c>
      <c r="M22" s="85">
        <f>M21</f>
        <v>10</v>
      </c>
      <c r="N22" s="15">
        <f>IF(K22="Detected", 0.99,0)</f>
        <v>0.99</v>
      </c>
      <c r="O22" s="78">
        <f>IF(I22="Safe", M22*H22,0)</f>
        <v>0</v>
      </c>
      <c r="P22" s="78">
        <f>IF(I22="Dangerous",M22*H22*N22,0)</f>
        <v>2.4750000000000001</v>
      </c>
      <c r="Q22" s="153">
        <f>IF(P22=0,0,M22*H22*(1-N22))</f>
        <v>2.5000000000000022E-2</v>
      </c>
      <c r="R22" s="171"/>
    </row>
    <row r="23" spans="2:18" s="3" customFormat="1" ht="27.95" customHeight="1">
      <c r="B23" s="563"/>
      <c r="C23" s="210"/>
      <c r="D23" s="20"/>
      <c r="E23" s="21"/>
      <c r="F23" s="31"/>
      <c r="G23" s="186" t="s">
        <v>888</v>
      </c>
      <c r="H23" s="183">
        <v>0.25</v>
      </c>
      <c r="I23" s="165" t="s">
        <v>68</v>
      </c>
      <c r="J23" s="13" t="s">
        <v>1809</v>
      </c>
      <c r="K23" s="165" t="s">
        <v>82</v>
      </c>
      <c r="L23" s="207" t="s">
        <v>1352</v>
      </c>
      <c r="M23" s="93">
        <f>M22</f>
        <v>10</v>
      </c>
      <c r="N23" s="15">
        <f>IF(K23="Detected", 0.99,0)</f>
        <v>0.99</v>
      </c>
      <c r="O23" s="78">
        <f>IF(I23="Safe", M23*H23,0)</f>
        <v>0</v>
      </c>
      <c r="P23" s="78">
        <f>IF(I23="Dangerous",M23*H23*N23,0)</f>
        <v>2.4750000000000001</v>
      </c>
      <c r="Q23" s="153">
        <f>IF(P23=0,0,M23*H23*(1-N23))</f>
        <v>2.5000000000000022E-2</v>
      </c>
      <c r="R23" s="171"/>
    </row>
    <row r="24" spans="2:18" s="3" customFormat="1" ht="27.95" customHeight="1">
      <c r="B24" s="563"/>
      <c r="C24" s="210"/>
      <c r="D24" s="17" t="s">
        <v>1789</v>
      </c>
      <c r="E24" s="18" t="s">
        <v>890</v>
      </c>
      <c r="F24" s="19" t="s">
        <v>1313</v>
      </c>
      <c r="G24" s="14" t="s">
        <v>12</v>
      </c>
      <c r="H24" s="15">
        <v>0.8</v>
      </c>
      <c r="I24" s="27" t="s">
        <v>1811</v>
      </c>
      <c r="J24" s="13" t="s">
        <v>1809</v>
      </c>
      <c r="K24" s="27" t="s">
        <v>1812</v>
      </c>
      <c r="L24" s="207" t="s">
        <v>1352</v>
      </c>
      <c r="M24" s="85">
        <v>0.2</v>
      </c>
      <c r="N24" s="15">
        <f t="shared" si="0"/>
        <v>0.99</v>
      </c>
      <c r="O24" s="78">
        <f t="shared" si="1"/>
        <v>0</v>
      </c>
      <c r="P24" s="78">
        <f t="shared" si="2"/>
        <v>0.15840000000000004</v>
      </c>
      <c r="Q24" s="153">
        <f t="shared" si="3"/>
        <v>1.6000000000000018E-3</v>
      </c>
      <c r="R24" s="171"/>
    </row>
    <row r="25" spans="2:18" s="3" customFormat="1" ht="27.95" customHeight="1">
      <c r="B25" s="563"/>
      <c r="C25" s="210"/>
      <c r="D25" s="20"/>
      <c r="E25" s="21"/>
      <c r="F25" s="31"/>
      <c r="G25" s="14" t="s">
        <v>13</v>
      </c>
      <c r="H25" s="15">
        <v>0.1</v>
      </c>
      <c r="I25" s="16" t="s">
        <v>1811</v>
      </c>
      <c r="J25" s="11" t="s">
        <v>1817</v>
      </c>
      <c r="K25" s="27" t="s">
        <v>82</v>
      </c>
      <c r="L25" s="207" t="s">
        <v>1352</v>
      </c>
      <c r="M25" s="85">
        <f>M24</f>
        <v>0.2</v>
      </c>
      <c r="N25" s="15">
        <f t="shared" si="0"/>
        <v>0.99</v>
      </c>
      <c r="O25" s="78">
        <f t="shared" si="1"/>
        <v>0</v>
      </c>
      <c r="P25" s="78">
        <f t="shared" si="2"/>
        <v>1.9800000000000005E-2</v>
      </c>
      <c r="Q25" s="153">
        <f t="shared" si="3"/>
        <v>2.0000000000000023E-4</v>
      </c>
      <c r="R25" s="171"/>
    </row>
    <row r="26" spans="2:18" s="3" customFormat="1" ht="27.95" customHeight="1">
      <c r="B26" s="563"/>
      <c r="C26" s="210"/>
      <c r="D26" s="20"/>
      <c r="E26" s="21"/>
      <c r="F26" s="31"/>
      <c r="G26" s="90" t="s">
        <v>14</v>
      </c>
      <c r="H26" s="172">
        <v>0.1</v>
      </c>
      <c r="I26" s="16" t="s">
        <v>1813</v>
      </c>
      <c r="J26" s="12" t="s">
        <v>1814</v>
      </c>
      <c r="K26" s="16" t="s">
        <v>1815</v>
      </c>
      <c r="L26" s="12" t="s">
        <v>1816</v>
      </c>
      <c r="M26" s="93">
        <f>M25</f>
        <v>0.2</v>
      </c>
      <c r="N26" s="15">
        <f t="shared" si="0"/>
        <v>0</v>
      </c>
      <c r="O26" s="78">
        <f t="shared" si="1"/>
        <v>2.0000000000000004E-2</v>
      </c>
      <c r="P26" s="78">
        <f t="shared" si="2"/>
        <v>0</v>
      </c>
      <c r="Q26" s="153">
        <f t="shared" si="3"/>
        <v>0</v>
      </c>
      <c r="R26" s="171"/>
    </row>
    <row r="27" spans="2:18" s="3" customFormat="1" ht="27.95" customHeight="1">
      <c r="B27" s="563"/>
      <c r="C27" s="210"/>
      <c r="D27" s="17" t="s">
        <v>1791</v>
      </c>
      <c r="E27" s="18" t="s">
        <v>890</v>
      </c>
      <c r="F27" s="19" t="s">
        <v>1294</v>
      </c>
      <c r="G27" s="14" t="s">
        <v>12</v>
      </c>
      <c r="H27" s="15">
        <v>0.8</v>
      </c>
      <c r="I27" s="165" t="s">
        <v>68</v>
      </c>
      <c r="J27" s="208" t="s">
        <v>1818</v>
      </c>
      <c r="K27" s="165" t="s">
        <v>1371</v>
      </c>
      <c r="L27" s="207" t="s">
        <v>1352</v>
      </c>
      <c r="M27" s="85">
        <v>0.2</v>
      </c>
      <c r="N27" s="15">
        <f t="shared" si="0"/>
        <v>0.99</v>
      </c>
      <c r="O27" s="78">
        <f t="shared" si="1"/>
        <v>0</v>
      </c>
      <c r="P27" s="78">
        <f t="shared" si="2"/>
        <v>0.15840000000000004</v>
      </c>
      <c r="Q27" s="153">
        <f t="shared" si="3"/>
        <v>1.6000000000000018E-3</v>
      </c>
      <c r="R27" s="171"/>
    </row>
    <row r="28" spans="2:18" s="3" customFormat="1" ht="27.95" customHeight="1">
      <c r="B28" s="563"/>
      <c r="C28" s="210"/>
      <c r="D28" s="20"/>
      <c r="E28" s="21"/>
      <c r="F28" s="31"/>
      <c r="G28" s="14" t="s">
        <v>13</v>
      </c>
      <c r="H28" s="15">
        <v>0.1</v>
      </c>
      <c r="I28" s="165" t="s">
        <v>204</v>
      </c>
      <c r="J28" s="13" t="s">
        <v>1819</v>
      </c>
      <c r="K28" s="165" t="s">
        <v>1371</v>
      </c>
      <c r="L28" s="207" t="s">
        <v>1352</v>
      </c>
      <c r="M28" s="85">
        <f>M27</f>
        <v>0.2</v>
      </c>
      <c r="N28" s="15">
        <f t="shared" si="0"/>
        <v>0.99</v>
      </c>
      <c r="O28" s="78">
        <f t="shared" si="1"/>
        <v>0</v>
      </c>
      <c r="P28" s="78">
        <f t="shared" si="2"/>
        <v>1.9800000000000005E-2</v>
      </c>
      <c r="Q28" s="153">
        <f t="shared" si="3"/>
        <v>2.0000000000000023E-4</v>
      </c>
      <c r="R28" s="171"/>
    </row>
    <row r="29" spans="2:18" s="3" customFormat="1" ht="27.95" customHeight="1">
      <c r="B29" s="563"/>
      <c r="C29" s="210"/>
      <c r="D29" s="20"/>
      <c r="E29" s="21"/>
      <c r="F29" s="31"/>
      <c r="G29" s="90" t="s">
        <v>14</v>
      </c>
      <c r="H29" s="172">
        <v>0.1</v>
      </c>
      <c r="I29" s="179" t="s">
        <v>81</v>
      </c>
      <c r="J29" s="12" t="s">
        <v>1814</v>
      </c>
      <c r="K29" s="16" t="s">
        <v>1815</v>
      </c>
      <c r="L29" s="12" t="s">
        <v>1816</v>
      </c>
      <c r="M29" s="93">
        <f>M28</f>
        <v>0.2</v>
      </c>
      <c r="N29" s="15">
        <f t="shared" si="0"/>
        <v>0</v>
      </c>
      <c r="O29" s="78">
        <f t="shared" si="1"/>
        <v>2.0000000000000004E-2</v>
      </c>
      <c r="P29" s="78">
        <f t="shared" si="2"/>
        <v>0</v>
      </c>
      <c r="Q29" s="153">
        <f t="shared" si="3"/>
        <v>0</v>
      </c>
      <c r="R29" s="171"/>
    </row>
    <row r="30" spans="2:18" s="3" customFormat="1" ht="27.95" customHeight="1">
      <c r="B30" s="563"/>
      <c r="C30" s="210"/>
      <c r="D30" s="17" t="s">
        <v>1792</v>
      </c>
      <c r="E30" s="18" t="s">
        <v>1247</v>
      </c>
      <c r="F30" s="19" t="s">
        <v>1295</v>
      </c>
      <c r="G30" s="168" t="s">
        <v>356</v>
      </c>
      <c r="H30" s="164">
        <v>0.25</v>
      </c>
      <c r="I30" s="165" t="s">
        <v>204</v>
      </c>
      <c r="J30" s="13" t="s">
        <v>1820</v>
      </c>
      <c r="K30" s="165" t="s">
        <v>82</v>
      </c>
      <c r="L30" s="207" t="s">
        <v>1352</v>
      </c>
      <c r="M30" s="85">
        <v>10</v>
      </c>
      <c r="N30" s="15">
        <f t="shared" si="0"/>
        <v>0.99</v>
      </c>
      <c r="O30" s="78">
        <f t="shared" si="1"/>
        <v>0</v>
      </c>
      <c r="P30" s="78">
        <f t="shared" si="2"/>
        <v>2.4750000000000001</v>
      </c>
      <c r="Q30" s="153">
        <f t="shared" si="3"/>
        <v>2.5000000000000022E-2</v>
      </c>
      <c r="R30" s="557" t="s">
        <v>4480</v>
      </c>
    </row>
    <row r="31" spans="2:18" s="3" customFormat="1" ht="27.95" customHeight="1">
      <c r="B31" s="563"/>
      <c r="C31" s="210"/>
      <c r="D31" s="20"/>
      <c r="E31" s="21"/>
      <c r="F31" s="31"/>
      <c r="G31" s="168" t="s">
        <v>886</v>
      </c>
      <c r="H31" s="164">
        <v>0.25</v>
      </c>
      <c r="I31" s="165" t="s">
        <v>339</v>
      </c>
      <c r="J31" s="13" t="s">
        <v>1820</v>
      </c>
      <c r="K31" s="165" t="s">
        <v>82</v>
      </c>
      <c r="L31" s="207" t="s">
        <v>1352</v>
      </c>
      <c r="M31" s="85">
        <f>M30</f>
        <v>10</v>
      </c>
      <c r="N31" s="15">
        <f t="shared" si="0"/>
        <v>0.99</v>
      </c>
      <c r="O31" s="78">
        <f t="shared" si="1"/>
        <v>0</v>
      </c>
      <c r="P31" s="78">
        <f t="shared" si="2"/>
        <v>2.4750000000000001</v>
      </c>
      <c r="Q31" s="153">
        <f t="shared" si="3"/>
        <v>2.5000000000000022E-2</v>
      </c>
      <c r="R31" s="558"/>
    </row>
    <row r="32" spans="2:18" s="3" customFormat="1" ht="27.95" customHeight="1">
      <c r="B32" s="563"/>
      <c r="C32" s="210"/>
      <c r="D32" s="20"/>
      <c r="E32" s="21"/>
      <c r="F32" s="31"/>
      <c r="G32" s="168" t="s">
        <v>887</v>
      </c>
      <c r="H32" s="164">
        <v>0.25</v>
      </c>
      <c r="I32" s="165" t="s">
        <v>339</v>
      </c>
      <c r="J32" s="13" t="s">
        <v>1820</v>
      </c>
      <c r="K32" s="165" t="s">
        <v>82</v>
      </c>
      <c r="L32" s="207" t="s">
        <v>1352</v>
      </c>
      <c r="M32" s="85">
        <f>M31</f>
        <v>10</v>
      </c>
      <c r="N32" s="15">
        <f t="shared" si="0"/>
        <v>0.99</v>
      </c>
      <c r="O32" s="78">
        <f t="shared" si="1"/>
        <v>0</v>
      </c>
      <c r="P32" s="78">
        <f t="shared" si="2"/>
        <v>2.4750000000000001</v>
      </c>
      <c r="Q32" s="153">
        <f t="shared" si="3"/>
        <v>2.5000000000000022E-2</v>
      </c>
      <c r="R32" s="558"/>
    </row>
    <row r="33" spans="2:18" s="3" customFormat="1" ht="27.95" customHeight="1">
      <c r="B33" s="563"/>
      <c r="C33" s="210"/>
      <c r="D33" s="20"/>
      <c r="E33" s="21"/>
      <c r="F33" s="31"/>
      <c r="G33" s="186" t="s">
        <v>888</v>
      </c>
      <c r="H33" s="183">
        <v>0.25</v>
      </c>
      <c r="I33" s="165" t="s">
        <v>204</v>
      </c>
      <c r="J33" s="13" t="s">
        <v>1820</v>
      </c>
      <c r="K33" s="165" t="s">
        <v>1374</v>
      </c>
      <c r="L33" s="207" t="s">
        <v>1352</v>
      </c>
      <c r="M33" s="93">
        <f>M32</f>
        <v>10</v>
      </c>
      <c r="N33" s="15">
        <f t="shared" si="0"/>
        <v>0.99</v>
      </c>
      <c r="O33" s="78">
        <f t="shared" si="1"/>
        <v>0</v>
      </c>
      <c r="P33" s="78">
        <f t="shared" si="2"/>
        <v>2.4750000000000001</v>
      </c>
      <c r="Q33" s="153">
        <f t="shared" si="3"/>
        <v>2.5000000000000022E-2</v>
      </c>
      <c r="R33" s="559"/>
    </row>
    <row r="34" spans="2:18" s="3" customFormat="1" ht="27.95" customHeight="1">
      <c r="B34" s="563"/>
      <c r="C34" s="210"/>
      <c r="D34" s="17" t="s">
        <v>1793</v>
      </c>
      <c r="E34" s="18" t="s">
        <v>890</v>
      </c>
      <c r="F34" s="19" t="s">
        <v>1794</v>
      </c>
      <c r="G34" s="14" t="s">
        <v>12</v>
      </c>
      <c r="H34" s="15">
        <v>0.8</v>
      </c>
      <c r="I34" s="179" t="s">
        <v>204</v>
      </c>
      <c r="J34" s="13" t="s">
        <v>1821</v>
      </c>
      <c r="K34" s="165" t="s">
        <v>1354</v>
      </c>
      <c r="L34" s="207" t="s">
        <v>1352</v>
      </c>
      <c r="M34" s="85">
        <v>0.2</v>
      </c>
      <c r="N34" s="15">
        <f t="shared" si="0"/>
        <v>0.99</v>
      </c>
      <c r="O34" s="78">
        <f t="shared" si="1"/>
        <v>0</v>
      </c>
      <c r="P34" s="78">
        <f t="shared" si="2"/>
        <v>0.15840000000000004</v>
      </c>
      <c r="Q34" s="153">
        <f t="shared" si="3"/>
        <v>1.6000000000000018E-3</v>
      </c>
      <c r="R34" s="171"/>
    </row>
    <row r="35" spans="2:18" s="3" customFormat="1" ht="27.95" customHeight="1">
      <c r="B35" s="563"/>
      <c r="C35" s="210"/>
      <c r="D35" s="20"/>
      <c r="E35" s="21"/>
      <c r="F35" s="31"/>
      <c r="G35" s="14" t="s">
        <v>13</v>
      </c>
      <c r="H35" s="15">
        <v>0.1</v>
      </c>
      <c r="I35" s="165" t="s">
        <v>222</v>
      </c>
      <c r="J35" s="12" t="s">
        <v>1814</v>
      </c>
      <c r="K35" s="16" t="s">
        <v>1815</v>
      </c>
      <c r="L35" s="12" t="s">
        <v>1816</v>
      </c>
      <c r="M35" s="85">
        <f>M34</f>
        <v>0.2</v>
      </c>
      <c r="N35" s="15">
        <f t="shared" si="0"/>
        <v>0</v>
      </c>
      <c r="O35" s="78">
        <f t="shared" si="1"/>
        <v>2.0000000000000004E-2</v>
      </c>
      <c r="P35" s="78">
        <f t="shared" si="2"/>
        <v>0</v>
      </c>
      <c r="Q35" s="153">
        <f t="shared" si="3"/>
        <v>0</v>
      </c>
      <c r="R35" s="171"/>
    </row>
    <row r="36" spans="2:18" s="3" customFormat="1" ht="27.95" customHeight="1">
      <c r="B36" s="563"/>
      <c r="C36" s="210"/>
      <c r="D36" s="20"/>
      <c r="E36" s="21"/>
      <c r="F36" s="31"/>
      <c r="G36" s="90" t="s">
        <v>14</v>
      </c>
      <c r="H36" s="172">
        <v>0.1</v>
      </c>
      <c r="I36" s="179" t="s">
        <v>941</v>
      </c>
      <c r="J36" s="12" t="s">
        <v>1814</v>
      </c>
      <c r="K36" s="16" t="s">
        <v>1815</v>
      </c>
      <c r="L36" s="12" t="s">
        <v>1816</v>
      </c>
      <c r="M36" s="93">
        <f>M35</f>
        <v>0.2</v>
      </c>
      <c r="N36" s="15">
        <f t="shared" si="0"/>
        <v>0</v>
      </c>
      <c r="O36" s="78">
        <f t="shared" si="1"/>
        <v>2.0000000000000004E-2</v>
      </c>
      <c r="P36" s="78">
        <f t="shared" si="2"/>
        <v>0</v>
      </c>
      <c r="Q36" s="153">
        <f t="shared" si="3"/>
        <v>0</v>
      </c>
      <c r="R36" s="171"/>
    </row>
    <row r="37" spans="2:18" s="3" customFormat="1" ht="27.95" customHeight="1">
      <c r="B37" s="563"/>
      <c r="C37" s="210"/>
      <c r="D37" s="17" t="s">
        <v>1795</v>
      </c>
      <c r="E37" s="18" t="s">
        <v>890</v>
      </c>
      <c r="F37" s="19" t="s">
        <v>1296</v>
      </c>
      <c r="G37" s="14" t="s">
        <v>12</v>
      </c>
      <c r="H37" s="15">
        <v>0.8</v>
      </c>
      <c r="I37" s="165" t="s">
        <v>81</v>
      </c>
      <c r="J37" s="12" t="s">
        <v>1814</v>
      </c>
      <c r="K37" s="16" t="s">
        <v>1815</v>
      </c>
      <c r="L37" s="12" t="s">
        <v>1816</v>
      </c>
      <c r="M37" s="85">
        <v>0.2</v>
      </c>
      <c r="N37" s="15">
        <f t="shared" si="0"/>
        <v>0</v>
      </c>
      <c r="O37" s="78">
        <f t="shared" si="1"/>
        <v>0.16000000000000003</v>
      </c>
      <c r="P37" s="78">
        <f t="shared" si="2"/>
        <v>0</v>
      </c>
      <c r="Q37" s="153">
        <f t="shared" si="3"/>
        <v>0</v>
      </c>
      <c r="R37" s="171"/>
    </row>
    <row r="38" spans="2:18" s="3" customFormat="1" ht="27.95" customHeight="1">
      <c r="B38" s="563"/>
      <c r="C38" s="210"/>
      <c r="D38" s="20"/>
      <c r="E38" s="21"/>
      <c r="F38" s="31"/>
      <c r="G38" s="14" t="s">
        <v>13</v>
      </c>
      <c r="H38" s="15">
        <v>0.1</v>
      </c>
      <c r="I38" s="165" t="s">
        <v>930</v>
      </c>
      <c r="J38" s="13" t="s">
        <v>1821</v>
      </c>
      <c r="K38" s="165" t="s">
        <v>1354</v>
      </c>
      <c r="L38" s="207" t="s">
        <v>1352</v>
      </c>
      <c r="M38" s="85">
        <f>M37</f>
        <v>0.2</v>
      </c>
      <c r="N38" s="15">
        <f t="shared" si="0"/>
        <v>0.99</v>
      </c>
      <c r="O38" s="78">
        <f t="shared" si="1"/>
        <v>0</v>
      </c>
      <c r="P38" s="78">
        <f t="shared" si="2"/>
        <v>1.9800000000000005E-2</v>
      </c>
      <c r="Q38" s="153">
        <f t="shared" si="3"/>
        <v>2.0000000000000023E-4</v>
      </c>
      <c r="R38" s="171"/>
    </row>
    <row r="39" spans="2:18" s="3" customFormat="1" ht="27.95" customHeight="1">
      <c r="B39" s="563"/>
      <c r="C39" s="210"/>
      <c r="D39" s="20"/>
      <c r="E39" s="21"/>
      <c r="F39" s="31"/>
      <c r="G39" s="90" t="s">
        <v>14</v>
      </c>
      <c r="H39" s="172">
        <v>0.1</v>
      </c>
      <c r="I39" s="179" t="s">
        <v>81</v>
      </c>
      <c r="J39" s="12" t="s">
        <v>1814</v>
      </c>
      <c r="K39" s="16" t="s">
        <v>1815</v>
      </c>
      <c r="L39" s="12" t="s">
        <v>1816</v>
      </c>
      <c r="M39" s="93">
        <f>M38</f>
        <v>0.2</v>
      </c>
      <c r="N39" s="15">
        <f t="shared" si="0"/>
        <v>0</v>
      </c>
      <c r="O39" s="78">
        <f t="shared" si="1"/>
        <v>2.0000000000000004E-2</v>
      </c>
      <c r="P39" s="78">
        <f t="shared" si="2"/>
        <v>0</v>
      </c>
      <c r="Q39" s="153">
        <f t="shared" si="3"/>
        <v>0</v>
      </c>
      <c r="R39" s="171"/>
    </row>
    <row r="40" spans="2:18" s="3" customFormat="1" ht="27.95" customHeight="1">
      <c r="B40" s="563"/>
      <c r="C40" s="210"/>
      <c r="D40" s="17" t="s">
        <v>1796</v>
      </c>
      <c r="E40" s="18" t="s">
        <v>1547</v>
      </c>
      <c r="F40" s="19" t="s">
        <v>1801</v>
      </c>
      <c r="G40" s="168" t="s">
        <v>356</v>
      </c>
      <c r="H40" s="164">
        <v>0.25</v>
      </c>
      <c r="I40" s="179" t="s">
        <v>81</v>
      </c>
      <c r="J40" s="12" t="s">
        <v>1814</v>
      </c>
      <c r="K40" s="16" t="s">
        <v>1815</v>
      </c>
      <c r="L40" s="12" t="s">
        <v>1816</v>
      </c>
      <c r="M40" s="85">
        <v>1</v>
      </c>
      <c r="N40" s="15">
        <f t="shared" si="0"/>
        <v>0</v>
      </c>
      <c r="O40" s="78">
        <f t="shared" si="1"/>
        <v>0.25</v>
      </c>
      <c r="P40" s="78">
        <f t="shared" si="2"/>
        <v>0</v>
      </c>
      <c r="Q40" s="153">
        <f t="shared" si="3"/>
        <v>0</v>
      </c>
      <c r="R40" s="561"/>
    </row>
    <row r="41" spans="2:18" s="3" customFormat="1" ht="27.95" customHeight="1">
      <c r="B41" s="563"/>
      <c r="C41" s="210"/>
      <c r="D41" s="20"/>
      <c r="E41" s="21"/>
      <c r="F41" s="31"/>
      <c r="G41" s="168" t="s">
        <v>886</v>
      </c>
      <c r="H41" s="164">
        <v>0.25</v>
      </c>
      <c r="I41" s="165" t="s">
        <v>930</v>
      </c>
      <c r="J41" s="13" t="s">
        <v>1821</v>
      </c>
      <c r="K41" s="165" t="s">
        <v>1354</v>
      </c>
      <c r="L41" s="207" t="s">
        <v>1352</v>
      </c>
      <c r="M41" s="85">
        <f>M40</f>
        <v>1</v>
      </c>
      <c r="N41" s="15">
        <f t="shared" si="0"/>
        <v>0.99</v>
      </c>
      <c r="O41" s="78">
        <f t="shared" si="1"/>
        <v>0</v>
      </c>
      <c r="P41" s="78">
        <f t="shared" si="2"/>
        <v>0.2475</v>
      </c>
      <c r="Q41" s="153">
        <f t="shared" si="3"/>
        <v>2.5000000000000022E-3</v>
      </c>
      <c r="R41" s="558"/>
    </row>
    <row r="42" spans="2:18" s="3" customFormat="1" ht="27.95" customHeight="1">
      <c r="B42" s="563"/>
      <c r="C42" s="210"/>
      <c r="D42" s="20"/>
      <c r="E42" s="21"/>
      <c r="F42" s="31"/>
      <c r="G42" s="168" t="s">
        <v>887</v>
      </c>
      <c r="H42" s="164">
        <v>0.25</v>
      </c>
      <c r="I42" s="165" t="s">
        <v>930</v>
      </c>
      <c r="J42" s="13" t="s">
        <v>1821</v>
      </c>
      <c r="K42" s="165" t="s">
        <v>1354</v>
      </c>
      <c r="L42" s="207" t="s">
        <v>1352</v>
      </c>
      <c r="M42" s="85">
        <f>M41</f>
        <v>1</v>
      </c>
      <c r="N42" s="15">
        <f t="shared" si="0"/>
        <v>0.99</v>
      </c>
      <c r="O42" s="78">
        <f t="shared" si="1"/>
        <v>0</v>
      </c>
      <c r="P42" s="78">
        <f t="shared" si="2"/>
        <v>0.2475</v>
      </c>
      <c r="Q42" s="153">
        <f t="shared" si="3"/>
        <v>2.5000000000000022E-3</v>
      </c>
      <c r="R42" s="558"/>
    </row>
    <row r="43" spans="2:18" s="3" customFormat="1" ht="27.95" customHeight="1">
      <c r="B43" s="563"/>
      <c r="C43" s="210"/>
      <c r="D43" s="20"/>
      <c r="E43" s="21"/>
      <c r="F43" s="31"/>
      <c r="G43" s="186" t="s">
        <v>888</v>
      </c>
      <c r="H43" s="183">
        <v>0.25</v>
      </c>
      <c r="I43" s="165" t="s">
        <v>930</v>
      </c>
      <c r="J43" s="13" t="s">
        <v>1821</v>
      </c>
      <c r="K43" s="165" t="s">
        <v>1354</v>
      </c>
      <c r="L43" s="207" t="s">
        <v>1352</v>
      </c>
      <c r="M43" s="93">
        <f>M42</f>
        <v>1</v>
      </c>
      <c r="N43" s="15">
        <f t="shared" si="0"/>
        <v>0.99</v>
      </c>
      <c r="O43" s="78">
        <f t="shared" si="1"/>
        <v>0</v>
      </c>
      <c r="P43" s="78">
        <f t="shared" si="2"/>
        <v>0.2475</v>
      </c>
      <c r="Q43" s="153">
        <f t="shared" si="3"/>
        <v>2.5000000000000022E-3</v>
      </c>
      <c r="R43" s="558"/>
    </row>
    <row r="44" spans="2:18" s="3" customFormat="1" ht="27.95" customHeight="1">
      <c r="B44" s="563"/>
      <c r="C44" s="210"/>
      <c r="D44" s="17" t="s">
        <v>1797</v>
      </c>
      <c r="E44" s="18" t="s">
        <v>71</v>
      </c>
      <c r="F44" s="19" t="s">
        <v>1798</v>
      </c>
      <c r="G44" s="14" t="s">
        <v>205</v>
      </c>
      <c r="H44" s="15">
        <v>0.4</v>
      </c>
      <c r="I44" s="179" t="s">
        <v>81</v>
      </c>
      <c r="J44" s="12" t="s">
        <v>1814</v>
      </c>
      <c r="K44" s="16" t="s">
        <v>1815</v>
      </c>
      <c r="L44" s="12" t="s">
        <v>1816</v>
      </c>
      <c r="M44" s="85">
        <v>2</v>
      </c>
      <c r="N44" s="15">
        <f t="shared" si="0"/>
        <v>0</v>
      </c>
      <c r="O44" s="78">
        <f t="shared" si="1"/>
        <v>0.8</v>
      </c>
      <c r="P44" s="78">
        <f t="shared" si="2"/>
        <v>0</v>
      </c>
      <c r="Q44" s="153">
        <f t="shared" si="3"/>
        <v>0</v>
      </c>
      <c r="R44" s="171"/>
    </row>
    <row r="45" spans="2:18" s="3" customFormat="1" ht="27.95" customHeight="1">
      <c r="B45" s="563"/>
      <c r="C45" s="210"/>
      <c r="D45" s="20"/>
      <c r="E45" s="21"/>
      <c r="F45" s="31"/>
      <c r="G45" s="14" t="s">
        <v>206</v>
      </c>
      <c r="H45" s="15">
        <v>0.4</v>
      </c>
      <c r="I45" s="165" t="s">
        <v>930</v>
      </c>
      <c r="J45" s="13" t="s">
        <v>1821</v>
      </c>
      <c r="K45" s="165" t="s">
        <v>1354</v>
      </c>
      <c r="L45" s="207" t="s">
        <v>1352</v>
      </c>
      <c r="M45" s="209">
        <f>M44</f>
        <v>2</v>
      </c>
      <c r="N45" s="15">
        <f t="shared" si="0"/>
        <v>0.99</v>
      </c>
      <c r="O45" s="78">
        <f t="shared" si="1"/>
        <v>0</v>
      </c>
      <c r="P45" s="78">
        <f t="shared" si="2"/>
        <v>0.79200000000000004</v>
      </c>
      <c r="Q45" s="153">
        <f t="shared" si="3"/>
        <v>8.0000000000000071E-3</v>
      </c>
      <c r="R45" s="171"/>
    </row>
    <row r="46" spans="2:18" s="3" customFormat="1" ht="27.95" customHeight="1">
      <c r="B46" s="563"/>
      <c r="C46" s="210"/>
      <c r="D46" s="20"/>
      <c r="E46" s="21"/>
      <c r="F46" s="31"/>
      <c r="G46" s="90" t="s">
        <v>14</v>
      </c>
      <c r="H46" s="172">
        <v>0.2</v>
      </c>
      <c r="I46" s="179" t="s">
        <v>81</v>
      </c>
      <c r="J46" s="12" t="s">
        <v>1814</v>
      </c>
      <c r="K46" s="16" t="s">
        <v>1815</v>
      </c>
      <c r="L46" s="12" t="s">
        <v>1816</v>
      </c>
      <c r="M46" s="85">
        <f>M45</f>
        <v>2</v>
      </c>
      <c r="N46" s="15">
        <f t="shared" si="0"/>
        <v>0</v>
      </c>
      <c r="O46" s="78">
        <f t="shared" si="1"/>
        <v>0.4</v>
      </c>
      <c r="P46" s="78">
        <f t="shared" si="2"/>
        <v>0</v>
      </c>
      <c r="Q46" s="153">
        <f t="shared" si="3"/>
        <v>0</v>
      </c>
      <c r="R46" s="171"/>
    </row>
    <row r="47" spans="2:18" s="3" customFormat="1" ht="27.95" customHeight="1">
      <c r="B47" s="563"/>
      <c r="C47" s="210"/>
      <c r="D47" s="17" t="s">
        <v>1799</v>
      </c>
      <c r="E47" s="18" t="s">
        <v>890</v>
      </c>
      <c r="F47" s="19" t="s">
        <v>1800</v>
      </c>
      <c r="G47" s="14" t="s">
        <v>12</v>
      </c>
      <c r="H47" s="15">
        <v>0.8</v>
      </c>
      <c r="I47" s="179" t="s">
        <v>204</v>
      </c>
      <c r="J47" s="13" t="s">
        <v>1821</v>
      </c>
      <c r="K47" s="165" t="s">
        <v>1354</v>
      </c>
      <c r="L47" s="207" t="s">
        <v>1352</v>
      </c>
      <c r="M47" s="85">
        <v>0.2</v>
      </c>
      <c r="N47" s="15">
        <f t="shared" ref="N47:N52" si="4">IF(K47="Detected", 0.99,0)</f>
        <v>0.99</v>
      </c>
      <c r="O47" s="78">
        <f t="shared" ref="O47:O52" si="5">IF(I47="Safe", M47*H47,0)</f>
        <v>0</v>
      </c>
      <c r="P47" s="78">
        <f t="shared" ref="P47:P52" si="6">IF(I47="Dangerous",M47*H47*N47,0)</f>
        <v>0.15840000000000004</v>
      </c>
      <c r="Q47" s="153">
        <f t="shared" ref="Q47:Q52" si="7">IF(P47=0,0,M47*H47*(1-N47))</f>
        <v>1.6000000000000018E-3</v>
      </c>
      <c r="R47" s="171"/>
    </row>
    <row r="48" spans="2:18" s="3" customFormat="1" ht="27.95" customHeight="1">
      <c r="B48" s="563"/>
      <c r="C48" s="210"/>
      <c r="D48" s="20"/>
      <c r="E48" s="21"/>
      <c r="F48" s="31"/>
      <c r="G48" s="14" t="s">
        <v>13</v>
      </c>
      <c r="H48" s="15">
        <v>0.1</v>
      </c>
      <c r="I48" s="165" t="s">
        <v>222</v>
      </c>
      <c r="J48" s="12" t="s">
        <v>1814</v>
      </c>
      <c r="K48" s="16" t="s">
        <v>1815</v>
      </c>
      <c r="L48" s="12" t="s">
        <v>1816</v>
      </c>
      <c r="M48" s="85">
        <f>M47</f>
        <v>0.2</v>
      </c>
      <c r="N48" s="15">
        <f t="shared" si="4"/>
        <v>0</v>
      </c>
      <c r="O48" s="78">
        <f t="shared" si="5"/>
        <v>2.0000000000000004E-2</v>
      </c>
      <c r="P48" s="78">
        <f t="shared" si="6"/>
        <v>0</v>
      </c>
      <c r="Q48" s="153">
        <f t="shared" si="7"/>
        <v>0</v>
      </c>
      <c r="R48" s="171"/>
    </row>
    <row r="49" spans="2:18" s="3" customFormat="1" ht="27.95" customHeight="1">
      <c r="B49" s="563"/>
      <c r="C49" s="210"/>
      <c r="D49" s="20"/>
      <c r="E49" s="21"/>
      <c r="F49" s="31"/>
      <c r="G49" s="90" t="s">
        <v>14</v>
      </c>
      <c r="H49" s="172">
        <v>0.1</v>
      </c>
      <c r="I49" s="179" t="s">
        <v>941</v>
      </c>
      <c r="J49" s="92" t="s">
        <v>1814</v>
      </c>
      <c r="K49" s="91" t="s">
        <v>1815</v>
      </c>
      <c r="L49" s="92" t="s">
        <v>1816</v>
      </c>
      <c r="M49" s="93">
        <f>M48</f>
        <v>0.2</v>
      </c>
      <c r="N49" s="172">
        <f t="shared" si="4"/>
        <v>0</v>
      </c>
      <c r="O49" s="174">
        <f t="shared" si="5"/>
        <v>2.0000000000000004E-2</v>
      </c>
      <c r="P49" s="174">
        <f t="shared" si="6"/>
        <v>0</v>
      </c>
      <c r="Q49" s="175">
        <f t="shared" si="7"/>
        <v>0</v>
      </c>
      <c r="R49" s="171"/>
    </row>
    <row r="50" spans="2:18" s="3" customFormat="1" ht="27.95" customHeight="1">
      <c r="B50" s="563"/>
      <c r="C50" s="218" t="s">
        <v>1822</v>
      </c>
      <c r="D50" s="17" t="s">
        <v>1823</v>
      </c>
      <c r="E50" s="18" t="s">
        <v>890</v>
      </c>
      <c r="F50" s="19" t="s">
        <v>1300</v>
      </c>
      <c r="G50" s="14" t="s">
        <v>12</v>
      </c>
      <c r="H50" s="15">
        <v>0.8</v>
      </c>
      <c r="I50" s="165" t="s">
        <v>204</v>
      </c>
      <c r="J50" s="13" t="s">
        <v>1836</v>
      </c>
      <c r="K50" s="165" t="s">
        <v>300</v>
      </c>
      <c r="L50" s="206" t="s">
        <v>1803</v>
      </c>
      <c r="M50" s="85">
        <v>0.2</v>
      </c>
      <c r="N50" s="15">
        <f t="shared" si="4"/>
        <v>0.99</v>
      </c>
      <c r="O50" s="78">
        <f t="shared" si="5"/>
        <v>0</v>
      </c>
      <c r="P50" s="78">
        <f t="shared" si="6"/>
        <v>0.15840000000000004</v>
      </c>
      <c r="Q50" s="153">
        <f t="shared" si="7"/>
        <v>1.6000000000000018E-3</v>
      </c>
      <c r="R50" s="171"/>
    </row>
    <row r="51" spans="2:18" s="3" customFormat="1" ht="27.95" customHeight="1">
      <c r="B51" s="563"/>
      <c r="C51" s="210"/>
      <c r="D51" s="20"/>
      <c r="E51" s="21"/>
      <c r="F51" s="31"/>
      <c r="G51" s="14" t="s">
        <v>13</v>
      </c>
      <c r="H51" s="15">
        <v>0.1</v>
      </c>
      <c r="I51" s="165" t="s">
        <v>941</v>
      </c>
      <c r="J51" s="13" t="s">
        <v>946</v>
      </c>
      <c r="K51" s="165" t="s">
        <v>1080</v>
      </c>
      <c r="L51" s="13" t="s">
        <v>217</v>
      </c>
      <c r="M51" s="85">
        <f>M50</f>
        <v>0.2</v>
      </c>
      <c r="N51" s="15">
        <f t="shared" si="4"/>
        <v>0</v>
      </c>
      <c r="O51" s="78">
        <f t="shared" si="5"/>
        <v>2.0000000000000004E-2</v>
      </c>
      <c r="P51" s="78">
        <f t="shared" si="6"/>
        <v>0</v>
      </c>
      <c r="Q51" s="153">
        <f t="shared" si="7"/>
        <v>0</v>
      </c>
      <c r="R51" s="171"/>
    </row>
    <row r="52" spans="2:18" s="3" customFormat="1" ht="27.95" customHeight="1">
      <c r="B52" s="563"/>
      <c r="C52" s="210"/>
      <c r="D52" s="20"/>
      <c r="E52" s="21"/>
      <c r="F52" s="31"/>
      <c r="G52" s="90" t="s">
        <v>14</v>
      </c>
      <c r="H52" s="172">
        <v>0.1</v>
      </c>
      <c r="I52" s="179" t="s">
        <v>941</v>
      </c>
      <c r="J52" s="13" t="s">
        <v>1369</v>
      </c>
      <c r="K52" s="165" t="s">
        <v>79</v>
      </c>
      <c r="L52" s="13" t="s">
        <v>109</v>
      </c>
      <c r="M52" s="93">
        <f>M51</f>
        <v>0.2</v>
      </c>
      <c r="N52" s="15">
        <f t="shared" si="4"/>
        <v>0</v>
      </c>
      <c r="O52" s="78">
        <f t="shared" si="5"/>
        <v>2.0000000000000004E-2</v>
      </c>
      <c r="P52" s="78">
        <f t="shared" si="6"/>
        <v>0</v>
      </c>
      <c r="Q52" s="153">
        <f t="shared" si="7"/>
        <v>0</v>
      </c>
      <c r="R52" s="171"/>
    </row>
    <row r="53" spans="2:18" s="3" customFormat="1" ht="27.95" customHeight="1">
      <c r="B53" s="563"/>
      <c r="C53" s="210"/>
      <c r="D53" s="17" t="s">
        <v>1824</v>
      </c>
      <c r="E53" s="18" t="s">
        <v>890</v>
      </c>
      <c r="F53" s="19" t="s">
        <v>1301</v>
      </c>
      <c r="G53" s="14" t="s">
        <v>12</v>
      </c>
      <c r="H53" s="15">
        <v>0.8</v>
      </c>
      <c r="I53" s="179" t="s">
        <v>81</v>
      </c>
      <c r="J53" s="13" t="s">
        <v>946</v>
      </c>
      <c r="K53" s="165" t="s">
        <v>1080</v>
      </c>
      <c r="L53" s="13" t="s">
        <v>217</v>
      </c>
      <c r="M53" s="85">
        <v>0.2</v>
      </c>
      <c r="N53" s="15">
        <f t="shared" ref="N53:N95" si="8">IF(K53="Detected", 0.99,0)</f>
        <v>0</v>
      </c>
      <c r="O53" s="78">
        <f t="shared" ref="O53:O95" si="9">IF(I53="Safe", M53*H53,0)</f>
        <v>0.16000000000000003</v>
      </c>
      <c r="P53" s="78">
        <f t="shared" ref="P53:P95" si="10">IF(I53="Dangerous",M53*H53*N53,0)</f>
        <v>0</v>
      </c>
      <c r="Q53" s="153">
        <f t="shared" ref="Q53:Q95" si="11">IF(P53=0,0,M53*H53*(1-N53))</f>
        <v>0</v>
      </c>
      <c r="R53" s="171"/>
    </row>
    <row r="54" spans="2:18" s="3" customFormat="1" ht="27.95" customHeight="1">
      <c r="B54" s="563"/>
      <c r="C54" s="210"/>
      <c r="D54" s="20"/>
      <c r="E54" s="21"/>
      <c r="F54" s="31"/>
      <c r="G54" s="14" t="s">
        <v>13</v>
      </c>
      <c r="H54" s="15">
        <v>0.1</v>
      </c>
      <c r="I54" s="165" t="s">
        <v>1359</v>
      </c>
      <c r="J54" s="13" t="s">
        <v>1837</v>
      </c>
      <c r="K54" s="165" t="s">
        <v>221</v>
      </c>
      <c r="L54" s="206" t="s">
        <v>1352</v>
      </c>
      <c r="M54" s="85">
        <f>M53</f>
        <v>0.2</v>
      </c>
      <c r="N54" s="15">
        <f t="shared" si="8"/>
        <v>0.99</v>
      </c>
      <c r="O54" s="78">
        <f t="shared" si="9"/>
        <v>0</v>
      </c>
      <c r="P54" s="78">
        <f t="shared" si="10"/>
        <v>1.9800000000000005E-2</v>
      </c>
      <c r="Q54" s="153">
        <f t="shared" si="11"/>
        <v>2.0000000000000023E-4</v>
      </c>
      <c r="R54" s="171"/>
    </row>
    <row r="55" spans="2:18" s="3" customFormat="1" ht="27.95" customHeight="1">
      <c r="B55" s="563"/>
      <c r="C55" s="210"/>
      <c r="D55" s="20"/>
      <c r="E55" s="21"/>
      <c r="F55" s="31"/>
      <c r="G55" s="90" t="s">
        <v>14</v>
      </c>
      <c r="H55" s="172">
        <v>0.1</v>
      </c>
      <c r="I55" s="179" t="s">
        <v>81</v>
      </c>
      <c r="J55" s="13" t="s">
        <v>946</v>
      </c>
      <c r="K55" s="165" t="s">
        <v>1080</v>
      </c>
      <c r="L55" s="13" t="s">
        <v>217</v>
      </c>
      <c r="M55" s="93">
        <f>M54</f>
        <v>0.2</v>
      </c>
      <c r="N55" s="15">
        <f t="shared" si="8"/>
        <v>0</v>
      </c>
      <c r="O55" s="78">
        <f t="shared" si="9"/>
        <v>2.0000000000000004E-2</v>
      </c>
      <c r="P55" s="78">
        <f t="shared" si="10"/>
        <v>0</v>
      </c>
      <c r="Q55" s="153">
        <f t="shared" si="11"/>
        <v>0</v>
      </c>
      <c r="R55" s="171"/>
    </row>
    <row r="56" spans="2:18" s="3" customFormat="1" ht="27.95" customHeight="1">
      <c r="B56" s="563"/>
      <c r="C56" s="210"/>
      <c r="D56" s="17" t="s">
        <v>1825</v>
      </c>
      <c r="E56" s="18" t="s">
        <v>1247</v>
      </c>
      <c r="F56" s="19" t="s">
        <v>1295</v>
      </c>
      <c r="G56" s="168" t="s">
        <v>1326</v>
      </c>
      <c r="H56" s="164">
        <v>0.3</v>
      </c>
      <c r="I56" s="165" t="s">
        <v>204</v>
      </c>
      <c r="J56" s="13" t="s">
        <v>1838</v>
      </c>
      <c r="K56" s="165" t="s">
        <v>1350</v>
      </c>
      <c r="L56" s="207" t="s">
        <v>1352</v>
      </c>
      <c r="M56" s="85">
        <v>10</v>
      </c>
      <c r="N56" s="15">
        <f t="shared" si="8"/>
        <v>0.99</v>
      </c>
      <c r="O56" s="78">
        <f t="shared" si="9"/>
        <v>0</v>
      </c>
      <c r="P56" s="78">
        <f t="shared" si="10"/>
        <v>2.9699999999999998</v>
      </c>
      <c r="Q56" s="153">
        <f t="shared" si="11"/>
        <v>3.0000000000000027E-2</v>
      </c>
      <c r="R56" s="557" t="s">
        <v>4480</v>
      </c>
    </row>
    <row r="57" spans="2:18" s="3" customFormat="1" ht="27.95" customHeight="1">
      <c r="B57" s="563"/>
      <c r="C57" s="210"/>
      <c r="D57" s="20"/>
      <c r="E57" s="21"/>
      <c r="F57" s="31"/>
      <c r="G57" s="168" t="s">
        <v>1327</v>
      </c>
      <c r="H57" s="164">
        <v>0.3</v>
      </c>
      <c r="I57" s="161" t="s">
        <v>68</v>
      </c>
      <c r="J57" s="13" t="s">
        <v>1838</v>
      </c>
      <c r="K57" s="161" t="s">
        <v>1350</v>
      </c>
      <c r="L57" s="207" t="s">
        <v>1352</v>
      </c>
      <c r="M57" s="85">
        <f>M56</f>
        <v>10</v>
      </c>
      <c r="N57" s="15">
        <f t="shared" si="8"/>
        <v>0.99</v>
      </c>
      <c r="O57" s="78">
        <f t="shared" si="9"/>
        <v>0</v>
      </c>
      <c r="P57" s="78">
        <f t="shared" si="10"/>
        <v>2.9699999999999998</v>
      </c>
      <c r="Q57" s="153">
        <f t="shared" si="11"/>
        <v>3.0000000000000027E-2</v>
      </c>
      <c r="R57" s="558"/>
    </row>
    <row r="58" spans="2:18" s="3" customFormat="1" ht="27.95" customHeight="1">
      <c r="B58" s="563"/>
      <c r="C58" s="210"/>
      <c r="D58" s="20"/>
      <c r="E58" s="21"/>
      <c r="F58" s="31"/>
      <c r="G58" s="168" t="s">
        <v>1328</v>
      </c>
      <c r="H58" s="164">
        <v>0.3</v>
      </c>
      <c r="I58" s="165" t="s">
        <v>1356</v>
      </c>
      <c r="J58" s="162" t="s">
        <v>1839</v>
      </c>
      <c r="K58" s="161" t="s">
        <v>1350</v>
      </c>
      <c r="L58" s="207" t="s">
        <v>1352</v>
      </c>
      <c r="M58" s="85">
        <f>M57</f>
        <v>10</v>
      </c>
      <c r="N58" s="15">
        <f t="shared" si="8"/>
        <v>0.99</v>
      </c>
      <c r="O58" s="78">
        <f t="shared" si="9"/>
        <v>0</v>
      </c>
      <c r="P58" s="78">
        <f t="shared" si="10"/>
        <v>2.9699999999999998</v>
      </c>
      <c r="Q58" s="153">
        <f t="shared" si="11"/>
        <v>3.0000000000000027E-2</v>
      </c>
      <c r="R58" s="558"/>
    </row>
    <row r="59" spans="2:18" s="3" customFormat="1" ht="39.950000000000003" customHeight="1">
      <c r="B59" s="563"/>
      <c r="C59" s="210"/>
      <c r="D59" s="20"/>
      <c r="E59" s="21"/>
      <c r="F59" s="31"/>
      <c r="G59" s="168" t="s">
        <v>1329</v>
      </c>
      <c r="H59" s="164">
        <v>0.1</v>
      </c>
      <c r="I59" s="165" t="s">
        <v>1356</v>
      </c>
      <c r="J59" s="162" t="s">
        <v>1840</v>
      </c>
      <c r="K59" s="165" t="s">
        <v>1350</v>
      </c>
      <c r="L59" s="207" t="s">
        <v>1352</v>
      </c>
      <c r="M59" s="93">
        <f>M58</f>
        <v>10</v>
      </c>
      <c r="N59" s="15">
        <f t="shared" si="8"/>
        <v>0.99</v>
      </c>
      <c r="O59" s="78">
        <f t="shared" si="9"/>
        <v>0</v>
      </c>
      <c r="P59" s="78">
        <f t="shared" si="10"/>
        <v>0.99</v>
      </c>
      <c r="Q59" s="153">
        <f t="shared" si="11"/>
        <v>1.0000000000000009E-2</v>
      </c>
      <c r="R59" s="559"/>
    </row>
    <row r="60" spans="2:18" s="3" customFormat="1" ht="27.95" customHeight="1">
      <c r="B60" s="563"/>
      <c r="C60" s="210"/>
      <c r="D60" s="17" t="s">
        <v>1826</v>
      </c>
      <c r="E60" s="18" t="s">
        <v>890</v>
      </c>
      <c r="F60" s="19" t="s">
        <v>1786</v>
      </c>
      <c r="G60" s="14" t="s">
        <v>12</v>
      </c>
      <c r="H60" s="15">
        <v>0.8</v>
      </c>
      <c r="I60" s="165" t="s">
        <v>204</v>
      </c>
      <c r="J60" s="13" t="s">
        <v>1841</v>
      </c>
      <c r="K60" s="161" t="s">
        <v>1350</v>
      </c>
      <c r="L60" s="207" t="s">
        <v>1352</v>
      </c>
      <c r="M60" s="85">
        <v>0.2</v>
      </c>
      <c r="N60" s="15">
        <f t="shared" si="8"/>
        <v>0.99</v>
      </c>
      <c r="O60" s="78">
        <f t="shared" si="9"/>
        <v>0</v>
      </c>
      <c r="P60" s="78">
        <f t="shared" si="10"/>
        <v>0.15840000000000004</v>
      </c>
      <c r="Q60" s="153">
        <f t="shared" si="11"/>
        <v>1.6000000000000018E-3</v>
      </c>
      <c r="R60" s="171"/>
    </row>
    <row r="61" spans="2:18" s="3" customFormat="1" ht="27.95" customHeight="1">
      <c r="B61" s="563"/>
      <c r="C61" s="210"/>
      <c r="D61" s="20"/>
      <c r="E61" s="21"/>
      <c r="F61" s="31"/>
      <c r="G61" s="14" t="s">
        <v>13</v>
      </c>
      <c r="H61" s="15">
        <v>0.1</v>
      </c>
      <c r="I61" s="165" t="s">
        <v>941</v>
      </c>
      <c r="J61" s="13" t="s">
        <v>1369</v>
      </c>
      <c r="K61" s="165" t="s">
        <v>79</v>
      </c>
      <c r="L61" s="13" t="s">
        <v>109</v>
      </c>
      <c r="M61" s="85">
        <f>M60</f>
        <v>0.2</v>
      </c>
      <c r="N61" s="15">
        <f t="shared" si="8"/>
        <v>0</v>
      </c>
      <c r="O61" s="78">
        <f t="shared" si="9"/>
        <v>2.0000000000000004E-2</v>
      </c>
      <c r="P61" s="78">
        <f t="shared" si="10"/>
        <v>0</v>
      </c>
      <c r="Q61" s="153">
        <f t="shared" si="11"/>
        <v>0</v>
      </c>
      <c r="R61" s="171"/>
    </row>
    <row r="62" spans="2:18" s="3" customFormat="1" ht="27.95" customHeight="1">
      <c r="B62" s="563"/>
      <c r="C62" s="210"/>
      <c r="D62" s="20"/>
      <c r="E62" s="21"/>
      <c r="F62" s="31"/>
      <c r="G62" s="90" t="s">
        <v>14</v>
      </c>
      <c r="H62" s="172">
        <v>0.1</v>
      </c>
      <c r="I62" s="179" t="s">
        <v>941</v>
      </c>
      <c r="J62" s="13" t="s">
        <v>946</v>
      </c>
      <c r="K62" s="165" t="s">
        <v>1080</v>
      </c>
      <c r="L62" s="13" t="s">
        <v>217</v>
      </c>
      <c r="M62" s="93">
        <f>M61</f>
        <v>0.2</v>
      </c>
      <c r="N62" s="15">
        <f t="shared" si="8"/>
        <v>0</v>
      </c>
      <c r="O62" s="78">
        <f t="shared" si="9"/>
        <v>2.0000000000000004E-2</v>
      </c>
      <c r="P62" s="78">
        <f t="shared" si="10"/>
        <v>0</v>
      </c>
      <c r="Q62" s="153">
        <f t="shared" si="11"/>
        <v>0</v>
      </c>
      <c r="R62" s="171"/>
    </row>
    <row r="63" spans="2:18" s="3" customFormat="1" ht="27.95" customHeight="1">
      <c r="B63" s="563"/>
      <c r="C63" s="210"/>
      <c r="D63" s="17" t="s">
        <v>1827</v>
      </c>
      <c r="E63" s="18" t="s">
        <v>1788</v>
      </c>
      <c r="F63" s="19" t="s">
        <v>1802</v>
      </c>
      <c r="G63" s="168" t="s">
        <v>356</v>
      </c>
      <c r="H63" s="164">
        <v>0.25</v>
      </c>
      <c r="I63" s="165" t="s">
        <v>339</v>
      </c>
      <c r="J63" s="13" t="s">
        <v>1842</v>
      </c>
      <c r="K63" s="165" t="s">
        <v>82</v>
      </c>
      <c r="L63" s="207" t="s">
        <v>1352</v>
      </c>
      <c r="M63" s="85">
        <v>10</v>
      </c>
      <c r="N63" s="15">
        <f t="shared" si="8"/>
        <v>0.99</v>
      </c>
      <c r="O63" s="78">
        <f t="shared" si="9"/>
        <v>0</v>
      </c>
      <c r="P63" s="78">
        <f t="shared" si="10"/>
        <v>2.4750000000000001</v>
      </c>
      <c r="Q63" s="153">
        <f t="shared" si="11"/>
        <v>2.5000000000000022E-2</v>
      </c>
      <c r="R63" s="171"/>
    </row>
    <row r="64" spans="2:18" s="3" customFormat="1" ht="27.95" customHeight="1">
      <c r="B64" s="563"/>
      <c r="C64" s="210"/>
      <c r="D64" s="20"/>
      <c r="E64" s="21"/>
      <c r="F64" s="31"/>
      <c r="G64" s="168" t="s">
        <v>886</v>
      </c>
      <c r="H64" s="164">
        <v>0.25</v>
      </c>
      <c r="I64" s="16" t="s">
        <v>339</v>
      </c>
      <c r="J64" s="13" t="s">
        <v>1843</v>
      </c>
      <c r="K64" s="16" t="s">
        <v>1810</v>
      </c>
      <c r="L64" s="207" t="s">
        <v>1352</v>
      </c>
      <c r="M64" s="85">
        <f>M63</f>
        <v>10</v>
      </c>
      <c r="N64" s="15">
        <f t="shared" si="8"/>
        <v>0.99</v>
      </c>
      <c r="O64" s="78">
        <f t="shared" si="9"/>
        <v>0</v>
      </c>
      <c r="P64" s="78">
        <f t="shared" si="10"/>
        <v>2.4750000000000001</v>
      </c>
      <c r="Q64" s="153">
        <f t="shared" si="11"/>
        <v>2.5000000000000022E-2</v>
      </c>
      <c r="R64" s="171"/>
    </row>
    <row r="65" spans="2:18" s="3" customFormat="1" ht="27.95" customHeight="1">
      <c r="B65" s="563"/>
      <c r="C65" s="210"/>
      <c r="D65" s="20"/>
      <c r="E65" s="21"/>
      <c r="F65" s="31"/>
      <c r="G65" s="168" t="s">
        <v>887</v>
      </c>
      <c r="H65" s="164">
        <v>0.25</v>
      </c>
      <c r="I65" s="16" t="s">
        <v>339</v>
      </c>
      <c r="J65" s="13" t="s">
        <v>1842</v>
      </c>
      <c r="K65" s="16" t="s">
        <v>300</v>
      </c>
      <c r="L65" s="207" t="s">
        <v>1352</v>
      </c>
      <c r="M65" s="85">
        <f>M64</f>
        <v>10</v>
      </c>
      <c r="N65" s="15">
        <f t="shared" si="8"/>
        <v>0.99</v>
      </c>
      <c r="O65" s="78">
        <f t="shared" si="9"/>
        <v>0</v>
      </c>
      <c r="P65" s="78">
        <f t="shared" si="10"/>
        <v>2.4750000000000001</v>
      </c>
      <c r="Q65" s="153">
        <f t="shared" si="11"/>
        <v>2.5000000000000022E-2</v>
      </c>
      <c r="R65" s="171"/>
    </row>
    <row r="66" spans="2:18" s="3" customFormat="1" ht="27.95" customHeight="1">
      <c r="B66" s="563"/>
      <c r="C66" s="210"/>
      <c r="D66" s="20"/>
      <c r="E66" s="21"/>
      <c r="F66" s="31"/>
      <c r="G66" s="186" t="s">
        <v>888</v>
      </c>
      <c r="H66" s="183">
        <v>0.25</v>
      </c>
      <c r="I66" s="165" t="s">
        <v>68</v>
      </c>
      <c r="J66" s="13" t="s">
        <v>1843</v>
      </c>
      <c r="K66" s="165" t="s">
        <v>82</v>
      </c>
      <c r="L66" s="207" t="s">
        <v>1352</v>
      </c>
      <c r="M66" s="93">
        <f>M65</f>
        <v>10</v>
      </c>
      <c r="N66" s="15">
        <f t="shared" si="8"/>
        <v>0.99</v>
      </c>
      <c r="O66" s="78">
        <f t="shared" si="9"/>
        <v>0</v>
      </c>
      <c r="P66" s="78">
        <f t="shared" si="10"/>
        <v>2.4750000000000001</v>
      </c>
      <c r="Q66" s="153">
        <f t="shared" si="11"/>
        <v>2.5000000000000022E-2</v>
      </c>
      <c r="R66" s="171"/>
    </row>
    <row r="67" spans="2:18" s="3" customFormat="1" ht="27.95" customHeight="1">
      <c r="B67" s="563"/>
      <c r="C67" s="210"/>
      <c r="D67" s="17" t="s">
        <v>1828</v>
      </c>
      <c r="E67" s="18" t="s">
        <v>890</v>
      </c>
      <c r="F67" s="19" t="s">
        <v>1313</v>
      </c>
      <c r="G67" s="14" t="s">
        <v>12</v>
      </c>
      <c r="H67" s="15">
        <v>0.8</v>
      </c>
      <c r="I67" s="27" t="s">
        <v>1811</v>
      </c>
      <c r="J67" s="13" t="s">
        <v>1842</v>
      </c>
      <c r="K67" s="27" t="s">
        <v>1812</v>
      </c>
      <c r="L67" s="207" t="s">
        <v>1352</v>
      </c>
      <c r="M67" s="85">
        <v>0.2</v>
      </c>
      <c r="N67" s="15">
        <f t="shared" si="8"/>
        <v>0.99</v>
      </c>
      <c r="O67" s="78">
        <f t="shared" si="9"/>
        <v>0</v>
      </c>
      <c r="P67" s="78">
        <f t="shared" si="10"/>
        <v>0.15840000000000004</v>
      </c>
      <c r="Q67" s="153">
        <f t="shared" si="11"/>
        <v>1.6000000000000018E-3</v>
      </c>
      <c r="R67" s="171"/>
    </row>
    <row r="68" spans="2:18" s="3" customFormat="1" ht="27.95" customHeight="1">
      <c r="B68" s="563"/>
      <c r="C68" s="210"/>
      <c r="D68" s="20"/>
      <c r="E68" s="21"/>
      <c r="F68" s="31"/>
      <c r="G68" s="14" t="s">
        <v>13</v>
      </c>
      <c r="H68" s="15">
        <v>0.1</v>
      </c>
      <c r="I68" s="16" t="s">
        <v>1811</v>
      </c>
      <c r="J68" s="11" t="s">
        <v>1844</v>
      </c>
      <c r="K68" s="27" t="s">
        <v>82</v>
      </c>
      <c r="L68" s="207" t="s">
        <v>1352</v>
      </c>
      <c r="M68" s="85">
        <f>M67</f>
        <v>0.2</v>
      </c>
      <c r="N68" s="15">
        <f t="shared" si="8"/>
        <v>0.99</v>
      </c>
      <c r="O68" s="78">
        <f t="shared" si="9"/>
        <v>0</v>
      </c>
      <c r="P68" s="78">
        <f t="shared" si="10"/>
        <v>1.9800000000000005E-2</v>
      </c>
      <c r="Q68" s="153">
        <f t="shared" si="11"/>
        <v>2.0000000000000023E-4</v>
      </c>
      <c r="R68" s="171"/>
    </row>
    <row r="69" spans="2:18" s="3" customFormat="1" ht="27.95" customHeight="1">
      <c r="B69" s="563"/>
      <c r="C69" s="210"/>
      <c r="D69" s="20"/>
      <c r="E69" s="21"/>
      <c r="F69" s="31"/>
      <c r="G69" s="90" t="s">
        <v>14</v>
      </c>
      <c r="H69" s="172">
        <v>0.1</v>
      </c>
      <c r="I69" s="16" t="s">
        <v>1813</v>
      </c>
      <c r="J69" s="12" t="s">
        <v>1814</v>
      </c>
      <c r="K69" s="16" t="s">
        <v>1815</v>
      </c>
      <c r="L69" s="12" t="s">
        <v>1816</v>
      </c>
      <c r="M69" s="93">
        <f>M68</f>
        <v>0.2</v>
      </c>
      <c r="N69" s="15">
        <f t="shared" si="8"/>
        <v>0</v>
      </c>
      <c r="O69" s="78">
        <f t="shared" si="9"/>
        <v>2.0000000000000004E-2</v>
      </c>
      <c r="P69" s="78">
        <f t="shared" si="10"/>
        <v>0</v>
      </c>
      <c r="Q69" s="153">
        <f t="shared" si="11"/>
        <v>0</v>
      </c>
      <c r="R69" s="171"/>
    </row>
    <row r="70" spans="2:18" s="3" customFormat="1" ht="27.95" customHeight="1">
      <c r="B70" s="563"/>
      <c r="C70" s="210"/>
      <c r="D70" s="17" t="s">
        <v>1829</v>
      </c>
      <c r="E70" s="18" t="s">
        <v>890</v>
      </c>
      <c r="F70" s="19" t="s">
        <v>1294</v>
      </c>
      <c r="G70" s="14" t="s">
        <v>12</v>
      </c>
      <c r="H70" s="15">
        <v>0.8</v>
      </c>
      <c r="I70" s="165" t="s">
        <v>68</v>
      </c>
      <c r="J70" s="208" t="s">
        <v>1845</v>
      </c>
      <c r="K70" s="165" t="s">
        <v>1371</v>
      </c>
      <c r="L70" s="207" t="s">
        <v>1352</v>
      </c>
      <c r="M70" s="85">
        <v>0.2</v>
      </c>
      <c r="N70" s="15">
        <f t="shared" si="8"/>
        <v>0.99</v>
      </c>
      <c r="O70" s="78">
        <f t="shared" si="9"/>
        <v>0</v>
      </c>
      <c r="P70" s="78">
        <f t="shared" si="10"/>
        <v>0.15840000000000004</v>
      </c>
      <c r="Q70" s="153">
        <f t="shared" si="11"/>
        <v>1.6000000000000018E-3</v>
      </c>
      <c r="R70" s="171"/>
    </row>
    <row r="71" spans="2:18" s="3" customFormat="1" ht="27.95" customHeight="1">
      <c r="B71" s="563"/>
      <c r="C71" s="210"/>
      <c r="D71" s="20"/>
      <c r="E71" s="21"/>
      <c r="F71" s="31"/>
      <c r="G71" s="14" t="s">
        <v>13</v>
      </c>
      <c r="H71" s="15">
        <v>0.1</v>
      </c>
      <c r="I71" s="165" t="s">
        <v>204</v>
      </c>
      <c r="J71" s="13" t="s">
        <v>1846</v>
      </c>
      <c r="K71" s="165" t="s">
        <v>1371</v>
      </c>
      <c r="L71" s="207" t="s">
        <v>1352</v>
      </c>
      <c r="M71" s="85">
        <f>M70</f>
        <v>0.2</v>
      </c>
      <c r="N71" s="15">
        <f t="shared" si="8"/>
        <v>0.99</v>
      </c>
      <c r="O71" s="78">
        <f t="shared" si="9"/>
        <v>0</v>
      </c>
      <c r="P71" s="78">
        <f t="shared" si="10"/>
        <v>1.9800000000000005E-2</v>
      </c>
      <c r="Q71" s="153">
        <f t="shared" si="11"/>
        <v>2.0000000000000023E-4</v>
      </c>
      <c r="R71" s="171"/>
    </row>
    <row r="72" spans="2:18" s="3" customFormat="1" ht="27.95" customHeight="1">
      <c r="B72" s="563"/>
      <c r="C72" s="210"/>
      <c r="D72" s="20"/>
      <c r="E72" s="21"/>
      <c r="F72" s="31"/>
      <c r="G72" s="90" t="s">
        <v>14</v>
      </c>
      <c r="H72" s="172">
        <v>0.1</v>
      </c>
      <c r="I72" s="179" t="s">
        <v>81</v>
      </c>
      <c r="J72" s="12" t="s">
        <v>1814</v>
      </c>
      <c r="K72" s="16" t="s">
        <v>1815</v>
      </c>
      <c r="L72" s="12" t="s">
        <v>1816</v>
      </c>
      <c r="M72" s="93">
        <f>M71</f>
        <v>0.2</v>
      </c>
      <c r="N72" s="15">
        <f t="shared" si="8"/>
        <v>0</v>
      </c>
      <c r="O72" s="78">
        <f t="shared" si="9"/>
        <v>2.0000000000000004E-2</v>
      </c>
      <c r="P72" s="78">
        <f t="shared" si="10"/>
        <v>0</v>
      </c>
      <c r="Q72" s="153">
        <f t="shared" si="11"/>
        <v>0</v>
      </c>
      <c r="R72" s="171"/>
    </row>
    <row r="73" spans="2:18" s="3" customFormat="1" ht="27.95" customHeight="1">
      <c r="B73" s="563"/>
      <c r="C73" s="210"/>
      <c r="D73" s="17" t="s">
        <v>1830</v>
      </c>
      <c r="E73" s="18" t="s">
        <v>1247</v>
      </c>
      <c r="F73" s="19" t="s">
        <v>1295</v>
      </c>
      <c r="G73" s="168" t="s">
        <v>356</v>
      </c>
      <c r="H73" s="164">
        <v>0.25</v>
      </c>
      <c r="I73" s="165" t="s">
        <v>204</v>
      </c>
      <c r="J73" s="13" t="s">
        <v>1847</v>
      </c>
      <c r="K73" s="165" t="s">
        <v>82</v>
      </c>
      <c r="L73" s="207" t="s">
        <v>1352</v>
      </c>
      <c r="M73" s="85">
        <v>10</v>
      </c>
      <c r="N73" s="15">
        <f t="shared" si="8"/>
        <v>0.99</v>
      </c>
      <c r="O73" s="78">
        <f t="shared" si="9"/>
        <v>0</v>
      </c>
      <c r="P73" s="78">
        <f t="shared" si="10"/>
        <v>2.4750000000000001</v>
      </c>
      <c r="Q73" s="153">
        <f t="shared" si="11"/>
        <v>2.5000000000000022E-2</v>
      </c>
      <c r="R73" s="557" t="s">
        <v>4480</v>
      </c>
    </row>
    <row r="74" spans="2:18" s="3" customFormat="1" ht="27.95" customHeight="1">
      <c r="B74" s="563"/>
      <c r="C74" s="210"/>
      <c r="D74" s="20"/>
      <c r="E74" s="21"/>
      <c r="F74" s="31"/>
      <c r="G74" s="168" t="s">
        <v>886</v>
      </c>
      <c r="H74" s="164">
        <v>0.25</v>
      </c>
      <c r="I74" s="165" t="s">
        <v>339</v>
      </c>
      <c r="J74" s="13" t="s">
        <v>1848</v>
      </c>
      <c r="K74" s="165" t="s">
        <v>82</v>
      </c>
      <c r="L74" s="207" t="s">
        <v>1352</v>
      </c>
      <c r="M74" s="85">
        <f>M73</f>
        <v>10</v>
      </c>
      <c r="N74" s="15">
        <f t="shared" si="8"/>
        <v>0.99</v>
      </c>
      <c r="O74" s="78">
        <f t="shared" si="9"/>
        <v>0</v>
      </c>
      <c r="P74" s="78">
        <f t="shared" si="10"/>
        <v>2.4750000000000001</v>
      </c>
      <c r="Q74" s="153">
        <f t="shared" si="11"/>
        <v>2.5000000000000022E-2</v>
      </c>
      <c r="R74" s="558"/>
    </row>
    <row r="75" spans="2:18" s="3" customFormat="1" ht="27.95" customHeight="1">
      <c r="B75" s="563"/>
      <c r="C75" s="210"/>
      <c r="D75" s="20"/>
      <c r="E75" s="21"/>
      <c r="F75" s="31"/>
      <c r="G75" s="168" t="s">
        <v>887</v>
      </c>
      <c r="H75" s="164">
        <v>0.25</v>
      </c>
      <c r="I75" s="165" t="s">
        <v>339</v>
      </c>
      <c r="J75" s="13" t="s">
        <v>1848</v>
      </c>
      <c r="K75" s="165" t="s">
        <v>82</v>
      </c>
      <c r="L75" s="207" t="s">
        <v>1352</v>
      </c>
      <c r="M75" s="85">
        <f>M74</f>
        <v>10</v>
      </c>
      <c r="N75" s="15">
        <f t="shared" si="8"/>
        <v>0.99</v>
      </c>
      <c r="O75" s="78">
        <f t="shared" si="9"/>
        <v>0</v>
      </c>
      <c r="P75" s="78">
        <f t="shared" si="10"/>
        <v>2.4750000000000001</v>
      </c>
      <c r="Q75" s="153">
        <f t="shared" si="11"/>
        <v>2.5000000000000022E-2</v>
      </c>
      <c r="R75" s="558"/>
    </row>
    <row r="76" spans="2:18" s="3" customFormat="1" ht="27.95" customHeight="1">
      <c r="B76" s="563"/>
      <c r="C76" s="210"/>
      <c r="D76" s="20"/>
      <c r="E76" s="21"/>
      <c r="F76" s="31"/>
      <c r="G76" s="186" t="s">
        <v>888</v>
      </c>
      <c r="H76" s="183">
        <v>0.25</v>
      </c>
      <c r="I76" s="165" t="s">
        <v>204</v>
      </c>
      <c r="J76" s="13" t="s">
        <v>1848</v>
      </c>
      <c r="K76" s="165" t="s">
        <v>1374</v>
      </c>
      <c r="L76" s="207" t="s">
        <v>1352</v>
      </c>
      <c r="M76" s="93">
        <f>M75</f>
        <v>10</v>
      </c>
      <c r="N76" s="15">
        <f t="shared" si="8"/>
        <v>0.99</v>
      </c>
      <c r="O76" s="78">
        <f t="shared" si="9"/>
        <v>0</v>
      </c>
      <c r="P76" s="78">
        <f t="shared" si="10"/>
        <v>2.4750000000000001</v>
      </c>
      <c r="Q76" s="153">
        <f t="shared" si="11"/>
        <v>2.5000000000000022E-2</v>
      </c>
      <c r="R76" s="559"/>
    </row>
    <row r="77" spans="2:18" s="3" customFormat="1" ht="27.95" customHeight="1">
      <c r="B77" s="563"/>
      <c r="C77" s="210"/>
      <c r="D77" s="17" t="s">
        <v>1831</v>
      </c>
      <c r="E77" s="18" t="s">
        <v>890</v>
      </c>
      <c r="F77" s="19" t="s">
        <v>1794</v>
      </c>
      <c r="G77" s="14" t="s">
        <v>12</v>
      </c>
      <c r="H77" s="15">
        <v>0.8</v>
      </c>
      <c r="I77" s="179" t="s">
        <v>204</v>
      </c>
      <c r="J77" s="13" t="s">
        <v>1849</v>
      </c>
      <c r="K77" s="165" t="s">
        <v>1354</v>
      </c>
      <c r="L77" s="207" t="s">
        <v>1352</v>
      </c>
      <c r="M77" s="85">
        <v>0.2</v>
      </c>
      <c r="N77" s="15">
        <f t="shared" si="8"/>
        <v>0.99</v>
      </c>
      <c r="O77" s="78">
        <f t="shared" si="9"/>
        <v>0</v>
      </c>
      <c r="P77" s="78">
        <f t="shared" si="10"/>
        <v>0.15840000000000004</v>
      </c>
      <c r="Q77" s="153">
        <f t="shared" si="11"/>
        <v>1.6000000000000018E-3</v>
      </c>
      <c r="R77" s="171"/>
    </row>
    <row r="78" spans="2:18" s="3" customFormat="1" ht="27.95" customHeight="1">
      <c r="B78" s="563"/>
      <c r="C78" s="210"/>
      <c r="D78" s="20"/>
      <c r="E78" s="21"/>
      <c r="F78" s="31"/>
      <c r="G78" s="14" t="s">
        <v>13</v>
      </c>
      <c r="H78" s="15">
        <v>0.1</v>
      </c>
      <c r="I78" s="165" t="s">
        <v>222</v>
      </c>
      <c r="J78" s="12" t="s">
        <v>1814</v>
      </c>
      <c r="K78" s="16" t="s">
        <v>1815</v>
      </c>
      <c r="L78" s="12" t="s">
        <v>1816</v>
      </c>
      <c r="M78" s="85">
        <f>M77</f>
        <v>0.2</v>
      </c>
      <c r="N78" s="15">
        <f t="shared" si="8"/>
        <v>0</v>
      </c>
      <c r="O78" s="78">
        <f t="shared" si="9"/>
        <v>2.0000000000000004E-2</v>
      </c>
      <c r="P78" s="78">
        <f t="shared" si="10"/>
        <v>0</v>
      </c>
      <c r="Q78" s="153">
        <f t="shared" si="11"/>
        <v>0</v>
      </c>
      <c r="R78" s="171"/>
    </row>
    <row r="79" spans="2:18" s="3" customFormat="1" ht="27.95" customHeight="1">
      <c r="B79" s="563"/>
      <c r="C79" s="210"/>
      <c r="D79" s="20"/>
      <c r="E79" s="21"/>
      <c r="F79" s="31"/>
      <c r="G79" s="90" t="s">
        <v>14</v>
      </c>
      <c r="H79" s="172">
        <v>0.1</v>
      </c>
      <c r="I79" s="179" t="s">
        <v>941</v>
      </c>
      <c r="J79" s="12" t="s">
        <v>1814</v>
      </c>
      <c r="K79" s="16" t="s">
        <v>1815</v>
      </c>
      <c r="L79" s="12" t="s">
        <v>1816</v>
      </c>
      <c r="M79" s="93">
        <f>M78</f>
        <v>0.2</v>
      </c>
      <c r="N79" s="15">
        <f t="shared" si="8"/>
        <v>0</v>
      </c>
      <c r="O79" s="78">
        <f t="shared" si="9"/>
        <v>2.0000000000000004E-2</v>
      </c>
      <c r="P79" s="78">
        <f t="shared" si="10"/>
        <v>0</v>
      </c>
      <c r="Q79" s="153">
        <f t="shared" si="11"/>
        <v>0</v>
      </c>
      <c r="R79" s="171"/>
    </row>
    <row r="80" spans="2:18" s="3" customFormat="1" ht="27.95" customHeight="1">
      <c r="B80" s="563"/>
      <c r="C80" s="210"/>
      <c r="D80" s="17" t="s">
        <v>1832</v>
      </c>
      <c r="E80" s="18" t="s">
        <v>890</v>
      </c>
      <c r="F80" s="19" t="s">
        <v>1296</v>
      </c>
      <c r="G80" s="14" t="s">
        <v>12</v>
      </c>
      <c r="H80" s="15">
        <v>0.8</v>
      </c>
      <c r="I80" s="165" t="s">
        <v>81</v>
      </c>
      <c r="J80" s="12" t="s">
        <v>1814</v>
      </c>
      <c r="K80" s="16" t="s">
        <v>1815</v>
      </c>
      <c r="L80" s="12" t="s">
        <v>1816</v>
      </c>
      <c r="M80" s="85">
        <v>0.2</v>
      </c>
      <c r="N80" s="15">
        <f t="shared" si="8"/>
        <v>0</v>
      </c>
      <c r="O80" s="78">
        <f t="shared" si="9"/>
        <v>0.16000000000000003</v>
      </c>
      <c r="P80" s="78">
        <f t="shared" si="10"/>
        <v>0</v>
      </c>
      <c r="Q80" s="153">
        <f t="shared" si="11"/>
        <v>0</v>
      </c>
      <c r="R80" s="171"/>
    </row>
    <row r="81" spans="2:18" s="3" customFormat="1" ht="27.95" customHeight="1">
      <c r="B81" s="563"/>
      <c r="C81" s="210"/>
      <c r="D81" s="20"/>
      <c r="E81" s="21"/>
      <c r="F81" s="31"/>
      <c r="G81" s="14" t="s">
        <v>13</v>
      </c>
      <c r="H81" s="15">
        <v>0.1</v>
      </c>
      <c r="I81" s="165" t="s">
        <v>930</v>
      </c>
      <c r="J81" s="13" t="s">
        <v>1575</v>
      </c>
      <c r="K81" s="165" t="s">
        <v>1354</v>
      </c>
      <c r="L81" s="207" t="s">
        <v>1352</v>
      </c>
      <c r="M81" s="85">
        <f>M80</f>
        <v>0.2</v>
      </c>
      <c r="N81" s="15">
        <f t="shared" si="8"/>
        <v>0.99</v>
      </c>
      <c r="O81" s="78">
        <f t="shared" si="9"/>
        <v>0</v>
      </c>
      <c r="P81" s="78">
        <f t="shared" si="10"/>
        <v>1.9800000000000005E-2</v>
      </c>
      <c r="Q81" s="153">
        <f t="shared" si="11"/>
        <v>2.0000000000000023E-4</v>
      </c>
      <c r="R81" s="171"/>
    </row>
    <row r="82" spans="2:18" s="3" customFormat="1" ht="27.95" customHeight="1">
      <c r="B82" s="563"/>
      <c r="C82" s="210"/>
      <c r="D82" s="20"/>
      <c r="E82" s="21"/>
      <c r="F82" s="31"/>
      <c r="G82" s="90" t="s">
        <v>14</v>
      </c>
      <c r="H82" s="172">
        <v>0.1</v>
      </c>
      <c r="I82" s="179" t="s">
        <v>81</v>
      </c>
      <c r="J82" s="12" t="s">
        <v>1814</v>
      </c>
      <c r="K82" s="16" t="s">
        <v>1815</v>
      </c>
      <c r="L82" s="12" t="s">
        <v>1816</v>
      </c>
      <c r="M82" s="93">
        <f>M81</f>
        <v>0.2</v>
      </c>
      <c r="N82" s="15">
        <f t="shared" si="8"/>
        <v>0</v>
      </c>
      <c r="O82" s="78">
        <f t="shared" si="9"/>
        <v>2.0000000000000004E-2</v>
      </c>
      <c r="P82" s="78">
        <f t="shared" si="10"/>
        <v>0</v>
      </c>
      <c r="Q82" s="153">
        <f t="shared" si="11"/>
        <v>0</v>
      </c>
      <c r="R82" s="171"/>
    </row>
    <row r="83" spans="2:18" s="3" customFormat="1" ht="27.95" customHeight="1">
      <c r="B83" s="563"/>
      <c r="C83" s="210"/>
      <c r="D83" s="17" t="s">
        <v>1833</v>
      </c>
      <c r="E83" s="18" t="s">
        <v>1547</v>
      </c>
      <c r="F83" s="19" t="s">
        <v>1801</v>
      </c>
      <c r="G83" s="168" t="s">
        <v>356</v>
      </c>
      <c r="H83" s="164">
        <v>0.25</v>
      </c>
      <c r="I83" s="179" t="s">
        <v>81</v>
      </c>
      <c r="J83" s="12" t="s">
        <v>1814</v>
      </c>
      <c r="K83" s="16" t="s">
        <v>1815</v>
      </c>
      <c r="L83" s="12" t="s">
        <v>1816</v>
      </c>
      <c r="M83" s="85">
        <v>1</v>
      </c>
      <c r="N83" s="15">
        <f t="shared" si="8"/>
        <v>0</v>
      </c>
      <c r="O83" s="78">
        <f t="shared" si="9"/>
        <v>0.25</v>
      </c>
      <c r="P83" s="78">
        <f t="shared" si="10"/>
        <v>0</v>
      </c>
      <c r="Q83" s="153">
        <f t="shared" si="11"/>
        <v>0</v>
      </c>
      <c r="R83" s="561"/>
    </row>
    <row r="84" spans="2:18" s="3" customFormat="1" ht="27.95" customHeight="1">
      <c r="B84" s="563"/>
      <c r="C84" s="210"/>
      <c r="D84" s="20"/>
      <c r="E84" s="21"/>
      <c r="F84" s="31"/>
      <c r="G84" s="168" t="s">
        <v>886</v>
      </c>
      <c r="H84" s="164">
        <v>0.25</v>
      </c>
      <c r="I84" s="165" t="s">
        <v>930</v>
      </c>
      <c r="J84" s="13" t="s">
        <v>1575</v>
      </c>
      <c r="K84" s="165" t="s">
        <v>1354</v>
      </c>
      <c r="L84" s="207" t="s">
        <v>1352</v>
      </c>
      <c r="M84" s="85">
        <f>M83</f>
        <v>1</v>
      </c>
      <c r="N84" s="15">
        <f t="shared" si="8"/>
        <v>0.99</v>
      </c>
      <c r="O84" s="78">
        <f t="shared" si="9"/>
        <v>0</v>
      </c>
      <c r="P84" s="78">
        <f t="shared" si="10"/>
        <v>0.2475</v>
      </c>
      <c r="Q84" s="153">
        <f t="shared" si="11"/>
        <v>2.5000000000000022E-3</v>
      </c>
      <c r="R84" s="558"/>
    </row>
    <row r="85" spans="2:18" s="3" customFormat="1" ht="27.95" customHeight="1">
      <c r="B85" s="563"/>
      <c r="C85" s="210"/>
      <c r="D85" s="20"/>
      <c r="E85" s="21"/>
      <c r="F85" s="31"/>
      <c r="G85" s="168" t="s">
        <v>887</v>
      </c>
      <c r="H85" s="164">
        <v>0.25</v>
      </c>
      <c r="I85" s="165" t="s">
        <v>930</v>
      </c>
      <c r="J85" s="13" t="s">
        <v>1575</v>
      </c>
      <c r="K85" s="165" t="s">
        <v>1354</v>
      </c>
      <c r="L85" s="207" t="s">
        <v>1352</v>
      </c>
      <c r="M85" s="85">
        <f>M84</f>
        <v>1</v>
      </c>
      <c r="N85" s="15">
        <f t="shared" si="8"/>
        <v>0.99</v>
      </c>
      <c r="O85" s="78">
        <f t="shared" si="9"/>
        <v>0</v>
      </c>
      <c r="P85" s="78">
        <f t="shared" si="10"/>
        <v>0.2475</v>
      </c>
      <c r="Q85" s="153">
        <f t="shared" si="11"/>
        <v>2.5000000000000022E-3</v>
      </c>
      <c r="R85" s="558"/>
    </row>
    <row r="86" spans="2:18" s="3" customFormat="1" ht="27.95" customHeight="1">
      <c r="B86" s="563"/>
      <c r="C86" s="210"/>
      <c r="D86" s="20"/>
      <c r="E86" s="21"/>
      <c r="F86" s="31"/>
      <c r="G86" s="186" t="s">
        <v>888</v>
      </c>
      <c r="H86" s="183">
        <v>0.25</v>
      </c>
      <c r="I86" s="165" t="s">
        <v>930</v>
      </c>
      <c r="J86" s="13" t="s">
        <v>1575</v>
      </c>
      <c r="K86" s="165" t="s">
        <v>1354</v>
      </c>
      <c r="L86" s="207" t="s">
        <v>1352</v>
      </c>
      <c r="M86" s="93">
        <f>M85</f>
        <v>1</v>
      </c>
      <c r="N86" s="15">
        <f t="shared" si="8"/>
        <v>0.99</v>
      </c>
      <c r="O86" s="78">
        <f t="shared" si="9"/>
        <v>0</v>
      </c>
      <c r="P86" s="78">
        <f t="shared" si="10"/>
        <v>0.2475</v>
      </c>
      <c r="Q86" s="153">
        <f t="shared" si="11"/>
        <v>2.5000000000000022E-3</v>
      </c>
      <c r="R86" s="558"/>
    </row>
    <row r="87" spans="2:18" s="3" customFormat="1" ht="27.95" customHeight="1">
      <c r="B87" s="563"/>
      <c r="C87" s="210"/>
      <c r="D87" s="17" t="s">
        <v>1834</v>
      </c>
      <c r="E87" s="18" t="s">
        <v>71</v>
      </c>
      <c r="F87" s="19" t="s">
        <v>1798</v>
      </c>
      <c r="G87" s="14" t="s">
        <v>205</v>
      </c>
      <c r="H87" s="15">
        <v>0.4</v>
      </c>
      <c r="I87" s="179" t="s">
        <v>81</v>
      </c>
      <c r="J87" s="12" t="s">
        <v>1814</v>
      </c>
      <c r="K87" s="16" t="s">
        <v>1815</v>
      </c>
      <c r="L87" s="12" t="s">
        <v>1816</v>
      </c>
      <c r="M87" s="85">
        <v>2</v>
      </c>
      <c r="N87" s="15">
        <f t="shared" si="8"/>
        <v>0</v>
      </c>
      <c r="O87" s="78">
        <f t="shared" si="9"/>
        <v>0.8</v>
      </c>
      <c r="P87" s="78">
        <f t="shared" si="10"/>
        <v>0</v>
      </c>
      <c r="Q87" s="153">
        <f t="shared" si="11"/>
        <v>0</v>
      </c>
      <c r="R87" s="171"/>
    </row>
    <row r="88" spans="2:18" s="3" customFormat="1" ht="27.95" customHeight="1">
      <c r="B88" s="563"/>
      <c r="C88" s="210"/>
      <c r="D88" s="20"/>
      <c r="E88" s="21"/>
      <c r="F88" s="31"/>
      <c r="G88" s="14" t="s">
        <v>206</v>
      </c>
      <c r="H88" s="15">
        <v>0.4</v>
      </c>
      <c r="I88" s="165" t="s">
        <v>930</v>
      </c>
      <c r="J88" s="13" t="s">
        <v>1850</v>
      </c>
      <c r="K88" s="165" t="s">
        <v>1354</v>
      </c>
      <c r="L88" s="207" t="s">
        <v>1352</v>
      </c>
      <c r="M88" s="209">
        <f>M87</f>
        <v>2</v>
      </c>
      <c r="N88" s="15">
        <f t="shared" si="8"/>
        <v>0.99</v>
      </c>
      <c r="O88" s="78">
        <f t="shared" si="9"/>
        <v>0</v>
      </c>
      <c r="P88" s="78">
        <f t="shared" si="10"/>
        <v>0.79200000000000004</v>
      </c>
      <c r="Q88" s="153">
        <f t="shared" si="11"/>
        <v>8.0000000000000071E-3</v>
      </c>
      <c r="R88" s="171"/>
    </row>
    <row r="89" spans="2:18" s="3" customFormat="1" ht="27.95" customHeight="1">
      <c r="B89" s="563"/>
      <c r="C89" s="210"/>
      <c r="D89" s="20"/>
      <c r="E89" s="21"/>
      <c r="F89" s="31"/>
      <c r="G89" s="90" t="s">
        <v>14</v>
      </c>
      <c r="H89" s="172">
        <v>0.2</v>
      </c>
      <c r="I89" s="179" t="s">
        <v>81</v>
      </c>
      <c r="J89" s="12" t="s">
        <v>1814</v>
      </c>
      <c r="K89" s="16" t="s">
        <v>1815</v>
      </c>
      <c r="L89" s="12" t="s">
        <v>1816</v>
      </c>
      <c r="M89" s="85">
        <f>M88</f>
        <v>2</v>
      </c>
      <c r="N89" s="15">
        <f t="shared" si="8"/>
        <v>0</v>
      </c>
      <c r="O89" s="78">
        <f t="shared" si="9"/>
        <v>0.4</v>
      </c>
      <c r="P89" s="78">
        <f t="shared" si="10"/>
        <v>0</v>
      </c>
      <c r="Q89" s="153">
        <f t="shared" si="11"/>
        <v>0</v>
      </c>
      <c r="R89" s="171"/>
    </row>
    <row r="90" spans="2:18" s="3" customFormat="1" ht="27.95" customHeight="1">
      <c r="B90" s="563"/>
      <c r="C90" s="210"/>
      <c r="D90" s="17" t="s">
        <v>1835</v>
      </c>
      <c r="E90" s="18" t="s">
        <v>890</v>
      </c>
      <c r="F90" s="19" t="s">
        <v>1800</v>
      </c>
      <c r="G90" s="14" t="s">
        <v>12</v>
      </c>
      <c r="H90" s="15">
        <v>0.8</v>
      </c>
      <c r="I90" s="179" t="s">
        <v>204</v>
      </c>
      <c r="J90" s="13" t="s">
        <v>1851</v>
      </c>
      <c r="K90" s="165" t="s">
        <v>1354</v>
      </c>
      <c r="L90" s="207" t="s">
        <v>1352</v>
      </c>
      <c r="M90" s="85">
        <v>0.2</v>
      </c>
      <c r="N90" s="15">
        <f t="shared" si="8"/>
        <v>0.99</v>
      </c>
      <c r="O90" s="78">
        <f t="shared" si="9"/>
        <v>0</v>
      </c>
      <c r="P90" s="78">
        <f t="shared" si="10"/>
        <v>0.15840000000000004</v>
      </c>
      <c r="Q90" s="153">
        <f t="shared" si="11"/>
        <v>1.6000000000000018E-3</v>
      </c>
      <c r="R90" s="171"/>
    </row>
    <row r="91" spans="2:18" s="3" customFormat="1" ht="27.95" customHeight="1">
      <c r="B91" s="563"/>
      <c r="C91" s="210"/>
      <c r="D91" s="20"/>
      <c r="E91" s="21"/>
      <c r="F91" s="31"/>
      <c r="G91" s="14" t="s">
        <v>13</v>
      </c>
      <c r="H91" s="15">
        <v>0.1</v>
      </c>
      <c r="I91" s="165" t="s">
        <v>222</v>
      </c>
      <c r="J91" s="12" t="s">
        <v>1814</v>
      </c>
      <c r="K91" s="16" t="s">
        <v>1815</v>
      </c>
      <c r="L91" s="12" t="s">
        <v>1816</v>
      </c>
      <c r="M91" s="85">
        <f>M90</f>
        <v>0.2</v>
      </c>
      <c r="N91" s="15">
        <f t="shared" si="8"/>
        <v>0</v>
      </c>
      <c r="O91" s="78">
        <f t="shared" si="9"/>
        <v>2.0000000000000004E-2</v>
      </c>
      <c r="P91" s="78">
        <f t="shared" si="10"/>
        <v>0</v>
      </c>
      <c r="Q91" s="153">
        <f t="shared" si="11"/>
        <v>0</v>
      </c>
      <c r="R91" s="171"/>
    </row>
    <row r="92" spans="2:18" s="3" customFormat="1" ht="27.95" customHeight="1">
      <c r="B92" s="563"/>
      <c r="C92" s="210"/>
      <c r="D92" s="20"/>
      <c r="E92" s="21"/>
      <c r="F92" s="31"/>
      <c r="G92" s="90" t="s">
        <v>14</v>
      </c>
      <c r="H92" s="172">
        <v>0.1</v>
      </c>
      <c r="I92" s="179" t="s">
        <v>941</v>
      </c>
      <c r="J92" s="12" t="s">
        <v>1814</v>
      </c>
      <c r="K92" s="16" t="s">
        <v>1815</v>
      </c>
      <c r="L92" s="12" t="s">
        <v>1816</v>
      </c>
      <c r="M92" s="93">
        <f>M91</f>
        <v>0.2</v>
      </c>
      <c r="N92" s="15">
        <f t="shared" si="8"/>
        <v>0</v>
      </c>
      <c r="O92" s="78">
        <f t="shared" si="9"/>
        <v>2.0000000000000004E-2</v>
      </c>
      <c r="P92" s="78">
        <f t="shared" si="10"/>
        <v>0</v>
      </c>
      <c r="Q92" s="153">
        <f t="shared" si="11"/>
        <v>0</v>
      </c>
      <c r="R92" s="171"/>
    </row>
    <row r="93" spans="2:18" s="3" customFormat="1" ht="27.95" customHeight="1">
      <c r="B93" s="563"/>
      <c r="C93" s="218" t="s">
        <v>1852</v>
      </c>
      <c r="D93" s="17" t="s">
        <v>1853</v>
      </c>
      <c r="E93" s="18" t="s">
        <v>890</v>
      </c>
      <c r="F93" s="19" t="s">
        <v>1300</v>
      </c>
      <c r="G93" s="14" t="s">
        <v>12</v>
      </c>
      <c r="H93" s="15">
        <v>0.8</v>
      </c>
      <c r="I93" s="165" t="s">
        <v>204</v>
      </c>
      <c r="J93" s="13" t="s">
        <v>1866</v>
      </c>
      <c r="K93" s="165" t="s">
        <v>300</v>
      </c>
      <c r="L93" s="206" t="s">
        <v>1803</v>
      </c>
      <c r="M93" s="85">
        <v>0.2</v>
      </c>
      <c r="N93" s="15">
        <f t="shared" si="8"/>
        <v>0.99</v>
      </c>
      <c r="O93" s="78">
        <f t="shared" si="9"/>
        <v>0</v>
      </c>
      <c r="P93" s="78">
        <f t="shared" si="10"/>
        <v>0.15840000000000004</v>
      </c>
      <c r="Q93" s="153">
        <f t="shared" si="11"/>
        <v>1.6000000000000018E-3</v>
      </c>
      <c r="R93" s="171"/>
    </row>
    <row r="94" spans="2:18" s="3" customFormat="1" ht="27.95" customHeight="1">
      <c r="B94" s="563"/>
      <c r="C94" s="210"/>
      <c r="D94" s="20"/>
      <c r="E94" s="21"/>
      <c r="F94" s="31"/>
      <c r="G94" s="14" t="s">
        <v>13</v>
      </c>
      <c r="H94" s="15">
        <v>0.1</v>
      </c>
      <c r="I94" s="165" t="s">
        <v>941</v>
      </c>
      <c r="J94" s="13" t="s">
        <v>946</v>
      </c>
      <c r="K94" s="165" t="s">
        <v>1080</v>
      </c>
      <c r="L94" s="13" t="s">
        <v>217</v>
      </c>
      <c r="M94" s="85">
        <f>M93</f>
        <v>0.2</v>
      </c>
      <c r="N94" s="15">
        <f t="shared" si="8"/>
        <v>0</v>
      </c>
      <c r="O94" s="78">
        <f t="shared" si="9"/>
        <v>2.0000000000000004E-2</v>
      </c>
      <c r="P94" s="78">
        <f t="shared" si="10"/>
        <v>0</v>
      </c>
      <c r="Q94" s="153">
        <f t="shared" si="11"/>
        <v>0</v>
      </c>
      <c r="R94" s="171"/>
    </row>
    <row r="95" spans="2:18" s="3" customFormat="1" ht="27.95" customHeight="1">
      <c r="B95" s="563"/>
      <c r="C95" s="210"/>
      <c r="D95" s="20"/>
      <c r="E95" s="21"/>
      <c r="F95" s="31"/>
      <c r="G95" s="90" t="s">
        <v>14</v>
      </c>
      <c r="H95" s="172">
        <v>0.1</v>
      </c>
      <c r="I95" s="179" t="s">
        <v>941</v>
      </c>
      <c r="J95" s="13" t="s">
        <v>1369</v>
      </c>
      <c r="K95" s="165" t="s">
        <v>79</v>
      </c>
      <c r="L95" s="13" t="s">
        <v>109</v>
      </c>
      <c r="M95" s="93">
        <f>M94</f>
        <v>0.2</v>
      </c>
      <c r="N95" s="15">
        <f t="shared" si="8"/>
        <v>0</v>
      </c>
      <c r="O95" s="78">
        <f t="shared" si="9"/>
        <v>2.0000000000000004E-2</v>
      </c>
      <c r="P95" s="78">
        <f t="shared" si="10"/>
        <v>0</v>
      </c>
      <c r="Q95" s="153">
        <f t="shared" si="11"/>
        <v>0</v>
      </c>
      <c r="R95" s="171"/>
    </row>
    <row r="96" spans="2:18" s="3" customFormat="1" ht="27.95" customHeight="1">
      <c r="B96" s="563"/>
      <c r="C96" s="210"/>
      <c r="D96" s="17" t="s">
        <v>1854</v>
      </c>
      <c r="E96" s="18" t="s">
        <v>890</v>
      </c>
      <c r="F96" s="19" t="s">
        <v>1301</v>
      </c>
      <c r="G96" s="14" t="s">
        <v>12</v>
      </c>
      <c r="H96" s="15">
        <v>0.8</v>
      </c>
      <c r="I96" s="179" t="s">
        <v>81</v>
      </c>
      <c r="J96" s="13" t="s">
        <v>946</v>
      </c>
      <c r="K96" s="165" t="s">
        <v>1080</v>
      </c>
      <c r="L96" s="13" t="s">
        <v>217</v>
      </c>
      <c r="M96" s="85">
        <v>0.2</v>
      </c>
      <c r="N96" s="15">
        <f t="shared" ref="N96:N138" si="12">IF(K96="Detected", 0.99,0)</f>
        <v>0</v>
      </c>
      <c r="O96" s="78">
        <f t="shared" ref="O96:O138" si="13">IF(I96="Safe", M96*H96,0)</f>
        <v>0.16000000000000003</v>
      </c>
      <c r="P96" s="78">
        <f t="shared" ref="P96:P138" si="14">IF(I96="Dangerous",M96*H96*N96,0)</f>
        <v>0</v>
      </c>
      <c r="Q96" s="153">
        <f t="shared" ref="Q96:Q138" si="15">IF(P96=0,0,M96*H96*(1-N96))</f>
        <v>0</v>
      </c>
      <c r="R96" s="171"/>
    </row>
    <row r="97" spans="2:18" s="3" customFormat="1" ht="27.95" customHeight="1">
      <c r="B97" s="563"/>
      <c r="C97" s="210"/>
      <c r="D97" s="20"/>
      <c r="E97" s="21"/>
      <c r="F97" s="31"/>
      <c r="G97" s="14" t="s">
        <v>13</v>
      </c>
      <c r="H97" s="15">
        <v>0.1</v>
      </c>
      <c r="I97" s="165" t="s">
        <v>1359</v>
      </c>
      <c r="J97" s="13" t="s">
        <v>1867</v>
      </c>
      <c r="K97" s="165" t="s">
        <v>221</v>
      </c>
      <c r="L97" s="206" t="s">
        <v>1352</v>
      </c>
      <c r="M97" s="85">
        <f>M96</f>
        <v>0.2</v>
      </c>
      <c r="N97" s="15">
        <f t="shared" si="12"/>
        <v>0.99</v>
      </c>
      <c r="O97" s="78">
        <f t="shared" si="13"/>
        <v>0</v>
      </c>
      <c r="P97" s="78">
        <f t="shared" si="14"/>
        <v>1.9800000000000005E-2</v>
      </c>
      <c r="Q97" s="153">
        <f t="shared" si="15"/>
        <v>2.0000000000000023E-4</v>
      </c>
      <c r="R97" s="171"/>
    </row>
    <row r="98" spans="2:18" s="3" customFormat="1" ht="27.95" customHeight="1">
      <c r="B98" s="563"/>
      <c r="C98" s="210"/>
      <c r="D98" s="20"/>
      <c r="E98" s="21"/>
      <c r="F98" s="31"/>
      <c r="G98" s="90" t="s">
        <v>14</v>
      </c>
      <c r="H98" s="172">
        <v>0.1</v>
      </c>
      <c r="I98" s="179" t="s">
        <v>81</v>
      </c>
      <c r="J98" s="13" t="s">
        <v>946</v>
      </c>
      <c r="K98" s="165" t="s">
        <v>1080</v>
      </c>
      <c r="L98" s="13" t="s">
        <v>217</v>
      </c>
      <c r="M98" s="93">
        <f>M97</f>
        <v>0.2</v>
      </c>
      <c r="N98" s="15">
        <f t="shared" si="12"/>
        <v>0</v>
      </c>
      <c r="O98" s="78">
        <f t="shared" si="13"/>
        <v>2.0000000000000004E-2</v>
      </c>
      <c r="P98" s="78">
        <f t="shared" si="14"/>
        <v>0</v>
      </c>
      <c r="Q98" s="153">
        <f t="shared" si="15"/>
        <v>0</v>
      </c>
      <c r="R98" s="171"/>
    </row>
    <row r="99" spans="2:18" s="3" customFormat="1" ht="27.95" customHeight="1">
      <c r="B99" s="563"/>
      <c r="C99" s="210"/>
      <c r="D99" s="17" t="s">
        <v>1855</v>
      </c>
      <c r="E99" s="18" t="s">
        <v>1247</v>
      </c>
      <c r="F99" s="19" t="s">
        <v>1295</v>
      </c>
      <c r="G99" s="168" t="s">
        <v>1326</v>
      </c>
      <c r="H99" s="164">
        <v>0.3</v>
      </c>
      <c r="I99" s="165" t="s">
        <v>204</v>
      </c>
      <c r="J99" s="13" t="s">
        <v>1868</v>
      </c>
      <c r="K99" s="165" t="s">
        <v>1350</v>
      </c>
      <c r="L99" s="207" t="s">
        <v>1352</v>
      </c>
      <c r="M99" s="85">
        <v>10</v>
      </c>
      <c r="N99" s="15">
        <f t="shared" si="12"/>
        <v>0.99</v>
      </c>
      <c r="O99" s="78">
        <f t="shared" si="13"/>
        <v>0</v>
      </c>
      <c r="P99" s="78">
        <f t="shared" si="14"/>
        <v>2.9699999999999998</v>
      </c>
      <c r="Q99" s="153">
        <f t="shared" si="15"/>
        <v>3.0000000000000027E-2</v>
      </c>
      <c r="R99" s="557" t="s">
        <v>4480</v>
      </c>
    </row>
    <row r="100" spans="2:18" s="3" customFormat="1" ht="27.95" customHeight="1">
      <c r="B100" s="563"/>
      <c r="C100" s="210"/>
      <c r="D100" s="20"/>
      <c r="E100" s="21"/>
      <c r="F100" s="31"/>
      <c r="G100" s="168" t="s">
        <v>1327</v>
      </c>
      <c r="H100" s="164">
        <v>0.3</v>
      </c>
      <c r="I100" s="161" t="s">
        <v>68</v>
      </c>
      <c r="J100" s="13" t="s">
        <v>1869</v>
      </c>
      <c r="K100" s="161" t="s">
        <v>1350</v>
      </c>
      <c r="L100" s="207" t="s">
        <v>1352</v>
      </c>
      <c r="M100" s="85">
        <f>M99</f>
        <v>10</v>
      </c>
      <c r="N100" s="15">
        <f t="shared" si="12"/>
        <v>0.99</v>
      </c>
      <c r="O100" s="78">
        <f t="shared" si="13"/>
        <v>0</v>
      </c>
      <c r="P100" s="78">
        <f t="shared" si="14"/>
        <v>2.9699999999999998</v>
      </c>
      <c r="Q100" s="153">
        <f t="shared" si="15"/>
        <v>3.0000000000000027E-2</v>
      </c>
      <c r="R100" s="558"/>
    </row>
    <row r="101" spans="2:18" s="3" customFormat="1" ht="27.95" customHeight="1">
      <c r="B101" s="563"/>
      <c r="C101" s="210"/>
      <c r="D101" s="20"/>
      <c r="E101" s="21"/>
      <c r="F101" s="31"/>
      <c r="G101" s="168" t="s">
        <v>1328</v>
      </c>
      <c r="H101" s="164">
        <v>0.3</v>
      </c>
      <c r="I101" s="165" t="s">
        <v>1356</v>
      </c>
      <c r="J101" s="162" t="s">
        <v>1870</v>
      </c>
      <c r="K101" s="161" t="s">
        <v>1350</v>
      </c>
      <c r="L101" s="207" t="s">
        <v>1352</v>
      </c>
      <c r="M101" s="85">
        <f>M100</f>
        <v>10</v>
      </c>
      <c r="N101" s="15">
        <f t="shared" si="12"/>
        <v>0.99</v>
      </c>
      <c r="O101" s="78">
        <f t="shared" si="13"/>
        <v>0</v>
      </c>
      <c r="P101" s="78">
        <f t="shared" si="14"/>
        <v>2.9699999999999998</v>
      </c>
      <c r="Q101" s="153">
        <f t="shared" si="15"/>
        <v>3.0000000000000027E-2</v>
      </c>
      <c r="R101" s="558"/>
    </row>
    <row r="102" spans="2:18" s="3" customFormat="1" ht="39.950000000000003" customHeight="1">
      <c r="B102" s="563"/>
      <c r="C102" s="210"/>
      <c r="D102" s="20"/>
      <c r="E102" s="21"/>
      <c r="F102" s="31"/>
      <c r="G102" s="168" t="s">
        <v>1329</v>
      </c>
      <c r="H102" s="164">
        <v>0.1</v>
      </c>
      <c r="I102" s="165" t="s">
        <v>1356</v>
      </c>
      <c r="J102" s="162" t="s">
        <v>1871</v>
      </c>
      <c r="K102" s="165" t="s">
        <v>1350</v>
      </c>
      <c r="L102" s="207" t="s">
        <v>1352</v>
      </c>
      <c r="M102" s="93">
        <f>M101</f>
        <v>10</v>
      </c>
      <c r="N102" s="15">
        <f t="shared" si="12"/>
        <v>0.99</v>
      </c>
      <c r="O102" s="78">
        <f t="shared" si="13"/>
        <v>0</v>
      </c>
      <c r="P102" s="78">
        <f t="shared" si="14"/>
        <v>0.99</v>
      </c>
      <c r="Q102" s="153">
        <f t="shared" si="15"/>
        <v>1.0000000000000009E-2</v>
      </c>
      <c r="R102" s="559"/>
    </row>
    <row r="103" spans="2:18" s="3" customFormat="1" ht="27.95" customHeight="1">
      <c r="B103" s="563"/>
      <c r="C103" s="210"/>
      <c r="D103" s="17" t="s">
        <v>1856</v>
      </c>
      <c r="E103" s="18" t="s">
        <v>890</v>
      </c>
      <c r="F103" s="19" t="s">
        <v>1786</v>
      </c>
      <c r="G103" s="14" t="s">
        <v>12</v>
      </c>
      <c r="H103" s="15">
        <v>0.8</v>
      </c>
      <c r="I103" s="165" t="s">
        <v>204</v>
      </c>
      <c r="J103" s="13" t="s">
        <v>1869</v>
      </c>
      <c r="K103" s="161" t="s">
        <v>1350</v>
      </c>
      <c r="L103" s="207" t="s">
        <v>1352</v>
      </c>
      <c r="M103" s="85">
        <v>0.2</v>
      </c>
      <c r="N103" s="15">
        <f t="shared" si="12"/>
        <v>0.99</v>
      </c>
      <c r="O103" s="78">
        <f t="shared" si="13"/>
        <v>0</v>
      </c>
      <c r="P103" s="78">
        <f t="shared" si="14"/>
        <v>0.15840000000000004</v>
      </c>
      <c r="Q103" s="153">
        <f t="shared" si="15"/>
        <v>1.6000000000000018E-3</v>
      </c>
      <c r="R103" s="171"/>
    </row>
    <row r="104" spans="2:18" s="3" customFormat="1" ht="27.95" customHeight="1">
      <c r="B104" s="563"/>
      <c r="C104" s="210"/>
      <c r="D104" s="20"/>
      <c r="E104" s="21"/>
      <c r="F104" s="31"/>
      <c r="G104" s="14" t="s">
        <v>13</v>
      </c>
      <c r="H104" s="15">
        <v>0.1</v>
      </c>
      <c r="I104" s="165" t="s">
        <v>941</v>
      </c>
      <c r="J104" s="13" t="s">
        <v>1369</v>
      </c>
      <c r="K104" s="165" t="s">
        <v>79</v>
      </c>
      <c r="L104" s="13" t="s">
        <v>109</v>
      </c>
      <c r="M104" s="85">
        <f>M103</f>
        <v>0.2</v>
      </c>
      <c r="N104" s="15">
        <f t="shared" si="12"/>
        <v>0</v>
      </c>
      <c r="O104" s="78">
        <f t="shared" si="13"/>
        <v>2.0000000000000004E-2</v>
      </c>
      <c r="P104" s="78">
        <f t="shared" si="14"/>
        <v>0</v>
      </c>
      <c r="Q104" s="153">
        <f t="shared" si="15"/>
        <v>0</v>
      </c>
      <c r="R104" s="171"/>
    </row>
    <row r="105" spans="2:18" s="3" customFormat="1" ht="27.95" customHeight="1">
      <c r="B105" s="563"/>
      <c r="C105" s="210"/>
      <c r="D105" s="20"/>
      <c r="E105" s="21"/>
      <c r="F105" s="31"/>
      <c r="G105" s="90" t="s">
        <v>14</v>
      </c>
      <c r="H105" s="172">
        <v>0.1</v>
      </c>
      <c r="I105" s="179" t="s">
        <v>941</v>
      </c>
      <c r="J105" s="13" t="s">
        <v>946</v>
      </c>
      <c r="K105" s="165" t="s">
        <v>1080</v>
      </c>
      <c r="L105" s="13" t="s">
        <v>217</v>
      </c>
      <c r="M105" s="93">
        <f>M104</f>
        <v>0.2</v>
      </c>
      <c r="N105" s="15">
        <f t="shared" si="12"/>
        <v>0</v>
      </c>
      <c r="O105" s="78">
        <f t="shared" si="13"/>
        <v>2.0000000000000004E-2</v>
      </c>
      <c r="P105" s="78">
        <f t="shared" si="14"/>
        <v>0</v>
      </c>
      <c r="Q105" s="153">
        <f t="shared" si="15"/>
        <v>0</v>
      </c>
      <c r="R105" s="171"/>
    </row>
    <row r="106" spans="2:18" s="3" customFormat="1" ht="27.95" customHeight="1">
      <c r="B106" s="563"/>
      <c r="C106" s="210"/>
      <c r="D106" s="17" t="s">
        <v>1857</v>
      </c>
      <c r="E106" s="18" t="s">
        <v>1788</v>
      </c>
      <c r="F106" s="19" t="s">
        <v>1802</v>
      </c>
      <c r="G106" s="168" t="s">
        <v>356</v>
      </c>
      <c r="H106" s="164">
        <v>0.25</v>
      </c>
      <c r="I106" s="165" t="s">
        <v>339</v>
      </c>
      <c r="J106" s="13" t="s">
        <v>1872</v>
      </c>
      <c r="K106" s="165" t="s">
        <v>82</v>
      </c>
      <c r="L106" s="207" t="s">
        <v>1352</v>
      </c>
      <c r="M106" s="85">
        <v>10</v>
      </c>
      <c r="N106" s="15">
        <f t="shared" si="12"/>
        <v>0.99</v>
      </c>
      <c r="O106" s="78">
        <f t="shared" si="13"/>
        <v>0</v>
      </c>
      <c r="P106" s="78">
        <f t="shared" si="14"/>
        <v>2.4750000000000001</v>
      </c>
      <c r="Q106" s="153">
        <f t="shared" si="15"/>
        <v>2.5000000000000022E-2</v>
      </c>
      <c r="R106" s="171"/>
    </row>
    <row r="107" spans="2:18" s="3" customFormat="1" ht="27.95" customHeight="1">
      <c r="B107" s="563"/>
      <c r="C107" s="210"/>
      <c r="D107" s="20"/>
      <c r="E107" s="21"/>
      <c r="F107" s="31"/>
      <c r="G107" s="168" t="s">
        <v>886</v>
      </c>
      <c r="H107" s="164">
        <v>0.25</v>
      </c>
      <c r="I107" s="16" t="s">
        <v>339</v>
      </c>
      <c r="J107" s="13" t="s">
        <v>1872</v>
      </c>
      <c r="K107" s="16" t="s">
        <v>1810</v>
      </c>
      <c r="L107" s="207" t="s">
        <v>1352</v>
      </c>
      <c r="M107" s="85">
        <f>M106</f>
        <v>10</v>
      </c>
      <c r="N107" s="15">
        <f t="shared" si="12"/>
        <v>0.99</v>
      </c>
      <c r="O107" s="78">
        <f t="shared" si="13"/>
        <v>0</v>
      </c>
      <c r="P107" s="78">
        <f t="shared" si="14"/>
        <v>2.4750000000000001</v>
      </c>
      <c r="Q107" s="153">
        <f t="shared" si="15"/>
        <v>2.5000000000000022E-2</v>
      </c>
      <c r="R107" s="171"/>
    </row>
    <row r="108" spans="2:18" s="3" customFormat="1" ht="27.95" customHeight="1">
      <c r="B108" s="563"/>
      <c r="C108" s="210"/>
      <c r="D108" s="20"/>
      <c r="E108" s="21"/>
      <c r="F108" s="31"/>
      <c r="G108" s="168" t="s">
        <v>887</v>
      </c>
      <c r="H108" s="164">
        <v>0.25</v>
      </c>
      <c r="I108" s="16" t="s">
        <v>339</v>
      </c>
      <c r="J108" s="13" t="s">
        <v>1872</v>
      </c>
      <c r="K108" s="16" t="s">
        <v>300</v>
      </c>
      <c r="L108" s="207" t="s">
        <v>1352</v>
      </c>
      <c r="M108" s="85">
        <f>M107</f>
        <v>10</v>
      </c>
      <c r="N108" s="15">
        <f t="shared" si="12"/>
        <v>0.99</v>
      </c>
      <c r="O108" s="78">
        <f t="shared" si="13"/>
        <v>0</v>
      </c>
      <c r="P108" s="78">
        <f t="shared" si="14"/>
        <v>2.4750000000000001</v>
      </c>
      <c r="Q108" s="153">
        <f t="shared" si="15"/>
        <v>2.5000000000000022E-2</v>
      </c>
      <c r="R108" s="171"/>
    </row>
    <row r="109" spans="2:18" s="3" customFormat="1" ht="27.95" customHeight="1">
      <c r="B109" s="563"/>
      <c r="C109" s="210"/>
      <c r="D109" s="20"/>
      <c r="E109" s="21"/>
      <c r="F109" s="31"/>
      <c r="G109" s="186" t="s">
        <v>888</v>
      </c>
      <c r="H109" s="183">
        <v>0.25</v>
      </c>
      <c r="I109" s="165" t="s">
        <v>68</v>
      </c>
      <c r="J109" s="13" t="s">
        <v>1872</v>
      </c>
      <c r="K109" s="165" t="s">
        <v>82</v>
      </c>
      <c r="L109" s="207" t="s">
        <v>1352</v>
      </c>
      <c r="M109" s="93">
        <f>M108</f>
        <v>10</v>
      </c>
      <c r="N109" s="15">
        <f t="shared" si="12"/>
        <v>0.99</v>
      </c>
      <c r="O109" s="78">
        <f t="shared" si="13"/>
        <v>0</v>
      </c>
      <c r="P109" s="78">
        <f t="shared" si="14"/>
        <v>2.4750000000000001</v>
      </c>
      <c r="Q109" s="153">
        <f t="shared" si="15"/>
        <v>2.5000000000000022E-2</v>
      </c>
      <c r="R109" s="171"/>
    </row>
    <row r="110" spans="2:18" s="3" customFormat="1" ht="27.95" customHeight="1">
      <c r="B110" s="563"/>
      <c r="C110" s="210"/>
      <c r="D110" s="17" t="s">
        <v>1858</v>
      </c>
      <c r="E110" s="18" t="s">
        <v>890</v>
      </c>
      <c r="F110" s="19" t="s">
        <v>1313</v>
      </c>
      <c r="G110" s="14" t="s">
        <v>12</v>
      </c>
      <c r="H110" s="15">
        <v>0.8</v>
      </c>
      <c r="I110" s="27" t="s">
        <v>1811</v>
      </c>
      <c r="J110" s="13" t="s">
        <v>1872</v>
      </c>
      <c r="K110" s="27" t="s">
        <v>1812</v>
      </c>
      <c r="L110" s="207" t="s">
        <v>1352</v>
      </c>
      <c r="M110" s="85">
        <v>0.2</v>
      </c>
      <c r="N110" s="15">
        <f t="shared" si="12"/>
        <v>0.99</v>
      </c>
      <c r="O110" s="78">
        <f t="shared" si="13"/>
        <v>0</v>
      </c>
      <c r="P110" s="78">
        <f t="shared" si="14"/>
        <v>0.15840000000000004</v>
      </c>
      <c r="Q110" s="153">
        <f t="shared" si="15"/>
        <v>1.6000000000000018E-3</v>
      </c>
      <c r="R110" s="171"/>
    </row>
    <row r="111" spans="2:18" s="3" customFormat="1" ht="27.95" customHeight="1">
      <c r="B111" s="563"/>
      <c r="C111" s="210"/>
      <c r="D111" s="20"/>
      <c r="E111" s="21"/>
      <c r="F111" s="31"/>
      <c r="G111" s="14" t="s">
        <v>13</v>
      </c>
      <c r="H111" s="15">
        <v>0.1</v>
      </c>
      <c r="I111" s="16" t="s">
        <v>1811</v>
      </c>
      <c r="J111" s="11" t="s">
        <v>1873</v>
      </c>
      <c r="K111" s="27" t="s">
        <v>82</v>
      </c>
      <c r="L111" s="207" t="s">
        <v>1352</v>
      </c>
      <c r="M111" s="85">
        <f>M110</f>
        <v>0.2</v>
      </c>
      <c r="N111" s="15">
        <f t="shared" si="12"/>
        <v>0.99</v>
      </c>
      <c r="O111" s="78">
        <f t="shared" si="13"/>
        <v>0</v>
      </c>
      <c r="P111" s="78">
        <f t="shared" si="14"/>
        <v>1.9800000000000005E-2</v>
      </c>
      <c r="Q111" s="153">
        <f t="shared" si="15"/>
        <v>2.0000000000000023E-4</v>
      </c>
      <c r="R111" s="171"/>
    </row>
    <row r="112" spans="2:18" s="3" customFormat="1" ht="27.95" customHeight="1">
      <c r="B112" s="563"/>
      <c r="C112" s="210"/>
      <c r="D112" s="20"/>
      <c r="E112" s="21"/>
      <c r="F112" s="31"/>
      <c r="G112" s="90" t="s">
        <v>14</v>
      </c>
      <c r="H112" s="172">
        <v>0.1</v>
      </c>
      <c r="I112" s="16" t="s">
        <v>1813</v>
      </c>
      <c r="J112" s="12" t="s">
        <v>1814</v>
      </c>
      <c r="K112" s="16" t="s">
        <v>1815</v>
      </c>
      <c r="L112" s="12" t="s">
        <v>1816</v>
      </c>
      <c r="M112" s="93">
        <f>M111</f>
        <v>0.2</v>
      </c>
      <c r="N112" s="15">
        <f t="shared" si="12"/>
        <v>0</v>
      </c>
      <c r="O112" s="78">
        <f t="shared" si="13"/>
        <v>2.0000000000000004E-2</v>
      </c>
      <c r="P112" s="78">
        <f t="shared" si="14"/>
        <v>0</v>
      </c>
      <c r="Q112" s="153">
        <f t="shared" si="15"/>
        <v>0</v>
      </c>
      <c r="R112" s="171"/>
    </row>
    <row r="113" spans="2:18" s="3" customFormat="1" ht="27.95" customHeight="1">
      <c r="B113" s="563"/>
      <c r="C113" s="210"/>
      <c r="D113" s="17" t="s">
        <v>1859</v>
      </c>
      <c r="E113" s="18" t="s">
        <v>890</v>
      </c>
      <c r="F113" s="19" t="s">
        <v>1294</v>
      </c>
      <c r="G113" s="14" t="s">
        <v>12</v>
      </c>
      <c r="H113" s="15">
        <v>0.8</v>
      </c>
      <c r="I113" s="165" t="s">
        <v>68</v>
      </c>
      <c r="J113" s="208" t="s">
        <v>1874</v>
      </c>
      <c r="K113" s="165" t="s">
        <v>1371</v>
      </c>
      <c r="L113" s="207" t="s">
        <v>1352</v>
      </c>
      <c r="M113" s="85">
        <v>0.2</v>
      </c>
      <c r="N113" s="15">
        <f t="shared" si="12"/>
        <v>0.99</v>
      </c>
      <c r="O113" s="78">
        <f t="shared" si="13"/>
        <v>0</v>
      </c>
      <c r="P113" s="78">
        <f t="shared" si="14"/>
        <v>0.15840000000000004</v>
      </c>
      <c r="Q113" s="153">
        <f t="shared" si="15"/>
        <v>1.6000000000000018E-3</v>
      </c>
      <c r="R113" s="171"/>
    </row>
    <row r="114" spans="2:18" s="3" customFormat="1" ht="27.95" customHeight="1">
      <c r="B114" s="563"/>
      <c r="C114" s="210"/>
      <c r="D114" s="20"/>
      <c r="E114" s="21"/>
      <c r="F114" s="31"/>
      <c r="G114" s="14" t="s">
        <v>13</v>
      </c>
      <c r="H114" s="15">
        <v>0.1</v>
      </c>
      <c r="I114" s="165" t="s">
        <v>204</v>
      </c>
      <c r="J114" s="13" t="s">
        <v>1875</v>
      </c>
      <c r="K114" s="165" t="s">
        <v>1371</v>
      </c>
      <c r="L114" s="207" t="s">
        <v>1352</v>
      </c>
      <c r="M114" s="85">
        <f>M113</f>
        <v>0.2</v>
      </c>
      <c r="N114" s="15">
        <f t="shared" si="12"/>
        <v>0.99</v>
      </c>
      <c r="O114" s="78">
        <f t="shared" si="13"/>
        <v>0</v>
      </c>
      <c r="P114" s="78">
        <f t="shared" si="14"/>
        <v>1.9800000000000005E-2</v>
      </c>
      <c r="Q114" s="153">
        <f t="shared" si="15"/>
        <v>2.0000000000000023E-4</v>
      </c>
      <c r="R114" s="171"/>
    </row>
    <row r="115" spans="2:18" s="3" customFormat="1" ht="27.95" customHeight="1">
      <c r="B115" s="563"/>
      <c r="C115" s="210"/>
      <c r="D115" s="20"/>
      <c r="E115" s="21"/>
      <c r="F115" s="31"/>
      <c r="G115" s="90" t="s">
        <v>14</v>
      </c>
      <c r="H115" s="172">
        <v>0.1</v>
      </c>
      <c r="I115" s="179" t="s">
        <v>81</v>
      </c>
      <c r="J115" s="12" t="s">
        <v>1814</v>
      </c>
      <c r="K115" s="16" t="s">
        <v>1815</v>
      </c>
      <c r="L115" s="12" t="s">
        <v>1816</v>
      </c>
      <c r="M115" s="93">
        <f>M114</f>
        <v>0.2</v>
      </c>
      <c r="N115" s="15">
        <f t="shared" si="12"/>
        <v>0</v>
      </c>
      <c r="O115" s="78">
        <f t="shared" si="13"/>
        <v>2.0000000000000004E-2</v>
      </c>
      <c r="P115" s="78">
        <f t="shared" si="14"/>
        <v>0</v>
      </c>
      <c r="Q115" s="153">
        <f t="shared" si="15"/>
        <v>0</v>
      </c>
      <c r="R115" s="171"/>
    </row>
    <row r="116" spans="2:18" s="3" customFormat="1" ht="27.95" customHeight="1">
      <c r="B116" s="563"/>
      <c r="C116" s="210"/>
      <c r="D116" s="17" t="s">
        <v>1860</v>
      </c>
      <c r="E116" s="18" t="s">
        <v>1247</v>
      </c>
      <c r="F116" s="19" t="s">
        <v>1295</v>
      </c>
      <c r="G116" s="168" t="s">
        <v>356</v>
      </c>
      <c r="H116" s="164">
        <v>0.25</v>
      </c>
      <c r="I116" s="165" t="s">
        <v>204</v>
      </c>
      <c r="J116" s="13" t="s">
        <v>1876</v>
      </c>
      <c r="K116" s="165" t="s">
        <v>82</v>
      </c>
      <c r="L116" s="207" t="s">
        <v>1352</v>
      </c>
      <c r="M116" s="85">
        <v>10</v>
      </c>
      <c r="N116" s="15">
        <f t="shared" si="12"/>
        <v>0.99</v>
      </c>
      <c r="O116" s="78">
        <f t="shared" si="13"/>
        <v>0</v>
      </c>
      <c r="P116" s="78">
        <f t="shared" si="14"/>
        <v>2.4750000000000001</v>
      </c>
      <c r="Q116" s="153">
        <f t="shared" si="15"/>
        <v>2.5000000000000022E-2</v>
      </c>
      <c r="R116" s="557" t="s">
        <v>4480</v>
      </c>
    </row>
    <row r="117" spans="2:18" s="3" customFormat="1" ht="27.95" customHeight="1">
      <c r="B117" s="563"/>
      <c r="C117" s="210"/>
      <c r="D117" s="20"/>
      <c r="E117" s="21"/>
      <c r="F117" s="31"/>
      <c r="G117" s="168" t="s">
        <v>886</v>
      </c>
      <c r="H117" s="164">
        <v>0.25</v>
      </c>
      <c r="I117" s="165" t="s">
        <v>339</v>
      </c>
      <c r="J117" s="13" t="s">
        <v>1876</v>
      </c>
      <c r="K117" s="165" t="s">
        <v>82</v>
      </c>
      <c r="L117" s="207" t="s">
        <v>1352</v>
      </c>
      <c r="M117" s="85">
        <f>M116</f>
        <v>10</v>
      </c>
      <c r="N117" s="15">
        <f t="shared" si="12"/>
        <v>0.99</v>
      </c>
      <c r="O117" s="78">
        <f t="shared" si="13"/>
        <v>0</v>
      </c>
      <c r="P117" s="78">
        <f t="shared" si="14"/>
        <v>2.4750000000000001</v>
      </c>
      <c r="Q117" s="153">
        <f t="shared" si="15"/>
        <v>2.5000000000000022E-2</v>
      </c>
      <c r="R117" s="558"/>
    </row>
    <row r="118" spans="2:18" s="3" customFormat="1" ht="27.95" customHeight="1">
      <c r="B118" s="563"/>
      <c r="C118" s="210"/>
      <c r="D118" s="20"/>
      <c r="E118" s="21"/>
      <c r="F118" s="31"/>
      <c r="G118" s="168" t="s">
        <v>887</v>
      </c>
      <c r="H118" s="164">
        <v>0.25</v>
      </c>
      <c r="I118" s="165" t="s">
        <v>339</v>
      </c>
      <c r="J118" s="13" t="s">
        <v>1877</v>
      </c>
      <c r="K118" s="165" t="s">
        <v>82</v>
      </c>
      <c r="L118" s="207" t="s">
        <v>1352</v>
      </c>
      <c r="M118" s="85">
        <f>M117</f>
        <v>10</v>
      </c>
      <c r="N118" s="15">
        <f t="shared" si="12"/>
        <v>0.99</v>
      </c>
      <c r="O118" s="78">
        <f t="shared" si="13"/>
        <v>0</v>
      </c>
      <c r="P118" s="78">
        <f t="shared" si="14"/>
        <v>2.4750000000000001</v>
      </c>
      <c r="Q118" s="153">
        <f t="shared" si="15"/>
        <v>2.5000000000000022E-2</v>
      </c>
      <c r="R118" s="558"/>
    </row>
    <row r="119" spans="2:18" s="3" customFormat="1" ht="27.95" customHeight="1">
      <c r="B119" s="563"/>
      <c r="C119" s="210"/>
      <c r="D119" s="20"/>
      <c r="E119" s="21"/>
      <c r="F119" s="31"/>
      <c r="G119" s="186" t="s">
        <v>888</v>
      </c>
      <c r="H119" s="183">
        <v>0.25</v>
      </c>
      <c r="I119" s="165" t="s">
        <v>204</v>
      </c>
      <c r="J119" s="13" t="s">
        <v>1878</v>
      </c>
      <c r="K119" s="165" t="s">
        <v>1374</v>
      </c>
      <c r="L119" s="207" t="s">
        <v>1352</v>
      </c>
      <c r="M119" s="93">
        <f>M118</f>
        <v>10</v>
      </c>
      <c r="N119" s="15">
        <f t="shared" si="12"/>
        <v>0.99</v>
      </c>
      <c r="O119" s="78">
        <f t="shared" si="13"/>
        <v>0</v>
      </c>
      <c r="P119" s="78">
        <f t="shared" si="14"/>
        <v>2.4750000000000001</v>
      </c>
      <c r="Q119" s="153">
        <f t="shared" si="15"/>
        <v>2.5000000000000022E-2</v>
      </c>
      <c r="R119" s="559"/>
    </row>
    <row r="120" spans="2:18" s="3" customFormat="1" ht="27.95" customHeight="1">
      <c r="B120" s="563"/>
      <c r="C120" s="210"/>
      <c r="D120" s="17" t="s">
        <v>1861</v>
      </c>
      <c r="E120" s="18" t="s">
        <v>890</v>
      </c>
      <c r="F120" s="19" t="s">
        <v>1794</v>
      </c>
      <c r="G120" s="14" t="s">
        <v>12</v>
      </c>
      <c r="H120" s="15">
        <v>0.8</v>
      </c>
      <c r="I120" s="179" t="s">
        <v>204</v>
      </c>
      <c r="J120" s="13" t="s">
        <v>1879</v>
      </c>
      <c r="K120" s="165" t="s">
        <v>1354</v>
      </c>
      <c r="L120" s="207" t="s">
        <v>1352</v>
      </c>
      <c r="M120" s="85">
        <v>0.2</v>
      </c>
      <c r="N120" s="15">
        <f t="shared" si="12"/>
        <v>0.99</v>
      </c>
      <c r="O120" s="78">
        <f t="shared" si="13"/>
        <v>0</v>
      </c>
      <c r="P120" s="78">
        <f t="shared" si="14"/>
        <v>0.15840000000000004</v>
      </c>
      <c r="Q120" s="153">
        <f t="shared" si="15"/>
        <v>1.6000000000000018E-3</v>
      </c>
      <c r="R120" s="171"/>
    </row>
    <row r="121" spans="2:18" s="3" customFormat="1" ht="27.95" customHeight="1">
      <c r="B121" s="563"/>
      <c r="C121" s="210"/>
      <c r="D121" s="20"/>
      <c r="E121" s="21"/>
      <c r="F121" s="31"/>
      <c r="G121" s="14" t="s">
        <v>13</v>
      </c>
      <c r="H121" s="15">
        <v>0.1</v>
      </c>
      <c r="I121" s="165" t="s">
        <v>222</v>
      </c>
      <c r="J121" s="12" t="s">
        <v>1814</v>
      </c>
      <c r="K121" s="16" t="s">
        <v>1815</v>
      </c>
      <c r="L121" s="12" t="s">
        <v>1816</v>
      </c>
      <c r="M121" s="85">
        <f>M120</f>
        <v>0.2</v>
      </c>
      <c r="N121" s="15">
        <f t="shared" si="12"/>
        <v>0</v>
      </c>
      <c r="O121" s="78">
        <f t="shared" si="13"/>
        <v>2.0000000000000004E-2</v>
      </c>
      <c r="P121" s="78">
        <f t="shared" si="14"/>
        <v>0</v>
      </c>
      <c r="Q121" s="153">
        <f t="shared" si="15"/>
        <v>0</v>
      </c>
      <c r="R121" s="171"/>
    </row>
    <row r="122" spans="2:18" s="3" customFormat="1" ht="27.95" customHeight="1">
      <c r="B122" s="563"/>
      <c r="C122" s="210"/>
      <c r="D122" s="20"/>
      <c r="E122" s="21"/>
      <c r="F122" s="31"/>
      <c r="G122" s="90" t="s">
        <v>14</v>
      </c>
      <c r="H122" s="172">
        <v>0.1</v>
      </c>
      <c r="I122" s="179" t="s">
        <v>941</v>
      </c>
      <c r="J122" s="12" t="s">
        <v>1814</v>
      </c>
      <c r="K122" s="16" t="s">
        <v>1815</v>
      </c>
      <c r="L122" s="12" t="s">
        <v>1816</v>
      </c>
      <c r="M122" s="93">
        <f>M121</f>
        <v>0.2</v>
      </c>
      <c r="N122" s="15">
        <f t="shared" si="12"/>
        <v>0</v>
      </c>
      <c r="O122" s="78">
        <f t="shared" si="13"/>
        <v>2.0000000000000004E-2</v>
      </c>
      <c r="P122" s="78">
        <f t="shared" si="14"/>
        <v>0</v>
      </c>
      <c r="Q122" s="153">
        <f t="shared" si="15"/>
        <v>0</v>
      </c>
      <c r="R122" s="171"/>
    </row>
    <row r="123" spans="2:18" s="3" customFormat="1" ht="27.95" customHeight="1">
      <c r="B123" s="563"/>
      <c r="C123" s="210"/>
      <c r="D123" s="17" t="s">
        <v>1862</v>
      </c>
      <c r="E123" s="18" t="s">
        <v>890</v>
      </c>
      <c r="F123" s="19" t="s">
        <v>1296</v>
      </c>
      <c r="G123" s="14" t="s">
        <v>12</v>
      </c>
      <c r="H123" s="15">
        <v>0.8</v>
      </c>
      <c r="I123" s="165" t="s">
        <v>81</v>
      </c>
      <c r="J123" s="12" t="s">
        <v>1814</v>
      </c>
      <c r="K123" s="16" t="s">
        <v>1815</v>
      </c>
      <c r="L123" s="12" t="s">
        <v>1816</v>
      </c>
      <c r="M123" s="85">
        <v>0.2</v>
      </c>
      <c r="N123" s="15">
        <f t="shared" si="12"/>
        <v>0</v>
      </c>
      <c r="O123" s="78">
        <f t="shared" si="13"/>
        <v>0.16000000000000003</v>
      </c>
      <c r="P123" s="78">
        <f t="shared" si="14"/>
        <v>0</v>
      </c>
      <c r="Q123" s="153">
        <f t="shared" si="15"/>
        <v>0</v>
      </c>
      <c r="R123" s="171"/>
    </row>
    <row r="124" spans="2:18" s="3" customFormat="1" ht="27.95" customHeight="1">
      <c r="B124" s="563"/>
      <c r="C124" s="210"/>
      <c r="D124" s="20"/>
      <c r="E124" s="21"/>
      <c r="F124" s="31"/>
      <c r="G124" s="14" t="s">
        <v>13</v>
      </c>
      <c r="H124" s="15">
        <v>0.1</v>
      </c>
      <c r="I124" s="165" t="s">
        <v>930</v>
      </c>
      <c r="J124" s="13" t="s">
        <v>1880</v>
      </c>
      <c r="K124" s="165" t="s">
        <v>1354</v>
      </c>
      <c r="L124" s="207" t="s">
        <v>1352</v>
      </c>
      <c r="M124" s="85">
        <f>M123</f>
        <v>0.2</v>
      </c>
      <c r="N124" s="15">
        <f t="shared" si="12"/>
        <v>0.99</v>
      </c>
      <c r="O124" s="78">
        <f t="shared" si="13"/>
        <v>0</v>
      </c>
      <c r="P124" s="78">
        <f t="shared" si="14"/>
        <v>1.9800000000000005E-2</v>
      </c>
      <c r="Q124" s="153">
        <f t="shared" si="15"/>
        <v>2.0000000000000023E-4</v>
      </c>
      <c r="R124" s="171"/>
    </row>
    <row r="125" spans="2:18" s="3" customFormat="1" ht="27.95" customHeight="1">
      <c r="B125" s="563"/>
      <c r="C125" s="210"/>
      <c r="D125" s="20"/>
      <c r="E125" s="21"/>
      <c r="F125" s="31"/>
      <c r="G125" s="90" t="s">
        <v>14</v>
      </c>
      <c r="H125" s="172">
        <v>0.1</v>
      </c>
      <c r="I125" s="179" t="s">
        <v>81</v>
      </c>
      <c r="J125" s="12" t="s">
        <v>1814</v>
      </c>
      <c r="K125" s="16" t="s">
        <v>1815</v>
      </c>
      <c r="L125" s="12" t="s">
        <v>1816</v>
      </c>
      <c r="M125" s="93">
        <f>M124</f>
        <v>0.2</v>
      </c>
      <c r="N125" s="15">
        <f t="shared" si="12"/>
        <v>0</v>
      </c>
      <c r="O125" s="78">
        <f t="shared" si="13"/>
        <v>2.0000000000000004E-2</v>
      </c>
      <c r="P125" s="78">
        <f t="shared" si="14"/>
        <v>0</v>
      </c>
      <c r="Q125" s="153">
        <f t="shared" si="15"/>
        <v>0</v>
      </c>
      <c r="R125" s="171"/>
    </row>
    <row r="126" spans="2:18" s="3" customFormat="1" ht="27.95" customHeight="1">
      <c r="B126" s="563"/>
      <c r="C126" s="210"/>
      <c r="D126" s="17" t="s">
        <v>1863</v>
      </c>
      <c r="E126" s="18" t="s">
        <v>1547</v>
      </c>
      <c r="F126" s="19" t="s">
        <v>1801</v>
      </c>
      <c r="G126" s="168" t="s">
        <v>356</v>
      </c>
      <c r="H126" s="164">
        <v>0.25</v>
      </c>
      <c r="I126" s="179" t="s">
        <v>81</v>
      </c>
      <c r="J126" s="12" t="s">
        <v>1814</v>
      </c>
      <c r="K126" s="16" t="s">
        <v>1815</v>
      </c>
      <c r="L126" s="12" t="s">
        <v>1816</v>
      </c>
      <c r="M126" s="85">
        <v>1</v>
      </c>
      <c r="N126" s="15">
        <f t="shared" si="12"/>
        <v>0</v>
      </c>
      <c r="O126" s="78">
        <f t="shared" si="13"/>
        <v>0.25</v>
      </c>
      <c r="P126" s="78">
        <f t="shared" si="14"/>
        <v>0</v>
      </c>
      <c r="Q126" s="153">
        <f t="shared" si="15"/>
        <v>0</v>
      </c>
      <c r="R126" s="561"/>
    </row>
    <row r="127" spans="2:18" s="3" customFormat="1" ht="27.95" customHeight="1">
      <c r="B127" s="563"/>
      <c r="C127" s="210"/>
      <c r="D127" s="20"/>
      <c r="E127" s="21"/>
      <c r="F127" s="31"/>
      <c r="G127" s="168" t="s">
        <v>886</v>
      </c>
      <c r="H127" s="164">
        <v>0.25</v>
      </c>
      <c r="I127" s="165" t="s">
        <v>930</v>
      </c>
      <c r="J127" s="13" t="s">
        <v>1879</v>
      </c>
      <c r="K127" s="165" t="s">
        <v>1354</v>
      </c>
      <c r="L127" s="207" t="s">
        <v>1352</v>
      </c>
      <c r="M127" s="85">
        <f>M126</f>
        <v>1</v>
      </c>
      <c r="N127" s="15">
        <f t="shared" si="12"/>
        <v>0.99</v>
      </c>
      <c r="O127" s="78">
        <f t="shared" si="13"/>
        <v>0</v>
      </c>
      <c r="P127" s="78">
        <f t="shared" si="14"/>
        <v>0.2475</v>
      </c>
      <c r="Q127" s="153">
        <f t="shared" si="15"/>
        <v>2.5000000000000022E-3</v>
      </c>
      <c r="R127" s="558"/>
    </row>
    <row r="128" spans="2:18" s="3" customFormat="1" ht="27.95" customHeight="1">
      <c r="B128" s="563"/>
      <c r="C128" s="210"/>
      <c r="D128" s="20"/>
      <c r="E128" s="21"/>
      <c r="F128" s="31"/>
      <c r="G128" s="168" t="s">
        <v>887</v>
      </c>
      <c r="H128" s="164">
        <v>0.25</v>
      </c>
      <c r="I128" s="165" t="s">
        <v>930</v>
      </c>
      <c r="J128" s="13" t="s">
        <v>1879</v>
      </c>
      <c r="K128" s="165" t="s">
        <v>1354</v>
      </c>
      <c r="L128" s="207" t="s">
        <v>1352</v>
      </c>
      <c r="M128" s="85">
        <f>M127</f>
        <v>1</v>
      </c>
      <c r="N128" s="15">
        <f t="shared" si="12"/>
        <v>0.99</v>
      </c>
      <c r="O128" s="78">
        <f t="shared" si="13"/>
        <v>0</v>
      </c>
      <c r="P128" s="78">
        <f t="shared" si="14"/>
        <v>0.2475</v>
      </c>
      <c r="Q128" s="153">
        <f t="shared" si="15"/>
        <v>2.5000000000000022E-3</v>
      </c>
      <c r="R128" s="558"/>
    </row>
    <row r="129" spans="2:18" s="3" customFormat="1" ht="27.95" customHeight="1">
      <c r="B129" s="563"/>
      <c r="C129" s="210"/>
      <c r="D129" s="20"/>
      <c r="E129" s="21"/>
      <c r="F129" s="31"/>
      <c r="G129" s="186" t="s">
        <v>888</v>
      </c>
      <c r="H129" s="183">
        <v>0.25</v>
      </c>
      <c r="I129" s="165" t="s">
        <v>930</v>
      </c>
      <c r="J129" s="13" t="s">
        <v>1879</v>
      </c>
      <c r="K129" s="165" t="s">
        <v>1354</v>
      </c>
      <c r="L129" s="207" t="s">
        <v>1352</v>
      </c>
      <c r="M129" s="93">
        <f>M128</f>
        <v>1</v>
      </c>
      <c r="N129" s="15">
        <f t="shared" si="12"/>
        <v>0.99</v>
      </c>
      <c r="O129" s="78">
        <f t="shared" si="13"/>
        <v>0</v>
      </c>
      <c r="P129" s="78">
        <f t="shared" si="14"/>
        <v>0.2475</v>
      </c>
      <c r="Q129" s="153">
        <f t="shared" si="15"/>
        <v>2.5000000000000022E-3</v>
      </c>
      <c r="R129" s="558"/>
    </row>
    <row r="130" spans="2:18" s="3" customFormat="1" ht="27.95" customHeight="1">
      <c r="B130" s="563"/>
      <c r="C130" s="210"/>
      <c r="D130" s="17" t="s">
        <v>1864</v>
      </c>
      <c r="E130" s="18" t="s">
        <v>71</v>
      </c>
      <c r="F130" s="19" t="s">
        <v>1798</v>
      </c>
      <c r="G130" s="14" t="s">
        <v>205</v>
      </c>
      <c r="H130" s="15">
        <v>0.4</v>
      </c>
      <c r="I130" s="179" t="s">
        <v>81</v>
      </c>
      <c r="J130" s="12" t="s">
        <v>1814</v>
      </c>
      <c r="K130" s="16" t="s">
        <v>1815</v>
      </c>
      <c r="L130" s="12" t="s">
        <v>1816</v>
      </c>
      <c r="M130" s="85">
        <v>2</v>
      </c>
      <c r="N130" s="15">
        <f t="shared" si="12"/>
        <v>0</v>
      </c>
      <c r="O130" s="78">
        <f t="shared" si="13"/>
        <v>0.8</v>
      </c>
      <c r="P130" s="78">
        <f t="shared" si="14"/>
        <v>0</v>
      </c>
      <c r="Q130" s="153">
        <f t="shared" si="15"/>
        <v>0</v>
      </c>
      <c r="R130" s="171"/>
    </row>
    <row r="131" spans="2:18" s="3" customFormat="1" ht="27.95" customHeight="1">
      <c r="B131" s="563"/>
      <c r="C131" s="210"/>
      <c r="D131" s="20"/>
      <c r="E131" s="21"/>
      <c r="F131" s="31"/>
      <c r="G131" s="14" t="s">
        <v>206</v>
      </c>
      <c r="H131" s="15">
        <v>0.4</v>
      </c>
      <c r="I131" s="165" t="s">
        <v>930</v>
      </c>
      <c r="J131" s="13" t="s">
        <v>1879</v>
      </c>
      <c r="K131" s="165" t="s">
        <v>1354</v>
      </c>
      <c r="L131" s="207" t="s">
        <v>1352</v>
      </c>
      <c r="M131" s="209">
        <f>M130</f>
        <v>2</v>
      </c>
      <c r="N131" s="15">
        <f t="shared" si="12"/>
        <v>0.99</v>
      </c>
      <c r="O131" s="78">
        <f t="shared" si="13"/>
        <v>0</v>
      </c>
      <c r="P131" s="78">
        <f t="shared" si="14"/>
        <v>0.79200000000000004</v>
      </c>
      <c r="Q131" s="153">
        <f t="shared" si="15"/>
        <v>8.0000000000000071E-3</v>
      </c>
      <c r="R131" s="171"/>
    </row>
    <row r="132" spans="2:18" s="3" customFormat="1" ht="27.95" customHeight="1">
      <c r="B132" s="563"/>
      <c r="C132" s="210"/>
      <c r="D132" s="20"/>
      <c r="E132" s="21"/>
      <c r="F132" s="31"/>
      <c r="G132" s="90" t="s">
        <v>14</v>
      </c>
      <c r="H132" s="172">
        <v>0.2</v>
      </c>
      <c r="I132" s="179" t="s">
        <v>81</v>
      </c>
      <c r="J132" s="12" t="s">
        <v>1814</v>
      </c>
      <c r="K132" s="16" t="s">
        <v>1815</v>
      </c>
      <c r="L132" s="12" t="s">
        <v>1816</v>
      </c>
      <c r="M132" s="85">
        <f>M131</f>
        <v>2</v>
      </c>
      <c r="N132" s="15">
        <f t="shared" si="12"/>
        <v>0</v>
      </c>
      <c r="O132" s="78">
        <f t="shared" si="13"/>
        <v>0.4</v>
      </c>
      <c r="P132" s="78">
        <f t="shared" si="14"/>
        <v>0</v>
      </c>
      <c r="Q132" s="153">
        <f t="shared" si="15"/>
        <v>0</v>
      </c>
      <c r="R132" s="171"/>
    </row>
    <row r="133" spans="2:18" s="3" customFormat="1" ht="27.95" customHeight="1">
      <c r="B133" s="563"/>
      <c r="C133" s="210"/>
      <c r="D133" s="17" t="s">
        <v>1865</v>
      </c>
      <c r="E133" s="18" t="s">
        <v>890</v>
      </c>
      <c r="F133" s="19" t="s">
        <v>1800</v>
      </c>
      <c r="G133" s="14" t="s">
        <v>12</v>
      </c>
      <c r="H133" s="15">
        <v>0.8</v>
      </c>
      <c r="I133" s="179" t="s">
        <v>204</v>
      </c>
      <c r="J133" s="13" t="s">
        <v>1879</v>
      </c>
      <c r="K133" s="165" t="s">
        <v>1354</v>
      </c>
      <c r="L133" s="207" t="s">
        <v>1352</v>
      </c>
      <c r="M133" s="85">
        <v>0.2</v>
      </c>
      <c r="N133" s="15">
        <f t="shared" si="12"/>
        <v>0.99</v>
      </c>
      <c r="O133" s="78">
        <f t="shared" si="13"/>
        <v>0</v>
      </c>
      <c r="P133" s="78">
        <f t="shared" si="14"/>
        <v>0.15840000000000004</v>
      </c>
      <c r="Q133" s="153">
        <f t="shared" si="15"/>
        <v>1.6000000000000018E-3</v>
      </c>
      <c r="R133" s="171"/>
    </row>
    <row r="134" spans="2:18" s="3" customFormat="1" ht="27.95" customHeight="1">
      <c r="B134" s="563"/>
      <c r="C134" s="210"/>
      <c r="D134" s="20"/>
      <c r="E134" s="21"/>
      <c r="F134" s="31"/>
      <c r="G134" s="14" t="s">
        <v>13</v>
      </c>
      <c r="H134" s="15">
        <v>0.1</v>
      </c>
      <c r="I134" s="165" t="s">
        <v>222</v>
      </c>
      <c r="J134" s="12" t="s">
        <v>1814</v>
      </c>
      <c r="K134" s="16" t="s">
        <v>1815</v>
      </c>
      <c r="L134" s="12" t="s">
        <v>1816</v>
      </c>
      <c r="M134" s="85">
        <f>M133</f>
        <v>0.2</v>
      </c>
      <c r="N134" s="15">
        <f t="shared" si="12"/>
        <v>0</v>
      </c>
      <c r="O134" s="78">
        <f t="shared" si="13"/>
        <v>2.0000000000000004E-2</v>
      </c>
      <c r="P134" s="78">
        <f t="shared" si="14"/>
        <v>0</v>
      </c>
      <c r="Q134" s="153">
        <f t="shared" si="15"/>
        <v>0</v>
      </c>
      <c r="R134" s="171"/>
    </row>
    <row r="135" spans="2:18" s="3" customFormat="1" ht="27.95" customHeight="1">
      <c r="B135" s="563"/>
      <c r="C135" s="210"/>
      <c r="D135" s="20"/>
      <c r="E135" s="21"/>
      <c r="F135" s="31"/>
      <c r="G135" s="90" t="s">
        <v>14</v>
      </c>
      <c r="H135" s="172">
        <v>0.1</v>
      </c>
      <c r="I135" s="179" t="s">
        <v>941</v>
      </c>
      <c r="J135" s="12" t="s">
        <v>1814</v>
      </c>
      <c r="K135" s="16" t="s">
        <v>1815</v>
      </c>
      <c r="L135" s="12" t="s">
        <v>1816</v>
      </c>
      <c r="M135" s="93">
        <f>M134</f>
        <v>0.2</v>
      </c>
      <c r="N135" s="15">
        <f t="shared" si="12"/>
        <v>0</v>
      </c>
      <c r="O135" s="78">
        <f t="shared" si="13"/>
        <v>2.0000000000000004E-2</v>
      </c>
      <c r="P135" s="78">
        <f t="shared" si="14"/>
        <v>0</v>
      </c>
      <c r="Q135" s="153">
        <f t="shared" si="15"/>
        <v>0</v>
      </c>
      <c r="R135" s="171"/>
    </row>
    <row r="136" spans="2:18" s="3" customFormat="1" ht="27.95" customHeight="1">
      <c r="B136" s="563"/>
      <c r="C136" s="218" t="s">
        <v>1881</v>
      </c>
      <c r="D136" s="17" t="s">
        <v>1882</v>
      </c>
      <c r="E136" s="18" t="s">
        <v>890</v>
      </c>
      <c r="F136" s="19" t="s">
        <v>1300</v>
      </c>
      <c r="G136" s="14" t="s">
        <v>12</v>
      </c>
      <c r="H136" s="15">
        <v>0.8</v>
      </c>
      <c r="I136" s="165" t="s">
        <v>204</v>
      </c>
      <c r="J136" s="13" t="s">
        <v>1895</v>
      </c>
      <c r="K136" s="165" t="s">
        <v>300</v>
      </c>
      <c r="L136" s="206" t="s">
        <v>1803</v>
      </c>
      <c r="M136" s="85">
        <v>0.2</v>
      </c>
      <c r="N136" s="15">
        <f t="shared" si="12"/>
        <v>0.99</v>
      </c>
      <c r="O136" s="78">
        <f t="shared" si="13"/>
        <v>0</v>
      </c>
      <c r="P136" s="78">
        <f t="shared" si="14"/>
        <v>0.15840000000000004</v>
      </c>
      <c r="Q136" s="153">
        <f t="shared" si="15"/>
        <v>1.6000000000000018E-3</v>
      </c>
      <c r="R136" s="171"/>
    </row>
    <row r="137" spans="2:18" s="3" customFormat="1" ht="27.95" customHeight="1">
      <c r="B137" s="563"/>
      <c r="C137" s="210"/>
      <c r="D137" s="20"/>
      <c r="E137" s="21"/>
      <c r="F137" s="31"/>
      <c r="G137" s="14" t="s">
        <v>13</v>
      </c>
      <c r="H137" s="15">
        <v>0.1</v>
      </c>
      <c r="I137" s="165" t="s">
        <v>941</v>
      </c>
      <c r="J137" s="13" t="s">
        <v>946</v>
      </c>
      <c r="K137" s="165" t="s">
        <v>1080</v>
      </c>
      <c r="L137" s="13" t="s">
        <v>217</v>
      </c>
      <c r="M137" s="85">
        <f>M136</f>
        <v>0.2</v>
      </c>
      <c r="N137" s="15">
        <f t="shared" si="12"/>
        <v>0</v>
      </c>
      <c r="O137" s="78">
        <f t="shared" si="13"/>
        <v>2.0000000000000004E-2</v>
      </c>
      <c r="P137" s="78">
        <f t="shared" si="14"/>
        <v>0</v>
      </c>
      <c r="Q137" s="153">
        <f t="shared" si="15"/>
        <v>0</v>
      </c>
      <c r="R137" s="171"/>
    </row>
    <row r="138" spans="2:18" s="3" customFormat="1" ht="27.95" customHeight="1">
      <c r="B138" s="563"/>
      <c r="C138" s="210"/>
      <c r="D138" s="20"/>
      <c r="E138" s="21"/>
      <c r="F138" s="31"/>
      <c r="G138" s="90" t="s">
        <v>14</v>
      </c>
      <c r="H138" s="172">
        <v>0.1</v>
      </c>
      <c r="I138" s="179" t="s">
        <v>941</v>
      </c>
      <c r="J138" s="13" t="s">
        <v>1369</v>
      </c>
      <c r="K138" s="165" t="s">
        <v>79</v>
      </c>
      <c r="L138" s="13" t="s">
        <v>109</v>
      </c>
      <c r="M138" s="93">
        <f>M137</f>
        <v>0.2</v>
      </c>
      <c r="N138" s="15">
        <f t="shared" si="12"/>
        <v>0</v>
      </c>
      <c r="O138" s="78">
        <f t="shared" si="13"/>
        <v>2.0000000000000004E-2</v>
      </c>
      <c r="P138" s="78">
        <f t="shared" si="14"/>
        <v>0</v>
      </c>
      <c r="Q138" s="153">
        <f t="shared" si="15"/>
        <v>0</v>
      </c>
      <c r="R138" s="171"/>
    </row>
    <row r="139" spans="2:18" s="3" customFormat="1" ht="27.95" customHeight="1">
      <c r="B139" s="563"/>
      <c r="C139" s="210"/>
      <c r="D139" s="17" t="s">
        <v>1883</v>
      </c>
      <c r="E139" s="18" t="s">
        <v>890</v>
      </c>
      <c r="F139" s="19" t="s">
        <v>1301</v>
      </c>
      <c r="G139" s="14" t="s">
        <v>12</v>
      </c>
      <c r="H139" s="15">
        <v>0.8</v>
      </c>
      <c r="I139" s="179" t="s">
        <v>81</v>
      </c>
      <c r="J139" s="13" t="s">
        <v>946</v>
      </c>
      <c r="K139" s="165" t="s">
        <v>1080</v>
      </c>
      <c r="L139" s="13" t="s">
        <v>217</v>
      </c>
      <c r="M139" s="85">
        <v>0.2</v>
      </c>
      <c r="N139" s="15">
        <f t="shared" ref="N139:N193" si="16">IF(K139="Detected", 0.99,0)</f>
        <v>0</v>
      </c>
      <c r="O139" s="78">
        <f t="shared" ref="O139:O193" si="17">IF(I139="Safe", M139*H139,0)</f>
        <v>0.16000000000000003</v>
      </c>
      <c r="P139" s="78">
        <f t="shared" ref="P139:P193" si="18">IF(I139="Dangerous",M139*H139*N139,0)</f>
        <v>0</v>
      </c>
      <c r="Q139" s="153">
        <f t="shared" ref="Q139:Q193" si="19">IF(P139=0,0,M139*H139*(1-N139))</f>
        <v>0</v>
      </c>
      <c r="R139" s="171"/>
    </row>
    <row r="140" spans="2:18" s="3" customFormat="1" ht="27.95" customHeight="1">
      <c r="B140" s="563"/>
      <c r="C140" s="210"/>
      <c r="D140" s="20"/>
      <c r="E140" s="21"/>
      <c r="F140" s="31"/>
      <c r="G140" s="14" t="s">
        <v>13</v>
      </c>
      <c r="H140" s="15">
        <v>0.1</v>
      </c>
      <c r="I140" s="165" t="s">
        <v>1359</v>
      </c>
      <c r="J140" s="13" t="s">
        <v>1896</v>
      </c>
      <c r="K140" s="165" t="s">
        <v>221</v>
      </c>
      <c r="L140" s="206" t="s">
        <v>1352</v>
      </c>
      <c r="M140" s="85">
        <f>M139</f>
        <v>0.2</v>
      </c>
      <c r="N140" s="15">
        <f t="shared" si="16"/>
        <v>0.99</v>
      </c>
      <c r="O140" s="78">
        <f t="shared" si="17"/>
        <v>0</v>
      </c>
      <c r="P140" s="78">
        <f t="shared" si="18"/>
        <v>1.9800000000000005E-2</v>
      </c>
      <c r="Q140" s="153">
        <f t="shared" si="19"/>
        <v>2.0000000000000023E-4</v>
      </c>
      <c r="R140" s="171"/>
    </row>
    <row r="141" spans="2:18" s="3" customFormat="1" ht="27.95" customHeight="1">
      <c r="B141" s="563"/>
      <c r="C141" s="210"/>
      <c r="D141" s="20"/>
      <c r="E141" s="21"/>
      <c r="F141" s="31"/>
      <c r="G141" s="90" t="s">
        <v>14</v>
      </c>
      <c r="H141" s="172">
        <v>0.1</v>
      </c>
      <c r="I141" s="179" t="s">
        <v>81</v>
      </c>
      <c r="J141" s="13" t="s">
        <v>946</v>
      </c>
      <c r="K141" s="165" t="s">
        <v>1080</v>
      </c>
      <c r="L141" s="13" t="s">
        <v>217</v>
      </c>
      <c r="M141" s="93">
        <f>M140</f>
        <v>0.2</v>
      </c>
      <c r="N141" s="15">
        <f t="shared" si="16"/>
        <v>0</v>
      </c>
      <c r="O141" s="78">
        <f t="shared" si="17"/>
        <v>2.0000000000000004E-2</v>
      </c>
      <c r="P141" s="78">
        <f t="shared" si="18"/>
        <v>0</v>
      </c>
      <c r="Q141" s="153">
        <f t="shared" si="19"/>
        <v>0</v>
      </c>
      <c r="R141" s="171"/>
    </row>
    <row r="142" spans="2:18" s="3" customFormat="1" ht="27.95" customHeight="1">
      <c r="B142" s="563"/>
      <c r="C142" s="210"/>
      <c r="D142" s="17" t="s">
        <v>1884</v>
      </c>
      <c r="E142" s="18" t="s">
        <v>1247</v>
      </c>
      <c r="F142" s="19" t="s">
        <v>1295</v>
      </c>
      <c r="G142" s="168" t="s">
        <v>1326</v>
      </c>
      <c r="H142" s="164">
        <v>0.3</v>
      </c>
      <c r="I142" s="165" t="s">
        <v>204</v>
      </c>
      <c r="J142" s="13" t="s">
        <v>1896</v>
      </c>
      <c r="K142" s="165" t="s">
        <v>1350</v>
      </c>
      <c r="L142" s="207" t="s">
        <v>1352</v>
      </c>
      <c r="M142" s="85">
        <v>10</v>
      </c>
      <c r="N142" s="15">
        <f t="shared" si="16"/>
        <v>0.99</v>
      </c>
      <c r="O142" s="78">
        <f t="shared" si="17"/>
        <v>0</v>
      </c>
      <c r="P142" s="78">
        <f t="shared" si="18"/>
        <v>2.9699999999999998</v>
      </c>
      <c r="Q142" s="153">
        <f t="shared" si="19"/>
        <v>3.0000000000000027E-2</v>
      </c>
      <c r="R142" s="557" t="s">
        <v>4480</v>
      </c>
    </row>
    <row r="143" spans="2:18" s="3" customFormat="1" ht="27.95" customHeight="1">
      <c r="B143" s="563"/>
      <c r="C143" s="210"/>
      <c r="D143" s="20"/>
      <c r="E143" s="21"/>
      <c r="F143" s="31"/>
      <c r="G143" s="168" t="s">
        <v>1327</v>
      </c>
      <c r="H143" s="164">
        <v>0.3</v>
      </c>
      <c r="I143" s="161" t="s">
        <v>68</v>
      </c>
      <c r="J143" s="13" t="s">
        <v>1896</v>
      </c>
      <c r="K143" s="161" t="s">
        <v>1350</v>
      </c>
      <c r="L143" s="207" t="s">
        <v>1352</v>
      </c>
      <c r="M143" s="85">
        <f>M142</f>
        <v>10</v>
      </c>
      <c r="N143" s="15">
        <f t="shared" si="16"/>
        <v>0.99</v>
      </c>
      <c r="O143" s="78">
        <f t="shared" si="17"/>
        <v>0</v>
      </c>
      <c r="P143" s="78">
        <f t="shared" si="18"/>
        <v>2.9699999999999998</v>
      </c>
      <c r="Q143" s="153">
        <f t="shared" si="19"/>
        <v>3.0000000000000027E-2</v>
      </c>
      <c r="R143" s="558"/>
    </row>
    <row r="144" spans="2:18" s="3" customFormat="1" ht="27.95" customHeight="1">
      <c r="B144" s="563"/>
      <c r="C144" s="210"/>
      <c r="D144" s="20"/>
      <c r="E144" s="21"/>
      <c r="F144" s="31"/>
      <c r="G144" s="168" t="s">
        <v>1328</v>
      </c>
      <c r="H144" s="164">
        <v>0.3</v>
      </c>
      <c r="I144" s="165" t="s">
        <v>1356</v>
      </c>
      <c r="J144" s="162" t="s">
        <v>1897</v>
      </c>
      <c r="K144" s="161" t="s">
        <v>1350</v>
      </c>
      <c r="L144" s="207" t="s">
        <v>1352</v>
      </c>
      <c r="M144" s="85">
        <f>M143</f>
        <v>10</v>
      </c>
      <c r="N144" s="15">
        <f t="shared" si="16"/>
        <v>0.99</v>
      </c>
      <c r="O144" s="78">
        <f t="shared" si="17"/>
        <v>0</v>
      </c>
      <c r="P144" s="78">
        <f t="shared" si="18"/>
        <v>2.9699999999999998</v>
      </c>
      <c r="Q144" s="153">
        <f t="shared" si="19"/>
        <v>3.0000000000000027E-2</v>
      </c>
      <c r="R144" s="558"/>
    </row>
    <row r="145" spans="2:18" s="3" customFormat="1" ht="39.950000000000003" customHeight="1">
      <c r="B145" s="563"/>
      <c r="C145" s="210"/>
      <c r="D145" s="20"/>
      <c r="E145" s="21"/>
      <c r="F145" s="31"/>
      <c r="G145" s="168" t="s">
        <v>1329</v>
      </c>
      <c r="H145" s="164">
        <v>0.1</v>
      </c>
      <c r="I145" s="165" t="s">
        <v>1356</v>
      </c>
      <c r="J145" s="162" t="s">
        <v>1898</v>
      </c>
      <c r="K145" s="165" t="s">
        <v>1350</v>
      </c>
      <c r="L145" s="207" t="s">
        <v>1352</v>
      </c>
      <c r="M145" s="93">
        <f>M144</f>
        <v>10</v>
      </c>
      <c r="N145" s="15">
        <f t="shared" si="16"/>
        <v>0.99</v>
      </c>
      <c r="O145" s="78">
        <f t="shared" si="17"/>
        <v>0</v>
      </c>
      <c r="P145" s="78">
        <f t="shared" si="18"/>
        <v>0.99</v>
      </c>
      <c r="Q145" s="153">
        <f t="shared" si="19"/>
        <v>1.0000000000000009E-2</v>
      </c>
      <c r="R145" s="559"/>
    </row>
    <row r="146" spans="2:18" s="3" customFormat="1" ht="27.95" customHeight="1">
      <c r="B146" s="563"/>
      <c r="C146" s="210"/>
      <c r="D146" s="17" t="s">
        <v>1885</v>
      </c>
      <c r="E146" s="18" t="s">
        <v>890</v>
      </c>
      <c r="F146" s="19" t="s">
        <v>1786</v>
      </c>
      <c r="G146" s="14" t="s">
        <v>12</v>
      </c>
      <c r="H146" s="15">
        <v>0.8</v>
      </c>
      <c r="I146" s="165" t="s">
        <v>204</v>
      </c>
      <c r="J146" s="13" t="s">
        <v>1896</v>
      </c>
      <c r="K146" s="161" t="s">
        <v>1350</v>
      </c>
      <c r="L146" s="207" t="s">
        <v>1352</v>
      </c>
      <c r="M146" s="85">
        <v>0.2</v>
      </c>
      <c r="N146" s="15">
        <f t="shared" si="16"/>
        <v>0.99</v>
      </c>
      <c r="O146" s="78">
        <f t="shared" si="17"/>
        <v>0</v>
      </c>
      <c r="P146" s="78">
        <f t="shared" si="18"/>
        <v>0.15840000000000004</v>
      </c>
      <c r="Q146" s="153">
        <f t="shared" si="19"/>
        <v>1.6000000000000018E-3</v>
      </c>
      <c r="R146" s="171"/>
    </row>
    <row r="147" spans="2:18" s="3" customFormat="1" ht="27.95" customHeight="1">
      <c r="B147" s="563"/>
      <c r="C147" s="210"/>
      <c r="D147" s="20"/>
      <c r="E147" s="21"/>
      <c r="F147" s="31"/>
      <c r="G147" s="14" t="s">
        <v>13</v>
      </c>
      <c r="H147" s="15">
        <v>0.1</v>
      </c>
      <c r="I147" s="165" t="s">
        <v>941</v>
      </c>
      <c r="J147" s="13" t="s">
        <v>1369</v>
      </c>
      <c r="K147" s="165" t="s">
        <v>79</v>
      </c>
      <c r="L147" s="13" t="s">
        <v>109</v>
      </c>
      <c r="M147" s="85">
        <f>M146</f>
        <v>0.2</v>
      </c>
      <c r="N147" s="15">
        <f t="shared" si="16"/>
        <v>0</v>
      </c>
      <c r="O147" s="78">
        <f t="shared" si="17"/>
        <v>2.0000000000000004E-2</v>
      </c>
      <c r="P147" s="78">
        <f t="shared" si="18"/>
        <v>0</v>
      </c>
      <c r="Q147" s="153">
        <f t="shared" si="19"/>
        <v>0</v>
      </c>
      <c r="R147" s="171"/>
    </row>
    <row r="148" spans="2:18" s="3" customFormat="1" ht="27.95" customHeight="1">
      <c r="B148" s="563"/>
      <c r="C148" s="210"/>
      <c r="D148" s="20"/>
      <c r="E148" s="21"/>
      <c r="F148" s="31"/>
      <c r="G148" s="90" t="s">
        <v>14</v>
      </c>
      <c r="H148" s="172">
        <v>0.1</v>
      </c>
      <c r="I148" s="179" t="s">
        <v>941</v>
      </c>
      <c r="J148" s="13" t="s">
        <v>946</v>
      </c>
      <c r="K148" s="165" t="s">
        <v>1080</v>
      </c>
      <c r="L148" s="13" t="s">
        <v>217</v>
      </c>
      <c r="M148" s="93">
        <f>M147</f>
        <v>0.2</v>
      </c>
      <c r="N148" s="15">
        <f t="shared" si="16"/>
        <v>0</v>
      </c>
      <c r="O148" s="78">
        <f t="shared" si="17"/>
        <v>2.0000000000000004E-2</v>
      </c>
      <c r="P148" s="78">
        <f t="shared" si="18"/>
        <v>0</v>
      </c>
      <c r="Q148" s="153">
        <f t="shared" si="19"/>
        <v>0</v>
      </c>
      <c r="R148" s="171"/>
    </row>
    <row r="149" spans="2:18" s="3" customFormat="1" ht="27.95" customHeight="1">
      <c r="B149" s="563"/>
      <c r="C149" s="210"/>
      <c r="D149" s="17" t="s">
        <v>1886</v>
      </c>
      <c r="E149" s="18" t="s">
        <v>1788</v>
      </c>
      <c r="F149" s="19" t="s">
        <v>1802</v>
      </c>
      <c r="G149" s="168" t="s">
        <v>356</v>
      </c>
      <c r="H149" s="164">
        <v>0.25</v>
      </c>
      <c r="I149" s="165" t="s">
        <v>339</v>
      </c>
      <c r="J149" s="13" t="s">
        <v>1899</v>
      </c>
      <c r="K149" s="165" t="s">
        <v>82</v>
      </c>
      <c r="L149" s="207" t="s">
        <v>1352</v>
      </c>
      <c r="M149" s="85">
        <v>10</v>
      </c>
      <c r="N149" s="15">
        <f t="shared" si="16"/>
        <v>0.99</v>
      </c>
      <c r="O149" s="78">
        <f t="shared" si="17"/>
        <v>0</v>
      </c>
      <c r="P149" s="78">
        <f t="shared" si="18"/>
        <v>2.4750000000000001</v>
      </c>
      <c r="Q149" s="153">
        <f t="shared" si="19"/>
        <v>2.5000000000000022E-2</v>
      </c>
      <c r="R149" s="171"/>
    </row>
    <row r="150" spans="2:18" s="3" customFormat="1" ht="27.95" customHeight="1">
      <c r="B150" s="563"/>
      <c r="C150" s="210"/>
      <c r="D150" s="20"/>
      <c r="E150" s="21"/>
      <c r="F150" s="31"/>
      <c r="G150" s="168" t="s">
        <v>886</v>
      </c>
      <c r="H150" s="164">
        <v>0.25</v>
      </c>
      <c r="I150" s="16" t="s">
        <v>339</v>
      </c>
      <c r="J150" s="13" t="s">
        <v>1899</v>
      </c>
      <c r="K150" s="16" t="s">
        <v>1810</v>
      </c>
      <c r="L150" s="207" t="s">
        <v>1352</v>
      </c>
      <c r="M150" s="85">
        <f>M149</f>
        <v>10</v>
      </c>
      <c r="N150" s="15">
        <f t="shared" si="16"/>
        <v>0.99</v>
      </c>
      <c r="O150" s="78">
        <f t="shared" si="17"/>
        <v>0</v>
      </c>
      <c r="P150" s="78">
        <f t="shared" si="18"/>
        <v>2.4750000000000001</v>
      </c>
      <c r="Q150" s="153">
        <f t="shared" si="19"/>
        <v>2.5000000000000022E-2</v>
      </c>
      <c r="R150" s="171"/>
    </row>
    <row r="151" spans="2:18" s="3" customFormat="1" ht="27.95" customHeight="1">
      <c r="B151" s="563"/>
      <c r="C151" s="210"/>
      <c r="D151" s="20"/>
      <c r="E151" s="21"/>
      <c r="F151" s="31"/>
      <c r="G151" s="168" t="s">
        <v>887</v>
      </c>
      <c r="H151" s="164">
        <v>0.25</v>
      </c>
      <c r="I151" s="16" t="s">
        <v>339</v>
      </c>
      <c r="J151" s="13" t="s">
        <v>1899</v>
      </c>
      <c r="K151" s="16" t="s">
        <v>300</v>
      </c>
      <c r="L151" s="207" t="s">
        <v>1352</v>
      </c>
      <c r="M151" s="85">
        <f>M150</f>
        <v>10</v>
      </c>
      <c r="N151" s="15">
        <f t="shared" si="16"/>
        <v>0.99</v>
      </c>
      <c r="O151" s="78">
        <f t="shared" si="17"/>
        <v>0</v>
      </c>
      <c r="P151" s="78">
        <f t="shared" si="18"/>
        <v>2.4750000000000001</v>
      </c>
      <c r="Q151" s="153">
        <f t="shared" si="19"/>
        <v>2.5000000000000022E-2</v>
      </c>
      <c r="R151" s="171"/>
    </row>
    <row r="152" spans="2:18" s="3" customFormat="1" ht="27.95" customHeight="1">
      <c r="B152" s="563"/>
      <c r="C152" s="210"/>
      <c r="D152" s="20"/>
      <c r="E152" s="21"/>
      <c r="F152" s="31"/>
      <c r="G152" s="186" t="s">
        <v>888</v>
      </c>
      <c r="H152" s="183">
        <v>0.25</v>
      </c>
      <c r="I152" s="165" t="s">
        <v>68</v>
      </c>
      <c r="J152" s="13" t="s">
        <v>1899</v>
      </c>
      <c r="K152" s="165" t="s">
        <v>82</v>
      </c>
      <c r="L152" s="207" t="s">
        <v>1352</v>
      </c>
      <c r="M152" s="93">
        <f>M151</f>
        <v>10</v>
      </c>
      <c r="N152" s="15">
        <f t="shared" si="16"/>
        <v>0.99</v>
      </c>
      <c r="O152" s="78">
        <f t="shared" si="17"/>
        <v>0</v>
      </c>
      <c r="P152" s="78">
        <f t="shared" si="18"/>
        <v>2.4750000000000001</v>
      </c>
      <c r="Q152" s="153">
        <f t="shared" si="19"/>
        <v>2.5000000000000022E-2</v>
      </c>
      <c r="R152" s="171"/>
    </row>
    <row r="153" spans="2:18" s="3" customFormat="1" ht="27.95" customHeight="1">
      <c r="B153" s="563"/>
      <c r="C153" s="210"/>
      <c r="D153" s="17" t="s">
        <v>1887</v>
      </c>
      <c r="E153" s="18" t="s">
        <v>890</v>
      </c>
      <c r="F153" s="19" t="s">
        <v>1313</v>
      </c>
      <c r="G153" s="14" t="s">
        <v>12</v>
      </c>
      <c r="H153" s="15">
        <v>0.8</v>
      </c>
      <c r="I153" s="27" t="s">
        <v>1811</v>
      </c>
      <c r="J153" s="13" t="s">
        <v>1899</v>
      </c>
      <c r="K153" s="27" t="s">
        <v>1812</v>
      </c>
      <c r="L153" s="207" t="s">
        <v>1352</v>
      </c>
      <c r="M153" s="85">
        <v>0.2</v>
      </c>
      <c r="N153" s="15">
        <f t="shared" si="16"/>
        <v>0.99</v>
      </c>
      <c r="O153" s="78">
        <f t="shared" si="17"/>
        <v>0</v>
      </c>
      <c r="P153" s="78">
        <f t="shared" si="18"/>
        <v>0.15840000000000004</v>
      </c>
      <c r="Q153" s="153">
        <f t="shared" si="19"/>
        <v>1.6000000000000018E-3</v>
      </c>
      <c r="R153" s="171"/>
    </row>
    <row r="154" spans="2:18" s="3" customFormat="1" ht="27.95" customHeight="1">
      <c r="B154" s="563"/>
      <c r="C154" s="210"/>
      <c r="D154" s="20"/>
      <c r="E154" s="21"/>
      <c r="F154" s="31"/>
      <c r="G154" s="14" t="s">
        <v>13</v>
      </c>
      <c r="H154" s="15">
        <v>0.1</v>
      </c>
      <c r="I154" s="16" t="s">
        <v>1811</v>
      </c>
      <c r="J154" s="11" t="s">
        <v>1900</v>
      </c>
      <c r="K154" s="27" t="s">
        <v>82</v>
      </c>
      <c r="L154" s="207" t="s">
        <v>1352</v>
      </c>
      <c r="M154" s="85">
        <f>M153</f>
        <v>0.2</v>
      </c>
      <c r="N154" s="15">
        <f t="shared" si="16"/>
        <v>0.99</v>
      </c>
      <c r="O154" s="78">
        <f t="shared" si="17"/>
        <v>0</v>
      </c>
      <c r="P154" s="78">
        <f t="shared" si="18"/>
        <v>1.9800000000000005E-2</v>
      </c>
      <c r="Q154" s="153">
        <f t="shared" si="19"/>
        <v>2.0000000000000023E-4</v>
      </c>
      <c r="R154" s="171"/>
    </row>
    <row r="155" spans="2:18" s="3" customFormat="1" ht="27.95" customHeight="1">
      <c r="B155" s="563"/>
      <c r="C155" s="210"/>
      <c r="D155" s="20"/>
      <c r="E155" s="21"/>
      <c r="F155" s="31"/>
      <c r="G155" s="90" t="s">
        <v>14</v>
      </c>
      <c r="H155" s="172">
        <v>0.1</v>
      </c>
      <c r="I155" s="16" t="s">
        <v>1813</v>
      </c>
      <c r="J155" s="12" t="s">
        <v>1814</v>
      </c>
      <c r="K155" s="16" t="s">
        <v>1815</v>
      </c>
      <c r="L155" s="12" t="s">
        <v>1816</v>
      </c>
      <c r="M155" s="93">
        <f>M154</f>
        <v>0.2</v>
      </c>
      <c r="N155" s="15">
        <f t="shared" si="16"/>
        <v>0</v>
      </c>
      <c r="O155" s="78">
        <f t="shared" si="17"/>
        <v>2.0000000000000004E-2</v>
      </c>
      <c r="P155" s="78">
        <f t="shared" si="18"/>
        <v>0</v>
      </c>
      <c r="Q155" s="153">
        <f t="shared" si="19"/>
        <v>0</v>
      </c>
      <c r="R155" s="171"/>
    </row>
    <row r="156" spans="2:18" s="3" customFormat="1" ht="27.95" customHeight="1">
      <c r="B156" s="563"/>
      <c r="C156" s="210"/>
      <c r="D156" s="17" t="s">
        <v>1888</v>
      </c>
      <c r="E156" s="18" t="s">
        <v>890</v>
      </c>
      <c r="F156" s="19" t="s">
        <v>1294</v>
      </c>
      <c r="G156" s="14" t="s">
        <v>12</v>
      </c>
      <c r="H156" s="15">
        <v>0.8</v>
      </c>
      <c r="I156" s="165" t="s">
        <v>68</v>
      </c>
      <c r="J156" s="208" t="s">
        <v>1901</v>
      </c>
      <c r="K156" s="165" t="s">
        <v>1371</v>
      </c>
      <c r="L156" s="207" t="s">
        <v>1352</v>
      </c>
      <c r="M156" s="85">
        <v>0.2</v>
      </c>
      <c r="N156" s="15">
        <f t="shared" si="16"/>
        <v>0.99</v>
      </c>
      <c r="O156" s="78">
        <f t="shared" si="17"/>
        <v>0</v>
      </c>
      <c r="P156" s="78">
        <f t="shared" si="18"/>
        <v>0.15840000000000004</v>
      </c>
      <c r="Q156" s="153">
        <f t="shared" si="19"/>
        <v>1.6000000000000018E-3</v>
      </c>
      <c r="R156" s="171"/>
    </row>
    <row r="157" spans="2:18" s="3" customFormat="1" ht="27.95" customHeight="1">
      <c r="B157" s="563"/>
      <c r="C157" s="210"/>
      <c r="D157" s="20"/>
      <c r="E157" s="21"/>
      <c r="F157" s="31"/>
      <c r="G157" s="14" t="s">
        <v>13</v>
      </c>
      <c r="H157" s="15">
        <v>0.1</v>
      </c>
      <c r="I157" s="165" t="s">
        <v>204</v>
      </c>
      <c r="J157" s="13" t="s">
        <v>1902</v>
      </c>
      <c r="K157" s="165" t="s">
        <v>1371</v>
      </c>
      <c r="L157" s="207" t="s">
        <v>1352</v>
      </c>
      <c r="M157" s="85">
        <f>M156</f>
        <v>0.2</v>
      </c>
      <c r="N157" s="15">
        <f t="shared" si="16"/>
        <v>0.99</v>
      </c>
      <c r="O157" s="78">
        <f t="shared" si="17"/>
        <v>0</v>
      </c>
      <c r="P157" s="78">
        <f t="shared" si="18"/>
        <v>1.9800000000000005E-2</v>
      </c>
      <c r="Q157" s="153">
        <f t="shared" si="19"/>
        <v>2.0000000000000023E-4</v>
      </c>
      <c r="R157" s="171"/>
    </row>
    <row r="158" spans="2:18" s="3" customFormat="1" ht="27.95" customHeight="1">
      <c r="B158" s="563"/>
      <c r="C158" s="210"/>
      <c r="D158" s="20"/>
      <c r="E158" s="21"/>
      <c r="F158" s="31"/>
      <c r="G158" s="90" t="s">
        <v>14</v>
      </c>
      <c r="H158" s="172">
        <v>0.1</v>
      </c>
      <c r="I158" s="179" t="s">
        <v>81</v>
      </c>
      <c r="J158" s="12" t="s">
        <v>1814</v>
      </c>
      <c r="K158" s="16" t="s">
        <v>1815</v>
      </c>
      <c r="L158" s="12" t="s">
        <v>1816</v>
      </c>
      <c r="M158" s="93">
        <f>M157</f>
        <v>0.2</v>
      </c>
      <c r="N158" s="15">
        <f t="shared" si="16"/>
        <v>0</v>
      </c>
      <c r="O158" s="78">
        <f t="shared" si="17"/>
        <v>2.0000000000000004E-2</v>
      </c>
      <c r="P158" s="78">
        <f t="shared" si="18"/>
        <v>0</v>
      </c>
      <c r="Q158" s="153">
        <f t="shared" si="19"/>
        <v>0</v>
      </c>
      <c r="R158" s="171"/>
    </row>
    <row r="159" spans="2:18" s="3" customFormat="1" ht="27.95" customHeight="1">
      <c r="B159" s="563"/>
      <c r="C159" s="210"/>
      <c r="D159" s="17" t="s">
        <v>1889</v>
      </c>
      <c r="E159" s="18" t="s">
        <v>1247</v>
      </c>
      <c r="F159" s="19" t="s">
        <v>1295</v>
      </c>
      <c r="G159" s="168" t="s">
        <v>356</v>
      </c>
      <c r="H159" s="164">
        <v>0.25</v>
      </c>
      <c r="I159" s="165" t="s">
        <v>204</v>
      </c>
      <c r="J159" s="13" t="s">
        <v>1903</v>
      </c>
      <c r="K159" s="165" t="s">
        <v>82</v>
      </c>
      <c r="L159" s="207" t="s">
        <v>1352</v>
      </c>
      <c r="M159" s="85">
        <v>10</v>
      </c>
      <c r="N159" s="15">
        <f t="shared" si="16"/>
        <v>0.99</v>
      </c>
      <c r="O159" s="78">
        <f t="shared" si="17"/>
        <v>0</v>
      </c>
      <c r="P159" s="78">
        <f t="shared" si="18"/>
        <v>2.4750000000000001</v>
      </c>
      <c r="Q159" s="153">
        <f t="shared" si="19"/>
        <v>2.5000000000000022E-2</v>
      </c>
      <c r="R159" s="557" t="s">
        <v>4480</v>
      </c>
    </row>
    <row r="160" spans="2:18" s="3" customFormat="1" ht="27.95" customHeight="1">
      <c r="B160" s="563"/>
      <c r="C160" s="210"/>
      <c r="D160" s="20"/>
      <c r="E160" s="21"/>
      <c r="F160" s="31"/>
      <c r="G160" s="168" t="s">
        <v>886</v>
      </c>
      <c r="H160" s="164">
        <v>0.25</v>
      </c>
      <c r="I160" s="165" t="s">
        <v>339</v>
      </c>
      <c r="J160" s="13" t="s">
        <v>1903</v>
      </c>
      <c r="K160" s="165" t="s">
        <v>82</v>
      </c>
      <c r="L160" s="207" t="s">
        <v>1352</v>
      </c>
      <c r="M160" s="85">
        <f>M159</f>
        <v>10</v>
      </c>
      <c r="N160" s="15">
        <f t="shared" si="16"/>
        <v>0.99</v>
      </c>
      <c r="O160" s="78">
        <f t="shared" si="17"/>
        <v>0</v>
      </c>
      <c r="P160" s="78">
        <f t="shared" si="18"/>
        <v>2.4750000000000001</v>
      </c>
      <c r="Q160" s="153">
        <f t="shared" si="19"/>
        <v>2.5000000000000022E-2</v>
      </c>
      <c r="R160" s="558"/>
    </row>
    <row r="161" spans="2:18" s="3" customFormat="1" ht="27.95" customHeight="1">
      <c r="B161" s="563"/>
      <c r="C161" s="210"/>
      <c r="D161" s="20"/>
      <c r="E161" s="21"/>
      <c r="F161" s="31"/>
      <c r="G161" s="168" t="s">
        <v>887</v>
      </c>
      <c r="H161" s="164">
        <v>0.25</v>
      </c>
      <c r="I161" s="165" t="s">
        <v>339</v>
      </c>
      <c r="J161" s="13" t="s">
        <v>1903</v>
      </c>
      <c r="K161" s="165" t="s">
        <v>82</v>
      </c>
      <c r="L161" s="207" t="s">
        <v>1352</v>
      </c>
      <c r="M161" s="85">
        <f>M160</f>
        <v>10</v>
      </c>
      <c r="N161" s="15">
        <f t="shared" si="16"/>
        <v>0.99</v>
      </c>
      <c r="O161" s="78">
        <f t="shared" si="17"/>
        <v>0</v>
      </c>
      <c r="P161" s="78">
        <f t="shared" si="18"/>
        <v>2.4750000000000001</v>
      </c>
      <c r="Q161" s="153">
        <f t="shared" si="19"/>
        <v>2.5000000000000022E-2</v>
      </c>
      <c r="R161" s="558"/>
    </row>
    <row r="162" spans="2:18" s="3" customFormat="1" ht="27.95" customHeight="1">
      <c r="B162" s="563"/>
      <c r="C162" s="210"/>
      <c r="D162" s="20"/>
      <c r="E162" s="21"/>
      <c r="F162" s="31"/>
      <c r="G162" s="186" t="s">
        <v>888</v>
      </c>
      <c r="H162" s="183">
        <v>0.25</v>
      </c>
      <c r="I162" s="165" t="s">
        <v>204</v>
      </c>
      <c r="J162" s="13" t="s">
        <v>1903</v>
      </c>
      <c r="K162" s="165" t="s">
        <v>1374</v>
      </c>
      <c r="L162" s="207" t="s">
        <v>1352</v>
      </c>
      <c r="M162" s="93">
        <f>M161</f>
        <v>10</v>
      </c>
      <c r="N162" s="15">
        <f t="shared" si="16"/>
        <v>0.99</v>
      </c>
      <c r="O162" s="78">
        <f t="shared" si="17"/>
        <v>0</v>
      </c>
      <c r="P162" s="78">
        <f t="shared" si="18"/>
        <v>2.4750000000000001</v>
      </c>
      <c r="Q162" s="153">
        <f t="shared" si="19"/>
        <v>2.5000000000000022E-2</v>
      </c>
      <c r="R162" s="559"/>
    </row>
    <row r="163" spans="2:18" s="3" customFormat="1" ht="27.95" customHeight="1">
      <c r="B163" s="563"/>
      <c r="C163" s="210"/>
      <c r="D163" s="17" t="s">
        <v>1890</v>
      </c>
      <c r="E163" s="18" t="s">
        <v>890</v>
      </c>
      <c r="F163" s="19" t="s">
        <v>1794</v>
      </c>
      <c r="G163" s="14" t="s">
        <v>12</v>
      </c>
      <c r="H163" s="15">
        <v>0.8</v>
      </c>
      <c r="I163" s="179" t="s">
        <v>204</v>
      </c>
      <c r="J163" s="13" t="s">
        <v>1904</v>
      </c>
      <c r="K163" s="165" t="s">
        <v>1354</v>
      </c>
      <c r="L163" s="207" t="s">
        <v>1352</v>
      </c>
      <c r="M163" s="85">
        <v>0.2</v>
      </c>
      <c r="N163" s="15">
        <f t="shared" si="16"/>
        <v>0.99</v>
      </c>
      <c r="O163" s="78">
        <f t="shared" si="17"/>
        <v>0</v>
      </c>
      <c r="P163" s="78">
        <f t="shared" si="18"/>
        <v>0.15840000000000004</v>
      </c>
      <c r="Q163" s="153">
        <f t="shared" si="19"/>
        <v>1.6000000000000018E-3</v>
      </c>
      <c r="R163" s="171"/>
    </row>
    <row r="164" spans="2:18" s="3" customFormat="1" ht="27.95" customHeight="1">
      <c r="B164" s="563"/>
      <c r="C164" s="210"/>
      <c r="D164" s="20"/>
      <c r="E164" s="21"/>
      <c r="F164" s="31"/>
      <c r="G164" s="14" t="s">
        <v>13</v>
      </c>
      <c r="H164" s="15">
        <v>0.1</v>
      </c>
      <c r="I164" s="165" t="s">
        <v>222</v>
      </c>
      <c r="J164" s="12" t="s">
        <v>1814</v>
      </c>
      <c r="K164" s="16" t="s">
        <v>1815</v>
      </c>
      <c r="L164" s="12" t="s">
        <v>1816</v>
      </c>
      <c r="M164" s="85">
        <f>M163</f>
        <v>0.2</v>
      </c>
      <c r="N164" s="15">
        <f t="shared" si="16"/>
        <v>0</v>
      </c>
      <c r="O164" s="78">
        <f t="shared" si="17"/>
        <v>2.0000000000000004E-2</v>
      </c>
      <c r="P164" s="78">
        <f t="shared" si="18"/>
        <v>0</v>
      </c>
      <c r="Q164" s="153">
        <f t="shared" si="19"/>
        <v>0</v>
      </c>
      <c r="R164" s="171"/>
    </row>
    <row r="165" spans="2:18" s="3" customFormat="1" ht="27.95" customHeight="1">
      <c r="B165" s="563"/>
      <c r="C165" s="210"/>
      <c r="D165" s="20"/>
      <c r="E165" s="21"/>
      <c r="F165" s="31"/>
      <c r="G165" s="90" t="s">
        <v>14</v>
      </c>
      <c r="H165" s="172">
        <v>0.1</v>
      </c>
      <c r="I165" s="179" t="s">
        <v>941</v>
      </c>
      <c r="J165" s="12" t="s">
        <v>1814</v>
      </c>
      <c r="K165" s="16" t="s">
        <v>1815</v>
      </c>
      <c r="L165" s="12" t="s">
        <v>1816</v>
      </c>
      <c r="M165" s="93">
        <f>M164</f>
        <v>0.2</v>
      </c>
      <c r="N165" s="15">
        <f t="shared" si="16"/>
        <v>0</v>
      </c>
      <c r="O165" s="78">
        <f t="shared" si="17"/>
        <v>2.0000000000000004E-2</v>
      </c>
      <c r="P165" s="78">
        <f t="shared" si="18"/>
        <v>0</v>
      </c>
      <c r="Q165" s="153">
        <f t="shared" si="19"/>
        <v>0</v>
      </c>
      <c r="R165" s="171"/>
    </row>
    <row r="166" spans="2:18" s="3" customFormat="1" ht="27.95" customHeight="1">
      <c r="B166" s="563"/>
      <c r="C166" s="210"/>
      <c r="D166" s="17" t="s">
        <v>1891</v>
      </c>
      <c r="E166" s="18" t="s">
        <v>890</v>
      </c>
      <c r="F166" s="19" t="s">
        <v>1296</v>
      </c>
      <c r="G166" s="14" t="s">
        <v>12</v>
      </c>
      <c r="H166" s="15">
        <v>0.8</v>
      </c>
      <c r="I166" s="165" t="s">
        <v>81</v>
      </c>
      <c r="J166" s="12" t="s">
        <v>1814</v>
      </c>
      <c r="K166" s="16" t="s">
        <v>1815</v>
      </c>
      <c r="L166" s="12" t="s">
        <v>1816</v>
      </c>
      <c r="M166" s="85">
        <v>0.2</v>
      </c>
      <c r="N166" s="15">
        <f t="shared" si="16"/>
        <v>0</v>
      </c>
      <c r="O166" s="78">
        <f t="shared" si="17"/>
        <v>0.16000000000000003</v>
      </c>
      <c r="P166" s="78">
        <f t="shared" si="18"/>
        <v>0</v>
      </c>
      <c r="Q166" s="153">
        <f t="shared" si="19"/>
        <v>0</v>
      </c>
      <c r="R166" s="171"/>
    </row>
    <row r="167" spans="2:18" s="3" customFormat="1" ht="27.95" customHeight="1">
      <c r="B167" s="563"/>
      <c r="C167" s="210"/>
      <c r="D167" s="20"/>
      <c r="E167" s="21"/>
      <c r="F167" s="31"/>
      <c r="G167" s="14" t="s">
        <v>13</v>
      </c>
      <c r="H167" s="15">
        <v>0.1</v>
      </c>
      <c r="I167" s="165" t="s">
        <v>930</v>
      </c>
      <c r="J167" s="13" t="s">
        <v>1905</v>
      </c>
      <c r="K167" s="165" t="s">
        <v>1354</v>
      </c>
      <c r="L167" s="207" t="s">
        <v>1352</v>
      </c>
      <c r="M167" s="85">
        <f>M166</f>
        <v>0.2</v>
      </c>
      <c r="N167" s="15">
        <f t="shared" si="16"/>
        <v>0.99</v>
      </c>
      <c r="O167" s="78">
        <f t="shared" si="17"/>
        <v>0</v>
      </c>
      <c r="P167" s="78">
        <f t="shared" si="18"/>
        <v>1.9800000000000005E-2</v>
      </c>
      <c r="Q167" s="153">
        <f t="shared" si="19"/>
        <v>2.0000000000000023E-4</v>
      </c>
      <c r="R167" s="171"/>
    </row>
    <row r="168" spans="2:18" s="3" customFormat="1" ht="27.95" customHeight="1">
      <c r="B168" s="563"/>
      <c r="C168" s="210"/>
      <c r="D168" s="20"/>
      <c r="E168" s="21"/>
      <c r="F168" s="31"/>
      <c r="G168" s="90" t="s">
        <v>14</v>
      </c>
      <c r="H168" s="172">
        <v>0.1</v>
      </c>
      <c r="I168" s="179" t="s">
        <v>81</v>
      </c>
      <c r="J168" s="12" t="s">
        <v>1814</v>
      </c>
      <c r="K168" s="16" t="s">
        <v>1815</v>
      </c>
      <c r="L168" s="12" t="s">
        <v>1816</v>
      </c>
      <c r="M168" s="93">
        <f>M167</f>
        <v>0.2</v>
      </c>
      <c r="N168" s="15">
        <f t="shared" si="16"/>
        <v>0</v>
      </c>
      <c r="O168" s="78">
        <f t="shared" si="17"/>
        <v>2.0000000000000004E-2</v>
      </c>
      <c r="P168" s="78">
        <f t="shared" si="18"/>
        <v>0</v>
      </c>
      <c r="Q168" s="153">
        <f t="shared" si="19"/>
        <v>0</v>
      </c>
      <c r="R168" s="171"/>
    </row>
    <row r="169" spans="2:18" s="3" customFormat="1" ht="27.95" customHeight="1">
      <c r="B169" s="563"/>
      <c r="C169" s="210"/>
      <c r="D169" s="17" t="s">
        <v>1892</v>
      </c>
      <c r="E169" s="18" t="s">
        <v>1547</v>
      </c>
      <c r="F169" s="19" t="s">
        <v>1801</v>
      </c>
      <c r="G169" s="168" t="s">
        <v>356</v>
      </c>
      <c r="H169" s="164">
        <v>0.25</v>
      </c>
      <c r="I169" s="179" t="s">
        <v>81</v>
      </c>
      <c r="J169" s="12" t="s">
        <v>1814</v>
      </c>
      <c r="K169" s="16" t="s">
        <v>1815</v>
      </c>
      <c r="L169" s="12" t="s">
        <v>1816</v>
      </c>
      <c r="M169" s="85">
        <v>1</v>
      </c>
      <c r="N169" s="15">
        <f t="shared" si="16"/>
        <v>0</v>
      </c>
      <c r="O169" s="78">
        <f t="shared" si="17"/>
        <v>0.25</v>
      </c>
      <c r="P169" s="78">
        <f t="shared" si="18"/>
        <v>0</v>
      </c>
      <c r="Q169" s="153">
        <f t="shared" si="19"/>
        <v>0</v>
      </c>
      <c r="R169" s="561"/>
    </row>
    <row r="170" spans="2:18" s="3" customFormat="1" ht="27.95" customHeight="1">
      <c r="B170" s="563"/>
      <c r="C170" s="210"/>
      <c r="D170" s="20"/>
      <c r="E170" s="21"/>
      <c r="F170" s="31"/>
      <c r="G170" s="168" t="s">
        <v>886</v>
      </c>
      <c r="H170" s="164">
        <v>0.25</v>
      </c>
      <c r="I170" s="165" t="s">
        <v>930</v>
      </c>
      <c r="J170" s="13" t="s">
        <v>1904</v>
      </c>
      <c r="K170" s="165" t="s">
        <v>1354</v>
      </c>
      <c r="L170" s="207" t="s">
        <v>1352</v>
      </c>
      <c r="M170" s="85">
        <f>M169</f>
        <v>1</v>
      </c>
      <c r="N170" s="15">
        <f t="shared" si="16"/>
        <v>0.99</v>
      </c>
      <c r="O170" s="78">
        <f t="shared" si="17"/>
        <v>0</v>
      </c>
      <c r="P170" s="78">
        <f t="shared" si="18"/>
        <v>0.2475</v>
      </c>
      <c r="Q170" s="153">
        <f t="shared" si="19"/>
        <v>2.5000000000000022E-3</v>
      </c>
      <c r="R170" s="558"/>
    </row>
    <row r="171" spans="2:18" s="3" customFormat="1" ht="27.95" customHeight="1">
      <c r="B171" s="563"/>
      <c r="C171" s="210"/>
      <c r="D171" s="20"/>
      <c r="E171" s="21"/>
      <c r="F171" s="31"/>
      <c r="G171" s="168" t="s">
        <v>887</v>
      </c>
      <c r="H171" s="164">
        <v>0.25</v>
      </c>
      <c r="I171" s="165" t="s">
        <v>930</v>
      </c>
      <c r="J171" s="13" t="s">
        <v>1904</v>
      </c>
      <c r="K171" s="165" t="s">
        <v>1354</v>
      </c>
      <c r="L171" s="207" t="s">
        <v>1352</v>
      </c>
      <c r="M171" s="85">
        <f>M170</f>
        <v>1</v>
      </c>
      <c r="N171" s="15">
        <f t="shared" si="16"/>
        <v>0.99</v>
      </c>
      <c r="O171" s="78">
        <f t="shared" si="17"/>
        <v>0</v>
      </c>
      <c r="P171" s="78">
        <f t="shared" si="18"/>
        <v>0.2475</v>
      </c>
      <c r="Q171" s="153">
        <f t="shared" si="19"/>
        <v>2.5000000000000022E-3</v>
      </c>
      <c r="R171" s="558"/>
    </row>
    <row r="172" spans="2:18" s="3" customFormat="1" ht="27.95" customHeight="1">
      <c r="B172" s="563"/>
      <c r="C172" s="210"/>
      <c r="D172" s="20"/>
      <c r="E172" s="21"/>
      <c r="F172" s="31"/>
      <c r="G172" s="186" t="s">
        <v>888</v>
      </c>
      <c r="H172" s="183">
        <v>0.25</v>
      </c>
      <c r="I172" s="165" t="s">
        <v>930</v>
      </c>
      <c r="J172" s="13" t="s">
        <v>1904</v>
      </c>
      <c r="K172" s="165" t="s">
        <v>1354</v>
      </c>
      <c r="L172" s="207" t="s">
        <v>1352</v>
      </c>
      <c r="M172" s="93">
        <f>M171</f>
        <v>1</v>
      </c>
      <c r="N172" s="15">
        <f t="shared" si="16"/>
        <v>0.99</v>
      </c>
      <c r="O172" s="78">
        <f t="shared" si="17"/>
        <v>0</v>
      </c>
      <c r="P172" s="78">
        <f t="shared" si="18"/>
        <v>0.2475</v>
      </c>
      <c r="Q172" s="153">
        <f t="shared" si="19"/>
        <v>2.5000000000000022E-3</v>
      </c>
      <c r="R172" s="558"/>
    </row>
    <row r="173" spans="2:18" s="3" customFormat="1" ht="27.95" customHeight="1">
      <c r="B173" s="563"/>
      <c r="C173" s="210"/>
      <c r="D173" s="17" t="s">
        <v>1893</v>
      </c>
      <c r="E173" s="18" t="s">
        <v>71</v>
      </c>
      <c r="F173" s="19" t="s">
        <v>1798</v>
      </c>
      <c r="G173" s="14" t="s">
        <v>205</v>
      </c>
      <c r="H173" s="15">
        <v>0.4</v>
      </c>
      <c r="I173" s="179" t="s">
        <v>81</v>
      </c>
      <c r="J173" s="12" t="s">
        <v>1814</v>
      </c>
      <c r="K173" s="16" t="s">
        <v>1815</v>
      </c>
      <c r="L173" s="12" t="s">
        <v>1816</v>
      </c>
      <c r="M173" s="85">
        <v>2</v>
      </c>
      <c r="N173" s="15">
        <f t="shared" si="16"/>
        <v>0</v>
      </c>
      <c r="O173" s="78">
        <f t="shared" si="17"/>
        <v>0.8</v>
      </c>
      <c r="P173" s="78">
        <f t="shared" si="18"/>
        <v>0</v>
      </c>
      <c r="Q173" s="153">
        <f t="shared" si="19"/>
        <v>0</v>
      </c>
      <c r="R173" s="171"/>
    </row>
    <row r="174" spans="2:18" s="3" customFormat="1" ht="27.95" customHeight="1">
      <c r="B174" s="563"/>
      <c r="C174" s="210"/>
      <c r="D174" s="20"/>
      <c r="E174" s="21"/>
      <c r="F174" s="31"/>
      <c r="G174" s="14" t="s">
        <v>206</v>
      </c>
      <c r="H174" s="15">
        <v>0.4</v>
      </c>
      <c r="I174" s="165" t="s">
        <v>930</v>
      </c>
      <c r="J174" s="13" t="s">
        <v>1904</v>
      </c>
      <c r="K174" s="165" t="s">
        <v>1354</v>
      </c>
      <c r="L174" s="207" t="s">
        <v>1352</v>
      </c>
      <c r="M174" s="209">
        <f>M173</f>
        <v>2</v>
      </c>
      <c r="N174" s="15">
        <f t="shared" si="16"/>
        <v>0.99</v>
      </c>
      <c r="O174" s="78">
        <f t="shared" si="17"/>
        <v>0</v>
      </c>
      <c r="P174" s="78">
        <f t="shared" si="18"/>
        <v>0.79200000000000004</v>
      </c>
      <c r="Q174" s="153">
        <f t="shared" si="19"/>
        <v>8.0000000000000071E-3</v>
      </c>
      <c r="R174" s="171"/>
    </row>
    <row r="175" spans="2:18" s="3" customFormat="1" ht="27.95" customHeight="1">
      <c r="B175" s="563"/>
      <c r="C175" s="210"/>
      <c r="D175" s="20"/>
      <c r="E175" s="21"/>
      <c r="F175" s="31"/>
      <c r="G175" s="90" t="s">
        <v>14</v>
      </c>
      <c r="H175" s="172">
        <v>0.2</v>
      </c>
      <c r="I175" s="179" t="s">
        <v>81</v>
      </c>
      <c r="J175" s="12" t="s">
        <v>1814</v>
      </c>
      <c r="K175" s="16" t="s">
        <v>1815</v>
      </c>
      <c r="L175" s="12" t="s">
        <v>1816</v>
      </c>
      <c r="M175" s="85">
        <f>M174</f>
        <v>2</v>
      </c>
      <c r="N175" s="15">
        <f t="shared" si="16"/>
        <v>0</v>
      </c>
      <c r="O175" s="78">
        <f t="shared" si="17"/>
        <v>0.4</v>
      </c>
      <c r="P175" s="78">
        <f t="shared" si="18"/>
        <v>0</v>
      </c>
      <c r="Q175" s="153">
        <f t="shared" si="19"/>
        <v>0</v>
      </c>
      <c r="R175" s="171"/>
    </row>
    <row r="176" spans="2:18" s="3" customFormat="1" ht="27.95" customHeight="1">
      <c r="B176" s="563"/>
      <c r="C176" s="210"/>
      <c r="D176" s="17" t="s">
        <v>1894</v>
      </c>
      <c r="E176" s="18" t="s">
        <v>890</v>
      </c>
      <c r="F176" s="19" t="s">
        <v>1800</v>
      </c>
      <c r="G176" s="14" t="s">
        <v>12</v>
      </c>
      <c r="H176" s="15">
        <v>0.8</v>
      </c>
      <c r="I176" s="179" t="s">
        <v>204</v>
      </c>
      <c r="J176" s="13" t="s">
        <v>1904</v>
      </c>
      <c r="K176" s="165" t="s">
        <v>1354</v>
      </c>
      <c r="L176" s="207" t="s">
        <v>1352</v>
      </c>
      <c r="M176" s="85">
        <v>0.2</v>
      </c>
      <c r="N176" s="15">
        <f t="shared" si="16"/>
        <v>0.99</v>
      </c>
      <c r="O176" s="78">
        <f t="shared" si="17"/>
        <v>0</v>
      </c>
      <c r="P176" s="78">
        <f t="shared" si="18"/>
        <v>0.15840000000000004</v>
      </c>
      <c r="Q176" s="153">
        <f t="shared" si="19"/>
        <v>1.6000000000000018E-3</v>
      </c>
      <c r="R176" s="171"/>
    </row>
    <row r="177" spans="2:18" s="3" customFormat="1" ht="27.95" customHeight="1">
      <c r="B177" s="563"/>
      <c r="C177" s="210"/>
      <c r="D177" s="20"/>
      <c r="E177" s="21"/>
      <c r="F177" s="31"/>
      <c r="G177" s="14" t="s">
        <v>13</v>
      </c>
      <c r="H177" s="15">
        <v>0.1</v>
      </c>
      <c r="I177" s="165" t="s">
        <v>222</v>
      </c>
      <c r="J177" s="12" t="s">
        <v>1814</v>
      </c>
      <c r="K177" s="16" t="s">
        <v>1815</v>
      </c>
      <c r="L177" s="12" t="s">
        <v>1816</v>
      </c>
      <c r="M177" s="85">
        <f>M176</f>
        <v>0.2</v>
      </c>
      <c r="N177" s="15">
        <f t="shared" si="16"/>
        <v>0</v>
      </c>
      <c r="O177" s="78">
        <f t="shared" si="17"/>
        <v>2.0000000000000004E-2</v>
      </c>
      <c r="P177" s="78">
        <f t="shared" si="18"/>
        <v>0</v>
      </c>
      <c r="Q177" s="153">
        <f t="shared" si="19"/>
        <v>0</v>
      </c>
      <c r="R177" s="171"/>
    </row>
    <row r="178" spans="2:18" s="3" customFormat="1" ht="27.95" customHeight="1">
      <c r="B178" s="526"/>
      <c r="C178" s="188"/>
      <c r="D178" s="21"/>
      <c r="E178" s="21"/>
      <c r="F178" s="31"/>
      <c r="G178" s="90" t="s">
        <v>14</v>
      </c>
      <c r="H178" s="172">
        <v>0.1</v>
      </c>
      <c r="I178" s="179" t="s">
        <v>941</v>
      </c>
      <c r="J178" s="12" t="s">
        <v>1814</v>
      </c>
      <c r="K178" s="16" t="s">
        <v>1815</v>
      </c>
      <c r="L178" s="12" t="s">
        <v>1816</v>
      </c>
      <c r="M178" s="93">
        <f>M177</f>
        <v>0.2</v>
      </c>
      <c r="N178" s="15">
        <f t="shared" si="16"/>
        <v>0</v>
      </c>
      <c r="O178" s="78">
        <f t="shared" si="17"/>
        <v>2.0000000000000004E-2</v>
      </c>
      <c r="P178" s="78">
        <f t="shared" si="18"/>
        <v>0</v>
      </c>
      <c r="Q178" s="153">
        <f t="shared" si="19"/>
        <v>0</v>
      </c>
      <c r="R178" s="171"/>
    </row>
    <row r="179" spans="2:18" s="3" customFormat="1" ht="27.95" customHeight="1">
      <c r="B179" s="236"/>
      <c r="C179" s="244"/>
      <c r="D179" s="17" t="s">
        <v>3814</v>
      </c>
      <c r="E179" s="18" t="s">
        <v>97</v>
      </c>
      <c r="F179" s="19" t="s">
        <v>3818</v>
      </c>
      <c r="G179" s="163" t="s">
        <v>12</v>
      </c>
      <c r="H179" s="15">
        <v>0.8</v>
      </c>
      <c r="I179" s="16" t="s">
        <v>25</v>
      </c>
      <c r="J179" s="12" t="s">
        <v>3780</v>
      </c>
      <c r="K179" s="16" t="s">
        <v>28</v>
      </c>
      <c r="L179" s="207" t="s">
        <v>1348</v>
      </c>
      <c r="M179" s="85">
        <v>3</v>
      </c>
      <c r="N179" s="15">
        <f t="shared" si="16"/>
        <v>0.99</v>
      </c>
      <c r="O179" s="78">
        <f t="shared" si="17"/>
        <v>0</v>
      </c>
      <c r="P179" s="78">
        <f t="shared" si="18"/>
        <v>2.3760000000000003</v>
      </c>
      <c r="Q179" s="81">
        <f t="shared" si="19"/>
        <v>2.4000000000000025E-2</v>
      </c>
      <c r="R179" s="238"/>
    </row>
    <row r="180" spans="2:18" s="3" customFormat="1" ht="27.95" customHeight="1">
      <c r="B180" s="236"/>
      <c r="C180" s="244"/>
      <c r="D180" s="20"/>
      <c r="E180" s="21"/>
      <c r="F180" s="31"/>
      <c r="G180" s="163" t="s">
        <v>13</v>
      </c>
      <c r="H180" s="15">
        <v>0.1</v>
      </c>
      <c r="I180" s="16" t="s">
        <v>19</v>
      </c>
      <c r="J180" s="12" t="s">
        <v>946</v>
      </c>
      <c r="K180" s="16" t="s">
        <v>18</v>
      </c>
      <c r="L180" s="65" t="s">
        <v>109</v>
      </c>
      <c r="M180" s="85">
        <f>M179</f>
        <v>3</v>
      </c>
      <c r="N180" s="15">
        <f t="shared" si="16"/>
        <v>0</v>
      </c>
      <c r="O180" s="78">
        <f t="shared" si="17"/>
        <v>0.30000000000000004</v>
      </c>
      <c r="P180" s="78">
        <f t="shared" si="18"/>
        <v>0</v>
      </c>
      <c r="Q180" s="81">
        <f t="shared" si="19"/>
        <v>0</v>
      </c>
      <c r="R180" s="238"/>
    </row>
    <row r="181" spans="2:18" s="3" customFormat="1" ht="27.95" customHeight="1">
      <c r="B181" s="236"/>
      <c r="C181" s="244"/>
      <c r="D181" s="20"/>
      <c r="E181" s="21"/>
      <c r="F181" s="31"/>
      <c r="G181" s="163" t="s">
        <v>55</v>
      </c>
      <c r="H181" s="15">
        <v>0.1</v>
      </c>
      <c r="I181" s="16" t="s">
        <v>19</v>
      </c>
      <c r="J181" s="92" t="s">
        <v>946</v>
      </c>
      <c r="K181" s="91" t="s">
        <v>18</v>
      </c>
      <c r="L181" s="173" t="s">
        <v>109</v>
      </c>
      <c r="M181" s="85">
        <f>M180</f>
        <v>3</v>
      </c>
      <c r="N181" s="15">
        <f t="shared" si="16"/>
        <v>0</v>
      </c>
      <c r="O181" s="78">
        <f t="shared" si="17"/>
        <v>0.30000000000000004</v>
      </c>
      <c r="P181" s="78">
        <f t="shared" si="18"/>
        <v>0</v>
      </c>
      <c r="Q181" s="81">
        <f t="shared" si="19"/>
        <v>0</v>
      </c>
      <c r="R181" s="238"/>
    </row>
    <row r="182" spans="2:18" s="3" customFormat="1" ht="27.95" customHeight="1">
      <c r="B182" s="236"/>
      <c r="C182" s="244"/>
      <c r="D182" s="17" t="s">
        <v>3815</v>
      </c>
      <c r="E182" s="18" t="s">
        <v>97</v>
      </c>
      <c r="F182" s="19" t="s">
        <v>3818</v>
      </c>
      <c r="G182" s="163" t="s">
        <v>12</v>
      </c>
      <c r="H182" s="15">
        <v>0.8</v>
      </c>
      <c r="I182" s="16" t="s">
        <v>25</v>
      </c>
      <c r="J182" s="12" t="s">
        <v>3819</v>
      </c>
      <c r="K182" s="16" t="s">
        <v>28</v>
      </c>
      <c r="L182" s="207" t="s">
        <v>3792</v>
      </c>
      <c r="M182" s="85">
        <v>3</v>
      </c>
      <c r="N182" s="15">
        <f t="shared" si="16"/>
        <v>0.99</v>
      </c>
      <c r="O182" s="78">
        <f t="shared" si="17"/>
        <v>0</v>
      </c>
      <c r="P182" s="78">
        <f t="shared" si="18"/>
        <v>2.3760000000000003</v>
      </c>
      <c r="Q182" s="81">
        <f t="shared" si="19"/>
        <v>2.4000000000000025E-2</v>
      </c>
      <c r="R182" s="238"/>
    </row>
    <row r="183" spans="2:18" s="3" customFormat="1" ht="27.95" customHeight="1">
      <c r="B183" s="236"/>
      <c r="C183" s="244"/>
      <c r="D183" s="20"/>
      <c r="E183" s="21"/>
      <c r="F183" s="31"/>
      <c r="G183" s="163" t="s">
        <v>13</v>
      </c>
      <c r="H183" s="15">
        <v>0.1</v>
      </c>
      <c r="I183" s="16" t="s">
        <v>19</v>
      </c>
      <c r="J183" s="12" t="s">
        <v>946</v>
      </c>
      <c r="K183" s="16" t="s">
        <v>18</v>
      </c>
      <c r="L183" s="65" t="s">
        <v>109</v>
      </c>
      <c r="M183" s="85">
        <f>M182</f>
        <v>3</v>
      </c>
      <c r="N183" s="15">
        <f t="shared" si="16"/>
        <v>0</v>
      </c>
      <c r="O183" s="78">
        <f t="shared" si="17"/>
        <v>0.30000000000000004</v>
      </c>
      <c r="P183" s="78">
        <f t="shared" si="18"/>
        <v>0</v>
      </c>
      <c r="Q183" s="81">
        <f t="shared" si="19"/>
        <v>0</v>
      </c>
      <c r="R183" s="238"/>
    </row>
    <row r="184" spans="2:18" s="3" customFormat="1" ht="27.95" customHeight="1">
      <c r="B184" s="236"/>
      <c r="C184" s="244"/>
      <c r="D184" s="20"/>
      <c r="E184" s="21"/>
      <c r="F184" s="31"/>
      <c r="G184" s="163" t="s">
        <v>55</v>
      </c>
      <c r="H184" s="15">
        <v>0.1</v>
      </c>
      <c r="I184" s="16" t="s">
        <v>19</v>
      </c>
      <c r="J184" s="92" t="s">
        <v>946</v>
      </c>
      <c r="K184" s="91" t="s">
        <v>18</v>
      </c>
      <c r="L184" s="173" t="s">
        <v>109</v>
      </c>
      <c r="M184" s="85">
        <f>M183</f>
        <v>3</v>
      </c>
      <c r="N184" s="15">
        <f t="shared" si="16"/>
        <v>0</v>
      </c>
      <c r="O184" s="78">
        <f t="shared" si="17"/>
        <v>0.30000000000000004</v>
      </c>
      <c r="P184" s="78">
        <f t="shared" si="18"/>
        <v>0</v>
      </c>
      <c r="Q184" s="81">
        <f t="shared" si="19"/>
        <v>0</v>
      </c>
      <c r="R184" s="238"/>
    </row>
    <row r="185" spans="2:18" s="3" customFormat="1" ht="27.95" customHeight="1">
      <c r="B185" s="236"/>
      <c r="C185" s="244"/>
      <c r="D185" s="17" t="s">
        <v>3816</v>
      </c>
      <c r="E185" s="18" t="s">
        <v>97</v>
      </c>
      <c r="F185" s="19" t="s">
        <v>3818</v>
      </c>
      <c r="G185" s="163" t="s">
        <v>12</v>
      </c>
      <c r="H185" s="15">
        <v>0.8</v>
      </c>
      <c r="I185" s="16" t="s">
        <v>25</v>
      </c>
      <c r="J185" s="12" t="s">
        <v>3820</v>
      </c>
      <c r="K185" s="16" t="s">
        <v>28</v>
      </c>
      <c r="L185" s="207" t="s">
        <v>3792</v>
      </c>
      <c r="M185" s="85">
        <v>3</v>
      </c>
      <c r="N185" s="15">
        <f t="shared" ref="N185:N190" si="20">IF(K185="Detected", 0.99,0)</f>
        <v>0.99</v>
      </c>
      <c r="O185" s="78">
        <f t="shared" ref="O185:O190" si="21">IF(I185="Safe", M185*H185,0)</f>
        <v>0</v>
      </c>
      <c r="P185" s="78">
        <f t="shared" ref="P185:P190" si="22">IF(I185="Dangerous",M185*H185*N185,0)</f>
        <v>2.3760000000000003</v>
      </c>
      <c r="Q185" s="81">
        <f t="shared" ref="Q185:Q190" si="23">IF(P185=0,0,M185*H185*(1-N185))</f>
        <v>2.4000000000000025E-2</v>
      </c>
      <c r="R185" s="238"/>
    </row>
    <row r="186" spans="2:18" s="3" customFormat="1" ht="27.95" customHeight="1">
      <c r="B186" s="236"/>
      <c r="C186" s="244"/>
      <c r="D186" s="20"/>
      <c r="E186" s="21"/>
      <c r="F186" s="31"/>
      <c r="G186" s="163" t="s">
        <v>13</v>
      </c>
      <c r="H186" s="15">
        <v>0.1</v>
      </c>
      <c r="I186" s="16" t="s">
        <v>19</v>
      </c>
      <c r="J186" s="12" t="s">
        <v>946</v>
      </c>
      <c r="K186" s="16" t="s">
        <v>18</v>
      </c>
      <c r="L186" s="65" t="s">
        <v>109</v>
      </c>
      <c r="M186" s="85">
        <f>M185</f>
        <v>3</v>
      </c>
      <c r="N186" s="15">
        <f t="shared" si="20"/>
        <v>0</v>
      </c>
      <c r="O186" s="78">
        <f t="shared" si="21"/>
        <v>0.30000000000000004</v>
      </c>
      <c r="P186" s="78">
        <f t="shared" si="22"/>
        <v>0</v>
      </c>
      <c r="Q186" s="81">
        <f t="shared" si="23"/>
        <v>0</v>
      </c>
      <c r="R186" s="238"/>
    </row>
    <row r="187" spans="2:18" s="3" customFormat="1" ht="27.95" customHeight="1">
      <c r="B187" s="236"/>
      <c r="C187" s="244"/>
      <c r="D187" s="20"/>
      <c r="E187" s="21"/>
      <c r="F187" s="31"/>
      <c r="G187" s="163" t="s">
        <v>55</v>
      </c>
      <c r="H187" s="15">
        <v>0.1</v>
      </c>
      <c r="I187" s="16" t="s">
        <v>19</v>
      </c>
      <c r="J187" s="92" t="s">
        <v>946</v>
      </c>
      <c r="K187" s="91" t="s">
        <v>18</v>
      </c>
      <c r="L187" s="173" t="s">
        <v>109</v>
      </c>
      <c r="M187" s="85">
        <f>M186</f>
        <v>3</v>
      </c>
      <c r="N187" s="15">
        <f t="shared" si="20"/>
        <v>0</v>
      </c>
      <c r="O187" s="78">
        <f t="shared" si="21"/>
        <v>0.30000000000000004</v>
      </c>
      <c r="P187" s="78">
        <f t="shared" si="22"/>
        <v>0</v>
      </c>
      <c r="Q187" s="81">
        <f t="shared" si="23"/>
        <v>0</v>
      </c>
      <c r="R187" s="238"/>
    </row>
    <row r="188" spans="2:18" s="3" customFormat="1" ht="27.95" customHeight="1">
      <c r="B188" s="236"/>
      <c r="C188" s="244"/>
      <c r="D188" s="17" t="s">
        <v>3817</v>
      </c>
      <c r="E188" s="18" t="s">
        <v>97</v>
      </c>
      <c r="F188" s="19" t="s">
        <v>3818</v>
      </c>
      <c r="G188" s="163" t="s">
        <v>12</v>
      </c>
      <c r="H188" s="15">
        <v>0.8</v>
      </c>
      <c r="I188" s="16" t="s">
        <v>25</v>
      </c>
      <c r="J188" s="12" t="s">
        <v>3781</v>
      </c>
      <c r="K188" s="16" t="s">
        <v>28</v>
      </c>
      <c r="L188" s="207" t="s">
        <v>1348</v>
      </c>
      <c r="M188" s="85">
        <v>3</v>
      </c>
      <c r="N188" s="15">
        <f t="shared" si="20"/>
        <v>0.99</v>
      </c>
      <c r="O188" s="78">
        <f t="shared" si="21"/>
        <v>0</v>
      </c>
      <c r="P188" s="78">
        <f t="shared" si="22"/>
        <v>2.3760000000000003</v>
      </c>
      <c r="Q188" s="81">
        <f t="shared" si="23"/>
        <v>2.4000000000000025E-2</v>
      </c>
      <c r="R188" s="238"/>
    </row>
    <row r="189" spans="2:18" s="3" customFormat="1" ht="27.95" customHeight="1">
      <c r="B189" s="236"/>
      <c r="C189" s="244"/>
      <c r="D189" s="20"/>
      <c r="E189" s="21"/>
      <c r="F189" s="31"/>
      <c r="G189" s="163" t="s">
        <v>13</v>
      </c>
      <c r="H189" s="15">
        <v>0.1</v>
      </c>
      <c r="I189" s="16" t="s">
        <v>19</v>
      </c>
      <c r="J189" s="12" t="s">
        <v>946</v>
      </c>
      <c r="K189" s="16" t="s">
        <v>18</v>
      </c>
      <c r="L189" s="65" t="s">
        <v>109</v>
      </c>
      <c r="M189" s="85">
        <f>M188</f>
        <v>3</v>
      </c>
      <c r="N189" s="15">
        <f t="shared" si="20"/>
        <v>0</v>
      </c>
      <c r="O189" s="78">
        <f t="shared" si="21"/>
        <v>0.30000000000000004</v>
      </c>
      <c r="P189" s="78">
        <f t="shared" si="22"/>
        <v>0</v>
      </c>
      <c r="Q189" s="81">
        <f t="shared" si="23"/>
        <v>0</v>
      </c>
      <c r="R189" s="238"/>
    </row>
    <row r="190" spans="2:18" s="3" customFormat="1" ht="27.95" customHeight="1">
      <c r="B190" s="236"/>
      <c r="C190" s="244"/>
      <c r="D190" s="20"/>
      <c r="E190" s="21"/>
      <c r="F190" s="31"/>
      <c r="G190" s="163" t="s">
        <v>55</v>
      </c>
      <c r="H190" s="15">
        <v>0.1</v>
      </c>
      <c r="I190" s="16" t="s">
        <v>19</v>
      </c>
      <c r="J190" s="92" t="s">
        <v>946</v>
      </c>
      <c r="K190" s="91" t="s">
        <v>18</v>
      </c>
      <c r="L190" s="173" t="s">
        <v>109</v>
      </c>
      <c r="M190" s="85">
        <f>M189</f>
        <v>3</v>
      </c>
      <c r="N190" s="15">
        <f t="shared" si="20"/>
        <v>0</v>
      </c>
      <c r="O190" s="78">
        <f t="shared" si="21"/>
        <v>0.30000000000000004</v>
      </c>
      <c r="P190" s="78">
        <f t="shared" si="22"/>
        <v>0</v>
      </c>
      <c r="Q190" s="81">
        <f t="shared" si="23"/>
        <v>0</v>
      </c>
      <c r="R190" s="238"/>
    </row>
    <row r="191" spans="2:18" s="9" customFormat="1" ht="39.950000000000003" customHeight="1">
      <c r="B191" s="227"/>
      <c r="C191" s="94"/>
      <c r="D191" s="173" t="s">
        <v>1906</v>
      </c>
      <c r="E191" s="44" t="s">
        <v>1260</v>
      </c>
      <c r="F191" s="45" t="s">
        <v>1907</v>
      </c>
      <c r="G191" s="168" t="s">
        <v>1641</v>
      </c>
      <c r="H191" s="164">
        <v>0.1</v>
      </c>
      <c r="I191" s="165" t="s">
        <v>68</v>
      </c>
      <c r="J191" s="13" t="s">
        <v>1908</v>
      </c>
      <c r="K191" s="165" t="s">
        <v>1374</v>
      </c>
      <c r="L191" s="207" t="s">
        <v>1909</v>
      </c>
      <c r="M191" s="85">
        <v>0.15</v>
      </c>
      <c r="N191" s="15">
        <f t="shared" si="16"/>
        <v>0.99</v>
      </c>
      <c r="O191" s="78">
        <f t="shared" si="17"/>
        <v>0</v>
      </c>
      <c r="P191" s="78">
        <f t="shared" si="18"/>
        <v>1.4849999999999999E-2</v>
      </c>
      <c r="Q191" s="153">
        <f t="shared" si="19"/>
        <v>1.5000000000000012E-4</v>
      </c>
      <c r="R191" s="225"/>
    </row>
    <row r="192" spans="2:18" s="9" customFormat="1" ht="39.950000000000003" customHeight="1">
      <c r="B192" s="227"/>
      <c r="C192" s="94"/>
      <c r="D192" s="28"/>
      <c r="E192" s="28"/>
      <c r="F192" s="28"/>
      <c r="G192" s="168" t="s">
        <v>1642</v>
      </c>
      <c r="H192" s="164">
        <v>0.1</v>
      </c>
      <c r="I192" s="165" t="s">
        <v>68</v>
      </c>
      <c r="J192" s="13" t="s">
        <v>1908</v>
      </c>
      <c r="K192" s="165" t="s">
        <v>1374</v>
      </c>
      <c r="L192" s="207" t="s">
        <v>1909</v>
      </c>
      <c r="M192" s="85">
        <f>M191</f>
        <v>0.15</v>
      </c>
      <c r="N192" s="15">
        <f t="shared" si="16"/>
        <v>0.99</v>
      </c>
      <c r="O192" s="78">
        <f t="shared" si="17"/>
        <v>0</v>
      </c>
      <c r="P192" s="78">
        <f t="shared" si="18"/>
        <v>1.4849999999999999E-2</v>
      </c>
      <c r="Q192" s="153">
        <f t="shared" si="19"/>
        <v>1.5000000000000012E-4</v>
      </c>
      <c r="R192" s="225"/>
    </row>
    <row r="193" spans="2:18" s="9" customFormat="1" ht="39.950000000000003" customHeight="1" thickBot="1">
      <c r="B193" s="228"/>
      <c r="C193" s="96"/>
      <c r="D193" s="47"/>
      <c r="E193" s="47"/>
      <c r="F193" s="229"/>
      <c r="G193" s="195" t="s">
        <v>1643</v>
      </c>
      <c r="H193" s="196">
        <v>0.8</v>
      </c>
      <c r="I193" s="198" t="s">
        <v>68</v>
      </c>
      <c r="J193" s="199" t="s">
        <v>1908</v>
      </c>
      <c r="K193" s="198" t="s">
        <v>1374</v>
      </c>
      <c r="L193" s="219" t="s">
        <v>1909</v>
      </c>
      <c r="M193" s="86">
        <f>M192</f>
        <v>0.15</v>
      </c>
      <c r="N193" s="50">
        <f t="shared" si="16"/>
        <v>0.99</v>
      </c>
      <c r="O193" s="82">
        <f t="shared" si="17"/>
        <v>0</v>
      </c>
      <c r="P193" s="82">
        <f t="shared" si="18"/>
        <v>0.11879999999999999</v>
      </c>
      <c r="Q193" s="154">
        <f t="shared" si="19"/>
        <v>1.200000000000001E-3</v>
      </c>
      <c r="R193" s="226"/>
    </row>
    <row r="194" spans="2:18" s="9" customFormat="1" ht="27.95" customHeight="1">
      <c r="G194" s="213"/>
      <c r="I194" s="214"/>
      <c r="K194" s="214"/>
      <c r="M194" s="215"/>
      <c r="N194" s="216"/>
      <c r="O194" s="217"/>
      <c r="P194" s="217"/>
      <c r="Q194" s="217"/>
    </row>
    <row r="195" spans="2:18" ht="27.95" customHeight="1">
      <c r="G195" s="7"/>
    </row>
    <row r="196" spans="2:18" ht="27.95" customHeight="1">
      <c r="G196" s="7"/>
    </row>
    <row r="197" spans="2:18" ht="27.95" customHeight="1">
      <c r="G197" s="7"/>
    </row>
    <row r="198" spans="2:18">
      <c r="G198" s="7"/>
    </row>
    <row r="199" spans="2:18">
      <c r="G199" s="7"/>
    </row>
    <row r="200" spans="2:18">
      <c r="G200" s="7"/>
    </row>
    <row r="201" spans="2:18">
      <c r="G201" s="7"/>
    </row>
    <row r="202" spans="2:18">
      <c r="G202" s="7"/>
    </row>
    <row r="203" spans="2:18">
      <c r="G203" s="7"/>
    </row>
    <row r="204" spans="2:18">
      <c r="G204" s="7"/>
    </row>
    <row r="205" spans="2:18">
      <c r="G205" s="7"/>
    </row>
    <row r="206" spans="2:18">
      <c r="G206" s="7"/>
    </row>
    <row r="207" spans="2:18">
      <c r="G207" s="7"/>
    </row>
    <row r="208" spans="2:18">
      <c r="G208" s="7"/>
    </row>
    <row r="209" spans="7:7">
      <c r="G209" s="7"/>
    </row>
    <row r="210" spans="7:7">
      <c r="G210" s="7"/>
    </row>
    <row r="211" spans="7:7">
      <c r="G211" s="7"/>
    </row>
    <row r="212" spans="7:7">
      <c r="G212" s="7"/>
    </row>
    <row r="213" spans="7:7">
      <c r="G213" s="7"/>
    </row>
    <row r="214" spans="7:7">
      <c r="G214" s="7"/>
    </row>
    <row r="215" spans="7:7">
      <c r="G215" s="7"/>
    </row>
    <row r="216" spans="7:7">
      <c r="G216" s="7"/>
    </row>
    <row r="217" spans="7:7">
      <c r="G217" s="7"/>
    </row>
    <row r="218" spans="7:7">
      <c r="G218" s="7"/>
    </row>
    <row r="219" spans="7:7">
      <c r="G219" s="7"/>
    </row>
    <row r="220" spans="7:7">
      <c r="G220" s="7"/>
    </row>
    <row r="221" spans="7:7">
      <c r="G221" s="7"/>
    </row>
    <row r="222" spans="7:7">
      <c r="G222" s="7"/>
    </row>
    <row r="223" spans="7:7">
      <c r="G223" s="7"/>
    </row>
    <row r="224" spans="7:7">
      <c r="G224" s="7"/>
    </row>
    <row r="225" spans="7:7">
      <c r="G225" s="7"/>
    </row>
    <row r="226" spans="7:7">
      <c r="G226" s="7"/>
    </row>
    <row r="227" spans="7:7">
      <c r="G227" s="7"/>
    </row>
    <row r="228" spans="7:7">
      <c r="G228" s="7"/>
    </row>
    <row r="229" spans="7:7">
      <c r="G229" s="7"/>
    </row>
    <row r="230" spans="7:7">
      <c r="G230" s="7"/>
    </row>
    <row r="231" spans="7:7">
      <c r="G231" s="7"/>
    </row>
    <row r="232" spans="7:7">
      <c r="G232" s="7"/>
    </row>
    <row r="233" spans="7:7">
      <c r="G233" s="7"/>
    </row>
    <row r="234" spans="7:7">
      <c r="G234" s="7"/>
    </row>
    <row r="235" spans="7:7">
      <c r="G235" s="7"/>
    </row>
    <row r="236" spans="7:7">
      <c r="G236" s="7"/>
    </row>
    <row r="237" spans="7:7">
      <c r="G237" s="7"/>
    </row>
    <row r="238" spans="7:7">
      <c r="G238" s="7"/>
    </row>
    <row r="239" spans="7:7">
      <c r="G239" s="7"/>
    </row>
    <row r="240" spans="7:7">
      <c r="G240" s="7"/>
    </row>
    <row r="241" spans="7:7">
      <c r="G241" s="7"/>
    </row>
    <row r="242" spans="7:7">
      <c r="G242" s="7"/>
    </row>
    <row r="243" spans="7:7">
      <c r="G243" s="7"/>
    </row>
    <row r="244" spans="7:7">
      <c r="G244" s="7"/>
    </row>
    <row r="245" spans="7:7">
      <c r="G245" s="7"/>
    </row>
    <row r="246" spans="7:7">
      <c r="G246" s="7"/>
    </row>
    <row r="247" spans="7:7">
      <c r="G247" s="7"/>
    </row>
    <row r="248" spans="7:7">
      <c r="G248" s="7"/>
    </row>
    <row r="249" spans="7:7">
      <c r="G249" s="7"/>
    </row>
    <row r="250" spans="7:7">
      <c r="G250" s="7"/>
    </row>
    <row r="251" spans="7:7">
      <c r="G251" s="7"/>
    </row>
    <row r="252" spans="7:7">
      <c r="G252" s="7"/>
    </row>
    <row r="253" spans="7:7">
      <c r="G253" s="7"/>
    </row>
    <row r="254" spans="7:7">
      <c r="G254" s="7"/>
    </row>
    <row r="255" spans="7:7">
      <c r="G255" s="7"/>
    </row>
    <row r="256" spans="7: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1048333" spans="2:42" s="4" customFormat="1">
      <c r="B1048333" s="1"/>
      <c r="C1048333" s="1"/>
      <c r="D1048333" s="1"/>
      <c r="E1048333" s="1"/>
      <c r="F1048333" s="1"/>
      <c r="G1048333" s="1"/>
      <c r="H1048333" s="1"/>
      <c r="J1048333" s="12" t="s">
        <v>1351</v>
      </c>
      <c r="L1048333" s="10"/>
      <c r="M1048333" s="57"/>
      <c r="N1048333" s="59"/>
      <c r="O1048333" s="55"/>
      <c r="P1048333" s="55"/>
      <c r="Q1048333" s="55"/>
      <c r="R1048333" s="1"/>
      <c r="S1048333" s="1"/>
      <c r="T1048333" s="1"/>
      <c r="U1048333" s="1"/>
      <c r="V1048333" s="1"/>
      <c r="W1048333" s="1"/>
      <c r="X1048333" s="1"/>
      <c r="Y1048333" s="1"/>
      <c r="Z1048333" s="1"/>
      <c r="AA1048333" s="1"/>
      <c r="AB1048333" s="1"/>
      <c r="AC1048333" s="1"/>
      <c r="AD1048333" s="1"/>
      <c r="AE1048333" s="1"/>
      <c r="AF1048333" s="1"/>
      <c r="AG1048333" s="1"/>
      <c r="AH1048333" s="1"/>
      <c r="AI1048333" s="1"/>
      <c r="AJ1048333" s="1"/>
      <c r="AK1048333" s="1"/>
      <c r="AL1048333" s="1"/>
      <c r="AM1048333" s="1"/>
      <c r="AN1048333" s="1"/>
      <c r="AO1048333" s="1"/>
      <c r="AP1048333" s="1"/>
    </row>
  </sheetData>
  <mergeCells count="15">
    <mergeCell ref="M4:Q4"/>
    <mergeCell ref="B7:B178"/>
    <mergeCell ref="C7:C8"/>
    <mergeCell ref="R40:R43"/>
    <mergeCell ref="R83:R86"/>
    <mergeCell ref="R126:R129"/>
    <mergeCell ref="R169:R172"/>
    <mergeCell ref="R13:R16"/>
    <mergeCell ref="R30:R33"/>
    <mergeCell ref="R56:R59"/>
    <mergeCell ref="R73:R76"/>
    <mergeCell ref="R99:R102"/>
    <mergeCell ref="R116:R119"/>
    <mergeCell ref="R142:R145"/>
    <mergeCell ref="R159:R162"/>
  </mergeCells>
  <phoneticPr fontId="2" type="noConversion"/>
  <hyperlinks>
    <hyperlink ref="R13" r:id="rId1"/>
    <hyperlink ref="R30" r:id="rId2"/>
    <hyperlink ref="R56" r:id="rId3"/>
    <hyperlink ref="R73" r:id="rId4"/>
    <hyperlink ref="R99" r:id="rId5"/>
    <hyperlink ref="R116" r:id="rId6"/>
    <hyperlink ref="R142" r:id="rId7"/>
    <hyperlink ref="R159" r:id="rId8"/>
  </hyperlinks>
  <pageMargins left="0.7" right="0.7" top="0.75" bottom="0.75" header="0.3" footer="0.3"/>
  <pageSetup paperSize="9" orientation="portrait" r:id="rId9"/>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3" tint="0.59999389629810485"/>
  </sheetPr>
  <dimension ref="B1:AP1048376"/>
  <sheetViews>
    <sheetView zoomScaleNormal="100" workbookViewId="0">
      <pane ySplit="6" topLeftCell="A21" activePane="bottomLeft" state="frozen"/>
      <selection pane="bottomLeft" activeCell="F33" sqref="F3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C108_4</v>
      </c>
      <c r="C2" s="97" t="s">
        <v>1425</v>
      </c>
      <c r="L2" s="71"/>
      <c r="M2" s="73" t="s">
        <v>256</v>
      </c>
      <c r="N2" s="72" t="s">
        <v>254</v>
      </c>
      <c r="O2" s="73" t="s">
        <v>253</v>
      </c>
      <c r="P2" s="73" t="s">
        <v>255</v>
      </c>
      <c r="Q2" s="74" t="s">
        <v>252</v>
      </c>
    </row>
    <row r="3" spans="2:42" ht="24.95" customHeight="1">
      <c r="C3" s="1" t="s">
        <v>1781</v>
      </c>
      <c r="L3" s="76" t="s">
        <v>123</v>
      </c>
      <c r="M3" s="70">
        <f>P3+Q3</f>
        <v>161.51000000000002</v>
      </c>
      <c r="N3" s="169">
        <f>P3/(P3+Q3)</f>
        <v>0.91973190514519243</v>
      </c>
      <c r="O3" s="70">
        <f>SUM(O7:O252)</f>
        <v>26.13999999999999</v>
      </c>
      <c r="P3" s="70">
        <f>SUM(P7:P252)</f>
        <v>148.54590000000005</v>
      </c>
      <c r="Q3" s="77">
        <f>SUM(Q7:Q252)</f>
        <v>12.964099999999984</v>
      </c>
    </row>
    <row r="4" spans="2:42" ht="24.95" customHeight="1" thickBot="1">
      <c r="L4" s="75" t="s">
        <v>124</v>
      </c>
      <c r="M4" s="554">
        <f>(O3+P3)/(M3+O3)</f>
        <v>0.93091340261124444</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185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34" t="str">
        <f ca="1">B2</f>
        <v>C108_4</v>
      </c>
      <c r="C7" s="519" t="str">
        <f>C2</f>
        <v>DIO: Buffer, Photo-Coupler &amp; Photo-MOS(Ch.1)</v>
      </c>
      <c r="D7" s="34" t="s">
        <v>105</v>
      </c>
      <c r="E7" s="35" t="s">
        <v>890</v>
      </c>
      <c r="F7" s="36" t="s">
        <v>1526</v>
      </c>
      <c r="G7" s="37" t="s">
        <v>12</v>
      </c>
      <c r="H7" s="38">
        <v>0.8</v>
      </c>
      <c r="I7" s="203" t="s">
        <v>1554</v>
      </c>
      <c r="J7" s="95" t="s">
        <v>946</v>
      </c>
      <c r="K7" s="203" t="s">
        <v>298</v>
      </c>
      <c r="L7" s="211" t="s">
        <v>299</v>
      </c>
      <c r="M7" s="84">
        <v>0.2</v>
      </c>
      <c r="N7" s="38">
        <f t="shared" ref="N7:N17" si="0">IF(K7="Detected", 0.99,0)</f>
        <v>0</v>
      </c>
      <c r="O7" s="79">
        <f t="shared" ref="O7:O17" si="1">IF(I7="Safe", M7*H7,0)</f>
        <v>0.16000000000000003</v>
      </c>
      <c r="P7" s="79">
        <f t="shared" ref="P7:P17" si="2">IF(I7="Dangerous",M7*H7*N7,0)</f>
        <v>0</v>
      </c>
      <c r="Q7" s="157">
        <f t="shared" ref="Q7:Q17" si="3">IF(P7=0,0,M7*H7*(1-N7))</f>
        <v>0</v>
      </c>
      <c r="R7" s="200"/>
    </row>
    <row r="8" spans="2:42" s="3" customFormat="1" ht="27.95" customHeight="1">
      <c r="B8" s="246"/>
      <c r="C8" s="568"/>
      <c r="D8" s="20"/>
      <c r="E8" s="21"/>
      <c r="F8" s="31"/>
      <c r="G8" s="14" t="s">
        <v>13</v>
      </c>
      <c r="H8" s="15">
        <v>0.1</v>
      </c>
      <c r="I8" s="165" t="s">
        <v>204</v>
      </c>
      <c r="J8" s="13" t="s">
        <v>1558</v>
      </c>
      <c r="K8" s="165" t="s">
        <v>300</v>
      </c>
      <c r="L8" s="206" t="s">
        <v>1348</v>
      </c>
      <c r="M8" s="85">
        <f>M7</f>
        <v>0.2</v>
      </c>
      <c r="N8" s="15">
        <f t="shared" si="0"/>
        <v>0.99</v>
      </c>
      <c r="O8" s="78">
        <f t="shared" si="1"/>
        <v>0</v>
      </c>
      <c r="P8" s="78">
        <f t="shared" si="2"/>
        <v>1.9800000000000005E-2</v>
      </c>
      <c r="Q8" s="153">
        <f t="shared" si="3"/>
        <v>2.0000000000000023E-4</v>
      </c>
      <c r="R8" s="238"/>
    </row>
    <row r="9" spans="2:42" s="3" customFormat="1" ht="27.95" customHeight="1">
      <c r="B9" s="246"/>
      <c r="C9" s="244"/>
      <c r="D9" s="20"/>
      <c r="E9" s="21"/>
      <c r="F9" s="31"/>
      <c r="G9" s="90" t="s">
        <v>14</v>
      </c>
      <c r="H9" s="172">
        <v>0.1</v>
      </c>
      <c r="I9" s="179" t="s">
        <v>219</v>
      </c>
      <c r="J9" s="13" t="s">
        <v>946</v>
      </c>
      <c r="K9" s="165" t="s">
        <v>215</v>
      </c>
      <c r="L9" s="13" t="s">
        <v>109</v>
      </c>
      <c r="M9" s="93">
        <f>M8</f>
        <v>0.2</v>
      </c>
      <c r="N9" s="15">
        <f t="shared" si="0"/>
        <v>0</v>
      </c>
      <c r="O9" s="78">
        <f t="shared" si="1"/>
        <v>2.0000000000000004E-2</v>
      </c>
      <c r="P9" s="78">
        <f t="shared" si="2"/>
        <v>0</v>
      </c>
      <c r="Q9" s="153">
        <f t="shared" si="3"/>
        <v>0</v>
      </c>
      <c r="R9" s="238"/>
    </row>
    <row r="10" spans="2:42" s="3" customFormat="1" ht="27.95" customHeight="1">
      <c r="B10" s="246"/>
      <c r="C10" s="244"/>
      <c r="D10" s="17" t="s">
        <v>1525</v>
      </c>
      <c r="E10" s="18" t="s">
        <v>890</v>
      </c>
      <c r="F10" s="19" t="s">
        <v>1527</v>
      </c>
      <c r="G10" s="14" t="s">
        <v>12</v>
      </c>
      <c r="H10" s="15">
        <v>0.8</v>
      </c>
      <c r="I10" s="179" t="s">
        <v>1555</v>
      </c>
      <c r="J10" s="13" t="s">
        <v>1369</v>
      </c>
      <c r="K10" s="165" t="s">
        <v>298</v>
      </c>
      <c r="L10" s="13" t="s">
        <v>217</v>
      </c>
      <c r="M10" s="85">
        <v>0.2</v>
      </c>
      <c r="N10" s="15">
        <f t="shared" si="0"/>
        <v>0</v>
      </c>
      <c r="O10" s="78">
        <f t="shared" si="1"/>
        <v>0.16000000000000003</v>
      </c>
      <c r="P10" s="78">
        <f t="shared" si="2"/>
        <v>0</v>
      </c>
      <c r="Q10" s="153">
        <f t="shared" si="3"/>
        <v>0</v>
      </c>
      <c r="R10" s="238"/>
    </row>
    <row r="11" spans="2:42" s="3" customFormat="1" ht="27.95" customHeight="1">
      <c r="B11" s="246"/>
      <c r="C11" s="244"/>
      <c r="D11" s="20"/>
      <c r="E11" s="21"/>
      <c r="F11" s="31"/>
      <c r="G11" s="14" t="s">
        <v>13</v>
      </c>
      <c r="H11" s="15">
        <v>0.1</v>
      </c>
      <c r="I11" s="165" t="s">
        <v>339</v>
      </c>
      <c r="J11" s="13" t="s">
        <v>1558</v>
      </c>
      <c r="K11" s="165" t="s">
        <v>82</v>
      </c>
      <c r="L11" s="206" t="s">
        <v>1348</v>
      </c>
      <c r="M11" s="85">
        <f>M10</f>
        <v>0.2</v>
      </c>
      <c r="N11" s="15">
        <f t="shared" si="0"/>
        <v>0.99</v>
      </c>
      <c r="O11" s="78">
        <f t="shared" si="1"/>
        <v>0</v>
      </c>
      <c r="P11" s="78">
        <f t="shared" si="2"/>
        <v>1.9800000000000005E-2</v>
      </c>
      <c r="Q11" s="153">
        <f t="shared" si="3"/>
        <v>2.0000000000000023E-4</v>
      </c>
      <c r="R11" s="238"/>
    </row>
    <row r="12" spans="2:42" s="3" customFormat="1" ht="27.95" customHeight="1">
      <c r="B12" s="246"/>
      <c r="C12" s="244"/>
      <c r="D12" s="20"/>
      <c r="E12" s="21"/>
      <c r="F12" s="31"/>
      <c r="G12" s="90" t="s">
        <v>14</v>
      </c>
      <c r="H12" s="172">
        <v>0.1</v>
      </c>
      <c r="I12" s="179" t="s">
        <v>941</v>
      </c>
      <c r="J12" s="180" t="s">
        <v>946</v>
      </c>
      <c r="K12" s="179" t="s">
        <v>215</v>
      </c>
      <c r="L12" s="180" t="s">
        <v>1556</v>
      </c>
      <c r="M12" s="93">
        <f>M11</f>
        <v>0.2</v>
      </c>
      <c r="N12" s="15">
        <f t="shared" si="0"/>
        <v>0</v>
      </c>
      <c r="O12" s="78">
        <f t="shared" si="1"/>
        <v>2.0000000000000004E-2</v>
      </c>
      <c r="P12" s="78">
        <f t="shared" si="2"/>
        <v>0</v>
      </c>
      <c r="Q12" s="153">
        <f t="shared" si="3"/>
        <v>0</v>
      </c>
      <c r="R12" s="238"/>
    </row>
    <row r="13" spans="2:42" s="3" customFormat="1" ht="27.95" customHeight="1">
      <c r="B13" s="246"/>
      <c r="C13" s="244"/>
      <c r="D13" s="17" t="s">
        <v>999</v>
      </c>
      <c r="E13" s="44" t="s">
        <v>1528</v>
      </c>
      <c r="F13" s="19" t="s">
        <v>1550</v>
      </c>
      <c r="G13" s="163" t="s">
        <v>232</v>
      </c>
      <c r="H13" s="15">
        <v>0.2</v>
      </c>
      <c r="I13" s="165" t="s">
        <v>68</v>
      </c>
      <c r="J13" s="13" t="s">
        <v>1558</v>
      </c>
      <c r="K13" s="16" t="s">
        <v>221</v>
      </c>
      <c r="L13" s="206" t="s">
        <v>1803</v>
      </c>
      <c r="M13" s="85">
        <v>0.4</v>
      </c>
      <c r="N13" s="15">
        <f>IF(K13="Detected", 0.9,0)</f>
        <v>0.9</v>
      </c>
      <c r="O13" s="78">
        <f t="shared" si="1"/>
        <v>0</v>
      </c>
      <c r="P13" s="78">
        <f t="shared" si="2"/>
        <v>7.2000000000000022E-2</v>
      </c>
      <c r="Q13" s="153">
        <f t="shared" si="3"/>
        <v>8.0000000000000002E-3</v>
      </c>
      <c r="R13" s="557" t="s">
        <v>1551</v>
      </c>
    </row>
    <row r="14" spans="2:42" s="3" customFormat="1" ht="27.95" customHeight="1">
      <c r="B14" s="246"/>
      <c r="C14" s="244"/>
      <c r="D14" s="20"/>
      <c r="E14" s="21"/>
      <c r="F14" s="31"/>
      <c r="G14" s="163" t="s">
        <v>233</v>
      </c>
      <c r="H14" s="15">
        <v>0.2</v>
      </c>
      <c r="I14" s="165" t="s">
        <v>1111</v>
      </c>
      <c r="J14" s="13" t="s">
        <v>1558</v>
      </c>
      <c r="K14" s="16" t="s">
        <v>1108</v>
      </c>
      <c r="L14" s="206" t="s">
        <v>1348</v>
      </c>
      <c r="M14" s="85">
        <f>M13</f>
        <v>0.4</v>
      </c>
      <c r="N14" s="15">
        <f>IF(K14="Detected", 0.9,0)</f>
        <v>0.9</v>
      </c>
      <c r="O14" s="78">
        <f t="shared" si="1"/>
        <v>0</v>
      </c>
      <c r="P14" s="78">
        <f t="shared" si="2"/>
        <v>7.2000000000000022E-2</v>
      </c>
      <c r="Q14" s="153">
        <f t="shared" si="3"/>
        <v>8.0000000000000002E-3</v>
      </c>
      <c r="R14" s="561"/>
    </row>
    <row r="15" spans="2:42" s="3" customFormat="1" ht="27.95" customHeight="1">
      <c r="B15" s="246"/>
      <c r="C15" s="244"/>
      <c r="D15" s="20"/>
      <c r="E15" s="21"/>
      <c r="F15" s="31"/>
      <c r="G15" s="163" t="s">
        <v>230</v>
      </c>
      <c r="H15" s="15">
        <v>0.2</v>
      </c>
      <c r="I15" s="16" t="s">
        <v>339</v>
      </c>
      <c r="J15" s="13" t="s">
        <v>1558</v>
      </c>
      <c r="K15" s="16" t="s">
        <v>82</v>
      </c>
      <c r="L15" s="206" t="s">
        <v>1348</v>
      </c>
      <c r="M15" s="85">
        <f>M14</f>
        <v>0.4</v>
      </c>
      <c r="N15" s="15">
        <f t="shared" ref="N15:N17" si="4">IF(K15="Detected", 0.9,0)</f>
        <v>0.9</v>
      </c>
      <c r="O15" s="78">
        <f t="shared" si="1"/>
        <v>0</v>
      </c>
      <c r="P15" s="78">
        <f t="shared" si="2"/>
        <v>7.2000000000000022E-2</v>
      </c>
      <c r="Q15" s="153">
        <f t="shared" si="3"/>
        <v>8.0000000000000002E-3</v>
      </c>
      <c r="R15" s="561"/>
    </row>
    <row r="16" spans="2:42" s="3" customFormat="1" ht="27.95" customHeight="1">
      <c r="B16" s="246"/>
      <c r="C16" s="244"/>
      <c r="D16" s="20"/>
      <c r="E16" s="21"/>
      <c r="F16" s="31"/>
      <c r="G16" s="163" t="s">
        <v>231</v>
      </c>
      <c r="H16" s="15">
        <v>0.2</v>
      </c>
      <c r="I16" s="16" t="s">
        <v>68</v>
      </c>
      <c r="J16" s="13" t="s">
        <v>1558</v>
      </c>
      <c r="K16" s="16" t="s">
        <v>82</v>
      </c>
      <c r="L16" s="206" t="s">
        <v>1348</v>
      </c>
      <c r="M16" s="85">
        <f>M15</f>
        <v>0.4</v>
      </c>
      <c r="N16" s="15">
        <f t="shared" si="4"/>
        <v>0.9</v>
      </c>
      <c r="O16" s="78">
        <f t="shared" si="1"/>
        <v>0</v>
      </c>
      <c r="P16" s="78">
        <f t="shared" si="2"/>
        <v>7.2000000000000022E-2</v>
      </c>
      <c r="Q16" s="153">
        <f t="shared" si="3"/>
        <v>8.0000000000000002E-3</v>
      </c>
      <c r="R16" s="561"/>
    </row>
    <row r="17" spans="2:18" s="3" customFormat="1" ht="39.950000000000003" customHeight="1">
      <c r="B17" s="246"/>
      <c r="C17" s="244"/>
      <c r="D17" s="22"/>
      <c r="E17" s="23"/>
      <c r="F17" s="24"/>
      <c r="G17" s="168" t="s">
        <v>234</v>
      </c>
      <c r="H17" s="15">
        <v>0.2</v>
      </c>
      <c r="I17" s="16" t="s">
        <v>204</v>
      </c>
      <c r="J17" s="13" t="s">
        <v>1558</v>
      </c>
      <c r="K17" s="16" t="s">
        <v>1081</v>
      </c>
      <c r="L17" s="206" t="s">
        <v>1348</v>
      </c>
      <c r="M17" s="85">
        <f>M16</f>
        <v>0.4</v>
      </c>
      <c r="N17" s="15">
        <f t="shared" si="4"/>
        <v>0.9</v>
      </c>
      <c r="O17" s="78">
        <f t="shared" si="1"/>
        <v>0</v>
      </c>
      <c r="P17" s="78">
        <f t="shared" si="2"/>
        <v>7.2000000000000022E-2</v>
      </c>
      <c r="Q17" s="153">
        <f t="shared" si="3"/>
        <v>8.0000000000000002E-3</v>
      </c>
      <c r="R17" s="561"/>
    </row>
    <row r="18" spans="2:18" s="3" customFormat="1" ht="27.95" customHeight="1">
      <c r="B18" s="246"/>
      <c r="C18" s="244"/>
      <c r="D18" s="17" t="s">
        <v>1529</v>
      </c>
      <c r="E18" s="18" t="s">
        <v>71</v>
      </c>
      <c r="F18" s="19" t="s">
        <v>1531</v>
      </c>
      <c r="G18" s="14" t="s">
        <v>205</v>
      </c>
      <c r="H18" s="15">
        <v>0.4</v>
      </c>
      <c r="I18" s="165" t="s">
        <v>81</v>
      </c>
      <c r="J18" s="13" t="s">
        <v>946</v>
      </c>
      <c r="K18" s="165" t="s">
        <v>215</v>
      </c>
      <c r="L18" s="13" t="s">
        <v>109</v>
      </c>
      <c r="M18" s="85">
        <v>2</v>
      </c>
      <c r="N18" s="15">
        <f t="shared" ref="N18:N24" si="5">IF(K18="Detected", 0.99,0)</f>
        <v>0</v>
      </c>
      <c r="O18" s="78">
        <f t="shared" ref="O18:O24" si="6">IF(I18="Safe", M18*H18,0)</f>
        <v>0.8</v>
      </c>
      <c r="P18" s="78">
        <f t="shared" ref="P18:P24" si="7">IF(I18="Dangerous",M18*H18*N18,0)</f>
        <v>0</v>
      </c>
      <c r="Q18" s="153">
        <f t="shared" ref="Q18:Q24" si="8">IF(P18=0,0,M18*H18*(1-N18))</f>
        <v>0</v>
      </c>
      <c r="R18" s="238"/>
    </row>
    <row r="19" spans="2:18" s="3" customFormat="1" ht="27.95" customHeight="1">
      <c r="B19" s="246"/>
      <c r="C19" s="244"/>
      <c r="D19" s="20"/>
      <c r="E19" s="21"/>
      <c r="F19" s="31"/>
      <c r="G19" s="14" t="s">
        <v>206</v>
      </c>
      <c r="H19" s="15">
        <v>0.4</v>
      </c>
      <c r="I19" s="165" t="s">
        <v>930</v>
      </c>
      <c r="J19" s="13" t="s">
        <v>1561</v>
      </c>
      <c r="K19" s="16" t="s">
        <v>20</v>
      </c>
      <c r="L19" s="206" t="s">
        <v>1352</v>
      </c>
      <c r="M19" s="85">
        <f>M18</f>
        <v>2</v>
      </c>
      <c r="N19" s="15">
        <f t="shared" si="5"/>
        <v>0.99</v>
      </c>
      <c r="O19" s="78">
        <f t="shared" si="6"/>
        <v>0</v>
      </c>
      <c r="P19" s="78">
        <f t="shared" si="7"/>
        <v>0.79200000000000004</v>
      </c>
      <c r="Q19" s="153">
        <f t="shared" si="8"/>
        <v>8.0000000000000071E-3</v>
      </c>
      <c r="R19" s="238"/>
    </row>
    <row r="20" spans="2:18" s="3" customFormat="1" ht="27.95" customHeight="1">
      <c r="B20" s="246"/>
      <c r="C20" s="244"/>
      <c r="D20" s="20"/>
      <c r="E20" s="21"/>
      <c r="F20" s="31"/>
      <c r="G20" s="90" t="s">
        <v>14</v>
      </c>
      <c r="H20" s="172">
        <v>0.2</v>
      </c>
      <c r="I20" s="165" t="s">
        <v>1559</v>
      </c>
      <c r="J20" s="13" t="s">
        <v>1560</v>
      </c>
      <c r="K20" s="165" t="s">
        <v>79</v>
      </c>
      <c r="L20" s="13" t="s">
        <v>217</v>
      </c>
      <c r="M20" s="85">
        <f>M19</f>
        <v>2</v>
      </c>
      <c r="N20" s="15">
        <f t="shared" si="5"/>
        <v>0</v>
      </c>
      <c r="O20" s="78">
        <f t="shared" si="6"/>
        <v>0.4</v>
      </c>
      <c r="P20" s="78">
        <f t="shared" si="7"/>
        <v>0</v>
      </c>
      <c r="Q20" s="153">
        <f t="shared" si="8"/>
        <v>0</v>
      </c>
      <c r="R20" s="238"/>
    </row>
    <row r="21" spans="2:18" s="3" customFormat="1" ht="27.95" customHeight="1">
      <c r="B21" s="246"/>
      <c r="C21" s="244"/>
      <c r="D21" s="17" t="s">
        <v>1530</v>
      </c>
      <c r="E21" s="18" t="s">
        <v>71</v>
      </c>
      <c r="F21" s="19" t="s">
        <v>1222</v>
      </c>
      <c r="G21" s="14" t="s">
        <v>205</v>
      </c>
      <c r="H21" s="15">
        <v>0.4</v>
      </c>
      <c r="I21" s="165" t="s">
        <v>81</v>
      </c>
      <c r="J21" s="13" t="s">
        <v>946</v>
      </c>
      <c r="K21" s="165" t="s">
        <v>215</v>
      </c>
      <c r="L21" s="13" t="s">
        <v>109</v>
      </c>
      <c r="M21" s="85">
        <v>2</v>
      </c>
      <c r="N21" s="15">
        <f t="shared" si="5"/>
        <v>0</v>
      </c>
      <c r="O21" s="78">
        <f t="shared" si="6"/>
        <v>0.8</v>
      </c>
      <c r="P21" s="78">
        <f t="shared" si="7"/>
        <v>0</v>
      </c>
      <c r="Q21" s="153">
        <f t="shared" si="8"/>
        <v>0</v>
      </c>
      <c r="R21" s="238"/>
    </row>
    <row r="22" spans="2:18" s="3" customFormat="1" ht="27.95" customHeight="1">
      <c r="B22" s="246"/>
      <c r="C22" s="244"/>
      <c r="D22" s="20"/>
      <c r="E22" s="21"/>
      <c r="F22" s="31"/>
      <c r="G22" s="14" t="s">
        <v>206</v>
      </c>
      <c r="H22" s="15">
        <v>0.4</v>
      </c>
      <c r="I22" s="165" t="s">
        <v>930</v>
      </c>
      <c r="J22" s="13" t="s">
        <v>1561</v>
      </c>
      <c r="K22" s="16" t="s">
        <v>20</v>
      </c>
      <c r="L22" s="206" t="s">
        <v>1352</v>
      </c>
      <c r="M22" s="85">
        <f>M21</f>
        <v>2</v>
      </c>
      <c r="N22" s="15">
        <f t="shared" si="5"/>
        <v>0.99</v>
      </c>
      <c r="O22" s="78">
        <f t="shared" si="6"/>
        <v>0</v>
      </c>
      <c r="P22" s="78">
        <f t="shared" si="7"/>
        <v>0.79200000000000004</v>
      </c>
      <c r="Q22" s="153">
        <f t="shared" si="8"/>
        <v>8.0000000000000071E-3</v>
      </c>
      <c r="R22" s="238"/>
    </row>
    <row r="23" spans="2:18" s="3" customFormat="1" ht="27.95" customHeight="1">
      <c r="B23" s="246"/>
      <c r="C23" s="244"/>
      <c r="D23" s="20"/>
      <c r="E23" s="21"/>
      <c r="F23" s="31"/>
      <c r="G23" s="90" t="s">
        <v>14</v>
      </c>
      <c r="H23" s="172">
        <v>0.2</v>
      </c>
      <c r="I23" s="165" t="s">
        <v>1559</v>
      </c>
      <c r="J23" s="13" t="s">
        <v>1560</v>
      </c>
      <c r="K23" s="165" t="s">
        <v>79</v>
      </c>
      <c r="L23" s="13" t="s">
        <v>217</v>
      </c>
      <c r="M23" s="85">
        <f>M22</f>
        <v>2</v>
      </c>
      <c r="N23" s="15">
        <f t="shared" si="5"/>
        <v>0</v>
      </c>
      <c r="O23" s="78">
        <f t="shared" si="6"/>
        <v>0.4</v>
      </c>
      <c r="P23" s="78">
        <f t="shared" si="7"/>
        <v>0</v>
      </c>
      <c r="Q23" s="153">
        <f t="shared" si="8"/>
        <v>0</v>
      </c>
      <c r="R23" s="238"/>
    </row>
    <row r="24" spans="2:18" s="3" customFormat="1" ht="27.95" customHeight="1">
      <c r="B24" s="246"/>
      <c r="C24" s="244"/>
      <c r="D24" s="17" t="s">
        <v>106</v>
      </c>
      <c r="E24" s="18" t="s">
        <v>890</v>
      </c>
      <c r="F24" s="19" t="s">
        <v>1527</v>
      </c>
      <c r="G24" s="14" t="s">
        <v>12</v>
      </c>
      <c r="H24" s="15">
        <v>0.8</v>
      </c>
      <c r="I24" s="179" t="s">
        <v>1555</v>
      </c>
      <c r="J24" s="13" t="s">
        <v>1369</v>
      </c>
      <c r="K24" s="165" t="s">
        <v>298</v>
      </c>
      <c r="L24" s="13" t="s">
        <v>217</v>
      </c>
      <c r="M24" s="85">
        <v>0.2</v>
      </c>
      <c r="N24" s="15">
        <f t="shared" si="5"/>
        <v>0</v>
      </c>
      <c r="O24" s="78">
        <f t="shared" si="6"/>
        <v>0.16000000000000003</v>
      </c>
      <c r="P24" s="78">
        <f t="shared" si="7"/>
        <v>0</v>
      </c>
      <c r="Q24" s="153">
        <f t="shared" si="8"/>
        <v>0</v>
      </c>
      <c r="R24" s="238"/>
    </row>
    <row r="25" spans="2:18" s="3" customFormat="1" ht="27.95" customHeight="1">
      <c r="B25" s="246"/>
      <c r="C25" s="244"/>
      <c r="D25" s="20"/>
      <c r="E25" s="21"/>
      <c r="F25" s="31"/>
      <c r="G25" s="14" t="s">
        <v>13</v>
      </c>
      <c r="H25" s="15">
        <v>0.1</v>
      </c>
      <c r="I25" s="165" t="s">
        <v>339</v>
      </c>
      <c r="J25" s="13" t="s">
        <v>1558</v>
      </c>
      <c r="K25" s="165" t="s">
        <v>82</v>
      </c>
      <c r="L25" s="206" t="s">
        <v>1348</v>
      </c>
      <c r="M25" s="85">
        <f>M24</f>
        <v>0.2</v>
      </c>
      <c r="N25" s="15">
        <f t="shared" ref="N25:N51" si="9">IF(K25="Detected", 0.99,0)</f>
        <v>0.99</v>
      </c>
      <c r="O25" s="78">
        <f t="shared" ref="O25:O51" si="10">IF(I25="Safe", M25*H25,0)</f>
        <v>0</v>
      </c>
      <c r="P25" s="78">
        <f t="shared" ref="P25:P51" si="11">IF(I25="Dangerous",M25*H25*N25,0)</f>
        <v>1.9800000000000005E-2</v>
      </c>
      <c r="Q25" s="153">
        <f t="shared" ref="Q25:Q51" si="12">IF(P25=0,0,M25*H25*(1-N25))</f>
        <v>2.0000000000000023E-4</v>
      </c>
      <c r="R25" s="238"/>
    </row>
    <row r="26" spans="2:18" s="3" customFormat="1" ht="27.95" customHeight="1">
      <c r="B26" s="246"/>
      <c r="C26" s="244"/>
      <c r="D26" s="20"/>
      <c r="E26" s="21"/>
      <c r="F26" s="31"/>
      <c r="G26" s="90" t="s">
        <v>14</v>
      </c>
      <c r="H26" s="172">
        <v>0.1</v>
      </c>
      <c r="I26" s="179" t="s">
        <v>941</v>
      </c>
      <c r="J26" s="180" t="s">
        <v>946</v>
      </c>
      <c r="K26" s="179" t="s">
        <v>215</v>
      </c>
      <c r="L26" s="180" t="s">
        <v>1556</v>
      </c>
      <c r="M26" s="93">
        <f>M25</f>
        <v>0.2</v>
      </c>
      <c r="N26" s="15">
        <f t="shared" si="9"/>
        <v>0</v>
      </c>
      <c r="O26" s="78">
        <f t="shared" si="10"/>
        <v>2.0000000000000004E-2</v>
      </c>
      <c r="P26" s="78">
        <f t="shared" si="11"/>
        <v>0</v>
      </c>
      <c r="Q26" s="153">
        <f t="shared" si="12"/>
        <v>0</v>
      </c>
      <c r="R26" s="238"/>
    </row>
    <row r="27" spans="2:18" s="3" customFormat="1" ht="27.95" customHeight="1">
      <c r="B27" s="246"/>
      <c r="C27" s="244"/>
      <c r="D27" s="17" t="s">
        <v>1532</v>
      </c>
      <c r="E27" s="18" t="s">
        <v>890</v>
      </c>
      <c r="F27" s="19" t="s">
        <v>1527</v>
      </c>
      <c r="G27" s="14" t="s">
        <v>12</v>
      </c>
      <c r="H27" s="15">
        <v>0.8</v>
      </c>
      <c r="I27" s="179" t="s">
        <v>1555</v>
      </c>
      <c r="J27" s="13" t="s">
        <v>1369</v>
      </c>
      <c r="K27" s="165" t="s">
        <v>298</v>
      </c>
      <c r="L27" s="13" t="s">
        <v>217</v>
      </c>
      <c r="M27" s="85">
        <v>0.2</v>
      </c>
      <c r="N27" s="15">
        <f t="shared" si="9"/>
        <v>0</v>
      </c>
      <c r="O27" s="78">
        <f t="shared" si="10"/>
        <v>0.16000000000000003</v>
      </c>
      <c r="P27" s="78">
        <f t="shared" si="11"/>
        <v>0</v>
      </c>
      <c r="Q27" s="153">
        <f t="shared" si="12"/>
        <v>0</v>
      </c>
      <c r="R27" s="238"/>
    </row>
    <row r="28" spans="2:18" s="3" customFormat="1" ht="27.95" customHeight="1">
      <c r="B28" s="246"/>
      <c r="C28" s="244"/>
      <c r="D28" s="20"/>
      <c r="E28" s="21"/>
      <c r="F28" s="31"/>
      <c r="G28" s="14" t="s">
        <v>13</v>
      </c>
      <c r="H28" s="15">
        <v>0.1</v>
      </c>
      <c r="I28" s="165" t="s">
        <v>339</v>
      </c>
      <c r="J28" s="13" t="s">
        <v>1558</v>
      </c>
      <c r="K28" s="165" t="s">
        <v>82</v>
      </c>
      <c r="L28" s="206" t="s">
        <v>1348</v>
      </c>
      <c r="M28" s="85">
        <f>M27</f>
        <v>0.2</v>
      </c>
      <c r="N28" s="15">
        <f t="shared" si="9"/>
        <v>0.99</v>
      </c>
      <c r="O28" s="78">
        <f t="shared" si="10"/>
        <v>0</v>
      </c>
      <c r="P28" s="78">
        <f t="shared" si="11"/>
        <v>1.9800000000000005E-2</v>
      </c>
      <c r="Q28" s="153">
        <f t="shared" si="12"/>
        <v>2.0000000000000023E-4</v>
      </c>
      <c r="R28" s="238"/>
    </row>
    <row r="29" spans="2:18" s="3" customFormat="1" ht="27.95" customHeight="1">
      <c r="B29" s="246"/>
      <c r="C29" s="244"/>
      <c r="D29" s="20"/>
      <c r="E29" s="21"/>
      <c r="F29" s="31"/>
      <c r="G29" s="90" t="s">
        <v>14</v>
      </c>
      <c r="H29" s="172">
        <v>0.1</v>
      </c>
      <c r="I29" s="179" t="s">
        <v>941</v>
      </c>
      <c r="J29" s="180" t="s">
        <v>946</v>
      </c>
      <c r="K29" s="179" t="s">
        <v>215</v>
      </c>
      <c r="L29" s="180" t="s">
        <v>1556</v>
      </c>
      <c r="M29" s="93">
        <f>M28</f>
        <v>0.2</v>
      </c>
      <c r="N29" s="15">
        <f t="shared" si="9"/>
        <v>0</v>
      </c>
      <c r="O29" s="78">
        <f t="shared" si="10"/>
        <v>2.0000000000000004E-2</v>
      </c>
      <c r="P29" s="78">
        <f t="shared" si="11"/>
        <v>0</v>
      </c>
      <c r="Q29" s="153">
        <f t="shared" si="12"/>
        <v>0</v>
      </c>
      <c r="R29" s="238"/>
    </row>
    <row r="30" spans="2:18" s="3" customFormat="1" ht="27.95" customHeight="1">
      <c r="B30" s="246"/>
      <c r="C30" s="244"/>
      <c r="D30" s="17" t="s">
        <v>112</v>
      </c>
      <c r="E30" s="18" t="s">
        <v>890</v>
      </c>
      <c r="F30" s="19" t="s">
        <v>1045</v>
      </c>
      <c r="G30" s="14" t="s">
        <v>12</v>
      </c>
      <c r="H30" s="15">
        <v>0.8</v>
      </c>
      <c r="I30" s="179" t="s">
        <v>1555</v>
      </c>
      <c r="J30" s="13" t="s">
        <v>1369</v>
      </c>
      <c r="K30" s="165" t="s">
        <v>298</v>
      </c>
      <c r="L30" s="13" t="s">
        <v>217</v>
      </c>
      <c r="M30" s="85">
        <v>0.2</v>
      </c>
      <c r="N30" s="15">
        <f t="shared" si="9"/>
        <v>0</v>
      </c>
      <c r="O30" s="78">
        <f t="shared" si="10"/>
        <v>0.16000000000000003</v>
      </c>
      <c r="P30" s="78">
        <f t="shared" si="11"/>
        <v>0</v>
      </c>
      <c r="Q30" s="153">
        <f t="shared" si="12"/>
        <v>0</v>
      </c>
      <c r="R30" s="238"/>
    </row>
    <row r="31" spans="2:18" s="3" customFormat="1" ht="27.95" customHeight="1">
      <c r="B31" s="246"/>
      <c r="C31" s="244"/>
      <c r="D31" s="20"/>
      <c r="E31" s="21"/>
      <c r="F31" s="31"/>
      <c r="G31" s="14" t="s">
        <v>13</v>
      </c>
      <c r="H31" s="15">
        <v>0.1</v>
      </c>
      <c r="I31" s="165" t="s">
        <v>339</v>
      </c>
      <c r="J31" s="13" t="s">
        <v>1558</v>
      </c>
      <c r="K31" s="165" t="s">
        <v>82</v>
      </c>
      <c r="L31" s="206" t="s">
        <v>1348</v>
      </c>
      <c r="M31" s="85">
        <f>M30</f>
        <v>0.2</v>
      </c>
      <c r="N31" s="15">
        <f t="shared" si="9"/>
        <v>0.99</v>
      </c>
      <c r="O31" s="78">
        <f t="shared" si="10"/>
        <v>0</v>
      </c>
      <c r="P31" s="78">
        <f t="shared" si="11"/>
        <v>1.9800000000000005E-2</v>
      </c>
      <c r="Q31" s="153">
        <f t="shared" si="12"/>
        <v>2.0000000000000023E-4</v>
      </c>
      <c r="R31" s="238"/>
    </row>
    <row r="32" spans="2:18" s="3" customFormat="1" ht="27.95" customHeight="1">
      <c r="B32" s="246"/>
      <c r="C32" s="244"/>
      <c r="D32" s="20"/>
      <c r="E32" s="21"/>
      <c r="F32" s="31"/>
      <c r="G32" s="90" t="s">
        <v>14</v>
      </c>
      <c r="H32" s="172">
        <v>0.1</v>
      </c>
      <c r="I32" s="179" t="s">
        <v>941</v>
      </c>
      <c r="J32" s="180" t="s">
        <v>946</v>
      </c>
      <c r="K32" s="179" t="s">
        <v>215</v>
      </c>
      <c r="L32" s="180" t="s">
        <v>1556</v>
      </c>
      <c r="M32" s="93">
        <f>M31</f>
        <v>0.2</v>
      </c>
      <c r="N32" s="15">
        <f t="shared" si="9"/>
        <v>0</v>
      </c>
      <c r="O32" s="78">
        <f t="shared" si="10"/>
        <v>2.0000000000000004E-2</v>
      </c>
      <c r="P32" s="78">
        <f t="shared" si="11"/>
        <v>0</v>
      </c>
      <c r="Q32" s="153">
        <f t="shared" si="12"/>
        <v>0</v>
      </c>
      <c r="R32" s="238"/>
    </row>
    <row r="33" spans="2:18" s="3" customFormat="1" ht="27.95" customHeight="1">
      <c r="B33" s="246"/>
      <c r="C33" s="244"/>
      <c r="D33" s="17" t="s">
        <v>1533</v>
      </c>
      <c r="E33" s="44" t="s">
        <v>1534</v>
      </c>
      <c r="F33" s="19" t="s">
        <v>1552</v>
      </c>
      <c r="G33" s="163" t="s">
        <v>232</v>
      </c>
      <c r="H33" s="15">
        <v>0.2</v>
      </c>
      <c r="I33" s="165" t="s">
        <v>204</v>
      </c>
      <c r="J33" s="13" t="s">
        <v>1563</v>
      </c>
      <c r="K33" s="16" t="s">
        <v>936</v>
      </c>
      <c r="L33" s="206" t="s">
        <v>1348</v>
      </c>
      <c r="M33" s="85">
        <v>5.5</v>
      </c>
      <c r="N33" s="15">
        <f>IF(K33="Detected", 0.9,0)</f>
        <v>0.9</v>
      </c>
      <c r="O33" s="78">
        <f t="shared" si="10"/>
        <v>0</v>
      </c>
      <c r="P33" s="78">
        <f t="shared" si="11"/>
        <v>0.9900000000000001</v>
      </c>
      <c r="Q33" s="153">
        <f t="shared" si="12"/>
        <v>0.10999999999999999</v>
      </c>
      <c r="R33" s="557" t="s">
        <v>1553</v>
      </c>
    </row>
    <row r="34" spans="2:18" s="3" customFormat="1" ht="27.95" customHeight="1">
      <c r="B34" s="246"/>
      <c r="C34" s="244"/>
      <c r="D34" s="20"/>
      <c r="E34" s="21"/>
      <c r="F34" s="31"/>
      <c r="G34" s="163" t="s">
        <v>233</v>
      </c>
      <c r="H34" s="15">
        <v>0.2</v>
      </c>
      <c r="I34" s="165" t="s">
        <v>204</v>
      </c>
      <c r="J34" s="13" t="s">
        <v>1563</v>
      </c>
      <c r="K34" s="16" t="s">
        <v>936</v>
      </c>
      <c r="L34" s="206" t="s">
        <v>1348</v>
      </c>
      <c r="M34" s="85">
        <f>M33</f>
        <v>5.5</v>
      </c>
      <c r="N34" s="15">
        <f>IF(K34="Detected", 0.9,0)</f>
        <v>0.9</v>
      </c>
      <c r="O34" s="78">
        <f t="shared" si="10"/>
        <v>0</v>
      </c>
      <c r="P34" s="78">
        <f t="shared" si="11"/>
        <v>0.9900000000000001</v>
      </c>
      <c r="Q34" s="153">
        <f t="shared" si="12"/>
        <v>0.10999999999999999</v>
      </c>
      <c r="R34" s="561"/>
    </row>
    <row r="35" spans="2:18" s="3" customFormat="1" ht="27.95" customHeight="1">
      <c r="B35" s="246"/>
      <c r="C35" s="244"/>
      <c r="D35" s="20"/>
      <c r="E35" s="21"/>
      <c r="F35" s="31"/>
      <c r="G35" s="163" t="s">
        <v>230</v>
      </c>
      <c r="H35" s="15">
        <v>0.2</v>
      </c>
      <c r="I35" s="16" t="s">
        <v>68</v>
      </c>
      <c r="J35" s="13" t="s">
        <v>1563</v>
      </c>
      <c r="K35" s="16" t="s">
        <v>936</v>
      </c>
      <c r="L35" s="206" t="s">
        <v>1348</v>
      </c>
      <c r="M35" s="85">
        <f>M34</f>
        <v>5.5</v>
      </c>
      <c r="N35" s="15">
        <f>IF(K35="Detected", 0.9,0)</f>
        <v>0.9</v>
      </c>
      <c r="O35" s="78">
        <f t="shared" si="10"/>
        <v>0</v>
      </c>
      <c r="P35" s="78">
        <f t="shared" si="11"/>
        <v>0.9900000000000001</v>
      </c>
      <c r="Q35" s="153">
        <f t="shared" si="12"/>
        <v>0.10999999999999999</v>
      </c>
      <c r="R35" s="561"/>
    </row>
    <row r="36" spans="2:18" s="3" customFormat="1" ht="27.95" customHeight="1">
      <c r="B36" s="246"/>
      <c r="C36" s="244"/>
      <c r="D36" s="20"/>
      <c r="E36" s="21"/>
      <c r="F36" s="31"/>
      <c r="G36" s="163" t="s">
        <v>231</v>
      </c>
      <c r="H36" s="15">
        <v>0.2</v>
      </c>
      <c r="I36" s="16" t="s">
        <v>68</v>
      </c>
      <c r="J36" s="13" t="s">
        <v>1563</v>
      </c>
      <c r="K36" s="16" t="s">
        <v>936</v>
      </c>
      <c r="L36" s="206" t="s">
        <v>1348</v>
      </c>
      <c r="M36" s="85">
        <f>M35</f>
        <v>5.5</v>
      </c>
      <c r="N36" s="15">
        <f>IF(K36="Detected", 0.9,0)</f>
        <v>0.9</v>
      </c>
      <c r="O36" s="78">
        <f t="shared" si="10"/>
        <v>0</v>
      </c>
      <c r="P36" s="78">
        <f t="shared" si="11"/>
        <v>0.9900000000000001</v>
      </c>
      <c r="Q36" s="153">
        <f t="shared" si="12"/>
        <v>0.10999999999999999</v>
      </c>
      <c r="R36" s="561"/>
    </row>
    <row r="37" spans="2:18" s="3" customFormat="1" ht="39.950000000000003" customHeight="1">
      <c r="B37" s="246"/>
      <c r="C37" s="244"/>
      <c r="D37" s="22"/>
      <c r="E37" s="23"/>
      <c r="F37" s="24"/>
      <c r="G37" s="168" t="s">
        <v>234</v>
      </c>
      <c r="H37" s="15">
        <v>0.2</v>
      </c>
      <c r="I37" s="16" t="s">
        <v>204</v>
      </c>
      <c r="J37" s="13" t="s">
        <v>1563</v>
      </c>
      <c r="K37" s="16" t="s">
        <v>936</v>
      </c>
      <c r="L37" s="206" t="s">
        <v>1348</v>
      </c>
      <c r="M37" s="85">
        <f>M36</f>
        <v>5.5</v>
      </c>
      <c r="N37" s="15">
        <f>IF(K37="Detected", 0.9,0)</f>
        <v>0.9</v>
      </c>
      <c r="O37" s="78">
        <f t="shared" si="10"/>
        <v>0</v>
      </c>
      <c r="P37" s="78">
        <f t="shared" si="11"/>
        <v>0.9900000000000001</v>
      </c>
      <c r="Q37" s="153">
        <f t="shared" si="12"/>
        <v>0.10999999999999999</v>
      </c>
      <c r="R37" s="569"/>
    </row>
    <row r="38" spans="2:18" s="3" customFormat="1" ht="27.95" customHeight="1">
      <c r="B38" s="246"/>
      <c r="C38" s="244"/>
      <c r="D38" s="17" t="s">
        <v>1535</v>
      </c>
      <c r="E38" s="18" t="s">
        <v>71</v>
      </c>
      <c r="F38" s="19" t="s">
        <v>1537</v>
      </c>
      <c r="G38" s="14" t="s">
        <v>205</v>
      </c>
      <c r="H38" s="15">
        <v>0.4</v>
      </c>
      <c r="I38" s="165" t="s">
        <v>81</v>
      </c>
      <c r="J38" s="13" t="s">
        <v>946</v>
      </c>
      <c r="K38" s="165" t="s">
        <v>215</v>
      </c>
      <c r="L38" s="13" t="s">
        <v>109</v>
      </c>
      <c r="M38" s="85">
        <v>2</v>
      </c>
      <c r="N38" s="15">
        <f t="shared" si="9"/>
        <v>0</v>
      </c>
      <c r="O38" s="78">
        <f t="shared" si="10"/>
        <v>0.8</v>
      </c>
      <c r="P38" s="78">
        <f t="shared" si="11"/>
        <v>0</v>
      </c>
      <c r="Q38" s="153">
        <f t="shared" si="12"/>
        <v>0</v>
      </c>
      <c r="R38" s="238"/>
    </row>
    <row r="39" spans="2:18" s="3" customFormat="1" ht="27.95" customHeight="1">
      <c r="B39" s="246"/>
      <c r="C39" s="244"/>
      <c r="D39" s="20"/>
      <c r="E39" s="21"/>
      <c r="F39" s="31"/>
      <c r="G39" s="14" t="s">
        <v>206</v>
      </c>
      <c r="H39" s="15">
        <v>0.4</v>
      </c>
      <c r="I39" s="165" t="s">
        <v>930</v>
      </c>
      <c r="J39" s="13" t="s">
        <v>1562</v>
      </c>
      <c r="K39" s="16" t="s">
        <v>20</v>
      </c>
      <c r="L39" s="206" t="s">
        <v>1352</v>
      </c>
      <c r="M39" s="85">
        <f>M38</f>
        <v>2</v>
      </c>
      <c r="N39" s="15">
        <f t="shared" si="9"/>
        <v>0.99</v>
      </c>
      <c r="O39" s="78">
        <f t="shared" si="10"/>
        <v>0</v>
      </c>
      <c r="P39" s="78">
        <f t="shared" si="11"/>
        <v>0.79200000000000004</v>
      </c>
      <c r="Q39" s="153">
        <f t="shared" si="12"/>
        <v>8.0000000000000071E-3</v>
      </c>
      <c r="R39" s="238"/>
    </row>
    <row r="40" spans="2:18" s="3" customFormat="1" ht="27.95" customHeight="1">
      <c r="B40" s="246"/>
      <c r="C40" s="244"/>
      <c r="D40" s="20"/>
      <c r="E40" s="21"/>
      <c r="F40" s="31"/>
      <c r="G40" s="90" t="s">
        <v>14</v>
      </c>
      <c r="H40" s="172">
        <v>0.2</v>
      </c>
      <c r="I40" s="165" t="s">
        <v>1559</v>
      </c>
      <c r="J40" s="13" t="s">
        <v>1560</v>
      </c>
      <c r="K40" s="165" t="s">
        <v>79</v>
      </c>
      <c r="L40" s="13" t="s">
        <v>217</v>
      </c>
      <c r="M40" s="85">
        <f>M39</f>
        <v>2</v>
      </c>
      <c r="N40" s="15">
        <f t="shared" si="9"/>
        <v>0</v>
      </c>
      <c r="O40" s="78">
        <f t="shared" si="10"/>
        <v>0.4</v>
      </c>
      <c r="P40" s="78">
        <f t="shared" si="11"/>
        <v>0</v>
      </c>
      <c r="Q40" s="153">
        <f t="shared" si="12"/>
        <v>0</v>
      </c>
      <c r="R40" s="238"/>
    </row>
    <row r="41" spans="2:18" s="3" customFormat="1" ht="27.95" customHeight="1">
      <c r="B41" s="246"/>
      <c r="C41" s="244"/>
      <c r="D41" s="17" t="s">
        <v>1536</v>
      </c>
      <c r="E41" s="18" t="s">
        <v>71</v>
      </c>
      <c r="F41" s="19" t="s">
        <v>1222</v>
      </c>
      <c r="G41" s="14" t="s">
        <v>205</v>
      </c>
      <c r="H41" s="15">
        <v>0.4</v>
      </c>
      <c r="I41" s="165" t="s">
        <v>81</v>
      </c>
      <c r="J41" s="13" t="s">
        <v>946</v>
      </c>
      <c r="K41" s="165" t="s">
        <v>215</v>
      </c>
      <c r="L41" s="13" t="s">
        <v>109</v>
      </c>
      <c r="M41" s="85">
        <v>2</v>
      </c>
      <c r="N41" s="15">
        <f t="shared" si="9"/>
        <v>0</v>
      </c>
      <c r="O41" s="78">
        <f t="shared" si="10"/>
        <v>0.8</v>
      </c>
      <c r="P41" s="78">
        <f t="shared" si="11"/>
        <v>0</v>
      </c>
      <c r="Q41" s="153">
        <f t="shared" si="12"/>
        <v>0</v>
      </c>
      <c r="R41" s="238"/>
    </row>
    <row r="42" spans="2:18" s="3" customFormat="1" ht="27.95" customHeight="1">
      <c r="B42" s="246"/>
      <c r="C42" s="244"/>
      <c r="D42" s="20"/>
      <c r="E42" s="21"/>
      <c r="F42" s="31"/>
      <c r="G42" s="14" t="s">
        <v>206</v>
      </c>
      <c r="H42" s="15">
        <v>0.4</v>
      </c>
      <c r="I42" s="165" t="s">
        <v>930</v>
      </c>
      <c r="J42" s="13" t="s">
        <v>1562</v>
      </c>
      <c r="K42" s="16" t="s">
        <v>20</v>
      </c>
      <c r="L42" s="206" t="s">
        <v>1352</v>
      </c>
      <c r="M42" s="85">
        <f>M41</f>
        <v>2</v>
      </c>
      <c r="N42" s="15">
        <f t="shared" si="9"/>
        <v>0.99</v>
      </c>
      <c r="O42" s="78">
        <f t="shared" si="10"/>
        <v>0</v>
      </c>
      <c r="P42" s="78">
        <f t="shared" si="11"/>
        <v>0.79200000000000004</v>
      </c>
      <c r="Q42" s="153">
        <f t="shared" si="12"/>
        <v>8.0000000000000071E-3</v>
      </c>
      <c r="R42" s="238"/>
    </row>
    <row r="43" spans="2:18" s="3" customFormat="1" ht="27.95" customHeight="1">
      <c r="B43" s="246"/>
      <c r="C43" s="244"/>
      <c r="D43" s="20"/>
      <c r="E43" s="21"/>
      <c r="F43" s="31"/>
      <c r="G43" s="90" t="s">
        <v>14</v>
      </c>
      <c r="H43" s="172">
        <v>0.2</v>
      </c>
      <c r="I43" s="165" t="s">
        <v>1559</v>
      </c>
      <c r="J43" s="13" t="s">
        <v>1560</v>
      </c>
      <c r="K43" s="165" t="s">
        <v>79</v>
      </c>
      <c r="L43" s="13" t="s">
        <v>217</v>
      </c>
      <c r="M43" s="93">
        <f>M42</f>
        <v>2</v>
      </c>
      <c r="N43" s="172">
        <f t="shared" si="9"/>
        <v>0</v>
      </c>
      <c r="O43" s="174">
        <f t="shared" si="10"/>
        <v>0.4</v>
      </c>
      <c r="P43" s="174">
        <f t="shared" si="11"/>
        <v>0</v>
      </c>
      <c r="Q43" s="175">
        <f t="shared" si="12"/>
        <v>0</v>
      </c>
      <c r="R43" s="238"/>
    </row>
    <row r="44" spans="2:18" s="3" customFormat="1" ht="27.95" customHeight="1">
      <c r="B44" s="246"/>
      <c r="C44" s="218" t="s">
        <v>1538</v>
      </c>
      <c r="D44" s="17" t="s">
        <v>1539</v>
      </c>
      <c r="E44" s="18" t="s">
        <v>1218</v>
      </c>
      <c r="F44" s="19" t="s">
        <v>1216</v>
      </c>
      <c r="G44" s="14" t="s">
        <v>1338</v>
      </c>
      <c r="H44" s="15">
        <v>0.7</v>
      </c>
      <c r="I44" s="165" t="s">
        <v>68</v>
      </c>
      <c r="J44" s="208" t="s">
        <v>1565</v>
      </c>
      <c r="K44" s="165" t="s">
        <v>1371</v>
      </c>
      <c r="L44" s="207" t="s">
        <v>1352</v>
      </c>
      <c r="M44" s="85">
        <v>0.1</v>
      </c>
      <c r="N44" s="15">
        <f t="shared" si="9"/>
        <v>0.99</v>
      </c>
      <c r="O44" s="78">
        <f t="shared" si="10"/>
        <v>0</v>
      </c>
      <c r="P44" s="78">
        <f t="shared" si="11"/>
        <v>6.9299999999999987E-2</v>
      </c>
      <c r="Q44" s="81">
        <f t="shared" si="12"/>
        <v>7.0000000000000053E-4</v>
      </c>
      <c r="R44" s="238"/>
    </row>
    <row r="45" spans="2:18" s="3" customFormat="1" ht="27.95" customHeight="1">
      <c r="B45" s="246"/>
      <c r="C45" s="243"/>
      <c r="D45" s="20"/>
      <c r="E45" s="21"/>
      <c r="F45" s="31"/>
      <c r="G45" s="25" t="s">
        <v>1339</v>
      </c>
      <c r="H45" s="26">
        <v>0.1</v>
      </c>
      <c r="I45" s="165" t="s">
        <v>204</v>
      </c>
      <c r="J45" s="208" t="s">
        <v>1564</v>
      </c>
      <c r="K45" s="165" t="s">
        <v>1371</v>
      </c>
      <c r="L45" s="207" t="s">
        <v>1352</v>
      </c>
      <c r="M45" s="85">
        <f>M44</f>
        <v>0.1</v>
      </c>
      <c r="N45" s="15">
        <f t="shared" si="9"/>
        <v>0.99</v>
      </c>
      <c r="O45" s="78">
        <f t="shared" si="10"/>
        <v>0</v>
      </c>
      <c r="P45" s="78">
        <f t="shared" si="11"/>
        <v>9.9000000000000025E-3</v>
      </c>
      <c r="Q45" s="81">
        <f t="shared" si="12"/>
        <v>1.0000000000000011E-4</v>
      </c>
      <c r="R45" s="238"/>
    </row>
    <row r="46" spans="2:18" s="3" customFormat="1" ht="27.95" customHeight="1">
      <c r="B46" s="246"/>
      <c r="C46" s="243"/>
      <c r="D46" s="20"/>
      <c r="E46" s="21"/>
      <c r="F46" s="31"/>
      <c r="G46" s="32" t="s">
        <v>1340</v>
      </c>
      <c r="H46" s="26">
        <v>0.1</v>
      </c>
      <c r="I46" s="179" t="s">
        <v>204</v>
      </c>
      <c r="J46" s="208" t="s">
        <v>1566</v>
      </c>
      <c r="K46" s="179" t="s">
        <v>221</v>
      </c>
      <c r="L46" s="207" t="s">
        <v>1352</v>
      </c>
      <c r="M46" s="85">
        <f>M45</f>
        <v>0.1</v>
      </c>
      <c r="N46" s="15">
        <f t="shared" si="9"/>
        <v>0.99</v>
      </c>
      <c r="O46" s="78">
        <f t="shared" si="10"/>
        <v>0</v>
      </c>
      <c r="P46" s="78">
        <f t="shared" si="11"/>
        <v>9.9000000000000025E-3</v>
      </c>
      <c r="Q46" s="81">
        <f t="shared" si="12"/>
        <v>1.0000000000000011E-4</v>
      </c>
      <c r="R46" s="238"/>
    </row>
    <row r="47" spans="2:18" s="3" customFormat="1" ht="27.95" customHeight="1">
      <c r="B47" s="246"/>
      <c r="C47" s="243"/>
      <c r="D47" s="20"/>
      <c r="E47" s="21"/>
      <c r="F47" s="31"/>
      <c r="G47" s="25" t="s">
        <v>1341</v>
      </c>
      <c r="H47" s="26">
        <v>0.1</v>
      </c>
      <c r="I47" s="165" t="s">
        <v>81</v>
      </c>
      <c r="J47" s="13" t="s">
        <v>946</v>
      </c>
      <c r="K47" s="165" t="s">
        <v>215</v>
      </c>
      <c r="L47" s="13" t="s">
        <v>109</v>
      </c>
      <c r="M47" s="85">
        <f>M46</f>
        <v>0.1</v>
      </c>
      <c r="N47" s="15">
        <f t="shared" si="9"/>
        <v>0</v>
      </c>
      <c r="O47" s="78">
        <f t="shared" si="10"/>
        <v>1.0000000000000002E-2</v>
      </c>
      <c r="P47" s="78">
        <f t="shared" si="11"/>
        <v>0</v>
      </c>
      <c r="Q47" s="81">
        <f t="shared" si="12"/>
        <v>0</v>
      </c>
      <c r="R47" s="341"/>
    </row>
    <row r="48" spans="2:18" s="3" customFormat="1" ht="27.95" customHeight="1">
      <c r="B48" s="246"/>
      <c r="C48" s="244"/>
      <c r="D48" s="17" t="s">
        <v>1540</v>
      </c>
      <c r="E48" s="18" t="s">
        <v>1247</v>
      </c>
      <c r="F48" s="19" t="s">
        <v>1295</v>
      </c>
      <c r="G48" s="168" t="s">
        <v>1326</v>
      </c>
      <c r="H48" s="164">
        <v>0.3</v>
      </c>
      <c r="I48" s="165" t="s">
        <v>1083</v>
      </c>
      <c r="J48" s="13" t="s">
        <v>1820</v>
      </c>
      <c r="K48" s="165" t="s">
        <v>82</v>
      </c>
      <c r="L48" s="207" t="s">
        <v>1352</v>
      </c>
      <c r="M48" s="85">
        <v>15</v>
      </c>
      <c r="N48" s="15">
        <f>IF(K48="Detected", 0.9,0)</f>
        <v>0.9</v>
      </c>
      <c r="O48" s="78">
        <f t="shared" si="10"/>
        <v>0</v>
      </c>
      <c r="P48" s="78">
        <f t="shared" si="11"/>
        <v>4.05</v>
      </c>
      <c r="Q48" s="153">
        <f t="shared" si="12"/>
        <v>0.4499999999999999</v>
      </c>
      <c r="R48" s="561" t="s">
        <v>4480</v>
      </c>
    </row>
    <row r="49" spans="2:18" s="3" customFormat="1" ht="27.95" customHeight="1">
      <c r="B49" s="246"/>
      <c r="C49" s="244"/>
      <c r="D49" s="20"/>
      <c r="E49" s="21"/>
      <c r="F49" s="31"/>
      <c r="G49" s="168" t="s">
        <v>1327</v>
      </c>
      <c r="H49" s="164">
        <v>0.3</v>
      </c>
      <c r="I49" s="161" t="s">
        <v>204</v>
      </c>
      <c r="J49" s="13" t="s">
        <v>1567</v>
      </c>
      <c r="K49" s="165" t="s">
        <v>82</v>
      </c>
      <c r="L49" s="207" t="s">
        <v>1352</v>
      </c>
      <c r="M49" s="85">
        <f>M48</f>
        <v>15</v>
      </c>
      <c r="N49" s="15">
        <f>IF(K49="Detected", 0.9,0)</f>
        <v>0.9</v>
      </c>
      <c r="O49" s="78">
        <f t="shared" si="10"/>
        <v>0</v>
      </c>
      <c r="P49" s="78">
        <f t="shared" si="11"/>
        <v>4.05</v>
      </c>
      <c r="Q49" s="153">
        <f t="shared" si="12"/>
        <v>0.4499999999999999</v>
      </c>
      <c r="R49" s="558"/>
    </row>
    <row r="50" spans="2:18" s="3" customFormat="1" ht="27.95" customHeight="1">
      <c r="B50" s="246"/>
      <c r="C50" s="244"/>
      <c r="D50" s="20"/>
      <c r="E50" s="21"/>
      <c r="F50" s="31"/>
      <c r="G50" s="168" t="s">
        <v>1328</v>
      </c>
      <c r="H50" s="164">
        <v>0.3</v>
      </c>
      <c r="I50" s="165" t="s">
        <v>68</v>
      </c>
      <c r="J50" s="13" t="s">
        <v>1567</v>
      </c>
      <c r="K50" s="165" t="s">
        <v>82</v>
      </c>
      <c r="L50" s="207" t="s">
        <v>1352</v>
      </c>
      <c r="M50" s="85">
        <f>M49</f>
        <v>15</v>
      </c>
      <c r="N50" s="15">
        <f t="shared" ref="N50:N51" si="13">IF(K50="Detected", 0.9,0)</f>
        <v>0.9</v>
      </c>
      <c r="O50" s="78">
        <f t="shared" si="10"/>
        <v>0</v>
      </c>
      <c r="P50" s="78">
        <f t="shared" si="11"/>
        <v>4.05</v>
      </c>
      <c r="Q50" s="153">
        <f t="shared" si="12"/>
        <v>0.4499999999999999</v>
      </c>
      <c r="R50" s="558"/>
    </row>
    <row r="51" spans="2:18" s="3" customFormat="1" ht="39.950000000000003" customHeight="1">
      <c r="B51" s="246"/>
      <c r="C51" s="244"/>
      <c r="D51" s="20"/>
      <c r="E51" s="21"/>
      <c r="F51" s="31"/>
      <c r="G51" s="168" t="s">
        <v>1329</v>
      </c>
      <c r="H51" s="164">
        <v>0.1</v>
      </c>
      <c r="I51" s="165" t="s">
        <v>68</v>
      </c>
      <c r="J51" s="13" t="s">
        <v>1567</v>
      </c>
      <c r="K51" s="165" t="s">
        <v>1374</v>
      </c>
      <c r="L51" s="207" t="s">
        <v>1352</v>
      </c>
      <c r="M51" s="93">
        <f>M50</f>
        <v>15</v>
      </c>
      <c r="N51" s="15">
        <f t="shared" si="13"/>
        <v>0.9</v>
      </c>
      <c r="O51" s="78">
        <f t="shared" si="10"/>
        <v>0</v>
      </c>
      <c r="P51" s="78">
        <f t="shared" si="11"/>
        <v>1.35</v>
      </c>
      <c r="Q51" s="153">
        <f t="shared" si="12"/>
        <v>0.14999999999999997</v>
      </c>
      <c r="R51" s="559"/>
    </row>
    <row r="52" spans="2:18" s="3" customFormat="1" ht="27.95" customHeight="1">
      <c r="B52" s="246"/>
      <c r="C52" s="244"/>
      <c r="D52" s="17" t="s">
        <v>31</v>
      </c>
      <c r="E52" s="18" t="s">
        <v>890</v>
      </c>
      <c r="F52" s="19" t="s">
        <v>1541</v>
      </c>
      <c r="G52" s="14" t="s">
        <v>12</v>
      </c>
      <c r="H52" s="15">
        <v>0.8</v>
      </c>
      <c r="I52" s="165" t="s">
        <v>68</v>
      </c>
      <c r="J52" s="13" t="s">
        <v>1567</v>
      </c>
      <c r="K52" s="165" t="s">
        <v>1374</v>
      </c>
      <c r="L52" s="207" t="s">
        <v>1352</v>
      </c>
      <c r="M52" s="85">
        <v>0.2</v>
      </c>
      <c r="N52" s="15">
        <f>IF(K52="Detected", 0.99,0)</f>
        <v>0.99</v>
      </c>
      <c r="O52" s="78">
        <f>IF(I52="Safe", M52*H52,0)</f>
        <v>0</v>
      </c>
      <c r="P52" s="78">
        <f>IF(I52="Dangerous",M52*H52*N52,0)</f>
        <v>0.15840000000000004</v>
      </c>
      <c r="Q52" s="81">
        <f>IF(P52=0,0,M52*H52*(1-N52))</f>
        <v>1.6000000000000018E-3</v>
      </c>
      <c r="R52" s="238"/>
    </row>
    <row r="53" spans="2:18" s="3" customFormat="1" ht="27.95" customHeight="1">
      <c r="B53" s="246"/>
      <c r="C53" s="244"/>
      <c r="D53" s="20"/>
      <c r="E53" s="21"/>
      <c r="F53" s="31"/>
      <c r="G53" s="14" t="s">
        <v>13</v>
      </c>
      <c r="H53" s="15">
        <v>0.1</v>
      </c>
      <c r="I53" s="165" t="s">
        <v>941</v>
      </c>
      <c r="J53" s="13" t="s">
        <v>1369</v>
      </c>
      <c r="K53" s="165" t="s">
        <v>79</v>
      </c>
      <c r="L53" s="206" t="s">
        <v>109</v>
      </c>
      <c r="M53" s="85">
        <f>M52</f>
        <v>0.2</v>
      </c>
      <c r="N53" s="15">
        <f>IF(K53="Detected", 0.99,0)</f>
        <v>0</v>
      </c>
      <c r="O53" s="78">
        <f>IF(I53="Safe", M53*H53,0)</f>
        <v>2.0000000000000004E-2</v>
      </c>
      <c r="P53" s="78">
        <f>IF(I53="Dangerous",M53*H53*N53,0)</f>
        <v>0</v>
      </c>
      <c r="Q53" s="81">
        <f>IF(P53=0,0,M53*H53*(1-N53))</f>
        <v>0</v>
      </c>
      <c r="R53" s="238"/>
    </row>
    <row r="54" spans="2:18" s="3" customFormat="1" ht="27.95" customHeight="1">
      <c r="B54" s="246"/>
      <c r="C54" s="244"/>
      <c r="D54" s="22"/>
      <c r="E54" s="23"/>
      <c r="F54" s="24"/>
      <c r="G54" s="14" t="s">
        <v>14</v>
      </c>
      <c r="H54" s="15">
        <v>0.1</v>
      </c>
      <c r="I54" s="165" t="s">
        <v>941</v>
      </c>
      <c r="J54" s="13" t="s">
        <v>1560</v>
      </c>
      <c r="K54" s="165" t="s">
        <v>79</v>
      </c>
      <c r="L54" s="13" t="s">
        <v>109</v>
      </c>
      <c r="M54" s="85">
        <f>M53</f>
        <v>0.2</v>
      </c>
      <c r="N54" s="15">
        <f>IF(K54="Detected", 0.99,0)</f>
        <v>0</v>
      </c>
      <c r="O54" s="78">
        <f>IF(I54="Safe", M54*H54,0)</f>
        <v>2.0000000000000004E-2</v>
      </c>
      <c r="P54" s="78">
        <f>IF(I54="Dangerous",M54*H54*N54,0)</f>
        <v>0</v>
      </c>
      <c r="Q54" s="81">
        <f>IF(P54=0,0,M54*H54*(1-N54))</f>
        <v>0</v>
      </c>
      <c r="R54" s="238"/>
    </row>
    <row r="55" spans="2:18" s="3" customFormat="1" ht="27.95" customHeight="1">
      <c r="B55" s="246"/>
      <c r="C55" s="244"/>
      <c r="D55" s="17" t="s">
        <v>1542</v>
      </c>
      <c r="E55" s="18" t="s">
        <v>890</v>
      </c>
      <c r="F55" s="19" t="s">
        <v>1543</v>
      </c>
      <c r="G55" s="14" t="s">
        <v>12</v>
      </c>
      <c r="H55" s="15">
        <v>0.8</v>
      </c>
      <c r="I55" s="179" t="s">
        <v>222</v>
      </c>
      <c r="J55" s="13" t="s">
        <v>1560</v>
      </c>
      <c r="K55" s="165" t="s">
        <v>79</v>
      </c>
      <c r="L55" s="13" t="s">
        <v>109</v>
      </c>
      <c r="M55" s="85">
        <v>0.2</v>
      </c>
      <c r="N55" s="15">
        <f t="shared" ref="N55:N74" si="14">IF(K55="Detected", 0.99,0)</f>
        <v>0</v>
      </c>
      <c r="O55" s="78">
        <f t="shared" ref="O55:O74" si="15">IF(I55="Safe", M55*H55,0)</f>
        <v>0.16000000000000003</v>
      </c>
      <c r="P55" s="78">
        <f t="shared" ref="P55:P74" si="16">IF(I55="Dangerous",M55*H55*N55,0)</f>
        <v>0</v>
      </c>
      <c r="Q55" s="153">
        <f t="shared" ref="Q55:Q74" si="17">IF(P55=0,0,M55*H55*(1-N55))</f>
        <v>0</v>
      </c>
      <c r="R55" s="238"/>
    </row>
    <row r="56" spans="2:18" s="3" customFormat="1" ht="27.95" customHeight="1">
      <c r="B56" s="246"/>
      <c r="C56" s="244"/>
      <c r="D56" s="20"/>
      <c r="E56" s="21"/>
      <c r="F56" s="31"/>
      <c r="G56" s="14" t="s">
        <v>13</v>
      </c>
      <c r="H56" s="15">
        <v>0.1</v>
      </c>
      <c r="I56" s="165" t="s">
        <v>339</v>
      </c>
      <c r="J56" s="13" t="s">
        <v>1568</v>
      </c>
      <c r="K56" s="165" t="s">
        <v>1374</v>
      </c>
      <c r="L56" s="207" t="s">
        <v>1352</v>
      </c>
      <c r="M56" s="85">
        <f>M55</f>
        <v>0.2</v>
      </c>
      <c r="N56" s="15">
        <f t="shared" si="14"/>
        <v>0.99</v>
      </c>
      <c r="O56" s="78">
        <f t="shared" si="15"/>
        <v>0</v>
      </c>
      <c r="P56" s="78">
        <f t="shared" si="16"/>
        <v>1.9800000000000005E-2</v>
      </c>
      <c r="Q56" s="153">
        <f t="shared" si="17"/>
        <v>2.0000000000000023E-4</v>
      </c>
      <c r="R56" s="238"/>
    </row>
    <row r="57" spans="2:18" s="3" customFormat="1" ht="27.95" customHeight="1">
      <c r="B57" s="246"/>
      <c r="C57" s="244"/>
      <c r="D57" s="20"/>
      <c r="E57" s="21"/>
      <c r="F57" s="31"/>
      <c r="G57" s="90" t="s">
        <v>14</v>
      </c>
      <c r="H57" s="172">
        <v>0.1</v>
      </c>
      <c r="I57" s="179" t="s">
        <v>222</v>
      </c>
      <c r="J57" s="13" t="s">
        <v>1560</v>
      </c>
      <c r="K57" s="165" t="s">
        <v>79</v>
      </c>
      <c r="L57" s="13" t="s">
        <v>109</v>
      </c>
      <c r="M57" s="93">
        <f>M56</f>
        <v>0.2</v>
      </c>
      <c r="N57" s="15">
        <f t="shared" si="14"/>
        <v>0</v>
      </c>
      <c r="O57" s="78">
        <f t="shared" si="15"/>
        <v>2.0000000000000004E-2</v>
      </c>
      <c r="P57" s="78">
        <f t="shared" si="16"/>
        <v>0</v>
      </c>
      <c r="Q57" s="153">
        <f t="shared" si="17"/>
        <v>0</v>
      </c>
      <c r="R57" s="238"/>
    </row>
    <row r="58" spans="2:18" s="3" customFormat="1" ht="27.95" customHeight="1">
      <c r="B58" s="246"/>
      <c r="C58" s="244"/>
      <c r="D58" s="17" t="s">
        <v>1544</v>
      </c>
      <c r="E58" s="18" t="s">
        <v>71</v>
      </c>
      <c r="F58" s="19" t="s">
        <v>1545</v>
      </c>
      <c r="G58" s="14" t="s">
        <v>205</v>
      </c>
      <c r="H58" s="15">
        <v>0.4</v>
      </c>
      <c r="I58" s="179" t="s">
        <v>222</v>
      </c>
      <c r="J58" s="13" t="s">
        <v>1560</v>
      </c>
      <c r="K58" s="165" t="s">
        <v>79</v>
      </c>
      <c r="L58" s="13" t="s">
        <v>109</v>
      </c>
      <c r="M58" s="85">
        <v>2</v>
      </c>
      <c r="N58" s="15">
        <f t="shared" si="14"/>
        <v>0</v>
      </c>
      <c r="O58" s="78">
        <f t="shared" si="15"/>
        <v>0.8</v>
      </c>
      <c r="P58" s="78">
        <f t="shared" si="16"/>
        <v>0</v>
      </c>
      <c r="Q58" s="153">
        <f t="shared" si="17"/>
        <v>0</v>
      </c>
      <c r="R58" s="238"/>
    </row>
    <row r="59" spans="2:18" s="3" customFormat="1" ht="27.95" customHeight="1">
      <c r="B59" s="246"/>
      <c r="C59" s="244"/>
      <c r="D59" s="20"/>
      <c r="E59" s="21"/>
      <c r="F59" s="31"/>
      <c r="G59" s="14" t="s">
        <v>206</v>
      </c>
      <c r="H59" s="15">
        <v>0.4</v>
      </c>
      <c r="I59" s="165" t="s">
        <v>339</v>
      </c>
      <c r="J59" s="13" t="s">
        <v>1568</v>
      </c>
      <c r="K59" s="165" t="s">
        <v>1374</v>
      </c>
      <c r="L59" s="207" t="s">
        <v>1352</v>
      </c>
      <c r="M59" s="85">
        <f>M58</f>
        <v>2</v>
      </c>
      <c r="N59" s="15">
        <f t="shared" si="14"/>
        <v>0.99</v>
      </c>
      <c r="O59" s="78">
        <f t="shared" si="15"/>
        <v>0</v>
      </c>
      <c r="P59" s="78">
        <f t="shared" si="16"/>
        <v>0.79200000000000004</v>
      </c>
      <c r="Q59" s="153">
        <f t="shared" si="17"/>
        <v>8.0000000000000071E-3</v>
      </c>
      <c r="R59" s="238"/>
    </row>
    <row r="60" spans="2:18" s="3" customFormat="1" ht="27.95" customHeight="1">
      <c r="B60" s="246"/>
      <c r="C60" s="244"/>
      <c r="D60" s="20"/>
      <c r="E60" s="21"/>
      <c r="F60" s="31"/>
      <c r="G60" s="90" t="s">
        <v>14</v>
      </c>
      <c r="H60" s="172">
        <v>0.2</v>
      </c>
      <c r="I60" s="179" t="s">
        <v>222</v>
      </c>
      <c r="J60" s="13" t="s">
        <v>1560</v>
      </c>
      <c r="K60" s="165" t="s">
        <v>79</v>
      </c>
      <c r="L60" s="13" t="s">
        <v>109</v>
      </c>
      <c r="M60" s="93">
        <f>M59</f>
        <v>2</v>
      </c>
      <c r="N60" s="172">
        <f t="shared" si="14"/>
        <v>0</v>
      </c>
      <c r="O60" s="174">
        <f t="shared" si="15"/>
        <v>0.4</v>
      </c>
      <c r="P60" s="174">
        <f t="shared" si="16"/>
        <v>0</v>
      </c>
      <c r="Q60" s="175">
        <f t="shared" si="17"/>
        <v>0</v>
      </c>
      <c r="R60" s="238"/>
    </row>
    <row r="61" spans="2:18" s="3" customFormat="1" ht="27.95" customHeight="1">
      <c r="B61" s="246"/>
      <c r="C61" s="244"/>
      <c r="D61" s="17" t="s">
        <v>92</v>
      </c>
      <c r="E61" s="18" t="s">
        <v>1547</v>
      </c>
      <c r="F61" s="19" t="s">
        <v>1546</v>
      </c>
      <c r="G61" s="168" t="s">
        <v>356</v>
      </c>
      <c r="H61" s="164">
        <v>0.25</v>
      </c>
      <c r="I61" s="179" t="s">
        <v>222</v>
      </c>
      <c r="J61" s="13" t="s">
        <v>1560</v>
      </c>
      <c r="K61" s="165" t="s">
        <v>79</v>
      </c>
      <c r="L61" s="13" t="s">
        <v>109</v>
      </c>
      <c r="M61" s="85">
        <v>1</v>
      </c>
      <c r="N61" s="15">
        <f t="shared" si="14"/>
        <v>0</v>
      </c>
      <c r="O61" s="78">
        <f t="shared" si="15"/>
        <v>0.25</v>
      </c>
      <c r="P61" s="78">
        <f t="shared" si="16"/>
        <v>0</v>
      </c>
      <c r="Q61" s="153">
        <f t="shared" si="17"/>
        <v>0</v>
      </c>
      <c r="R61" s="238"/>
    </row>
    <row r="62" spans="2:18" s="3" customFormat="1" ht="27.95" customHeight="1">
      <c r="B62" s="246"/>
      <c r="C62" s="244"/>
      <c r="D62" s="20"/>
      <c r="E62" s="21"/>
      <c r="F62" s="31"/>
      <c r="G62" s="168" t="s">
        <v>886</v>
      </c>
      <c r="H62" s="164">
        <v>0.25</v>
      </c>
      <c r="I62" s="165" t="s">
        <v>339</v>
      </c>
      <c r="J62" s="13" t="s">
        <v>1568</v>
      </c>
      <c r="K62" s="165" t="s">
        <v>1374</v>
      </c>
      <c r="L62" s="207" t="s">
        <v>1352</v>
      </c>
      <c r="M62" s="85">
        <f>M61</f>
        <v>1</v>
      </c>
      <c r="N62" s="15">
        <f t="shared" si="14"/>
        <v>0.99</v>
      </c>
      <c r="O62" s="78">
        <f t="shared" si="15"/>
        <v>0</v>
      </c>
      <c r="P62" s="78">
        <f t="shared" si="16"/>
        <v>0.2475</v>
      </c>
      <c r="Q62" s="153">
        <f t="shared" si="17"/>
        <v>2.5000000000000022E-3</v>
      </c>
      <c r="R62" s="238"/>
    </row>
    <row r="63" spans="2:18" s="3" customFormat="1" ht="27.95" customHeight="1">
      <c r="B63" s="246"/>
      <c r="C63" s="244"/>
      <c r="D63" s="20"/>
      <c r="E63" s="21"/>
      <c r="F63" s="31"/>
      <c r="G63" s="168" t="s">
        <v>887</v>
      </c>
      <c r="H63" s="164">
        <v>0.25</v>
      </c>
      <c r="I63" s="165" t="s">
        <v>339</v>
      </c>
      <c r="J63" s="13" t="s">
        <v>1568</v>
      </c>
      <c r="K63" s="165" t="s">
        <v>1374</v>
      </c>
      <c r="L63" s="207" t="s">
        <v>1352</v>
      </c>
      <c r="M63" s="85">
        <f>M62</f>
        <v>1</v>
      </c>
      <c r="N63" s="15">
        <f t="shared" si="14"/>
        <v>0.99</v>
      </c>
      <c r="O63" s="78">
        <f t="shared" si="15"/>
        <v>0</v>
      </c>
      <c r="P63" s="78">
        <f t="shared" si="16"/>
        <v>0.2475</v>
      </c>
      <c r="Q63" s="153">
        <f t="shared" si="17"/>
        <v>2.5000000000000022E-3</v>
      </c>
      <c r="R63" s="238"/>
    </row>
    <row r="64" spans="2:18" s="3" customFormat="1" ht="27.95" customHeight="1">
      <c r="B64" s="246"/>
      <c r="C64" s="244"/>
      <c r="D64" s="20"/>
      <c r="E64" s="21"/>
      <c r="F64" s="31"/>
      <c r="G64" s="186" t="s">
        <v>888</v>
      </c>
      <c r="H64" s="183">
        <v>0.25</v>
      </c>
      <c r="I64" s="165" t="s">
        <v>339</v>
      </c>
      <c r="J64" s="13" t="s">
        <v>1568</v>
      </c>
      <c r="K64" s="165" t="s">
        <v>1374</v>
      </c>
      <c r="L64" s="207" t="s">
        <v>1352</v>
      </c>
      <c r="M64" s="93">
        <f>M63</f>
        <v>1</v>
      </c>
      <c r="N64" s="15">
        <f t="shared" si="14"/>
        <v>0.99</v>
      </c>
      <c r="O64" s="78">
        <f t="shared" si="15"/>
        <v>0</v>
      </c>
      <c r="P64" s="78">
        <f t="shared" si="16"/>
        <v>0.2475</v>
      </c>
      <c r="Q64" s="153">
        <f t="shared" si="17"/>
        <v>2.5000000000000022E-3</v>
      </c>
      <c r="R64" s="238"/>
    </row>
    <row r="65" spans="2:18" s="3" customFormat="1" ht="27.95" customHeight="1">
      <c r="B65" s="246"/>
      <c r="C65" s="244"/>
      <c r="D65" s="17" t="s">
        <v>1548</v>
      </c>
      <c r="E65" s="18" t="s">
        <v>890</v>
      </c>
      <c r="F65" s="19" t="s">
        <v>1541</v>
      </c>
      <c r="G65" s="14" t="s">
        <v>12</v>
      </c>
      <c r="H65" s="15">
        <v>0.8</v>
      </c>
      <c r="I65" s="165" t="s">
        <v>68</v>
      </c>
      <c r="J65" s="13" t="s">
        <v>1567</v>
      </c>
      <c r="K65" s="165" t="s">
        <v>1374</v>
      </c>
      <c r="L65" s="207" t="s">
        <v>1352</v>
      </c>
      <c r="M65" s="85">
        <v>0.2</v>
      </c>
      <c r="N65" s="15">
        <f t="shared" si="14"/>
        <v>0.99</v>
      </c>
      <c r="O65" s="78">
        <f t="shared" si="15"/>
        <v>0</v>
      </c>
      <c r="P65" s="78">
        <f t="shared" si="16"/>
        <v>0.15840000000000004</v>
      </c>
      <c r="Q65" s="153">
        <f t="shared" si="17"/>
        <v>1.6000000000000018E-3</v>
      </c>
      <c r="R65" s="238"/>
    </row>
    <row r="66" spans="2:18" s="3" customFormat="1" ht="27.95" customHeight="1">
      <c r="B66" s="246"/>
      <c r="C66" s="244"/>
      <c r="D66" s="20"/>
      <c r="E66" s="21"/>
      <c r="F66" s="31"/>
      <c r="G66" s="14" t="s">
        <v>13</v>
      </c>
      <c r="H66" s="15">
        <v>0.1</v>
      </c>
      <c r="I66" s="165" t="s">
        <v>941</v>
      </c>
      <c r="J66" s="13" t="s">
        <v>1369</v>
      </c>
      <c r="K66" s="165" t="s">
        <v>79</v>
      </c>
      <c r="L66" s="206" t="s">
        <v>109</v>
      </c>
      <c r="M66" s="85">
        <f>M65</f>
        <v>0.2</v>
      </c>
      <c r="N66" s="15">
        <f t="shared" si="14"/>
        <v>0</v>
      </c>
      <c r="O66" s="78">
        <f t="shared" si="15"/>
        <v>2.0000000000000004E-2</v>
      </c>
      <c r="P66" s="78">
        <f t="shared" si="16"/>
        <v>0</v>
      </c>
      <c r="Q66" s="153">
        <f t="shared" si="17"/>
        <v>0</v>
      </c>
      <c r="R66" s="238"/>
    </row>
    <row r="67" spans="2:18" s="3" customFormat="1" ht="27.95" customHeight="1">
      <c r="B67" s="246"/>
      <c r="C67" s="244"/>
      <c r="D67" s="20"/>
      <c r="E67" s="21"/>
      <c r="F67" s="31"/>
      <c r="G67" s="90" t="s">
        <v>14</v>
      </c>
      <c r="H67" s="172">
        <v>0.1</v>
      </c>
      <c r="I67" s="165" t="s">
        <v>941</v>
      </c>
      <c r="J67" s="13" t="s">
        <v>1560</v>
      </c>
      <c r="K67" s="165" t="s">
        <v>79</v>
      </c>
      <c r="L67" s="13" t="s">
        <v>109</v>
      </c>
      <c r="M67" s="93">
        <f>M66</f>
        <v>0.2</v>
      </c>
      <c r="N67" s="172">
        <f t="shared" si="14"/>
        <v>0</v>
      </c>
      <c r="O67" s="174">
        <f t="shared" si="15"/>
        <v>2.0000000000000004E-2</v>
      </c>
      <c r="P67" s="174">
        <f t="shared" si="16"/>
        <v>0</v>
      </c>
      <c r="Q67" s="175">
        <f t="shared" si="17"/>
        <v>0</v>
      </c>
      <c r="R67" s="238"/>
    </row>
    <row r="68" spans="2:18" s="3" customFormat="1" ht="27.95" customHeight="1">
      <c r="B68" s="246"/>
      <c r="C68" s="218" t="s">
        <v>1549</v>
      </c>
      <c r="D68" s="17" t="s">
        <v>1569</v>
      </c>
      <c r="E68" s="18" t="s">
        <v>1247</v>
      </c>
      <c r="F68" s="19" t="s">
        <v>1295</v>
      </c>
      <c r="G68" s="168" t="s">
        <v>1326</v>
      </c>
      <c r="H68" s="164">
        <v>0.3</v>
      </c>
      <c r="I68" s="165" t="s">
        <v>1083</v>
      </c>
      <c r="J68" s="13" t="s">
        <v>1574</v>
      </c>
      <c r="K68" s="165" t="s">
        <v>82</v>
      </c>
      <c r="L68" s="207" t="s">
        <v>1352</v>
      </c>
      <c r="M68" s="85">
        <v>15</v>
      </c>
      <c r="N68" s="15">
        <f>IF(K68="Detected", 0.9,0)</f>
        <v>0.9</v>
      </c>
      <c r="O68" s="78">
        <f t="shared" si="15"/>
        <v>0</v>
      </c>
      <c r="P68" s="78">
        <f t="shared" si="16"/>
        <v>4.05</v>
      </c>
      <c r="Q68" s="153">
        <f t="shared" si="17"/>
        <v>0.4499999999999999</v>
      </c>
      <c r="R68" s="561" t="s">
        <v>4480</v>
      </c>
    </row>
    <row r="69" spans="2:18" s="3" customFormat="1" ht="27.95" customHeight="1">
      <c r="B69" s="246"/>
      <c r="C69" s="244"/>
      <c r="D69" s="20"/>
      <c r="E69" s="21"/>
      <c r="F69" s="31"/>
      <c r="G69" s="168" t="s">
        <v>1327</v>
      </c>
      <c r="H69" s="164">
        <v>0.3</v>
      </c>
      <c r="I69" s="161" t="s">
        <v>204</v>
      </c>
      <c r="J69" s="13" t="s">
        <v>1574</v>
      </c>
      <c r="K69" s="165" t="s">
        <v>82</v>
      </c>
      <c r="L69" s="207" t="s">
        <v>1352</v>
      </c>
      <c r="M69" s="85">
        <f>M68</f>
        <v>15</v>
      </c>
      <c r="N69" s="15">
        <f>IF(K69="Detected", 0.9,0)</f>
        <v>0.9</v>
      </c>
      <c r="O69" s="78">
        <f t="shared" si="15"/>
        <v>0</v>
      </c>
      <c r="P69" s="78">
        <f t="shared" si="16"/>
        <v>4.05</v>
      </c>
      <c r="Q69" s="153">
        <f t="shared" si="17"/>
        <v>0.4499999999999999</v>
      </c>
      <c r="R69" s="558"/>
    </row>
    <row r="70" spans="2:18" s="3" customFormat="1" ht="27.95" customHeight="1">
      <c r="B70" s="246"/>
      <c r="C70" s="244"/>
      <c r="D70" s="20"/>
      <c r="E70" s="21"/>
      <c r="F70" s="31"/>
      <c r="G70" s="168" t="s">
        <v>1328</v>
      </c>
      <c r="H70" s="164">
        <v>0.3</v>
      </c>
      <c r="I70" s="165" t="s">
        <v>68</v>
      </c>
      <c r="J70" s="13" t="s">
        <v>1574</v>
      </c>
      <c r="K70" s="165" t="s">
        <v>82</v>
      </c>
      <c r="L70" s="207" t="s">
        <v>1352</v>
      </c>
      <c r="M70" s="85">
        <f>M69</f>
        <v>15</v>
      </c>
      <c r="N70" s="15">
        <f>IF(K70="Detected", 0.9,0)</f>
        <v>0.9</v>
      </c>
      <c r="O70" s="78">
        <f t="shared" si="15"/>
        <v>0</v>
      </c>
      <c r="P70" s="78">
        <f t="shared" si="16"/>
        <v>4.05</v>
      </c>
      <c r="Q70" s="153">
        <f t="shared" si="17"/>
        <v>0.4499999999999999</v>
      </c>
      <c r="R70" s="558"/>
    </row>
    <row r="71" spans="2:18" s="3" customFormat="1" ht="39.950000000000003" customHeight="1">
      <c r="B71" s="246"/>
      <c r="C71" s="244"/>
      <c r="D71" s="20"/>
      <c r="E71" s="21"/>
      <c r="F71" s="31"/>
      <c r="G71" s="168" t="s">
        <v>1329</v>
      </c>
      <c r="H71" s="164">
        <v>0.1</v>
      </c>
      <c r="I71" s="165" t="s">
        <v>68</v>
      </c>
      <c r="J71" s="13" t="s">
        <v>1574</v>
      </c>
      <c r="K71" s="165" t="s">
        <v>1374</v>
      </c>
      <c r="L71" s="207" t="s">
        <v>1352</v>
      </c>
      <c r="M71" s="93">
        <f>M70</f>
        <v>15</v>
      </c>
      <c r="N71" s="15">
        <f>IF(K71="Detected", 0.9,0)</f>
        <v>0.9</v>
      </c>
      <c r="O71" s="78">
        <f t="shared" si="15"/>
        <v>0</v>
      </c>
      <c r="P71" s="78">
        <f t="shared" si="16"/>
        <v>1.35</v>
      </c>
      <c r="Q71" s="153">
        <f t="shared" si="17"/>
        <v>0.14999999999999997</v>
      </c>
      <c r="R71" s="559"/>
    </row>
    <row r="72" spans="2:18" s="3" customFormat="1" ht="27.95" customHeight="1">
      <c r="B72" s="246"/>
      <c r="C72" s="244"/>
      <c r="D72" s="17" t="s">
        <v>1570</v>
      </c>
      <c r="E72" s="18" t="s">
        <v>890</v>
      </c>
      <c r="F72" s="19" t="s">
        <v>1541</v>
      </c>
      <c r="G72" s="14" t="s">
        <v>12</v>
      </c>
      <c r="H72" s="15">
        <v>0.8</v>
      </c>
      <c r="I72" s="165" t="s">
        <v>68</v>
      </c>
      <c r="J72" s="13" t="s">
        <v>1574</v>
      </c>
      <c r="K72" s="165" t="s">
        <v>1374</v>
      </c>
      <c r="L72" s="207" t="s">
        <v>1352</v>
      </c>
      <c r="M72" s="85">
        <v>0.2</v>
      </c>
      <c r="N72" s="15">
        <f t="shared" si="14"/>
        <v>0.99</v>
      </c>
      <c r="O72" s="78">
        <f t="shared" si="15"/>
        <v>0</v>
      </c>
      <c r="P72" s="78">
        <f t="shared" si="16"/>
        <v>0.15840000000000004</v>
      </c>
      <c r="Q72" s="81">
        <f t="shared" si="17"/>
        <v>1.6000000000000018E-3</v>
      </c>
      <c r="R72" s="238"/>
    </row>
    <row r="73" spans="2:18" s="3" customFormat="1" ht="27.95" customHeight="1">
      <c r="B73" s="246"/>
      <c r="C73" s="244"/>
      <c r="D73" s="20"/>
      <c r="E73" s="21"/>
      <c r="F73" s="31"/>
      <c r="G73" s="14" t="s">
        <v>13</v>
      </c>
      <c r="H73" s="15">
        <v>0.1</v>
      </c>
      <c r="I73" s="165" t="s">
        <v>941</v>
      </c>
      <c r="J73" s="13" t="s">
        <v>1369</v>
      </c>
      <c r="K73" s="165" t="s">
        <v>79</v>
      </c>
      <c r="L73" s="206" t="s">
        <v>109</v>
      </c>
      <c r="M73" s="85">
        <f>M72</f>
        <v>0.2</v>
      </c>
      <c r="N73" s="15">
        <f t="shared" si="14"/>
        <v>0</v>
      </c>
      <c r="O73" s="78">
        <f t="shared" si="15"/>
        <v>2.0000000000000004E-2</v>
      </c>
      <c r="P73" s="78">
        <f t="shared" si="16"/>
        <v>0</v>
      </c>
      <c r="Q73" s="81">
        <f t="shared" si="17"/>
        <v>0</v>
      </c>
      <c r="R73" s="238"/>
    </row>
    <row r="74" spans="2:18" s="3" customFormat="1" ht="27.95" customHeight="1">
      <c r="B74" s="246"/>
      <c r="C74" s="244"/>
      <c r="D74" s="22"/>
      <c r="E74" s="23"/>
      <c r="F74" s="24"/>
      <c r="G74" s="14" t="s">
        <v>14</v>
      </c>
      <c r="H74" s="15">
        <v>0.1</v>
      </c>
      <c r="I74" s="165" t="s">
        <v>941</v>
      </c>
      <c r="J74" s="13" t="s">
        <v>1560</v>
      </c>
      <c r="K74" s="165" t="s">
        <v>79</v>
      </c>
      <c r="L74" s="13" t="s">
        <v>109</v>
      </c>
      <c r="M74" s="85">
        <f>M73</f>
        <v>0.2</v>
      </c>
      <c r="N74" s="15">
        <f t="shared" si="14"/>
        <v>0</v>
      </c>
      <c r="O74" s="78">
        <f t="shared" si="15"/>
        <v>2.0000000000000004E-2</v>
      </c>
      <c r="P74" s="78">
        <f t="shared" si="16"/>
        <v>0</v>
      </c>
      <c r="Q74" s="81">
        <f t="shared" si="17"/>
        <v>0</v>
      </c>
      <c r="R74" s="238"/>
    </row>
    <row r="75" spans="2:18" s="3" customFormat="1" ht="27.95" customHeight="1">
      <c r="B75" s="246"/>
      <c r="C75" s="244"/>
      <c r="D75" s="17" t="s">
        <v>1571</v>
      </c>
      <c r="E75" s="18" t="s">
        <v>890</v>
      </c>
      <c r="F75" s="19" t="s">
        <v>1543</v>
      </c>
      <c r="G75" s="14" t="s">
        <v>12</v>
      </c>
      <c r="H75" s="15">
        <v>0.8</v>
      </c>
      <c r="I75" s="179" t="s">
        <v>222</v>
      </c>
      <c r="J75" s="13" t="s">
        <v>1560</v>
      </c>
      <c r="K75" s="165" t="s">
        <v>79</v>
      </c>
      <c r="L75" s="13" t="s">
        <v>109</v>
      </c>
      <c r="M75" s="85">
        <v>0.2</v>
      </c>
      <c r="N75" s="15">
        <f t="shared" ref="N75:N94" si="18">IF(K75="Detected", 0.99,0)</f>
        <v>0</v>
      </c>
      <c r="O75" s="78">
        <f t="shared" ref="O75:O94" si="19">IF(I75="Safe", M75*H75,0)</f>
        <v>0.16000000000000003</v>
      </c>
      <c r="P75" s="78">
        <f t="shared" ref="P75:P94" si="20">IF(I75="Dangerous",M75*H75*N75,0)</f>
        <v>0</v>
      </c>
      <c r="Q75" s="153">
        <f t="shared" ref="Q75:Q94" si="21">IF(P75=0,0,M75*H75*(1-N75))</f>
        <v>0</v>
      </c>
      <c r="R75" s="238"/>
    </row>
    <row r="76" spans="2:18" s="3" customFormat="1" ht="27.95" customHeight="1">
      <c r="B76" s="246"/>
      <c r="C76" s="244"/>
      <c r="D76" s="20"/>
      <c r="E76" s="21"/>
      <c r="F76" s="31"/>
      <c r="G76" s="14" t="s">
        <v>13</v>
      </c>
      <c r="H76" s="15">
        <v>0.1</v>
      </c>
      <c r="I76" s="165" t="s">
        <v>339</v>
      </c>
      <c r="J76" s="13" t="s">
        <v>1575</v>
      </c>
      <c r="K76" s="165" t="s">
        <v>1374</v>
      </c>
      <c r="L76" s="207" t="s">
        <v>1352</v>
      </c>
      <c r="M76" s="85">
        <f>M75</f>
        <v>0.2</v>
      </c>
      <c r="N76" s="15">
        <f t="shared" si="18"/>
        <v>0.99</v>
      </c>
      <c r="O76" s="78">
        <f t="shared" si="19"/>
        <v>0</v>
      </c>
      <c r="P76" s="78">
        <f t="shared" si="20"/>
        <v>1.9800000000000005E-2</v>
      </c>
      <c r="Q76" s="153">
        <f t="shared" si="21"/>
        <v>2.0000000000000023E-4</v>
      </c>
      <c r="R76" s="238"/>
    </row>
    <row r="77" spans="2:18" s="3" customFormat="1" ht="27.95" customHeight="1">
      <c r="B77" s="246"/>
      <c r="C77" s="244"/>
      <c r="D77" s="20"/>
      <c r="E77" s="21"/>
      <c r="F77" s="31"/>
      <c r="G77" s="90" t="s">
        <v>14</v>
      </c>
      <c r="H77" s="172">
        <v>0.1</v>
      </c>
      <c r="I77" s="179" t="s">
        <v>222</v>
      </c>
      <c r="J77" s="13" t="s">
        <v>1560</v>
      </c>
      <c r="K77" s="165" t="s">
        <v>79</v>
      </c>
      <c r="L77" s="13" t="s">
        <v>109</v>
      </c>
      <c r="M77" s="93">
        <f>M76</f>
        <v>0.2</v>
      </c>
      <c r="N77" s="15">
        <f t="shared" si="18"/>
        <v>0</v>
      </c>
      <c r="O77" s="78">
        <f t="shared" si="19"/>
        <v>2.0000000000000004E-2</v>
      </c>
      <c r="P77" s="78">
        <f t="shared" si="20"/>
        <v>0</v>
      </c>
      <c r="Q77" s="153">
        <f t="shared" si="21"/>
        <v>0</v>
      </c>
      <c r="R77" s="238"/>
    </row>
    <row r="78" spans="2:18" s="3" customFormat="1" ht="27.95" customHeight="1">
      <c r="B78" s="246"/>
      <c r="C78" s="244"/>
      <c r="D78" s="17" t="s">
        <v>1160</v>
      </c>
      <c r="E78" s="18" t="s">
        <v>71</v>
      </c>
      <c r="F78" s="19" t="s">
        <v>1545</v>
      </c>
      <c r="G78" s="14" t="s">
        <v>205</v>
      </c>
      <c r="H78" s="15">
        <v>0.4</v>
      </c>
      <c r="I78" s="179" t="s">
        <v>222</v>
      </c>
      <c r="J78" s="13" t="s">
        <v>1560</v>
      </c>
      <c r="K78" s="165" t="s">
        <v>79</v>
      </c>
      <c r="L78" s="13" t="s">
        <v>109</v>
      </c>
      <c r="M78" s="85">
        <v>2</v>
      </c>
      <c r="N78" s="15">
        <f t="shared" si="18"/>
        <v>0</v>
      </c>
      <c r="O78" s="78">
        <f t="shared" si="19"/>
        <v>0.8</v>
      </c>
      <c r="P78" s="78">
        <f t="shared" si="20"/>
        <v>0</v>
      </c>
      <c r="Q78" s="153">
        <f t="shared" si="21"/>
        <v>0</v>
      </c>
      <c r="R78" s="238"/>
    </row>
    <row r="79" spans="2:18" s="3" customFormat="1" ht="27.95" customHeight="1">
      <c r="B79" s="246"/>
      <c r="C79" s="244"/>
      <c r="D79" s="20"/>
      <c r="E79" s="21"/>
      <c r="F79" s="31"/>
      <c r="G79" s="14" t="s">
        <v>206</v>
      </c>
      <c r="H79" s="15">
        <v>0.4</v>
      </c>
      <c r="I79" s="165" t="s">
        <v>339</v>
      </c>
      <c r="J79" s="13" t="s">
        <v>1575</v>
      </c>
      <c r="K79" s="165" t="s">
        <v>1374</v>
      </c>
      <c r="L79" s="207" t="s">
        <v>1352</v>
      </c>
      <c r="M79" s="85">
        <f>M78</f>
        <v>2</v>
      </c>
      <c r="N79" s="15">
        <f t="shared" si="18"/>
        <v>0.99</v>
      </c>
      <c r="O79" s="78">
        <f t="shared" si="19"/>
        <v>0</v>
      </c>
      <c r="P79" s="78">
        <f t="shared" si="20"/>
        <v>0.79200000000000004</v>
      </c>
      <c r="Q79" s="153">
        <f t="shared" si="21"/>
        <v>8.0000000000000071E-3</v>
      </c>
      <c r="R79" s="238"/>
    </row>
    <row r="80" spans="2:18" s="3" customFormat="1" ht="27.95" customHeight="1">
      <c r="B80" s="246"/>
      <c r="C80" s="244"/>
      <c r="D80" s="20"/>
      <c r="E80" s="21"/>
      <c r="F80" s="31"/>
      <c r="G80" s="90" t="s">
        <v>14</v>
      </c>
      <c r="H80" s="172">
        <v>0.2</v>
      </c>
      <c r="I80" s="179" t="s">
        <v>222</v>
      </c>
      <c r="J80" s="13" t="s">
        <v>1560</v>
      </c>
      <c r="K80" s="165" t="s">
        <v>79</v>
      </c>
      <c r="L80" s="13" t="s">
        <v>109</v>
      </c>
      <c r="M80" s="93">
        <f>M79</f>
        <v>2</v>
      </c>
      <c r="N80" s="172">
        <f t="shared" si="18"/>
        <v>0</v>
      </c>
      <c r="O80" s="174">
        <f t="shared" si="19"/>
        <v>0.4</v>
      </c>
      <c r="P80" s="174">
        <f t="shared" si="20"/>
        <v>0</v>
      </c>
      <c r="Q80" s="175">
        <f t="shared" si="21"/>
        <v>0</v>
      </c>
      <c r="R80" s="238"/>
    </row>
    <row r="81" spans="2:18" s="3" customFormat="1" ht="27.95" customHeight="1">
      <c r="B81" s="246"/>
      <c r="C81" s="244"/>
      <c r="D81" s="17" t="s">
        <v>1572</v>
      </c>
      <c r="E81" s="18" t="s">
        <v>1547</v>
      </c>
      <c r="F81" s="19" t="s">
        <v>1546</v>
      </c>
      <c r="G81" s="168" t="s">
        <v>356</v>
      </c>
      <c r="H81" s="164">
        <v>0.25</v>
      </c>
      <c r="I81" s="179" t="s">
        <v>222</v>
      </c>
      <c r="J81" s="13" t="s">
        <v>1560</v>
      </c>
      <c r="K81" s="165" t="s">
        <v>79</v>
      </c>
      <c r="L81" s="13" t="s">
        <v>109</v>
      </c>
      <c r="M81" s="85">
        <v>1</v>
      </c>
      <c r="N81" s="15">
        <f t="shared" si="18"/>
        <v>0</v>
      </c>
      <c r="O81" s="78">
        <f t="shared" si="19"/>
        <v>0.25</v>
      </c>
      <c r="P81" s="78">
        <f t="shared" si="20"/>
        <v>0</v>
      </c>
      <c r="Q81" s="153">
        <f t="shared" si="21"/>
        <v>0</v>
      </c>
      <c r="R81" s="238"/>
    </row>
    <row r="82" spans="2:18" s="3" customFormat="1" ht="27.95" customHeight="1">
      <c r="B82" s="246"/>
      <c r="C82" s="244"/>
      <c r="D82" s="20"/>
      <c r="E82" s="21"/>
      <c r="F82" s="31"/>
      <c r="G82" s="168" t="s">
        <v>886</v>
      </c>
      <c r="H82" s="164">
        <v>0.25</v>
      </c>
      <c r="I82" s="165" t="s">
        <v>339</v>
      </c>
      <c r="J82" s="13" t="s">
        <v>1575</v>
      </c>
      <c r="K82" s="165" t="s">
        <v>1374</v>
      </c>
      <c r="L82" s="207" t="s">
        <v>1352</v>
      </c>
      <c r="M82" s="85">
        <f>M81</f>
        <v>1</v>
      </c>
      <c r="N82" s="15">
        <f t="shared" si="18"/>
        <v>0.99</v>
      </c>
      <c r="O82" s="78">
        <f t="shared" si="19"/>
        <v>0</v>
      </c>
      <c r="P82" s="78">
        <f t="shared" si="20"/>
        <v>0.2475</v>
      </c>
      <c r="Q82" s="153">
        <f t="shared" si="21"/>
        <v>2.5000000000000022E-3</v>
      </c>
      <c r="R82" s="238"/>
    </row>
    <row r="83" spans="2:18" s="3" customFormat="1" ht="27.95" customHeight="1">
      <c r="B83" s="246"/>
      <c r="C83" s="244"/>
      <c r="D83" s="20"/>
      <c r="E83" s="21"/>
      <c r="F83" s="31"/>
      <c r="G83" s="168" t="s">
        <v>887</v>
      </c>
      <c r="H83" s="164">
        <v>0.25</v>
      </c>
      <c r="I83" s="165" t="s">
        <v>339</v>
      </c>
      <c r="J83" s="13" t="s">
        <v>1575</v>
      </c>
      <c r="K83" s="165" t="s">
        <v>1374</v>
      </c>
      <c r="L83" s="207" t="s">
        <v>1352</v>
      </c>
      <c r="M83" s="85">
        <f>M82</f>
        <v>1</v>
      </c>
      <c r="N83" s="15">
        <f t="shared" si="18"/>
        <v>0.99</v>
      </c>
      <c r="O83" s="78">
        <f t="shared" si="19"/>
        <v>0</v>
      </c>
      <c r="P83" s="78">
        <f t="shared" si="20"/>
        <v>0.2475</v>
      </c>
      <c r="Q83" s="153">
        <f t="shared" si="21"/>
        <v>2.5000000000000022E-3</v>
      </c>
      <c r="R83" s="238"/>
    </row>
    <row r="84" spans="2:18" s="3" customFormat="1" ht="27.95" customHeight="1">
      <c r="B84" s="246"/>
      <c r="C84" s="244"/>
      <c r="D84" s="20"/>
      <c r="E84" s="21"/>
      <c r="F84" s="31"/>
      <c r="G84" s="186" t="s">
        <v>888</v>
      </c>
      <c r="H84" s="183">
        <v>0.25</v>
      </c>
      <c r="I84" s="165" t="s">
        <v>339</v>
      </c>
      <c r="J84" s="13" t="s">
        <v>1575</v>
      </c>
      <c r="K84" s="165" t="s">
        <v>1374</v>
      </c>
      <c r="L84" s="207" t="s">
        <v>1352</v>
      </c>
      <c r="M84" s="93">
        <f>M83</f>
        <v>1</v>
      </c>
      <c r="N84" s="15">
        <f t="shared" si="18"/>
        <v>0.99</v>
      </c>
      <c r="O84" s="78">
        <f t="shared" si="19"/>
        <v>0</v>
      </c>
      <c r="P84" s="78">
        <f t="shared" si="20"/>
        <v>0.2475</v>
      </c>
      <c r="Q84" s="153">
        <f t="shared" si="21"/>
        <v>2.5000000000000022E-3</v>
      </c>
      <c r="R84" s="238"/>
    </row>
    <row r="85" spans="2:18" s="3" customFormat="1" ht="27.95" customHeight="1">
      <c r="B85" s="246"/>
      <c r="C85" s="244"/>
      <c r="D85" s="17" t="s">
        <v>1573</v>
      </c>
      <c r="E85" s="18" t="s">
        <v>890</v>
      </c>
      <c r="F85" s="19" t="s">
        <v>1541</v>
      </c>
      <c r="G85" s="14" t="s">
        <v>12</v>
      </c>
      <c r="H85" s="15">
        <v>0.8</v>
      </c>
      <c r="I85" s="165" t="s">
        <v>68</v>
      </c>
      <c r="J85" s="13" t="s">
        <v>1576</v>
      </c>
      <c r="K85" s="165" t="s">
        <v>1374</v>
      </c>
      <c r="L85" s="207" t="s">
        <v>1352</v>
      </c>
      <c r="M85" s="85">
        <v>0.2</v>
      </c>
      <c r="N85" s="15">
        <f t="shared" si="18"/>
        <v>0.99</v>
      </c>
      <c r="O85" s="78">
        <f t="shared" si="19"/>
        <v>0</v>
      </c>
      <c r="P85" s="78">
        <f t="shared" si="20"/>
        <v>0.15840000000000004</v>
      </c>
      <c r="Q85" s="153">
        <f t="shared" si="21"/>
        <v>1.6000000000000018E-3</v>
      </c>
      <c r="R85" s="238"/>
    </row>
    <row r="86" spans="2:18" s="3" customFormat="1" ht="27.95" customHeight="1">
      <c r="B86" s="246"/>
      <c r="C86" s="244"/>
      <c r="D86" s="20"/>
      <c r="E86" s="21"/>
      <c r="F86" s="31"/>
      <c r="G86" s="14" t="s">
        <v>13</v>
      </c>
      <c r="H86" s="15">
        <v>0.1</v>
      </c>
      <c r="I86" s="165" t="s">
        <v>941</v>
      </c>
      <c r="J86" s="13" t="s">
        <v>1369</v>
      </c>
      <c r="K86" s="165" t="s">
        <v>79</v>
      </c>
      <c r="L86" s="206" t="s">
        <v>109</v>
      </c>
      <c r="M86" s="85">
        <f>M85</f>
        <v>0.2</v>
      </c>
      <c r="N86" s="15">
        <f t="shared" si="18"/>
        <v>0</v>
      </c>
      <c r="O86" s="78">
        <f t="shared" si="19"/>
        <v>2.0000000000000004E-2</v>
      </c>
      <c r="P86" s="78">
        <f t="shared" si="20"/>
        <v>0</v>
      </c>
      <c r="Q86" s="153">
        <f t="shared" si="21"/>
        <v>0</v>
      </c>
      <c r="R86" s="238"/>
    </row>
    <row r="87" spans="2:18" s="3" customFormat="1" ht="27.95" customHeight="1">
      <c r="B87" s="246"/>
      <c r="C87" s="244"/>
      <c r="D87" s="20"/>
      <c r="E87" s="21"/>
      <c r="F87" s="31"/>
      <c r="G87" s="90" t="s">
        <v>14</v>
      </c>
      <c r="H87" s="172">
        <v>0.1</v>
      </c>
      <c r="I87" s="165" t="s">
        <v>941</v>
      </c>
      <c r="J87" s="13" t="s">
        <v>1560</v>
      </c>
      <c r="K87" s="165" t="s">
        <v>79</v>
      </c>
      <c r="L87" s="13" t="s">
        <v>109</v>
      </c>
      <c r="M87" s="93">
        <f>M86</f>
        <v>0.2</v>
      </c>
      <c r="N87" s="172">
        <f t="shared" si="18"/>
        <v>0</v>
      </c>
      <c r="O87" s="174">
        <f t="shared" si="19"/>
        <v>2.0000000000000004E-2</v>
      </c>
      <c r="P87" s="174">
        <f t="shared" si="20"/>
        <v>0</v>
      </c>
      <c r="Q87" s="175">
        <f t="shared" si="21"/>
        <v>0</v>
      </c>
      <c r="R87" s="238"/>
    </row>
    <row r="88" spans="2:18" s="3" customFormat="1" ht="27.95" customHeight="1">
      <c r="B88" s="246"/>
      <c r="C88" s="218" t="s">
        <v>1577</v>
      </c>
      <c r="D88" s="17" t="s">
        <v>1578</v>
      </c>
      <c r="E88" s="18" t="s">
        <v>1247</v>
      </c>
      <c r="F88" s="19" t="s">
        <v>4479</v>
      </c>
      <c r="G88" s="168" t="s">
        <v>1326</v>
      </c>
      <c r="H88" s="164">
        <v>0.3</v>
      </c>
      <c r="I88" s="165" t="s">
        <v>1083</v>
      </c>
      <c r="J88" s="13" t="s">
        <v>1584</v>
      </c>
      <c r="K88" s="165" t="s">
        <v>82</v>
      </c>
      <c r="L88" s="207" t="s">
        <v>1352</v>
      </c>
      <c r="M88" s="85">
        <v>15</v>
      </c>
      <c r="N88" s="15">
        <f>IF(K88="Detected", 0.9,0)</f>
        <v>0.9</v>
      </c>
      <c r="O88" s="78">
        <f t="shared" si="19"/>
        <v>0</v>
      </c>
      <c r="P88" s="78">
        <f t="shared" si="20"/>
        <v>4.05</v>
      </c>
      <c r="Q88" s="153">
        <f t="shared" si="21"/>
        <v>0.4499999999999999</v>
      </c>
      <c r="R88" s="557" t="s">
        <v>4480</v>
      </c>
    </row>
    <row r="89" spans="2:18" s="3" customFormat="1" ht="27.95" customHeight="1">
      <c r="B89" s="246"/>
      <c r="C89" s="244"/>
      <c r="D89" s="20"/>
      <c r="E89" s="21"/>
      <c r="F89" s="31"/>
      <c r="G89" s="168" t="s">
        <v>1327</v>
      </c>
      <c r="H89" s="164">
        <v>0.3</v>
      </c>
      <c r="I89" s="161" t="s">
        <v>204</v>
      </c>
      <c r="J89" s="13" t="s">
        <v>1584</v>
      </c>
      <c r="K89" s="165" t="s">
        <v>82</v>
      </c>
      <c r="L89" s="207" t="s">
        <v>1352</v>
      </c>
      <c r="M89" s="85">
        <f>M88</f>
        <v>15</v>
      </c>
      <c r="N89" s="15">
        <f>IF(K89="Detected", 0.9,0)</f>
        <v>0.9</v>
      </c>
      <c r="O89" s="78">
        <f t="shared" si="19"/>
        <v>0</v>
      </c>
      <c r="P89" s="78">
        <f t="shared" si="20"/>
        <v>4.05</v>
      </c>
      <c r="Q89" s="153">
        <f t="shared" si="21"/>
        <v>0.4499999999999999</v>
      </c>
      <c r="R89" s="558"/>
    </row>
    <row r="90" spans="2:18" s="3" customFormat="1" ht="27.95" customHeight="1">
      <c r="B90" s="246"/>
      <c r="C90" s="244"/>
      <c r="D90" s="20"/>
      <c r="E90" s="21"/>
      <c r="F90" s="31"/>
      <c r="G90" s="168" t="s">
        <v>1328</v>
      </c>
      <c r="H90" s="164">
        <v>0.3</v>
      </c>
      <c r="I90" s="165" t="s">
        <v>68</v>
      </c>
      <c r="J90" s="13" t="s">
        <v>1584</v>
      </c>
      <c r="K90" s="165" t="s">
        <v>82</v>
      </c>
      <c r="L90" s="207" t="s">
        <v>1352</v>
      </c>
      <c r="M90" s="85">
        <f>M89</f>
        <v>15</v>
      </c>
      <c r="N90" s="15">
        <f t="shared" ref="N90:N91" si="22">IF(K90="Detected", 0.9,0)</f>
        <v>0.9</v>
      </c>
      <c r="O90" s="78">
        <f t="shared" si="19"/>
        <v>0</v>
      </c>
      <c r="P90" s="78">
        <f t="shared" si="20"/>
        <v>4.05</v>
      </c>
      <c r="Q90" s="153">
        <f t="shared" si="21"/>
        <v>0.4499999999999999</v>
      </c>
      <c r="R90" s="558"/>
    </row>
    <row r="91" spans="2:18" s="3" customFormat="1" ht="39.950000000000003" customHeight="1">
      <c r="B91" s="246"/>
      <c r="C91" s="244"/>
      <c r="D91" s="20"/>
      <c r="E91" s="21"/>
      <c r="F91" s="31"/>
      <c r="G91" s="168" t="s">
        <v>1329</v>
      </c>
      <c r="H91" s="164">
        <v>0.1</v>
      </c>
      <c r="I91" s="165" t="s">
        <v>68</v>
      </c>
      <c r="J91" s="13" t="s">
        <v>1584</v>
      </c>
      <c r="K91" s="165" t="s">
        <v>1374</v>
      </c>
      <c r="L91" s="207" t="s">
        <v>1352</v>
      </c>
      <c r="M91" s="93">
        <f>M90</f>
        <v>15</v>
      </c>
      <c r="N91" s="15">
        <f t="shared" si="22"/>
        <v>0.9</v>
      </c>
      <c r="O91" s="78">
        <f t="shared" si="19"/>
        <v>0</v>
      </c>
      <c r="P91" s="78">
        <f t="shared" si="20"/>
        <v>1.35</v>
      </c>
      <c r="Q91" s="153">
        <f t="shared" si="21"/>
        <v>0.14999999999999997</v>
      </c>
      <c r="R91" s="559"/>
    </row>
    <row r="92" spans="2:18" s="3" customFormat="1" ht="27.95" customHeight="1">
      <c r="B92" s="246"/>
      <c r="C92" s="244"/>
      <c r="D92" s="17" t="s">
        <v>1579</v>
      </c>
      <c r="E92" s="18" t="s">
        <v>890</v>
      </c>
      <c r="F92" s="19" t="s">
        <v>1541</v>
      </c>
      <c r="G92" s="14" t="s">
        <v>12</v>
      </c>
      <c r="H92" s="15">
        <v>0.8</v>
      </c>
      <c r="I92" s="165" t="s">
        <v>68</v>
      </c>
      <c r="J92" s="13" t="s">
        <v>1584</v>
      </c>
      <c r="K92" s="165" t="s">
        <v>1374</v>
      </c>
      <c r="L92" s="207" t="s">
        <v>1352</v>
      </c>
      <c r="M92" s="85">
        <v>0.2</v>
      </c>
      <c r="N92" s="15">
        <f t="shared" si="18"/>
        <v>0.99</v>
      </c>
      <c r="O92" s="78">
        <f t="shared" si="19"/>
        <v>0</v>
      </c>
      <c r="P92" s="78">
        <f t="shared" si="20"/>
        <v>0.15840000000000004</v>
      </c>
      <c r="Q92" s="81">
        <f t="shared" si="21"/>
        <v>1.6000000000000018E-3</v>
      </c>
      <c r="R92" s="238"/>
    </row>
    <row r="93" spans="2:18" s="3" customFormat="1" ht="27.95" customHeight="1">
      <c r="B93" s="246"/>
      <c r="C93" s="244"/>
      <c r="D93" s="20"/>
      <c r="E93" s="21"/>
      <c r="F93" s="31"/>
      <c r="G93" s="14" t="s">
        <v>13</v>
      </c>
      <c r="H93" s="15">
        <v>0.1</v>
      </c>
      <c r="I93" s="165" t="s">
        <v>941</v>
      </c>
      <c r="J93" s="13" t="s">
        <v>1369</v>
      </c>
      <c r="K93" s="165" t="s">
        <v>79</v>
      </c>
      <c r="L93" s="206" t="s">
        <v>109</v>
      </c>
      <c r="M93" s="85">
        <f>M92</f>
        <v>0.2</v>
      </c>
      <c r="N93" s="15">
        <f t="shared" si="18"/>
        <v>0</v>
      </c>
      <c r="O93" s="78">
        <f t="shared" si="19"/>
        <v>2.0000000000000004E-2</v>
      </c>
      <c r="P93" s="78">
        <f t="shared" si="20"/>
        <v>0</v>
      </c>
      <c r="Q93" s="81">
        <f t="shared" si="21"/>
        <v>0</v>
      </c>
      <c r="R93" s="238"/>
    </row>
    <row r="94" spans="2:18" s="3" customFormat="1" ht="27.95" customHeight="1">
      <c r="B94" s="246"/>
      <c r="C94" s="244"/>
      <c r="D94" s="22"/>
      <c r="E94" s="23"/>
      <c r="F94" s="24"/>
      <c r="G94" s="14" t="s">
        <v>14</v>
      </c>
      <c r="H94" s="15">
        <v>0.1</v>
      </c>
      <c r="I94" s="165" t="s">
        <v>941</v>
      </c>
      <c r="J94" s="13" t="s">
        <v>1560</v>
      </c>
      <c r="K94" s="165" t="s">
        <v>79</v>
      </c>
      <c r="L94" s="13" t="s">
        <v>109</v>
      </c>
      <c r="M94" s="85">
        <f>M93</f>
        <v>0.2</v>
      </c>
      <c r="N94" s="15">
        <f t="shared" si="18"/>
        <v>0</v>
      </c>
      <c r="O94" s="78">
        <f t="shared" si="19"/>
        <v>2.0000000000000004E-2</v>
      </c>
      <c r="P94" s="78">
        <f t="shared" si="20"/>
        <v>0</v>
      </c>
      <c r="Q94" s="81">
        <f t="shared" si="21"/>
        <v>0</v>
      </c>
      <c r="R94" s="238"/>
    </row>
    <row r="95" spans="2:18" s="3" customFormat="1" ht="27.95" customHeight="1">
      <c r="B95" s="246"/>
      <c r="C95" s="244"/>
      <c r="D95" s="17" t="s">
        <v>1580</v>
      </c>
      <c r="E95" s="18" t="s">
        <v>890</v>
      </c>
      <c r="F95" s="19" t="s">
        <v>1543</v>
      </c>
      <c r="G95" s="14" t="s">
        <v>12</v>
      </c>
      <c r="H95" s="15">
        <v>0.8</v>
      </c>
      <c r="I95" s="179" t="s">
        <v>222</v>
      </c>
      <c r="J95" s="13" t="s">
        <v>1560</v>
      </c>
      <c r="K95" s="165" t="s">
        <v>79</v>
      </c>
      <c r="L95" s="13" t="s">
        <v>109</v>
      </c>
      <c r="M95" s="85">
        <v>0.2</v>
      </c>
      <c r="N95" s="15">
        <f t="shared" ref="N95:N114" si="23">IF(K95="Detected", 0.99,0)</f>
        <v>0</v>
      </c>
      <c r="O95" s="78">
        <f t="shared" ref="O95:O114" si="24">IF(I95="Safe", M95*H95,0)</f>
        <v>0.16000000000000003</v>
      </c>
      <c r="P95" s="78">
        <f t="shared" ref="P95:P114" si="25">IF(I95="Dangerous",M95*H95*N95,0)</f>
        <v>0</v>
      </c>
      <c r="Q95" s="153">
        <f t="shared" ref="Q95:Q114" si="26">IF(P95=0,0,M95*H95*(1-N95))</f>
        <v>0</v>
      </c>
      <c r="R95" s="238"/>
    </row>
    <row r="96" spans="2:18" s="3" customFormat="1" ht="27.95" customHeight="1">
      <c r="B96" s="246"/>
      <c r="C96" s="244"/>
      <c r="D96" s="20"/>
      <c r="E96" s="21"/>
      <c r="F96" s="31"/>
      <c r="G96" s="14" t="s">
        <v>13</v>
      </c>
      <c r="H96" s="15">
        <v>0.1</v>
      </c>
      <c r="I96" s="165" t="s">
        <v>339</v>
      </c>
      <c r="J96" s="13" t="s">
        <v>1585</v>
      </c>
      <c r="K96" s="165" t="s">
        <v>1374</v>
      </c>
      <c r="L96" s="207" t="s">
        <v>1352</v>
      </c>
      <c r="M96" s="85">
        <f>M95</f>
        <v>0.2</v>
      </c>
      <c r="N96" s="15">
        <f t="shared" si="23"/>
        <v>0.99</v>
      </c>
      <c r="O96" s="78">
        <f t="shared" si="24"/>
        <v>0</v>
      </c>
      <c r="P96" s="78">
        <f t="shared" si="25"/>
        <v>1.9800000000000005E-2</v>
      </c>
      <c r="Q96" s="153">
        <f t="shared" si="26"/>
        <v>2.0000000000000023E-4</v>
      </c>
      <c r="R96" s="238"/>
    </row>
    <row r="97" spans="2:18" s="3" customFormat="1" ht="27.95" customHeight="1">
      <c r="B97" s="246"/>
      <c r="C97" s="244"/>
      <c r="D97" s="20"/>
      <c r="E97" s="21"/>
      <c r="F97" s="31"/>
      <c r="G97" s="90" t="s">
        <v>14</v>
      </c>
      <c r="H97" s="172">
        <v>0.1</v>
      </c>
      <c r="I97" s="179" t="s">
        <v>222</v>
      </c>
      <c r="J97" s="13" t="s">
        <v>1560</v>
      </c>
      <c r="K97" s="165" t="s">
        <v>79</v>
      </c>
      <c r="L97" s="13" t="s">
        <v>109</v>
      </c>
      <c r="M97" s="93">
        <f>M96</f>
        <v>0.2</v>
      </c>
      <c r="N97" s="15">
        <f t="shared" si="23"/>
        <v>0</v>
      </c>
      <c r="O97" s="78">
        <f t="shared" si="24"/>
        <v>2.0000000000000004E-2</v>
      </c>
      <c r="P97" s="78">
        <f t="shared" si="25"/>
        <v>0</v>
      </c>
      <c r="Q97" s="153">
        <f t="shared" si="26"/>
        <v>0</v>
      </c>
      <c r="R97" s="238"/>
    </row>
    <row r="98" spans="2:18" s="3" customFormat="1" ht="27.95" customHeight="1">
      <c r="B98" s="246"/>
      <c r="C98" s="244"/>
      <c r="D98" s="17" t="s">
        <v>1581</v>
      </c>
      <c r="E98" s="18" t="s">
        <v>71</v>
      </c>
      <c r="F98" s="19" t="s">
        <v>1545</v>
      </c>
      <c r="G98" s="14" t="s">
        <v>205</v>
      </c>
      <c r="H98" s="15">
        <v>0.4</v>
      </c>
      <c r="I98" s="179" t="s">
        <v>222</v>
      </c>
      <c r="J98" s="13" t="s">
        <v>1560</v>
      </c>
      <c r="K98" s="165" t="s">
        <v>79</v>
      </c>
      <c r="L98" s="13" t="s">
        <v>109</v>
      </c>
      <c r="M98" s="85">
        <v>2</v>
      </c>
      <c r="N98" s="15">
        <f t="shared" si="23"/>
        <v>0</v>
      </c>
      <c r="O98" s="78">
        <f t="shared" si="24"/>
        <v>0.8</v>
      </c>
      <c r="P98" s="78">
        <f t="shared" si="25"/>
        <v>0</v>
      </c>
      <c r="Q98" s="153">
        <f t="shared" si="26"/>
        <v>0</v>
      </c>
      <c r="R98" s="238"/>
    </row>
    <row r="99" spans="2:18" s="3" customFormat="1" ht="27.95" customHeight="1">
      <c r="B99" s="246"/>
      <c r="C99" s="244"/>
      <c r="D99" s="20"/>
      <c r="E99" s="21"/>
      <c r="F99" s="31"/>
      <c r="G99" s="14" t="s">
        <v>206</v>
      </c>
      <c r="H99" s="15">
        <v>0.4</v>
      </c>
      <c r="I99" s="165" t="s">
        <v>339</v>
      </c>
      <c r="J99" s="13" t="s">
        <v>1585</v>
      </c>
      <c r="K99" s="165" t="s">
        <v>1374</v>
      </c>
      <c r="L99" s="207" t="s">
        <v>1352</v>
      </c>
      <c r="M99" s="85">
        <f>M98</f>
        <v>2</v>
      </c>
      <c r="N99" s="15">
        <f t="shared" si="23"/>
        <v>0.99</v>
      </c>
      <c r="O99" s="78">
        <f t="shared" si="24"/>
        <v>0</v>
      </c>
      <c r="P99" s="78">
        <f t="shared" si="25"/>
        <v>0.79200000000000004</v>
      </c>
      <c r="Q99" s="153">
        <f t="shared" si="26"/>
        <v>8.0000000000000071E-3</v>
      </c>
      <c r="R99" s="238"/>
    </row>
    <row r="100" spans="2:18" s="3" customFormat="1" ht="27.95" customHeight="1">
      <c r="B100" s="246"/>
      <c r="C100" s="244"/>
      <c r="D100" s="20"/>
      <c r="E100" s="21"/>
      <c r="F100" s="31"/>
      <c r="G100" s="90" t="s">
        <v>14</v>
      </c>
      <c r="H100" s="172">
        <v>0.2</v>
      </c>
      <c r="I100" s="179" t="s">
        <v>222</v>
      </c>
      <c r="J100" s="13" t="s">
        <v>1560</v>
      </c>
      <c r="K100" s="165" t="s">
        <v>79</v>
      </c>
      <c r="L100" s="13" t="s">
        <v>109</v>
      </c>
      <c r="M100" s="93">
        <f>M99</f>
        <v>2</v>
      </c>
      <c r="N100" s="172">
        <f t="shared" si="23"/>
        <v>0</v>
      </c>
      <c r="O100" s="174">
        <f t="shared" si="24"/>
        <v>0.4</v>
      </c>
      <c r="P100" s="174">
        <f t="shared" si="25"/>
        <v>0</v>
      </c>
      <c r="Q100" s="175">
        <f t="shared" si="26"/>
        <v>0</v>
      </c>
      <c r="R100" s="238"/>
    </row>
    <row r="101" spans="2:18" s="3" customFormat="1" ht="27.95" customHeight="1">
      <c r="B101" s="246"/>
      <c r="C101" s="244"/>
      <c r="D101" s="17" t="s">
        <v>1582</v>
      </c>
      <c r="E101" s="18" t="s">
        <v>1547</v>
      </c>
      <c r="F101" s="19" t="s">
        <v>1546</v>
      </c>
      <c r="G101" s="168" t="s">
        <v>356</v>
      </c>
      <c r="H101" s="164">
        <v>0.25</v>
      </c>
      <c r="I101" s="179" t="s">
        <v>222</v>
      </c>
      <c r="J101" s="13" t="s">
        <v>1560</v>
      </c>
      <c r="K101" s="165" t="s">
        <v>79</v>
      </c>
      <c r="L101" s="13" t="s">
        <v>109</v>
      </c>
      <c r="M101" s="85">
        <v>1</v>
      </c>
      <c r="N101" s="15">
        <f t="shared" si="23"/>
        <v>0</v>
      </c>
      <c r="O101" s="78">
        <f t="shared" si="24"/>
        <v>0.25</v>
      </c>
      <c r="P101" s="78">
        <f t="shared" si="25"/>
        <v>0</v>
      </c>
      <c r="Q101" s="153">
        <f t="shared" si="26"/>
        <v>0</v>
      </c>
      <c r="R101" s="238"/>
    </row>
    <row r="102" spans="2:18" s="3" customFormat="1" ht="27.95" customHeight="1">
      <c r="B102" s="246"/>
      <c r="C102" s="244"/>
      <c r="D102" s="20"/>
      <c r="E102" s="21"/>
      <c r="F102" s="31"/>
      <c r="G102" s="168" t="s">
        <v>886</v>
      </c>
      <c r="H102" s="164">
        <v>0.25</v>
      </c>
      <c r="I102" s="165" t="s">
        <v>339</v>
      </c>
      <c r="J102" s="13" t="s">
        <v>1585</v>
      </c>
      <c r="K102" s="165" t="s">
        <v>1374</v>
      </c>
      <c r="L102" s="207" t="s">
        <v>1352</v>
      </c>
      <c r="M102" s="85">
        <f>M101</f>
        <v>1</v>
      </c>
      <c r="N102" s="15">
        <f t="shared" si="23"/>
        <v>0.99</v>
      </c>
      <c r="O102" s="78">
        <f t="shared" si="24"/>
        <v>0</v>
      </c>
      <c r="P102" s="78">
        <f t="shared" si="25"/>
        <v>0.2475</v>
      </c>
      <c r="Q102" s="153">
        <f t="shared" si="26"/>
        <v>2.5000000000000022E-3</v>
      </c>
      <c r="R102" s="238"/>
    </row>
    <row r="103" spans="2:18" s="3" customFormat="1" ht="39.950000000000003" customHeight="1">
      <c r="B103" s="246"/>
      <c r="C103" s="244"/>
      <c r="D103" s="20"/>
      <c r="E103" s="21"/>
      <c r="F103" s="31"/>
      <c r="G103" s="168" t="s">
        <v>887</v>
      </c>
      <c r="H103" s="164">
        <v>0.25</v>
      </c>
      <c r="I103" s="165" t="s">
        <v>339</v>
      </c>
      <c r="J103" s="13" t="s">
        <v>1585</v>
      </c>
      <c r="K103" s="165" t="s">
        <v>1374</v>
      </c>
      <c r="L103" s="207" t="s">
        <v>1352</v>
      </c>
      <c r="M103" s="85">
        <f>M102</f>
        <v>1</v>
      </c>
      <c r="N103" s="15">
        <f t="shared" si="23"/>
        <v>0.99</v>
      </c>
      <c r="O103" s="78">
        <f t="shared" si="24"/>
        <v>0</v>
      </c>
      <c r="P103" s="78">
        <f t="shared" si="25"/>
        <v>0.2475</v>
      </c>
      <c r="Q103" s="153">
        <f t="shared" si="26"/>
        <v>2.5000000000000022E-3</v>
      </c>
      <c r="R103" s="238"/>
    </row>
    <row r="104" spans="2:18" s="3" customFormat="1" ht="27.95" customHeight="1">
      <c r="B104" s="246"/>
      <c r="C104" s="244"/>
      <c r="D104" s="20"/>
      <c r="E104" s="21"/>
      <c r="F104" s="31"/>
      <c r="G104" s="186" t="s">
        <v>888</v>
      </c>
      <c r="H104" s="183">
        <v>0.25</v>
      </c>
      <c r="I104" s="165" t="s">
        <v>339</v>
      </c>
      <c r="J104" s="13" t="s">
        <v>1585</v>
      </c>
      <c r="K104" s="165" t="s">
        <v>1374</v>
      </c>
      <c r="L104" s="207" t="s">
        <v>1352</v>
      </c>
      <c r="M104" s="93">
        <f>M103</f>
        <v>1</v>
      </c>
      <c r="N104" s="15">
        <f t="shared" si="23"/>
        <v>0.99</v>
      </c>
      <c r="O104" s="78">
        <f t="shared" si="24"/>
        <v>0</v>
      </c>
      <c r="P104" s="78">
        <f t="shared" si="25"/>
        <v>0.2475</v>
      </c>
      <c r="Q104" s="153">
        <f t="shared" si="26"/>
        <v>2.5000000000000022E-3</v>
      </c>
      <c r="R104" s="238"/>
    </row>
    <row r="105" spans="2:18" s="3" customFormat="1" ht="27.95" customHeight="1">
      <c r="B105" s="246"/>
      <c r="C105" s="244"/>
      <c r="D105" s="17" t="s">
        <v>1583</v>
      </c>
      <c r="E105" s="18" t="s">
        <v>890</v>
      </c>
      <c r="F105" s="19" t="s">
        <v>1541</v>
      </c>
      <c r="G105" s="14" t="s">
        <v>12</v>
      </c>
      <c r="H105" s="15">
        <v>0.8</v>
      </c>
      <c r="I105" s="165" t="s">
        <v>68</v>
      </c>
      <c r="J105" s="13" t="s">
        <v>1586</v>
      </c>
      <c r="K105" s="165" t="s">
        <v>1374</v>
      </c>
      <c r="L105" s="207" t="s">
        <v>1352</v>
      </c>
      <c r="M105" s="85">
        <v>0.2</v>
      </c>
      <c r="N105" s="15">
        <f t="shared" si="23"/>
        <v>0.99</v>
      </c>
      <c r="O105" s="78">
        <f t="shared" si="24"/>
        <v>0</v>
      </c>
      <c r="P105" s="78">
        <f t="shared" si="25"/>
        <v>0.15840000000000004</v>
      </c>
      <c r="Q105" s="153">
        <f t="shared" si="26"/>
        <v>1.6000000000000018E-3</v>
      </c>
      <c r="R105" s="238"/>
    </row>
    <row r="106" spans="2:18" s="3" customFormat="1" ht="27.95" customHeight="1">
      <c r="B106" s="246"/>
      <c r="C106" s="244"/>
      <c r="D106" s="20"/>
      <c r="E106" s="21"/>
      <c r="F106" s="31"/>
      <c r="G106" s="14" t="s">
        <v>13</v>
      </c>
      <c r="H106" s="15">
        <v>0.1</v>
      </c>
      <c r="I106" s="165" t="s">
        <v>941</v>
      </c>
      <c r="J106" s="13" t="s">
        <v>1369</v>
      </c>
      <c r="K106" s="165" t="s">
        <v>79</v>
      </c>
      <c r="L106" s="206" t="s">
        <v>109</v>
      </c>
      <c r="M106" s="85">
        <f>M105</f>
        <v>0.2</v>
      </c>
      <c r="N106" s="15">
        <f t="shared" si="23"/>
        <v>0</v>
      </c>
      <c r="O106" s="78">
        <f t="shared" si="24"/>
        <v>2.0000000000000004E-2</v>
      </c>
      <c r="P106" s="78">
        <f t="shared" si="25"/>
        <v>0</v>
      </c>
      <c r="Q106" s="153">
        <f t="shared" si="26"/>
        <v>0</v>
      </c>
      <c r="R106" s="238"/>
    </row>
    <row r="107" spans="2:18" s="3" customFormat="1" ht="27.95" customHeight="1">
      <c r="B107" s="246"/>
      <c r="C107" s="244"/>
      <c r="D107" s="20"/>
      <c r="E107" s="21"/>
      <c r="F107" s="31"/>
      <c r="G107" s="90" t="s">
        <v>14</v>
      </c>
      <c r="H107" s="172">
        <v>0.1</v>
      </c>
      <c r="I107" s="165" t="s">
        <v>941</v>
      </c>
      <c r="J107" s="13" t="s">
        <v>1560</v>
      </c>
      <c r="K107" s="165" t="s">
        <v>79</v>
      </c>
      <c r="L107" s="13" t="s">
        <v>109</v>
      </c>
      <c r="M107" s="93">
        <f>M106</f>
        <v>0.2</v>
      </c>
      <c r="N107" s="172">
        <f t="shared" si="23"/>
        <v>0</v>
      </c>
      <c r="O107" s="174">
        <f t="shared" si="24"/>
        <v>2.0000000000000004E-2</v>
      </c>
      <c r="P107" s="174">
        <f t="shared" si="25"/>
        <v>0</v>
      </c>
      <c r="Q107" s="175">
        <f t="shared" si="26"/>
        <v>0</v>
      </c>
      <c r="R107" s="238"/>
    </row>
    <row r="108" spans="2:18" s="3" customFormat="1" ht="27.95" customHeight="1">
      <c r="B108" s="246"/>
      <c r="C108" s="218" t="s">
        <v>1587</v>
      </c>
      <c r="D108" s="17" t="s">
        <v>1588</v>
      </c>
      <c r="E108" s="18" t="s">
        <v>1247</v>
      </c>
      <c r="F108" s="19" t="s">
        <v>1295</v>
      </c>
      <c r="G108" s="168" t="s">
        <v>1326</v>
      </c>
      <c r="H108" s="164">
        <v>0.3</v>
      </c>
      <c r="I108" s="165" t="s">
        <v>1083</v>
      </c>
      <c r="J108" s="13" t="s">
        <v>1593</v>
      </c>
      <c r="K108" s="165" t="s">
        <v>82</v>
      </c>
      <c r="L108" s="207" t="s">
        <v>1352</v>
      </c>
      <c r="M108" s="85">
        <v>15</v>
      </c>
      <c r="N108" s="15">
        <f>IF(K108="Detected", 0.9,0)</f>
        <v>0.9</v>
      </c>
      <c r="O108" s="78">
        <f t="shared" si="24"/>
        <v>0</v>
      </c>
      <c r="P108" s="78">
        <f t="shared" si="25"/>
        <v>4.05</v>
      </c>
      <c r="Q108" s="153">
        <f t="shared" si="26"/>
        <v>0.4499999999999999</v>
      </c>
      <c r="R108" s="561" t="s">
        <v>4480</v>
      </c>
    </row>
    <row r="109" spans="2:18" s="3" customFormat="1" ht="27.95" customHeight="1">
      <c r="B109" s="246"/>
      <c r="C109" s="244"/>
      <c r="D109" s="20"/>
      <c r="E109" s="21"/>
      <c r="F109" s="31"/>
      <c r="G109" s="168" t="s">
        <v>1327</v>
      </c>
      <c r="H109" s="164">
        <v>0.3</v>
      </c>
      <c r="I109" s="161" t="s">
        <v>204</v>
      </c>
      <c r="J109" s="13" t="s">
        <v>1593</v>
      </c>
      <c r="K109" s="165" t="s">
        <v>82</v>
      </c>
      <c r="L109" s="207" t="s">
        <v>1352</v>
      </c>
      <c r="M109" s="85">
        <f>M108</f>
        <v>15</v>
      </c>
      <c r="N109" s="15">
        <f>IF(K109="Detected", 0.9,0)</f>
        <v>0.9</v>
      </c>
      <c r="O109" s="78">
        <f t="shared" si="24"/>
        <v>0</v>
      </c>
      <c r="P109" s="78">
        <f t="shared" si="25"/>
        <v>4.05</v>
      </c>
      <c r="Q109" s="153">
        <f t="shared" si="26"/>
        <v>0.4499999999999999</v>
      </c>
      <c r="R109" s="558"/>
    </row>
    <row r="110" spans="2:18" s="3" customFormat="1" ht="27.95" customHeight="1">
      <c r="B110" s="246"/>
      <c r="C110" s="244"/>
      <c r="D110" s="20"/>
      <c r="E110" s="21"/>
      <c r="F110" s="31"/>
      <c r="G110" s="168" t="s">
        <v>1328</v>
      </c>
      <c r="H110" s="164">
        <v>0.3</v>
      </c>
      <c r="I110" s="165" t="s">
        <v>68</v>
      </c>
      <c r="J110" s="13" t="s">
        <v>1593</v>
      </c>
      <c r="K110" s="165" t="s">
        <v>82</v>
      </c>
      <c r="L110" s="207" t="s">
        <v>1352</v>
      </c>
      <c r="M110" s="85">
        <f>M109</f>
        <v>15</v>
      </c>
      <c r="N110" s="15">
        <f t="shared" ref="N110:N111" si="27">IF(K110="Detected", 0.9,0)</f>
        <v>0.9</v>
      </c>
      <c r="O110" s="78">
        <f t="shared" si="24"/>
        <v>0</v>
      </c>
      <c r="P110" s="78">
        <f t="shared" si="25"/>
        <v>4.05</v>
      </c>
      <c r="Q110" s="153">
        <f t="shared" si="26"/>
        <v>0.4499999999999999</v>
      </c>
      <c r="R110" s="558"/>
    </row>
    <row r="111" spans="2:18" s="3" customFormat="1" ht="39.950000000000003" customHeight="1">
      <c r="B111" s="246"/>
      <c r="C111" s="244"/>
      <c r="D111" s="20"/>
      <c r="E111" s="21"/>
      <c r="F111" s="31"/>
      <c r="G111" s="168" t="s">
        <v>1329</v>
      </c>
      <c r="H111" s="164">
        <v>0.1</v>
      </c>
      <c r="I111" s="165" t="s">
        <v>68</v>
      </c>
      <c r="J111" s="13" t="s">
        <v>1593</v>
      </c>
      <c r="K111" s="165" t="s">
        <v>1374</v>
      </c>
      <c r="L111" s="207" t="s">
        <v>1352</v>
      </c>
      <c r="M111" s="93">
        <f>M110</f>
        <v>15</v>
      </c>
      <c r="N111" s="15">
        <f t="shared" si="27"/>
        <v>0.9</v>
      </c>
      <c r="O111" s="78">
        <f t="shared" si="24"/>
        <v>0</v>
      </c>
      <c r="P111" s="78">
        <f t="shared" si="25"/>
        <v>1.35</v>
      </c>
      <c r="Q111" s="153">
        <f t="shared" si="26"/>
        <v>0.14999999999999997</v>
      </c>
      <c r="R111" s="559"/>
    </row>
    <row r="112" spans="2:18" s="3" customFormat="1" ht="27.95" customHeight="1">
      <c r="B112" s="246"/>
      <c r="C112" s="244"/>
      <c r="D112" s="17" t="s">
        <v>1589</v>
      </c>
      <c r="E112" s="18" t="s">
        <v>890</v>
      </c>
      <c r="F112" s="19" t="s">
        <v>1541</v>
      </c>
      <c r="G112" s="14" t="s">
        <v>12</v>
      </c>
      <c r="H112" s="15">
        <v>0.8</v>
      </c>
      <c r="I112" s="165" t="s">
        <v>68</v>
      </c>
      <c r="J112" s="13" t="s">
        <v>1593</v>
      </c>
      <c r="K112" s="165" t="s">
        <v>1374</v>
      </c>
      <c r="L112" s="207" t="s">
        <v>1352</v>
      </c>
      <c r="M112" s="85">
        <v>0.2</v>
      </c>
      <c r="N112" s="15">
        <f t="shared" si="23"/>
        <v>0.99</v>
      </c>
      <c r="O112" s="78">
        <f t="shared" si="24"/>
        <v>0</v>
      </c>
      <c r="P112" s="78">
        <f t="shared" si="25"/>
        <v>0.15840000000000004</v>
      </c>
      <c r="Q112" s="81">
        <f t="shared" si="26"/>
        <v>1.6000000000000018E-3</v>
      </c>
      <c r="R112" s="238"/>
    </row>
    <row r="113" spans="2:19" s="3" customFormat="1" ht="27.95" customHeight="1">
      <c r="B113" s="246"/>
      <c r="C113" s="244"/>
      <c r="D113" s="20"/>
      <c r="E113" s="21"/>
      <c r="F113" s="31"/>
      <c r="G113" s="14" t="s">
        <v>13</v>
      </c>
      <c r="H113" s="15">
        <v>0.1</v>
      </c>
      <c r="I113" s="165" t="s">
        <v>941</v>
      </c>
      <c r="J113" s="13" t="s">
        <v>1369</v>
      </c>
      <c r="K113" s="165" t="s">
        <v>79</v>
      </c>
      <c r="L113" s="206" t="s">
        <v>109</v>
      </c>
      <c r="M113" s="85">
        <f>M112</f>
        <v>0.2</v>
      </c>
      <c r="N113" s="15">
        <f t="shared" si="23"/>
        <v>0</v>
      </c>
      <c r="O113" s="78">
        <f t="shared" si="24"/>
        <v>2.0000000000000004E-2</v>
      </c>
      <c r="P113" s="78">
        <f t="shared" si="25"/>
        <v>0</v>
      </c>
      <c r="Q113" s="81">
        <f t="shared" si="26"/>
        <v>0</v>
      </c>
      <c r="R113" s="238"/>
    </row>
    <row r="114" spans="2:19" s="3" customFormat="1" ht="27.95" customHeight="1">
      <c r="B114" s="246"/>
      <c r="C114" s="244"/>
      <c r="D114" s="22"/>
      <c r="E114" s="23"/>
      <c r="F114" s="24"/>
      <c r="G114" s="14" t="s">
        <v>14</v>
      </c>
      <c r="H114" s="15">
        <v>0.1</v>
      </c>
      <c r="I114" s="165" t="s">
        <v>941</v>
      </c>
      <c r="J114" s="13" t="s">
        <v>1560</v>
      </c>
      <c r="K114" s="165" t="s">
        <v>79</v>
      </c>
      <c r="L114" s="13" t="s">
        <v>109</v>
      </c>
      <c r="M114" s="85">
        <f>M113</f>
        <v>0.2</v>
      </c>
      <c r="N114" s="15">
        <f t="shared" si="23"/>
        <v>0</v>
      </c>
      <c r="O114" s="78">
        <f t="shared" si="24"/>
        <v>2.0000000000000004E-2</v>
      </c>
      <c r="P114" s="78">
        <f t="shared" si="25"/>
        <v>0</v>
      </c>
      <c r="Q114" s="81">
        <f t="shared" si="26"/>
        <v>0</v>
      </c>
      <c r="R114" s="238"/>
    </row>
    <row r="115" spans="2:19" s="3" customFormat="1" ht="27.95" customHeight="1">
      <c r="B115" s="246"/>
      <c r="C115" s="244"/>
      <c r="D115" s="17" t="s">
        <v>1590</v>
      </c>
      <c r="E115" s="18" t="s">
        <v>890</v>
      </c>
      <c r="F115" s="19" t="s">
        <v>1543</v>
      </c>
      <c r="G115" s="14" t="s">
        <v>12</v>
      </c>
      <c r="H115" s="15">
        <v>0.8</v>
      </c>
      <c r="I115" s="179" t="s">
        <v>222</v>
      </c>
      <c r="J115" s="13" t="s">
        <v>1560</v>
      </c>
      <c r="K115" s="165" t="s">
        <v>79</v>
      </c>
      <c r="L115" s="13" t="s">
        <v>109</v>
      </c>
      <c r="M115" s="85">
        <v>0.2</v>
      </c>
      <c r="N115" s="15">
        <f t="shared" ref="N115:N138" si="28">IF(K115="Detected", 0.99,0)</f>
        <v>0</v>
      </c>
      <c r="O115" s="78">
        <f t="shared" ref="O115:O138" si="29">IF(I115="Safe", M115*H115,0)</f>
        <v>0.16000000000000003</v>
      </c>
      <c r="P115" s="78">
        <f t="shared" ref="P115:P138" si="30">IF(I115="Dangerous",M115*H115*N115,0)</f>
        <v>0</v>
      </c>
      <c r="Q115" s="153">
        <f t="shared" ref="Q115:Q138" si="31">IF(P115=0,0,M115*H115*(1-N115))</f>
        <v>0</v>
      </c>
      <c r="R115" s="238"/>
    </row>
    <row r="116" spans="2:19" s="3" customFormat="1" ht="27.95" customHeight="1">
      <c r="B116" s="246"/>
      <c r="C116" s="244"/>
      <c r="D116" s="20"/>
      <c r="E116" s="21"/>
      <c r="F116" s="31"/>
      <c r="G116" s="14" t="s">
        <v>13</v>
      </c>
      <c r="H116" s="15">
        <v>0.1</v>
      </c>
      <c r="I116" s="165" t="s">
        <v>339</v>
      </c>
      <c r="J116" s="13" t="s">
        <v>1594</v>
      </c>
      <c r="K116" s="165" t="s">
        <v>1374</v>
      </c>
      <c r="L116" s="207" t="s">
        <v>1352</v>
      </c>
      <c r="M116" s="85">
        <f>M115</f>
        <v>0.2</v>
      </c>
      <c r="N116" s="15">
        <f t="shared" si="28"/>
        <v>0.99</v>
      </c>
      <c r="O116" s="78">
        <f t="shared" si="29"/>
        <v>0</v>
      </c>
      <c r="P116" s="78">
        <f t="shared" si="30"/>
        <v>1.9800000000000005E-2</v>
      </c>
      <c r="Q116" s="153">
        <f t="shared" si="31"/>
        <v>2.0000000000000023E-4</v>
      </c>
      <c r="R116" s="238"/>
    </row>
    <row r="117" spans="2:19" s="3" customFormat="1" ht="27.95" customHeight="1">
      <c r="B117" s="246"/>
      <c r="C117" s="244"/>
      <c r="D117" s="20"/>
      <c r="E117" s="21"/>
      <c r="F117" s="31"/>
      <c r="G117" s="90" t="s">
        <v>14</v>
      </c>
      <c r="H117" s="172">
        <v>0.1</v>
      </c>
      <c r="I117" s="179" t="s">
        <v>222</v>
      </c>
      <c r="J117" s="13" t="s">
        <v>1560</v>
      </c>
      <c r="K117" s="165" t="s">
        <v>79</v>
      </c>
      <c r="L117" s="13" t="s">
        <v>109</v>
      </c>
      <c r="M117" s="93">
        <f>M116</f>
        <v>0.2</v>
      </c>
      <c r="N117" s="15">
        <f t="shared" si="28"/>
        <v>0</v>
      </c>
      <c r="O117" s="78">
        <f t="shared" si="29"/>
        <v>2.0000000000000004E-2</v>
      </c>
      <c r="P117" s="78">
        <f t="shared" si="30"/>
        <v>0</v>
      </c>
      <c r="Q117" s="153">
        <f t="shared" si="31"/>
        <v>0</v>
      </c>
      <c r="R117" s="238"/>
    </row>
    <row r="118" spans="2:19" s="3" customFormat="1" ht="27.95" customHeight="1">
      <c r="B118" s="246"/>
      <c r="C118" s="244"/>
      <c r="D118" s="17" t="s">
        <v>1591</v>
      </c>
      <c r="E118" s="18" t="s">
        <v>71</v>
      </c>
      <c r="F118" s="19" t="s">
        <v>1545</v>
      </c>
      <c r="G118" s="14" t="s">
        <v>205</v>
      </c>
      <c r="H118" s="15">
        <v>0.4</v>
      </c>
      <c r="I118" s="179" t="s">
        <v>222</v>
      </c>
      <c r="J118" s="13" t="s">
        <v>1560</v>
      </c>
      <c r="K118" s="165" t="s">
        <v>79</v>
      </c>
      <c r="L118" s="13" t="s">
        <v>109</v>
      </c>
      <c r="M118" s="85">
        <v>2</v>
      </c>
      <c r="N118" s="15">
        <f t="shared" si="28"/>
        <v>0</v>
      </c>
      <c r="O118" s="78">
        <f t="shared" si="29"/>
        <v>0.8</v>
      </c>
      <c r="P118" s="78">
        <f t="shared" si="30"/>
        <v>0</v>
      </c>
      <c r="Q118" s="153">
        <f t="shared" si="31"/>
        <v>0</v>
      </c>
      <c r="R118" s="238"/>
    </row>
    <row r="119" spans="2:19" s="3" customFormat="1" ht="27.95" customHeight="1">
      <c r="B119" s="246"/>
      <c r="C119" s="244"/>
      <c r="D119" s="20"/>
      <c r="E119" s="21"/>
      <c r="F119" s="31"/>
      <c r="G119" s="14" t="s">
        <v>206</v>
      </c>
      <c r="H119" s="15">
        <v>0.4</v>
      </c>
      <c r="I119" s="165" t="s">
        <v>339</v>
      </c>
      <c r="J119" s="13" t="s">
        <v>1595</v>
      </c>
      <c r="K119" s="165" t="s">
        <v>1374</v>
      </c>
      <c r="L119" s="207" t="s">
        <v>1352</v>
      </c>
      <c r="M119" s="85">
        <f>M118</f>
        <v>2</v>
      </c>
      <c r="N119" s="15">
        <f t="shared" si="28"/>
        <v>0.99</v>
      </c>
      <c r="O119" s="78">
        <f t="shared" si="29"/>
        <v>0</v>
      </c>
      <c r="P119" s="78">
        <f t="shared" si="30"/>
        <v>0.79200000000000004</v>
      </c>
      <c r="Q119" s="153">
        <f t="shared" si="31"/>
        <v>8.0000000000000071E-3</v>
      </c>
      <c r="R119" s="238"/>
    </row>
    <row r="120" spans="2:19" s="3" customFormat="1" ht="27.95" customHeight="1">
      <c r="B120" s="246"/>
      <c r="C120" s="244"/>
      <c r="D120" s="20"/>
      <c r="E120" s="21"/>
      <c r="F120" s="31"/>
      <c r="G120" s="90" t="s">
        <v>14</v>
      </c>
      <c r="H120" s="172">
        <v>0.2</v>
      </c>
      <c r="I120" s="179" t="s">
        <v>222</v>
      </c>
      <c r="J120" s="13" t="s">
        <v>1560</v>
      </c>
      <c r="K120" s="165" t="s">
        <v>79</v>
      </c>
      <c r="L120" s="13" t="s">
        <v>109</v>
      </c>
      <c r="M120" s="93">
        <f>M119</f>
        <v>2</v>
      </c>
      <c r="N120" s="172">
        <f t="shared" si="28"/>
        <v>0</v>
      </c>
      <c r="O120" s="174">
        <f t="shared" si="29"/>
        <v>0.4</v>
      </c>
      <c r="P120" s="174">
        <f t="shared" si="30"/>
        <v>0</v>
      </c>
      <c r="Q120" s="175">
        <f t="shared" si="31"/>
        <v>0</v>
      </c>
      <c r="R120" s="238"/>
    </row>
    <row r="121" spans="2:19" s="3" customFormat="1" ht="27.95" customHeight="1">
      <c r="B121" s="246"/>
      <c r="C121" s="244"/>
      <c r="D121" s="17" t="s">
        <v>1592</v>
      </c>
      <c r="E121" s="18" t="s">
        <v>1547</v>
      </c>
      <c r="F121" s="19" t="s">
        <v>1546</v>
      </c>
      <c r="G121" s="168" t="s">
        <v>356</v>
      </c>
      <c r="H121" s="164">
        <v>0.25</v>
      </c>
      <c r="I121" s="179" t="s">
        <v>222</v>
      </c>
      <c r="J121" s="13" t="s">
        <v>1560</v>
      </c>
      <c r="K121" s="165" t="s">
        <v>79</v>
      </c>
      <c r="L121" s="13" t="s">
        <v>109</v>
      </c>
      <c r="M121" s="85">
        <v>1</v>
      </c>
      <c r="N121" s="15">
        <f t="shared" si="28"/>
        <v>0</v>
      </c>
      <c r="O121" s="78">
        <f t="shared" si="29"/>
        <v>0.25</v>
      </c>
      <c r="P121" s="78">
        <f t="shared" si="30"/>
        <v>0</v>
      </c>
      <c r="Q121" s="153">
        <f t="shared" si="31"/>
        <v>0</v>
      </c>
      <c r="R121" s="238"/>
    </row>
    <row r="122" spans="2:19" s="3" customFormat="1" ht="27.95" customHeight="1">
      <c r="B122" s="246"/>
      <c r="C122" s="244"/>
      <c r="D122" s="20"/>
      <c r="E122" s="21"/>
      <c r="F122" s="31"/>
      <c r="G122" s="168" t="s">
        <v>886</v>
      </c>
      <c r="H122" s="164">
        <v>0.25</v>
      </c>
      <c r="I122" s="165" t="s">
        <v>339</v>
      </c>
      <c r="J122" s="13" t="s">
        <v>1596</v>
      </c>
      <c r="K122" s="165" t="s">
        <v>1374</v>
      </c>
      <c r="L122" s="207" t="s">
        <v>1352</v>
      </c>
      <c r="M122" s="85">
        <f>M121</f>
        <v>1</v>
      </c>
      <c r="N122" s="15">
        <f t="shared" si="28"/>
        <v>0.99</v>
      </c>
      <c r="O122" s="78">
        <f t="shared" si="29"/>
        <v>0</v>
      </c>
      <c r="P122" s="78">
        <f t="shared" si="30"/>
        <v>0.2475</v>
      </c>
      <c r="Q122" s="153">
        <f t="shared" si="31"/>
        <v>2.5000000000000022E-3</v>
      </c>
      <c r="R122" s="238"/>
      <c r="S122" s="1"/>
    </row>
    <row r="123" spans="2:19" s="3" customFormat="1" ht="27.95" customHeight="1">
      <c r="B123" s="246"/>
      <c r="C123" s="244"/>
      <c r="D123" s="20"/>
      <c r="E123" s="21"/>
      <c r="F123" s="31"/>
      <c r="G123" s="168" t="s">
        <v>887</v>
      </c>
      <c r="H123" s="164">
        <v>0.25</v>
      </c>
      <c r="I123" s="165" t="s">
        <v>339</v>
      </c>
      <c r="J123" s="13" t="s">
        <v>1596</v>
      </c>
      <c r="K123" s="165" t="s">
        <v>1374</v>
      </c>
      <c r="L123" s="207" t="s">
        <v>1352</v>
      </c>
      <c r="M123" s="85">
        <f>M122</f>
        <v>1</v>
      </c>
      <c r="N123" s="15">
        <f t="shared" si="28"/>
        <v>0.99</v>
      </c>
      <c r="O123" s="78">
        <f t="shared" si="29"/>
        <v>0</v>
      </c>
      <c r="P123" s="78">
        <f t="shared" si="30"/>
        <v>0.2475</v>
      </c>
      <c r="Q123" s="153">
        <f t="shared" si="31"/>
        <v>2.5000000000000022E-3</v>
      </c>
      <c r="R123" s="238"/>
      <c r="S123" s="1"/>
    </row>
    <row r="124" spans="2:19" s="3" customFormat="1" ht="27.95" customHeight="1">
      <c r="B124" s="246"/>
      <c r="C124" s="244"/>
      <c r="D124" s="20"/>
      <c r="E124" s="21"/>
      <c r="F124" s="31"/>
      <c r="G124" s="186" t="s">
        <v>888</v>
      </c>
      <c r="H124" s="183">
        <v>0.25</v>
      </c>
      <c r="I124" s="165" t="s">
        <v>339</v>
      </c>
      <c r="J124" s="13" t="s">
        <v>1596</v>
      </c>
      <c r="K124" s="165" t="s">
        <v>1374</v>
      </c>
      <c r="L124" s="207" t="s">
        <v>1352</v>
      </c>
      <c r="M124" s="93">
        <f>M123</f>
        <v>1</v>
      </c>
      <c r="N124" s="15">
        <f t="shared" si="28"/>
        <v>0.99</v>
      </c>
      <c r="O124" s="78">
        <f t="shared" si="29"/>
        <v>0</v>
      </c>
      <c r="P124" s="78">
        <f t="shared" si="30"/>
        <v>0.2475</v>
      </c>
      <c r="Q124" s="153">
        <f t="shared" si="31"/>
        <v>2.5000000000000022E-3</v>
      </c>
      <c r="R124" s="238"/>
      <c r="S124" s="1"/>
    </row>
    <row r="125" spans="2:19" s="3" customFormat="1" ht="39.950000000000003" customHeight="1">
      <c r="B125" s="246"/>
      <c r="C125" s="244"/>
      <c r="D125" s="17" t="s">
        <v>301</v>
      </c>
      <c r="E125" s="18" t="s">
        <v>890</v>
      </c>
      <c r="F125" s="19" t="s">
        <v>1541</v>
      </c>
      <c r="G125" s="14" t="s">
        <v>12</v>
      </c>
      <c r="H125" s="15">
        <v>0.8</v>
      </c>
      <c r="I125" s="165" t="s">
        <v>68</v>
      </c>
      <c r="J125" s="13" t="s">
        <v>1597</v>
      </c>
      <c r="K125" s="165" t="s">
        <v>1374</v>
      </c>
      <c r="L125" s="207" t="s">
        <v>1352</v>
      </c>
      <c r="M125" s="85">
        <v>0.2</v>
      </c>
      <c r="N125" s="15">
        <f t="shared" si="28"/>
        <v>0.99</v>
      </c>
      <c r="O125" s="78">
        <f t="shared" si="29"/>
        <v>0</v>
      </c>
      <c r="P125" s="78">
        <f t="shared" si="30"/>
        <v>0.15840000000000004</v>
      </c>
      <c r="Q125" s="153">
        <f t="shared" si="31"/>
        <v>1.6000000000000018E-3</v>
      </c>
      <c r="R125" s="238"/>
      <c r="S125" s="1"/>
    </row>
    <row r="126" spans="2:19" s="3" customFormat="1" ht="27.95" customHeight="1">
      <c r="B126" s="246"/>
      <c r="C126" s="244"/>
      <c r="D126" s="20"/>
      <c r="E126" s="21"/>
      <c r="F126" s="31"/>
      <c r="G126" s="14" t="s">
        <v>13</v>
      </c>
      <c r="H126" s="15">
        <v>0.1</v>
      </c>
      <c r="I126" s="165" t="s">
        <v>941</v>
      </c>
      <c r="J126" s="13" t="s">
        <v>1369</v>
      </c>
      <c r="K126" s="165" t="s">
        <v>79</v>
      </c>
      <c r="L126" s="206" t="s">
        <v>109</v>
      </c>
      <c r="M126" s="85">
        <f>M125</f>
        <v>0.2</v>
      </c>
      <c r="N126" s="15">
        <f t="shared" si="28"/>
        <v>0</v>
      </c>
      <c r="O126" s="78">
        <f t="shared" si="29"/>
        <v>2.0000000000000004E-2</v>
      </c>
      <c r="P126" s="78">
        <f t="shared" si="30"/>
        <v>0</v>
      </c>
      <c r="Q126" s="153">
        <f t="shared" si="31"/>
        <v>0</v>
      </c>
      <c r="R126" s="238"/>
      <c r="S126" s="1"/>
    </row>
    <row r="127" spans="2:19" s="3" customFormat="1" ht="27.95" customHeight="1">
      <c r="B127" s="246"/>
      <c r="C127" s="244"/>
      <c r="D127" s="20"/>
      <c r="E127" s="21"/>
      <c r="F127" s="31"/>
      <c r="G127" s="90" t="s">
        <v>14</v>
      </c>
      <c r="H127" s="172">
        <v>0.1</v>
      </c>
      <c r="I127" s="165" t="s">
        <v>941</v>
      </c>
      <c r="J127" s="13" t="s">
        <v>1560</v>
      </c>
      <c r="K127" s="165" t="s">
        <v>79</v>
      </c>
      <c r="L127" s="13" t="s">
        <v>109</v>
      </c>
      <c r="M127" s="93">
        <f>M126</f>
        <v>0.2</v>
      </c>
      <c r="N127" s="172">
        <f t="shared" si="28"/>
        <v>0</v>
      </c>
      <c r="O127" s="174">
        <f t="shared" si="29"/>
        <v>2.0000000000000004E-2</v>
      </c>
      <c r="P127" s="174">
        <f t="shared" si="30"/>
        <v>0</v>
      </c>
      <c r="Q127" s="175">
        <f t="shared" si="31"/>
        <v>0</v>
      </c>
      <c r="R127" s="238"/>
      <c r="S127" s="1"/>
    </row>
    <row r="128" spans="2:19" s="3" customFormat="1" ht="27.95" customHeight="1">
      <c r="B128" s="246"/>
      <c r="C128" s="218" t="s">
        <v>1598</v>
      </c>
      <c r="D128" s="17" t="s">
        <v>1599</v>
      </c>
      <c r="E128" s="18" t="s">
        <v>1218</v>
      </c>
      <c r="F128" s="19" t="s">
        <v>1216</v>
      </c>
      <c r="G128" s="14" t="s">
        <v>1338</v>
      </c>
      <c r="H128" s="15">
        <v>0.7</v>
      </c>
      <c r="I128" s="165" t="s">
        <v>68</v>
      </c>
      <c r="J128" s="208" t="s">
        <v>1600</v>
      </c>
      <c r="K128" s="165" t="s">
        <v>1371</v>
      </c>
      <c r="L128" s="207" t="s">
        <v>1352</v>
      </c>
      <c r="M128" s="85">
        <v>0.1</v>
      </c>
      <c r="N128" s="15">
        <f t="shared" si="28"/>
        <v>0.99</v>
      </c>
      <c r="O128" s="78">
        <f t="shared" si="29"/>
        <v>0</v>
      </c>
      <c r="P128" s="78">
        <f t="shared" si="30"/>
        <v>6.9299999999999987E-2</v>
      </c>
      <c r="Q128" s="81">
        <f t="shared" si="31"/>
        <v>7.0000000000000053E-4</v>
      </c>
      <c r="R128" s="238"/>
    </row>
    <row r="129" spans="2:19" s="3" customFormat="1" ht="27.95" customHeight="1">
      <c r="B129" s="246"/>
      <c r="C129" s="243"/>
      <c r="D129" s="20"/>
      <c r="E129" s="21"/>
      <c r="F129" s="31"/>
      <c r="G129" s="25" t="s">
        <v>1339</v>
      </c>
      <c r="H129" s="26">
        <v>0.1</v>
      </c>
      <c r="I129" s="165" t="s">
        <v>204</v>
      </c>
      <c r="J129" s="208" t="s">
        <v>1601</v>
      </c>
      <c r="K129" s="165" t="s">
        <v>1371</v>
      </c>
      <c r="L129" s="207" t="s">
        <v>1352</v>
      </c>
      <c r="M129" s="85">
        <f>M128</f>
        <v>0.1</v>
      </c>
      <c r="N129" s="15">
        <f t="shared" si="28"/>
        <v>0.99</v>
      </c>
      <c r="O129" s="78">
        <f t="shared" si="29"/>
        <v>0</v>
      </c>
      <c r="P129" s="78">
        <f t="shared" si="30"/>
        <v>9.9000000000000025E-3</v>
      </c>
      <c r="Q129" s="81">
        <f t="shared" si="31"/>
        <v>1.0000000000000011E-4</v>
      </c>
      <c r="R129" s="238"/>
    </row>
    <row r="130" spans="2:19" s="3" customFormat="1" ht="27.95" customHeight="1">
      <c r="B130" s="246"/>
      <c r="C130" s="244"/>
      <c r="D130" s="20"/>
      <c r="E130" s="21"/>
      <c r="F130" s="31"/>
      <c r="G130" s="32" t="s">
        <v>1340</v>
      </c>
      <c r="H130" s="26">
        <v>0.1</v>
      </c>
      <c r="I130" s="179" t="s">
        <v>204</v>
      </c>
      <c r="J130" s="208" t="s">
        <v>1602</v>
      </c>
      <c r="K130" s="179" t="s">
        <v>221</v>
      </c>
      <c r="L130" s="207" t="s">
        <v>1352</v>
      </c>
      <c r="M130" s="85">
        <f>M129</f>
        <v>0.1</v>
      </c>
      <c r="N130" s="15">
        <f t="shared" si="28"/>
        <v>0.99</v>
      </c>
      <c r="O130" s="78">
        <f t="shared" si="29"/>
        <v>0</v>
      </c>
      <c r="P130" s="78">
        <f t="shared" si="30"/>
        <v>9.9000000000000025E-3</v>
      </c>
      <c r="Q130" s="81">
        <f t="shared" si="31"/>
        <v>1.0000000000000011E-4</v>
      </c>
      <c r="R130" s="238"/>
    </row>
    <row r="131" spans="2:19" s="3" customFormat="1" ht="27.95" customHeight="1">
      <c r="B131" s="246"/>
      <c r="C131" s="244"/>
      <c r="D131" s="20"/>
      <c r="E131" s="21"/>
      <c r="F131" s="31"/>
      <c r="G131" s="25" t="s">
        <v>1341</v>
      </c>
      <c r="H131" s="26">
        <v>0.1</v>
      </c>
      <c r="I131" s="165" t="s">
        <v>81</v>
      </c>
      <c r="J131" s="13" t="s">
        <v>946</v>
      </c>
      <c r="K131" s="165" t="s">
        <v>215</v>
      </c>
      <c r="L131" s="13" t="s">
        <v>109</v>
      </c>
      <c r="M131" s="85">
        <f>M130</f>
        <v>0.1</v>
      </c>
      <c r="N131" s="15">
        <f t="shared" si="28"/>
        <v>0</v>
      </c>
      <c r="O131" s="78">
        <f t="shared" si="29"/>
        <v>1.0000000000000002E-2</v>
      </c>
      <c r="P131" s="78">
        <f t="shared" si="30"/>
        <v>0</v>
      </c>
      <c r="Q131" s="81">
        <f t="shared" si="31"/>
        <v>0</v>
      </c>
      <c r="R131" s="238"/>
    </row>
    <row r="132" spans="2:19" s="3" customFormat="1" ht="27.95" customHeight="1">
      <c r="B132" s="246"/>
      <c r="C132" s="244"/>
      <c r="D132" s="17" t="s">
        <v>1603</v>
      </c>
      <c r="E132" s="18" t="s">
        <v>1247</v>
      </c>
      <c r="F132" s="19" t="s">
        <v>1295</v>
      </c>
      <c r="G132" s="168" t="s">
        <v>1326</v>
      </c>
      <c r="H132" s="164">
        <v>0.3</v>
      </c>
      <c r="I132" s="165" t="s">
        <v>1083</v>
      </c>
      <c r="J132" s="13" t="s">
        <v>1604</v>
      </c>
      <c r="K132" s="165" t="s">
        <v>82</v>
      </c>
      <c r="L132" s="207" t="s">
        <v>1352</v>
      </c>
      <c r="M132" s="85">
        <v>15</v>
      </c>
      <c r="N132" s="15">
        <f>IF(K132="Detected", 0.9,0)</f>
        <v>0.9</v>
      </c>
      <c r="O132" s="78">
        <f t="shared" si="29"/>
        <v>0</v>
      </c>
      <c r="P132" s="78">
        <f t="shared" si="30"/>
        <v>4.05</v>
      </c>
      <c r="Q132" s="153">
        <f t="shared" si="31"/>
        <v>0.4499999999999999</v>
      </c>
      <c r="R132" s="561" t="s">
        <v>4480</v>
      </c>
      <c r="S132" s="1"/>
    </row>
    <row r="133" spans="2:19" s="3" customFormat="1" ht="27.95" customHeight="1">
      <c r="B133" s="246"/>
      <c r="C133" s="244"/>
      <c r="D133" s="20"/>
      <c r="E133" s="21"/>
      <c r="F133" s="31"/>
      <c r="G133" s="168" t="s">
        <v>1327</v>
      </c>
      <c r="H133" s="164">
        <v>0.3</v>
      </c>
      <c r="I133" s="161" t="s">
        <v>204</v>
      </c>
      <c r="J133" s="13" t="s">
        <v>1604</v>
      </c>
      <c r="K133" s="165" t="s">
        <v>82</v>
      </c>
      <c r="L133" s="207" t="s">
        <v>1352</v>
      </c>
      <c r="M133" s="85">
        <f>M132</f>
        <v>15</v>
      </c>
      <c r="N133" s="15">
        <f>IF(K133="Detected", 0.9,0)</f>
        <v>0.9</v>
      </c>
      <c r="O133" s="78">
        <f t="shared" si="29"/>
        <v>0</v>
      </c>
      <c r="P133" s="78">
        <f t="shared" si="30"/>
        <v>4.05</v>
      </c>
      <c r="Q133" s="153">
        <f t="shared" si="31"/>
        <v>0.4499999999999999</v>
      </c>
      <c r="R133" s="558"/>
      <c r="S133" s="1"/>
    </row>
    <row r="134" spans="2:19" s="3" customFormat="1" ht="27.95" customHeight="1">
      <c r="B134" s="246"/>
      <c r="C134" s="244"/>
      <c r="D134" s="20"/>
      <c r="E134" s="21"/>
      <c r="F134" s="31"/>
      <c r="G134" s="168" t="s">
        <v>1328</v>
      </c>
      <c r="H134" s="164">
        <v>0.3</v>
      </c>
      <c r="I134" s="165" t="s">
        <v>68</v>
      </c>
      <c r="J134" s="13" t="s">
        <v>1604</v>
      </c>
      <c r="K134" s="165" t="s">
        <v>82</v>
      </c>
      <c r="L134" s="207" t="s">
        <v>1352</v>
      </c>
      <c r="M134" s="85">
        <f>M133</f>
        <v>15</v>
      </c>
      <c r="N134" s="15">
        <f>IF(K134="Detected", 0.9,0)</f>
        <v>0.9</v>
      </c>
      <c r="O134" s="78">
        <f t="shared" si="29"/>
        <v>0</v>
      </c>
      <c r="P134" s="78">
        <f t="shared" si="30"/>
        <v>4.05</v>
      </c>
      <c r="Q134" s="153">
        <f t="shared" si="31"/>
        <v>0.4499999999999999</v>
      </c>
      <c r="R134" s="558"/>
      <c r="S134" s="1"/>
    </row>
    <row r="135" spans="2:19" s="3" customFormat="1" ht="39.950000000000003" customHeight="1">
      <c r="B135" s="246"/>
      <c r="C135" s="244"/>
      <c r="D135" s="20"/>
      <c r="E135" s="21"/>
      <c r="F135" s="31"/>
      <c r="G135" s="168" t="s">
        <v>1329</v>
      </c>
      <c r="H135" s="164">
        <v>0.1</v>
      </c>
      <c r="I135" s="165" t="s">
        <v>68</v>
      </c>
      <c r="J135" s="13" t="s">
        <v>1604</v>
      </c>
      <c r="K135" s="165" t="s">
        <v>1374</v>
      </c>
      <c r="L135" s="207" t="s">
        <v>1352</v>
      </c>
      <c r="M135" s="93">
        <f>M134</f>
        <v>15</v>
      </c>
      <c r="N135" s="15">
        <f>IF(K135="Detected", 0.9,0)</f>
        <v>0.9</v>
      </c>
      <c r="O135" s="78">
        <f t="shared" si="29"/>
        <v>0</v>
      </c>
      <c r="P135" s="78">
        <f t="shared" si="30"/>
        <v>1.35</v>
      </c>
      <c r="Q135" s="153">
        <f t="shared" si="31"/>
        <v>0.14999999999999997</v>
      </c>
      <c r="R135" s="559"/>
      <c r="S135" s="1"/>
    </row>
    <row r="136" spans="2:19" s="3" customFormat="1" ht="27.95" customHeight="1">
      <c r="B136" s="246"/>
      <c r="C136" s="244"/>
      <c r="D136" s="17" t="s">
        <v>1605</v>
      </c>
      <c r="E136" s="18" t="s">
        <v>890</v>
      </c>
      <c r="F136" s="19" t="s">
        <v>1541</v>
      </c>
      <c r="G136" s="14" t="s">
        <v>12</v>
      </c>
      <c r="H136" s="15">
        <v>0.8</v>
      </c>
      <c r="I136" s="165" t="s">
        <v>68</v>
      </c>
      <c r="J136" s="13" t="s">
        <v>1604</v>
      </c>
      <c r="K136" s="165" t="s">
        <v>1374</v>
      </c>
      <c r="L136" s="207" t="s">
        <v>1352</v>
      </c>
      <c r="M136" s="85">
        <v>0.2</v>
      </c>
      <c r="N136" s="15">
        <f t="shared" si="28"/>
        <v>0.99</v>
      </c>
      <c r="O136" s="78">
        <f t="shared" si="29"/>
        <v>0</v>
      </c>
      <c r="P136" s="78">
        <f t="shared" si="30"/>
        <v>0.15840000000000004</v>
      </c>
      <c r="Q136" s="81">
        <f t="shared" si="31"/>
        <v>1.6000000000000018E-3</v>
      </c>
      <c r="R136" s="238"/>
      <c r="S136" s="1"/>
    </row>
    <row r="137" spans="2:19" s="3" customFormat="1" ht="27.95" customHeight="1">
      <c r="B137" s="246"/>
      <c r="C137" s="244"/>
      <c r="D137" s="20"/>
      <c r="E137" s="21"/>
      <c r="F137" s="31"/>
      <c r="G137" s="14" t="s">
        <v>13</v>
      </c>
      <c r="H137" s="15">
        <v>0.1</v>
      </c>
      <c r="I137" s="165" t="s">
        <v>941</v>
      </c>
      <c r="J137" s="13" t="s">
        <v>1369</v>
      </c>
      <c r="K137" s="165" t="s">
        <v>79</v>
      </c>
      <c r="L137" s="206" t="s">
        <v>109</v>
      </c>
      <c r="M137" s="85">
        <f>M136</f>
        <v>0.2</v>
      </c>
      <c r="N137" s="15">
        <f t="shared" si="28"/>
        <v>0</v>
      </c>
      <c r="O137" s="78">
        <f t="shared" si="29"/>
        <v>2.0000000000000004E-2</v>
      </c>
      <c r="P137" s="78">
        <f t="shared" si="30"/>
        <v>0</v>
      </c>
      <c r="Q137" s="81">
        <f t="shared" si="31"/>
        <v>0</v>
      </c>
      <c r="R137" s="238"/>
      <c r="S137" s="1"/>
    </row>
    <row r="138" spans="2:19" s="3" customFormat="1" ht="27.95" customHeight="1">
      <c r="B138" s="246"/>
      <c r="C138" s="244"/>
      <c r="D138" s="22"/>
      <c r="E138" s="23"/>
      <c r="F138" s="24"/>
      <c r="G138" s="14" t="s">
        <v>14</v>
      </c>
      <c r="H138" s="15">
        <v>0.1</v>
      </c>
      <c r="I138" s="165" t="s">
        <v>941</v>
      </c>
      <c r="J138" s="13" t="s">
        <v>1560</v>
      </c>
      <c r="K138" s="165" t="s">
        <v>79</v>
      </c>
      <c r="L138" s="13" t="s">
        <v>109</v>
      </c>
      <c r="M138" s="85">
        <f>M137</f>
        <v>0.2</v>
      </c>
      <c r="N138" s="15">
        <f t="shared" si="28"/>
        <v>0</v>
      </c>
      <c r="O138" s="78">
        <f t="shared" si="29"/>
        <v>2.0000000000000004E-2</v>
      </c>
      <c r="P138" s="78">
        <f t="shared" si="30"/>
        <v>0</v>
      </c>
      <c r="Q138" s="81">
        <f t="shared" si="31"/>
        <v>0</v>
      </c>
      <c r="R138" s="238"/>
      <c r="S138" s="1"/>
    </row>
    <row r="139" spans="2:19" s="3" customFormat="1" ht="27.95" customHeight="1">
      <c r="B139" s="246"/>
      <c r="C139" s="244"/>
      <c r="D139" s="17" t="s">
        <v>1606</v>
      </c>
      <c r="E139" s="18" t="s">
        <v>890</v>
      </c>
      <c r="F139" s="19" t="s">
        <v>1543</v>
      </c>
      <c r="G139" s="14" t="s">
        <v>12</v>
      </c>
      <c r="H139" s="15">
        <v>0.8</v>
      </c>
      <c r="I139" s="179" t="s">
        <v>222</v>
      </c>
      <c r="J139" s="13" t="s">
        <v>1560</v>
      </c>
      <c r="K139" s="165" t="s">
        <v>79</v>
      </c>
      <c r="L139" s="13" t="s">
        <v>109</v>
      </c>
      <c r="M139" s="85">
        <v>0.2</v>
      </c>
      <c r="N139" s="15">
        <f t="shared" ref="N139:N158" si="32">IF(K139="Detected", 0.99,0)</f>
        <v>0</v>
      </c>
      <c r="O139" s="78">
        <f t="shared" ref="O139:O158" si="33">IF(I139="Safe", M139*H139,0)</f>
        <v>0.16000000000000003</v>
      </c>
      <c r="P139" s="78">
        <f t="shared" ref="P139:P158" si="34">IF(I139="Dangerous",M139*H139*N139,0)</f>
        <v>0</v>
      </c>
      <c r="Q139" s="153">
        <f t="shared" ref="Q139:Q158" si="35">IF(P139=0,0,M139*H139*(1-N139))</f>
        <v>0</v>
      </c>
      <c r="R139" s="238"/>
      <c r="S139" s="1"/>
    </row>
    <row r="140" spans="2:19" s="3" customFormat="1" ht="27.95" customHeight="1">
      <c r="B140" s="246"/>
      <c r="C140" s="244"/>
      <c r="D140" s="20"/>
      <c r="E140" s="21"/>
      <c r="F140" s="31"/>
      <c r="G140" s="14" t="s">
        <v>13</v>
      </c>
      <c r="H140" s="15">
        <v>0.1</v>
      </c>
      <c r="I140" s="165" t="s">
        <v>339</v>
      </c>
      <c r="J140" s="13" t="s">
        <v>1608</v>
      </c>
      <c r="K140" s="165" t="s">
        <v>1374</v>
      </c>
      <c r="L140" s="207" t="s">
        <v>1352</v>
      </c>
      <c r="M140" s="85">
        <f>M139</f>
        <v>0.2</v>
      </c>
      <c r="N140" s="15">
        <f t="shared" si="32"/>
        <v>0.99</v>
      </c>
      <c r="O140" s="78">
        <f t="shared" si="33"/>
        <v>0</v>
      </c>
      <c r="P140" s="78">
        <f t="shared" si="34"/>
        <v>1.9800000000000005E-2</v>
      </c>
      <c r="Q140" s="153">
        <f t="shared" si="35"/>
        <v>2.0000000000000023E-4</v>
      </c>
      <c r="R140" s="238"/>
      <c r="S140" s="1"/>
    </row>
    <row r="141" spans="2:19" s="3" customFormat="1" ht="27.95" customHeight="1">
      <c r="B141" s="246"/>
      <c r="C141" s="244"/>
      <c r="D141" s="20"/>
      <c r="E141" s="21"/>
      <c r="F141" s="31"/>
      <c r="G141" s="90" t="s">
        <v>14</v>
      </c>
      <c r="H141" s="172">
        <v>0.1</v>
      </c>
      <c r="I141" s="179" t="s">
        <v>222</v>
      </c>
      <c r="J141" s="13" t="s">
        <v>1560</v>
      </c>
      <c r="K141" s="165" t="s">
        <v>79</v>
      </c>
      <c r="L141" s="13" t="s">
        <v>109</v>
      </c>
      <c r="M141" s="93">
        <f>M140</f>
        <v>0.2</v>
      </c>
      <c r="N141" s="15">
        <f t="shared" si="32"/>
        <v>0</v>
      </c>
      <c r="O141" s="78">
        <f t="shared" si="33"/>
        <v>2.0000000000000004E-2</v>
      </c>
      <c r="P141" s="78">
        <f t="shared" si="34"/>
        <v>0</v>
      </c>
      <c r="Q141" s="153">
        <f t="shared" si="35"/>
        <v>0</v>
      </c>
      <c r="R141" s="238"/>
      <c r="S141" s="1"/>
    </row>
    <row r="142" spans="2:19" s="3" customFormat="1" ht="27.95" customHeight="1">
      <c r="B142" s="246"/>
      <c r="C142" s="244"/>
      <c r="D142" s="17" t="s">
        <v>1152</v>
      </c>
      <c r="E142" s="18" t="s">
        <v>71</v>
      </c>
      <c r="F142" s="19" t="s">
        <v>1545</v>
      </c>
      <c r="G142" s="14" t="s">
        <v>205</v>
      </c>
      <c r="H142" s="15">
        <v>0.4</v>
      </c>
      <c r="I142" s="179" t="s">
        <v>222</v>
      </c>
      <c r="J142" s="13" t="s">
        <v>1560</v>
      </c>
      <c r="K142" s="165" t="s">
        <v>79</v>
      </c>
      <c r="L142" s="13" t="s">
        <v>109</v>
      </c>
      <c r="M142" s="85">
        <v>2</v>
      </c>
      <c r="N142" s="15">
        <f t="shared" si="32"/>
        <v>0</v>
      </c>
      <c r="O142" s="78">
        <f t="shared" si="33"/>
        <v>0.8</v>
      </c>
      <c r="P142" s="78">
        <f t="shared" si="34"/>
        <v>0</v>
      </c>
      <c r="Q142" s="153">
        <f t="shared" si="35"/>
        <v>0</v>
      </c>
      <c r="R142" s="238"/>
      <c r="S142" s="1"/>
    </row>
    <row r="143" spans="2:19" s="3" customFormat="1" ht="27.95" customHeight="1">
      <c r="B143" s="246"/>
      <c r="C143" s="244"/>
      <c r="D143" s="20"/>
      <c r="E143" s="21"/>
      <c r="F143" s="31"/>
      <c r="G143" s="14" t="s">
        <v>206</v>
      </c>
      <c r="H143" s="15">
        <v>0.4</v>
      </c>
      <c r="I143" s="165" t="s">
        <v>339</v>
      </c>
      <c r="J143" s="13" t="s">
        <v>1609</v>
      </c>
      <c r="K143" s="165" t="s">
        <v>1374</v>
      </c>
      <c r="L143" s="207" t="s">
        <v>1352</v>
      </c>
      <c r="M143" s="85">
        <f>M142</f>
        <v>2</v>
      </c>
      <c r="N143" s="15">
        <f t="shared" si="32"/>
        <v>0.99</v>
      </c>
      <c r="O143" s="78">
        <f t="shared" si="33"/>
        <v>0</v>
      </c>
      <c r="P143" s="78">
        <f t="shared" si="34"/>
        <v>0.79200000000000004</v>
      </c>
      <c r="Q143" s="153">
        <f t="shared" si="35"/>
        <v>8.0000000000000071E-3</v>
      </c>
      <c r="R143" s="238"/>
      <c r="S143" s="1"/>
    </row>
    <row r="144" spans="2:19" s="3" customFormat="1" ht="27.95" customHeight="1">
      <c r="B144" s="246"/>
      <c r="C144" s="244"/>
      <c r="D144" s="20"/>
      <c r="E144" s="21"/>
      <c r="F144" s="31"/>
      <c r="G144" s="90" t="s">
        <v>14</v>
      </c>
      <c r="H144" s="172">
        <v>0.2</v>
      </c>
      <c r="I144" s="179" t="s">
        <v>222</v>
      </c>
      <c r="J144" s="13" t="s">
        <v>1560</v>
      </c>
      <c r="K144" s="165" t="s">
        <v>79</v>
      </c>
      <c r="L144" s="13" t="s">
        <v>109</v>
      </c>
      <c r="M144" s="93">
        <f>M143</f>
        <v>2</v>
      </c>
      <c r="N144" s="172">
        <f t="shared" si="32"/>
        <v>0</v>
      </c>
      <c r="O144" s="174">
        <f t="shared" si="33"/>
        <v>0.4</v>
      </c>
      <c r="P144" s="174">
        <f t="shared" si="34"/>
        <v>0</v>
      </c>
      <c r="Q144" s="175">
        <f t="shared" si="35"/>
        <v>0</v>
      </c>
      <c r="R144" s="238"/>
      <c r="S144" s="1"/>
    </row>
    <row r="145" spans="2:19" s="3" customFormat="1" ht="27.95" customHeight="1">
      <c r="B145" s="246"/>
      <c r="C145" s="244"/>
      <c r="D145" s="17" t="s">
        <v>1607</v>
      </c>
      <c r="E145" s="18" t="s">
        <v>1547</v>
      </c>
      <c r="F145" s="19" t="s">
        <v>1546</v>
      </c>
      <c r="G145" s="168" t="s">
        <v>356</v>
      </c>
      <c r="H145" s="164">
        <v>0.25</v>
      </c>
      <c r="I145" s="179" t="s">
        <v>222</v>
      </c>
      <c r="J145" s="13" t="s">
        <v>1560</v>
      </c>
      <c r="K145" s="165" t="s">
        <v>79</v>
      </c>
      <c r="L145" s="13" t="s">
        <v>109</v>
      </c>
      <c r="M145" s="85">
        <v>1</v>
      </c>
      <c r="N145" s="15">
        <f t="shared" si="32"/>
        <v>0</v>
      </c>
      <c r="O145" s="78">
        <f t="shared" si="33"/>
        <v>0.25</v>
      </c>
      <c r="P145" s="78">
        <f t="shared" si="34"/>
        <v>0</v>
      </c>
      <c r="Q145" s="153">
        <f t="shared" si="35"/>
        <v>0</v>
      </c>
      <c r="R145" s="238"/>
      <c r="S145" s="1"/>
    </row>
    <row r="146" spans="2:19" s="3" customFormat="1" ht="27.95" customHeight="1">
      <c r="B146" s="246"/>
      <c r="C146" s="244"/>
      <c r="D146" s="20"/>
      <c r="E146" s="21"/>
      <c r="F146" s="31"/>
      <c r="G146" s="168" t="s">
        <v>886</v>
      </c>
      <c r="H146" s="164">
        <v>0.25</v>
      </c>
      <c r="I146" s="165" t="s">
        <v>339</v>
      </c>
      <c r="J146" s="13" t="s">
        <v>1610</v>
      </c>
      <c r="K146" s="165" t="s">
        <v>1374</v>
      </c>
      <c r="L146" s="207" t="s">
        <v>1352</v>
      </c>
      <c r="M146" s="85">
        <f>M145</f>
        <v>1</v>
      </c>
      <c r="N146" s="15">
        <f t="shared" si="32"/>
        <v>0.99</v>
      </c>
      <c r="O146" s="78">
        <f t="shared" si="33"/>
        <v>0</v>
      </c>
      <c r="P146" s="78">
        <f t="shared" si="34"/>
        <v>0.2475</v>
      </c>
      <c r="Q146" s="153">
        <f t="shared" si="35"/>
        <v>2.5000000000000022E-3</v>
      </c>
      <c r="R146" s="238"/>
      <c r="S146" s="1"/>
    </row>
    <row r="147" spans="2:19" s="3" customFormat="1" ht="27.95" customHeight="1">
      <c r="B147" s="246"/>
      <c r="C147" s="244"/>
      <c r="D147" s="20"/>
      <c r="E147" s="21"/>
      <c r="F147" s="31"/>
      <c r="G147" s="168" t="s">
        <v>887</v>
      </c>
      <c r="H147" s="164">
        <v>0.25</v>
      </c>
      <c r="I147" s="165" t="s">
        <v>339</v>
      </c>
      <c r="J147" s="13" t="s">
        <v>1611</v>
      </c>
      <c r="K147" s="165" t="s">
        <v>1374</v>
      </c>
      <c r="L147" s="207" t="s">
        <v>1352</v>
      </c>
      <c r="M147" s="85">
        <f>M146</f>
        <v>1</v>
      </c>
      <c r="N147" s="15">
        <f t="shared" si="32"/>
        <v>0.99</v>
      </c>
      <c r="O147" s="78">
        <f t="shared" si="33"/>
        <v>0</v>
      </c>
      <c r="P147" s="78">
        <f t="shared" si="34"/>
        <v>0.2475</v>
      </c>
      <c r="Q147" s="153">
        <f t="shared" si="35"/>
        <v>2.5000000000000022E-3</v>
      </c>
      <c r="R147" s="238"/>
      <c r="S147" s="1"/>
    </row>
    <row r="148" spans="2:19" s="3" customFormat="1" ht="27.95" customHeight="1">
      <c r="B148" s="246"/>
      <c r="C148" s="244"/>
      <c r="D148" s="20"/>
      <c r="E148" s="21"/>
      <c r="F148" s="31"/>
      <c r="G148" s="186" t="s">
        <v>888</v>
      </c>
      <c r="H148" s="183">
        <v>0.25</v>
      </c>
      <c r="I148" s="165" t="s">
        <v>339</v>
      </c>
      <c r="J148" s="13" t="s">
        <v>1612</v>
      </c>
      <c r="K148" s="165" t="s">
        <v>1374</v>
      </c>
      <c r="L148" s="207" t="s">
        <v>1352</v>
      </c>
      <c r="M148" s="93">
        <f>M147</f>
        <v>1</v>
      </c>
      <c r="N148" s="15">
        <f t="shared" si="32"/>
        <v>0.99</v>
      </c>
      <c r="O148" s="78">
        <f t="shared" si="33"/>
        <v>0</v>
      </c>
      <c r="P148" s="78">
        <f t="shared" si="34"/>
        <v>0.2475</v>
      </c>
      <c r="Q148" s="153">
        <f t="shared" si="35"/>
        <v>2.5000000000000022E-3</v>
      </c>
      <c r="R148" s="238"/>
      <c r="S148" s="1"/>
    </row>
    <row r="149" spans="2:19" s="3" customFormat="1" ht="27.95" customHeight="1">
      <c r="B149" s="246"/>
      <c r="C149" s="244"/>
      <c r="D149" s="17" t="s">
        <v>107</v>
      </c>
      <c r="E149" s="18" t="s">
        <v>890</v>
      </c>
      <c r="F149" s="19" t="s">
        <v>1541</v>
      </c>
      <c r="G149" s="14" t="s">
        <v>12</v>
      </c>
      <c r="H149" s="15">
        <v>0.8</v>
      </c>
      <c r="I149" s="165" t="s">
        <v>68</v>
      </c>
      <c r="J149" s="13" t="s">
        <v>1613</v>
      </c>
      <c r="K149" s="165" t="s">
        <v>1374</v>
      </c>
      <c r="L149" s="207" t="s">
        <v>1352</v>
      </c>
      <c r="M149" s="85">
        <v>0.2</v>
      </c>
      <c r="N149" s="15">
        <f t="shared" si="32"/>
        <v>0.99</v>
      </c>
      <c r="O149" s="78">
        <f t="shared" si="33"/>
        <v>0</v>
      </c>
      <c r="P149" s="78">
        <f t="shared" si="34"/>
        <v>0.15840000000000004</v>
      </c>
      <c r="Q149" s="153">
        <f t="shared" si="35"/>
        <v>1.6000000000000018E-3</v>
      </c>
      <c r="R149" s="238"/>
      <c r="S149" s="1"/>
    </row>
    <row r="150" spans="2:19" s="3" customFormat="1" ht="27.95" customHeight="1">
      <c r="B150" s="246"/>
      <c r="C150" s="244"/>
      <c r="D150" s="20"/>
      <c r="E150" s="21"/>
      <c r="F150" s="31"/>
      <c r="G150" s="14" t="s">
        <v>13</v>
      </c>
      <c r="H150" s="15">
        <v>0.1</v>
      </c>
      <c r="I150" s="165" t="s">
        <v>941</v>
      </c>
      <c r="J150" s="13" t="s">
        <v>1369</v>
      </c>
      <c r="K150" s="165" t="s">
        <v>79</v>
      </c>
      <c r="L150" s="206" t="s">
        <v>109</v>
      </c>
      <c r="M150" s="85">
        <f>M149</f>
        <v>0.2</v>
      </c>
      <c r="N150" s="15">
        <f t="shared" si="32"/>
        <v>0</v>
      </c>
      <c r="O150" s="78">
        <f t="shared" si="33"/>
        <v>2.0000000000000004E-2</v>
      </c>
      <c r="P150" s="78">
        <f t="shared" si="34"/>
        <v>0</v>
      </c>
      <c r="Q150" s="153">
        <f t="shared" si="35"/>
        <v>0</v>
      </c>
      <c r="R150" s="238"/>
      <c r="S150" s="1"/>
    </row>
    <row r="151" spans="2:19" s="3" customFormat="1" ht="27.95" customHeight="1">
      <c r="B151" s="246"/>
      <c r="C151" s="244"/>
      <c r="D151" s="20"/>
      <c r="E151" s="21"/>
      <c r="F151" s="31"/>
      <c r="G151" s="90" t="s">
        <v>14</v>
      </c>
      <c r="H151" s="172">
        <v>0.1</v>
      </c>
      <c r="I151" s="165" t="s">
        <v>941</v>
      </c>
      <c r="J151" s="13" t="s">
        <v>1560</v>
      </c>
      <c r="K151" s="165" t="s">
        <v>79</v>
      </c>
      <c r="L151" s="13" t="s">
        <v>109</v>
      </c>
      <c r="M151" s="93">
        <f>M150</f>
        <v>0.2</v>
      </c>
      <c r="N151" s="172">
        <f t="shared" si="32"/>
        <v>0</v>
      </c>
      <c r="O151" s="174">
        <f t="shared" si="33"/>
        <v>2.0000000000000004E-2</v>
      </c>
      <c r="P151" s="174">
        <f t="shared" si="34"/>
        <v>0</v>
      </c>
      <c r="Q151" s="175">
        <f t="shared" si="35"/>
        <v>0</v>
      </c>
      <c r="R151" s="238"/>
      <c r="S151" s="1"/>
    </row>
    <row r="152" spans="2:19" s="3" customFormat="1" ht="27.95" customHeight="1">
      <c r="B152" s="246"/>
      <c r="C152" s="218" t="s">
        <v>1620</v>
      </c>
      <c r="D152" s="17" t="s">
        <v>1614</v>
      </c>
      <c r="E152" s="18" t="s">
        <v>1247</v>
      </c>
      <c r="F152" s="19" t="s">
        <v>1295</v>
      </c>
      <c r="G152" s="168" t="s">
        <v>1326</v>
      </c>
      <c r="H152" s="164">
        <v>0.3</v>
      </c>
      <c r="I152" s="165" t="s">
        <v>1083</v>
      </c>
      <c r="J152" s="13" t="s">
        <v>1621</v>
      </c>
      <c r="K152" s="165" t="s">
        <v>82</v>
      </c>
      <c r="L152" s="207" t="s">
        <v>1352</v>
      </c>
      <c r="M152" s="85">
        <v>15</v>
      </c>
      <c r="N152" s="15">
        <f>IF(K152="Detected", 0.9,0)</f>
        <v>0.9</v>
      </c>
      <c r="O152" s="78">
        <f t="shared" si="33"/>
        <v>0</v>
      </c>
      <c r="P152" s="78">
        <f t="shared" si="34"/>
        <v>4.05</v>
      </c>
      <c r="Q152" s="153">
        <f t="shared" si="35"/>
        <v>0.4499999999999999</v>
      </c>
      <c r="R152" s="561" t="s">
        <v>4480</v>
      </c>
      <c r="S152" s="1"/>
    </row>
    <row r="153" spans="2:19" s="3" customFormat="1" ht="39.950000000000003" customHeight="1">
      <c r="B153" s="246"/>
      <c r="C153" s="244"/>
      <c r="D153" s="20"/>
      <c r="E153" s="21"/>
      <c r="F153" s="31"/>
      <c r="G153" s="168" t="s">
        <v>1327</v>
      </c>
      <c r="H153" s="164">
        <v>0.3</v>
      </c>
      <c r="I153" s="161" t="s">
        <v>204</v>
      </c>
      <c r="J153" s="13" t="s">
        <v>1621</v>
      </c>
      <c r="K153" s="165" t="s">
        <v>82</v>
      </c>
      <c r="L153" s="207" t="s">
        <v>1352</v>
      </c>
      <c r="M153" s="85">
        <f>M152</f>
        <v>15</v>
      </c>
      <c r="N153" s="15">
        <f>IF(K153="Detected", 0.9,0)</f>
        <v>0.9</v>
      </c>
      <c r="O153" s="78">
        <f t="shared" si="33"/>
        <v>0</v>
      </c>
      <c r="P153" s="78">
        <f t="shared" si="34"/>
        <v>4.05</v>
      </c>
      <c r="Q153" s="153">
        <f t="shared" si="35"/>
        <v>0.4499999999999999</v>
      </c>
      <c r="R153" s="558"/>
      <c r="S153" s="1"/>
    </row>
    <row r="154" spans="2:19" s="3" customFormat="1" ht="27.95" customHeight="1">
      <c r="B154" s="246"/>
      <c r="C154" s="244"/>
      <c r="D154" s="20"/>
      <c r="E154" s="21"/>
      <c r="F154" s="31"/>
      <c r="G154" s="168" t="s">
        <v>1328</v>
      </c>
      <c r="H154" s="164">
        <v>0.3</v>
      </c>
      <c r="I154" s="165" t="s">
        <v>68</v>
      </c>
      <c r="J154" s="13" t="s">
        <v>1621</v>
      </c>
      <c r="K154" s="165" t="s">
        <v>82</v>
      </c>
      <c r="L154" s="207" t="s">
        <v>1352</v>
      </c>
      <c r="M154" s="85">
        <f>M153</f>
        <v>15</v>
      </c>
      <c r="N154" s="15">
        <f t="shared" ref="N154:N155" si="36">IF(K154="Detected", 0.9,0)</f>
        <v>0.9</v>
      </c>
      <c r="O154" s="78">
        <f t="shared" si="33"/>
        <v>0</v>
      </c>
      <c r="P154" s="78">
        <f t="shared" si="34"/>
        <v>4.05</v>
      </c>
      <c r="Q154" s="153">
        <f t="shared" si="35"/>
        <v>0.4499999999999999</v>
      </c>
      <c r="R154" s="558"/>
      <c r="S154" s="1"/>
    </row>
    <row r="155" spans="2:19" s="3" customFormat="1" ht="39.950000000000003" customHeight="1">
      <c r="B155" s="246"/>
      <c r="C155" s="244"/>
      <c r="D155" s="20"/>
      <c r="E155" s="21"/>
      <c r="F155" s="31"/>
      <c r="G155" s="168" t="s">
        <v>1329</v>
      </c>
      <c r="H155" s="164">
        <v>0.1</v>
      </c>
      <c r="I155" s="165" t="s">
        <v>68</v>
      </c>
      <c r="J155" s="13" t="s">
        <v>1621</v>
      </c>
      <c r="K155" s="165" t="s">
        <v>1374</v>
      </c>
      <c r="L155" s="207" t="s">
        <v>1352</v>
      </c>
      <c r="M155" s="93">
        <f>M154</f>
        <v>15</v>
      </c>
      <c r="N155" s="15">
        <f t="shared" si="36"/>
        <v>0.9</v>
      </c>
      <c r="O155" s="78">
        <f t="shared" si="33"/>
        <v>0</v>
      </c>
      <c r="P155" s="78">
        <f t="shared" si="34"/>
        <v>1.35</v>
      </c>
      <c r="Q155" s="153">
        <f t="shared" si="35"/>
        <v>0.14999999999999997</v>
      </c>
      <c r="R155" s="559"/>
      <c r="S155" s="1"/>
    </row>
    <row r="156" spans="2:19" s="3" customFormat="1" ht="27.95" customHeight="1">
      <c r="B156" s="246"/>
      <c r="C156" s="244"/>
      <c r="D156" s="17" t="s">
        <v>1615</v>
      </c>
      <c r="E156" s="18" t="s">
        <v>890</v>
      </c>
      <c r="F156" s="19" t="s">
        <v>1541</v>
      </c>
      <c r="G156" s="14" t="s">
        <v>12</v>
      </c>
      <c r="H156" s="15">
        <v>0.8</v>
      </c>
      <c r="I156" s="165" t="s">
        <v>68</v>
      </c>
      <c r="J156" s="13" t="s">
        <v>1621</v>
      </c>
      <c r="K156" s="165" t="s">
        <v>1374</v>
      </c>
      <c r="L156" s="207" t="s">
        <v>1352</v>
      </c>
      <c r="M156" s="85">
        <v>0.2</v>
      </c>
      <c r="N156" s="15">
        <f t="shared" si="32"/>
        <v>0.99</v>
      </c>
      <c r="O156" s="78">
        <f t="shared" si="33"/>
        <v>0</v>
      </c>
      <c r="P156" s="78">
        <f t="shared" si="34"/>
        <v>0.15840000000000004</v>
      </c>
      <c r="Q156" s="81">
        <f t="shared" si="35"/>
        <v>1.6000000000000018E-3</v>
      </c>
      <c r="R156" s="238"/>
      <c r="S156" s="1"/>
    </row>
    <row r="157" spans="2:19" s="3" customFormat="1" ht="27.95" customHeight="1">
      <c r="B157" s="246"/>
      <c r="C157" s="244"/>
      <c r="D157" s="20"/>
      <c r="E157" s="21"/>
      <c r="F157" s="31"/>
      <c r="G157" s="14" t="s">
        <v>13</v>
      </c>
      <c r="H157" s="15">
        <v>0.1</v>
      </c>
      <c r="I157" s="165" t="s">
        <v>941</v>
      </c>
      <c r="J157" s="13" t="s">
        <v>1369</v>
      </c>
      <c r="K157" s="165" t="s">
        <v>79</v>
      </c>
      <c r="L157" s="206" t="s">
        <v>109</v>
      </c>
      <c r="M157" s="85">
        <f>M156</f>
        <v>0.2</v>
      </c>
      <c r="N157" s="15">
        <f t="shared" si="32"/>
        <v>0</v>
      </c>
      <c r="O157" s="78">
        <f t="shared" si="33"/>
        <v>2.0000000000000004E-2</v>
      </c>
      <c r="P157" s="78">
        <f t="shared" si="34"/>
        <v>0</v>
      </c>
      <c r="Q157" s="81">
        <f t="shared" si="35"/>
        <v>0</v>
      </c>
      <c r="R157" s="238"/>
      <c r="S157" s="1"/>
    </row>
    <row r="158" spans="2:19" s="3" customFormat="1" ht="27.95" customHeight="1">
      <c r="B158" s="246"/>
      <c r="C158" s="244"/>
      <c r="D158" s="22"/>
      <c r="E158" s="23"/>
      <c r="F158" s="24"/>
      <c r="G158" s="14" t="s">
        <v>14</v>
      </c>
      <c r="H158" s="15">
        <v>0.1</v>
      </c>
      <c r="I158" s="165" t="s">
        <v>941</v>
      </c>
      <c r="J158" s="13" t="s">
        <v>1560</v>
      </c>
      <c r="K158" s="165" t="s">
        <v>79</v>
      </c>
      <c r="L158" s="13" t="s">
        <v>109</v>
      </c>
      <c r="M158" s="85">
        <f>M157</f>
        <v>0.2</v>
      </c>
      <c r="N158" s="15">
        <f t="shared" si="32"/>
        <v>0</v>
      </c>
      <c r="O158" s="78">
        <f t="shared" si="33"/>
        <v>2.0000000000000004E-2</v>
      </c>
      <c r="P158" s="78">
        <f t="shared" si="34"/>
        <v>0</v>
      </c>
      <c r="Q158" s="81">
        <f t="shared" si="35"/>
        <v>0</v>
      </c>
      <c r="R158" s="238"/>
      <c r="S158" s="1"/>
    </row>
    <row r="159" spans="2:19" s="3" customFormat="1" ht="27.95" customHeight="1">
      <c r="B159" s="246"/>
      <c r="C159" s="244"/>
      <c r="D159" s="17" t="s">
        <v>1616</v>
      </c>
      <c r="E159" s="18" t="s">
        <v>890</v>
      </c>
      <c r="F159" s="19" t="s">
        <v>1543</v>
      </c>
      <c r="G159" s="14" t="s">
        <v>12</v>
      </c>
      <c r="H159" s="15">
        <v>0.8</v>
      </c>
      <c r="I159" s="179" t="s">
        <v>222</v>
      </c>
      <c r="J159" s="13" t="s">
        <v>1560</v>
      </c>
      <c r="K159" s="165" t="s">
        <v>79</v>
      </c>
      <c r="L159" s="13" t="s">
        <v>109</v>
      </c>
      <c r="M159" s="85">
        <v>0.2</v>
      </c>
      <c r="N159" s="15">
        <f t="shared" ref="N159:N178" si="37">IF(K159="Detected", 0.99,0)</f>
        <v>0</v>
      </c>
      <c r="O159" s="78">
        <f t="shared" ref="O159:O178" si="38">IF(I159="Safe", M159*H159,0)</f>
        <v>0.16000000000000003</v>
      </c>
      <c r="P159" s="78">
        <f t="shared" ref="P159:P178" si="39">IF(I159="Dangerous",M159*H159*N159,0)</f>
        <v>0</v>
      </c>
      <c r="Q159" s="153">
        <f t="shared" ref="Q159:Q178" si="40">IF(P159=0,0,M159*H159*(1-N159))</f>
        <v>0</v>
      </c>
      <c r="R159" s="238"/>
      <c r="S159" s="1"/>
    </row>
    <row r="160" spans="2:19" s="3" customFormat="1" ht="27.95" customHeight="1">
      <c r="B160" s="246"/>
      <c r="C160" s="244"/>
      <c r="D160" s="20"/>
      <c r="E160" s="21"/>
      <c r="F160" s="31"/>
      <c r="G160" s="14" t="s">
        <v>13</v>
      </c>
      <c r="H160" s="15">
        <v>0.1</v>
      </c>
      <c r="I160" s="165" t="s">
        <v>339</v>
      </c>
      <c r="J160" s="13" t="s">
        <v>1622</v>
      </c>
      <c r="K160" s="165" t="s">
        <v>1374</v>
      </c>
      <c r="L160" s="207" t="s">
        <v>1352</v>
      </c>
      <c r="M160" s="85">
        <f>M159</f>
        <v>0.2</v>
      </c>
      <c r="N160" s="15">
        <f t="shared" si="37"/>
        <v>0.99</v>
      </c>
      <c r="O160" s="78">
        <f t="shared" si="38"/>
        <v>0</v>
      </c>
      <c r="P160" s="78">
        <f t="shared" si="39"/>
        <v>1.9800000000000005E-2</v>
      </c>
      <c r="Q160" s="153">
        <f t="shared" si="40"/>
        <v>2.0000000000000023E-4</v>
      </c>
      <c r="R160" s="238"/>
      <c r="S160" s="1"/>
    </row>
    <row r="161" spans="2:19" s="3" customFormat="1" ht="27.95" customHeight="1">
      <c r="B161" s="246"/>
      <c r="C161" s="244"/>
      <c r="D161" s="20"/>
      <c r="E161" s="21"/>
      <c r="F161" s="31"/>
      <c r="G161" s="90" t="s">
        <v>14</v>
      </c>
      <c r="H161" s="172">
        <v>0.1</v>
      </c>
      <c r="I161" s="179" t="s">
        <v>222</v>
      </c>
      <c r="J161" s="13" t="s">
        <v>1560</v>
      </c>
      <c r="K161" s="165" t="s">
        <v>79</v>
      </c>
      <c r="L161" s="13" t="s">
        <v>109</v>
      </c>
      <c r="M161" s="93">
        <f>M160</f>
        <v>0.2</v>
      </c>
      <c r="N161" s="15">
        <f t="shared" si="37"/>
        <v>0</v>
      </c>
      <c r="O161" s="78">
        <f t="shared" si="38"/>
        <v>2.0000000000000004E-2</v>
      </c>
      <c r="P161" s="78">
        <f t="shared" si="39"/>
        <v>0</v>
      </c>
      <c r="Q161" s="153">
        <f t="shared" si="40"/>
        <v>0</v>
      </c>
      <c r="R161" s="238"/>
      <c r="S161" s="1"/>
    </row>
    <row r="162" spans="2:19" s="3" customFormat="1" ht="27.95" customHeight="1">
      <c r="B162" s="246"/>
      <c r="C162" s="244"/>
      <c r="D162" s="17" t="s">
        <v>1617</v>
      </c>
      <c r="E162" s="18" t="s">
        <v>71</v>
      </c>
      <c r="F162" s="19" t="s">
        <v>1545</v>
      </c>
      <c r="G162" s="14" t="s">
        <v>205</v>
      </c>
      <c r="H162" s="15">
        <v>0.4</v>
      </c>
      <c r="I162" s="179" t="s">
        <v>222</v>
      </c>
      <c r="J162" s="13" t="s">
        <v>1560</v>
      </c>
      <c r="K162" s="165" t="s">
        <v>79</v>
      </c>
      <c r="L162" s="13" t="s">
        <v>109</v>
      </c>
      <c r="M162" s="85">
        <v>2</v>
      </c>
      <c r="N162" s="15">
        <f t="shared" si="37"/>
        <v>0</v>
      </c>
      <c r="O162" s="78">
        <f t="shared" si="38"/>
        <v>0.8</v>
      </c>
      <c r="P162" s="78">
        <f t="shared" si="39"/>
        <v>0</v>
      </c>
      <c r="Q162" s="153">
        <f t="shared" si="40"/>
        <v>0</v>
      </c>
      <c r="R162" s="238"/>
      <c r="S162" s="1"/>
    </row>
    <row r="163" spans="2:19" s="3" customFormat="1" ht="27.95" customHeight="1">
      <c r="B163" s="246"/>
      <c r="C163" s="244"/>
      <c r="D163" s="20"/>
      <c r="E163" s="21"/>
      <c r="F163" s="31"/>
      <c r="G163" s="14" t="s">
        <v>206</v>
      </c>
      <c r="H163" s="15">
        <v>0.4</v>
      </c>
      <c r="I163" s="165" t="s">
        <v>339</v>
      </c>
      <c r="J163" s="13" t="s">
        <v>1622</v>
      </c>
      <c r="K163" s="165" t="s">
        <v>1374</v>
      </c>
      <c r="L163" s="207" t="s">
        <v>1352</v>
      </c>
      <c r="M163" s="85">
        <f>M162</f>
        <v>2</v>
      </c>
      <c r="N163" s="15">
        <f t="shared" si="37"/>
        <v>0.99</v>
      </c>
      <c r="O163" s="78">
        <f t="shared" si="38"/>
        <v>0</v>
      </c>
      <c r="P163" s="78">
        <f t="shared" si="39"/>
        <v>0.79200000000000004</v>
      </c>
      <c r="Q163" s="153">
        <f t="shared" si="40"/>
        <v>8.0000000000000071E-3</v>
      </c>
      <c r="R163" s="238"/>
      <c r="S163" s="1"/>
    </row>
    <row r="164" spans="2:19" s="3" customFormat="1" ht="27.95" customHeight="1">
      <c r="B164" s="246"/>
      <c r="C164" s="244"/>
      <c r="D164" s="20"/>
      <c r="E164" s="21"/>
      <c r="F164" s="31"/>
      <c r="G164" s="90" t="s">
        <v>14</v>
      </c>
      <c r="H164" s="172">
        <v>0.2</v>
      </c>
      <c r="I164" s="179" t="s">
        <v>222</v>
      </c>
      <c r="J164" s="13" t="s">
        <v>1560</v>
      </c>
      <c r="K164" s="165" t="s">
        <v>79</v>
      </c>
      <c r="L164" s="13" t="s">
        <v>109</v>
      </c>
      <c r="M164" s="93">
        <f>M163</f>
        <v>2</v>
      </c>
      <c r="N164" s="172">
        <f t="shared" si="37"/>
        <v>0</v>
      </c>
      <c r="O164" s="174">
        <f t="shared" si="38"/>
        <v>0.4</v>
      </c>
      <c r="P164" s="174">
        <f t="shared" si="39"/>
        <v>0</v>
      </c>
      <c r="Q164" s="175">
        <f t="shared" si="40"/>
        <v>0</v>
      </c>
      <c r="R164" s="238"/>
      <c r="S164" s="1"/>
    </row>
    <row r="165" spans="2:19" s="3" customFormat="1" ht="27.95" customHeight="1">
      <c r="B165" s="246"/>
      <c r="C165" s="244"/>
      <c r="D165" s="17" t="s">
        <v>1618</v>
      </c>
      <c r="E165" s="18" t="s">
        <v>1547</v>
      </c>
      <c r="F165" s="19" t="s">
        <v>1546</v>
      </c>
      <c r="G165" s="168" t="s">
        <v>356</v>
      </c>
      <c r="H165" s="164">
        <v>0.25</v>
      </c>
      <c r="I165" s="179" t="s">
        <v>222</v>
      </c>
      <c r="J165" s="13" t="s">
        <v>1560</v>
      </c>
      <c r="K165" s="165" t="s">
        <v>79</v>
      </c>
      <c r="L165" s="13" t="s">
        <v>109</v>
      </c>
      <c r="M165" s="85">
        <v>1</v>
      </c>
      <c r="N165" s="15">
        <f t="shared" si="37"/>
        <v>0</v>
      </c>
      <c r="O165" s="78">
        <f t="shared" si="38"/>
        <v>0.25</v>
      </c>
      <c r="P165" s="78">
        <f t="shared" si="39"/>
        <v>0</v>
      </c>
      <c r="Q165" s="153">
        <f t="shared" si="40"/>
        <v>0</v>
      </c>
      <c r="R165" s="238"/>
      <c r="S165" s="1"/>
    </row>
    <row r="166" spans="2:19" s="3" customFormat="1" ht="27.95" customHeight="1">
      <c r="B166" s="246"/>
      <c r="C166" s="21"/>
      <c r="D166" s="20"/>
      <c r="E166" s="21"/>
      <c r="F166" s="31"/>
      <c r="G166" s="168" t="s">
        <v>886</v>
      </c>
      <c r="H166" s="164">
        <v>0.25</v>
      </c>
      <c r="I166" s="165" t="s">
        <v>339</v>
      </c>
      <c r="J166" s="13" t="s">
        <v>1622</v>
      </c>
      <c r="K166" s="165" t="s">
        <v>1374</v>
      </c>
      <c r="L166" s="207" t="s">
        <v>1352</v>
      </c>
      <c r="M166" s="85">
        <f>M165</f>
        <v>1</v>
      </c>
      <c r="N166" s="15">
        <f t="shared" si="37"/>
        <v>0.99</v>
      </c>
      <c r="O166" s="78">
        <f t="shared" si="38"/>
        <v>0</v>
      </c>
      <c r="P166" s="78">
        <f t="shared" si="39"/>
        <v>0.2475</v>
      </c>
      <c r="Q166" s="153">
        <f t="shared" si="40"/>
        <v>2.5000000000000022E-3</v>
      </c>
      <c r="R166" s="238"/>
      <c r="S166" s="1"/>
    </row>
    <row r="167" spans="2:19" s="3" customFormat="1" ht="27.95" customHeight="1">
      <c r="B167" s="246"/>
      <c r="C167" s="21"/>
      <c r="D167" s="20"/>
      <c r="E167" s="21"/>
      <c r="F167" s="31"/>
      <c r="G167" s="168" t="s">
        <v>887</v>
      </c>
      <c r="H167" s="164">
        <v>0.25</v>
      </c>
      <c r="I167" s="165" t="s">
        <v>339</v>
      </c>
      <c r="J167" s="13" t="s">
        <v>1622</v>
      </c>
      <c r="K167" s="165" t="s">
        <v>1374</v>
      </c>
      <c r="L167" s="207" t="s">
        <v>1352</v>
      </c>
      <c r="M167" s="85">
        <f>M166</f>
        <v>1</v>
      </c>
      <c r="N167" s="15">
        <f t="shared" si="37"/>
        <v>0.99</v>
      </c>
      <c r="O167" s="78">
        <f t="shared" si="38"/>
        <v>0</v>
      </c>
      <c r="P167" s="78">
        <f t="shared" si="39"/>
        <v>0.2475</v>
      </c>
      <c r="Q167" s="153">
        <f t="shared" si="40"/>
        <v>2.5000000000000022E-3</v>
      </c>
      <c r="R167" s="238"/>
      <c r="S167" s="1"/>
    </row>
    <row r="168" spans="2:19" s="3" customFormat="1" ht="27.95" customHeight="1">
      <c r="B168" s="246"/>
      <c r="C168" s="21"/>
      <c r="D168" s="20"/>
      <c r="E168" s="21"/>
      <c r="F168" s="31"/>
      <c r="G168" s="186" t="s">
        <v>888</v>
      </c>
      <c r="H168" s="183">
        <v>0.25</v>
      </c>
      <c r="I168" s="165" t="s">
        <v>339</v>
      </c>
      <c r="J168" s="13" t="s">
        <v>1622</v>
      </c>
      <c r="K168" s="165" t="s">
        <v>1374</v>
      </c>
      <c r="L168" s="207" t="s">
        <v>1352</v>
      </c>
      <c r="M168" s="93">
        <f>M167</f>
        <v>1</v>
      </c>
      <c r="N168" s="15">
        <f t="shared" si="37"/>
        <v>0.99</v>
      </c>
      <c r="O168" s="78">
        <f t="shared" si="38"/>
        <v>0</v>
      </c>
      <c r="P168" s="78">
        <f t="shared" si="39"/>
        <v>0.2475</v>
      </c>
      <c r="Q168" s="153">
        <f t="shared" si="40"/>
        <v>2.5000000000000022E-3</v>
      </c>
      <c r="R168" s="238"/>
      <c r="S168" s="1"/>
    </row>
    <row r="169" spans="2:19" s="3" customFormat="1" ht="27.95" customHeight="1">
      <c r="B169" s="246"/>
      <c r="C169" s="21"/>
      <c r="D169" s="17" t="s">
        <v>1619</v>
      </c>
      <c r="E169" s="18" t="s">
        <v>890</v>
      </c>
      <c r="F169" s="19" t="s">
        <v>1541</v>
      </c>
      <c r="G169" s="14" t="s">
        <v>12</v>
      </c>
      <c r="H169" s="15">
        <v>0.8</v>
      </c>
      <c r="I169" s="165" t="s">
        <v>68</v>
      </c>
      <c r="J169" s="13" t="s">
        <v>1621</v>
      </c>
      <c r="K169" s="165" t="s">
        <v>1374</v>
      </c>
      <c r="L169" s="207" t="s">
        <v>1352</v>
      </c>
      <c r="M169" s="85">
        <v>0.2</v>
      </c>
      <c r="N169" s="15">
        <f t="shared" si="37"/>
        <v>0.99</v>
      </c>
      <c r="O169" s="78">
        <f t="shared" si="38"/>
        <v>0</v>
      </c>
      <c r="P169" s="78">
        <f t="shared" si="39"/>
        <v>0.15840000000000004</v>
      </c>
      <c r="Q169" s="153">
        <f t="shared" si="40"/>
        <v>1.6000000000000018E-3</v>
      </c>
      <c r="R169" s="238"/>
      <c r="S169" s="1"/>
    </row>
    <row r="170" spans="2:19" s="3" customFormat="1" ht="27.95" customHeight="1">
      <c r="B170" s="246"/>
      <c r="C170" s="21"/>
      <c r="D170" s="20"/>
      <c r="E170" s="21"/>
      <c r="F170" s="31"/>
      <c r="G170" s="14" t="s">
        <v>13</v>
      </c>
      <c r="H170" s="15">
        <v>0.1</v>
      </c>
      <c r="I170" s="165" t="s">
        <v>941</v>
      </c>
      <c r="J170" s="13" t="s">
        <v>1369</v>
      </c>
      <c r="K170" s="165" t="s">
        <v>79</v>
      </c>
      <c r="L170" s="206" t="s">
        <v>109</v>
      </c>
      <c r="M170" s="85">
        <f>M169</f>
        <v>0.2</v>
      </c>
      <c r="N170" s="15">
        <f t="shared" si="37"/>
        <v>0</v>
      </c>
      <c r="O170" s="78">
        <f t="shared" si="38"/>
        <v>2.0000000000000004E-2</v>
      </c>
      <c r="P170" s="78">
        <f t="shared" si="39"/>
        <v>0</v>
      </c>
      <c r="Q170" s="153">
        <f t="shared" si="40"/>
        <v>0</v>
      </c>
      <c r="R170" s="238"/>
      <c r="S170" s="1"/>
    </row>
    <row r="171" spans="2:19" s="3" customFormat="1" ht="27.95" customHeight="1">
      <c r="B171" s="246"/>
      <c r="C171" s="21"/>
      <c r="D171" s="20"/>
      <c r="E171" s="21"/>
      <c r="F171" s="31"/>
      <c r="G171" s="90" t="s">
        <v>14</v>
      </c>
      <c r="H171" s="172">
        <v>0.1</v>
      </c>
      <c r="I171" s="165" t="s">
        <v>941</v>
      </c>
      <c r="J171" s="13" t="s">
        <v>1560</v>
      </c>
      <c r="K171" s="165" t="s">
        <v>79</v>
      </c>
      <c r="L171" s="13" t="s">
        <v>109</v>
      </c>
      <c r="M171" s="93">
        <f>M170</f>
        <v>0.2</v>
      </c>
      <c r="N171" s="172">
        <f t="shared" si="37"/>
        <v>0</v>
      </c>
      <c r="O171" s="174">
        <f t="shared" si="38"/>
        <v>2.0000000000000004E-2</v>
      </c>
      <c r="P171" s="174">
        <f t="shared" si="39"/>
        <v>0</v>
      </c>
      <c r="Q171" s="175">
        <f t="shared" si="40"/>
        <v>0</v>
      </c>
      <c r="R171" s="238"/>
      <c r="S171" s="1"/>
    </row>
    <row r="172" spans="2:19" s="3" customFormat="1" ht="27.95" customHeight="1">
      <c r="B172" s="246"/>
      <c r="C172" s="218" t="s">
        <v>1623</v>
      </c>
      <c r="D172" s="17" t="s">
        <v>1624</v>
      </c>
      <c r="E172" s="18" t="s">
        <v>1247</v>
      </c>
      <c r="F172" s="19" t="s">
        <v>1295</v>
      </c>
      <c r="G172" s="168" t="s">
        <v>1326</v>
      </c>
      <c r="H172" s="164">
        <v>0.3</v>
      </c>
      <c r="I172" s="165" t="s">
        <v>1083</v>
      </c>
      <c r="J172" s="13" t="s">
        <v>1629</v>
      </c>
      <c r="K172" s="165" t="s">
        <v>82</v>
      </c>
      <c r="L172" s="207" t="s">
        <v>1352</v>
      </c>
      <c r="M172" s="85">
        <v>15</v>
      </c>
      <c r="N172" s="15">
        <f>IF(K172="Detected", 0.9,0)</f>
        <v>0.9</v>
      </c>
      <c r="O172" s="78">
        <f t="shared" si="38"/>
        <v>0</v>
      </c>
      <c r="P172" s="78">
        <f t="shared" si="39"/>
        <v>4.05</v>
      </c>
      <c r="Q172" s="153">
        <f t="shared" si="40"/>
        <v>0.4499999999999999</v>
      </c>
      <c r="R172" s="561" t="s">
        <v>4480</v>
      </c>
      <c r="S172" s="1"/>
    </row>
    <row r="173" spans="2:19" s="3" customFormat="1" ht="27.95" customHeight="1">
      <c r="B173" s="246"/>
      <c r="C173" s="244"/>
      <c r="D173" s="20"/>
      <c r="E173" s="21"/>
      <c r="F173" s="31"/>
      <c r="G173" s="168" t="s">
        <v>1327</v>
      </c>
      <c r="H173" s="164">
        <v>0.3</v>
      </c>
      <c r="I173" s="161" t="s">
        <v>204</v>
      </c>
      <c r="J173" s="13" t="s">
        <v>1629</v>
      </c>
      <c r="K173" s="165" t="s">
        <v>82</v>
      </c>
      <c r="L173" s="207" t="s">
        <v>1352</v>
      </c>
      <c r="M173" s="85">
        <f>M172</f>
        <v>15</v>
      </c>
      <c r="N173" s="15">
        <f>IF(K173="Detected", 0.9,0)</f>
        <v>0.9</v>
      </c>
      <c r="O173" s="78">
        <f t="shared" si="38"/>
        <v>0</v>
      </c>
      <c r="P173" s="78">
        <f t="shared" si="39"/>
        <v>4.05</v>
      </c>
      <c r="Q173" s="153">
        <f t="shared" si="40"/>
        <v>0.4499999999999999</v>
      </c>
      <c r="R173" s="558"/>
      <c r="S173" s="1"/>
    </row>
    <row r="174" spans="2:19" s="3" customFormat="1" ht="27.95" customHeight="1">
      <c r="B174" s="246"/>
      <c r="C174" s="244"/>
      <c r="D174" s="20"/>
      <c r="E174" s="21"/>
      <c r="F174" s="31"/>
      <c r="G174" s="168" t="s">
        <v>1328</v>
      </c>
      <c r="H174" s="164">
        <v>0.3</v>
      </c>
      <c r="I174" s="165" t="s">
        <v>68</v>
      </c>
      <c r="J174" s="13" t="s">
        <v>1629</v>
      </c>
      <c r="K174" s="165" t="s">
        <v>82</v>
      </c>
      <c r="L174" s="207" t="s">
        <v>1348</v>
      </c>
      <c r="M174" s="85">
        <f>M173</f>
        <v>15</v>
      </c>
      <c r="N174" s="15">
        <f>IF(K174="Detected", 0.9,0)</f>
        <v>0.9</v>
      </c>
      <c r="O174" s="78">
        <f t="shared" si="38"/>
        <v>0</v>
      </c>
      <c r="P174" s="78">
        <f t="shared" si="39"/>
        <v>4.05</v>
      </c>
      <c r="Q174" s="153">
        <f t="shared" si="40"/>
        <v>0.4499999999999999</v>
      </c>
      <c r="R174" s="558"/>
      <c r="S174" s="1"/>
    </row>
    <row r="175" spans="2:19" s="3" customFormat="1" ht="39.950000000000003" customHeight="1">
      <c r="B175" s="246"/>
      <c r="C175" s="244"/>
      <c r="D175" s="20"/>
      <c r="E175" s="21"/>
      <c r="F175" s="31"/>
      <c r="G175" s="168" t="s">
        <v>1329</v>
      </c>
      <c r="H175" s="164">
        <v>0.1</v>
      </c>
      <c r="I175" s="165" t="s">
        <v>68</v>
      </c>
      <c r="J175" s="13" t="s">
        <v>1629</v>
      </c>
      <c r="K175" s="165" t="s">
        <v>1374</v>
      </c>
      <c r="L175" s="207" t="s">
        <v>1352</v>
      </c>
      <c r="M175" s="93">
        <f>M174</f>
        <v>15</v>
      </c>
      <c r="N175" s="15">
        <f>IF(K175="Detected", 0.9,0)</f>
        <v>0.9</v>
      </c>
      <c r="O175" s="78">
        <f t="shared" si="38"/>
        <v>0</v>
      </c>
      <c r="P175" s="78">
        <f t="shared" si="39"/>
        <v>1.35</v>
      </c>
      <c r="Q175" s="153">
        <f t="shared" si="40"/>
        <v>0.14999999999999997</v>
      </c>
      <c r="R175" s="559"/>
      <c r="S175" s="1"/>
    </row>
    <row r="176" spans="2:19" s="3" customFormat="1" ht="27.95" customHeight="1">
      <c r="B176" s="246"/>
      <c r="C176" s="244"/>
      <c r="D176" s="17" t="s">
        <v>1625</v>
      </c>
      <c r="E176" s="18" t="s">
        <v>890</v>
      </c>
      <c r="F176" s="19" t="s">
        <v>1541</v>
      </c>
      <c r="G176" s="14" t="s">
        <v>12</v>
      </c>
      <c r="H176" s="15">
        <v>0.8</v>
      </c>
      <c r="I176" s="165" t="s">
        <v>68</v>
      </c>
      <c r="J176" s="13" t="s">
        <v>1629</v>
      </c>
      <c r="K176" s="165" t="s">
        <v>1374</v>
      </c>
      <c r="L176" s="207" t="s">
        <v>1352</v>
      </c>
      <c r="M176" s="85">
        <v>0.2</v>
      </c>
      <c r="N176" s="15">
        <f t="shared" si="37"/>
        <v>0.99</v>
      </c>
      <c r="O176" s="78">
        <f t="shared" si="38"/>
        <v>0</v>
      </c>
      <c r="P176" s="78">
        <f t="shared" si="39"/>
        <v>0.15840000000000004</v>
      </c>
      <c r="Q176" s="81">
        <f t="shared" si="40"/>
        <v>1.6000000000000018E-3</v>
      </c>
      <c r="R176" s="238"/>
      <c r="S176" s="1"/>
    </row>
    <row r="177" spans="2:19" s="3" customFormat="1" ht="27.95" customHeight="1">
      <c r="B177" s="246"/>
      <c r="C177" s="244"/>
      <c r="D177" s="20"/>
      <c r="E177" s="21"/>
      <c r="F177" s="31"/>
      <c r="G177" s="14" t="s">
        <v>13</v>
      </c>
      <c r="H177" s="15">
        <v>0.1</v>
      </c>
      <c r="I177" s="165" t="s">
        <v>941</v>
      </c>
      <c r="J177" s="13" t="s">
        <v>1369</v>
      </c>
      <c r="K177" s="165" t="s">
        <v>79</v>
      </c>
      <c r="L177" s="206" t="s">
        <v>109</v>
      </c>
      <c r="M177" s="85">
        <f>M176</f>
        <v>0.2</v>
      </c>
      <c r="N177" s="15">
        <f t="shared" si="37"/>
        <v>0</v>
      </c>
      <c r="O177" s="78">
        <f t="shared" si="38"/>
        <v>2.0000000000000004E-2</v>
      </c>
      <c r="P177" s="78">
        <f t="shared" si="39"/>
        <v>0</v>
      </c>
      <c r="Q177" s="81">
        <f t="shared" si="40"/>
        <v>0</v>
      </c>
      <c r="R177" s="238"/>
      <c r="S177" s="1"/>
    </row>
    <row r="178" spans="2:19" s="3" customFormat="1" ht="27.95" customHeight="1">
      <c r="B178" s="246"/>
      <c r="C178" s="244"/>
      <c r="D178" s="22"/>
      <c r="E178" s="23"/>
      <c r="F178" s="24"/>
      <c r="G178" s="14" t="s">
        <v>14</v>
      </c>
      <c r="H178" s="15">
        <v>0.1</v>
      </c>
      <c r="I178" s="165" t="s">
        <v>941</v>
      </c>
      <c r="J178" s="13" t="s">
        <v>1560</v>
      </c>
      <c r="K178" s="165" t="s">
        <v>79</v>
      </c>
      <c r="L178" s="13" t="s">
        <v>109</v>
      </c>
      <c r="M178" s="85">
        <f>M177</f>
        <v>0.2</v>
      </c>
      <c r="N178" s="15">
        <f t="shared" si="37"/>
        <v>0</v>
      </c>
      <c r="O178" s="78">
        <f t="shared" si="38"/>
        <v>2.0000000000000004E-2</v>
      </c>
      <c r="P178" s="78">
        <f t="shared" si="39"/>
        <v>0</v>
      </c>
      <c r="Q178" s="81">
        <f t="shared" si="40"/>
        <v>0</v>
      </c>
      <c r="R178" s="238"/>
      <c r="S178" s="1"/>
    </row>
    <row r="179" spans="2:19" s="3" customFormat="1" ht="27.95" customHeight="1">
      <c r="B179" s="246"/>
      <c r="C179" s="244"/>
      <c r="D179" s="17" t="s">
        <v>1626</v>
      </c>
      <c r="E179" s="18" t="s">
        <v>890</v>
      </c>
      <c r="F179" s="19" t="s">
        <v>1543</v>
      </c>
      <c r="G179" s="14" t="s">
        <v>12</v>
      </c>
      <c r="H179" s="15">
        <v>0.8</v>
      </c>
      <c r="I179" s="179" t="s">
        <v>222</v>
      </c>
      <c r="J179" s="13" t="s">
        <v>1560</v>
      </c>
      <c r="K179" s="165" t="s">
        <v>79</v>
      </c>
      <c r="L179" s="13" t="s">
        <v>109</v>
      </c>
      <c r="M179" s="85">
        <v>0.2</v>
      </c>
      <c r="N179" s="15">
        <f t="shared" ref="N179:N198" si="41">IF(K179="Detected", 0.99,0)</f>
        <v>0</v>
      </c>
      <c r="O179" s="78">
        <f t="shared" ref="O179:O198" si="42">IF(I179="Safe", M179*H179,0)</f>
        <v>0.16000000000000003</v>
      </c>
      <c r="P179" s="78">
        <f t="shared" ref="P179:P198" si="43">IF(I179="Dangerous",M179*H179*N179,0)</f>
        <v>0</v>
      </c>
      <c r="Q179" s="153">
        <f t="shared" ref="Q179:Q198" si="44">IF(P179=0,0,M179*H179*(1-N179))</f>
        <v>0</v>
      </c>
      <c r="R179" s="238"/>
      <c r="S179" s="1"/>
    </row>
    <row r="180" spans="2:19" s="3" customFormat="1" ht="27.95" customHeight="1">
      <c r="B180" s="246"/>
      <c r="C180" s="244"/>
      <c r="D180" s="20"/>
      <c r="E180" s="21"/>
      <c r="F180" s="31"/>
      <c r="G180" s="14" t="s">
        <v>13</v>
      </c>
      <c r="H180" s="15">
        <v>0.1</v>
      </c>
      <c r="I180" s="165" t="s">
        <v>339</v>
      </c>
      <c r="J180" s="13" t="s">
        <v>1630</v>
      </c>
      <c r="K180" s="165" t="s">
        <v>1374</v>
      </c>
      <c r="L180" s="207" t="s">
        <v>1352</v>
      </c>
      <c r="M180" s="85">
        <f>M179</f>
        <v>0.2</v>
      </c>
      <c r="N180" s="15">
        <f t="shared" si="41"/>
        <v>0.99</v>
      </c>
      <c r="O180" s="78">
        <f t="shared" si="42"/>
        <v>0</v>
      </c>
      <c r="P180" s="78">
        <f t="shared" si="43"/>
        <v>1.9800000000000005E-2</v>
      </c>
      <c r="Q180" s="153">
        <f t="shared" si="44"/>
        <v>2.0000000000000023E-4</v>
      </c>
      <c r="R180" s="238"/>
      <c r="S180" s="1"/>
    </row>
    <row r="181" spans="2:19" s="3" customFormat="1" ht="27.95" customHeight="1">
      <c r="B181" s="246"/>
      <c r="C181" s="244"/>
      <c r="D181" s="20"/>
      <c r="E181" s="21"/>
      <c r="F181" s="31"/>
      <c r="G181" s="90" t="s">
        <v>14</v>
      </c>
      <c r="H181" s="172">
        <v>0.1</v>
      </c>
      <c r="I181" s="179" t="s">
        <v>222</v>
      </c>
      <c r="J181" s="13" t="s">
        <v>1560</v>
      </c>
      <c r="K181" s="165" t="s">
        <v>79</v>
      </c>
      <c r="L181" s="13" t="s">
        <v>109</v>
      </c>
      <c r="M181" s="93">
        <f>M180</f>
        <v>0.2</v>
      </c>
      <c r="N181" s="15">
        <f t="shared" si="41"/>
        <v>0</v>
      </c>
      <c r="O181" s="78">
        <f t="shared" si="42"/>
        <v>2.0000000000000004E-2</v>
      </c>
      <c r="P181" s="78">
        <f t="shared" si="43"/>
        <v>0</v>
      </c>
      <c r="Q181" s="153">
        <f t="shared" si="44"/>
        <v>0</v>
      </c>
      <c r="R181" s="238"/>
      <c r="S181" s="1"/>
    </row>
    <row r="182" spans="2:19" s="3" customFormat="1" ht="27.95" customHeight="1">
      <c r="B182" s="246"/>
      <c r="C182" s="244"/>
      <c r="D182" s="17" t="s">
        <v>1627</v>
      </c>
      <c r="E182" s="18" t="s">
        <v>71</v>
      </c>
      <c r="F182" s="19" t="s">
        <v>1545</v>
      </c>
      <c r="G182" s="14" t="s">
        <v>205</v>
      </c>
      <c r="H182" s="15">
        <v>0.4</v>
      </c>
      <c r="I182" s="179" t="s">
        <v>222</v>
      </c>
      <c r="J182" s="13" t="s">
        <v>1560</v>
      </c>
      <c r="K182" s="165" t="s">
        <v>79</v>
      </c>
      <c r="L182" s="13" t="s">
        <v>109</v>
      </c>
      <c r="M182" s="85">
        <v>2</v>
      </c>
      <c r="N182" s="15">
        <f t="shared" si="41"/>
        <v>0</v>
      </c>
      <c r="O182" s="78">
        <f t="shared" si="42"/>
        <v>0.8</v>
      </c>
      <c r="P182" s="78">
        <f t="shared" si="43"/>
        <v>0</v>
      </c>
      <c r="Q182" s="153">
        <f t="shared" si="44"/>
        <v>0</v>
      </c>
      <c r="R182" s="238"/>
      <c r="S182" s="1"/>
    </row>
    <row r="183" spans="2:19" s="3" customFormat="1" ht="27.95" customHeight="1">
      <c r="B183" s="246"/>
      <c r="C183" s="244"/>
      <c r="D183" s="20"/>
      <c r="E183" s="21"/>
      <c r="F183" s="31"/>
      <c r="G183" s="14" t="s">
        <v>206</v>
      </c>
      <c r="H183" s="15">
        <v>0.4</v>
      </c>
      <c r="I183" s="165" t="s">
        <v>339</v>
      </c>
      <c r="J183" s="13" t="s">
        <v>1630</v>
      </c>
      <c r="K183" s="165" t="s">
        <v>1374</v>
      </c>
      <c r="L183" s="207" t="s">
        <v>1352</v>
      </c>
      <c r="M183" s="85">
        <f>M182</f>
        <v>2</v>
      </c>
      <c r="N183" s="15">
        <f t="shared" si="41"/>
        <v>0.99</v>
      </c>
      <c r="O183" s="78">
        <f t="shared" si="42"/>
        <v>0</v>
      </c>
      <c r="P183" s="78">
        <f t="shared" si="43"/>
        <v>0.79200000000000004</v>
      </c>
      <c r="Q183" s="153">
        <f t="shared" si="44"/>
        <v>8.0000000000000071E-3</v>
      </c>
      <c r="R183" s="238"/>
      <c r="S183" s="1"/>
    </row>
    <row r="184" spans="2:19" s="3" customFormat="1" ht="27.95" customHeight="1">
      <c r="B184" s="246"/>
      <c r="C184" s="244"/>
      <c r="D184" s="20"/>
      <c r="E184" s="21"/>
      <c r="F184" s="31"/>
      <c r="G184" s="90" t="s">
        <v>14</v>
      </c>
      <c r="H184" s="172">
        <v>0.2</v>
      </c>
      <c r="I184" s="179" t="s">
        <v>222</v>
      </c>
      <c r="J184" s="13" t="s">
        <v>1560</v>
      </c>
      <c r="K184" s="165" t="s">
        <v>79</v>
      </c>
      <c r="L184" s="13" t="s">
        <v>109</v>
      </c>
      <c r="M184" s="93">
        <f>M183</f>
        <v>2</v>
      </c>
      <c r="N184" s="172">
        <f t="shared" si="41"/>
        <v>0</v>
      </c>
      <c r="O184" s="174">
        <f t="shared" si="42"/>
        <v>0.4</v>
      </c>
      <c r="P184" s="174">
        <f t="shared" si="43"/>
        <v>0</v>
      </c>
      <c r="Q184" s="175">
        <f t="shared" si="44"/>
        <v>0</v>
      </c>
      <c r="R184" s="238"/>
      <c r="S184" s="1"/>
    </row>
    <row r="185" spans="2:19" s="3" customFormat="1" ht="27.95" customHeight="1">
      <c r="B185" s="246"/>
      <c r="C185" s="244"/>
      <c r="D185" s="17" t="s">
        <v>1628</v>
      </c>
      <c r="E185" s="18" t="s">
        <v>1547</v>
      </c>
      <c r="F185" s="19" t="s">
        <v>1546</v>
      </c>
      <c r="G185" s="168" t="s">
        <v>356</v>
      </c>
      <c r="H185" s="164">
        <v>0.25</v>
      </c>
      <c r="I185" s="179" t="s">
        <v>222</v>
      </c>
      <c r="J185" s="13" t="s">
        <v>1560</v>
      </c>
      <c r="K185" s="165" t="s">
        <v>79</v>
      </c>
      <c r="L185" s="13" t="s">
        <v>109</v>
      </c>
      <c r="M185" s="85">
        <v>1</v>
      </c>
      <c r="N185" s="15">
        <f t="shared" si="41"/>
        <v>0</v>
      </c>
      <c r="O185" s="78">
        <f t="shared" si="42"/>
        <v>0.25</v>
      </c>
      <c r="P185" s="78">
        <f t="shared" si="43"/>
        <v>0</v>
      </c>
      <c r="Q185" s="153">
        <f t="shared" si="44"/>
        <v>0</v>
      </c>
      <c r="R185" s="238"/>
      <c r="S185" s="1"/>
    </row>
    <row r="186" spans="2:19" s="3" customFormat="1" ht="27.95" customHeight="1">
      <c r="B186" s="246"/>
      <c r="C186" s="21"/>
      <c r="D186" s="20"/>
      <c r="E186" s="21"/>
      <c r="F186" s="31"/>
      <c r="G186" s="168" t="s">
        <v>886</v>
      </c>
      <c r="H186" s="164">
        <v>0.25</v>
      </c>
      <c r="I186" s="165" t="s">
        <v>339</v>
      </c>
      <c r="J186" s="13" t="s">
        <v>1630</v>
      </c>
      <c r="K186" s="165" t="s">
        <v>1374</v>
      </c>
      <c r="L186" s="207" t="s">
        <v>1352</v>
      </c>
      <c r="M186" s="85">
        <f>M185</f>
        <v>1</v>
      </c>
      <c r="N186" s="15">
        <f t="shared" si="41"/>
        <v>0.99</v>
      </c>
      <c r="O186" s="78">
        <f t="shared" si="42"/>
        <v>0</v>
      </c>
      <c r="P186" s="78">
        <f t="shared" si="43"/>
        <v>0.2475</v>
      </c>
      <c r="Q186" s="153">
        <f t="shared" si="44"/>
        <v>2.5000000000000022E-3</v>
      </c>
      <c r="R186" s="238"/>
      <c r="S186" s="1"/>
    </row>
    <row r="187" spans="2:19" s="3" customFormat="1" ht="27.95" customHeight="1">
      <c r="B187" s="246"/>
      <c r="C187" s="21"/>
      <c r="D187" s="20"/>
      <c r="E187" s="21"/>
      <c r="F187" s="31"/>
      <c r="G187" s="168" t="s">
        <v>887</v>
      </c>
      <c r="H187" s="164">
        <v>0.25</v>
      </c>
      <c r="I187" s="165" t="s">
        <v>339</v>
      </c>
      <c r="J187" s="13" t="s">
        <v>1630</v>
      </c>
      <c r="K187" s="165" t="s">
        <v>1374</v>
      </c>
      <c r="L187" s="207" t="s">
        <v>1352</v>
      </c>
      <c r="M187" s="85">
        <f>M186</f>
        <v>1</v>
      </c>
      <c r="N187" s="15">
        <f t="shared" si="41"/>
        <v>0.99</v>
      </c>
      <c r="O187" s="78">
        <f t="shared" si="42"/>
        <v>0</v>
      </c>
      <c r="P187" s="78">
        <f t="shared" si="43"/>
        <v>0.2475</v>
      </c>
      <c r="Q187" s="153">
        <f t="shared" si="44"/>
        <v>2.5000000000000022E-3</v>
      </c>
      <c r="R187" s="238"/>
      <c r="S187" s="1"/>
    </row>
    <row r="188" spans="2:19" s="3" customFormat="1" ht="27.95" customHeight="1">
      <c r="B188" s="246"/>
      <c r="C188" s="21"/>
      <c r="D188" s="20"/>
      <c r="E188" s="21"/>
      <c r="F188" s="31"/>
      <c r="G188" s="186" t="s">
        <v>888</v>
      </c>
      <c r="H188" s="183">
        <v>0.25</v>
      </c>
      <c r="I188" s="165" t="s">
        <v>339</v>
      </c>
      <c r="J188" s="13" t="s">
        <v>1630</v>
      </c>
      <c r="K188" s="165" t="s">
        <v>1374</v>
      </c>
      <c r="L188" s="207" t="s">
        <v>1352</v>
      </c>
      <c r="M188" s="93">
        <f>M187</f>
        <v>1</v>
      </c>
      <c r="N188" s="15">
        <f t="shared" si="41"/>
        <v>0.99</v>
      </c>
      <c r="O188" s="78">
        <f t="shared" si="42"/>
        <v>0</v>
      </c>
      <c r="P188" s="78">
        <f t="shared" si="43"/>
        <v>0.2475</v>
      </c>
      <c r="Q188" s="153">
        <f t="shared" si="44"/>
        <v>2.5000000000000022E-3</v>
      </c>
      <c r="R188" s="238"/>
      <c r="S188" s="1"/>
    </row>
    <row r="189" spans="2:19" s="3" customFormat="1" ht="27.95" customHeight="1">
      <c r="B189" s="246"/>
      <c r="C189" s="21"/>
      <c r="D189" s="17" t="s">
        <v>116</v>
      </c>
      <c r="E189" s="18" t="s">
        <v>890</v>
      </c>
      <c r="F189" s="19" t="s">
        <v>1541</v>
      </c>
      <c r="G189" s="14" t="s">
        <v>12</v>
      </c>
      <c r="H189" s="15">
        <v>0.8</v>
      </c>
      <c r="I189" s="165" t="s">
        <v>68</v>
      </c>
      <c r="J189" s="13" t="s">
        <v>1629</v>
      </c>
      <c r="K189" s="165" t="s">
        <v>1374</v>
      </c>
      <c r="L189" s="207" t="s">
        <v>1352</v>
      </c>
      <c r="M189" s="85">
        <v>0.2</v>
      </c>
      <c r="N189" s="15">
        <f t="shared" si="41"/>
        <v>0.99</v>
      </c>
      <c r="O189" s="78">
        <f t="shared" si="42"/>
        <v>0</v>
      </c>
      <c r="P189" s="78">
        <f t="shared" si="43"/>
        <v>0.15840000000000004</v>
      </c>
      <c r="Q189" s="153">
        <f t="shared" si="44"/>
        <v>1.6000000000000018E-3</v>
      </c>
      <c r="R189" s="238"/>
      <c r="S189" s="1"/>
    </row>
    <row r="190" spans="2:19" ht="27.95" customHeight="1">
      <c r="B190" s="246"/>
      <c r="C190" s="21"/>
      <c r="D190" s="20"/>
      <c r="E190" s="21"/>
      <c r="F190" s="31"/>
      <c r="G190" s="14" t="s">
        <v>13</v>
      </c>
      <c r="H190" s="15">
        <v>0.1</v>
      </c>
      <c r="I190" s="165" t="s">
        <v>941</v>
      </c>
      <c r="J190" s="13" t="s">
        <v>1369</v>
      </c>
      <c r="K190" s="165" t="s">
        <v>79</v>
      </c>
      <c r="L190" s="206" t="s">
        <v>109</v>
      </c>
      <c r="M190" s="85">
        <f>M189</f>
        <v>0.2</v>
      </c>
      <c r="N190" s="15">
        <f t="shared" si="41"/>
        <v>0</v>
      </c>
      <c r="O190" s="78">
        <f t="shared" si="42"/>
        <v>2.0000000000000004E-2</v>
      </c>
      <c r="P190" s="78">
        <f t="shared" si="43"/>
        <v>0</v>
      </c>
      <c r="Q190" s="153">
        <f t="shared" si="44"/>
        <v>0</v>
      </c>
      <c r="R190" s="238"/>
    </row>
    <row r="191" spans="2:19" ht="27.95" customHeight="1">
      <c r="B191" s="246"/>
      <c r="C191" s="21"/>
      <c r="D191" s="20"/>
      <c r="E191" s="21"/>
      <c r="F191" s="31"/>
      <c r="G191" s="90" t="s">
        <v>14</v>
      </c>
      <c r="H191" s="172">
        <v>0.1</v>
      </c>
      <c r="I191" s="165" t="s">
        <v>941</v>
      </c>
      <c r="J191" s="13" t="s">
        <v>1560</v>
      </c>
      <c r="K191" s="165" t="s">
        <v>79</v>
      </c>
      <c r="L191" s="13" t="s">
        <v>109</v>
      </c>
      <c r="M191" s="93">
        <f>M190</f>
        <v>0.2</v>
      </c>
      <c r="N191" s="172">
        <f t="shared" si="41"/>
        <v>0</v>
      </c>
      <c r="O191" s="174">
        <f t="shared" si="42"/>
        <v>2.0000000000000004E-2</v>
      </c>
      <c r="P191" s="174">
        <f t="shared" si="43"/>
        <v>0</v>
      </c>
      <c r="Q191" s="175">
        <f t="shared" si="44"/>
        <v>0</v>
      </c>
      <c r="R191" s="238"/>
    </row>
    <row r="192" spans="2:19" ht="27.95" customHeight="1">
      <c r="B192" s="246"/>
      <c r="C192" s="218" t="s">
        <v>1631</v>
      </c>
      <c r="D192" s="17" t="s">
        <v>1632</v>
      </c>
      <c r="E192" s="18" t="s">
        <v>1247</v>
      </c>
      <c r="F192" s="19" t="s">
        <v>1295</v>
      </c>
      <c r="G192" s="168" t="s">
        <v>1326</v>
      </c>
      <c r="H192" s="164">
        <v>0.3</v>
      </c>
      <c r="I192" s="165" t="s">
        <v>1083</v>
      </c>
      <c r="J192" s="13" t="s">
        <v>1637</v>
      </c>
      <c r="K192" s="165" t="s">
        <v>82</v>
      </c>
      <c r="L192" s="207" t="s">
        <v>1352</v>
      </c>
      <c r="M192" s="85">
        <v>15</v>
      </c>
      <c r="N192" s="15">
        <f>IF(K192="Detected", 0.9,0)</f>
        <v>0.9</v>
      </c>
      <c r="O192" s="78">
        <f t="shared" si="42"/>
        <v>0</v>
      </c>
      <c r="P192" s="78">
        <f t="shared" si="43"/>
        <v>4.05</v>
      </c>
      <c r="Q192" s="153">
        <f t="shared" si="44"/>
        <v>0.4499999999999999</v>
      </c>
      <c r="R192" s="561" t="s">
        <v>4480</v>
      </c>
    </row>
    <row r="193" spans="2:18" ht="27.95" customHeight="1">
      <c r="B193" s="246"/>
      <c r="C193" s="244"/>
      <c r="D193" s="20"/>
      <c r="E193" s="21"/>
      <c r="F193" s="31"/>
      <c r="G193" s="168" t="s">
        <v>1327</v>
      </c>
      <c r="H193" s="164">
        <v>0.3</v>
      </c>
      <c r="I193" s="161" t="s">
        <v>204</v>
      </c>
      <c r="J193" s="13" t="s">
        <v>1637</v>
      </c>
      <c r="K193" s="165" t="s">
        <v>82</v>
      </c>
      <c r="L193" s="207" t="s">
        <v>1352</v>
      </c>
      <c r="M193" s="85">
        <f>M192</f>
        <v>15</v>
      </c>
      <c r="N193" s="15">
        <f>IF(K193="Detected", 0.9,0)</f>
        <v>0.9</v>
      </c>
      <c r="O193" s="78">
        <f t="shared" si="42"/>
        <v>0</v>
      </c>
      <c r="P193" s="78">
        <f t="shared" si="43"/>
        <v>4.05</v>
      </c>
      <c r="Q193" s="153">
        <f t="shared" si="44"/>
        <v>0.4499999999999999</v>
      </c>
      <c r="R193" s="558"/>
    </row>
    <row r="194" spans="2:18" ht="27.95" customHeight="1">
      <c r="B194" s="246"/>
      <c r="C194" s="244"/>
      <c r="D194" s="20"/>
      <c r="E194" s="21"/>
      <c r="F194" s="31"/>
      <c r="G194" s="168" t="s">
        <v>1328</v>
      </c>
      <c r="H194" s="164">
        <v>0.3</v>
      </c>
      <c r="I194" s="165" t="s">
        <v>68</v>
      </c>
      <c r="J194" s="13" t="s">
        <v>1637</v>
      </c>
      <c r="K194" s="165" t="s">
        <v>82</v>
      </c>
      <c r="L194" s="207" t="s">
        <v>1352</v>
      </c>
      <c r="M194" s="85">
        <f>M193</f>
        <v>15</v>
      </c>
      <c r="N194" s="15">
        <f>IF(K194="Detected", 0.9,0)</f>
        <v>0.9</v>
      </c>
      <c r="O194" s="78">
        <f t="shared" si="42"/>
        <v>0</v>
      </c>
      <c r="P194" s="78">
        <f t="shared" si="43"/>
        <v>4.05</v>
      </c>
      <c r="Q194" s="153">
        <f t="shared" si="44"/>
        <v>0.4499999999999999</v>
      </c>
      <c r="R194" s="558"/>
    </row>
    <row r="195" spans="2:18" ht="39.950000000000003" customHeight="1">
      <c r="B195" s="246"/>
      <c r="C195" s="244"/>
      <c r="D195" s="20"/>
      <c r="E195" s="21"/>
      <c r="F195" s="31"/>
      <c r="G195" s="168" t="s">
        <v>1329</v>
      </c>
      <c r="H195" s="164">
        <v>0.1</v>
      </c>
      <c r="I195" s="165" t="s">
        <v>68</v>
      </c>
      <c r="J195" s="13" t="s">
        <v>1637</v>
      </c>
      <c r="K195" s="165" t="s">
        <v>1374</v>
      </c>
      <c r="L195" s="207" t="s">
        <v>1352</v>
      </c>
      <c r="M195" s="93">
        <f>M194</f>
        <v>15</v>
      </c>
      <c r="N195" s="15">
        <f>IF(K195="Detected", 0.9,0)</f>
        <v>0.9</v>
      </c>
      <c r="O195" s="78">
        <f t="shared" si="42"/>
        <v>0</v>
      </c>
      <c r="P195" s="78">
        <f t="shared" si="43"/>
        <v>1.35</v>
      </c>
      <c r="Q195" s="153">
        <f t="shared" si="44"/>
        <v>0.14999999999999997</v>
      </c>
      <c r="R195" s="559"/>
    </row>
    <row r="196" spans="2:18" ht="27.95" customHeight="1">
      <c r="B196" s="246"/>
      <c r="C196" s="244"/>
      <c r="D196" s="17" t="s">
        <v>1633</v>
      </c>
      <c r="E196" s="18" t="s">
        <v>890</v>
      </c>
      <c r="F196" s="19" t="s">
        <v>1541</v>
      </c>
      <c r="G196" s="14" t="s">
        <v>12</v>
      </c>
      <c r="H196" s="15">
        <v>0.8</v>
      </c>
      <c r="I196" s="165" t="s">
        <v>68</v>
      </c>
      <c r="J196" s="13" t="s">
        <v>1637</v>
      </c>
      <c r="K196" s="165" t="s">
        <v>1374</v>
      </c>
      <c r="L196" s="207" t="s">
        <v>1352</v>
      </c>
      <c r="M196" s="85">
        <v>0.2</v>
      </c>
      <c r="N196" s="15">
        <f t="shared" si="41"/>
        <v>0.99</v>
      </c>
      <c r="O196" s="78">
        <f t="shared" si="42"/>
        <v>0</v>
      </c>
      <c r="P196" s="78">
        <f t="shared" si="43"/>
        <v>0.15840000000000004</v>
      </c>
      <c r="Q196" s="81">
        <f t="shared" si="44"/>
        <v>1.6000000000000018E-3</v>
      </c>
      <c r="R196" s="238"/>
    </row>
    <row r="197" spans="2:18" ht="27.95" customHeight="1">
      <c r="B197" s="246"/>
      <c r="C197" s="244"/>
      <c r="D197" s="20"/>
      <c r="E197" s="21"/>
      <c r="F197" s="31"/>
      <c r="G197" s="14" t="s">
        <v>13</v>
      </c>
      <c r="H197" s="15">
        <v>0.1</v>
      </c>
      <c r="I197" s="165" t="s">
        <v>941</v>
      </c>
      <c r="J197" s="13" t="s">
        <v>1369</v>
      </c>
      <c r="K197" s="165" t="s">
        <v>79</v>
      </c>
      <c r="L197" s="206" t="s">
        <v>109</v>
      </c>
      <c r="M197" s="85">
        <f>M196</f>
        <v>0.2</v>
      </c>
      <c r="N197" s="15">
        <f t="shared" si="41"/>
        <v>0</v>
      </c>
      <c r="O197" s="78">
        <f t="shared" si="42"/>
        <v>2.0000000000000004E-2</v>
      </c>
      <c r="P197" s="78">
        <f t="shared" si="43"/>
        <v>0</v>
      </c>
      <c r="Q197" s="81">
        <f t="shared" si="44"/>
        <v>0</v>
      </c>
      <c r="R197" s="238"/>
    </row>
    <row r="198" spans="2:18" ht="27.95" customHeight="1">
      <c r="B198" s="246"/>
      <c r="C198" s="244"/>
      <c r="D198" s="22"/>
      <c r="E198" s="23"/>
      <c r="F198" s="24"/>
      <c r="G198" s="14" t="s">
        <v>14</v>
      </c>
      <c r="H198" s="15">
        <v>0.1</v>
      </c>
      <c r="I198" s="165" t="s">
        <v>941</v>
      </c>
      <c r="J198" s="13" t="s">
        <v>1560</v>
      </c>
      <c r="K198" s="165" t="s">
        <v>79</v>
      </c>
      <c r="L198" s="13" t="s">
        <v>109</v>
      </c>
      <c r="M198" s="85">
        <f>M197</f>
        <v>0.2</v>
      </c>
      <c r="N198" s="15">
        <f t="shared" si="41"/>
        <v>0</v>
      </c>
      <c r="O198" s="78">
        <f t="shared" si="42"/>
        <v>2.0000000000000004E-2</v>
      </c>
      <c r="P198" s="78">
        <f t="shared" si="43"/>
        <v>0</v>
      </c>
      <c r="Q198" s="81">
        <f t="shared" si="44"/>
        <v>0</v>
      </c>
      <c r="R198" s="238"/>
    </row>
    <row r="199" spans="2:18" ht="27.95" customHeight="1">
      <c r="B199" s="246"/>
      <c r="C199" s="244"/>
      <c r="D199" s="17" t="s">
        <v>1634</v>
      </c>
      <c r="E199" s="18" t="s">
        <v>890</v>
      </c>
      <c r="F199" s="19" t="s">
        <v>1543</v>
      </c>
      <c r="G199" s="14" t="s">
        <v>12</v>
      </c>
      <c r="H199" s="15">
        <v>0.8</v>
      </c>
      <c r="I199" s="179" t="s">
        <v>222</v>
      </c>
      <c r="J199" s="13" t="s">
        <v>1560</v>
      </c>
      <c r="K199" s="165" t="s">
        <v>79</v>
      </c>
      <c r="L199" s="13" t="s">
        <v>109</v>
      </c>
      <c r="M199" s="85">
        <v>0.2</v>
      </c>
      <c r="N199" s="15">
        <f t="shared" ref="N199:N210" si="45">IF(K199="Detected", 0.99,0)</f>
        <v>0</v>
      </c>
      <c r="O199" s="78">
        <f t="shared" ref="O199:O210" si="46">IF(I199="Safe", M199*H199,0)</f>
        <v>0.16000000000000003</v>
      </c>
      <c r="P199" s="78">
        <f t="shared" ref="P199:P210" si="47">IF(I199="Dangerous",M199*H199*N199,0)</f>
        <v>0</v>
      </c>
      <c r="Q199" s="153">
        <f t="shared" ref="Q199:Q210" si="48">IF(P199=0,0,M199*H199*(1-N199))</f>
        <v>0</v>
      </c>
      <c r="R199" s="238"/>
    </row>
    <row r="200" spans="2:18" ht="27.95" customHeight="1">
      <c r="B200" s="246"/>
      <c r="C200" s="244"/>
      <c r="D200" s="20"/>
      <c r="E200" s="21"/>
      <c r="F200" s="31"/>
      <c r="G200" s="14" t="s">
        <v>13</v>
      </c>
      <c r="H200" s="15">
        <v>0.1</v>
      </c>
      <c r="I200" s="165" t="s">
        <v>339</v>
      </c>
      <c r="J200" s="13" t="s">
        <v>1638</v>
      </c>
      <c r="K200" s="165" t="s">
        <v>1374</v>
      </c>
      <c r="L200" s="207" t="s">
        <v>1352</v>
      </c>
      <c r="M200" s="85">
        <f>M199</f>
        <v>0.2</v>
      </c>
      <c r="N200" s="15">
        <f t="shared" si="45"/>
        <v>0.99</v>
      </c>
      <c r="O200" s="78">
        <f t="shared" si="46"/>
        <v>0</v>
      </c>
      <c r="P200" s="78">
        <f t="shared" si="47"/>
        <v>1.9800000000000005E-2</v>
      </c>
      <c r="Q200" s="153">
        <f t="shared" si="48"/>
        <v>2.0000000000000023E-4</v>
      </c>
      <c r="R200" s="238"/>
    </row>
    <row r="201" spans="2:18" ht="27.95" customHeight="1">
      <c r="B201" s="246"/>
      <c r="C201" s="244"/>
      <c r="D201" s="20"/>
      <c r="E201" s="21"/>
      <c r="F201" s="31"/>
      <c r="G201" s="90" t="s">
        <v>14</v>
      </c>
      <c r="H201" s="172">
        <v>0.1</v>
      </c>
      <c r="I201" s="179" t="s">
        <v>222</v>
      </c>
      <c r="J201" s="13" t="s">
        <v>1560</v>
      </c>
      <c r="K201" s="165" t="s">
        <v>79</v>
      </c>
      <c r="L201" s="13" t="s">
        <v>109</v>
      </c>
      <c r="M201" s="93">
        <f>M200</f>
        <v>0.2</v>
      </c>
      <c r="N201" s="15">
        <f t="shared" si="45"/>
        <v>0</v>
      </c>
      <c r="O201" s="78">
        <f t="shared" si="46"/>
        <v>2.0000000000000004E-2</v>
      </c>
      <c r="P201" s="78">
        <f t="shared" si="47"/>
        <v>0</v>
      </c>
      <c r="Q201" s="153">
        <f t="shared" si="48"/>
        <v>0</v>
      </c>
      <c r="R201" s="238"/>
    </row>
    <row r="202" spans="2:18" ht="27.95" customHeight="1">
      <c r="B202" s="246"/>
      <c r="C202" s="244"/>
      <c r="D202" s="17" t="s">
        <v>131</v>
      </c>
      <c r="E202" s="18" t="s">
        <v>71</v>
      </c>
      <c r="F202" s="19" t="s">
        <v>1545</v>
      </c>
      <c r="G202" s="14" t="s">
        <v>205</v>
      </c>
      <c r="H202" s="15">
        <v>0.4</v>
      </c>
      <c r="I202" s="179" t="s">
        <v>222</v>
      </c>
      <c r="J202" s="13" t="s">
        <v>1560</v>
      </c>
      <c r="K202" s="165" t="s">
        <v>79</v>
      </c>
      <c r="L202" s="13" t="s">
        <v>109</v>
      </c>
      <c r="M202" s="85">
        <v>2</v>
      </c>
      <c r="N202" s="15">
        <f t="shared" si="45"/>
        <v>0</v>
      </c>
      <c r="O202" s="78">
        <f t="shared" si="46"/>
        <v>0.8</v>
      </c>
      <c r="P202" s="78">
        <f t="shared" si="47"/>
        <v>0</v>
      </c>
      <c r="Q202" s="153">
        <f t="shared" si="48"/>
        <v>0</v>
      </c>
      <c r="R202" s="238"/>
    </row>
    <row r="203" spans="2:18" ht="27.95" customHeight="1">
      <c r="B203" s="246"/>
      <c r="C203" s="244"/>
      <c r="D203" s="20"/>
      <c r="E203" s="21"/>
      <c r="F203" s="31"/>
      <c r="G203" s="14" t="s">
        <v>206</v>
      </c>
      <c r="H203" s="15">
        <v>0.4</v>
      </c>
      <c r="I203" s="165" t="s">
        <v>339</v>
      </c>
      <c r="J203" s="13" t="s">
        <v>1638</v>
      </c>
      <c r="K203" s="165" t="s">
        <v>1374</v>
      </c>
      <c r="L203" s="207" t="s">
        <v>1352</v>
      </c>
      <c r="M203" s="85">
        <f>M202</f>
        <v>2</v>
      </c>
      <c r="N203" s="15">
        <f t="shared" si="45"/>
        <v>0.99</v>
      </c>
      <c r="O203" s="78">
        <f t="shared" si="46"/>
        <v>0</v>
      </c>
      <c r="P203" s="78">
        <f t="shared" si="47"/>
        <v>0.79200000000000004</v>
      </c>
      <c r="Q203" s="153">
        <f t="shared" si="48"/>
        <v>8.0000000000000071E-3</v>
      </c>
      <c r="R203" s="238"/>
    </row>
    <row r="204" spans="2:18" ht="27.95" customHeight="1">
      <c r="B204" s="246"/>
      <c r="C204" s="244"/>
      <c r="D204" s="20"/>
      <c r="E204" s="21"/>
      <c r="F204" s="31"/>
      <c r="G204" s="90" t="s">
        <v>14</v>
      </c>
      <c r="H204" s="172">
        <v>0.2</v>
      </c>
      <c r="I204" s="179" t="s">
        <v>222</v>
      </c>
      <c r="J204" s="13" t="s">
        <v>1560</v>
      </c>
      <c r="K204" s="165" t="s">
        <v>79</v>
      </c>
      <c r="L204" s="13" t="s">
        <v>109</v>
      </c>
      <c r="M204" s="93">
        <f>M203</f>
        <v>2</v>
      </c>
      <c r="N204" s="172">
        <f t="shared" si="45"/>
        <v>0</v>
      </c>
      <c r="O204" s="174">
        <f t="shared" si="46"/>
        <v>0.4</v>
      </c>
      <c r="P204" s="174">
        <f t="shared" si="47"/>
        <v>0</v>
      </c>
      <c r="Q204" s="175">
        <f t="shared" si="48"/>
        <v>0</v>
      </c>
      <c r="R204" s="238"/>
    </row>
    <row r="205" spans="2:18" ht="27.95" customHeight="1">
      <c r="B205" s="246"/>
      <c r="C205" s="244"/>
      <c r="D205" s="17" t="s">
        <v>1635</v>
      </c>
      <c r="E205" s="18" t="s">
        <v>1547</v>
      </c>
      <c r="F205" s="19" t="s">
        <v>1546</v>
      </c>
      <c r="G205" s="168" t="s">
        <v>356</v>
      </c>
      <c r="H205" s="164">
        <v>0.25</v>
      </c>
      <c r="I205" s="179" t="s">
        <v>222</v>
      </c>
      <c r="J205" s="13" t="s">
        <v>1560</v>
      </c>
      <c r="K205" s="165" t="s">
        <v>79</v>
      </c>
      <c r="L205" s="13" t="s">
        <v>109</v>
      </c>
      <c r="M205" s="85">
        <v>1</v>
      </c>
      <c r="N205" s="15">
        <f t="shared" si="45"/>
        <v>0</v>
      </c>
      <c r="O205" s="78">
        <f t="shared" si="46"/>
        <v>0.25</v>
      </c>
      <c r="P205" s="78">
        <f t="shared" si="47"/>
        <v>0</v>
      </c>
      <c r="Q205" s="153">
        <f t="shared" si="48"/>
        <v>0</v>
      </c>
      <c r="R205" s="238"/>
    </row>
    <row r="206" spans="2:18" ht="27.95" customHeight="1">
      <c r="B206" s="246"/>
      <c r="C206" s="21"/>
      <c r="D206" s="20"/>
      <c r="E206" s="21"/>
      <c r="F206" s="31"/>
      <c r="G206" s="168" t="s">
        <v>886</v>
      </c>
      <c r="H206" s="164">
        <v>0.25</v>
      </c>
      <c r="I206" s="165" t="s">
        <v>339</v>
      </c>
      <c r="J206" s="13" t="s">
        <v>1638</v>
      </c>
      <c r="K206" s="165" t="s">
        <v>1374</v>
      </c>
      <c r="L206" s="207" t="s">
        <v>1352</v>
      </c>
      <c r="M206" s="85">
        <f>M205</f>
        <v>1</v>
      </c>
      <c r="N206" s="15">
        <f t="shared" si="45"/>
        <v>0.99</v>
      </c>
      <c r="O206" s="78">
        <f t="shared" si="46"/>
        <v>0</v>
      </c>
      <c r="P206" s="78">
        <f t="shared" si="47"/>
        <v>0.2475</v>
      </c>
      <c r="Q206" s="153">
        <f t="shared" si="48"/>
        <v>2.5000000000000022E-3</v>
      </c>
      <c r="R206" s="238"/>
    </row>
    <row r="207" spans="2:18" ht="27.95" customHeight="1">
      <c r="B207" s="246"/>
      <c r="C207" s="21"/>
      <c r="D207" s="20"/>
      <c r="E207" s="21"/>
      <c r="F207" s="31"/>
      <c r="G207" s="168" t="s">
        <v>887</v>
      </c>
      <c r="H207" s="164">
        <v>0.25</v>
      </c>
      <c r="I207" s="165" t="s">
        <v>339</v>
      </c>
      <c r="J207" s="13" t="s">
        <v>1638</v>
      </c>
      <c r="K207" s="165" t="s">
        <v>1374</v>
      </c>
      <c r="L207" s="207" t="s">
        <v>1352</v>
      </c>
      <c r="M207" s="85">
        <f>M206</f>
        <v>1</v>
      </c>
      <c r="N207" s="15">
        <f t="shared" si="45"/>
        <v>0.99</v>
      </c>
      <c r="O207" s="78">
        <f t="shared" si="46"/>
        <v>0</v>
      </c>
      <c r="P207" s="78">
        <f t="shared" si="47"/>
        <v>0.2475</v>
      </c>
      <c r="Q207" s="153">
        <f t="shared" si="48"/>
        <v>2.5000000000000022E-3</v>
      </c>
      <c r="R207" s="238"/>
    </row>
    <row r="208" spans="2:18" ht="27.95" customHeight="1">
      <c r="B208" s="246"/>
      <c r="C208" s="21"/>
      <c r="D208" s="20"/>
      <c r="E208" s="21"/>
      <c r="F208" s="31"/>
      <c r="G208" s="186" t="s">
        <v>888</v>
      </c>
      <c r="H208" s="183">
        <v>0.25</v>
      </c>
      <c r="I208" s="165" t="s">
        <v>339</v>
      </c>
      <c r="J208" s="13" t="s">
        <v>1638</v>
      </c>
      <c r="K208" s="165" t="s">
        <v>1374</v>
      </c>
      <c r="L208" s="207" t="s">
        <v>1352</v>
      </c>
      <c r="M208" s="93">
        <f>M207</f>
        <v>1</v>
      </c>
      <c r="N208" s="15">
        <f t="shared" si="45"/>
        <v>0.99</v>
      </c>
      <c r="O208" s="78">
        <f t="shared" si="46"/>
        <v>0</v>
      </c>
      <c r="P208" s="78">
        <f t="shared" si="47"/>
        <v>0.2475</v>
      </c>
      <c r="Q208" s="153">
        <f t="shared" si="48"/>
        <v>2.5000000000000022E-3</v>
      </c>
      <c r="R208" s="238"/>
    </row>
    <row r="209" spans="2:18" ht="27.95" customHeight="1">
      <c r="B209" s="246"/>
      <c r="C209" s="21"/>
      <c r="D209" s="17" t="s">
        <v>1636</v>
      </c>
      <c r="E209" s="18" t="s">
        <v>890</v>
      </c>
      <c r="F209" s="19" t="s">
        <v>1541</v>
      </c>
      <c r="G209" s="14" t="s">
        <v>12</v>
      </c>
      <c r="H209" s="15">
        <v>0.8</v>
      </c>
      <c r="I209" s="165" t="s">
        <v>68</v>
      </c>
      <c r="J209" s="13" t="s">
        <v>1637</v>
      </c>
      <c r="K209" s="165" t="s">
        <v>1374</v>
      </c>
      <c r="L209" s="207" t="s">
        <v>1352</v>
      </c>
      <c r="M209" s="85">
        <v>0.2</v>
      </c>
      <c r="N209" s="15">
        <f t="shared" si="45"/>
        <v>0.99</v>
      </c>
      <c r="O209" s="78">
        <f t="shared" si="46"/>
        <v>0</v>
      </c>
      <c r="P209" s="78">
        <f t="shared" si="47"/>
        <v>0.15840000000000004</v>
      </c>
      <c r="Q209" s="153">
        <f t="shared" si="48"/>
        <v>1.6000000000000018E-3</v>
      </c>
      <c r="R209" s="238"/>
    </row>
    <row r="210" spans="2:18" ht="27.95" customHeight="1">
      <c r="B210" s="246"/>
      <c r="C210" s="21"/>
      <c r="D210" s="20"/>
      <c r="E210" s="21"/>
      <c r="F210" s="31"/>
      <c r="G210" s="14" t="s">
        <v>13</v>
      </c>
      <c r="H210" s="15">
        <v>0.1</v>
      </c>
      <c r="I210" s="165" t="s">
        <v>941</v>
      </c>
      <c r="J210" s="13" t="s">
        <v>1369</v>
      </c>
      <c r="K210" s="165" t="s">
        <v>79</v>
      </c>
      <c r="L210" s="206" t="s">
        <v>109</v>
      </c>
      <c r="M210" s="85">
        <f>M209</f>
        <v>0.2</v>
      </c>
      <c r="N210" s="15">
        <f t="shared" si="45"/>
        <v>0</v>
      </c>
      <c r="O210" s="78">
        <f t="shared" si="46"/>
        <v>2.0000000000000004E-2</v>
      </c>
      <c r="P210" s="78">
        <f t="shared" si="47"/>
        <v>0</v>
      </c>
      <c r="Q210" s="153">
        <f t="shared" si="48"/>
        <v>0</v>
      </c>
      <c r="R210" s="238"/>
    </row>
    <row r="211" spans="2:18" ht="27.95" customHeight="1">
      <c r="B211" s="246"/>
      <c r="C211" s="21"/>
      <c r="D211" s="20"/>
      <c r="E211" s="21"/>
      <c r="F211" s="31"/>
      <c r="G211" s="90" t="s">
        <v>14</v>
      </c>
      <c r="H211" s="172">
        <v>0.1</v>
      </c>
      <c r="I211" s="179" t="s">
        <v>941</v>
      </c>
      <c r="J211" s="180" t="s">
        <v>1560</v>
      </c>
      <c r="K211" s="179" t="s">
        <v>79</v>
      </c>
      <c r="L211" s="180" t="s">
        <v>109</v>
      </c>
      <c r="M211" s="93">
        <f>M210</f>
        <v>0.2</v>
      </c>
      <c r="N211" s="15">
        <f>IF(K211="Detected", 0.99,0)</f>
        <v>0</v>
      </c>
      <c r="O211" s="78">
        <f>IF(I211="Safe", M211*H211,0)</f>
        <v>2.0000000000000004E-2</v>
      </c>
      <c r="P211" s="78">
        <f>IF(I211="Dangerous",M211*H211*N211,0)</f>
        <v>0</v>
      </c>
      <c r="Q211" s="153">
        <f>IF(P211=0,0,M211*H211*(1-N211))</f>
        <v>0</v>
      </c>
      <c r="R211" s="238"/>
    </row>
    <row r="212" spans="2:18" s="3" customFormat="1" ht="27.95" customHeight="1">
      <c r="B212" s="236"/>
      <c r="C212" s="244"/>
      <c r="D212" s="17" t="s">
        <v>3821</v>
      </c>
      <c r="E212" s="18" t="s">
        <v>97</v>
      </c>
      <c r="F212" s="19" t="s">
        <v>3818</v>
      </c>
      <c r="G212" s="163" t="s">
        <v>12</v>
      </c>
      <c r="H212" s="15">
        <v>0.8</v>
      </c>
      <c r="I212" s="16" t="s">
        <v>25</v>
      </c>
      <c r="J212" s="12" t="s">
        <v>3788</v>
      </c>
      <c r="K212" s="16" t="s">
        <v>28</v>
      </c>
      <c r="L212" s="207" t="s">
        <v>1348</v>
      </c>
      <c r="M212" s="85">
        <v>3</v>
      </c>
      <c r="N212" s="15">
        <f t="shared" ref="N212:N223" si="49">IF(K212="Detected", 0.99,0)</f>
        <v>0.99</v>
      </c>
      <c r="O212" s="78">
        <f t="shared" ref="O212:O223" si="50">IF(I212="Safe", M212*H212,0)</f>
        <v>0</v>
      </c>
      <c r="P212" s="78">
        <f t="shared" ref="P212:P223" si="51">IF(I212="Dangerous",M212*H212*N212,0)</f>
        <v>2.3760000000000003</v>
      </c>
      <c r="Q212" s="81">
        <f t="shared" ref="Q212:Q223" si="52">IF(P212=0,0,M212*H212*(1-N212))</f>
        <v>2.4000000000000025E-2</v>
      </c>
      <c r="R212" s="238"/>
    </row>
    <row r="213" spans="2:18" s="3" customFormat="1" ht="27.95" customHeight="1">
      <c r="B213" s="236"/>
      <c r="C213" s="244"/>
      <c r="D213" s="20"/>
      <c r="E213" s="21"/>
      <c r="F213" s="31"/>
      <c r="G213" s="163" t="s">
        <v>13</v>
      </c>
      <c r="H213" s="15">
        <v>0.1</v>
      </c>
      <c r="I213" s="16" t="s">
        <v>19</v>
      </c>
      <c r="J213" s="12" t="s">
        <v>946</v>
      </c>
      <c r="K213" s="16" t="s">
        <v>18</v>
      </c>
      <c r="L213" s="65" t="s">
        <v>109</v>
      </c>
      <c r="M213" s="85">
        <f>M212</f>
        <v>3</v>
      </c>
      <c r="N213" s="15">
        <f t="shared" si="49"/>
        <v>0</v>
      </c>
      <c r="O213" s="78">
        <f t="shared" si="50"/>
        <v>0.30000000000000004</v>
      </c>
      <c r="P213" s="78">
        <f t="shared" si="51"/>
        <v>0</v>
      </c>
      <c r="Q213" s="81">
        <f t="shared" si="52"/>
        <v>0</v>
      </c>
      <c r="R213" s="238"/>
    </row>
    <row r="214" spans="2:18" s="3" customFormat="1" ht="27.95" customHeight="1">
      <c r="B214" s="236"/>
      <c r="C214" s="244"/>
      <c r="D214" s="20"/>
      <c r="E214" s="21"/>
      <c r="F214" s="31"/>
      <c r="G214" s="163" t="s">
        <v>55</v>
      </c>
      <c r="H214" s="15">
        <v>0.1</v>
      </c>
      <c r="I214" s="16" t="s">
        <v>19</v>
      </c>
      <c r="J214" s="92" t="s">
        <v>946</v>
      </c>
      <c r="K214" s="91" t="s">
        <v>18</v>
      </c>
      <c r="L214" s="173" t="s">
        <v>109</v>
      </c>
      <c r="M214" s="85">
        <f>M213</f>
        <v>3</v>
      </c>
      <c r="N214" s="15">
        <f t="shared" si="49"/>
        <v>0</v>
      </c>
      <c r="O214" s="78">
        <f t="shared" si="50"/>
        <v>0.30000000000000004</v>
      </c>
      <c r="P214" s="78">
        <f t="shared" si="51"/>
        <v>0</v>
      </c>
      <c r="Q214" s="81">
        <f t="shared" si="52"/>
        <v>0</v>
      </c>
      <c r="R214" s="238"/>
    </row>
    <row r="215" spans="2:18" s="3" customFormat="1" ht="27.95" customHeight="1">
      <c r="B215" s="236"/>
      <c r="C215" s="244"/>
      <c r="D215" s="17" t="s">
        <v>3822</v>
      </c>
      <c r="E215" s="18" t="s">
        <v>97</v>
      </c>
      <c r="F215" s="19" t="s">
        <v>3818</v>
      </c>
      <c r="G215" s="163" t="s">
        <v>12</v>
      </c>
      <c r="H215" s="15">
        <v>0.8</v>
      </c>
      <c r="I215" s="16" t="s">
        <v>25</v>
      </c>
      <c r="J215" s="12" t="s">
        <v>3825</v>
      </c>
      <c r="K215" s="16" t="s">
        <v>28</v>
      </c>
      <c r="L215" s="207" t="s">
        <v>3827</v>
      </c>
      <c r="M215" s="85">
        <v>3</v>
      </c>
      <c r="N215" s="15">
        <f t="shared" si="49"/>
        <v>0.99</v>
      </c>
      <c r="O215" s="78">
        <f t="shared" si="50"/>
        <v>0</v>
      </c>
      <c r="P215" s="78">
        <f t="shared" si="51"/>
        <v>2.3760000000000003</v>
      </c>
      <c r="Q215" s="81">
        <f t="shared" si="52"/>
        <v>2.4000000000000025E-2</v>
      </c>
      <c r="R215" s="238"/>
    </row>
    <row r="216" spans="2:18" s="3" customFormat="1" ht="27.95" customHeight="1">
      <c r="B216" s="236"/>
      <c r="C216" s="244"/>
      <c r="D216" s="20"/>
      <c r="E216" s="21"/>
      <c r="F216" s="31"/>
      <c r="G216" s="163" t="s">
        <v>13</v>
      </c>
      <c r="H216" s="15">
        <v>0.1</v>
      </c>
      <c r="I216" s="16" t="s">
        <v>19</v>
      </c>
      <c r="J216" s="12" t="s">
        <v>946</v>
      </c>
      <c r="K216" s="16" t="s">
        <v>18</v>
      </c>
      <c r="L216" s="65" t="s">
        <v>109</v>
      </c>
      <c r="M216" s="85">
        <f>M215</f>
        <v>3</v>
      </c>
      <c r="N216" s="15">
        <f t="shared" si="49"/>
        <v>0</v>
      </c>
      <c r="O216" s="78">
        <f t="shared" si="50"/>
        <v>0.30000000000000004</v>
      </c>
      <c r="P216" s="78">
        <f t="shared" si="51"/>
        <v>0</v>
      </c>
      <c r="Q216" s="81">
        <f t="shared" si="52"/>
        <v>0</v>
      </c>
      <c r="R216" s="238"/>
    </row>
    <row r="217" spans="2:18" s="3" customFormat="1" ht="27.95" customHeight="1">
      <c r="B217" s="236"/>
      <c r="C217" s="244"/>
      <c r="D217" s="20"/>
      <c r="E217" s="21"/>
      <c r="F217" s="31"/>
      <c r="G217" s="163" t="s">
        <v>55</v>
      </c>
      <c r="H217" s="15">
        <v>0.1</v>
      </c>
      <c r="I217" s="16" t="s">
        <v>19</v>
      </c>
      <c r="J217" s="92" t="s">
        <v>946</v>
      </c>
      <c r="K217" s="91" t="s">
        <v>18</v>
      </c>
      <c r="L217" s="173" t="s">
        <v>109</v>
      </c>
      <c r="M217" s="85">
        <f>M216</f>
        <v>3</v>
      </c>
      <c r="N217" s="15">
        <f t="shared" si="49"/>
        <v>0</v>
      </c>
      <c r="O217" s="78">
        <f t="shared" si="50"/>
        <v>0.30000000000000004</v>
      </c>
      <c r="P217" s="78">
        <f t="shared" si="51"/>
        <v>0</v>
      </c>
      <c r="Q217" s="81">
        <f t="shared" si="52"/>
        <v>0</v>
      </c>
      <c r="R217" s="238"/>
    </row>
    <row r="218" spans="2:18" s="3" customFormat="1" ht="27.95" customHeight="1">
      <c r="B218" s="236"/>
      <c r="C218" s="244"/>
      <c r="D218" s="17" t="s">
        <v>3823</v>
      </c>
      <c r="E218" s="18" t="s">
        <v>97</v>
      </c>
      <c r="F218" s="19" t="s">
        <v>3818</v>
      </c>
      <c r="G218" s="163" t="s">
        <v>12</v>
      </c>
      <c r="H218" s="15">
        <v>0.8</v>
      </c>
      <c r="I218" s="16" t="s">
        <v>25</v>
      </c>
      <c r="J218" s="12" t="s">
        <v>3826</v>
      </c>
      <c r="K218" s="16" t="s">
        <v>28</v>
      </c>
      <c r="L218" s="207" t="s">
        <v>3792</v>
      </c>
      <c r="M218" s="85">
        <v>3</v>
      </c>
      <c r="N218" s="15">
        <f t="shared" si="49"/>
        <v>0.99</v>
      </c>
      <c r="O218" s="78">
        <f t="shared" si="50"/>
        <v>0</v>
      </c>
      <c r="P218" s="78">
        <f t="shared" si="51"/>
        <v>2.3760000000000003</v>
      </c>
      <c r="Q218" s="81">
        <f t="shared" si="52"/>
        <v>2.4000000000000025E-2</v>
      </c>
      <c r="R218" s="238"/>
    </row>
    <row r="219" spans="2:18" s="3" customFormat="1" ht="27.95" customHeight="1">
      <c r="B219" s="236"/>
      <c r="C219" s="244"/>
      <c r="D219" s="20"/>
      <c r="E219" s="21"/>
      <c r="F219" s="31"/>
      <c r="G219" s="163" t="s">
        <v>13</v>
      </c>
      <c r="H219" s="15">
        <v>0.1</v>
      </c>
      <c r="I219" s="16" t="s">
        <v>19</v>
      </c>
      <c r="J219" s="12" t="s">
        <v>946</v>
      </c>
      <c r="K219" s="16" t="s">
        <v>18</v>
      </c>
      <c r="L219" s="65" t="s">
        <v>109</v>
      </c>
      <c r="M219" s="85">
        <f>M218</f>
        <v>3</v>
      </c>
      <c r="N219" s="15">
        <f t="shared" si="49"/>
        <v>0</v>
      </c>
      <c r="O219" s="78">
        <f t="shared" si="50"/>
        <v>0.30000000000000004</v>
      </c>
      <c r="P219" s="78">
        <f t="shared" si="51"/>
        <v>0</v>
      </c>
      <c r="Q219" s="81">
        <f t="shared" si="52"/>
        <v>0</v>
      </c>
      <c r="R219" s="238"/>
    </row>
    <row r="220" spans="2:18" s="3" customFormat="1" ht="27.95" customHeight="1">
      <c r="B220" s="236"/>
      <c r="C220" s="244"/>
      <c r="D220" s="20"/>
      <c r="E220" s="21"/>
      <c r="F220" s="31"/>
      <c r="G220" s="163" t="s">
        <v>55</v>
      </c>
      <c r="H220" s="15">
        <v>0.1</v>
      </c>
      <c r="I220" s="16" t="s">
        <v>19</v>
      </c>
      <c r="J220" s="92" t="s">
        <v>946</v>
      </c>
      <c r="K220" s="91" t="s">
        <v>18</v>
      </c>
      <c r="L220" s="173" t="s">
        <v>109</v>
      </c>
      <c r="M220" s="85">
        <f>M219</f>
        <v>3</v>
      </c>
      <c r="N220" s="15">
        <f t="shared" si="49"/>
        <v>0</v>
      </c>
      <c r="O220" s="78">
        <f t="shared" si="50"/>
        <v>0.30000000000000004</v>
      </c>
      <c r="P220" s="78">
        <f t="shared" si="51"/>
        <v>0</v>
      </c>
      <c r="Q220" s="81">
        <f t="shared" si="52"/>
        <v>0</v>
      </c>
      <c r="R220" s="238"/>
    </row>
    <row r="221" spans="2:18" s="3" customFormat="1" ht="27.95" customHeight="1">
      <c r="B221" s="236"/>
      <c r="C221" s="244"/>
      <c r="D221" s="17" t="s">
        <v>3824</v>
      </c>
      <c r="E221" s="18" t="s">
        <v>97</v>
      </c>
      <c r="F221" s="19" t="s">
        <v>3818</v>
      </c>
      <c r="G221" s="163" t="s">
        <v>12</v>
      </c>
      <c r="H221" s="15">
        <v>0.8</v>
      </c>
      <c r="I221" s="16" t="s">
        <v>25</v>
      </c>
      <c r="J221" s="12" t="s">
        <v>3791</v>
      </c>
      <c r="K221" s="16" t="s">
        <v>28</v>
      </c>
      <c r="L221" s="207" t="s">
        <v>3792</v>
      </c>
      <c r="M221" s="85">
        <v>3</v>
      </c>
      <c r="N221" s="15">
        <f t="shared" si="49"/>
        <v>0.99</v>
      </c>
      <c r="O221" s="78">
        <f t="shared" si="50"/>
        <v>0</v>
      </c>
      <c r="P221" s="78">
        <f t="shared" si="51"/>
        <v>2.3760000000000003</v>
      </c>
      <c r="Q221" s="81">
        <f t="shared" si="52"/>
        <v>2.4000000000000025E-2</v>
      </c>
      <c r="R221" s="238"/>
    </row>
    <row r="222" spans="2:18" s="3" customFormat="1" ht="27.95" customHeight="1">
      <c r="B222" s="236"/>
      <c r="C222" s="244"/>
      <c r="D222" s="20"/>
      <c r="E222" s="21"/>
      <c r="F222" s="31"/>
      <c r="G222" s="163" t="s">
        <v>13</v>
      </c>
      <c r="H222" s="15">
        <v>0.1</v>
      </c>
      <c r="I222" s="16" t="s">
        <v>19</v>
      </c>
      <c r="J222" s="12" t="s">
        <v>946</v>
      </c>
      <c r="K222" s="16" t="s">
        <v>18</v>
      </c>
      <c r="L222" s="65" t="s">
        <v>109</v>
      </c>
      <c r="M222" s="85">
        <f>M221</f>
        <v>3</v>
      </c>
      <c r="N222" s="15">
        <f t="shared" si="49"/>
        <v>0</v>
      </c>
      <c r="O222" s="78">
        <f t="shared" si="50"/>
        <v>0.30000000000000004</v>
      </c>
      <c r="P222" s="78">
        <f t="shared" si="51"/>
        <v>0</v>
      </c>
      <c r="Q222" s="81">
        <f t="shared" si="52"/>
        <v>0</v>
      </c>
      <c r="R222" s="238"/>
    </row>
    <row r="223" spans="2:18" s="3" customFormat="1" ht="27.95" customHeight="1">
      <c r="B223" s="236"/>
      <c r="C223" s="244"/>
      <c r="D223" s="20"/>
      <c r="E223" s="21"/>
      <c r="F223" s="31"/>
      <c r="G223" s="163" t="s">
        <v>55</v>
      </c>
      <c r="H223" s="15">
        <v>0.1</v>
      </c>
      <c r="I223" s="16" t="s">
        <v>19</v>
      </c>
      <c r="J223" s="92" t="s">
        <v>946</v>
      </c>
      <c r="K223" s="91" t="s">
        <v>18</v>
      </c>
      <c r="L223" s="173" t="s">
        <v>109</v>
      </c>
      <c r="M223" s="85">
        <f>M222</f>
        <v>3</v>
      </c>
      <c r="N223" s="15">
        <f t="shared" si="49"/>
        <v>0</v>
      </c>
      <c r="O223" s="78">
        <f t="shared" si="50"/>
        <v>0.30000000000000004</v>
      </c>
      <c r="P223" s="78">
        <f t="shared" si="51"/>
        <v>0</v>
      </c>
      <c r="Q223" s="81">
        <f t="shared" si="52"/>
        <v>0</v>
      </c>
      <c r="R223" s="238"/>
    </row>
    <row r="224" spans="2:18" ht="27.95" customHeight="1">
      <c r="B224" s="246"/>
      <c r="C224" s="21"/>
      <c r="D224" s="17" t="s">
        <v>1639</v>
      </c>
      <c r="E224" s="18" t="s">
        <v>1260</v>
      </c>
      <c r="F224" s="45" t="s">
        <v>1640</v>
      </c>
      <c r="G224" s="168" t="s">
        <v>1641</v>
      </c>
      <c r="H224" s="164">
        <v>0.1</v>
      </c>
      <c r="I224" s="165" t="s">
        <v>68</v>
      </c>
      <c r="J224" s="13" t="s">
        <v>1644</v>
      </c>
      <c r="K224" s="165" t="s">
        <v>1374</v>
      </c>
      <c r="L224" s="207" t="s">
        <v>1352</v>
      </c>
      <c r="M224" s="85">
        <v>0.15</v>
      </c>
      <c r="N224" s="15">
        <f>IF(K224="Detected", 0.99,0)</f>
        <v>0.99</v>
      </c>
      <c r="O224" s="78">
        <f>IF(I224="Safe", M224*H224,0)</f>
        <v>0</v>
      </c>
      <c r="P224" s="78">
        <f>IF(I224="Dangerous",M224*H224*N224,0)</f>
        <v>1.4849999999999999E-2</v>
      </c>
      <c r="Q224" s="153">
        <f>IF(P224=0,0,M224*H224*(1-N224))</f>
        <v>1.5000000000000012E-4</v>
      </c>
      <c r="R224" s="238"/>
    </row>
    <row r="225" spans="2:18" ht="39.950000000000003" customHeight="1">
      <c r="B225" s="246"/>
      <c r="C225" s="21"/>
      <c r="D225" s="20"/>
      <c r="E225" s="21"/>
      <c r="F225" s="31"/>
      <c r="G225" s="168" t="s">
        <v>1642</v>
      </c>
      <c r="H225" s="164">
        <v>0.1</v>
      </c>
      <c r="I225" s="165" t="s">
        <v>68</v>
      </c>
      <c r="J225" s="13" t="s">
        <v>1644</v>
      </c>
      <c r="K225" s="165" t="s">
        <v>1374</v>
      </c>
      <c r="L225" s="207" t="s">
        <v>1352</v>
      </c>
      <c r="M225" s="85">
        <f>M224</f>
        <v>0.15</v>
      </c>
      <c r="N225" s="15">
        <f>IF(K225="Detected", 0.99,0)</f>
        <v>0.99</v>
      </c>
      <c r="O225" s="78">
        <f>IF(I225="Safe", M225*H225,0)</f>
        <v>0</v>
      </c>
      <c r="P225" s="78">
        <f>IF(I225="Dangerous",M225*H225*N225,0)</f>
        <v>1.4849999999999999E-2</v>
      </c>
      <c r="Q225" s="153">
        <f>IF(P225=0,0,M225*H225*(1-N225))</f>
        <v>1.5000000000000012E-4</v>
      </c>
      <c r="R225" s="238"/>
    </row>
    <row r="226" spans="2:18" ht="27.95" customHeight="1">
      <c r="B226" s="246"/>
      <c r="C226" s="21"/>
      <c r="D226" s="20"/>
      <c r="E226" s="21"/>
      <c r="F226" s="31"/>
      <c r="G226" s="186" t="s">
        <v>1643</v>
      </c>
      <c r="H226" s="183">
        <v>0.8</v>
      </c>
      <c r="I226" s="179" t="s">
        <v>68</v>
      </c>
      <c r="J226" s="180" t="s">
        <v>1644</v>
      </c>
      <c r="K226" s="179" t="s">
        <v>1374</v>
      </c>
      <c r="L226" s="224" t="s">
        <v>1352</v>
      </c>
      <c r="M226" s="93">
        <f>M225</f>
        <v>0.15</v>
      </c>
      <c r="N226" s="172">
        <f>IF(K226="Detected", 0.99,0)</f>
        <v>0.99</v>
      </c>
      <c r="O226" s="174">
        <f>IF(I226="Safe", M226*H226,0)</f>
        <v>0</v>
      </c>
      <c r="P226" s="174">
        <f>IF(I226="Dangerous",M226*H226*N226,0)</f>
        <v>0.11879999999999999</v>
      </c>
      <c r="Q226" s="175">
        <f>IF(P226=0,0,M226*H226*(1-N226))</f>
        <v>1.200000000000001E-3</v>
      </c>
      <c r="R226" s="238"/>
    </row>
    <row r="227" spans="2:18" ht="27.95" customHeight="1">
      <c r="B227" s="246"/>
      <c r="C227" s="21"/>
      <c r="D227" s="17" t="s">
        <v>3859</v>
      </c>
      <c r="E227" s="18" t="s">
        <v>22</v>
      </c>
      <c r="F227" s="19" t="s">
        <v>3860</v>
      </c>
      <c r="G227" s="14" t="s">
        <v>12</v>
      </c>
      <c r="H227" s="15">
        <v>0.4</v>
      </c>
      <c r="I227" s="179" t="s">
        <v>19</v>
      </c>
      <c r="J227" s="13" t="s">
        <v>946</v>
      </c>
      <c r="K227" s="165" t="s">
        <v>18</v>
      </c>
      <c r="L227" s="13" t="s">
        <v>109</v>
      </c>
      <c r="M227" s="85">
        <v>2</v>
      </c>
      <c r="N227" s="15">
        <f t="shared" ref="N227:N234" si="53">IF(K227="Detected", 0.99,0)</f>
        <v>0</v>
      </c>
      <c r="O227" s="78">
        <f t="shared" ref="O227:O234" si="54">IF(I227="Safe", M227*H227,0)</f>
        <v>0.8</v>
      </c>
      <c r="P227" s="78">
        <f t="shared" ref="P227:P234" si="55">IF(I227="Dangerous",M227*H227*N227,0)</f>
        <v>0</v>
      </c>
      <c r="Q227" s="153">
        <f t="shared" ref="Q227:Q234" si="56">IF(P227=0,0,M227*H227*(1-N227))</f>
        <v>0</v>
      </c>
      <c r="R227" s="238"/>
    </row>
    <row r="228" spans="2:18" ht="27.95" customHeight="1">
      <c r="B228" s="246"/>
      <c r="C228" s="244"/>
      <c r="D228" s="20"/>
      <c r="E228" s="21"/>
      <c r="F228" s="31"/>
      <c r="G228" s="14" t="s">
        <v>13</v>
      </c>
      <c r="H228" s="15">
        <v>0.4</v>
      </c>
      <c r="I228" s="165" t="s">
        <v>25</v>
      </c>
      <c r="J228" s="13" t="s">
        <v>3880</v>
      </c>
      <c r="K228" s="165" t="s">
        <v>28</v>
      </c>
      <c r="L228" s="166" t="s">
        <v>3835</v>
      </c>
      <c r="M228" s="85">
        <f>M227</f>
        <v>2</v>
      </c>
      <c r="N228" s="15">
        <f t="shared" si="53"/>
        <v>0.99</v>
      </c>
      <c r="O228" s="78">
        <f t="shared" si="54"/>
        <v>0</v>
      </c>
      <c r="P228" s="78">
        <f t="shared" si="55"/>
        <v>0.79200000000000004</v>
      </c>
      <c r="Q228" s="153">
        <f t="shared" si="56"/>
        <v>8.0000000000000071E-3</v>
      </c>
      <c r="R228" s="238"/>
    </row>
    <row r="229" spans="2:18" ht="27.95" customHeight="1">
      <c r="B229" s="246"/>
      <c r="C229" s="244"/>
      <c r="D229" s="20"/>
      <c r="E229" s="21"/>
      <c r="F229" s="31"/>
      <c r="G229" s="90" t="s">
        <v>14</v>
      </c>
      <c r="H229" s="172">
        <v>0.2</v>
      </c>
      <c r="I229" s="179" t="s">
        <v>19</v>
      </c>
      <c r="J229" s="13" t="s">
        <v>946</v>
      </c>
      <c r="K229" s="165" t="s">
        <v>18</v>
      </c>
      <c r="L229" s="13" t="s">
        <v>109</v>
      </c>
      <c r="M229" s="93">
        <f>M228</f>
        <v>2</v>
      </c>
      <c r="N229" s="172">
        <f t="shared" si="53"/>
        <v>0</v>
      </c>
      <c r="O229" s="174">
        <f t="shared" si="54"/>
        <v>0.4</v>
      </c>
      <c r="P229" s="174">
        <f t="shared" si="55"/>
        <v>0</v>
      </c>
      <c r="Q229" s="175">
        <f t="shared" si="56"/>
        <v>0</v>
      </c>
      <c r="R229" s="238"/>
    </row>
    <row r="230" spans="2:18" s="3" customFormat="1" ht="27.95" customHeight="1">
      <c r="B230" s="246"/>
      <c r="C230" s="244"/>
      <c r="D230" s="17" t="s">
        <v>3861</v>
      </c>
      <c r="E230" s="44" t="s">
        <v>3862</v>
      </c>
      <c r="F230" s="19" t="s">
        <v>3863</v>
      </c>
      <c r="G230" s="163" t="s">
        <v>232</v>
      </c>
      <c r="H230" s="15">
        <v>0.2</v>
      </c>
      <c r="I230" s="165" t="s">
        <v>25</v>
      </c>
      <c r="J230" s="13" t="s">
        <v>3877</v>
      </c>
      <c r="K230" s="16" t="s">
        <v>28</v>
      </c>
      <c r="L230" s="166" t="s">
        <v>3835</v>
      </c>
      <c r="M230" s="85">
        <v>0.2</v>
      </c>
      <c r="N230" s="15">
        <f>IF(K230="Detected", 0.9,0)</f>
        <v>0.9</v>
      </c>
      <c r="O230" s="78">
        <f t="shared" si="54"/>
        <v>0</v>
      </c>
      <c r="P230" s="78">
        <f t="shared" si="55"/>
        <v>3.6000000000000011E-2</v>
      </c>
      <c r="Q230" s="153">
        <f t="shared" si="56"/>
        <v>4.0000000000000001E-3</v>
      </c>
      <c r="R230" s="557" t="s">
        <v>3864</v>
      </c>
    </row>
    <row r="231" spans="2:18" s="3" customFormat="1" ht="27.95" customHeight="1">
      <c r="B231" s="246"/>
      <c r="C231" s="244"/>
      <c r="D231" s="20"/>
      <c r="E231" s="21"/>
      <c r="F231" s="31"/>
      <c r="G231" s="163" t="s">
        <v>233</v>
      </c>
      <c r="H231" s="15">
        <v>0.2</v>
      </c>
      <c r="I231" s="165" t="s">
        <v>25</v>
      </c>
      <c r="J231" s="13" t="s">
        <v>3877</v>
      </c>
      <c r="K231" s="16" t="s">
        <v>28</v>
      </c>
      <c r="L231" s="166" t="s">
        <v>3835</v>
      </c>
      <c r="M231" s="85">
        <f>M230</f>
        <v>0.2</v>
      </c>
      <c r="N231" s="15">
        <f>IF(K231="Detected", 0.9,0)</f>
        <v>0.9</v>
      </c>
      <c r="O231" s="78">
        <f t="shared" si="54"/>
        <v>0</v>
      </c>
      <c r="P231" s="78">
        <f t="shared" si="55"/>
        <v>3.6000000000000011E-2</v>
      </c>
      <c r="Q231" s="153">
        <f t="shared" si="56"/>
        <v>4.0000000000000001E-3</v>
      </c>
      <c r="R231" s="561"/>
    </row>
    <row r="232" spans="2:18" s="3" customFormat="1" ht="27.95" customHeight="1">
      <c r="B232" s="246"/>
      <c r="C232" s="244"/>
      <c r="D232" s="20"/>
      <c r="E232" s="21"/>
      <c r="F232" s="31"/>
      <c r="G232" s="163" t="s">
        <v>230</v>
      </c>
      <c r="H232" s="15">
        <v>0.2</v>
      </c>
      <c r="I232" s="16" t="s">
        <v>25</v>
      </c>
      <c r="J232" s="13" t="s">
        <v>3877</v>
      </c>
      <c r="K232" s="16" t="s">
        <v>28</v>
      </c>
      <c r="L232" s="166" t="s">
        <v>3835</v>
      </c>
      <c r="M232" s="85">
        <f>M231</f>
        <v>0.2</v>
      </c>
      <c r="N232" s="15">
        <f t="shared" ref="N232:N234" si="57">IF(K232="Detected", 0.9,0)</f>
        <v>0.9</v>
      </c>
      <c r="O232" s="78">
        <f t="shared" si="54"/>
        <v>0</v>
      </c>
      <c r="P232" s="78">
        <f t="shared" si="55"/>
        <v>3.6000000000000011E-2</v>
      </c>
      <c r="Q232" s="153">
        <f t="shared" si="56"/>
        <v>4.0000000000000001E-3</v>
      </c>
      <c r="R232" s="561"/>
    </row>
    <row r="233" spans="2:18" s="3" customFormat="1" ht="27.95" customHeight="1">
      <c r="B233" s="246"/>
      <c r="C233" s="244"/>
      <c r="D233" s="20"/>
      <c r="E233" s="21"/>
      <c r="F233" s="31"/>
      <c r="G233" s="163" t="s">
        <v>231</v>
      </c>
      <c r="H233" s="15">
        <v>0.2</v>
      </c>
      <c r="I233" s="16" t="s">
        <v>25</v>
      </c>
      <c r="J233" s="13" t="s">
        <v>3877</v>
      </c>
      <c r="K233" s="16" t="s">
        <v>28</v>
      </c>
      <c r="L233" s="166" t="s">
        <v>3835</v>
      </c>
      <c r="M233" s="85">
        <f>M232</f>
        <v>0.2</v>
      </c>
      <c r="N233" s="15">
        <f t="shared" si="57"/>
        <v>0.9</v>
      </c>
      <c r="O233" s="78">
        <f t="shared" si="54"/>
        <v>0</v>
      </c>
      <c r="P233" s="78">
        <f t="shared" si="55"/>
        <v>3.6000000000000011E-2</v>
      </c>
      <c r="Q233" s="153">
        <f t="shared" si="56"/>
        <v>4.0000000000000001E-3</v>
      </c>
      <c r="R233" s="561"/>
    </row>
    <row r="234" spans="2:18" s="3" customFormat="1" ht="39.950000000000003" customHeight="1">
      <c r="B234" s="246"/>
      <c r="C234" s="244"/>
      <c r="D234" s="22"/>
      <c r="E234" s="23"/>
      <c r="F234" s="24"/>
      <c r="G234" s="168" t="s">
        <v>234</v>
      </c>
      <c r="H234" s="15">
        <v>0.2</v>
      </c>
      <c r="I234" s="16" t="s">
        <v>25</v>
      </c>
      <c r="J234" s="13" t="s">
        <v>3877</v>
      </c>
      <c r="K234" s="16" t="s">
        <v>28</v>
      </c>
      <c r="L234" s="166" t="s">
        <v>3835</v>
      </c>
      <c r="M234" s="85">
        <f>M233</f>
        <v>0.2</v>
      </c>
      <c r="N234" s="15">
        <f t="shared" si="57"/>
        <v>0.9</v>
      </c>
      <c r="O234" s="78">
        <f t="shared" si="54"/>
        <v>0</v>
      </c>
      <c r="P234" s="78">
        <f t="shared" si="55"/>
        <v>3.6000000000000011E-2</v>
      </c>
      <c r="Q234" s="153">
        <f t="shared" si="56"/>
        <v>4.0000000000000001E-3</v>
      </c>
      <c r="R234" s="561"/>
    </row>
    <row r="235" spans="2:18" ht="27.95" customHeight="1">
      <c r="B235" s="246"/>
      <c r="C235" s="21"/>
      <c r="D235" s="17" t="s">
        <v>95</v>
      </c>
      <c r="E235" s="18" t="s">
        <v>22</v>
      </c>
      <c r="F235" s="19" t="s">
        <v>3865</v>
      </c>
      <c r="G235" s="14" t="s">
        <v>12</v>
      </c>
      <c r="H235" s="15">
        <v>0.4</v>
      </c>
      <c r="I235" s="179" t="s">
        <v>3231</v>
      </c>
      <c r="J235" s="13" t="s">
        <v>3874</v>
      </c>
      <c r="K235" s="165" t="s">
        <v>3875</v>
      </c>
      <c r="L235" s="166" t="s">
        <v>3835</v>
      </c>
      <c r="M235" s="85">
        <v>2</v>
      </c>
      <c r="N235" s="15">
        <f t="shared" ref="N235:N237" si="58">IF(K235="Detected", 0.99,0)</f>
        <v>0.99</v>
      </c>
      <c r="O235" s="78">
        <f t="shared" ref="O235:O237" si="59">IF(I235="Safe", M235*H235,0)</f>
        <v>0</v>
      </c>
      <c r="P235" s="78">
        <f t="shared" ref="P235:P237" si="60">IF(I235="Dangerous",M235*H235*N235,0)</f>
        <v>0.79200000000000004</v>
      </c>
      <c r="Q235" s="153">
        <f t="shared" ref="Q235:Q237" si="61">IF(P235=0,0,M235*H235*(1-N235))</f>
        <v>8.0000000000000071E-3</v>
      </c>
      <c r="R235" s="201"/>
    </row>
    <row r="236" spans="2:18" ht="27.95" customHeight="1">
      <c r="B236" s="246"/>
      <c r="C236" s="244"/>
      <c r="D236" s="20"/>
      <c r="E236" s="21"/>
      <c r="F236" s="31"/>
      <c r="G236" s="14" t="s">
        <v>13</v>
      </c>
      <c r="H236" s="15">
        <v>0.4</v>
      </c>
      <c r="I236" s="165" t="s">
        <v>25</v>
      </c>
      <c r="J236" s="13" t="s">
        <v>3874</v>
      </c>
      <c r="K236" s="165" t="s">
        <v>28</v>
      </c>
      <c r="L236" s="207" t="s">
        <v>1348</v>
      </c>
      <c r="M236" s="85">
        <f>M235</f>
        <v>2</v>
      </c>
      <c r="N236" s="15">
        <f t="shared" si="58"/>
        <v>0.99</v>
      </c>
      <c r="O236" s="78">
        <f t="shared" si="59"/>
        <v>0</v>
      </c>
      <c r="P236" s="78">
        <f t="shared" si="60"/>
        <v>0.79200000000000004</v>
      </c>
      <c r="Q236" s="153">
        <f t="shared" si="61"/>
        <v>8.0000000000000071E-3</v>
      </c>
      <c r="R236" s="238"/>
    </row>
    <row r="237" spans="2:18" ht="27.75" customHeight="1">
      <c r="B237" s="246"/>
      <c r="C237" s="244"/>
      <c r="D237" s="20"/>
      <c r="E237" s="21"/>
      <c r="F237" s="31"/>
      <c r="G237" s="90" t="s">
        <v>14</v>
      </c>
      <c r="H237" s="172">
        <v>0.2</v>
      </c>
      <c r="I237" s="179" t="s">
        <v>19</v>
      </c>
      <c r="J237" s="13" t="s">
        <v>946</v>
      </c>
      <c r="K237" s="165" t="s">
        <v>18</v>
      </c>
      <c r="L237" s="13" t="s">
        <v>109</v>
      </c>
      <c r="M237" s="93">
        <f>M236</f>
        <v>2</v>
      </c>
      <c r="N237" s="172">
        <f t="shared" si="58"/>
        <v>0</v>
      </c>
      <c r="O237" s="174">
        <f t="shared" si="59"/>
        <v>0.4</v>
      </c>
      <c r="P237" s="174">
        <f t="shared" si="60"/>
        <v>0</v>
      </c>
      <c r="Q237" s="175">
        <f t="shared" si="61"/>
        <v>0</v>
      </c>
      <c r="R237" s="238"/>
    </row>
    <row r="238" spans="2:18" s="3" customFormat="1" ht="27.95" customHeight="1">
      <c r="B238" s="246"/>
      <c r="C238" s="243"/>
      <c r="D238" s="17" t="s">
        <v>3867</v>
      </c>
      <c r="E238" s="18" t="s">
        <v>1034</v>
      </c>
      <c r="F238" s="19" t="s">
        <v>3866</v>
      </c>
      <c r="G238" s="14" t="s">
        <v>12</v>
      </c>
      <c r="H238" s="164">
        <v>0.8</v>
      </c>
      <c r="I238" s="16" t="s">
        <v>25</v>
      </c>
      <c r="J238" s="12" t="s">
        <v>3876</v>
      </c>
      <c r="K238" s="16" t="s">
        <v>28</v>
      </c>
      <c r="L238" s="166" t="s">
        <v>3835</v>
      </c>
      <c r="M238" s="85">
        <v>3</v>
      </c>
      <c r="N238" s="15">
        <f>IF(K238="Detected", 0.99,0)</f>
        <v>0.99</v>
      </c>
      <c r="O238" s="78">
        <f>IF(I238="Safe", M238*H238,0)</f>
        <v>0</v>
      </c>
      <c r="P238" s="78">
        <f>IF(I238="Dangerous",M238*H238*N238,0)</f>
        <v>2.3760000000000003</v>
      </c>
      <c r="Q238" s="153">
        <f>IF(P238=0,0,M238*H238*(1-N238))</f>
        <v>2.4000000000000025E-2</v>
      </c>
      <c r="R238" s="238"/>
    </row>
    <row r="239" spans="2:18" s="3" customFormat="1" ht="27.95" customHeight="1">
      <c r="B239" s="246"/>
      <c r="C239" s="243"/>
      <c r="D239" s="20"/>
      <c r="E239" s="21"/>
      <c r="F239" s="31"/>
      <c r="G239" s="14" t="s">
        <v>13</v>
      </c>
      <c r="H239" s="164">
        <v>0.1</v>
      </c>
      <c r="I239" s="16" t="s">
        <v>25</v>
      </c>
      <c r="J239" s="12" t="s">
        <v>3878</v>
      </c>
      <c r="K239" s="16" t="s">
        <v>28</v>
      </c>
      <c r="L239" s="207" t="s">
        <v>1348</v>
      </c>
      <c r="M239" s="85">
        <f>M238</f>
        <v>3</v>
      </c>
      <c r="N239" s="15">
        <f>IF(K239="Detected", 0.99,0)</f>
        <v>0.99</v>
      </c>
      <c r="O239" s="78">
        <f>IF(I239="Safe", M239*H239,0)</f>
        <v>0</v>
      </c>
      <c r="P239" s="78">
        <f>IF(I239="Dangerous",M239*H239*N239,0)</f>
        <v>0.29700000000000004</v>
      </c>
      <c r="Q239" s="153">
        <f>IF(P239=0,0,M239*H239*(1-N239))</f>
        <v>3.0000000000000031E-3</v>
      </c>
      <c r="R239" s="238"/>
    </row>
    <row r="240" spans="2:18" s="3" customFormat="1" ht="27.95" customHeight="1">
      <c r="B240" s="246"/>
      <c r="C240" s="243"/>
      <c r="D240" s="20"/>
      <c r="E240" s="21"/>
      <c r="F240" s="31"/>
      <c r="G240" s="90" t="s">
        <v>14</v>
      </c>
      <c r="H240" s="164">
        <v>0.1</v>
      </c>
      <c r="I240" s="16" t="s">
        <v>19</v>
      </c>
      <c r="J240" s="12" t="s">
        <v>80</v>
      </c>
      <c r="K240" s="16" t="s">
        <v>18</v>
      </c>
      <c r="L240" s="13" t="s">
        <v>109</v>
      </c>
      <c r="M240" s="85">
        <f>M239</f>
        <v>3</v>
      </c>
      <c r="N240" s="15">
        <f>IF(K240="Detected", 0.99,0)</f>
        <v>0</v>
      </c>
      <c r="O240" s="78">
        <f>IF(I240="Safe", M240*H240,0)</f>
        <v>0.30000000000000004</v>
      </c>
      <c r="P240" s="78">
        <f>IF(I240="Dangerous",M240*H240*N240,0)</f>
        <v>0</v>
      </c>
      <c r="Q240" s="153">
        <f>IF(P240=0,0,M240*H240*(1-N240))</f>
        <v>0</v>
      </c>
      <c r="R240" s="238"/>
    </row>
    <row r="241" spans="2:18" ht="27.95" customHeight="1">
      <c r="B241" s="246"/>
      <c r="C241" s="21"/>
      <c r="D241" s="17" t="s">
        <v>3869</v>
      </c>
      <c r="E241" s="18" t="s">
        <v>890</v>
      </c>
      <c r="F241" s="19" t="s">
        <v>3868</v>
      </c>
      <c r="G241" s="14" t="s">
        <v>12</v>
      </c>
      <c r="H241" s="15">
        <v>0.8</v>
      </c>
      <c r="I241" s="179" t="s">
        <v>25</v>
      </c>
      <c r="J241" s="12" t="s">
        <v>3876</v>
      </c>
      <c r="K241" s="165" t="s">
        <v>28</v>
      </c>
      <c r="L241" s="166" t="s">
        <v>3835</v>
      </c>
      <c r="M241" s="85">
        <v>0.2</v>
      </c>
      <c r="N241" s="15">
        <f t="shared" ref="N241:N243" si="62">IF(K241="Detected", 0.99,0)</f>
        <v>0.99</v>
      </c>
      <c r="O241" s="78">
        <f t="shared" ref="O241:O243" si="63">IF(I241="Safe", M241*H241,0)</f>
        <v>0</v>
      </c>
      <c r="P241" s="78">
        <f t="shared" ref="P241:P243" si="64">IF(I241="Dangerous",M241*H241*N241,0)</f>
        <v>0.15840000000000004</v>
      </c>
      <c r="Q241" s="153">
        <f t="shared" ref="Q241:Q243" si="65">IF(P241=0,0,M241*H241*(1-N241))</f>
        <v>1.6000000000000018E-3</v>
      </c>
      <c r="R241" s="238"/>
    </row>
    <row r="242" spans="2:18" ht="27.95" customHeight="1">
      <c r="B242" s="246"/>
      <c r="C242" s="21"/>
      <c r="D242" s="20"/>
      <c r="E242" s="21"/>
      <c r="F242" s="31"/>
      <c r="G242" s="14" t="s">
        <v>13</v>
      </c>
      <c r="H242" s="15">
        <v>0.1</v>
      </c>
      <c r="I242" s="165" t="s">
        <v>25</v>
      </c>
      <c r="J242" s="12" t="s">
        <v>3881</v>
      </c>
      <c r="K242" s="165" t="s">
        <v>28</v>
      </c>
      <c r="L242" s="166" t="s">
        <v>3835</v>
      </c>
      <c r="M242" s="85">
        <f>M241</f>
        <v>0.2</v>
      </c>
      <c r="N242" s="15">
        <f t="shared" si="62"/>
        <v>0.99</v>
      </c>
      <c r="O242" s="78">
        <f t="shared" si="63"/>
        <v>0</v>
      </c>
      <c r="P242" s="78">
        <f t="shared" si="64"/>
        <v>1.9800000000000005E-2</v>
      </c>
      <c r="Q242" s="153">
        <f t="shared" si="65"/>
        <v>2.0000000000000023E-4</v>
      </c>
      <c r="R242" s="238"/>
    </row>
    <row r="243" spans="2:18" ht="27.95" customHeight="1">
      <c r="B243" s="246"/>
      <c r="C243" s="21"/>
      <c r="D243" s="20"/>
      <c r="E243" s="21"/>
      <c r="F243" s="31"/>
      <c r="G243" s="90" t="s">
        <v>14</v>
      </c>
      <c r="H243" s="172">
        <v>0.1</v>
      </c>
      <c r="I243" s="179" t="s">
        <v>3226</v>
      </c>
      <c r="J243" s="12" t="s">
        <v>80</v>
      </c>
      <c r="K243" s="165" t="s">
        <v>18</v>
      </c>
      <c r="L243" s="13" t="s">
        <v>109</v>
      </c>
      <c r="M243" s="93">
        <f>M242</f>
        <v>0.2</v>
      </c>
      <c r="N243" s="15">
        <f t="shared" si="62"/>
        <v>0</v>
      </c>
      <c r="O243" s="78">
        <f t="shared" si="63"/>
        <v>2.0000000000000004E-2</v>
      </c>
      <c r="P243" s="78">
        <f t="shared" si="64"/>
        <v>0</v>
      </c>
      <c r="Q243" s="153">
        <f t="shared" si="65"/>
        <v>0</v>
      </c>
      <c r="R243" s="238"/>
    </row>
    <row r="244" spans="2:18" ht="27.95" customHeight="1">
      <c r="B244" s="246"/>
      <c r="C244" s="21"/>
      <c r="D244" s="17" t="s">
        <v>952</v>
      </c>
      <c r="E244" s="18" t="s">
        <v>890</v>
      </c>
      <c r="F244" s="19" t="s">
        <v>3870</v>
      </c>
      <c r="G244" s="14" t="s">
        <v>12</v>
      </c>
      <c r="H244" s="15">
        <v>0.8</v>
      </c>
      <c r="I244" s="179" t="s">
        <v>2782</v>
      </c>
      <c r="J244" s="12" t="s">
        <v>3876</v>
      </c>
      <c r="K244" s="165" t="s">
        <v>3223</v>
      </c>
      <c r="L244" s="166" t="s">
        <v>3835</v>
      </c>
      <c r="M244" s="85">
        <v>0.2</v>
      </c>
      <c r="N244" s="15">
        <f t="shared" ref="N244:N252" si="66">IF(K244="Detected", 0.99,0)</f>
        <v>0.99</v>
      </c>
      <c r="O244" s="78">
        <f t="shared" ref="O244:O252" si="67">IF(I244="Safe", M244*H244,0)</f>
        <v>0</v>
      </c>
      <c r="P244" s="78">
        <f t="shared" ref="P244:P252" si="68">IF(I244="Dangerous",M244*H244*N244,0)</f>
        <v>0.15840000000000004</v>
      </c>
      <c r="Q244" s="153">
        <f t="shared" ref="Q244:Q252" si="69">IF(P244=0,0,M244*H244*(1-N244))</f>
        <v>1.6000000000000018E-3</v>
      </c>
      <c r="R244" s="238"/>
    </row>
    <row r="245" spans="2:18" ht="27.95" customHeight="1">
      <c r="B245" s="246"/>
      <c r="C245" s="21"/>
      <c r="D245" s="20"/>
      <c r="E245" s="21"/>
      <c r="F245" s="31"/>
      <c r="G245" s="14" t="s">
        <v>13</v>
      </c>
      <c r="H245" s="15">
        <v>0.1</v>
      </c>
      <c r="I245" s="165" t="s">
        <v>25</v>
      </c>
      <c r="J245" s="12" t="s">
        <v>3878</v>
      </c>
      <c r="K245" s="165" t="s">
        <v>28</v>
      </c>
      <c r="L245" s="166" t="s">
        <v>3835</v>
      </c>
      <c r="M245" s="85">
        <f>M244</f>
        <v>0.2</v>
      </c>
      <c r="N245" s="15">
        <f t="shared" si="66"/>
        <v>0.99</v>
      </c>
      <c r="O245" s="78">
        <f t="shared" si="67"/>
        <v>0</v>
      </c>
      <c r="P245" s="78">
        <f t="shared" si="68"/>
        <v>1.9800000000000005E-2</v>
      </c>
      <c r="Q245" s="153">
        <f t="shared" si="69"/>
        <v>2.0000000000000023E-4</v>
      </c>
      <c r="R245" s="238"/>
    </row>
    <row r="246" spans="2:18" ht="27.95" customHeight="1">
      <c r="B246" s="246"/>
      <c r="C246" s="21"/>
      <c r="D246" s="20"/>
      <c r="E246" s="21"/>
      <c r="F246" s="31"/>
      <c r="G246" s="90" t="s">
        <v>14</v>
      </c>
      <c r="H246" s="172">
        <v>0.1</v>
      </c>
      <c r="I246" s="179" t="s">
        <v>19</v>
      </c>
      <c r="J246" s="12" t="s">
        <v>80</v>
      </c>
      <c r="K246" s="165" t="s">
        <v>18</v>
      </c>
      <c r="L246" s="13" t="s">
        <v>109</v>
      </c>
      <c r="M246" s="93">
        <f>M245</f>
        <v>0.2</v>
      </c>
      <c r="N246" s="15">
        <f t="shared" si="66"/>
        <v>0</v>
      </c>
      <c r="O246" s="78">
        <f t="shared" si="67"/>
        <v>2.0000000000000004E-2</v>
      </c>
      <c r="P246" s="78">
        <f t="shared" si="68"/>
        <v>0</v>
      </c>
      <c r="Q246" s="153">
        <f t="shared" si="69"/>
        <v>0</v>
      </c>
      <c r="R246" s="238"/>
    </row>
    <row r="247" spans="2:18" ht="27.95" customHeight="1">
      <c r="B247" s="246"/>
      <c r="C247" s="21"/>
      <c r="D247" s="17" t="s">
        <v>3871</v>
      </c>
      <c r="E247" s="18" t="s">
        <v>22</v>
      </c>
      <c r="F247" s="19" t="s">
        <v>3873</v>
      </c>
      <c r="G247" s="14" t="s">
        <v>12</v>
      </c>
      <c r="H247" s="15">
        <v>0.4</v>
      </c>
      <c r="I247" s="179" t="s">
        <v>19</v>
      </c>
      <c r="J247" s="13" t="s">
        <v>946</v>
      </c>
      <c r="K247" s="165" t="s">
        <v>18</v>
      </c>
      <c r="L247" s="13" t="s">
        <v>109</v>
      </c>
      <c r="M247" s="85">
        <v>2</v>
      </c>
      <c r="N247" s="15">
        <f t="shared" si="66"/>
        <v>0</v>
      </c>
      <c r="O247" s="78">
        <f t="shared" si="67"/>
        <v>0.8</v>
      </c>
      <c r="P247" s="78">
        <f t="shared" si="68"/>
        <v>0</v>
      </c>
      <c r="Q247" s="153">
        <f t="shared" si="69"/>
        <v>0</v>
      </c>
      <c r="R247" s="238"/>
    </row>
    <row r="248" spans="2:18" ht="27.95" customHeight="1">
      <c r="B248" s="246"/>
      <c r="C248" s="244"/>
      <c r="D248" s="20"/>
      <c r="E248" s="21"/>
      <c r="F248" s="31"/>
      <c r="G248" s="14" t="s">
        <v>13</v>
      </c>
      <c r="H248" s="15">
        <v>0.4</v>
      </c>
      <c r="I248" s="165" t="s">
        <v>25</v>
      </c>
      <c r="J248" s="13" t="s">
        <v>3879</v>
      </c>
      <c r="K248" s="165" t="s">
        <v>28</v>
      </c>
      <c r="L248" s="166" t="s">
        <v>3835</v>
      </c>
      <c r="M248" s="85">
        <f>M247</f>
        <v>2</v>
      </c>
      <c r="N248" s="15">
        <f t="shared" si="66"/>
        <v>0.99</v>
      </c>
      <c r="O248" s="78">
        <f t="shared" si="67"/>
        <v>0</v>
      </c>
      <c r="P248" s="78">
        <f t="shared" si="68"/>
        <v>0.79200000000000004</v>
      </c>
      <c r="Q248" s="153">
        <f t="shared" si="69"/>
        <v>8.0000000000000071E-3</v>
      </c>
      <c r="R248" s="340"/>
    </row>
    <row r="249" spans="2:18" ht="27.75" customHeight="1">
      <c r="B249" s="246"/>
      <c r="C249" s="244"/>
      <c r="D249" s="20"/>
      <c r="E249" s="21"/>
      <c r="F249" s="31"/>
      <c r="G249" s="90" t="s">
        <v>14</v>
      </c>
      <c r="H249" s="172">
        <v>0.2</v>
      </c>
      <c r="I249" s="179" t="s">
        <v>19</v>
      </c>
      <c r="J249" s="13" t="s">
        <v>946</v>
      </c>
      <c r="K249" s="165" t="s">
        <v>18</v>
      </c>
      <c r="L249" s="13" t="s">
        <v>109</v>
      </c>
      <c r="M249" s="93">
        <f>M248</f>
        <v>2</v>
      </c>
      <c r="N249" s="172">
        <f t="shared" si="66"/>
        <v>0</v>
      </c>
      <c r="O249" s="174">
        <f t="shared" si="67"/>
        <v>0.4</v>
      </c>
      <c r="P249" s="174">
        <f t="shared" si="68"/>
        <v>0</v>
      </c>
      <c r="Q249" s="175">
        <f t="shared" si="69"/>
        <v>0</v>
      </c>
      <c r="R249" s="340"/>
    </row>
    <row r="250" spans="2:18" ht="27.95" customHeight="1">
      <c r="B250" s="246"/>
      <c r="C250" s="21"/>
      <c r="D250" s="17" t="s">
        <v>3872</v>
      </c>
      <c r="E250" s="18" t="s">
        <v>22</v>
      </c>
      <c r="F250" s="19" t="s">
        <v>819</v>
      </c>
      <c r="G250" s="14" t="s">
        <v>12</v>
      </c>
      <c r="H250" s="15">
        <v>0.4</v>
      </c>
      <c r="I250" s="179" t="s">
        <v>19</v>
      </c>
      <c r="J250" s="13" t="s">
        <v>946</v>
      </c>
      <c r="K250" s="165" t="s">
        <v>18</v>
      </c>
      <c r="L250" s="13" t="s">
        <v>109</v>
      </c>
      <c r="M250" s="85">
        <v>2</v>
      </c>
      <c r="N250" s="15">
        <f t="shared" si="66"/>
        <v>0</v>
      </c>
      <c r="O250" s="78">
        <f t="shared" si="67"/>
        <v>0.8</v>
      </c>
      <c r="P250" s="78">
        <f t="shared" si="68"/>
        <v>0</v>
      </c>
      <c r="Q250" s="81">
        <f t="shared" si="69"/>
        <v>0</v>
      </c>
      <c r="R250" s="340"/>
    </row>
    <row r="251" spans="2:18" ht="27.95" customHeight="1">
      <c r="B251" s="246"/>
      <c r="C251" s="244"/>
      <c r="D251" s="20"/>
      <c r="E251" s="21"/>
      <c r="F251" s="31"/>
      <c r="G251" s="14" t="s">
        <v>13</v>
      </c>
      <c r="H251" s="15">
        <v>0.4</v>
      </c>
      <c r="I251" s="165" t="s">
        <v>25</v>
      </c>
      <c r="J251" s="13" t="s">
        <v>3879</v>
      </c>
      <c r="K251" s="165" t="s">
        <v>28</v>
      </c>
      <c r="L251" s="166" t="s">
        <v>3835</v>
      </c>
      <c r="M251" s="85">
        <f>M250</f>
        <v>2</v>
      </c>
      <c r="N251" s="15">
        <f t="shared" si="66"/>
        <v>0.99</v>
      </c>
      <c r="O251" s="78">
        <f t="shared" si="67"/>
        <v>0</v>
      </c>
      <c r="P251" s="78">
        <f t="shared" si="68"/>
        <v>0.79200000000000004</v>
      </c>
      <c r="Q251" s="81">
        <f t="shared" si="69"/>
        <v>8.0000000000000071E-3</v>
      </c>
      <c r="R251" s="238"/>
    </row>
    <row r="252" spans="2:18" ht="27.75" customHeight="1" thickBot="1">
      <c r="B252" s="247"/>
      <c r="C252" s="322"/>
      <c r="D252" s="46"/>
      <c r="E252" s="43"/>
      <c r="F252" s="48"/>
      <c r="G252" s="49" t="s">
        <v>14</v>
      </c>
      <c r="H252" s="50">
        <v>0.2</v>
      </c>
      <c r="I252" s="198" t="s">
        <v>19</v>
      </c>
      <c r="J252" s="199" t="s">
        <v>946</v>
      </c>
      <c r="K252" s="198" t="s">
        <v>18</v>
      </c>
      <c r="L252" s="199" t="s">
        <v>109</v>
      </c>
      <c r="M252" s="86">
        <f>M251</f>
        <v>2</v>
      </c>
      <c r="N252" s="50">
        <f t="shared" si="66"/>
        <v>0</v>
      </c>
      <c r="O252" s="82">
        <f t="shared" si="67"/>
        <v>0.4</v>
      </c>
      <c r="P252" s="82">
        <f t="shared" si="68"/>
        <v>0</v>
      </c>
      <c r="Q252" s="83">
        <f t="shared" si="69"/>
        <v>0</v>
      </c>
      <c r="R252" s="197"/>
    </row>
    <row r="253" spans="2:18">
      <c r="G253" s="7"/>
    </row>
    <row r="254" spans="2:18">
      <c r="G254" s="7"/>
    </row>
    <row r="255" spans="2:18">
      <c r="G255" s="7"/>
    </row>
    <row r="256" spans="2:18">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1048376" spans="2:42" s="4" customFormat="1">
      <c r="B1048376" s="1"/>
      <c r="C1048376" s="1"/>
      <c r="D1048376" s="1"/>
      <c r="E1048376" s="1"/>
      <c r="F1048376" s="1"/>
      <c r="G1048376" s="1"/>
      <c r="H1048376" s="1"/>
      <c r="J1048376" s="12" t="s">
        <v>1351</v>
      </c>
      <c r="L1048376" s="10"/>
      <c r="M1048376" s="57"/>
      <c r="N1048376" s="59"/>
      <c r="O1048376" s="55"/>
      <c r="P1048376" s="55"/>
      <c r="Q1048376" s="55"/>
      <c r="R1048376" s="1"/>
      <c r="S1048376" s="1"/>
      <c r="T1048376" s="1"/>
      <c r="U1048376" s="1"/>
      <c r="V1048376" s="1"/>
      <c r="W1048376" s="1"/>
      <c r="X1048376" s="1"/>
      <c r="Y1048376" s="1"/>
      <c r="Z1048376" s="1"/>
      <c r="AA1048376" s="1"/>
      <c r="AB1048376" s="1"/>
      <c r="AC1048376" s="1"/>
      <c r="AD1048376" s="1"/>
      <c r="AE1048376" s="1"/>
      <c r="AF1048376" s="1"/>
      <c r="AG1048376" s="1"/>
      <c r="AH1048376" s="1"/>
      <c r="AI1048376" s="1"/>
      <c r="AJ1048376" s="1"/>
      <c r="AK1048376" s="1"/>
      <c r="AL1048376" s="1"/>
      <c r="AM1048376" s="1"/>
      <c r="AN1048376" s="1"/>
      <c r="AO1048376" s="1"/>
      <c r="AP1048376" s="1"/>
    </row>
  </sheetData>
  <mergeCells count="13">
    <mergeCell ref="M4:Q4"/>
    <mergeCell ref="C7:C8"/>
    <mergeCell ref="R13:R17"/>
    <mergeCell ref="R33:R37"/>
    <mergeCell ref="R230:R234"/>
    <mergeCell ref="R48:R51"/>
    <mergeCell ref="R68:R71"/>
    <mergeCell ref="R88:R91"/>
    <mergeCell ref="R108:R111"/>
    <mergeCell ref="R132:R135"/>
    <mergeCell ref="R152:R155"/>
    <mergeCell ref="R172:R175"/>
    <mergeCell ref="R192:R195"/>
  </mergeCells>
  <phoneticPr fontId="2" type="noConversion"/>
  <hyperlinks>
    <hyperlink ref="R33" r:id="rId1" location="resultstable"/>
    <hyperlink ref="R13" r:id="rId2" location="resultstable"/>
    <hyperlink ref="R230" r:id="rId3" location="resultstable"/>
    <hyperlink ref="R48" r:id="rId4"/>
    <hyperlink ref="R68" r:id="rId5"/>
    <hyperlink ref="R88" r:id="rId6"/>
    <hyperlink ref="R108" r:id="rId7"/>
    <hyperlink ref="R132" r:id="rId8"/>
    <hyperlink ref="R152" r:id="rId9"/>
    <hyperlink ref="R172" r:id="rId10"/>
    <hyperlink ref="R192" r:id="rId11"/>
  </hyperlinks>
  <pageMargins left="0.7" right="0.7" top="0.75" bottom="0.75" header="0.3" footer="0.3"/>
  <pageSetup paperSize="9" orientation="portrait"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59999389629810485"/>
  </sheetPr>
  <dimension ref="B1:AP1048563"/>
  <sheetViews>
    <sheetView zoomScaleNormal="100" workbookViewId="0">
      <pane ySplit="6" topLeftCell="A59" activePane="bottomLeft" state="frozen"/>
      <selection pane="bottomLeft" activeCell="C3" sqref="C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C208_0</v>
      </c>
      <c r="C2" s="97" t="s">
        <v>2207</v>
      </c>
      <c r="L2" s="71"/>
      <c r="M2" s="73" t="s">
        <v>256</v>
      </c>
      <c r="N2" s="72" t="s">
        <v>254</v>
      </c>
      <c r="O2" s="73" t="s">
        <v>253</v>
      </c>
      <c r="P2" s="73" t="s">
        <v>255</v>
      </c>
      <c r="Q2" s="74" t="s">
        <v>252</v>
      </c>
    </row>
    <row r="3" spans="2:42" ht="24.95" customHeight="1">
      <c r="C3" s="1" t="s">
        <v>2208</v>
      </c>
      <c r="L3" s="76" t="s">
        <v>123</v>
      </c>
      <c r="M3" s="70">
        <f>P3+Q3</f>
        <v>171.04000000000019</v>
      </c>
      <c r="N3" s="169">
        <f>P3/(P3+Q3)</f>
        <v>0.9900000000000001</v>
      </c>
      <c r="O3" s="70">
        <f>SUM(O7:O253)</f>
        <v>24.529999999999983</v>
      </c>
      <c r="P3" s="70">
        <f>SUM(P7:P253)</f>
        <v>169.3296000000002</v>
      </c>
      <c r="Q3" s="77">
        <f>SUM(Q7:Q253)</f>
        <v>1.7104000000000019</v>
      </c>
    </row>
    <row r="4" spans="2:42" ht="24.95" customHeight="1" thickBot="1">
      <c r="L4" s="75" t="s">
        <v>124</v>
      </c>
      <c r="M4" s="554">
        <f>(O3+P3)/(M3+O3)</f>
        <v>0.99125428235414437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48" t="str">
        <f ca="1">B2</f>
        <v>C208_0</v>
      </c>
      <c r="C7" s="519" t="str">
        <f>C2</f>
        <v>DIO: Buffer, Photo-Coupler &amp; Photo-MOS(Ch.2)</v>
      </c>
      <c r="D7" s="34" t="s">
        <v>2209</v>
      </c>
      <c r="E7" s="35" t="s">
        <v>1217</v>
      </c>
      <c r="F7" s="36" t="s">
        <v>1216</v>
      </c>
      <c r="G7" s="37" t="s">
        <v>12</v>
      </c>
      <c r="H7" s="38">
        <v>0.7</v>
      </c>
      <c r="I7" s="203" t="s">
        <v>19</v>
      </c>
      <c r="J7" s="95" t="s">
        <v>946</v>
      </c>
      <c r="K7" s="203" t="s">
        <v>18</v>
      </c>
      <c r="L7" s="69" t="s">
        <v>109</v>
      </c>
      <c r="M7" s="84">
        <v>0.1</v>
      </c>
      <c r="N7" s="38">
        <f>IF(K7="Detected", 0.99,0)</f>
        <v>0</v>
      </c>
      <c r="O7" s="79">
        <f>IF(I7="Safe", M7*H7,0)</f>
        <v>6.9999999999999993E-2</v>
      </c>
      <c r="P7" s="79">
        <f>IF(I7="Dangerous",M7*H7*N7,0)</f>
        <v>0</v>
      </c>
      <c r="Q7" s="157">
        <f>IF(P7=0,0,M7*H7*(1-N7))</f>
        <v>0</v>
      </c>
      <c r="R7" s="200"/>
    </row>
    <row r="8" spans="2:42" s="3" customFormat="1" ht="27.95" customHeight="1">
      <c r="B8" s="249"/>
      <c r="C8" s="565"/>
      <c r="D8" s="20"/>
      <c r="E8" s="21"/>
      <c r="F8" s="31"/>
      <c r="G8" s="25" t="s">
        <v>13</v>
      </c>
      <c r="H8" s="26">
        <v>0.1</v>
      </c>
      <c r="I8" s="165" t="s">
        <v>25</v>
      </c>
      <c r="J8" s="13" t="s">
        <v>1345</v>
      </c>
      <c r="K8" s="165" t="s">
        <v>28</v>
      </c>
      <c r="L8" s="206" t="s">
        <v>2198</v>
      </c>
      <c r="M8" s="85">
        <f>M7</f>
        <v>0.1</v>
      </c>
      <c r="N8" s="15">
        <f>IF(K8="Detected", 0.99,0)</f>
        <v>0.99</v>
      </c>
      <c r="O8" s="78">
        <f>IF(I8="Safe", M8*H8,0)</f>
        <v>0</v>
      </c>
      <c r="P8" s="78">
        <f>IF(I8="Dangerous",M8*H8*N8,0)</f>
        <v>9.9000000000000025E-3</v>
      </c>
      <c r="Q8" s="153">
        <f>IF(P8=0,0,M8*H8*(1-N8))</f>
        <v>1.0000000000000011E-4</v>
      </c>
      <c r="R8" s="251"/>
    </row>
    <row r="9" spans="2:42" s="3" customFormat="1" ht="27.95" customHeight="1">
      <c r="B9" s="249"/>
      <c r="C9" s="255"/>
      <c r="D9" s="20"/>
      <c r="E9" s="21"/>
      <c r="F9" s="31"/>
      <c r="G9" s="32" t="s">
        <v>54</v>
      </c>
      <c r="H9" s="26">
        <v>0.1</v>
      </c>
      <c r="I9" s="165" t="s">
        <v>25</v>
      </c>
      <c r="J9" s="13" t="s">
        <v>1347</v>
      </c>
      <c r="K9" s="165" t="s">
        <v>28</v>
      </c>
      <c r="L9" s="206" t="s">
        <v>2198</v>
      </c>
      <c r="M9" s="85">
        <f>M8</f>
        <v>0.1</v>
      </c>
      <c r="N9" s="15">
        <f t="shared" ref="N9:N72" si="0">IF(K9="Detected", 0.99,0)</f>
        <v>0.99</v>
      </c>
      <c r="O9" s="78">
        <f t="shared" ref="O9:O72" si="1">IF(I9="Safe", M9*H9,0)</f>
        <v>0</v>
      </c>
      <c r="P9" s="78">
        <f t="shared" ref="P9:P72" si="2">IF(I9="Dangerous",M9*H9*N9,0)</f>
        <v>9.9000000000000025E-3</v>
      </c>
      <c r="Q9" s="153">
        <f t="shared" ref="Q9:Q72" si="3">IF(P9=0,0,M9*H9*(1-N9))</f>
        <v>1.0000000000000011E-4</v>
      </c>
      <c r="R9" s="251"/>
    </row>
    <row r="10" spans="2:42" s="3" customFormat="1" ht="27.95" customHeight="1">
      <c r="B10" s="249"/>
      <c r="C10" s="255"/>
      <c r="D10" s="20"/>
      <c r="E10" s="21"/>
      <c r="F10" s="31"/>
      <c r="G10" s="25" t="s">
        <v>55</v>
      </c>
      <c r="H10" s="26">
        <v>0.1</v>
      </c>
      <c r="I10" s="165" t="s">
        <v>19</v>
      </c>
      <c r="J10" s="13" t="s">
        <v>946</v>
      </c>
      <c r="K10" s="165" t="s">
        <v>18</v>
      </c>
      <c r="L10" s="13" t="s">
        <v>109</v>
      </c>
      <c r="M10" s="93">
        <f>M9</f>
        <v>0.1</v>
      </c>
      <c r="N10" s="15">
        <f t="shared" si="0"/>
        <v>0</v>
      </c>
      <c r="O10" s="78">
        <f t="shared" si="1"/>
        <v>1.0000000000000002E-2</v>
      </c>
      <c r="P10" s="78">
        <f t="shared" si="2"/>
        <v>0</v>
      </c>
      <c r="Q10" s="153">
        <f t="shared" si="3"/>
        <v>0</v>
      </c>
      <c r="R10" s="251"/>
    </row>
    <row r="11" spans="2:42" s="3" customFormat="1" ht="27.95" customHeight="1">
      <c r="B11" s="249"/>
      <c r="C11" s="255"/>
      <c r="D11" s="17" t="s">
        <v>2210</v>
      </c>
      <c r="E11" s="18" t="s">
        <v>1217</v>
      </c>
      <c r="F11" s="19" t="s">
        <v>1216</v>
      </c>
      <c r="G11" s="25" t="s">
        <v>12</v>
      </c>
      <c r="H11" s="26">
        <v>0.7</v>
      </c>
      <c r="I11" s="165" t="s">
        <v>19</v>
      </c>
      <c r="J11" s="13" t="s">
        <v>946</v>
      </c>
      <c r="K11" s="165" t="s">
        <v>18</v>
      </c>
      <c r="L11" s="13" t="s">
        <v>109</v>
      </c>
      <c r="M11" s="85">
        <v>0.1</v>
      </c>
      <c r="N11" s="15">
        <f t="shared" si="0"/>
        <v>0</v>
      </c>
      <c r="O11" s="78">
        <f t="shared" si="1"/>
        <v>6.9999999999999993E-2</v>
      </c>
      <c r="P11" s="78">
        <f t="shared" si="2"/>
        <v>0</v>
      </c>
      <c r="Q11" s="153">
        <f t="shared" si="3"/>
        <v>0</v>
      </c>
      <c r="R11" s="251"/>
    </row>
    <row r="12" spans="2:42" s="3" customFormat="1" ht="27.95" customHeight="1">
      <c r="B12" s="249"/>
      <c r="C12" s="255"/>
      <c r="D12" s="20"/>
      <c r="E12" s="21"/>
      <c r="F12" s="31"/>
      <c r="G12" s="25" t="s">
        <v>13</v>
      </c>
      <c r="H12" s="26">
        <v>0.1</v>
      </c>
      <c r="I12" s="165" t="s">
        <v>25</v>
      </c>
      <c r="J12" s="13" t="s">
        <v>1345</v>
      </c>
      <c r="K12" s="165" t="s">
        <v>28</v>
      </c>
      <c r="L12" s="206" t="s">
        <v>2198</v>
      </c>
      <c r="M12" s="85">
        <f>M11</f>
        <v>0.1</v>
      </c>
      <c r="N12" s="15">
        <f t="shared" si="0"/>
        <v>0.99</v>
      </c>
      <c r="O12" s="78">
        <f t="shared" si="1"/>
        <v>0</v>
      </c>
      <c r="P12" s="78">
        <f t="shared" si="2"/>
        <v>9.9000000000000025E-3</v>
      </c>
      <c r="Q12" s="153">
        <f t="shared" si="3"/>
        <v>1.0000000000000011E-4</v>
      </c>
      <c r="R12" s="251"/>
    </row>
    <row r="13" spans="2:42" s="3" customFormat="1" ht="27.95" customHeight="1">
      <c r="B13" s="249"/>
      <c r="C13" s="255"/>
      <c r="D13" s="20"/>
      <c r="E13" s="21"/>
      <c r="F13" s="31"/>
      <c r="G13" s="32" t="s">
        <v>54</v>
      </c>
      <c r="H13" s="26">
        <v>0.1</v>
      </c>
      <c r="I13" s="165" t="s">
        <v>25</v>
      </c>
      <c r="J13" s="13" t="s">
        <v>1347</v>
      </c>
      <c r="K13" s="165" t="s">
        <v>28</v>
      </c>
      <c r="L13" s="206" t="s">
        <v>2198</v>
      </c>
      <c r="M13" s="85">
        <f>M12</f>
        <v>0.1</v>
      </c>
      <c r="N13" s="15">
        <f t="shared" si="0"/>
        <v>0.99</v>
      </c>
      <c r="O13" s="78">
        <f t="shared" si="1"/>
        <v>0</v>
      </c>
      <c r="P13" s="78">
        <f t="shared" si="2"/>
        <v>9.9000000000000025E-3</v>
      </c>
      <c r="Q13" s="153">
        <f t="shared" si="3"/>
        <v>1.0000000000000011E-4</v>
      </c>
      <c r="R13" s="251"/>
    </row>
    <row r="14" spans="2:42" s="3" customFormat="1" ht="27.95" customHeight="1">
      <c r="B14" s="249"/>
      <c r="C14" s="255"/>
      <c r="D14" s="20"/>
      <c r="E14" s="21"/>
      <c r="F14" s="31"/>
      <c r="G14" s="25" t="s">
        <v>55</v>
      </c>
      <c r="H14" s="26">
        <v>0.1</v>
      </c>
      <c r="I14" s="165" t="s">
        <v>19</v>
      </c>
      <c r="J14" s="13" t="s">
        <v>946</v>
      </c>
      <c r="K14" s="165" t="s">
        <v>18</v>
      </c>
      <c r="L14" s="13" t="s">
        <v>109</v>
      </c>
      <c r="M14" s="85">
        <f>M13</f>
        <v>0.1</v>
      </c>
      <c r="N14" s="15">
        <f t="shared" si="0"/>
        <v>0</v>
      </c>
      <c r="O14" s="78">
        <f t="shared" si="1"/>
        <v>1.0000000000000002E-2</v>
      </c>
      <c r="P14" s="78">
        <f t="shared" si="2"/>
        <v>0</v>
      </c>
      <c r="Q14" s="153">
        <f t="shared" si="3"/>
        <v>0</v>
      </c>
      <c r="R14" s="251"/>
    </row>
    <row r="15" spans="2:42" s="3" customFormat="1" ht="27.95" customHeight="1">
      <c r="B15" s="249"/>
      <c r="C15" s="255"/>
      <c r="D15" s="17" t="s">
        <v>2211</v>
      </c>
      <c r="E15" s="44" t="s">
        <v>1232</v>
      </c>
      <c r="F15" s="19" t="s">
        <v>1220</v>
      </c>
      <c r="G15" s="163" t="s">
        <v>232</v>
      </c>
      <c r="H15" s="15">
        <v>0.2</v>
      </c>
      <c r="I15" s="165" t="s">
        <v>25</v>
      </c>
      <c r="J15" s="12" t="s">
        <v>1351</v>
      </c>
      <c r="K15" s="16" t="s">
        <v>28</v>
      </c>
      <c r="L15" s="206" t="s">
        <v>2198</v>
      </c>
      <c r="M15" s="85">
        <v>1.1000000000000001</v>
      </c>
      <c r="N15" s="15">
        <f t="shared" si="0"/>
        <v>0.99</v>
      </c>
      <c r="O15" s="78">
        <f t="shared" si="1"/>
        <v>0</v>
      </c>
      <c r="P15" s="78">
        <f t="shared" si="2"/>
        <v>0.21780000000000002</v>
      </c>
      <c r="Q15" s="153">
        <f t="shared" si="3"/>
        <v>2.2000000000000023E-3</v>
      </c>
      <c r="R15" s="557" t="s">
        <v>1230</v>
      </c>
    </row>
    <row r="16" spans="2:42" s="3" customFormat="1" ht="27.95" customHeight="1">
      <c r="B16" s="249"/>
      <c r="C16" s="255"/>
      <c r="D16" s="20"/>
      <c r="E16" s="21"/>
      <c r="F16" s="31"/>
      <c r="G16" s="163" t="s">
        <v>233</v>
      </c>
      <c r="H16" s="15">
        <v>0.2</v>
      </c>
      <c r="I16" s="165" t="s">
        <v>25</v>
      </c>
      <c r="J16" s="12" t="s">
        <v>1351</v>
      </c>
      <c r="K16" s="16" t="s">
        <v>28</v>
      </c>
      <c r="L16" s="206" t="s">
        <v>2198</v>
      </c>
      <c r="M16" s="85">
        <f>M15</f>
        <v>1.1000000000000001</v>
      </c>
      <c r="N16" s="15">
        <f t="shared" si="0"/>
        <v>0.99</v>
      </c>
      <c r="O16" s="78">
        <f t="shared" si="1"/>
        <v>0</v>
      </c>
      <c r="P16" s="78">
        <f t="shared" si="2"/>
        <v>0.21780000000000002</v>
      </c>
      <c r="Q16" s="153">
        <f t="shared" si="3"/>
        <v>2.2000000000000023E-3</v>
      </c>
      <c r="R16" s="558"/>
    </row>
    <row r="17" spans="2:18" s="3" customFormat="1" ht="27.95" customHeight="1">
      <c r="B17" s="249"/>
      <c r="C17" s="255"/>
      <c r="D17" s="20"/>
      <c r="E17" s="21"/>
      <c r="F17" s="31"/>
      <c r="G17" s="163" t="s">
        <v>230</v>
      </c>
      <c r="H17" s="15">
        <v>0.2</v>
      </c>
      <c r="I17" s="16" t="s">
        <v>25</v>
      </c>
      <c r="J17" s="12" t="s">
        <v>1351</v>
      </c>
      <c r="K17" s="16" t="s">
        <v>28</v>
      </c>
      <c r="L17" s="206" t="s">
        <v>2198</v>
      </c>
      <c r="M17" s="85">
        <f>M16</f>
        <v>1.1000000000000001</v>
      </c>
      <c r="N17" s="15">
        <f t="shared" si="0"/>
        <v>0.99</v>
      </c>
      <c r="O17" s="78">
        <f t="shared" si="1"/>
        <v>0</v>
      </c>
      <c r="P17" s="78">
        <f t="shared" si="2"/>
        <v>0.21780000000000002</v>
      </c>
      <c r="Q17" s="153">
        <f t="shared" si="3"/>
        <v>2.2000000000000023E-3</v>
      </c>
      <c r="R17" s="558"/>
    </row>
    <row r="18" spans="2:18" s="3" customFormat="1" ht="27.95" customHeight="1">
      <c r="B18" s="249"/>
      <c r="C18" s="255"/>
      <c r="D18" s="20"/>
      <c r="E18" s="21"/>
      <c r="F18" s="31"/>
      <c r="G18" s="163" t="s">
        <v>231</v>
      </c>
      <c r="H18" s="15">
        <v>0.2</v>
      </c>
      <c r="I18" s="16" t="s">
        <v>25</v>
      </c>
      <c r="J18" s="12" t="s">
        <v>1351</v>
      </c>
      <c r="K18" s="16" t="s">
        <v>28</v>
      </c>
      <c r="L18" s="206" t="s">
        <v>2198</v>
      </c>
      <c r="M18" s="85">
        <f>M17</f>
        <v>1.1000000000000001</v>
      </c>
      <c r="N18" s="15">
        <f t="shared" si="0"/>
        <v>0.99</v>
      </c>
      <c r="O18" s="78">
        <f t="shared" si="1"/>
        <v>0</v>
      </c>
      <c r="P18" s="78">
        <f t="shared" si="2"/>
        <v>0.21780000000000002</v>
      </c>
      <c r="Q18" s="153">
        <f t="shared" si="3"/>
        <v>2.2000000000000023E-3</v>
      </c>
      <c r="R18" s="558"/>
    </row>
    <row r="19" spans="2:18" s="3" customFormat="1" ht="39.950000000000003" customHeight="1">
      <c r="B19" s="249"/>
      <c r="C19" s="255"/>
      <c r="D19" s="22"/>
      <c r="E19" s="23"/>
      <c r="F19" s="24"/>
      <c r="G19" s="168" t="s">
        <v>234</v>
      </c>
      <c r="H19" s="15">
        <v>0.2</v>
      </c>
      <c r="I19" s="16" t="s">
        <v>25</v>
      </c>
      <c r="J19" s="12" t="s">
        <v>1351</v>
      </c>
      <c r="K19" s="16" t="s">
        <v>28</v>
      </c>
      <c r="L19" s="206" t="s">
        <v>2198</v>
      </c>
      <c r="M19" s="85">
        <f>M18</f>
        <v>1.1000000000000001</v>
      </c>
      <c r="N19" s="15">
        <f t="shared" si="0"/>
        <v>0.99</v>
      </c>
      <c r="O19" s="78">
        <f t="shared" si="1"/>
        <v>0</v>
      </c>
      <c r="P19" s="78">
        <f t="shared" si="2"/>
        <v>0.21780000000000002</v>
      </c>
      <c r="Q19" s="153">
        <f t="shared" si="3"/>
        <v>2.2000000000000023E-3</v>
      </c>
      <c r="R19" s="558"/>
    </row>
    <row r="20" spans="2:18" s="3" customFormat="1" ht="27.95" customHeight="1">
      <c r="B20" s="249"/>
      <c r="C20" s="255"/>
      <c r="D20" s="17" t="s">
        <v>2212</v>
      </c>
      <c r="E20" s="18" t="s">
        <v>22</v>
      </c>
      <c r="F20" s="19" t="s">
        <v>819</v>
      </c>
      <c r="G20" s="14" t="s">
        <v>12</v>
      </c>
      <c r="H20" s="15">
        <v>0.4</v>
      </c>
      <c r="I20" s="165" t="s">
        <v>19</v>
      </c>
      <c r="J20" s="13" t="s">
        <v>946</v>
      </c>
      <c r="K20" s="165" t="s">
        <v>18</v>
      </c>
      <c r="L20" s="13" t="s">
        <v>109</v>
      </c>
      <c r="M20" s="85">
        <v>2</v>
      </c>
      <c r="N20" s="15">
        <f t="shared" si="0"/>
        <v>0</v>
      </c>
      <c r="O20" s="78">
        <f t="shared" si="1"/>
        <v>0.8</v>
      </c>
      <c r="P20" s="78">
        <f t="shared" si="2"/>
        <v>0</v>
      </c>
      <c r="Q20" s="153">
        <f t="shared" si="3"/>
        <v>0</v>
      </c>
      <c r="R20" s="201"/>
    </row>
    <row r="21" spans="2:18" s="3" customFormat="1" ht="27.95" customHeight="1">
      <c r="B21" s="249"/>
      <c r="C21" s="255"/>
      <c r="D21" s="20"/>
      <c r="E21" s="21"/>
      <c r="F21" s="31"/>
      <c r="G21" s="14" t="s">
        <v>13</v>
      </c>
      <c r="H21" s="15">
        <v>0.4</v>
      </c>
      <c r="I21" s="165" t="s">
        <v>25</v>
      </c>
      <c r="J21" s="13" t="s">
        <v>2277</v>
      </c>
      <c r="K21" s="16" t="s">
        <v>20</v>
      </c>
      <c r="L21" s="206" t="s">
        <v>2198</v>
      </c>
      <c r="M21" s="85">
        <f>M20</f>
        <v>2</v>
      </c>
      <c r="N21" s="15">
        <f t="shared" si="0"/>
        <v>0.99</v>
      </c>
      <c r="O21" s="78">
        <f t="shared" si="1"/>
        <v>0</v>
      </c>
      <c r="P21" s="78">
        <f t="shared" si="2"/>
        <v>0.79200000000000004</v>
      </c>
      <c r="Q21" s="153">
        <f t="shared" si="3"/>
        <v>8.0000000000000071E-3</v>
      </c>
      <c r="R21" s="251"/>
    </row>
    <row r="22" spans="2:18" s="3" customFormat="1" ht="27.95" customHeight="1">
      <c r="B22" s="249"/>
      <c r="C22" s="255"/>
      <c r="D22" s="20"/>
      <c r="E22" s="21"/>
      <c r="F22" s="31"/>
      <c r="G22" s="90" t="s">
        <v>14</v>
      </c>
      <c r="H22" s="172">
        <v>0.2</v>
      </c>
      <c r="I22" s="165" t="s">
        <v>19</v>
      </c>
      <c r="J22" s="13" t="s">
        <v>946</v>
      </c>
      <c r="K22" s="165" t="s">
        <v>18</v>
      </c>
      <c r="L22" s="13" t="s">
        <v>109</v>
      </c>
      <c r="M22" s="85">
        <f>M21</f>
        <v>2</v>
      </c>
      <c r="N22" s="15">
        <f t="shared" si="0"/>
        <v>0</v>
      </c>
      <c r="O22" s="78">
        <f t="shared" si="1"/>
        <v>0.4</v>
      </c>
      <c r="P22" s="78">
        <f t="shared" si="2"/>
        <v>0</v>
      </c>
      <c r="Q22" s="153">
        <f t="shared" si="3"/>
        <v>0</v>
      </c>
      <c r="R22" s="251"/>
    </row>
    <row r="23" spans="2:18" s="3" customFormat="1" ht="27.95" customHeight="1">
      <c r="B23" s="249"/>
      <c r="C23" s="255"/>
      <c r="D23" s="17" t="s">
        <v>2213</v>
      </c>
      <c r="E23" s="18" t="s">
        <v>890</v>
      </c>
      <c r="F23" s="19" t="s">
        <v>905</v>
      </c>
      <c r="G23" s="14" t="s">
        <v>12</v>
      </c>
      <c r="H23" s="15">
        <v>0.8</v>
      </c>
      <c r="I23" s="165" t="s">
        <v>19</v>
      </c>
      <c r="J23" s="13" t="s">
        <v>946</v>
      </c>
      <c r="K23" s="165" t="s">
        <v>18</v>
      </c>
      <c r="L23" s="13" t="s">
        <v>109</v>
      </c>
      <c r="M23" s="85">
        <v>0.2</v>
      </c>
      <c r="N23" s="15">
        <f t="shared" si="0"/>
        <v>0</v>
      </c>
      <c r="O23" s="78">
        <f t="shared" si="1"/>
        <v>0.16000000000000003</v>
      </c>
      <c r="P23" s="78">
        <f t="shared" si="2"/>
        <v>0</v>
      </c>
      <c r="Q23" s="153">
        <f t="shared" si="3"/>
        <v>0</v>
      </c>
      <c r="R23" s="251"/>
    </row>
    <row r="24" spans="2:18" s="3" customFormat="1" ht="27.95" customHeight="1">
      <c r="B24" s="249"/>
      <c r="C24" s="255"/>
      <c r="D24" s="20"/>
      <c r="E24" s="21"/>
      <c r="F24" s="31"/>
      <c r="G24" s="14" t="s">
        <v>13</v>
      </c>
      <c r="H24" s="15">
        <v>0.1</v>
      </c>
      <c r="I24" s="165" t="s">
        <v>25</v>
      </c>
      <c r="J24" s="12" t="s">
        <v>1351</v>
      </c>
      <c r="K24" s="165" t="s">
        <v>28</v>
      </c>
      <c r="L24" s="206" t="s">
        <v>2198</v>
      </c>
      <c r="M24" s="85">
        <f>M23</f>
        <v>0.2</v>
      </c>
      <c r="N24" s="15">
        <f t="shared" si="0"/>
        <v>0.99</v>
      </c>
      <c r="O24" s="78">
        <f t="shared" si="1"/>
        <v>0</v>
      </c>
      <c r="P24" s="78">
        <f t="shared" si="2"/>
        <v>1.9800000000000005E-2</v>
      </c>
      <c r="Q24" s="153">
        <f t="shared" si="3"/>
        <v>2.0000000000000023E-4</v>
      </c>
      <c r="R24" s="251"/>
    </row>
    <row r="25" spans="2:18" s="3" customFormat="1" ht="27.95" customHeight="1">
      <c r="B25" s="249"/>
      <c r="C25" s="255"/>
      <c r="D25" s="20"/>
      <c r="E25" s="21"/>
      <c r="F25" s="31"/>
      <c r="G25" s="90" t="s">
        <v>14</v>
      </c>
      <c r="H25" s="172">
        <v>0.1</v>
      </c>
      <c r="I25" s="165" t="s">
        <v>19</v>
      </c>
      <c r="J25" s="13" t="s">
        <v>946</v>
      </c>
      <c r="K25" s="165" t="s">
        <v>18</v>
      </c>
      <c r="L25" s="13" t="s">
        <v>109</v>
      </c>
      <c r="M25" s="85">
        <f>M24</f>
        <v>0.2</v>
      </c>
      <c r="N25" s="15">
        <f t="shared" si="0"/>
        <v>0</v>
      </c>
      <c r="O25" s="78">
        <f t="shared" si="1"/>
        <v>2.0000000000000004E-2</v>
      </c>
      <c r="P25" s="78">
        <f t="shared" si="2"/>
        <v>0</v>
      </c>
      <c r="Q25" s="153">
        <f t="shared" si="3"/>
        <v>0</v>
      </c>
      <c r="R25" s="251"/>
    </row>
    <row r="26" spans="2:18" s="3" customFormat="1" ht="27.95" customHeight="1">
      <c r="B26" s="249"/>
      <c r="C26" s="255"/>
      <c r="D26" s="17" t="s">
        <v>2214</v>
      </c>
      <c r="E26" s="18" t="s">
        <v>890</v>
      </c>
      <c r="F26" s="19" t="s">
        <v>905</v>
      </c>
      <c r="G26" s="14" t="s">
        <v>12</v>
      </c>
      <c r="H26" s="15">
        <v>0.8</v>
      </c>
      <c r="I26" s="165" t="s">
        <v>19</v>
      </c>
      <c r="J26" s="13" t="s">
        <v>946</v>
      </c>
      <c r="K26" s="165" t="s">
        <v>18</v>
      </c>
      <c r="L26" s="13" t="s">
        <v>109</v>
      </c>
      <c r="M26" s="85">
        <v>0.2</v>
      </c>
      <c r="N26" s="15">
        <f t="shared" si="0"/>
        <v>0</v>
      </c>
      <c r="O26" s="78">
        <f t="shared" si="1"/>
        <v>0.16000000000000003</v>
      </c>
      <c r="P26" s="78">
        <f t="shared" si="2"/>
        <v>0</v>
      </c>
      <c r="Q26" s="153">
        <f t="shared" si="3"/>
        <v>0</v>
      </c>
      <c r="R26" s="251"/>
    </row>
    <row r="27" spans="2:18" s="3" customFormat="1" ht="27.95" customHeight="1">
      <c r="B27" s="249"/>
      <c r="C27" s="255"/>
      <c r="D27" s="20"/>
      <c r="E27" s="21"/>
      <c r="F27" s="31"/>
      <c r="G27" s="14" t="s">
        <v>13</v>
      </c>
      <c r="H27" s="15">
        <v>0.1</v>
      </c>
      <c r="I27" s="165" t="s">
        <v>25</v>
      </c>
      <c r="J27" s="12" t="s">
        <v>1351</v>
      </c>
      <c r="K27" s="165" t="s">
        <v>28</v>
      </c>
      <c r="L27" s="206" t="s">
        <v>2198</v>
      </c>
      <c r="M27" s="85">
        <f>M26</f>
        <v>0.2</v>
      </c>
      <c r="N27" s="15">
        <f t="shared" si="0"/>
        <v>0.99</v>
      </c>
      <c r="O27" s="78">
        <f t="shared" si="1"/>
        <v>0</v>
      </c>
      <c r="P27" s="78">
        <f t="shared" si="2"/>
        <v>1.9800000000000005E-2</v>
      </c>
      <c r="Q27" s="153">
        <f t="shared" si="3"/>
        <v>2.0000000000000023E-4</v>
      </c>
      <c r="R27" s="251"/>
    </row>
    <row r="28" spans="2:18" s="3" customFormat="1" ht="27.95" customHeight="1">
      <c r="B28" s="249"/>
      <c r="C28" s="255"/>
      <c r="D28" s="20"/>
      <c r="E28" s="21"/>
      <c r="F28" s="31"/>
      <c r="G28" s="90" t="s">
        <v>14</v>
      </c>
      <c r="H28" s="172">
        <v>0.1</v>
      </c>
      <c r="I28" s="165" t="s">
        <v>19</v>
      </c>
      <c r="J28" s="13" t="s">
        <v>946</v>
      </c>
      <c r="K28" s="165" t="s">
        <v>18</v>
      </c>
      <c r="L28" s="13" t="s">
        <v>109</v>
      </c>
      <c r="M28" s="93">
        <f>M27</f>
        <v>0.2</v>
      </c>
      <c r="N28" s="172">
        <f t="shared" si="0"/>
        <v>0</v>
      </c>
      <c r="O28" s="174">
        <f t="shared" si="1"/>
        <v>2.0000000000000004E-2</v>
      </c>
      <c r="P28" s="174">
        <f t="shared" si="2"/>
        <v>0</v>
      </c>
      <c r="Q28" s="175">
        <f t="shared" si="3"/>
        <v>0</v>
      </c>
      <c r="R28" s="251"/>
    </row>
    <row r="29" spans="2:18" s="3" customFormat="1" ht="27.95" customHeight="1">
      <c r="B29" s="249"/>
      <c r="C29" s="255"/>
      <c r="D29" s="17" t="s">
        <v>2215</v>
      </c>
      <c r="E29" s="44" t="s">
        <v>1234</v>
      </c>
      <c r="F29" s="19" t="s">
        <v>1226</v>
      </c>
      <c r="G29" s="163" t="s">
        <v>232</v>
      </c>
      <c r="H29" s="15">
        <v>0.2</v>
      </c>
      <c r="I29" s="16" t="s">
        <v>25</v>
      </c>
      <c r="J29" s="12" t="s">
        <v>1351</v>
      </c>
      <c r="K29" s="16" t="s">
        <v>28</v>
      </c>
      <c r="L29" s="206" t="s">
        <v>2198</v>
      </c>
      <c r="M29" s="85">
        <v>0.5</v>
      </c>
      <c r="N29" s="15">
        <f t="shared" si="0"/>
        <v>0.99</v>
      </c>
      <c r="O29" s="78">
        <f t="shared" si="1"/>
        <v>0</v>
      </c>
      <c r="P29" s="78">
        <f t="shared" si="2"/>
        <v>9.9000000000000005E-2</v>
      </c>
      <c r="Q29" s="153">
        <f t="shared" si="3"/>
        <v>1.0000000000000009E-3</v>
      </c>
      <c r="R29" s="557" t="s">
        <v>1231</v>
      </c>
    </row>
    <row r="30" spans="2:18" s="3" customFormat="1" ht="27.95" customHeight="1">
      <c r="B30" s="249"/>
      <c r="C30" s="255"/>
      <c r="D30" s="20"/>
      <c r="E30" s="21"/>
      <c r="F30" s="31"/>
      <c r="G30" s="163" t="s">
        <v>233</v>
      </c>
      <c r="H30" s="15">
        <v>0.2</v>
      </c>
      <c r="I30" s="16" t="s">
        <v>25</v>
      </c>
      <c r="J30" s="12" t="s">
        <v>1351</v>
      </c>
      <c r="K30" s="16" t="s">
        <v>28</v>
      </c>
      <c r="L30" s="206" t="s">
        <v>2198</v>
      </c>
      <c r="M30" s="85">
        <f>M29</f>
        <v>0.5</v>
      </c>
      <c r="N30" s="15">
        <f t="shared" si="0"/>
        <v>0.99</v>
      </c>
      <c r="O30" s="78">
        <f t="shared" si="1"/>
        <v>0</v>
      </c>
      <c r="P30" s="78">
        <f t="shared" si="2"/>
        <v>9.9000000000000005E-2</v>
      </c>
      <c r="Q30" s="153">
        <f t="shared" si="3"/>
        <v>1.0000000000000009E-3</v>
      </c>
      <c r="R30" s="558"/>
    </row>
    <row r="31" spans="2:18" s="3" customFormat="1" ht="27.95" customHeight="1">
      <c r="B31" s="249"/>
      <c r="C31" s="255"/>
      <c r="D31" s="20"/>
      <c r="E31" s="21"/>
      <c r="F31" s="31"/>
      <c r="G31" s="163" t="s">
        <v>230</v>
      </c>
      <c r="H31" s="15">
        <v>0.2</v>
      </c>
      <c r="I31" s="16" t="s">
        <v>25</v>
      </c>
      <c r="J31" s="12" t="s">
        <v>1351</v>
      </c>
      <c r="K31" s="16" t="s">
        <v>28</v>
      </c>
      <c r="L31" s="206" t="s">
        <v>2198</v>
      </c>
      <c r="M31" s="85">
        <f>M30</f>
        <v>0.5</v>
      </c>
      <c r="N31" s="15">
        <f t="shared" si="0"/>
        <v>0.99</v>
      </c>
      <c r="O31" s="78">
        <f t="shared" si="1"/>
        <v>0</v>
      </c>
      <c r="P31" s="78">
        <f t="shared" si="2"/>
        <v>9.9000000000000005E-2</v>
      </c>
      <c r="Q31" s="153">
        <f t="shared" si="3"/>
        <v>1.0000000000000009E-3</v>
      </c>
      <c r="R31" s="558"/>
    </row>
    <row r="32" spans="2:18" s="3" customFormat="1" ht="27.95" customHeight="1">
      <c r="B32" s="249"/>
      <c r="C32" s="255"/>
      <c r="D32" s="20"/>
      <c r="E32" s="21"/>
      <c r="F32" s="31"/>
      <c r="G32" s="163" t="s">
        <v>231</v>
      </c>
      <c r="H32" s="15">
        <v>0.2</v>
      </c>
      <c r="I32" s="16" t="s">
        <v>25</v>
      </c>
      <c r="J32" s="12" t="s">
        <v>1351</v>
      </c>
      <c r="K32" s="16" t="s">
        <v>28</v>
      </c>
      <c r="L32" s="206" t="s">
        <v>2198</v>
      </c>
      <c r="M32" s="85">
        <f>M31</f>
        <v>0.5</v>
      </c>
      <c r="N32" s="15">
        <f t="shared" si="0"/>
        <v>0.99</v>
      </c>
      <c r="O32" s="78">
        <f t="shared" si="1"/>
        <v>0</v>
      </c>
      <c r="P32" s="78">
        <f t="shared" si="2"/>
        <v>9.9000000000000005E-2</v>
      </c>
      <c r="Q32" s="153">
        <f t="shared" si="3"/>
        <v>1.0000000000000009E-3</v>
      </c>
      <c r="R32" s="558"/>
    </row>
    <row r="33" spans="2:18" s="3" customFormat="1" ht="39.950000000000003" customHeight="1">
      <c r="B33" s="249"/>
      <c r="C33" s="255"/>
      <c r="D33" s="22"/>
      <c r="E33" s="23"/>
      <c r="F33" s="24"/>
      <c r="G33" s="168" t="s">
        <v>234</v>
      </c>
      <c r="H33" s="15">
        <v>0.2</v>
      </c>
      <c r="I33" s="16" t="s">
        <v>25</v>
      </c>
      <c r="J33" s="12" t="s">
        <v>1351</v>
      </c>
      <c r="K33" s="16" t="s">
        <v>28</v>
      </c>
      <c r="L33" s="206" t="s">
        <v>2198</v>
      </c>
      <c r="M33" s="85">
        <f>M32</f>
        <v>0.5</v>
      </c>
      <c r="N33" s="15">
        <f t="shared" si="0"/>
        <v>0.99</v>
      </c>
      <c r="O33" s="78">
        <f t="shared" si="1"/>
        <v>0</v>
      </c>
      <c r="P33" s="78">
        <f t="shared" si="2"/>
        <v>9.9000000000000005E-2</v>
      </c>
      <c r="Q33" s="153">
        <f t="shared" si="3"/>
        <v>1.0000000000000009E-3</v>
      </c>
      <c r="R33" s="559"/>
    </row>
    <row r="34" spans="2:18" s="3" customFormat="1" ht="27.95" customHeight="1">
      <c r="B34" s="249"/>
      <c r="C34" s="255"/>
      <c r="D34" s="17" t="s">
        <v>2216</v>
      </c>
      <c r="E34" s="44" t="s">
        <v>1234</v>
      </c>
      <c r="F34" s="19" t="s">
        <v>1226</v>
      </c>
      <c r="G34" s="163" t="s">
        <v>232</v>
      </c>
      <c r="H34" s="15">
        <v>0.2</v>
      </c>
      <c r="I34" s="16" t="s">
        <v>25</v>
      </c>
      <c r="J34" s="12" t="s">
        <v>1351</v>
      </c>
      <c r="K34" s="16" t="s">
        <v>28</v>
      </c>
      <c r="L34" s="206" t="s">
        <v>2198</v>
      </c>
      <c r="M34" s="85">
        <v>0.5</v>
      </c>
      <c r="N34" s="15">
        <f t="shared" si="0"/>
        <v>0.99</v>
      </c>
      <c r="O34" s="78">
        <f t="shared" si="1"/>
        <v>0</v>
      </c>
      <c r="P34" s="78">
        <f t="shared" si="2"/>
        <v>9.9000000000000005E-2</v>
      </c>
      <c r="Q34" s="153">
        <f t="shared" si="3"/>
        <v>1.0000000000000009E-3</v>
      </c>
      <c r="R34" s="201"/>
    </row>
    <row r="35" spans="2:18" s="3" customFormat="1" ht="27.95" customHeight="1">
      <c r="B35" s="249"/>
      <c r="C35" s="255"/>
      <c r="D35" s="20"/>
      <c r="E35" s="21"/>
      <c r="F35" s="31"/>
      <c r="G35" s="163" t="s">
        <v>233</v>
      </c>
      <c r="H35" s="15">
        <v>0.2</v>
      </c>
      <c r="I35" s="16" t="s">
        <v>25</v>
      </c>
      <c r="J35" s="12" t="s">
        <v>1351</v>
      </c>
      <c r="K35" s="16" t="s">
        <v>28</v>
      </c>
      <c r="L35" s="206" t="s">
        <v>2198</v>
      </c>
      <c r="M35" s="85">
        <f>M34</f>
        <v>0.5</v>
      </c>
      <c r="N35" s="15">
        <f t="shared" si="0"/>
        <v>0.99</v>
      </c>
      <c r="O35" s="78">
        <f t="shared" si="1"/>
        <v>0</v>
      </c>
      <c r="P35" s="78">
        <f t="shared" si="2"/>
        <v>9.9000000000000005E-2</v>
      </c>
      <c r="Q35" s="153">
        <f t="shared" si="3"/>
        <v>1.0000000000000009E-3</v>
      </c>
      <c r="R35" s="251"/>
    </row>
    <row r="36" spans="2:18" s="3" customFormat="1" ht="27.95" customHeight="1">
      <c r="B36" s="249"/>
      <c r="C36" s="255"/>
      <c r="D36" s="20"/>
      <c r="E36" s="21"/>
      <c r="F36" s="31"/>
      <c r="G36" s="163" t="s">
        <v>230</v>
      </c>
      <c r="H36" s="15">
        <v>0.2</v>
      </c>
      <c r="I36" s="16" t="s">
        <v>25</v>
      </c>
      <c r="J36" s="12" t="s">
        <v>1351</v>
      </c>
      <c r="K36" s="16" t="s">
        <v>28</v>
      </c>
      <c r="L36" s="206" t="s">
        <v>2198</v>
      </c>
      <c r="M36" s="85">
        <f>M35</f>
        <v>0.5</v>
      </c>
      <c r="N36" s="15">
        <f t="shared" si="0"/>
        <v>0.99</v>
      </c>
      <c r="O36" s="78">
        <f t="shared" si="1"/>
        <v>0</v>
      </c>
      <c r="P36" s="78">
        <f t="shared" si="2"/>
        <v>9.9000000000000005E-2</v>
      </c>
      <c r="Q36" s="153">
        <f t="shared" si="3"/>
        <v>1.0000000000000009E-3</v>
      </c>
      <c r="R36" s="251"/>
    </row>
    <row r="37" spans="2:18" s="3" customFormat="1" ht="27.95" customHeight="1">
      <c r="B37" s="249"/>
      <c r="C37" s="255"/>
      <c r="D37" s="20"/>
      <c r="E37" s="21"/>
      <c r="F37" s="31"/>
      <c r="G37" s="163" t="s">
        <v>231</v>
      </c>
      <c r="H37" s="15">
        <v>0.2</v>
      </c>
      <c r="I37" s="16" t="s">
        <v>25</v>
      </c>
      <c r="J37" s="12" t="s">
        <v>1351</v>
      </c>
      <c r="K37" s="16" t="s">
        <v>28</v>
      </c>
      <c r="L37" s="206" t="s">
        <v>2198</v>
      </c>
      <c r="M37" s="85">
        <f>M36</f>
        <v>0.5</v>
      </c>
      <c r="N37" s="15">
        <f t="shared" si="0"/>
        <v>0.99</v>
      </c>
      <c r="O37" s="78">
        <f t="shared" si="1"/>
        <v>0</v>
      </c>
      <c r="P37" s="78">
        <f t="shared" si="2"/>
        <v>9.9000000000000005E-2</v>
      </c>
      <c r="Q37" s="153">
        <f t="shared" si="3"/>
        <v>1.0000000000000009E-3</v>
      </c>
      <c r="R37" s="251"/>
    </row>
    <row r="38" spans="2:18" s="3" customFormat="1" ht="39.950000000000003" customHeight="1">
      <c r="B38" s="249"/>
      <c r="C38" s="255"/>
      <c r="D38" s="22"/>
      <c r="E38" s="23"/>
      <c r="F38" s="24"/>
      <c r="G38" s="168" t="s">
        <v>234</v>
      </c>
      <c r="H38" s="15">
        <v>0.2</v>
      </c>
      <c r="I38" s="16" t="s">
        <v>25</v>
      </c>
      <c r="J38" s="12" t="s">
        <v>1351</v>
      </c>
      <c r="K38" s="16" t="s">
        <v>28</v>
      </c>
      <c r="L38" s="206" t="s">
        <v>2198</v>
      </c>
      <c r="M38" s="85">
        <f>M37</f>
        <v>0.5</v>
      </c>
      <c r="N38" s="15">
        <f t="shared" si="0"/>
        <v>0.99</v>
      </c>
      <c r="O38" s="78">
        <f t="shared" si="1"/>
        <v>0</v>
      </c>
      <c r="P38" s="78">
        <f t="shared" si="2"/>
        <v>9.9000000000000005E-2</v>
      </c>
      <c r="Q38" s="153">
        <f t="shared" si="3"/>
        <v>1.0000000000000009E-3</v>
      </c>
      <c r="R38" s="251"/>
    </row>
    <row r="39" spans="2:18" s="3" customFormat="1" ht="27.95" customHeight="1">
      <c r="B39" s="249"/>
      <c r="C39" s="255"/>
      <c r="D39" s="17" t="s">
        <v>2217</v>
      </c>
      <c r="E39" s="18" t="s">
        <v>890</v>
      </c>
      <c r="F39" s="19" t="s">
        <v>905</v>
      </c>
      <c r="G39" s="14" t="s">
        <v>12</v>
      </c>
      <c r="H39" s="15">
        <v>0.8</v>
      </c>
      <c r="I39" s="165" t="s">
        <v>19</v>
      </c>
      <c r="J39" s="13" t="s">
        <v>946</v>
      </c>
      <c r="K39" s="165" t="s">
        <v>18</v>
      </c>
      <c r="L39" s="13" t="s">
        <v>109</v>
      </c>
      <c r="M39" s="85">
        <v>0.2</v>
      </c>
      <c r="N39" s="15">
        <f t="shared" si="0"/>
        <v>0</v>
      </c>
      <c r="O39" s="78">
        <f t="shared" si="1"/>
        <v>0.16000000000000003</v>
      </c>
      <c r="P39" s="78">
        <f t="shared" si="2"/>
        <v>0</v>
      </c>
      <c r="Q39" s="153">
        <f t="shared" si="3"/>
        <v>0</v>
      </c>
      <c r="R39" s="251"/>
    </row>
    <row r="40" spans="2:18" s="3" customFormat="1" ht="27.95" customHeight="1">
      <c r="B40" s="249"/>
      <c r="C40" s="255"/>
      <c r="D40" s="20"/>
      <c r="E40" s="21"/>
      <c r="F40" s="31"/>
      <c r="G40" s="14" t="s">
        <v>13</v>
      </c>
      <c r="H40" s="15">
        <v>0.1</v>
      </c>
      <c r="I40" s="165" t="s">
        <v>25</v>
      </c>
      <c r="J40" s="12" t="s">
        <v>1351</v>
      </c>
      <c r="K40" s="165" t="s">
        <v>28</v>
      </c>
      <c r="L40" s="206" t="s">
        <v>2198</v>
      </c>
      <c r="M40" s="85">
        <f>M39</f>
        <v>0.2</v>
      </c>
      <c r="N40" s="15">
        <f t="shared" si="0"/>
        <v>0.99</v>
      </c>
      <c r="O40" s="78">
        <f t="shared" si="1"/>
        <v>0</v>
      </c>
      <c r="P40" s="78">
        <f t="shared" si="2"/>
        <v>1.9800000000000005E-2</v>
      </c>
      <c r="Q40" s="153">
        <f t="shared" si="3"/>
        <v>2.0000000000000023E-4</v>
      </c>
      <c r="R40" s="251"/>
    </row>
    <row r="41" spans="2:18" s="3" customFormat="1" ht="27.95" customHeight="1">
      <c r="B41" s="249"/>
      <c r="C41" s="255"/>
      <c r="D41" s="20"/>
      <c r="E41" s="21"/>
      <c r="F41" s="31"/>
      <c r="G41" s="90" t="s">
        <v>14</v>
      </c>
      <c r="H41" s="172">
        <v>0.1</v>
      </c>
      <c r="I41" s="165" t="s">
        <v>19</v>
      </c>
      <c r="J41" s="13" t="s">
        <v>946</v>
      </c>
      <c r="K41" s="165" t="s">
        <v>18</v>
      </c>
      <c r="L41" s="13" t="s">
        <v>109</v>
      </c>
      <c r="M41" s="85">
        <f>M40</f>
        <v>0.2</v>
      </c>
      <c r="N41" s="15">
        <f t="shared" si="0"/>
        <v>0</v>
      </c>
      <c r="O41" s="78">
        <f t="shared" si="1"/>
        <v>2.0000000000000004E-2</v>
      </c>
      <c r="P41" s="78">
        <f t="shared" si="2"/>
        <v>0</v>
      </c>
      <c r="Q41" s="153">
        <f t="shared" si="3"/>
        <v>0</v>
      </c>
      <c r="R41" s="251"/>
    </row>
    <row r="42" spans="2:18" s="3" customFormat="1" ht="27.95" customHeight="1">
      <c r="B42" s="249"/>
      <c r="C42" s="255"/>
      <c r="D42" s="17" t="s">
        <v>2218</v>
      </c>
      <c r="E42" s="18" t="s">
        <v>890</v>
      </c>
      <c r="F42" s="19" t="s">
        <v>905</v>
      </c>
      <c r="G42" s="14" t="s">
        <v>12</v>
      </c>
      <c r="H42" s="15">
        <v>0.8</v>
      </c>
      <c r="I42" s="165" t="s">
        <v>19</v>
      </c>
      <c r="J42" s="13" t="s">
        <v>946</v>
      </c>
      <c r="K42" s="165" t="s">
        <v>18</v>
      </c>
      <c r="L42" s="13" t="s">
        <v>109</v>
      </c>
      <c r="M42" s="85">
        <v>0.2</v>
      </c>
      <c r="N42" s="15">
        <f t="shared" si="0"/>
        <v>0</v>
      </c>
      <c r="O42" s="78">
        <f t="shared" si="1"/>
        <v>0.16000000000000003</v>
      </c>
      <c r="P42" s="78">
        <f t="shared" si="2"/>
        <v>0</v>
      </c>
      <c r="Q42" s="153">
        <f t="shared" si="3"/>
        <v>0</v>
      </c>
      <c r="R42" s="251"/>
    </row>
    <row r="43" spans="2:18" s="3" customFormat="1" ht="27.95" customHeight="1">
      <c r="B43" s="249"/>
      <c r="C43" s="255"/>
      <c r="D43" s="20"/>
      <c r="E43" s="21"/>
      <c r="F43" s="31"/>
      <c r="G43" s="14" t="s">
        <v>13</v>
      </c>
      <c r="H43" s="15">
        <v>0.1</v>
      </c>
      <c r="I43" s="165" t="s">
        <v>25</v>
      </c>
      <c r="J43" s="12" t="s">
        <v>1351</v>
      </c>
      <c r="K43" s="165" t="s">
        <v>28</v>
      </c>
      <c r="L43" s="206" t="s">
        <v>2198</v>
      </c>
      <c r="M43" s="85">
        <f>M42</f>
        <v>0.2</v>
      </c>
      <c r="N43" s="15">
        <f t="shared" si="0"/>
        <v>0.99</v>
      </c>
      <c r="O43" s="78">
        <f t="shared" si="1"/>
        <v>0</v>
      </c>
      <c r="P43" s="78">
        <f t="shared" si="2"/>
        <v>1.9800000000000005E-2</v>
      </c>
      <c r="Q43" s="153">
        <f t="shared" si="3"/>
        <v>2.0000000000000023E-4</v>
      </c>
      <c r="R43" s="251"/>
    </row>
    <row r="44" spans="2:18" s="3" customFormat="1" ht="27.95" customHeight="1">
      <c r="B44" s="249"/>
      <c r="C44" s="255"/>
      <c r="D44" s="20"/>
      <c r="E44" s="21"/>
      <c r="F44" s="31"/>
      <c r="G44" s="90" t="s">
        <v>14</v>
      </c>
      <c r="H44" s="172">
        <v>0.1</v>
      </c>
      <c r="I44" s="165" t="s">
        <v>19</v>
      </c>
      <c r="J44" s="13" t="s">
        <v>946</v>
      </c>
      <c r="K44" s="165" t="s">
        <v>18</v>
      </c>
      <c r="L44" s="13" t="s">
        <v>109</v>
      </c>
      <c r="M44" s="93">
        <f>M43</f>
        <v>0.2</v>
      </c>
      <c r="N44" s="15">
        <f t="shared" si="0"/>
        <v>0</v>
      </c>
      <c r="O44" s="78">
        <f t="shared" si="1"/>
        <v>2.0000000000000004E-2</v>
      </c>
      <c r="P44" s="78">
        <f t="shared" si="2"/>
        <v>0</v>
      </c>
      <c r="Q44" s="153">
        <f t="shared" si="3"/>
        <v>0</v>
      </c>
      <c r="R44" s="251"/>
    </row>
    <row r="45" spans="2:18" s="3" customFormat="1" ht="27.95" customHeight="1">
      <c r="B45" s="249"/>
      <c r="C45" s="255"/>
      <c r="D45" s="17" t="s">
        <v>2219</v>
      </c>
      <c r="E45" s="18" t="s">
        <v>22</v>
      </c>
      <c r="F45" s="19" t="s">
        <v>819</v>
      </c>
      <c r="G45" s="14" t="s">
        <v>12</v>
      </c>
      <c r="H45" s="15">
        <v>0.4</v>
      </c>
      <c r="I45" s="165" t="s">
        <v>19</v>
      </c>
      <c r="J45" s="13" t="s">
        <v>946</v>
      </c>
      <c r="K45" s="165" t="s">
        <v>18</v>
      </c>
      <c r="L45" s="13" t="s">
        <v>109</v>
      </c>
      <c r="M45" s="85">
        <v>2</v>
      </c>
      <c r="N45" s="15">
        <f t="shared" si="0"/>
        <v>0</v>
      </c>
      <c r="O45" s="78">
        <f t="shared" si="1"/>
        <v>0.8</v>
      </c>
      <c r="P45" s="78">
        <f t="shared" si="2"/>
        <v>0</v>
      </c>
      <c r="Q45" s="153">
        <f t="shared" si="3"/>
        <v>0</v>
      </c>
      <c r="R45" s="251"/>
    </row>
    <row r="46" spans="2:18" s="3" customFormat="1" ht="27.95" customHeight="1">
      <c r="B46" s="249"/>
      <c r="C46" s="255"/>
      <c r="D46" s="20"/>
      <c r="E46" s="21"/>
      <c r="F46" s="31"/>
      <c r="G46" s="14" t="s">
        <v>13</v>
      </c>
      <c r="H46" s="15">
        <v>0.4</v>
      </c>
      <c r="I46" s="165" t="s">
        <v>25</v>
      </c>
      <c r="J46" s="13" t="s">
        <v>2278</v>
      </c>
      <c r="K46" s="16" t="s">
        <v>20</v>
      </c>
      <c r="L46" s="206" t="s">
        <v>2198</v>
      </c>
      <c r="M46" s="85">
        <f>M45</f>
        <v>2</v>
      </c>
      <c r="N46" s="15">
        <f t="shared" si="0"/>
        <v>0.99</v>
      </c>
      <c r="O46" s="78">
        <f t="shared" si="1"/>
        <v>0</v>
      </c>
      <c r="P46" s="78">
        <f t="shared" si="2"/>
        <v>0.79200000000000004</v>
      </c>
      <c r="Q46" s="153">
        <f t="shared" si="3"/>
        <v>8.0000000000000071E-3</v>
      </c>
      <c r="R46" s="251"/>
    </row>
    <row r="47" spans="2:18" s="3" customFormat="1" ht="27.95" customHeight="1">
      <c r="B47" s="249"/>
      <c r="C47" s="255"/>
      <c r="D47" s="20"/>
      <c r="E47" s="21"/>
      <c r="F47" s="31"/>
      <c r="G47" s="90" t="s">
        <v>14</v>
      </c>
      <c r="H47" s="172">
        <v>0.2</v>
      </c>
      <c r="I47" s="165" t="s">
        <v>19</v>
      </c>
      <c r="J47" s="13" t="s">
        <v>946</v>
      </c>
      <c r="K47" s="165" t="s">
        <v>18</v>
      </c>
      <c r="L47" s="13" t="s">
        <v>109</v>
      </c>
      <c r="M47" s="85">
        <f>M46</f>
        <v>2</v>
      </c>
      <c r="N47" s="15">
        <f t="shared" si="0"/>
        <v>0</v>
      </c>
      <c r="O47" s="78">
        <f t="shared" si="1"/>
        <v>0.4</v>
      </c>
      <c r="P47" s="78">
        <f t="shared" si="2"/>
        <v>0</v>
      </c>
      <c r="Q47" s="153">
        <f t="shared" si="3"/>
        <v>0</v>
      </c>
      <c r="R47" s="251"/>
    </row>
    <row r="48" spans="2:18" s="3" customFormat="1" ht="27.95" customHeight="1">
      <c r="B48" s="249"/>
      <c r="C48" s="255"/>
      <c r="D48" s="17" t="s">
        <v>2220</v>
      </c>
      <c r="E48" s="18" t="s">
        <v>22</v>
      </c>
      <c r="F48" s="19" t="s">
        <v>819</v>
      </c>
      <c r="G48" s="14" t="s">
        <v>12</v>
      </c>
      <c r="H48" s="15">
        <v>0.4</v>
      </c>
      <c r="I48" s="165" t="s">
        <v>19</v>
      </c>
      <c r="J48" s="13" t="s">
        <v>946</v>
      </c>
      <c r="K48" s="165" t="s">
        <v>18</v>
      </c>
      <c r="L48" s="13" t="s">
        <v>109</v>
      </c>
      <c r="M48" s="85">
        <v>2</v>
      </c>
      <c r="N48" s="15">
        <f t="shared" si="0"/>
        <v>0</v>
      </c>
      <c r="O48" s="78">
        <f t="shared" si="1"/>
        <v>0.8</v>
      </c>
      <c r="P48" s="78">
        <f t="shared" si="2"/>
        <v>0</v>
      </c>
      <c r="Q48" s="153">
        <f t="shared" si="3"/>
        <v>0</v>
      </c>
      <c r="R48" s="251"/>
    </row>
    <row r="49" spans="2:18" s="3" customFormat="1" ht="27.95" customHeight="1">
      <c r="B49" s="249"/>
      <c r="C49" s="255"/>
      <c r="D49" s="20"/>
      <c r="E49" s="21"/>
      <c r="F49" s="31"/>
      <c r="G49" s="14" t="s">
        <v>13</v>
      </c>
      <c r="H49" s="15">
        <v>0.4</v>
      </c>
      <c r="I49" s="165" t="s">
        <v>25</v>
      </c>
      <c r="J49" s="13" t="s">
        <v>2277</v>
      </c>
      <c r="K49" s="16" t="s">
        <v>20</v>
      </c>
      <c r="L49" s="206" t="s">
        <v>2198</v>
      </c>
      <c r="M49" s="85">
        <f>M48</f>
        <v>2</v>
      </c>
      <c r="N49" s="15">
        <f t="shared" si="0"/>
        <v>0.99</v>
      </c>
      <c r="O49" s="78">
        <f t="shared" si="1"/>
        <v>0</v>
      </c>
      <c r="P49" s="78">
        <f t="shared" si="2"/>
        <v>0.79200000000000004</v>
      </c>
      <c r="Q49" s="153">
        <f t="shared" si="3"/>
        <v>8.0000000000000071E-3</v>
      </c>
      <c r="R49" s="251"/>
    </row>
    <row r="50" spans="2:18" s="3" customFormat="1" ht="27.95" customHeight="1">
      <c r="B50" s="249"/>
      <c r="C50" s="255"/>
      <c r="D50" s="20"/>
      <c r="E50" s="21"/>
      <c r="F50" s="31"/>
      <c r="G50" s="90" t="s">
        <v>14</v>
      </c>
      <c r="H50" s="172">
        <v>0.2</v>
      </c>
      <c r="I50" s="165" t="s">
        <v>19</v>
      </c>
      <c r="J50" s="13" t="s">
        <v>946</v>
      </c>
      <c r="K50" s="165" t="s">
        <v>18</v>
      </c>
      <c r="L50" s="13" t="s">
        <v>109</v>
      </c>
      <c r="M50" s="85">
        <f>M49</f>
        <v>2</v>
      </c>
      <c r="N50" s="15">
        <f t="shared" si="0"/>
        <v>0</v>
      </c>
      <c r="O50" s="78">
        <f t="shared" si="1"/>
        <v>0.4</v>
      </c>
      <c r="P50" s="78">
        <f t="shared" si="2"/>
        <v>0</v>
      </c>
      <c r="Q50" s="153">
        <f t="shared" si="3"/>
        <v>0</v>
      </c>
      <c r="R50" s="251"/>
    </row>
    <row r="51" spans="2:18" s="3" customFormat="1" ht="27.95" customHeight="1">
      <c r="B51" s="249"/>
      <c r="C51" s="92" t="s">
        <v>2221</v>
      </c>
      <c r="D51" s="17" t="s">
        <v>2222</v>
      </c>
      <c r="E51" s="18" t="s">
        <v>890</v>
      </c>
      <c r="F51" s="19" t="s">
        <v>1291</v>
      </c>
      <c r="G51" s="14" t="s">
        <v>12</v>
      </c>
      <c r="H51" s="15">
        <v>0.8</v>
      </c>
      <c r="I51" s="165" t="s">
        <v>25</v>
      </c>
      <c r="J51" s="13" t="s">
        <v>2279</v>
      </c>
      <c r="K51" s="165" t="s">
        <v>28</v>
      </c>
      <c r="L51" s="206" t="s">
        <v>2198</v>
      </c>
      <c r="M51" s="85">
        <v>0.2</v>
      </c>
      <c r="N51" s="15">
        <f t="shared" si="0"/>
        <v>0.99</v>
      </c>
      <c r="O51" s="78">
        <f t="shared" si="1"/>
        <v>0</v>
      </c>
      <c r="P51" s="78">
        <f t="shared" si="2"/>
        <v>0.15840000000000004</v>
      </c>
      <c r="Q51" s="153">
        <f t="shared" si="3"/>
        <v>1.6000000000000018E-3</v>
      </c>
      <c r="R51" s="251"/>
    </row>
    <row r="52" spans="2:18" s="3" customFormat="1" ht="27.95" customHeight="1">
      <c r="B52" s="249"/>
      <c r="C52" s="255"/>
      <c r="D52" s="20"/>
      <c r="E52" s="21"/>
      <c r="F52" s="31"/>
      <c r="G52" s="14" t="s">
        <v>13</v>
      </c>
      <c r="H52" s="15">
        <v>0.1</v>
      </c>
      <c r="I52" s="165" t="s">
        <v>19</v>
      </c>
      <c r="J52" s="13" t="s">
        <v>946</v>
      </c>
      <c r="K52" s="165" t="s">
        <v>18</v>
      </c>
      <c r="L52" s="13" t="s">
        <v>109</v>
      </c>
      <c r="M52" s="85">
        <f>M51</f>
        <v>0.2</v>
      </c>
      <c r="N52" s="15">
        <f t="shared" si="0"/>
        <v>0</v>
      </c>
      <c r="O52" s="78">
        <f t="shared" si="1"/>
        <v>2.0000000000000004E-2</v>
      </c>
      <c r="P52" s="78">
        <f t="shared" si="2"/>
        <v>0</v>
      </c>
      <c r="Q52" s="153">
        <f t="shared" si="3"/>
        <v>0</v>
      </c>
      <c r="R52" s="251"/>
    </row>
    <row r="53" spans="2:18" s="3" customFormat="1" ht="27.95" customHeight="1">
      <c r="B53" s="249"/>
      <c r="C53" s="255"/>
      <c r="D53" s="20"/>
      <c r="E53" s="21"/>
      <c r="F53" s="31"/>
      <c r="G53" s="90" t="s">
        <v>14</v>
      </c>
      <c r="H53" s="172">
        <v>0.1</v>
      </c>
      <c r="I53" s="179" t="s">
        <v>19</v>
      </c>
      <c r="J53" s="13" t="s">
        <v>946</v>
      </c>
      <c r="K53" s="165" t="s">
        <v>18</v>
      </c>
      <c r="L53" s="13" t="s">
        <v>109</v>
      </c>
      <c r="M53" s="93">
        <f>M52</f>
        <v>0.2</v>
      </c>
      <c r="N53" s="15">
        <f t="shared" si="0"/>
        <v>0</v>
      </c>
      <c r="O53" s="78">
        <f t="shared" si="1"/>
        <v>2.0000000000000004E-2</v>
      </c>
      <c r="P53" s="78">
        <f t="shared" si="2"/>
        <v>0</v>
      </c>
      <c r="Q53" s="153">
        <f t="shared" si="3"/>
        <v>0</v>
      </c>
      <c r="R53" s="251"/>
    </row>
    <row r="54" spans="2:18" s="3" customFormat="1" ht="27.95" customHeight="1">
      <c r="B54" s="249"/>
      <c r="C54" s="255"/>
      <c r="D54" s="17" t="s">
        <v>2223</v>
      </c>
      <c r="E54" s="18" t="s">
        <v>890</v>
      </c>
      <c r="F54" s="19" t="s">
        <v>1292</v>
      </c>
      <c r="G54" s="14" t="s">
        <v>12</v>
      </c>
      <c r="H54" s="15">
        <v>0.8</v>
      </c>
      <c r="I54" s="179" t="s">
        <v>19</v>
      </c>
      <c r="J54" s="13" t="s">
        <v>946</v>
      </c>
      <c r="K54" s="165" t="s">
        <v>18</v>
      </c>
      <c r="L54" s="13" t="s">
        <v>109</v>
      </c>
      <c r="M54" s="85">
        <v>0.2</v>
      </c>
      <c r="N54" s="15">
        <f t="shared" si="0"/>
        <v>0</v>
      </c>
      <c r="O54" s="78">
        <f t="shared" si="1"/>
        <v>0.16000000000000003</v>
      </c>
      <c r="P54" s="78">
        <f t="shared" si="2"/>
        <v>0</v>
      </c>
      <c r="Q54" s="153">
        <f t="shared" si="3"/>
        <v>0</v>
      </c>
      <c r="R54" s="251"/>
    </row>
    <row r="55" spans="2:18" s="3" customFormat="1" ht="27.95" customHeight="1">
      <c r="B55" s="249"/>
      <c r="C55" s="255"/>
      <c r="D55" s="20"/>
      <c r="E55" s="21"/>
      <c r="F55" s="31"/>
      <c r="G55" s="14" t="s">
        <v>13</v>
      </c>
      <c r="H55" s="15">
        <v>0.1</v>
      </c>
      <c r="I55" s="165" t="s">
        <v>25</v>
      </c>
      <c r="J55" s="13" t="s">
        <v>2280</v>
      </c>
      <c r="K55" s="165" t="s">
        <v>28</v>
      </c>
      <c r="L55" s="206" t="s">
        <v>2198</v>
      </c>
      <c r="M55" s="85">
        <f>M54</f>
        <v>0.2</v>
      </c>
      <c r="N55" s="15">
        <f t="shared" si="0"/>
        <v>0.99</v>
      </c>
      <c r="O55" s="78">
        <f t="shared" si="1"/>
        <v>0</v>
      </c>
      <c r="P55" s="78">
        <f t="shared" si="2"/>
        <v>1.9800000000000005E-2</v>
      </c>
      <c r="Q55" s="153">
        <f t="shared" si="3"/>
        <v>2.0000000000000023E-4</v>
      </c>
      <c r="R55" s="251"/>
    </row>
    <row r="56" spans="2:18" s="3" customFormat="1" ht="27.95" customHeight="1">
      <c r="B56" s="249"/>
      <c r="C56" s="255"/>
      <c r="D56" s="20"/>
      <c r="E56" s="21"/>
      <c r="F56" s="31"/>
      <c r="G56" s="90" t="s">
        <v>14</v>
      </c>
      <c r="H56" s="172">
        <v>0.1</v>
      </c>
      <c r="I56" s="179" t="s">
        <v>19</v>
      </c>
      <c r="J56" s="180" t="s">
        <v>946</v>
      </c>
      <c r="K56" s="179" t="s">
        <v>18</v>
      </c>
      <c r="L56" s="180" t="s">
        <v>109</v>
      </c>
      <c r="M56" s="93">
        <f>M55</f>
        <v>0.2</v>
      </c>
      <c r="N56" s="15">
        <f t="shared" si="0"/>
        <v>0</v>
      </c>
      <c r="O56" s="78">
        <f t="shared" si="1"/>
        <v>2.0000000000000004E-2</v>
      </c>
      <c r="P56" s="78">
        <f t="shared" si="2"/>
        <v>0</v>
      </c>
      <c r="Q56" s="153">
        <f t="shared" si="3"/>
        <v>0</v>
      </c>
      <c r="R56" s="251"/>
    </row>
    <row r="57" spans="2:18" s="3" customFormat="1" ht="27.95" customHeight="1">
      <c r="B57" s="249"/>
      <c r="C57" s="255"/>
      <c r="D57" s="17" t="s">
        <v>2224</v>
      </c>
      <c r="E57" s="18" t="s">
        <v>1325</v>
      </c>
      <c r="F57" s="19" t="s">
        <v>1324</v>
      </c>
      <c r="G57" s="168" t="s">
        <v>1326</v>
      </c>
      <c r="H57" s="164">
        <v>0.3</v>
      </c>
      <c r="I57" s="165" t="s">
        <v>25</v>
      </c>
      <c r="J57" s="13" t="s">
        <v>2279</v>
      </c>
      <c r="K57" s="165" t="s">
        <v>28</v>
      </c>
      <c r="L57" s="206" t="s">
        <v>2198</v>
      </c>
      <c r="M57" s="85">
        <v>40</v>
      </c>
      <c r="N57" s="15">
        <f t="shared" si="0"/>
        <v>0.99</v>
      </c>
      <c r="O57" s="78">
        <f t="shared" si="1"/>
        <v>0</v>
      </c>
      <c r="P57" s="78">
        <f t="shared" si="2"/>
        <v>11.879999999999999</v>
      </c>
      <c r="Q57" s="153">
        <f t="shared" si="3"/>
        <v>0.12000000000000011</v>
      </c>
      <c r="R57" s="251"/>
    </row>
    <row r="58" spans="2:18" s="3" customFormat="1" ht="27.95" customHeight="1">
      <c r="B58" s="249"/>
      <c r="C58" s="255"/>
      <c r="D58" s="20"/>
      <c r="E58" s="21"/>
      <c r="F58" s="31"/>
      <c r="G58" s="168" t="s">
        <v>1327</v>
      </c>
      <c r="H58" s="164">
        <v>0.3</v>
      </c>
      <c r="I58" s="161" t="s">
        <v>25</v>
      </c>
      <c r="J58" s="13" t="s">
        <v>2279</v>
      </c>
      <c r="K58" s="161" t="s">
        <v>28</v>
      </c>
      <c r="L58" s="206" t="s">
        <v>2198</v>
      </c>
      <c r="M58" s="85">
        <f>M57</f>
        <v>40</v>
      </c>
      <c r="N58" s="15">
        <f t="shared" si="0"/>
        <v>0.99</v>
      </c>
      <c r="O58" s="78">
        <f t="shared" si="1"/>
        <v>0</v>
      </c>
      <c r="P58" s="78">
        <f t="shared" si="2"/>
        <v>11.879999999999999</v>
      </c>
      <c r="Q58" s="153">
        <f t="shared" si="3"/>
        <v>0.12000000000000011</v>
      </c>
      <c r="R58" s="251"/>
    </row>
    <row r="59" spans="2:18" s="3" customFormat="1" ht="27.95" customHeight="1">
      <c r="B59" s="249"/>
      <c r="C59" s="255"/>
      <c r="D59" s="20"/>
      <c r="E59" s="21"/>
      <c r="F59" s="31"/>
      <c r="G59" s="168" t="s">
        <v>1328</v>
      </c>
      <c r="H59" s="164">
        <v>0.3</v>
      </c>
      <c r="I59" s="165" t="s">
        <v>25</v>
      </c>
      <c r="J59" s="162" t="s">
        <v>2281</v>
      </c>
      <c r="K59" s="161" t="s">
        <v>28</v>
      </c>
      <c r="L59" s="206" t="s">
        <v>2198</v>
      </c>
      <c r="M59" s="85">
        <f>M58</f>
        <v>40</v>
      </c>
      <c r="N59" s="15">
        <f t="shared" si="0"/>
        <v>0.99</v>
      </c>
      <c r="O59" s="78">
        <f t="shared" si="1"/>
        <v>0</v>
      </c>
      <c r="P59" s="78">
        <f t="shared" si="2"/>
        <v>11.879999999999999</v>
      </c>
      <c r="Q59" s="153">
        <f t="shared" si="3"/>
        <v>0.12000000000000011</v>
      </c>
      <c r="R59" s="251"/>
    </row>
    <row r="60" spans="2:18" s="3" customFormat="1" ht="39.950000000000003" customHeight="1">
      <c r="B60" s="249"/>
      <c r="C60" s="255"/>
      <c r="D60" s="20"/>
      <c r="E60" s="21"/>
      <c r="F60" s="31"/>
      <c r="G60" s="168" t="s">
        <v>1329</v>
      </c>
      <c r="H60" s="164">
        <v>0.1</v>
      </c>
      <c r="I60" s="165" t="s">
        <v>25</v>
      </c>
      <c r="J60" s="162" t="s">
        <v>2282</v>
      </c>
      <c r="K60" s="165" t="s">
        <v>28</v>
      </c>
      <c r="L60" s="206" t="s">
        <v>2198</v>
      </c>
      <c r="M60" s="93">
        <f>M59</f>
        <v>40</v>
      </c>
      <c r="N60" s="15">
        <f t="shared" si="0"/>
        <v>0.99</v>
      </c>
      <c r="O60" s="78">
        <f t="shared" si="1"/>
        <v>0</v>
      </c>
      <c r="P60" s="78">
        <f t="shared" si="2"/>
        <v>3.96</v>
      </c>
      <c r="Q60" s="153">
        <f t="shared" si="3"/>
        <v>4.0000000000000036E-2</v>
      </c>
      <c r="R60" s="251"/>
    </row>
    <row r="61" spans="2:18" s="3" customFormat="1" ht="27.95" customHeight="1">
      <c r="B61" s="249"/>
      <c r="C61" s="255"/>
      <c r="D61" s="17" t="s">
        <v>2225</v>
      </c>
      <c r="E61" s="18" t="s">
        <v>76</v>
      </c>
      <c r="F61" s="19" t="s">
        <v>1330</v>
      </c>
      <c r="G61" s="168" t="s">
        <v>356</v>
      </c>
      <c r="H61" s="164">
        <v>0.25</v>
      </c>
      <c r="I61" s="16" t="s">
        <v>19</v>
      </c>
      <c r="J61" s="12" t="s">
        <v>946</v>
      </c>
      <c r="K61" s="16" t="s">
        <v>18</v>
      </c>
      <c r="L61" s="65" t="s">
        <v>109</v>
      </c>
      <c r="M61" s="85">
        <v>1</v>
      </c>
      <c r="N61" s="15">
        <f t="shared" si="0"/>
        <v>0</v>
      </c>
      <c r="O61" s="78">
        <f t="shared" si="1"/>
        <v>0.25</v>
      </c>
      <c r="P61" s="78">
        <f t="shared" si="2"/>
        <v>0</v>
      </c>
      <c r="Q61" s="153">
        <f t="shared" si="3"/>
        <v>0</v>
      </c>
      <c r="R61" s="251"/>
    </row>
    <row r="62" spans="2:18" s="3" customFormat="1" ht="27.95" customHeight="1">
      <c r="B62" s="249"/>
      <c r="C62" s="255"/>
      <c r="D62" s="20"/>
      <c r="E62" s="21"/>
      <c r="F62" s="31"/>
      <c r="G62" s="168" t="s">
        <v>886</v>
      </c>
      <c r="H62" s="164">
        <v>0.25</v>
      </c>
      <c r="I62" s="16" t="s">
        <v>25</v>
      </c>
      <c r="J62" s="13" t="s">
        <v>2283</v>
      </c>
      <c r="K62" s="16" t="s">
        <v>28</v>
      </c>
      <c r="L62" s="206" t="s">
        <v>2198</v>
      </c>
      <c r="M62" s="85">
        <f>M61</f>
        <v>1</v>
      </c>
      <c r="N62" s="15">
        <f t="shared" si="0"/>
        <v>0.99</v>
      </c>
      <c r="O62" s="78">
        <f t="shared" si="1"/>
        <v>0</v>
      </c>
      <c r="P62" s="78">
        <f t="shared" si="2"/>
        <v>0.2475</v>
      </c>
      <c r="Q62" s="153">
        <f t="shared" si="3"/>
        <v>2.5000000000000022E-3</v>
      </c>
      <c r="R62" s="251"/>
    </row>
    <row r="63" spans="2:18" s="3" customFormat="1" ht="27.95" customHeight="1">
      <c r="B63" s="249"/>
      <c r="C63" s="255"/>
      <c r="D63" s="20"/>
      <c r="E63" s="21"/>
      <c r="F63" s="31"/>
      <c r="G63" s="168" t="s">
        <v>887</v>
      </c>
      <c r="H63" s="164">
        <v>0.25</v>
      </c>
      <c r="I63" s="16" t="s">
        <v>25</v>
      </c>
      <c r="J63" s="13" t="s">
        <v>2284</v>
      </c>
      <c r="K63" s="16" t="s">
        <v>28</v>
      </c>
      <c r="L63" s="206" t="s">
        <v>2198</v>
      </c>
      <c r="M63" s="85">
        <f>M62</f>
        <v>1</v>
      </c>
      <c r="N63" s="15">
        <f t="shared" si="0"/>
        <v>0.99</v>
      </c>
      <c r="O63" s="78">
        <f t="shared" si="1"/>
        <v>0</v>
      </c>
      <c r="P63" s="78">
        <f t="shared" si="2"/>
        <v>0.2475</v>
      </c>
      <c r="Q63" s="153">
        <f t="shared" si="3"/>
        <v>2.5000000000000022E-3</v>
      </c>
      <c r="R63" s="251"/>
    </row>
    <row r="64" spans="2:18" s="3" customFormat="1" ht="27.95" customHeight="1">
      <c r="B64" s="249"/>
      <c r="C64" s="255"/>
      <c r="D64" s="20"/>
      <c r="E64" s="21"/>
      <c r="F64" s="31"/>
      <c r="G64" s="186" t="s">
        <v>359</v>
      </c>
      <c r="H64" s="183">
        <v>0.25</v>
      </c>
      <c r="I64" s="16" t="s">
        <v>19</v>
      </c>
      <c r="J64" s="12" t="s">
        <v>946</v>
      </c>
      <c r="K64" s="16" t="s">
        <v>18</v>
      </c>
      <c r="L64" s="65" t="s">
        <v>109</v>
      </c>
      <c r="M64" s="85">
        <f>M63</f>
        <v>1</v>
      </c>
      <c r="N64" s="15">
        <f t="shared" si="0"/>
        <v>0</v>
      </c>
      <c r="O64" s="78">
        <f t="shared" si="1"/>
        <v>0.25</v>
      </c>
      <c r="P64" s="78">
        <f t="shared" si="2"/>
        <v>0</v>
      </c>
      <c r="Q64" s="153">
        <f t="shared" si="3"/>
        <v>0</v>
      </c>
      <c r="R64" s="251"/>
    </row>
    <row r="65" spans="2:18" s="3" customFormat="1" ht="27.95" customHeight="1">
      <c r="B65" s="249"/>
      <c r="C65" s="255"/>
      <c r="D65" s="17" t="s">
        <v>2226</v>
      </c>
      <c r="E65" s="18" t="s">
        <v>97</v>
      </c>
      <c r="F65" s="19" t="s">
        <v>1293</v>
      </c>
      <c r="G65" s="163" t="s">
        <v>12</v>
      </c>
      <c r="H65" s="15">
        <v>0.8</v>
      </c>
      <c r="I65" s="16" t="s">
        <v>25</v>
      </c>
      <c r="J65" s="12" t="s">
        <v>2285</v>
      </c>
      <c r="K65" s="16" t="s">
        <v>28</v>
      </c>
      <c r="L65" s="206" t="s">
        <v>2198</v>
      </c>
      <c r="M65" s="85">
        <v>3</v>
      </c>
      <c r="N65" s="15">
        <f t="shared" si="0"/>
        <v>0.99</v>
      </c>
      <c r="O65" s="78">
        <f t="shared" si="1"/>
        <v>0</v>
      </c>
      <c r="P65" s="78">
        <f t="shared" si="2"/>
        <v>2.3760000000000003</v>
      </c>
      <c r="Q65" s="153">
        <f t="shared" si="3"/>
        <v>2.4000000000000025E-2</v>
      </c>
      <c r="R65" s="251"/>
    </row>
    <row r="66" spans="2:18" s="3" customFormat="1" ht="27.95" customHeight="1">
      <c r="B66" s="249"/>
      <c r="C66" s="255"/>
      <c r="D66" s="20"/>
      <c r="E66" s="21"/>
      <c r="F66" s="31"/>
      <c r="G66" s="163" t="s">
        <v>13</v>
      </c>
      <c r="H66" s="15">
        <v>0.1</v>
      </c>
      <c r="I66" s="16" t="s">
        <v>19</v>
      </c>
      <c r="J66" s="12" t="s">
        <v>946</v>
      </c>
      <c r="K66" s="16" t="s">
        <v>18</v>
      </c>
      <c r="L66" s="65" t="s">
        <v>109</v>
      </c>
      <c r="M66" s="85">
        <f>M65</f>
        <v>3</v>
      </c>
      <c r="N66" s="15">
        <f t="shared" si="0"/>
        <v>0</v>
      </c>
      <c r="O66" s="78">
        <f t="shared" si="1"/>
        <v>0.30000000000000004</v>
      </c>
      <c r="P66" s="78">
        <f t="shared" si="2"/>
        <v>0</v>
      </c>
      <c r="Q66" s="153">
        <f t="shared" si="3"/>
        <v>0</v>
      </c>
      <c r="R66" s="251"/>
    </row>
    <row r="67" spans="2:18" s="3" customFormat="1" ht="27.95" customHeight="1">
      <c r="B67" s="249"/>
      <c r="C67" s="255"/>
      <c r="D67" s="20"/>
      <c r="E67" s="21"/>
      <c r="F67" s="31"/>
      <c r="G67" s="163" t="s">
        <v>55</v>
      </c>
      <c r="H67" s="15">
        <v>0.1</v>
      </c>
      <c r="I67" s="16" t="s">
        <v>19</v>
      </c>
      <c r="J67" s="92" t="s">
        <v>946</v>
      </c>
      <c r="K67" s="91" t="s">
        <v>18</v>
      </c>
      <c r="L67" s="173" t="s">
        <v>109</v>
      </c>
      <c r="M67" s="85">
        <f>M66</f>
        <v>3</v>
      </c>
      <c r="N67" s="15">
        <f t="shared" si="0"/>
        <v>0</v>
      </c>
      <c r="O67" s="78">
        <f t="shared" si="1"/>
        <v>0.30000000000000004</v>
      </c>
      <c r="P67" s="78">
        <f t="shared" si="2"/>
        <v>0</v>
      </c>
      <c r="Q67" s="153">
        <f t="shared" si="3"/>
        <v>0</v>
      </c>
      <c r="R67" s="251"/>
    </row>
    <row r="68" spans="2:18" s="3" customFormat="1" ht="27.95" customHeight="1">
      <c r="B68" s="249"/>
      <c r="C68" s="255"/>
      <c r="D68" s="17" t="s">
        <v>91</v>
      </c>
      <c r="E68" s="18" t="s">
        <v>890</v>
      </c>
      <c r="F68" s="19" t="s">
        <v>905</v>
      </c>
      <c r="G68" s="14" t="s">
        <v>12</v>
      </c>
      <c r="H68" s="15">
        <v>0.8</v>
      </c>
      <c r="I68" s="165" t="s">
        <v>25</v>
      </c>
      <c r="J68" s="208" t="s">
        <v>2286</v>
      </c>
      <c r="K68" s="165" t="s">
        <v>28</v>
      </c>
      <c r="L68" s="206" t="s">
        <v>2198</v>
      </c>
      <c r="M68" s="85">
        <v>0.2</v>
      </c>
      <c r="N68" s="15">
        <f t="shared" si="0"/>
        <v>0.99</v>
      </c>
      <c r="O68" s="78">
        <f t="shared" si="1"/>
        <v>0</v>
      </c>
      <c r="P68" s="78">
        <f t="shared" si="2"/>
        <v>0.15840000000000004</v>
      </c>
      <c r="Q68" s="153">
        <f t="shared" si="3"/>
        <v>1.6000000000000018E-3</v>
      </c>
      <c r="R68" s="251"/>
    </row>
    <row r="69" spans="2:18" s="3" customFormat="1" ht="27.95" customHeight="1">
      <c r="B69" s="249"/>
      <c r="C69" s="255"/>
      <c r="D69" s="20"/>
      <c r="E69" s="21"/>
      <c r="F69" s="31"/>
      <c r="G69" s="14" t="s">
        <v>13</v>
      </c>
      <c r="H69" s="15">
        <v>0.1</v>
      </c>
      <c r="I69" s="165" t="s">
        <v>25</v>
      </c>
      <c r="J69" s="208" t="s">
        <v>2287</v>
      </c>
      <c r="K69" s="165" t="s">
        <v>28</v>
      </c>
      <c r="L69" s="206" t="s">
        <v>2198</v>
      </c>
      <c r="M69" s="85">
        <f>M68</f>
        <v>0.2</v>
      </c>
      <c r="N69" s="15">
        <f t="shared" si="0"/>
        <v>0.99</v>
      </c>
      <c r="O69" s="78">
        <f t="shared" si="1"/>
        <v>0</v>
      </c>
      <c r="P69" s="78">
        <f t="shared" si="2"/>
        <v>1.9800000000000005E-2</v>
      </c>
      <c r="Q69" s="153">
        <f t="shared" si="3"/>
        <v>2.0000000000000023E-4</v>
      </c>
      <c r="R69" s="251"/>
    </row>
    <row r="70" spans="2:18" s="3" customFormat="1" ht="27.95" customHeight="1">
      <c r="B70" s="249"/>
      <c r="C70" s="255"/>
      <c r="D70" s="20"/>
      <c r="E70" s="21"/>
      <c r="F70" s="31"/>
      <c r="G70" s="90" t="s">
        <v>14</v>
      </c>
      <c r="H70" s="172">
        <v>0.1</v>
      </c>
      <c r="I70" s="179" t="s">
        <v>19</v>
      </c>
      <c r="J70" s="180" t="s">
        <v>946</v>
      </c>
      <c r="K70" s="179" t="s">
        <v>18</v>
      </c>
      <c r="L70" s="173" t="s">
        <v>109</v>
      </c>
      <c r="M70" s="93">
        <f>M69</f>
        <v>0.2</v>
      </c>
      <c r="N70" s="15">
        <f t="shared" si="0"/>
        <v>0</v>
      </c>
      <c r="O70" s="78">
        <f t="shared" si="1"/>
        <v>2.0000000000000004E-2</v>
      </c>
      <c r="P70" s="78">
        <f t="shared" si="2"/>
        <v>0</v>
      </c>
      <c r="Q70" s="153">
        <f t="shared" si="3"/>
        <v>0</v>
      </c>
      <c r="R70" s="251"/>
    </row>
    <row r="71" spans="2:18" s="3" customFormat="1" ht="27.95" customHeight="1">
      <c r="B71" s="249"/>
      <c r="C71" s="255"/>
      <c r="D71" s="17" t="s">
        <v>2227</v>
      </c>
      <c r="E71" s="18" t="s">
        <v>1240</v>
      </c>
      <c r="F71" s="19" t="s">
        <v>1295</v>
      </c>
      <c r="G71" s="168" t="s">
        <v>1326</v>
      </c>
      <c r="H71" s="164">
        <v>0.3</v>
      </c>
      <c r="I71" s="165" t="s">
        <v>25</v>
      </c>
      <c r="J71" s="13" t="s">
        <v>2288</v>
      </c>
      <c r="K71" s="165" t="s">
        <v>28</v>
      </c>
      <c r="L71" s="206" t="s">
        <v>2198</v>
      </c>
      <c r="M71" s="85">
        <v>10</v>
      </c>
      <c r="N71" s="15">
        <f t="shared" si="0"/>
        <v>0.99</v>
      </c>
      <c r="O71" s="78">
        <f t="shared" si="1"/>
        <v>0</v>
      </c>
      <c r="P71" s="78">
        <f t="shared" si="2"/>
        <v>2.9699999999999998</v>
      </c>
      <c r="Q71" s="153">
        <f t="shared" si="3"/>
        <v>3.0000000000000027E-2</v>
      </c>
      <c r="R71" s="557" t="s">
        <v>4480</v>
      </c>
    </row>
    <row r="72" spans="2:18" s="3" customFormat="1" ht="27.95" customHeight="1">
      <c r="B72" s="249"/>
      <c r="C72" s="255"/>
      <c r="D72" s="20"/>
      <c r="E72" s="21"/>
      <c r="F72" s="31"/>
      <c r="G72" s="168" t="s">
        <v>1327</v>
      </c>
      <c r="H72" s="164">
        <v>0.3</v>
      </c>
      <c r="I72" s="165" t="s">
        <v>25</v>
      </c>
      <c r="J72" s="13" t="s">
        <v>2289</v>
      </c>
      <c r="K72" s="165" t="s">
        <v>28</v>
      </c>
      <c r="L72" s="206" t="s">
        <v>2198</v>
      </c>
      <c r="M72" s="85">
        <f>M71</f>
        <v>10</v>
      </c>
      <c r="N72" s="15">
        <f t="shared" si="0"/>
        <v>0.99</v>
      </c>
      <c r="O72" s="78">
        <f t="shared" si="1"/>
        <v>0</v>
      </c>
      <c r="P72" s="78">
        <f t="shared" si="2"/>
        <v>2.9699999999999998</v>
      </c>
      <c r="Q72" s="153">
        <f t="shared" si="3"/>
        <v>3.0000000000000027E-2</v>
      </c>
      <c r="R72" s="558"/>
    </row>
    <row r="73" spans="2:18" s="3" customFormat="1" ht="27.95" customHeight="1">
      <c r="B73" s="249"/>
      <c r="C73" s="255"/>
      <c r="D73" s="20"/>
      <c r="E73" s="21"/>
      <c r="F73" s="31"/>
      <c r="G73" s="168" t="s">
        <v>1328</v>
      </c>
      <c r="H73" s="164">
        <v>0.3</v>
      </c>
      <c r="I73" s="165" t="s">
        <v>25</v>
      </c>
      <c r="J73" s="13" t="s">
        <v>2290</v>
      </c>
      <c r="K73" s="165" t="s">
        <v>28</v>
      </c>
      <c r="L73" s="206" t="s">
        <v>2198</v>
      </c>
      <c r="M73" s="85">
        <f>M72</f>
        <v>10</v>
      </c>
      <c r="N73" s="15">
        <f t="shared" ref="N73:N136" si="4">IF(K73="Detected", 0.99,0)</f>
        <v>0.99</v>
      </c>
      <c r="O73" s="78">
        <f t="shared" ref="O73:O136" si="5">IF(I73="Safe", M73*H73,0)</f>
        <v>0</v>
      </c>
      <c r="P73" s="78">
        <f t="shared" ref="P73:P136" si="6">IF(I73="Dangerous",M73*H73*N73,0)</f>
        <v>2.9699999999999998</v>
      </c>
      <c r="Q73" s="153">
        <f t="shared" ref="Q73:Q136" si="7">IF(P73=0,0,M73*H73*(1-N73))</f>
        <v>3.0000000000000027E-2</v>
      </c>
      <c r="R73" s="558"/>
    </row>
    <row r="74" spans="2:18" s="3" customFormat="1" ht="39.950000000000003" customHeight="1">
      <c r="B74" s="249"/>
      <c r="C74" s="255"/>
      <c r="D74" s="20"/>
      <c r="E74" s="21"/>
      <c r="F74" s="31"/>
      <c r="G74" s="168" t="s">
        <v>1329</v>
      </c>
      <c r="H74" s="164">
        <v>0.1</v>
      </c>
      <c r="I74" s="165" t="s">
        <v>25</v>
      </c>
      <c r="J74" s="13" t="s">
        <v>2291</v>
      </c>
      <c r="K74" s="165" t="s">
        <v>28</v>
      </c>
      <c r="L74" s="206" t="s">
        <v>2198</v>
      </c>
      <c r="M74" s="93">
        <f>M73</f>
        <v>10</v>
      </c>
      <c r="N74" s="15">
        <f t="shared" si="4"/>
        <v>0.99</v>
      </c>
      <c r="O74" s="78">
        <f t="shared" si="5"/>
        <v>0</v>
      </c>
      <c r="P74" s="78">
        <f t="shared" si="6"/>
        <v>0.99</v>
      </c>
      <c r="Q74" s="153">
        <f t="shared" si="7"/>
        <v>1.0000000000000009E-2</v>
      </c>
      <c r="R74" s="559"/>
    </row>
    <row r="75" spans="2:18" s="3" customFormat="1" ht="27.95" customHeight="1">
      <c r="B75" s="249"/>
      <c r="C75" s="255"/>
      <c r="D75" s="17" t="s">
        <v>2228</v>
      </c>
      <c r="E75" s="18" t="s">
        <v>890</v>
      </c>
      <c r="F75" s="19" t="s">
        <v>1297</v>
      </c>
      <c r="G75" s="14" t="s">
        <v>12</v>
      </c>
      <c r="H75" s="15">
        <v>0.8</v>
      </c>
      <c r="I75" s="179" t="s">
        <v>19</v>
      </c>
      <c r="J75" s="13" t="s">
        <v>946</v>
      </c>
      <c r="K75" s="165" t="s">
        <v>18</v>
      </c>
      <c r="L75" s="13" t="s">
        <v>109</v>
      </c>
      <c r="M75" s="85">
        <v>0.2</v>
      </c>
      <c r="N75" s="15">
        <f t="shared" si="4"/>
        <v>0</v>
      </c>
      <c r="O75" s="78">
        <f t="shared" si="5"/>
        <v>0.16000000000000003</v>
      </c>
      <c r="P75" s="78">
        <f t="shared" si="6"/>
        <v>0</v>
      </c>
      <c r="Q75" s="153">
        <f t="shared" si="7"/>
        <v>0</v>
      </c>
      <c r="R75" s="251"/>
    </row>
    <row r="76" spans="2:18" s="3" customFormat="1" ht="27.95" customHeight="1">
      <c r="B76" s="249"/>
      <c r="C76" s="255"/>
      <c r="D76" s="20"/>
      <c r="E76" s="21"/>
      <c r="F76" s="31"/>
      <c r="G76" s="14" t="s">
        <v>13</v>
      </c>
      <c r="H76" s="15">
        <v>0.1</v>
      </c>
      <c r="I76" s="165" t="s">
        <v>25</v>
      </c>
      <c r="J76" s="13" t="s">
        <v>2292</v>
      </c>
      <c r="K76" s="165" t="s">
        <v>28</v>
      </c>
      <c r="L76" s="206" t="s">
        <v>2198</v>
      </c>
      <c r="M76" s="85">
        <f>M75</f>
        <v>0.2</v>
      </c>
      <c r="N76" s="15">
        <f t="shared" si="4"/>
        <v>0.99</v>
      </c>
      <c r="O76" s="78">
        <f t="shared" si="5"/>
        <v>0</v>
      </c>
      <c r="P76" s="78">
        <f t="shared" si="6"/>
        <v>1.9800000000000005E-2</v>
      </c>
      <c r="Q76" s="153">
        <f t="shared" si="7"/>
        <v>2.0000000000000023E-4</v>
      </c>
      <c r="R76" s="251"/>
    </row>
    <row r="77" spans="2:18" s="3" customFormat="1" ht="27.95" customHeight="1">
      <c r="B77" s="249"/>
      <c r="C77" s="255"/>
      <c r="D77" s="20"/>
      <c r="E77" s="21"/>
      <c r="F77" s="31"/>
      <c r="G77" s="90" t="s">
        <v>14</v>
      </c>
      <c r="H77" s="172">
        <v>0.1</v>
      </c>
      <c r="I77" s="179" t="s">
        <v>19</v>
      </c>
      <c r="J77" s="180" t="s">
        <v>946</v>
      </c>
      <c r="K77" s="179" t="s">
        <v>18</v>
      </c>
      <c r="L77" s="180" t="s">
        <v>109</v>
      </c>
      <c r="M77" s="93">
        <f>M76</f>
        <v>0.2</v>
      </c>
      <c r="N77" s="15">
        <f t="shared" si="4"/>
        <v>0</v>
      </c>
      <c r="O77" s="78">
        <f t="shared" si="5"/>
        <v>2.0000000000000004E-2</v>
      </c>
      <c r="P77" s="78">
        <f t="shared" si="6"/>
        <v>0</v>
      </c>
      <c r="Q77" s="153">
        <f t="shared" si="7"/>
        <v>0</v>
      </c>
      <c r="R77" s="251"/>
    </row>
    <row r="78" spans="2:18" s="3" customFormat="1" ht="27.95" customHeight="1">
      <c r="B78" s="249"/>
      <c r="C78" s="255"/>
      <c r="D78" s="17" t="s">
        <v>2229</v>
      </c>
      <c r="E78" s="18" t="s">
        <v>890</v>
      </c>
      <c r="F78" s="19" t="s">
        <v>1298</v>
      </c>
      <c r="G78" s="14" t="s">
        <v>12</v>
      </c>
      <c r="H78" s="15">
        <v>0.8</v>
      </c>
      <c r="I78" s="165" t="s">
        <v>25</v>
      </c>
      <c r="J78" s="13" t="s">
        <v>2290</v>
      </c>
      <c r="K78" s="165" t="s">
        <v>28</v>
      </c>
      <c r="L78" s="206" t="s">
        <v>2198</v>
      </c>
      <c r="M78" s="85">
        <v>0.2</v>
      </c>
      <c r="N78" s="15">
        <f t="shared" si="4"/>
        <v>0.99</v>
      </c>
      <c r="O78" s="78">
        <f t="shared" si="5"/>
        <v>0</v>
      </c>
      <c r="P78" s="78">
        <f t="shared" si="6"/>
        <v>0.15840000000000004</v>
      </c>
      <c r="Q78" s="153">
        <f t="shared" si="7"/>
        <v>1.6000000000000018E-3</v>
      </c>
      <c r="R78" s="251"/>
    </row>
    <row r="79" spans="2:18" s="3" customFormat="1" ht="27.95" customHeight="1">
      <c r="B79" s="249"/>
      <c r="C79" s="255"/>
      <c r="D79" s="20"/>
      <c r="E79" s="21"/>
      <c r="F79" s="31"/>
      <c r="G79" s="14" t="s">
        <v>13</v>
      </c>
      <c r="H79" s="15">
        <v>0.1</v>
      </c>
      <c r="I79" s="165" t="s">
        <v>19</v>
      </c>
      <c r="J79" s="180" t="s">
        <v>946</v>
      </c>
      <c r="K79" s="179" t="s">
        <v>18</v>
      </c>
      <c r="L79" s="180" t="s">
        <v>109</v>
      </c>
      <c r="M79" s="85">
        <f>M78</f>
        <v>0.2</v>
      </c>
      <c r="N79" s="15">
        <f t="shared" si="4"/>
        <v>0</v>
      </c>
      <c r="O79" s="78">
        <f t="shared" si="5"/>
        <v>2.0000000000000004E-2</v>
      </c>
      <c r="P79" s="78">
        <f t="shared" si="6"/>
        <v>0</v>
      </c>
      <c r="Q79" s="153">
        <f t="shared" si="7"/>
        <v>0</v>
      </c>
      <c r="R79" s="251"/>
    </row>
    <row r="80" spans="2:18" s="3" customFormat="1" ht="27.95" customHeight="1">
      <c r="B80" s="249"/>
      <c r="C80" s="255"/>
      <c r="D80" s="20"/>
      <c r="E80" s="21"/>
      <c r="F80" s="31"/>
      <c r="G80" s="90" t="s">
        <v>14</v>
      </c>
      <c r="H80" s="172">
        <v>0.1</v>
      </c>
      <c r="I80" s="179" t="s">
        <v>19</v>
      </c>
      <c r="J80" s="180" t="s">
        <v>946</v>
      </c>
      <c r="K80" s="179" t="s">
        <v>18</v>
      </c>
      <c r="L80" s="180" t="s">
        <v>109</v>
      </c>
      <c r="M80" s="93">
        <f>M79</f>
        <v>0.2</v>
      </c>
      <c r="N80" s="15">
        <f t="shared" si="4"/>
        <v>0</v>
      </c>
      <c r="O80" s="78">
        <f t="shared" si="5"/>
        <v>2.0000000000000004E-2</v>
      </c>
      <c r="P80" s="78">
        <f t="shared" si="6"/>
        <v>0</v>
      </c>
      <c r="Q80" s="153">
        <f t="shared" si="7"/>
        <v>0</v>
      </c>
      <c r="R80" s="251"/>
    </row>
    <row r="81" spans="2:18" s="3" customFormat="1" ht="27.95" customHeight="1">
      <c r="B81" s="249"/>
      <c r="C81" s="255"/>
      <c r="D81" s="17" t="s">
        <v>2230</v>
      </c>
      <c r="E81" s="18" t="s">
        <v>22</v>
      </c>
      <c r="F81" s="19" t="s">
        <v>819</v>
      </c>
      <c r="G81" s="14" t="s">
        <v>12</v>
      </c>
      <c r="H81" s="15">
        <v>0.4</v>
      </c>
      <c r="I81" s="179" t="s">
        <v>19</v>
      </c>
      <c r="J81" s="180" t="s">
        <v>946</v>
      </c>
      <c r="K81" s="179" t="s">
        <v>18</v>
      </c>
      <c r="L81" s="180" t="s">
        <v>109</v>
      </c>
      <c r="M81" s="85">
        <v>2</v>
      </c>
      <c r="N81" s="15">
        <f t="shared" si="4"/>
        <v>0</v>
      </c>
      <c r="O81" s="78">
        <f t="shared" si="5"/>
        <v>0.8</v>
      </c>
      <c r="P81" s="78">
        <f t="shared" si="6"/>
        <v>0</v>
      </c>
      <c r="Q81" s="153">
        <f t="shared" si="7"/>
        <v>0</v>
      </c>
      <c r="R81" s="251"/>
    </row>
    <row r="82" spans="2:18" s="3" customFormat="1" ht="27.95" customHeight="1">
      <c r="B82" s="249"/>
      <c r="C82" s="255"/>
      <c r="D82" s="20"/>
      <c r="E82" s="21"/>
      <c r="F82" s="31"/>
      <c r="G82" s="14" t="s">
        <v>13</v>
      </c>
      <c r="H82" s="15">
        <v>0.4</v>
      </c>
      <c r="I82" s="165" t="s">
        <v>25</v>
      </c>
      <c r="J82" s="13" t="s">
        <v>2293</v>
      </c>
      <c r="K82" s="165" t="s">
        <v>28</v>
      </c>
      <c r="L82" s="206" t="s">
        <v>2198</v>
      </c>
      <c r="M82" s="85">
        <f>M81</f>
        <v>2</v>
      </c>
      <c r="N82" s="15">
        <f t="shared" si="4"/>
        <v>0.99</v>
      </c>
      <c r="O82" s="78">
        <f t="shared" si="5"/>
        <v>0</v>
      </c>
      <c r="P82" s="78">
        <f t="shared" si="6"/>
        <v>0.79200000000000004</v>
      </c>
      <c r="Q82" s="153">
        <f t="shared" si="7"/>
        <v>8.0000000000000071E-3</v>
      </c>
      <c r="R82" s="251"/>
    </row>
    <row r="83" spans="2:18" s="3" customFormat="1" ht="27.95" customHeight="1">
      <c r="B83" s="249"/>
      <c r="C83" s="255"/>
      <c r="D83" s="20"/>
      <c r="E83" s="21"/>
      <c r="F83" s="31"/>
      <c r="G83" s="90" t="s">
        <v>14</v>
      </c>
      <c r="H83" s="172">
        <v>0.2</v>
      </c>
      <c r="I83" s="179" t="s">
        <v>19</v>
      </c>
      <c r="J83" s="180" t="s">
        <v>946</v>
      </c>
      <c r="K83" s="179" t="s">
        <v>18</v>
      </c>
      <c r="L83" s="180" t="s">
        <v>109</v>
      </c>
      <c r="M83" s="85">
        <f>M82</f>
        <v>2</v>
      </c>
      <c r="N83" s="15">
        <f t="shared" si="4"/>
        <v>0</v>
      </c>
      <c r="O83" s="78">
        <f t="shared" si="5"/>
        <v>0.4</v>
      </c>
      <c r="P83" s="78">
        <f t="shared" si="6"/>
        <v>0</v>
      </c>
      <c r="Q83" s="153">
        <f t="shared" si="7"/>
        <v>0</v>
      </c>
      <c r="R83" s="251"/>
    </row>
    <row r="84" spans="2:18" s="3" customFormat="1" ht="27.95" customHeight="1">
      <c r="B84" s="249"/>
      <c r="C84" s="92" t="s">
        <v>2231</v>
      </c>
      <c r="D84" s="17" t="s">
        <v>2232</v>
      </c>
      <c r="E84" s="18" t="s">
        <v>890</v>
      </c>
      <c r="F84" s="19" t="s">
        <v>1291</v>
      </c>
      <c r="G84" s="14" t="s">
        <v>12</v>
      </c>
      <c r="H84" s="15">
        <v>0.8</v>
      </c>
      <c r="I84" s="165" t="s">
        <v>25</v>
      </c>
      <c r="J84" s="13" t="s">
        <v>2294</v>
      </c>
      <c r="K84" s="165" t="s">
        <v>28</v>
      </c>
      <c r="L84" s="206" t="s">
        <v>2198</v>
      </c>
      <c r="M84" s="85">
        <v>0.2</v>
      </c>
      <c r="N84" s="15">
        <f t="shared" si="4"/>
        <v>0.99</v>
      </c>
      <c r="O84" s="78">
        <f t="shared" si="5"/>
        <v>0</v>
      </c>
      <c r="P84" s="78">
        <f t="shared" si="6"/>
        <v>0.15840000000000004</v>
      </c>
      <c r="Q84" s="153">
        <f t="shared" si="7"/>
        <v>1.6000000000000018E-3</v>
      </c>
      <c r="R84" s="251"/>
    </row>
    <row r="85" spans="2:18" s="3" customFormat="1" ht="27.95" customHeight="1">
      <c r="B85" s="249"/>
      <c r="C85" s="255"/>
      <c r="D85" s="20"/>
      <c r="E85" s="21"/>
      <c r="F85" s="31"/>
      <c r="G85" s="14" t="s">
        <v>13</v>
      </c>
      <c r="H85" s="15">
        <v>0.1</v>
      </c>
      <c r="I85" s="165" t="s">
        <v>19</v>
      </c>
      <c r="J85" s="13" t="s">
        <v>946</v>
      </c>
      <c r="K85" s="165" t="s">
        <v>18</v>
      </c>
      <c r="L85" s="13" t="s">
        <v>109</v>
      </c>
      <c r="M85" s="85">
        <f>M84</f>
        <v>0.2</v>
      </c>
      <c r="N85" s="15">
        <f t="shared" si="4"/>
        <v>0</v>
      </c>
      <c r="O85" s="78">
        <f t="shared" si="5"/>
        <v>2.0000000000000004E-2</v>
      </c>
      <c r="P85" s="78">
        <f t="shared" si="6"/>
        <v>0</v>
      </c>
      <c r="Q85" s="153">
        <f t="shared" si="7"/>
        <v>0</v>
      </c>
      <c r="R85" s="251"/>
    </row>
    <row r="86" spans="2:18" s="3" customFormat="1" ht="27.95" customHeight="1">
      <c r="B86" s="249"/>
      <c r="C86" s="255"/>
      <c r="D86" s="20"/>
      <c r="E86" s="21"/>
      <c r="F86" s="31"/>
      <c r="G86" s="90" t="s">
        <v>14</v>
      </c>
      <c r="H86" s="172">
        <v>0.1</v>
      </c>
      <c r="I86" s="179" t="s">
        <v>19</v>
      </c>
      <c r="J86" s="13" t="s">
        <v>946</v>
      </c>
      <c r="K86" s="165" t="s">
        <v>18</v>
      </c>
      <c r="L86" s="13" t="s">
        <v>109</v>
      </c>
      <c r="M86" s="93">
        <f>M85</f>
        <v>0.2</v>
      </c>
      <c r="N86" s="15">
        <f t="shared" si="4"/>
        <v>0</v>
      </c>
      <c r="O86" s="78">
        <f t="shared" si="5"/>
        <v>2.0000000000000004E-2</v>
      </c>
      <c r="P86" s="78">
        <f t="shared" si="6"/>
        <v>0</v>
      </c>
      <c r="Q86" s="153">
        <f t="shared" si="7"/>
        <v>0</v>
      </c>
      <c r="R86" s="251"/>
    </row>
    <row r="87" spans="2:18" s="3" customFormat="1" ht="27.95" customHeight="1">
      <c r="B87" s="249"/>
      <c r="C87" s="255"/>
      <c r="D87" s="17" t="s">
        <v>2233</v>
      </c>
      <c r="E87" s="18" t="s">
        <v>890</v>
      </c>
      <c r="F87" s="19" t="s">
        <v>1292</v>
      </c>
      <c r="G87" s="14" t="s">
        <v>12</v>
      </c>
      <c r="H87" s="15">
        <v>0.8</v>
      </c>
      <c r="I87" s="179" t="s">
        <v>19</v>
      </c>
      <c r="J87" s="13" t="s">
        <v>946</v>
      </c>
      <c r="K87" s="165" t="s">
        <v>18</v>
      </c>
      <c r="L87" s="13" t="s">
        <v>109</v>
      </c>
      <c r="M87" s="85">
        <v>0.2</v>
      </c>
      <c r="N87" s="15">
        <f t="shared" si="4"/>
        <v>0</v>
      </c>
      <c r="O87" s="78">
        <f t="shared" si="5"/>
        <v>0.16000000000000003</v>
      </c>
      <c r="P87" s="78">
        <f t="shared" si="6"/>
        <v>0</v>
      </c>
      <c r="Q87" s="153">
        <f t="shared" si="7"/>
        <v>0</v>
      </c>
      <c r="R87" s="251"/>
    </row>
    <row r="88" spans="2:18" s="3" customFormat="1" ht="27.95" customHeight="1">
      <c r="B88" s="249"/>
      <c r="C88" s="255"/>
      <c r="D88" s="20"/>
      <c r="E88" s="21"/>
      <c r="F88" s="31"/>
      <c r="G88" s="14" t="s">
        <v>13</v>
      </c>
      <c r="H88" s="15">
        <v>0.1</v>
      </c>
      <c r="I88" s="165" t="s">
        <v>25</v>
      </c>
      <c r="J88" s="13" t="s">
        <v>2294</v>
      </c>
      <c r="K88" s="165" t="s">
        <v>28</v>
      </c>
      <c r="L88" s="206" t="s">
        <v>2198</v>
      </c>
      <c r="M88" s="85">
        <f>M87</f>
        <v>0.2</v>
      </c>
      <c r="N88" s="15">
        <f t="shared" si="4"/>
        <v>0.99</v>
      </c>
      <c r="O88" s="78">
        <f t="shared" si="5"/>
        <v>0</v>
      </c>
      <c r="P88" s="78">
        <f t="shared" si="6"/>
        <v>1.9800000000000005E-2</v>
      </c>
      <c r="Q88" s="153">
        <f t="shared" si="7"/>
        <v>2.0000000000000023E-4</v>
      </c>
      <c r="R88" s="251"/>
    </row>
    <row r="89" spans="2:18" s="3" customFormat="1" ht="27.95" customHeight="1">
      <c r="B89" s="249"/>
      <c r="C89" s="255"/>
      <c r="D89" s="20"/>
      <c r="E89" s="21"/>
      <c r="F89" s="31"/>
      <c r="G89" s="90" t="s">
        <v>14</v>
      </c>
      <c r="H89" s="172">
        <v>0.1</v>
      </c>
      <c r="I89" s="179" t="s">
        <v>19</v>
      </c>
      <c r="J89" s="180" t="s">
        <v>946</v>
      </c>
      <c r="K89" s="179" t="s">
        <v>18</v>
      </c>
      <c r="L89" s="180" t="s">
        <v>109</v>
      </c>
      <c r="M89" s="93">
        <f>M88</f>
        <v>0.2</v>
      </c>
      <c r="N89" s="15">
        <f t="shared" si="4"/>
        <v>0</v>
      </c>
      <c r="O89" s="78">
        <f t="shared" si="5"/>
        <v>2.0000000000000004E-2</v>
      </c>
      <c r="P89" s="78">
        <f t="shared" si="6"/>
        <v>0</v>
      </c>
      <c r="Q89" s="153">
        <f t="shared" si="7"/>
        <v>0</v>
      </c>
      <c r="R89" s="251"/>
    </row>
    <row r="90" spans="2:18" s="3" customFormat="1" ht="27.95" customHeight="1">
      <c r="B90" s="249"/>
      <c r="C90" s="255"/>
      <c r="D90" s="17" t="s">
        <v>2234</v>
      </c>
      <c r="E90" s="18" t="s">
        <v>1240</v>
      </c>
      <c r="F90" s="19" t="s">
        <v>1295</v>
      </c>
      <c r="G90" s="168" t="s">
        <v>1326</v>
      </c>
      <c r="H90" s="164">
        <v>0.3</v>
      </c>
      <c r="I90" s="165" t="s">
        <v>25</v>
      </c>
      <c r="J90" s="13" t="s">
        <v>2294</v>
      </c>
      <c r="K90" s="165" t="s">
        <v>28</v>
      </c>
      <c r="L90" s="206" t="s">
        <v>2198</v>
      </c>
      <c r="M90" s="85">
        <v>10</v>
      </c>
      <c r="N90" s="15">
        <f t="shared" si="4"/>
        <v>0.99</v>
      </c>
      <c r="O90" s="78">
        <f t="shared" si="5"/>
        <v>0</v>
      </c>
      <c r="P90" s="78">
        <f t="shared" si="6"/>
        <v>2.9699999999999998</v>
      </c>
      <c r="Q90" s="153">
        <f t="shared" si="7"/>
        <v>3.0000000000000027E-2</v>
      </c>
      <c r="R90" s="557" t="s">
        <v>4480</v>
      </c>
    </row>
    <row r="91" spans="2:18" s="3" customFormat="1" ht="27.95" customHeight="1">
      <c r="B91" s="249"/>
      <c r="C91" s="255"/>
      <c r="D91" s="20"/>
      <c r="E91" s="21"/>
      <c r="F91" s="31"/>
      <c r="G91" s="168" t="s">
        <v>1327</v>
      </c>
      <c r="H91" s="164">
        <v>0.3</v>
      </c>
      <c r="I91" s="161" t="s">
        <v>25</v>
      </c>
      <c r="J91" s="13" t="s">
        <v>2295</v>
      </c>
      <c r="K91" s="161" t="s">
        <v>28</v>
      </c>
      <c r="L91" s="206" t="s">
        <v>2198</v>
      </c>
      <c r="M91" s="85">
        <f>M90</f>
        <v>10</v>
      </c>
      <c r="N91" s="15">
        <f t="shared" si="4"/>
        <v>0.99</v>
      </c>
      <c r="O91" s="78">
        <f t="shared" si="5"/>
        <v>0</v>
      </c>
      <c r="P91" s="78">
        <f t="shared" si="6"/>
        <v>2.9699999999999998</v>
      </c>
      <c r="Q91" s="153">
        <f t="shared" si="7"/>
        <v>3.0000000000000027E-2</v>
      </c>
      <c r="R91" s="558"/>
    </row>
    <row r="92" spans="2:18" s="3" customFormat="1" ht="27.95" customHeight="1">
      <c r="B92" s="249"/>
      <c r="C92" s="255"/>
      <c r="D92" s="20"/>
      <c r="E92" s="21"/>
      <c r="F92" s="31"/>
      <c r="G92" s="168" t="s">
        <v>1328</v>
      </c>
      <c r="H92" s="164">
        <v>0.3</v>
      </c>
      <c r="I92" s="165" t="s">
        <v>25</v>
      </c>
      <c r="J92" s="162" t="s">
        <v>2296</v>
      </c>
      <c r="K92" s="161" t="s">
        <v>28</v>
      </c>
      <c r="L92" s="206" t="s">
        <v>2198</v>
      </c>
      <c r="M92" s="85">
        <f>M91</f>
        <v>10</v>
      </c>
      <c r="N92" s="15">
        <f t="shared" si="4"/>
        <v>0.99</v>
      </c>
      <c r="O92" s="78">
        <f t="shared" si="5"/>
        <v>0</v>
      </c>
      <c r="P92" s="78">
        <f t="shared" si="6"/>
        <v>2.9699999999999998</v>
      </c>
      <c r="Q92" s="153">
        <f t="shared" si="7"/>
        <v>3.0000000000000027E-2</v>
      </c>
      <c r="R92" s="558"/>
    </row>
    <row r="93" spans="2:18" s="3" customFormat="1" ht="39.950000000000003" customHeight="1">
      <c r="B93" s="249"/>
      <c r="C93" s="255"/>
      <c r="D93" s="20"/>
      <c r="E93" s="21"/>
      <c r="F93" s="31"/>
      <c r="G93" s="168" t="s">
        <v>1329</v>
      </c>
      <c r="H93" s="164">
        <v>0.1</v>
      </c>
      <c r="I93" s="165" t="s">
        <v>25</v>
      </c>
      <c r="J93" s="162" t="s">
        <v>2297</v>
      </c>
      <c r="K93" s="165" t="s">
        <v>28</v>
      </c>
      <c r="L93" s="206" t="s">
        <v>2198</v>
      </c>
      <c r="M93" s="93">
        <f>M92</f>
        <v>10</v>
      </c>
      <c r="N93" s="15">
        <f t="shared" si="4"/>
        <v>0.99</v>
      </c>
      <c r="O93" s="78">
        <f t="shared" si="5"/>
        <v>0</v>
      </c>
      <c r="P93" s="78">
        <f t="shared" si="6"/>
        <v>0.99</v>
      </c>
      <c r="Q93" s="153">
        <f t="shared" si="7"/>
        <v>1.0000000000000009E-2</v>
      </c>
      <c r="R93" s="559"/>
    </row>
    <row r="94" spans="2:18" s="3" customFormat="1" ht="27.95" customHeight="1">
      <c r="B94" s="249"/>
      <c r="C94" s="255"/>
      <c r="D94" s="17" t="s">
        <v>2235</v>
      </c>
      <c r="E94" s="18" t="s">
        <v>890</v>
      </c>
      <c r="F94" s="19" t="s">
        <v>1302</v>
      </c>
      <c r="G94" s="14" t="s">
        <v>12</v>
      </c>
      <c r="H94" s="15">
        <v>0.8</v>
      </c>
      <c r="I94" s="165" t="s">
        <v>25</v>
      </c>
      <c r="J94" s="13" t="s">
        <v>2298</v>
      </c>
      <c r="K94" s="165" t="s">
        <v>28</v>
      </c>
      <c r="L94" s="206" t="s">
        <v>2198</v>
      </c>
      <c r="M94" s="85">
        <v>0.2</v>
      </c>
      <c r="N94" s="15">
        <f t="shared" si="4"/>
        <v>0.99</v>
      </c>
      <c r="O94" s="78">
        <f t="shared" si="5"/>
        <v>0</v>
      </c>
      <c r="P94" s="78">
        <f t="shared" si="6"/>
        <v>0.15840000000000004</v>
      </c>
      <c r="Q94" s="153">
        <f t="shared" si="7"/>
        <v>1.6000000000000018E-3</v>
      </c>
      <c r="R94" s="251"/>
    </row>
    <row r="95" spans="2:18" s="3" customFormat="1" ht="27.95" customHeight="1">
      <c r="B95" s="249"/>
      <c r="C95" s="255"/>
      <c r="D95" s="20"/>
      <c r="E95" s="21"/>
      <c r="F95" s="31"/>
      <c r="G95" s="14" t="s">
        <v>13</v>
      </c>
      <c r="H95" s="15">
        <v>0.1</v>
      </c>
      <c r="I95" s="165" t="s">
        <v>19</v>
      </c>
      <c r="J95" s="180" t="s">
        <v>946</v>
      </c>
      <c r="K95" s="179" t="s">
        <v>18</v>
      </c>
      <c r="L95" s="173" t="s">
        <v>109</v>
      </c>
      <c r="M95" s="85">
        <f>M94</f>
        <v>0.2</v>
      </c>
      <c r="N95" s="15">
        <f t="shared" si="4"/>
        <v>0</v>
      </c>
      <c r="O95" s="78">
        <f t="shared" si="5"/>
        <v>2.0000000000000004E-2</v>
      </c>
      <c r="P95" s="78">
        <f t="shared" si="6"/>
        <v>0</v>
      </c>
      <c r="Q95" s="153">
        <f t="shared" si="7"/>
        <v>0</v>
      </c>
      <c r="R95" s="251"/>
    </row>
    <row r="96" spans="2:18" s="3" customFormat="1" ht="27.95" customHeight="1">
      <c r="B96" s="249"/>
      <c r="C96" s="255"/>
      <c r="D96" s="20"/>
      <c r="E96" s="21"/>
      <c r="F96" s="31"/>
      <c r="G96" s="90" t="s">
        <v>14</v>
      </c>
      <c r="H96" s="172">
        <v>0.1</v>
      </c>
      <c r="I96" s="179" t="s">
        <v>19</v>
      </c>
      <c r="J96" s="180" t="s">
        <v>946</v>
      </c>
      <c r="K96" s="179" t="s">
        <v>18</v>
      </c>
      <c r="L96" s="173" t="s">
        <v>109</v>
      </c>
      <c r="M96" s="93">
        <f>M95</f>
        <v>0.2</v>
      </c>
      <c r="N96" s="15">
        <f t="shared" si="4"/>
        <v>0</v>
      </c>
      <c r="O96" s="78">
        <f t="shared" si="5"/>
        <v>2.0000000000000004E-2</v>
      </c>
      <c r="P96" s="78">
        <f t="shared" si="6"/>
        <v>0</v>
      </c>
      <c r="Q96" s="153">
        <f t="shared" si="7"/>
        <v>0</v>
      </c>
      <c r="R96" s="251"/>
    </row>
    <row r="97" spans="2:18" s="3" customFormat="1" ht="27.95" customHeight="1">
      <c r="B97" s="249"/>
      <c r="C97" s="255"/>
      <c r="D97" s="17" t="s">
        <v>2236</v>
      </c>
      <c r="E97" s="18" t="s">
        <v>890</v>
      </c>
      <c r="F97" s="19" t="s">
        <v>1303</v>
      </c>
      <c r="G97" s="14" t="s">
        <v>12</v>
      </c>
      <c r="H97" s="15">
        <v>0.8</v>
      </c>
      <c r="I97" s="179" t="s">
        <v>19</v>
      </c>
      <c r="J97" s="180" t="s">
        <v>946</v>
      </c>
      <c r="K97" s="179" t="s">
        <v>18</v>
      </c>
      <c r="L97" s="173" t="s">
        <v>109</v>
      </c>
      <c r="M97" s="85">
        <v>0.2</v>
      </c>
      <c r="N97" s="15">
        <f t="shared" si="4"/>
        <v>0</v>
      </c>
      <c r="O97" s="78">
        <f t="shared" si="5"/>
        <v>0.16000000000000003</v>
      </c>
      <c r="P97" s="78">
        <f t="shared" si="6"/>
        <v>0</v>
      </c>
      <c r="Q97" s="153">
        <f t="shared" si="7"/>
        <v>0</v>
      </c>
      <c r="R97" s="251"/>
    </row>
    <row r="98" spans="2:18" s="3" customFormat="1" ht="27.95" customHeight="1">
      <c r="B98" s="249"/>
      <c r="C98" s="255"/>
      <c r="D98" s="20"/>
      <c r="E98" s="21"/>
      <c r="F98" s="31"/>
      <c r="G98" s="14" t="s">
        <v>13</v>
      </c>
      <c r="H98" s="15">
        <v>0.1</v>
      </c>
      <c r="I98" s="165" t="s">
        <v>25</v>
      </c>
      <c r="J98" s="13" t="s">
        <v>2299</v>
      </c>
      <c r="K98" s="165" t="s">
        <v>28</v>
      </c>
      <c r="L98" s="206" t="s">
        <v>2198</v>
      </c>
      <c r="M98" s="85">
        <f>M97</f>
        <v>0.2</v>
      </c>
      <c r="N98" s="15">
        <f t="shared" si="4"/>
        <v>0.99</v>
      </c>
      <c r="O98" s="78">
        <f t="shared" si="5"/>
        <v>0</v>
      </c>
      <c r="P98" s="78">
        <f t="shared" si="6"/>
        <v>1.9800000000000005E-2</v>
      </c>
      <c r="Q98" s="153">
        <f t="shared" si="7"/>
        <v>2.0000000000000023E-4</v>
      </c>
      <c r="R98" s="251"/>
    </row>
    <row r="99" spans="2:18" s="3" customFormat="1" ht="27.95" customHeight="1">
      <c r="B99" s="249"/>
      <c r="C99" s="255"/>
      <c r="D99" s="20"/>
      <c r="E99" s="21"/>
      <c r="F99" s="31"/>
      <c r="G99" s="90" t="s">
        <v>14</v>
      </c>
      <c r="H99" s="172">
        <v>0.1</v>
      </c>
      <c r="I99" s="179" t="s">
        <v>19</v>
      </c>
      <c r="J99" s="180" t="s">
        <v>946</v>
      </c>
      <c r="K99" s="179" t="s">
        <v>18</v>
      </c>
      <c r="L99" s="173" t="s">
        <v>109</v>
      </c>
      <c r="M99" s="93">
        <f>M98</f>
        <v>0.2</v>
      </c>
      <c r="N99" s="15">
        <f t="shared" si="4"/>
        <v>0</v>
      </c>
      <c r="O99" s="78">
        <f t="shared" si="5"/>
        <v>2.0000000000000004E-2</v>
      </c>
      <c r="P99" s="78">
        <f t="shared" si="6"/>
        <v>0</v>
      </c>
      <c r="Q99" s="153">
        <f t="shared" si="7"/>
        <v>0</v>
      </c>
      <c r="R99" s="251"/>
    </row>
    <row r="100" spans="2:18" s="3" customFormat="1" ht="27.95" customHeight="1">
      <c r="B100" s="249"/>
      <c r="C100" s="255"/>
      <c r="D100" s="17" t="s">
        <v>2237</v>
      </c>
      <c r="E100" s="18" t="s">
        <v>22</v>
      </c>
      <c r="F100" s="19" t="s">
        <v>265</v>
      </c>
      <c r="G100" s="14" t="s">
        <v>12</v>
      </c>
      <c r="H100" s="15">
        <v>0.4</v>
      </c>
      <c r="I100" s="179" t="s">
        <v>19</v>
      </c>
      <c r="J100" s="180" t="s">
        <v>946</v>
      </c>
      <c r="K100" s="179" t="s">
        <v>18</v>
      </c>
      <c r="L100" s="173" t="s">
        <v>109</v>
      </c>
      <c r="M100" s="85">
        <v>2</v>
      </c>
      <c r="N100" s="15">
        <f t="shared" si="4"/>
        <v>0</v>
      </c>
      <c r="O100" s="78">
        <f t="shared" si="5"/>
        <v>0.8</v>
      </c>
      <c r="P100" s="78">
        <f t="shared" si="6"/>
        <v>0</v>
      </c>
      <c r="Q100" s="153">
        <f t="shared" si="7"/>
        <v>0</v>
      </c>
      <c r="R100" s="251"/>
    </row>
    <row r="101" spans="2:18" s="3" customFormat="1" ht="27.95" customHeight="1">
      <c r="B101" s="249"/>
      <c r="C101" s="255"/>
      <c r="D101" s="20"/>
      <c r="E101" s="21"/>
      <c r="F101" s="31"/>
      <c r="G101" s="14" t="s">
        <v>13</v>
      </c>
      <c r="H101" s="15">
        <v>0.4</v>
      </c>
      <c r="I101" s="165" t="s">
        <v>25</v>
      </c>
      <c r="J101" s="13" t="s">
        <v>2298</v>
      </c>
      <c r="K101" s="165" t="s">
        <v>28</v>
      </c>
      <c r="L101" s="206" t="s">
        <v>2198</v>
      </c>
      <c r="M101" s="85">
        <f>M100</f>
        <v>2</v>
      </c>
      <c r="N101" s="15">
        <f t="shared" si="4"/>
        <v>0.99</v>
      </c>
      <c r="O101" s="78">
        <f t="shared" si="5"/>
        <v>0</v>
      </c>
      <c r="P101" s="78">
        <f t="shared" si="6"/>
        <v>0.79200000000000004</v>
      </c>
      <c r="Q101" s="153">
        <f t="shared" si="7"/>
        <v>8.0000000000000071E-3</v>
      </c>
      <c r="R101" s="251"/>
    </row>
    <row r="102" spans="2:18" s="3" customFormat="1" ht="27.95" customHeight="1">
      <c r="B102" s="249"/>
      <c r="C102" s="255"/>
      <c r="D102" s="20"/>
      <c r="E102" s="21"/>
      <c r="F102" s="31"/>
      <c r="G102" s="90" t="s">
        <v>14</v>
      </c>
      <c r="H102" s="172">
        <v>0.2</v>
      </c>
      <c r="I102" s="179" t="s">
        <v>19</v>
      </c>
      <c r="J102" s="180" t="s">
        <v>946</v>
      </c>
      <c r="K102" s="179" t="s">
        <v>18</v>
      </c>
      <c r="L102" s="173" t="s">
        <v>109</v>
      </c>
      <c r="M102" s="85">
        <f>M101</f>
        <v>2</v>
      </c>
      <c r="N102" s="15">
        <f t="shared" si="4"/>
        <v>0</v>
      </c>
      <c r="O102" s="78">
        <f t="shared" si="5"/>
        <v>0.4</v>
      </c>
      <c r="P102" s="78">
        <f t="shared" si="6"/>
        <v>0</v>
      </c>
      <c r="Q102" s="153">
        <f t="shared" si="7"/>
        <v>0</v>
      </c>
      <c r="R102" s="251"/>
    </row>
    <row r="103" spans="2:18" s="3" customFormat="1" ht="27.95" customHeight="1">
      <c r="B103" s="249"/>
      <c r="C103" s="255"/>
      <c r="D103" s="17" t="s">
        <v>2238</v>
      </c>
      <c r="E103" s="18" t="s">
        <v>22</v>
      </c>
      <c r="F103" s="19" t="s">
        <v>819</v>
      </c>
      <c r="G103" s="14" t="s">
        <v>12</v>
      </c>
      <c r="H103" s="15">
        <v>0.4</v>
      </c>
      <c r="I103" s="179" t="s">
        <v>19</v>
      </c>
      <c r="J103" s="180" t="s">
        <v>946</v>
      </c>
      <c r="K103" s="179" t="s">
        <v>18</v>
      </c>
      <c r="L103" s="173" t="s">
        <v>109</v>
      </c>
      <c r="M103" s="85">
        <v>2</v>
      </c>
      <c r="N103" s="15">
        <f t="shared" si="4"/>
        <v>0</v>
      </c>
      <c r="O103" s="78">
        <f t="shared" si="5"/>
        <v>0.8</v>
      </c>
      <c r="P103" s="78">
        <f t="shared" si="6"/>
        <v>0</v>
      </c>
      <c r="Q103" s="153">
        <f t="shared" si="7"/>
        <v>0</v>
      </c>
      <c r="R103" s="251"/>
    </row>
    <row r="104" spans="2:18" s="3" customFormat="1" ht="27.95" customHeight="1">
      <c r="B104" s="249"/>
      <c r="C104" s="255"/>
      <c r="D104" s="20"/>
      <c r="E104" s="21"/>
      <c r="F104" s="31"/>
      <c r="G104" s="14" t="s">
        <v>13</v>
      </c>
      <c r="H104" s="15">
        <v>0.4</v>
      </c>
      <c r="I104" s="165" t="s">
        <v>25</v>
      </c>
      <c r="J104" s="13" t="s">
        <v>2300</v>
      </c>
      <c r="K104" s="16" t="s">
        <v>20</v>
      </c>
      <c r="L104" s="206" t="s">
        <v>2198</v>
      </c>
      <c r="M104" s="209">
        <f>M103</f>
        <v>2</v>
      </c>
      <c r="N104" s="15">
        <f t="shared" si="4"/>
        <v>0.99</v>
      </c>
      <c r="O104" s="78">
        <f t="shared" si="5"/>
        <v>0</v>
      </c>
      <c r="P104" s="78">
        <f t="shared" si="6"/>
        <v>0.79200000000000004</v>
      </c>
      <c r="Q104" s="153">
        <f t="shared" si="7"/>
        <v>8.0000000000000071E-3</v>
      </c>
      <c r="R104" s="251"/>
    </row>
    <row r="105" spans="2:18" s="3" customFormat="1" ht="27.95" customHeight="1">
      <c r="B105" s="249"/>
      <c r="C105" s="255"/>
      <c r="D105" s="20"/>
      <c r="E105" s="21"/>
      <c r="F105" s="31"/>
      <c r="G105" s="90" t="s">
        <v>14</v>
      </c>
      <c r="H105" s="172">
        <v>0.2</v>
      </c>
      <c r="I105" s="179" t="s">
        <v>19</v>
      </c>
      <c r="J105" s="180" t="s">
        <v>946</v>
      </c>
      <c r="K105" s="179" t="s">
        <v>18</v>
      </c>
      <c r="L105" s="173" t="s">
        <v>109</v>
      </c>
      <c r="M105" s="85">
        <f>M104</f>
        <v>2</v>
      </c>
      <c r="N105" s="15">
        <f t="shared" si="4"/>
        <v>0</v>
      </c>
      <c r="O105" s="78">
        <f t="shared" si="5"/>
        <v>0.4</v>
      </c>
      <c r="P105" s="78">
        <f t="shared" si="6"/>
        <v>0</v>
      </c>
      <c r="Q105" s="153">
        <f t="shared" si="7"/>
        <v>0</v>
      </c>
      <c r="R105" s="251"/>
    </row>
    <row r="106" spans="2:18" s="3" customFormat="1" ht="27.95" customHeight="1">
      <c r="B106" s="249"/>
      <c r="C106" s="255"/>
      <c r="D106" s="17" t="s">
        <v>2239</v>
      </c>
      <c r="E106" s="18" t="s">
        <v>899</v>
      </c>
      <c r="F106" s="19" t="s">
        <v>1331</v>
      </c>
      <c r="G106" s="168" t="s">
        <v>356</v>
      </c>
      <c r="H106" s="164">
        <v>0.25</v>
      </c>
      <c r="I106" s="165" t="s">
        <v>25</v>
      </c>
      <c r="J106" s="13" t="s">
        <v>2294</v>
      </c>
      <c r="K106" s="165" t="s">
        <v>28</v>
      </c>
      <c r="L106" s="206" t="s">
        <v>2198</v>
      </c>
      <c r="M106" s="85">
        <v>0.69</v>
      </c>
      <c r="N106" s="15">
        <f t="shared" si="4"/>
        <v>0.99</v>
      </c>
      <c r="O106" s="78">
        <f t="shared" si="5"/>
        <v>0</v>
      </c>
      <c r="P106" s="78">
        <f t="shared" si="6"/>
        <v>0.17077499999999998</v>
      </c>
      <c r="Q106" s="153">
        <f t="shared" si="7"/>
        <v>1.7250000000000015E-3</v>
      </c>
      <c r="R106" s="557" t="s">
        <v>1333</v>
      </c>
    </row>
    <row r="107" spans="2:18" s="3" customFormat="1" ht="27.95" customHeight="1">
      <c r="B107" s="249"/>
      <c r="C107" s="255"/>
      <c r="D107" s="20"/>
      <c r="E107" s="21"/>
      <c r="F107" s="31"/>
      <c r="G107" s="168" t="s">
        <v>886</v>
      </c>
      <c r="H107" s="164">
        <v>0.25</v>
      </c>
      <c r="I107" s="16" t="s">
        <v>25</v>
      </c>
      <c r="J107" s="13" t="s">
        <v>2301</v>
      </c>
      <c r="K107" s="16" t="s">
        <v>28</v>
      </c>
      <c r="L107" s="206" t="s">
        <v>2198</v>
      </c>
      <c r="M107" s="85">
        <f>M106</f>
        <v>0.69</v>
      </c>
      <c r="N107" s="15">
        <f t="shared" si="4"/>
        <v>0.99</v>
      </c>
      <c r="O107" s="78">
        <f t="shared" si="5"/>
        <v>0</v>
      </c>
      <c r="P107" s="78">
        <f t="shared" si="6"/>
        <v>0.17077499999999998</v>
      </c>
      <c r="Q107" s="153">
        <f t="shared" si="7"/>
        <v>1.7250000000000015E-3</v>
      </c>
      <c r="R107" s="558"/>
    </row>
    <row r="108" spans="2:18" s="3" customFormat="1" ht="27.95" customHeight="1">
      <c r="B108" s="249"/>
      <c r="C108" s="255"/>
      <c r="D108" s="20"/>
      <c r="E108" s="21"/>
      <c r="F108" s="31"/>
      <c r="G108" s="168" t="s">
        <v>887</v>
      </c>
      <c r="H108" s="164">
        <v>0.25</v>
      </c>
      <c r="I108" s="16" t="s">
        <v>25</v>
      </c>
      <c r="J108" s="13" t="s">
        <v>2302</v>
      </c>
      <c r="K108" s="16" t="s">
        <v>28</v>
      </c>
      <c r="L108" s="206" t="s">
        <v>2198</v>
      </c>
      <c r="M108" s="85">
        <f>M107</f>
        <v>0.69</v>
      </c>
      <c r="N108" s="15">
        <f t="shared" si="4"/>
        <v>0.99</v>
      </c>
      <c r="O108" s="78">
        <f t="shared" si="5"/>
        <v>0</v>
      </c>
      <c r="P108" s="78">
        <f t="shared" si="6"/>
        <v>0.17077499999999998</v>
      </c>
      <c r="Q108" s="153">
        <f t="shared" si="7"/>
        <v>1.7250000000000015E-3</v>
      </c>
      <c r="R108" s="558"/>
    </row>
    <row r="109" spans="2:18" s="3" customFormat="1" ht="27.95" customHeight="1">
      <c r="B109" s="249"/>
      <c r="C109" s="255"/>
      <c r="D109" s="20"/>
      <c r="E109" s="21"/>
      <c r="F109" s="31"/>
      <c r="G109" s="186" t="s">
        <v>359</v>
      </c>
      <c r="H109" s="183">
        <v>0.25</v>
      </c>
      <c r="I109" s="165" t="s">
        <v>25</v>
      </c>
      <c r="J109" s="13" t="s">
        <v>2303</v>
      </c>
      <c r="K109" s="165" t="s">
        <v>28</v>
      </c>
      <c r="L109" s="206" t="s">
        <v>2198</v>
      </c>
      <c r="M109" s="93">
        <f>M108</f>
        <v>0.69</v>
      </c>
      <c r="N109" s="15">
        <f t="shared" si="4"/>
        <v>0.99</v>
      </c>
      <c r="O109" s="78">
        <f t="shared" si="5"/>
        <v>0</v>
      </c>
      <c r="P109" s="78">
        <f t="shared" si="6"/>
        <v>0.17077499999999998</v>
      </c>
      <c r="Q109" s="153">
        <f t="shared" si="7"/>
        <v>1.7250000000000015E-3</v>
      </c>
      <c r="R109" s="559"/>
    </row>
    <row r="110" spans="2:18" s="3" customFormat="1" ht="27.95" customHeight="1">
      <c r="B110" s="249"/>
      <c r="C110" s="255"/>
      <c r="D110" s="17" t="s">
        <v>2240</v>
      </c>
      <c r="E110" s="18" t="s">
        <v>76</v>
      </c>
      <c r="F110" s="19" t="s">
        <v>1330</v>
      </c>
      <c r="G110" s="168" t="s">
        <v>356</v>
      </c>
      <c r="H110" s="164">
        <v>0.25</v>
      </c>
      <c r="I110" s="16" t="s">
        <v>19</v>
      </c>
      <c r="J110" s="12" t="s">
        <v>946</v>
      </c>
      <c r="K110" s="16" t="s">
        <v>18</v>
      </c>
      <c r="L110" s="65" t="s">
        <v>109</v>
      </c>
      <c r="M110" s="85">
        <v>1</v>
      </c>
      <c r="N110" s="15">
        <f t="shared" si="4"/>
        <v>0</v>
      </c>
      <c r="O110" s="78">
        <f t="shared" si="5"/>
        <v>0.25</v>
      </c>
      <c r="P110" s="78">
        <f t="shared" si="6"/>
        <v>0</v>
      </c>
      <c r="Q110" s="153">
        <f t="shared" si="7"/>
        <v>0</v>
      </c>
      <c r="R110" s="251"/>
    </row>
    <row r="111" spans="2:18" s="3" customFormat="1" ht="27.95" customHeight="1">
      <c r="B111" s="249"/>
      <c r="C111" s="255"/>
      <c r="D111" s="20"/>
      <c r="E111" s="21"/>
      <c r="F111" s="31"/>
      <c r="G111" s="168" t="s">
        <v>886</v>
      </c>
      <c r="H111" s="164">
        <v>0.25</v>
      </c>
      <c r="I111" s="16" t="s">
        <v>25</v>
      </c>
      <c r="J111" s="13" t="s">
        <v>2304</v>
      </c>
      <c r="K111" s="16" t="s">
        <v>28</v>
      </c>
      <c r="L111" s="206" t="s">
        <v>2198</v>
      </c>
      <c r="M111" s="85">
        <f>M110</f>
        <v>1</v>
      </c>
      <c r="N111" s="15">
        <f t="shared" si="4"/>
        <v>0.99</v>
      </c>
      <c r="O111" s="78">
        <f t="shared" si="5"/>
        <v>0</v>
      </c>
      <c r="P111" s="78">
        <f t="shared" si="6"/>
        <v>0.2475</v>
      </c>
      <c r="Q111" s="153">
        <f t="shared" si="7"/>
        <v>2.5000000000000022E-3</v>
      </c>
      <c r="R111" s="251"/>
    </row>
    <row r="112" spans="2:18" s="3" customFormat="1" ht="27.95" customHeight="1">
      <c r="B112" s="249"/>
      <c r="C112" s="255"/>
      <c r="D112" s="20"/>
      <c r="E112" s="21"/>
      <c r="F112" s="31"/>
      <c r="G112" s="168" t="s">
        <v>887</v>
      </c>
      <c r="H112" s="164">
        <v>0.25</v>
      </c>
      <c r="I112" s="16" t="s">
        <v>25</v>
      </c>
      <c r="J112" s="13" t="s">
        <v>2298</v>
      </c>
      <c r="K112" s="16" t="s">
        <v>28</v>
      </c>
      <c r="L112" s="206" t="s">
        <v>2198</v>
      </c>
      <c r="M112" s="85">
        <f>M111</f>
        <v>1</v>
      </c>
      <c r="N112" s="15">
        <f t="shared" si="4"/>
        <v>0.99</v>
      </c>
      <c r="O112" s="78">
        <f t="shared" si="5"/>
        <v>0</v>
      </c>
      <c r="P112" s="78">
        <f t="shared" si="6"/>
        <v>0.2475</v>
      </c>
      <c r="Q112" s="153">
        <f t="shared" si="7"/>
        <v>2.5000000000000022E-3</v>
      </c>
      <c r="R112" s="251"/>
    </row>
    <row r="113" spans="2:18" s="3" customFormat="1" ht="27.95" customHeight="1">
      <c r="B113" s="249"/>
      <c r="C113" s="255"/>
      <c r="D113" s="20"/>
      <c r="E113" s="21"/>
      <c r="F113" s="31"/>
      <c r="G113" s="186" t="s">
        <v>359</v>
      </c>
      <c r="H113" s="183">
        <v>0.25</v>
      </c>
      <c r="I113" s="91" t="s">
        <v>25</v>
      </c>
      <c r="J113" s="13" t="s">
        <v>2302</v>
      </c>
      <c r="K113" s="91" t="s">
        <v>28</v>
      </c>
      <c r="L113" s="206" t="s">
        <v>2198</v>
      </c>
      <c r="M113" s="93">
        <f>M112</f>
        <v>1</v>
      </c>
      <c r="N113" s="15">
        <f t="shared" si="4"/>
        <v>0.99</v>
      </c>
      <c r="O113" s="78">
        <f t="shared" si="5"/>
        <v>0</v>
      </c>
      <c r="P113" s="78">
        <f t="shared" si="6"/>
        <v>0.2475</v>
      </c>
      <c r="Q113" s="153">
        <f t="shared" si="7"/>
        <v>2.5000000000000022E-3</v>
      </c>
      <c r="R113" s="251"/>
    </row>
    <row r="114" spans="2:18" s="3" customFormat="1" ht="27.95" customHeight="1">
      <c r="B114" s="249"/>
      <c r="C114" s="255"/>
      <c r="D114" s="17" t="s">
        <v>2241</v>
      </c>
      <c r="E114" s="18" t="s">
        <v>890</v>
      </c>
      <c r="F114" s="19" t="s">
        <v>265</v>
      </c>
      <c r="G114" s="14" t="s">
        <v>12</v>
      </c>
      <c r="H114" s="15">
        <v>0.8</v>
      </c>
      <c r="I114" s="165" t="s">
        <v>25</v>
      </c>
      <c r="J114" s="208" t="s">
        <v>2305</v>
      </c>
      <c r="K114" s="165" t="s">
        <v>28</v>
      </c>
      <c r="L114" s="206" t="s">
        <v>2198</v>
      </c>
      <c r="M114" s="85">
        <v>0.2</v>
      </c>
      <c r="N114" s="15">
        <f t="shared" si="4"/>
        <v>0.99</v>
      </c>
      <c r="O114" s="78">
        <f t="shared" si="5"/>
        <v>0</v>
      </c>
      <c r="P114" s="78">
        <f t="shared" si="6"/>
        <v>0.15840000000000004</v>
      </c>
      <c r="Q114" s="153">
        <f t="shared" si="7"/>
        <v>1.6000000000000018E-3</v>
      </c>
      <c r="R114" s="251"/>
    </row>
    <row r="115" spans="2:18" s="3" customFormat="1" ht="27.95" customHeight="1">
      <c r="B115" s="249"/>
      <c r="C115" s="255"/>
      <c r="D115" s="20"/>
      <c r="E115" s="21"/>
      <c r="F115" s="31"/>
      <c r="G115" s="14" t="s">
        <v>13</v>
      </c>
      <c r="H115" s="15">
        <v>0.1</v>
      </c>
      <c r="I115" s="165" t="s">
        <v>25</v>
      </c>
      <c r="J115" s="208" t="s">
        <v>2306</v>
      </c>
      <c r="K115" s="165" t="s">
        <v>28</v>
      </c>
      <c r="L115" s="206" t="s">
        <v>2198</v>
      </c>
      <c r="M115" s="85">
        <f>M114</f>
        <v>0.2</v>
      </c>
      <c r="N115" s="15">
        <f t="shared" si="4"/>
        <v>0.99</v>
      </c>
      <c r="O115" s="78">
        <f t="shared" si="5"/>
        <v>0</v>
      </c>
      <c r="P115" s="78">
        <f t="shared" si="6"/>
        <v>1.9800000000000005E-2</v>
      </c>
      <c r="Q115" s="153">
        <f t="shared" si="7"/>
        <v>2.0000000000000023E-4</v>
      </c>
      <c r="R115" s="251"/>
    </row>
    <row r="116" spans="2:18" s="3" customFormat="1" ht="27.95" customHeight="1">
      <c r="B116" s="249"/>
      <c r="C116" s="255"/>
      <c r="D116" s="20"/>
      <c r="E116" s="21"/>
      <c r="F116" s="31"/>
      <c r="G116" s="90" t="s">
        <v>14</v>
      </c>
      <c r="H116" s="172">
        <v>0.1</v>
      </c>
      <c r="I116" s="179" t="s">
        <v>19</v>
      </c>
      <c r="J116" s="180" t="s">
        <v>946</v>
      </c>
      <c r="K116" s="179" t="s">
        <v>18</v>
      </c>
      <c r="L116" s="173" t="s">
        <v>109</v>
      </c>
      <c r="M116" s="93">
        <f>M115</f>
        <v>0.2</v>
      </c>
      <c r="N116" s="15">
        <f t="shared" si="4"/>
        <v>0</v>
      </c>
      <c r="O116" s="78">
        <f t="shared" si="5"/>
        <v>2.0000000000000004E-2</v>
      </c>
      <c r="P116" s="78">
        <f t="shared" si="6"/>
        <v>0</v>
      </c>
      <c r="Q116" s="153">
        <f t="shared" si="7"/>
        <v>0</v>
      </c>
      <c r="R116" s="251"/>
    </row>
    <row r="117" spans="2:18" s="3" customFormat="1" ht="27.95" customHeight="1">
      <c r="B117" s="249"/>
      <c r="C117" s="255"/>
      <c r="D117" s="17" t="s">
        <v>2242</v>
      </c>
      <c r="E117" s="18" t="s">
        <v>1240</v>
      </c>
      <c r="F117" s="19" t="s">
        <v>1295</v>
      </c>
      <c r="G117" s="168" t="s">
        <v>356</v>
      </c>
      <c r="H117" s="164">
        <v>0.25</v>
      </c>
      <c r="I117" s="165" t="s">
        <v>25</v>
      </c>
      <c r="J117" s="13" t="s">
        <v>2307</v>
      </c>
      <c r="K117" s="165" t="s">
        <v>28</v>
      </c>
      <c r="L117" s="206" t="s">
        <v>2198</v>
      </c>
      <c r="M117" s="85">
        <v>10</v>
      </c>
      <c r="N117" s="15">
        <f t="shared" si="4"/>
        <v>0.99</v>
      </c>
      <c r="O117" s="78">
        <f t="shared" si="5"/>
        <v>0</v>
      </c>
      <c r="P117" s="78">
        <f t="shared" si="6"/>
        <v>2.4750000000000001</v>
      </c>
      <c r="Q117" s="153">
        <f t="shared" si="7"/>
        <v>2.5000000000000022E-2</v>
      </c>
      <c r="R117" s="561" t="s">
        <v>4480</v>
      </c>
    </row>
    <row r="118" spans="2:18" s="3" customFormat="1" ht="27.95" customHeight="1">
      <c r="B118" s="249"/>
      <c r="C118" s="255"/>
      <c r="D118" s="20"/>
      <c r="E118" s="21"/>
      <c r="F118" s="31"/>
      <c r="G118" s="168" t="s">
        <v>886</v>
      </c>
      <c r="H118" s="164">
        <v>0.25</v>
      </c>
      <c r="I118" s="165" t="s">
        <v>25</v>
      </c>
      <c r="J118" s="13" t="s">
        <v>2307</v>
      </c>
      <c r="K118" s="165" t="s">
        <v>28</v>
      </c>
      <c r="L118" s="206" t="s">
        <v>2198</v>
      </c>
      <c r="M118" s="85">
        <f>M117</f>
        <v>10</v>
      </c>
      <c r="N118" s="15">
        <f t="shared" si="4"/>
        <v>0.99</v>
      </c>
      <c r="O118" s="78">
        <f t="shared" si="5"/>
        <v>0</v>
      </c>
      <c r="P118" s="78">
        <f t="shared" si="6"/>
        <v>2.4750000000000001</v>
      </c>
      <c r="Q118" s="153">
        <f t="shared" si="7"/>
        <v>2.5000000000000022E-2</v>
      </c>
      <c r="R118" s="558"/>
    </row>
    <row r="119" spans="2:18" s="3" customFormat="1" ht="27.95" customHeight="1">
      <c r="B119" s="249"/>
      <c r="C119" s="255"/>
      <c r="D119" s="20"/>
      <c r="E119" s="21"/>
      <c r="F119" s="31"/>
      <c r="G119" s="168" t="s">
        <v>887</v>
      </c>
      <c r="H119" s="164">
        <v>0.25</v>
      </c>
      <c r="I119" s="165" t="s">
        <v>25</v>
      </c>
      <c r="J119" s="13" t="s">
        <v>2307</v>
      </c>
      <c r="K119" s="165" t="s">
        <v>28</v>
      </c>
      <c r="L119" s="206" t="s">
        <v>2198</v>
      </c>
      <c r="M119" s="85">
        <f>M118</f>
        <v>10</v>
      </c>
      <c r="N119" s="15">
        <f t="shared" si="4"/>
        <v>0.99</v>
      </c>
      <c r="O119" s="78">
        <f t="shared" si="5"/>
        <v>0</v>
      </c>
      <c r="P119" s="78">
        <f t="shared" si="6"/>
        <v>2.4750000000000001</v>
      </c>
      <c r="Q119" s="153">
        <f t="shared" si="7"/>
        <v>2.5000000000000022E-2</v>
      </c>
      <c r="R119" s="558"/>
    </row>
    <row r="120" spans="2:18" s="3" customFormat="1" ht="27.95" customHeight="1">
      <c r="B120" s="249"/>
      <c r="C120" s="255"/>
      <c r="D120" s="20"/>
      <c r="E120" s="21"/>
      <c r="F120" s="31"/>
      <c r="G120" s="186" t="s">
        <v>359</v>
      </c>
      <c r="H120" s="183">
        <v>0.25</v>
      </c>
      <c r="I120" s="165" t="s">
        <v>25</v>
      </c>
      <c r="J120" s="13" t="s">
        <v>2307</v>
      </c>
      <c r="K120" s="165" t="s">
        <v>28</v>
      </c>
      <c r="L120" s="206" t="s">
        <v>2198</v>
      </c>
      <c r="M120" s="93">
        <f>M119</f>
        <v>10</v>
      </c>
      <c r="N120" s="15">
        <f t="shared" si="4"/>
        <v>0.99</v>
      </c>
      <c r="O120" s="78">
        <f t="shared" si="5"/>
        <v>0</v>
      </c>
      <c r="P120" s="78">
        <f t="shared" si="6"/>
        <v>2.4750000000000001</v>
      </c>
      <c r="Q120" s="153">
        <f t="shared" si="7"/>
        <v>2.5000000000000022E-2</v>
      </c>
      <c r="R120" s="559"/>
    </row>
    <row r="121" spans="2:18" s="3" customFormat="1" ht="27.95" customHeight="1">
      <c r="B121" s="249"/>
      <c r="C121" s="255"/>
      <c r="D121" s="17" t="s">
        <v>2243</v>
      </c>
      <c r="E121" s="18" t="s">
        <v>890</v>
      </c>
      <c r="F121" s="19" t="s">
        <v>1297</v>
      </c>
      <c r="G121" s="14" t="s">
        <v>12</v>
      </c>
      <c r="H121" s="15">
        <v>0.8</v>
      </c>
      <c r="I121" s="179" t="s">
        <v>19</v>
      </c>
      <c r="J121" s="13" t="s">
        <v>946</v>
      </c>
      <c r="K121" s="165" t="s">
        <v>18</v>
      </c>
      <c r="L121" s="13" t="s">
        <v>109</v>
      </c>
      <c r="M121" s="85">
        <v>0.2</v>
      </c>
      <c r="N121" s="15">
        <f t="shared" si="4"/>
        <v>0</v>
      </c>
      <c r="O121" s="78">
        <f t="shared" si="5"/>
        <v>0.16000000000000003</v>
      </c>
      <c r="P121" s="78">
        <f t="shared" si="6"/>
        <v>0</v>
      </c>
      <c r="Q121" s="153">
        <f t="shared" si="7"/>
        <v>0</v>
      </c>
      <c r="R121" s="251"/>
    </row>
    <row r="122" spans="2:18" s="3" customFormat="1" ht="27.95" customHeight="1">
      <c r="B122" s="249"/>
      <c r="C122" s="255"/>
      <c r="D122" s="20"/>
      <c r="E122" s="21"/>
      <c r="F122" s="31"/>
      <c r="G122" s="14" t="s">
        <v>13</v>
      </c>
      <c r="H122" s="15">
        <v>0.1</v>
      </c>
      <c r="I122" s="165" t="s">
        <v>25</v>
      </c>
      <c r="J122" s="13" t="s">
        <v>2307</v>
      </c>
      <c r="K122" s="165" t="s">
        <v>28</v>
      </c>
      <c r="L122" s="206" t="s">
        <v>2198</v>
      </c>
      <c r="M122" s="85">
        <f>M121</f>
        <v>0.2</v>
      </c>
      <c r="N122" s="15">
        <f t="shared" si="4"/>
        <v>0.99</v>
      </c>
      <c r="O122" s="78">
        <f t="shared" si="5"/>
        <v>0</v>
      </c>
      <c r="P122" s="78">
        <f t="shared" si="6"/>
        <v>1.9800000000000005E-2</v>
      </c>
      <c r="Q122" s="153">
        <f t="shared" si="7"/>
        <v>2.0000000000000023E-4</v>
      </c>
      <c r="R122" s="251"/>
    </row>
    <row r="123" spans="2:18" s="3" customFormat="1" ht="27.95" customHeight="1">
      <c r="B123" s="249"/>
      <c r="C123" s="255"/>
      <c r="D123" s="20"/>
      <c r="E123" s="21"/>
      <c r="F123" s="31"/>
      <c r="G123" s="90" t="s">
        <v>14</v>
      </c>
      <c r="H123" s="172">
        <v>0.1</v>
      </c>
      <c r="I123" s="179" t="s">
        <v>19</v>
      </c>
      <c r="J123" s="180" t="s">
        <v>946</v>
      </c>
      <c r="K123" s="179" t="s">
        <v>18</v>
      </c>
      <c r="L123" s="180" t="s">
        <v>109</v>
      </c>
      <c r="M123" s="93">
        <f>M122</f>
        <v>0.2</v>
      </c>
      <c r="N123" s="15">
        <f t="shared" si="4"/>
        <v>0</v>
      </c>
      <c r="O123" s="78">
        <f t="shared" si="5"/>
        <v>2.0000000000000004E-2</v>
      </c>
      <c r="P123" s="78">
        <f t="shared" si="6"/>
        <v>0</v>
      </c>
      <c r="Q123" s="153">
        <f t="shared" si="7"/>
        <v>0</v>
      </c>
      <c r="R123" s="251"/>
    </row>
    <row r="124" spans="2:18" s="3" customFormat="1" ht="27.95" customHeight="1">
      <c r="B124" s="249"/>
      <c r="C124" s="255"/>
      <c r="D124" s="17" t="s">
        <v>2244</v>
      </c>
      <c r="E124" s="18" t="s">
        <v>890</v>
      </c>
      <c r="F124" s="19" t="s">
        <v>1307</v>
      </c>
      <c r="G124" s="14" t="s">
        <v>12</v>
      </c>
      <c r="H124" s="15">
        <v>0.8</v>
      </c>
      <c r="I124" s="165" t="s">
        <v>25</v>
      </c>
      <c r="J124" s="13" t="s">
        <v>2307</v>
      </c>
      <c r="K124" s="165" t="s">
        <v>28</v>
      </c>
      <c r="L124" s="206" t="s">
        <v>2198</v>
      </c>
      <c r="M124" s="85">
        <v>0.2</v>
      </c>
      <c r="N124" s="15">
        <f t="shared" si="4"/>
        <v>0.99</v>
      </c>
      <c r="O124" s="78">
        <f t="shared" si="5"/>
        <v>0</v>
      </c>
      <c r="P124" s="78">
        <f t="shared" si="6"/>
        <v>0.15840000000000004</v>
      </c>
      <c r="Q124" s="153">
        <f t="shared" si="7"/>
        <v>1.6000000000000018E-3</v>
      </c>
      <c r="R124" s="251"/>
    </row>
    <row r="125" spans="2:18" s="3" customFormat="1" ht="27.95" customHeight="1">
      <c r="B125" s="249"/>
      <c r="C125" s="255"/>
      <c r="D125" s="20"/>
      <c r="E125" s="21"/>
      <c r="F125" s="31"/>
      <c r="G125" s="14" t="s">
        <v>13</v>
      </c>
      <c r="H125" s="15">
        <v>0.1</v>
      </c>
      <c r="I125" s="165" t="s">
        <v>19</v>
      </c>
      <c r="J125" s="180" t="s">
        <v>946</v>
      </c>
      <c r="K125" s="179" t="s">
        <v>18</v>
      </c>
      <c r="L125" s="180" t="s">
        <v>109</v>
      </c>
      <c r="M125" s="85">
        <f>M124</f>
        <v>0.2</v>
      </c>
      <c r="N125" s="15">
        <f t="shared" si="4"/>
        <v>0</v>
      </c>
      <c r="O125" s="78">
        <f t="shared" si="5"/>
        <v>2.0000000000000004E-2</v>
      </c>
      <c r="P125" s="78">
        <f t="shared" si="6"/>
        <v>0</v>
      </c>
      <c r="Q125" s="153">
        <f t="shared" si="7"/>
        <v>0</v>
      </c>
      <c r="R125" s="251"/>
    </row>
    <row r="126" spans="2:18" s="3" customFormat="1" ht="27.95" customHeight="1">
      <c r="B126" s="249"/>
      <c r="C126" s="255"/>
      <c r="D126" s="20"/>
      <c r="E126" s="21"/>
      <c r="F126" s="31"/>
      <c r="G126" s="90" t="s">
        <v>14</v>
      </c>
      <c r="H126" s="172">
        <v>0.1</v>
      </c>
      <c r="I126" s="179" t="s">
        <v>19</v>
      </c>
      <c r="J126" s="180" t="s">
        <v>946</v>
      </c>
      <c r="K126" s="179" t="s">
        <v>18</v>
      </c>
      <c r="L126" s="180" t="s">
        <v>109</v>
      </c>
      <c r="M126" s="93">
        <f>M125</f>
        <v>0.2</v>
      </c>
      <c r="N126" s="15">
        <f t="shared" si="4"/>
        <v>0</v>
      </c>
      <c r="O126" s="78">
        <f t="shared" si="5"/>
        <v>2.0000000000000004E-2</v>
      </c>
      <c r="P126" s="78">
        <f t="shared" si="6"/>
        <v>0</v>
      </c>
      <c r="Q126" s="153">
        <f t="shared" si="7"/>
        <v>0</v>
      </c>
      <c r="R126" s="251"/>
    </row>
    <row r="127" spans="2:18" s="3" customFormat="1" ht="27.95" customHeight="1">
      <c r="B127" s="249"/>
      <c r="C127" s="255"/>
      <c r="D127" s="17" t="s">
        <v>2245</v>
      </c>
      <c r="E127" s="18" t="s">
        <v>22</v>
      </c>
      <c r="F127" s="19" t="s">
        <v>819</v>
      </c>
      <c r="G127" s="14" t="s">
        <v>12</v>
      </c>
      <c r="H127" s="15">
        <v>0.4</v>
      </c>
      <c r="I127" s="179" t="s">
        <v>19</v>
      </c>
      <c r="J127" s="180" t="s">
        <v>946</v>
      </c>
      <c r="K127" s="179" t="s">
        <v>18</v>
      </c>
      <c r="L127" s="180" t="s">
        <v>109</v>
      </c>
      <c r="M127" s="85">
        <v>2</v>
      </c>
      <c r="N127" s="15">
        <f t="shared" si="4"/>
        <v>0</v>
      </c>
      <c r="O127" s="78">
        <f t="shared" si="5"/>
        <v>0.8</v>
      </c>
      <c r="P127" s="78">
        <f t="shared" si="6"/>
        <v>0</v>
      </c>
      <c r="Q127" s="153">
        <f t="shared" si="7"/>
        <v>0</v>
      </c>
      <c r="R127" s="251"/>
    </row>
    <row r="128" spans="2:18" s="3" customFormat="1" ht="27.95" customHeight="1">
      <c r="B128" s="249"/>
      <c r="C128" s="255"/>
      <c r="D128" s="20"/>
      <c r="E128" s="21"/>
      <c r="F128" s="31"/>
      <c r="G128" s="14" t="s">
        <v>13</v>
      </c>
      <c r="H128" s="15">
        <v>0.4</v>
      </c>
      <c r="I128" s="165" t="s">
        <v>25</v>
      </c>
      <c r="J128" s="13" t="s">
        <v>2307</v>
      </c>
      <c r="K128" s="165" t="s">
        <v>28</v>
      </c>
      <c r="L128" s="206" t="s">
        <v>2198</v>
      </c>
      <c r="M128" s="85">
        <f>M127</f>
        <v>2</v>
      </c>
      <c r="N128" s="15">
        <f t="shared" si="4"/>
        <v>0.99</v>
      </c>
      <c r="O128" s="78">
        <f t="shared" si="5"/>
        <v>0</v>
      </c>
      <c r="P128" s="78">
        <f t="shared" si="6"/>
        <v>0.79200000000000004</v>
      </c>
      <c r="Q128" s="153">
        <f t="shared" si="7"/>
        <v>8.0000000000000071E-3</v>
      </c>
      <c r="R128" s="251"/>
    </row>
    <row r="129" spans="2:18" s="3" customFormat="1" ht="27.95" customHeight="1">
      <c r="B129" s="249"/>
      <c r="C129" s="255"/>
      <c r="D129" s="20"/>
      <c r="E129" s="21"/>
      <c r="F129" s="31"/>
      <c r="G129" s="90" t="s">
        <v>14</v>
      </c>
      <c r="H129" s="172">
        <v>0.2</v>
      </c>
      <c r="I129" s="179" t="s">
        <v>19</v>
      </c>
      <c r="J129" s="180" t="s">
        <v>946</v>
      </c>
      <c r="K129" s="179" t="s">
        <v>18</v>
      </c>
      <c r="L129" s="180" t="s">
        <v>109</v>
      </c>
      <c r="M129" s="85">
        <f>M128</f>
        <v>2</v>
      </c>
      <c r="N129" s="15">
        <f t="shared" si="4"/>
        <v>0</v>
      </c>
      <c r="O129" s="78">
        <f t="shared" si="5"/>
        <v>0.4</v>
      </c>
      <c r="P129" s="78">
        <f t="shared" si="6"/>
        <v>0</v>
      </c>
      <c r="Q129" s="153">
        <f t="shared" si="7"/>
        <v>0</v>
      </c>
      <c r="R129" s="251"/>
    </row>
    <row r="130" spans="2:18" s="3" customFormat="1" ht="27.95" customHeight="1">
      <c r="B130" s="249"/>
      <c r="C130" s="255"/>
      <c r="D130" s="17" t="s">
        <v>2246</v>
      </c>
      <c r="E130" s="18" t="s">
        <v>1259</v>
      </c>
      <c r="F130" s="19" t="s">
        <v>1394</v>
      </c>
      <c r="G130" s="168" t="s">
        <v>356</v>
      </c>
      <c r="H130" s="164">
        <v>0.25</v>
      </c>
      <c r="I130" s="16" t="s">
        <v>19</v>
      </c>
      <c r="J130" s="180" t="s">
        <v>946</v>
      </c>
      <c r="K130" s="179" t="s">
        <v>18</v>
      </c>
      <c r="L130" s="180" t="s">
        <v>109</v>
      </c>
      <c r="M130" s="85">
        <v>2</v>
      </c>
      <c r="N130" s="15">
        <f t="shared" si="4"/>
        <v>0</v>
      </c>
      <c r="O130" s="78">
        <f t="shared" si="5"/>
        <v>0.5</v>
      </c>
      <c r="P130" s="78">
        <f t="shared" si="6"/>
        <v>0</v>
      </c>
      <c r="Q130" s="153">
        <f t="shared" si="7"/>
        <v>0</v>
      </c>
      <c r="R130" s="251"/>
    </row>
    <row r="131" spans="2:18" s="3" customFormat="1" ht="27.95" customHeight="1">
      <c r="B131" s="249"/>
      <c r="C131" s="255"/>
      <c r="D131" s="20"/>
      <c r="E131" s="21"/>
      <c r="F131" s="31"/>
      <c r="G131" s="168" t="s">
        <v>886</v>
      </c>
      <c r="H131" s="164">
        <v>0.25</v>
      </c>
      <c r="I131" s="16" t="s">
        <v>25</v>
      </c>
      <c r="J131" s="13" t="s">
        <v>2308</v>
      </c>
      <c r="K131" s="16" t="s">
        <v>28</v>
      </c>
      <c r="L131" s="206" t="s">
        <v>2198</v>
      </c>
      <c r="M131" s="85">
        <f>M130</f>
        <v>2</v>
      </c>
      <c r="N131" s="15">
        <f t="shared" si="4"/>
        <v>0.99</v>
      </c>
      <c r="O131" s="78">
        <f t="shared" si="5"/>
        <v>0</v>
      </c>
      <c r="P131" s="78">
        <f t="shared" si="6"/>
        <v>0.495</v>
      </c>
      <c r="Q131" s="153">
        <f t="shared" si="7"/>
        <v>5.0000000000000044E-3</v>
      </c>
      <c r="R131" s="251"/>
    </row>
    <row r="132" spans="2:18" s="3" customFormat="1" ht="27.95" customHeight="1">
      <c r="B132" s="249"/>
      <c r="C132" s="255"/>
      <c r="D132" s="20"/>
      <c r="E132" s="21"/>
      <c r="F132" s="31"/>
      <c r="G132" s="168" t="s">
        <v>887</v>
      </c>
      <c r="H132" s="164">
        <v>0.25</v>
      </c>
      <c r="I132" s="16" t="s">
        <v>25</v>
      </c>
      <c r="J132" s="13" t="s">
        <v>2308</v>
      </c>
      <c r="K132" s="16" t="s">
        <v>28</v>
      </c>
      <c r="L132" s="206" t="s">
        <v>2198</v>
      </c>
      <c r="M132" s="85">
        <f>M131</f>
        <v>2</v>
      </c>
      <c r="N132" s="15">
        <f t="shared" si="4"/>
        <v>0.99</v>
      </c>
      <c r="O132" s="78">
        <f t="shared" si="5"/>
        <v>0</v>
      </c>
      <c r="P132" s="78">
        <f t="shared" si="6"/>
        <v>0.495</v>
      </c>
      <c r="Q132" s="153">
        <f t="shared" si="7"/>
        <v>5.0000000000000044E-3</v>
      </c>
      <c r="R132" s="251"/>
    </row>
    <row r="133" spans="2:18" s="3" customFormat="1" ht="27.95" customHeight="1">
      <c r="B133" s="249"/>
      <c r="C133" s="255"/>
      <c r="D133" s="20"/>
      <c r="E133" s="21"/>
      <c r="F133" s="31"/>
      <c r="G133" s="186" t="s">
        <v>359</v>
      </c>
      <c r="H133" s="183">
        <v>0.25</v>
      </c>
      <c r="I133" s="91" t="s">
        <v>25</v>
      </c>
      <c r="J133" s="162" t="s">
        <v>2309</v>
      </c>
      <c r="K133" s="91" t="s">
        <v>28</v>
      </c>
      <c r="L133" s="206" t="s">
        <v>2198</v>
      </c>
      <c r="M133" s="93">
        <f>M132</f>
        <v>2</v>
      </c>
      <c r="N133" s="15">
        <f t="shared" si="4"/>
        <v>0.99</v>
      </c>
      <c r="O133" s="78">
        <f t="shared" si="5"/>
        <v>0</v>
      </c>
      <c r="P133" s="78">
        <f t="shared" si="6"/>
        <v>0.495</v>
      </c>
      <c r="Q133" s="153">
        <f t="shared" si="7"/>
        <v>5.0000000000000044E-3</v>
      </c>
      <c r="R133" s="251"/>
    </row>
    <row r="134" spans="2:18" s="3" customFormat="1" ht="27.95" customHeight="1">
      <c r="B134" s="249"/>
      <c r="C134" s="92" t="s">
        <v>2247</v>
      </c>
      <c r="D134" s="17" t="s">
        <v>2248</v>
      </c>
      <c r="E134" s="18" t="s">
        <v>890</v>
      </c>
      <c r="F134" s="19" t="s">
        <v>1291</v>
      </c>
      <c r="G134" s="14" t="s">
        <v>12</v>
      </c>
      <c r="H134" s="15">
        <v>0.8</v>
      </c>
      <c r="I134" s="165" t="s">
        <v>25</v>
      </c>
      <c r="J134" s="13" t="s">
        <v>2310</v>
      </c>
      <c r="K134" s="165" t="s">
        <v>28</v>
      </c>
      <c r="L134" s="206" t="s">
        <v>2198</v>
      </c>
      <c r="M134" s="85">
        <v>0.2</v>
      </c>
      <c r="N134" s="15">
        <f t="shared" si="4"/>
        <v>0.99</v>
      </c>
      <c r="O134" s="78">
        <f t="shared" si="5"/>
        <v>0</v>
      </c>
      <c r="P134" s="78">
        <f t="shared" si="6"/>
        <v>0.15840000000000004</v>
      </c>
      <c r="Q134" s="153">
        <f t="shared" si="7"/>
        <v>1.6000000000000018E-3</v>
      </c>
      <c r="R134" s="251"/>
    </row>
    <row r="135" spans="2:18" s="3" customFormat="1" ht="27.95" customHeight="1">
      <c r="B135" s="249"/>
      <c r="C135" s="255"/>
      <c r="D135" s="20"/>
      <c r="E135" s="21"/>
      <c r="F135" s="31"/>
      <c r="G135" s="14" t="s">
        <v>13</v>
      </c>
      <c r="H135" s="15">
        <v>0.1</v>
      </c>
      <c r="I135" s="165" t="s">
        <v>19</v>
      </c>
      <c r="J135" s="13" t="s">
        <v>946</v>
      </c>
      <c r="K135" s="165" t="s">
        <v>18</v>
      </c>
      <c r="L135" s="13" t="s">
        <v>109</v>
      </c>
      <c r="M135" s="85">
        <f>M134</f>
        <v>0.2</v>
      </c>
      <c r="N135" s="15">
        <f t="shared" si="4"/>
        <v>0</v>
      </c>
      <c r="O135" s="78">
        <f t="shared" si="5"/>
        <v>2.0000000000000004E-2</v>
      </c>
      <c r="P135" s="78">
        <f t="shared" si="6"/>
        <v>0</v>
      </c>
      <c r="Q135" s="153">
        <f t="shared" si="7"/>
        <v>0</v>
      </c>
      <c r="R135" s="251"/>
    </row>
    <row r="136" spans="2:18" s="3" customFormat="1" ht="27.95" customHeight="1">
      <c r="B136" s="249"/>
      <c r="C136" s="255"/>
      <c r="D136" s="20"/>
      <c r="E136" s="21"/>
      <c r="F136" s="31"/>
      <c r="G136" s="90" t="s">
        <v>14</v>
      </c>
      <c r="H136" s="172">
        <v>0.1</v>
      </c>
      <c r="I136" s="179" t="s">
        <v>19</v>
      </c>
      <c r="J136" s="13" t="s">
        <v>946</v>
      </c>
      <c r="K136" s="165" t="s">
        <v>18</v>
      </c>
      <c r="L136" s="13" t="s">
        <v>109</v>
      </c>
      <c r="M136" s="93">
        <f>M135</f>
        <v>0.2</v>
      </c>
      <c r="N136" s="15">
        <f t="shared" si="4"/>
        <v>0</v>
      </c>
      <c r="O136" s="78">
        <f t="shared" si="5"/>
        <v>2.0000000000000004E-2</v>
      </c>
      <c r="P136" s="78">
        <f t="shared" si="6"/>
        <v>0</v>
      </c>
      <c r="Q136" s="153">
        <f t="shared" si="7"/>
        <v>0</v>
      </c>
      <c r="R136" s="251"/>
    </row>
    <row r="137" spans="2:18" s="3" customFormat="1" ht="27.95" customHeight="1">
      <c r="B137" s="249"/>
      <c r="C137" s="255"/>
      <c r="D137" s="17" t="s">
        <v>2249</v>
      </c>
      <c r="E137" s="18" t="s">
        <v>890</v>
      </c>
      <c r="F137" s="19" t="s">
        <v>1292</v>
      </c>
      <c r="G137" s="14" t="s">
        <v>12</v>
      </c>
      <c r="H137" s="15">
        <v>0.8</v>
      </c>
      <c r="I137" s="179" t="s">
        <v>19</v>
      </c>
      <c r="J137" s="13" t="s">
        <v>946</v>
      </c>
      <c r="K137" s="165" t="s">
        <v>18</v>
      </c>
      <c r="L137" s="13" t="s">
        <v>109</v>
      </c>
      <c r="M137" s="85">
        <v>0.2</v>
      </c>
      <c r="N137" s="15">
        <f t="shared" ref="N137:N200" si="8">IF(K137="Detected", 0.99,0)</f>
        <v>0</v>
      </c>
      <c r="O137" s="78">
        <f t="shared" ref="O137:O200" si="9">IF(I137="Safe", M137*H137,0)</f>
        <v>0.16000000000000003</v>
      </c>
      <c r="P137" s="78">
        <f t="shared" ref="P137:P200" si="10">IF(I137="Dangerous",M137*H137*N137,0)</f>
        <v>0</v>
      </c>
      <c r="Q137" s="153">
        <f t="shared" ref="Q137:Q200" si="11">IF(P137=0,0,M137*H137*(1-N137))</f>
        <v>0</v>
      </c>
      <c r="R137" s="251"/>
    </row>
    <row r="138" spans="2:18" s="3" customFormat="1" ht="27.95" customHeight="1">
      <c r="B138" s="249"/>
      <c r="C138" s="255"/>
      <c r="D138" s="20"/>
      <c r="E138" s="21"/>
      <c r="F138" s="31"/>
      <c r="G138" s="14" t="s">
        <v>13</v>
      </c>
      <c r="H138" s="15">
        <v>0.1</v>
      </c>
      <c r="I138" s="165" t="s">
        <v>25</v>
      </c>
      <c r="J138" s="13" t="s">
        <v>2311</v>
      </c>
      <c r="K138" s="165" t="s">
        <v>28</v>
      </c>
      <c r="L138" s="206" t="s">
        <v>2198</v>
      </c>
      <c r="M138" s="85">
        <f>M137</f>
        <v>0.2</v>
      </c>
      <c r="N138" s="15">
        <f t="shared" si="8"/>
        <v>0.99</v>
      </c>
      <c r="O138" s="78">
        <f t="shared" si="9"/>
        <v>0</v>
      </c>
      <c r="P138" s="78">
        <f t="shared" si="10"/>
        <v>1.9800000000000005E-2</v>
      </c>
      <c r="Q138" s="153">
        <f t="shared" si="11"/>
        <v>2.0000000000000023E-4</v>
      </c>
      <c r="R138" s="251"/>
    </row>
    <row r="139" spans="2:18" s="3" customFormat="1" ht="27.95" customHeight="1">
      <c r="B139" s="249"/>
      <c r="C139" s="255"/>
      <c r="D139" s="20"/>
      <c r="E139" s="21"/>
      <c r="F139" s="31"/>
      <c r="G139" s="90" t="s">
        <v>14</v>
      </c>
      <c r="H139" s="172">
        <v>0.1</v>
      </c>
      <c r="I139" s="179" t="s">
        <v>19</v>
      </c>
      <c r="J139" s="180" t="s">
        <v>946</v>
      </c>
      <c r="K139" s="179" t="s">
        <v>18</v>
      </c>
      <c r="L139" s="180" t="s">
        <v>109</v>
      </c>
      <c r="M139" s="93">
        <f>M138</f>
        <v>0.2</v>
      </c>
      <c r="N139" s="15">
        <f t="shared" si="8"/>
        <v>0</v>
      </c>
      <c r="O139" s="78">
        <f t="shared" si="9"/>
        <v>2.0000000000000004E-2</v>
      </c>
      <c r="P139" s="78">
        <f t="shared" si="10"/>
        <v>0</v>
      </c>
      <c r="Q139" s="153">
        <f t="shared" si="11"/>
        <v>0</v>
      </c>
      <c r="R139" s="251"/>
    </row>
    <row r="140" spans="2:18" s="3" customFormat="1" ht="27.95" customHeight="1">
      <c r="B140" s="249"/>
      <c r="C140" s="255"/>
      <c r="D140" s="17" t="s">
        <v>2250</v>
      </c>
      <c r="E140" s="18" t="s">
        <v>1240</v>
      </c>
      <c r="F140" s="19" t="s">
        <v>1312</v>
      </c>
      <c r="G140" s="168" t="s">
        <v>356</v>
      </c>
      <c r="H140" s="164">
        <v>0.25</v>
      </c>
      <c r="I140" s="165" t="s">
        <v>25</v>
      </c>
      <c r="J140" s="13" t="s">
        <v>2312</v>
      </c>
      <c r="K140" s="165" t="s">
        <v>28</v>
      </c>
      <c r="L140" s="206" t="s">
        <v>2198</v>
      </c>
      <c r="M140" s="85">
        <v>15</v>
      </c>
      <c r="N140" s="15">
        <f t="shared" si="8"/>
        <v>0.99</v>
      </c>
      <c r="O140" s="78">
        <f t="shared" si="9"/>
        <v>0</v>
      </c>
      <c r="P140" s="78">
        <f t="shared" si="10"/>
        <v>3.7124999999999999</v>
      </c>
      <c r="Q140" s="153">
        <f t="shared" si="11"/>
        <v>3.7500000000000033E-2</v>
      </c>
      <c r="R140" s="251"/>
    </row>
    <row r="141" spans="2:18" s="3" customFormat="1" ht="27.95" customHeight="1">
      <c r="B141" s="249"/>
      <c r="C141" s="255"/>
      <c r="D141" s="20"/>
      <c r="E141" s="21"/>
      <c r="F141" s="31"/>
      <c r="G141" s="168" t="s">
        <v>886</v>
      </c>
      <c r="H141" s="164">
        <v>0.25</v>
      </c>
      <c r="I141" s="161" t="s">
        <v>25</v>
      </c>
      <c r="J141" s="13" t="s">
        <v>2313</v>
      </c>
      <c r="K141" s="161" t="s">
        <v>28</v>
      </c>
      <c r="L141" s="206" t="s">
        <v>2198</v>
      </c>
      <c r="M141" s="85">
        <f>M140</f>
        <v>15</v>
      </c>
      <c r="N141" s="15">
        <f t="shared" si="8"/>
        <v>0.99</v>
      </c>
      <c r="O141" s="78">
        <f t="shared" si="9"/>
        <v>0</v>
      </c>
      <c r="P141" s="78">
        <f t="shared" si="10"/>
        <v>3.7124999999999999</v>
      </c>
      <c r="Q141" s="153">
        <f t="shared" si="11"/>
        <v>3.7500000000000033E-2</v>
      </c>
      <c r="R141" s="251"/>
    </row>
    <row r="142" spans="2:18" s="3" customFormat="1" ht="27.95" customHeight="1">
      <c r="B142" s="249"/>
      <c r="C142" s="255"/>
      <c r="D142" s="20"/>
      <c r="E142" s="21"/>
      <c r="F142" s="31"/>
      <c r="G142" s="168" t="s">
        <v>887</v>
      </c>
      <c r="H142" s="164">
        <v>0.25</v>
      </c>
      <c r="I142" s="165" t="s">
        <v>25</v>
      </c>
      <c r="J142" s="162" t="s">
        <v>2314</v>
      </c>
      <c r="K142" s="161" t="s">
        <v>28</v>
      </c>
      <c r="L142" s="206" t="s">
        <v>2198</v>
      </c>
      <c r="M142" s="85">
        <f>M141</f>
        <v>15</v>
      </c>
      <c r="N142" s="15">
        <f t="shared" si="8"/>
        <v>0.99</v>
      </c>
      <c r="O142" s="78">
        <f t="shared" si="9"/>
        <v>0</v>
      </c>
      <c r="P142" s="78">
        <f t="shared" si="10"/>
        <v>3.7124999999999999</v>
      </c>
      <c r="Q142" s="153">
        <f t="shared" si="11"/>
        <v>3.7500000000000033E-2</v>
      </c>
      <c r="R142" s="251"/>
    </row>
    <row r="143" spans="2:18" s="3" customFormat="1" ht="27.95" customHeight="1">
      <c r="B143" s="249"/>
      <c r="C143" s="255"/>
      <c r="D143" s="20"/>
      <c r="E143" s="21"/>
      <c r="F143" s="31"/>
      <c r="G143" s="186" t="s">
        <v>359</v>
      </c>
      <c r="H143" s="183">
        <v>0.25</v>
      </c>
      <c r="I143" s="165" t="s">
        <v>25</v>
      </c>
      <c r="J143" s="162" t="s">
        <v>2315</v>
      </c>
      <c r="K143" s="165" t="s">
        <v>28</v>
      </c>
      <c r="L143" s="206" t="s">
        <v>2198</v>
      </c>
      <c r="M143" s="93">
        <f>M142</f>
        <v>15</v>
      </c>
      <c r="N143" s="15">
        <f t="shared" si="8"/>
        <v>0.99</v>
      </c>
      <c r="O143" s="78">
        <f t="shared" si="9"/>
        <v>0</v>
      </c>
      <c r="P143" s="78">
        <f t="shared" si="10"/>
        <v>3.7124999999999999</v>
      </c>
      <c r="Q143" s="153">
        <f t="shared" si="11"/>
        <v>3.7500000000000033E-2</v>
      </c>
      <c r="R143" s="251"/>
    </row>
    <row r="144" spans="2:18" s="3" customFormat="1" ht="39.950000000000003" customHeight="1">
      <c r="B144" s="249"/>
      <c r="C144" s="255"/>
      <c r="D144" s="17" t="s">
        <v>2251</v>
      </c>
      <c r="E144" s="18" t="s">
        <v>890</v>
      </c>
      <c r="F144" s="19" t="s">
        <v>1302</v>
      </c>
      <c r="G144" s="14" t="s">
        <v>12</v>
      </c>
      <c r="H144" s="15">
        <v>0.8</v>
      </c>
      <c r="I144" s="165" t="s">
        <v>25</v>
      </c>
      <c r="J144" s="13" t="s">
        <v>2311</v>
      </c>
      <c r="K144" s="165" t="s">
        <v>28</v>
      </c>
      <c r="L144" s="206" t="s">
        <v>2198</v>
      </c>
      <c r="M144" s="85">
        <v>0.2</v>
      </c>
      <c r="N144" s="15">
        <f t="shared" si="8"/>
        <v>0.99</v>
      </c>
      <c r="O144" s="78">
        <f t="shared" si="9"/>
        <v>0</v>
      </c>
      <c r="P144" s="78">
        <f t="shared" si="10"/>
        <v>0.15840000000000004</v>
      </c>
      <c r="Q144" s="153">
        <f t="shared" si="11"/>
        <v>1.6000000000000018E-3</v>
      </c>
      <c r="R144" s="251"/>
    </row>
    <row r="145" spans="2:18" s="3" customFormat="1" ht="39.950000000000003" customHeight="1">
      <c r="B145" s="249"/>
      <c r="C145" s="255"/>
      <c r="D145" s="20"/>
      <c r="E145" s="21"/>
      <c r="F145" s="31"/>
      <c r="G145" s="14" t="s">
        <v>13</v>
      </c>
      <c r="H145" s="15">
        <v>0.1</v>
      </c>
      <c r="I145" s="165" t="s">
        <v>19</v>
      </c>
      <c r="J145" s="180" t="s">
        <v>946</v>
      </c>
      <c r="K145" s="179" t="s">
        <v>18</v>
      </c>
      <c r="L145" s="173" t="s">
        <v>109</v>
      </c>
      <c r="M145" s="85">
        <f>M144</f>
        <v>0.2</v>
      </c>
      <c r="N145" s="15">
        <f t="shared" si="8"/>
        <v>0</v>
      </c>
      <c r="O145" s="78">
        <f t="shared" si="9"/>
        <v>2.0000000000000004E-2</v>
      </c>
      <c r="P145" s="78">
        <f t="shared" si="10"/>
        <v>0</v>
      </c>
      <c r="Q145" s="153">
        <f t="shared" si="11"/>
        <v>0</v>
      </c>
      <c r="R145" s="251"/>
    </row>
    <row r="146" spans="2:18" s="3" customFormat="1" ht="27.95" customHeight="1">
      <c r="B146" s="249"/>
      <c r="C146" s="255"/>
      <c r="D146" s="20"/>
      <c r="E146" s="21"/>
      <c r="F146" s="31"/>
      <c r="G146" s="90" t="s">
        <v>14</v>
      </c>
      <c r="H146" s="172">
        <v>0.1</v>
      </c>
      <c r="I146" s="179" t="s">
        <v>19</v>
      </c>
      <c r="J146" s="180" t="s">
        <v>946</v>
      </c>
      <c r="K146" s="179" t="s">
        <v>18</v>
      </c>
      <c r="L146" s="173" t="s">
        <v>109</v>
      </c>
      <c r="M146" s="93">
        <f>M145</f>
        <v>0.2</v>
      </c>
      <c r="N146" s="15">
        <f t="shared" si="8"/>
        <v>0</v>
      </c>
      <c r="O146" s="78">
        <f t="shared" si="9"/>
        <v>2.0000000000000004E-2</v>
      </c>
      <c r="P146" s="78">
        <f t="shared" si="10"/>
        <v>0</v>
      </c>
      <c r="Q146" s="153">
        <f t="shared" si="11"/>
        <v>0</v>
      </c>
      <c r="R146" s="251"/>
    </row>
    <row r="147" spans="2:18" s="3" customFormat="1" ht="27.95" customHeight="1">
      <c r="B147" s="249"/>
      <c r="C147" s="255"/>
      <c r="D147" s="17" t="s">
        <v>2252</v>
      </c>
      <c r="E147" s="18" t="s">
        <v>890</v>
      </c>
      <c r="F147" s="19" t="s">
        <v>1303</v>
      </c>
      <c r="G147" s="14" t="s">
        <v>12</v>
      </c>
      <c r="H147" s="15">
        <v>0.8</v>
      </c>
      <c r="I147" s="179" t="s">
        <v>19</v>
      </c>
      <c r="J147" s="180" t="s">
        <v>946</v>
      </c>
      <c r="K147" s="179" t="s">
        <v>18</v>
      </c>
      <c r="L147" s="173" t="s">
        <v>109</v>
      </c>
      <c r="M147" s="85">
        <v>0.2</v>
      </c>
      <c r="N147" s="15">
        <f t="shared" si="8"/>
        <v>0</v>
      </c>
      <c r="O147" s="78">
        <f t="shared" si="9"/>
        <v>0.16000000000000003</v>
      </c>
      <c r="P147" s="78">
        <f t="shared" si="10"/>
        <v>0</v>
      </c>
      <c r="Q147" s="153">
        <f t="shared" si="11"/>
        <v>0</v>
      </c>
      <c r="R147" s="251"/>
    </row>
    <row r="148" spans="2:18" s="3" customFormat="1" ht="27.95" customHeight="1">
      <c r="B148" s="249"/>
      <c r="C148" s="255"/>
      <c r="D148" s="20"/>
      <c r="E148" s="21"/>
      <c r="F148" s="31"/>
      <c r="G148" s="14" t="s">
        <v>13</v>
      </c>
      <c r="H148" s="15">
        <v>0.1</v>
      </c>
      <c r="I148" s="165" t="s">
        <v>25</v>
      </c>
      <c r="J148" s="13" t="s">
        <v>2316</v>
      </c>
      <c r="K148" s="165" t="s">
        <v>28</v>
      </c>
      <c r="L148" s="206" t="s">
        <v>2198</v>
      </c>
      <c r="M148" s="85">
        <f>M147</f>
        <v>0.2</v>
      </c>
      <c r="N148" s="15">
        <f t="shared" si="8"/>
        <v>0.99</v>
      </c>
      <c r="O148" s="78">
        <f t="shared" si="9"/>
        <v>0</v>
      </c>
      <c r="P148" s="78">
        <f t="shared" si="10"/>
        <v>1.9800000000000005E-2</v>
      </c>
      <c r="Q148" s="153">
        <f t="shared" si="11"/>
        <v>2.0000000000000023E-4</v>
      </c>
      <c r="R148" s="251"/>
    </row>
    <row r="149" spans="2:18" s="3" customFormat="1" ht="27.95" customHeight="1">
      <c r="B149" s="249"/>
      <c r="C149" s="255"/>
      <c r="D149" s="20"/>
      <c r="E149" s="21"/>
      <c r="F149" s="31"/>
      <c r="G149" s="90" t="s">
        <v>14</v>
      </c>
      <c r="H149" s="172">
        <v>0.1</v>
      </c>
      <c r="I149" s="179" t="s">
        <v>19</v>
      </c>
      <c r="J149" s="180" t="s">
        <v>946</v>
      </c>
      <c r="K149" s="179" t="s">
        <v>18</v>
      </c>
      <c r="L149" s="173" t="s">
        <v>109</v>
      </c>
      <c r="M149" s="93">
        <f>M148</f>
        <v>0.2</v>
      </c>
      <c r="N149" s="15">
        <f t="shared" si="8"/>
        <v>0</v>
      </c>
      <c r="O149" s="78">
        <f t="shared" si="9"/>
        <v>2.0000000000000004E-2</v>
      </c>
      <c r="P149" s="78">
        <f t="shared" si="10"/>
        <v>0</v>
      </c>
      <c r="Q149" s="153">
        <f t="shared" si="11"/>
        <v>0</v>
      </c>
      <c r="R149" s="251"/>
    </row>
    <row r="150" spans="2:18" s="3" customFormat="1" ht="27.95" customHeight="1">
      <c r="B150" s="249"/>
      <c r="C150" s="255"/>
      <c r="D150" s="17" t="s">
        <v>2253</v>
      </c>
      <c r="E150" s="18" t="s">
        <v>22</v>
      </c>
      <c r="F150" s="19" t="s">
        <v>265</v>
      </c>
      <c r="G150" s="14" t="s">
        <v>12</v>
      </c>
      <c r="H150" s="15">
        <v>0.4</v>
      </c>
      <c r="I150" s="179" t="s">
        <v>19</v>
      </c>
      <c r="J150" s="180" t="s">
        <v>946</v>
      </c>
      <c r="K150" s="179" t="s">
        <v>18</v>
      </c>
      <c r="L150" s="173" t="s">
        <v>109</v>
      </c>
      <c r="M150" s="85">
        <v>2</v>
      </c>
      <c r="N150" s="15">
        <f t="shared" si="8"/>
        <v>0</v>
      </c>
      <c r="O150" s="78">
        <f t="shared" si="9"/>
        <v>0.8</v>
      </c>
      <c r="P150" s="78">
        <f t="shared" si="10"/>
        <v>0</v>
      </c>
      <c r="Q150" s="153">
        <f t="shared" si="11"/>
        <v>0</v>
      </c>
      <c r="R150" s="251"/>
    </row>
    <row r="151" spans="2:18" s="3" customFormat="1" ht="27.95" customHeight="1">
      <c r="B151" s="249"/>
      <c r="C151" s="255"/>
      <c r="D151" s="20"/>
      <c r="E151" s="21"/>
      <c r="F151" s="31"/>
      <c r="G151" s="14" t="s">
        <v>13</v>
      </c>
      <c r="H151" s="15">
        <v>0.4</v>
      </c>
      <c r="I151" s="165" t="s">
        <v>25</v>
      </c>
      <c r="J151" s="13" t="s">
        <v>2310</v>
      </c>
      <c r="K151" s="165" t="s">
        <v>28</v>
      </c>
      <c r="L151" s="206" t="s">
        <v>2198</v>
      </c>
      <c r="M151" s="85">
        <f>M150</f>
        <v>2</v>
      </c>
      <c r="N151" s="15">
        <f t="shared" si="8"/>
        <v>0.99</v>
      </c>
      <c r="O151" s="78">
        <f t="shared" si="9"/>
        <v>0</v>
      </c>
      <c r="P151" s="78">
        <f t="shared" si="10"/>
        <v>0.79200000000000004</v>
      </c>
      <c r="Q151" s="153">
        <f t="shared" si="11"/>
        <v>8.0000000000000071E-3</v>
      </c>
      <c r="R151" s="251"/>
    </row>
    <row r="152" spans="2:18" s="3" customFormat="1" ht="27.95" customHeight="1">
      <c r="B152" s="249"/>
      <c r="C152" s="255"/>
      <c r="D152" s="20"/>
      <c r="E152" s="21"/>
      <c r="F152" s="31"/>
      <c r="G152" s="90" t="s">
        <v>14</v>
      </c>
      <c r="H152" s="172">
        <v>0.2</v>
      </c>
      <c r="I152" s="179" t="s">
        <v>19</v>
      </c>
      <c r="J152" s="180" t="s">
        <v>946</v>
      </c>
      <c r="K152" s="179" t="s">
        <v>18</v>
      </c>
      <c r="L152" s="173" t="s">
        <v>109</v>
      </c>
      <c r="M152" s="85">
        <f>M151</f>
        <v>2</v>
      </c>
      <c r="N152" s="15">
        <f t="shared" si="8"/>
        <v>0</v>
      </c>
      <c r="O152" s="78">
        <f t="shared" si="9"/>
        <v>0.4</v>
      </c>
      <c r="P152" s="78">
        <f t="shared" si="10"/>
        <v>0</v>
      </c>
      <c r="Q152" s="153">
        <f t="shared" si="11"/>
        <v>0</v>
      </c>
      <c r="R152" s="251"/>
    </row>
    <row r="153" spans="2:18" s="3" customFormat="1" ht="27.95" customHeight="1">
      <c r="B153" s="249"/>
      <c r="C153" s="255"/>
      <c r="D153" s="17" t="s">
        <v>2254</v>
      </c>
      <c r="E153" s="18" t="s">
        <v>22</v>
      </c>
      <c r="F153" s="19" t="s">
        <v>819</v>
      </c>
      <c r="G153" s="14" t="s">
        <v>12</v>
      </c>
      <c r="H153" s="15">
        <v>0.4</v>
      </c>
      <c r="I153" s="179" t="s">
        <v>19</v>
      </c>
      <c r="J153" s="180" t="s">
        <v>946</v>
      </c>
      <c r="K153" s="179" t="s">
        <v>18</v>
      </c>
      <c r="L153" s="173" t="s">
        <v>109</v>
      </c>
      <c r="M153" s="85">
        <v>2</v>
      </c>
      <c r="N153" s="15">
        <f t="shared" si="8"/>
        <v>0</v>
      </c>
      <c r="O153" s="78">
        <f t="shared" si="9"/>
        <v>0.8</v>
      </c>
      <c r="P153" s="78">
        <f t="shared" si="10"/>
        <v>0</v>
      </c>
      <c r="Q153" s="153">
        <f t="shared" si="11"/>
        <v>0</v>
      </c>
      <c r="R153" s="251"/>
    </row>
    <row r="154" spans="2:18" s="3" customFormat="1" ht="27.95" customHeight="1">
      <c r="B154" s="249"/>
      <c r="C154" s="255"/>
      <c r="D154" s="20"/>
      <c r="E154" s="21"/>
      <c r="F154" s="31"/>
      <c r="G154" s="14" t="s">
        <v>13</v>
      </c>
      <c r="H154" s="15">
        <v>0.4</v>
      </c>
      <c r="I154" s="165" t="s">
        <v>25</v>
      </c>
      <c r="J154" s="13" t="s">
        <v>2317</v>
      </c>
      <c r="K154" s="16" t="s">
        <v>20</v>
      </c>
      <c r="L154" s="206" t="s">
        <v>2198</v>
      </c>
      <c r="M154" s="85">
        <f>M153</f>
        <v>2</v>
      </c>
      <c r="N154" s="15">
        <f t="shared" si="8"/>
        <v>0.99</v>
      </c>
      <c r="O154" s="78">
        <f t="shared" si="9"/>
        <v>0</v>
      </c>
      <c r="P154" s="78">
        <f t="shared" si="10"/>
        <v>0.79200000000000004</v>
      </c>
      <c r="Q154" s="153">
        <f t="shared" si="11"/>
        <v>8.0000000000000071E-3</v>
      </c>
      <c r="R154" s="251"/>
    </row>
    <row r="155" spans="2:18" s="3" customFormat="1" ht="27.95" customHeight="1">
      <c r="B155" s="249"/>
      <c r="C155" s="255"/>
      <c r="D155" s="20"/>
      <c r="E155" s="21"/>
      <c r="F155" s="31"/>
      <c r="G155" s="90" t="s">
        <v>14</v>
      </c>
      <c r="H155" s="172">
        <v>0.2</v>
      </c>
      <c r="I155" s="179" t="s">
        <v>19</v>
      </c>
      <c r="J155" s="180" t="s">
        <v>946</v>
      </c>
      <c r="K155" s="179" t="s">
        <v>18</v>
      </c>
      <c r="L155" s="173" t="s">
        <v>109</v>
      </c>
      <c r="M155" s="85">
        <f>M154</f>
        <v>2</v>
      </c>
      <c r="N155" s="15">
        <f t="shared" si="8"/>
        <v>0</v>
      </c>
      <c r="O155" s="78">
        <f t="shared" si="9"/>
        <v>0.4</v>
      </c>
      <c r="P155" s="78">
        <f t="shared" si="10"/>
        <v>0</v>
      </c>
      <c r="Q155" s="153">
        <f t="shared" si="11"/>
        <v>0</v>
      </c>
      <c r="R155" s="251"/>
    </row>
    <row r="156" spans="2:18" s="3" customFormat="1" ht="27.95" customHeight="1">
      <c r="B156" s="249"/>
      <c r="C156" s="255"/>
      <c r="D156" s="17" t="s">
        <v>2255</v>
      </c>
      <c r="E156" s="18" t="s">
        <v>899</v>
      </c>
      <c r="F156" s="19" t="s">
        <v>1331</v>
      </c>
      <c r="G156" s="168" t="s">
        <v>356</v>
      </c>
      <c r="H156" s="164">
        <v>0.25</v>
      </c>
      <c r="I156" s="165" t="s">
        <v>25</v>
      </c>
      <c r="J156" s="13" t="s">
        <v>2312</v>
      </c>
      <c r="K156" s="165" t="s">
        <v>28</v>
      </c>
      <c r="L156" s="206" t="s">
        <v>2198</v>
      </c>
      <c r="M156" s="85">
        <v>0.69</v>
      </c>
      <c r="N156" s="15">
        <f t="shared" si="8"/>
        <v>0.99</v>
      </c>
      <c r="O156" s="78">
        <f t="shared" si="9"/>
        <v>0</v>
      </c>
      <c r="P156" s="78">
        <f t="shared" si="10"/>
        <v>0.17077499999999998</v>
      </c>
      <c r="Q156" s="153">
        <f t="shared" si="11"/>
        <v>1.7250000000000015E-3</v>
      </c>
      <c r="R156" s="557" t="s">
        <v>4477</v>
      </c>
    </row>
    <row r="157" spans="2:18" s="3" customFormat="1" ht="27.95" customHeight="1">
      <c r="B157" s="249"/>
      <c r="C157" s="255"/>
      <c r="D157" s="20"/>
      <c r="E157" s="21"/>
      <c r="F157" s="31"/>
      <c r="G157" s="168" t="s">
        <v>886</v>
      </c>
      <c r="H157" s="164">
        <v>0.25</v>
      </c>
      <c r="I157" s="16" t="s">
        <v>25</v>
      </c>
      <c r="J157" s="13" t="s">
        <v>2318</v>
      </c>
      <c r="K157" s="16" t="s">
        <v>28</v>
      </c>
      <c r="L157" s="206" t="s">
        <v>2198</v>
      </c>
      <c r="M157" s="85">
        <f>M156</f>
        <v>0.69</v>
      </c>
      <c r="N157" s="15">
        <f t="shared" si="8"/>
        <v>0.99</v>
      </c>
      <c r="O157" s="78">
        <f t="shared" si="9"/>
        <v>0</v>
      </c>
      <c r="P157" s="78">
        <f t="shared" si="10"/>
        <v>0.17077499999999998</v>
      </c>
      <c r="Q157" s="153">
        <f t="shared" si="11"/>
        <v>1.7250000000000015E-3</v>
      </c>
      <c r="R157" s="558"/>
    </row>
    <row r="158" spans="2:18" s="3" customFormat="1" ht="27.95" customHeight="1">
      <c r="B158" s="249"/>
      <c r="C158" s="255"/>
      <c r="D158" s="20"/>
      <c r="E158" s="21"/>
      <c r="F158" s="31"/>
      <c r="G158" s="168" t="s">
        <v>887</v>
      </c>
      <c r="H158" s="164">
        <v>0.25</v>
      </c>
      <c r="I158" s="16" t="s">
        <v>25</v>
      </c>
      <c r="J158" s="13" t="s">
        <v>2319</v>
      </c>
      <c r="K158" s="16" t="s">
        <v>28</v>
      </c>
      <c r="L158" s="206" t="s">
        <v>2198</v>
      </c>
      <c r="M158" s="85">
        <f>M157</f>
        <v>0.69</v>
      </c>
      <c r="N158" s="15">
        <f t="shared" si="8"/>
        <v>0.99</v>
      </c>
      <c r="O158" s="78">
        <f t="shared" si="9"/>
        <v>0</v>
      </c>
      <c r="P158" s="78">
        <f t="shared" si="10"/>
        <v>0.17077499999999998</v>
      </c>
      <c r="Q158" s="153">
        <f t="shared" si="11"/>
        <v>1.7250000000000015E-3</v>
      </c>
      <c r="R158" s="558"/>
    </row>
    <row r="159" spans="2:18" s="3" customFormat="1" ht="27.95" customHeight="1">
      <c r="B159" s="249"/>
      <c r="C159" s="255"/>
      <c r="D159" s="20"/>
      <c r="E159" s="21"/>
      <c r="F159" s="31"/>
      <c r="G159" s="186" t="s">
        <v>359</v>
      </c>
      <c r="H159" s="183">
        <v>0.25</v>
      </c>
      <c r="I159" s="165" t="s">
        <v>25</v>
      </c>
      <c r="J159" s="13" t="s">
        <v>2310</v>
      </c>
      <c r="K159" s="165" t="s">
        <v>28</v>
      </c>
      <c r="L159" s="206" t="s">
        <v>2198</v>
      </c>
      <c r="M159" s="93">
        <f>M158</f>
        <v>0.69</v>
      </c>
      <c r="N159" s="15">
        <f t="shared" si="8"/>
        <v>0.99</v>
      </c>
      <c r="O159" s="78">
        <f t="shared" si="9"/>
        <v>0</v>
      </c>
      <c r="P159" s="78">
        <f t="shared" si="10"/>
        <v>0.17077499999999998</v>
      </c>
      <c r="Q159" s="153">
        <f t="shared" si="11"/>
        <v>1.7250000000000015E-3</v>
      </c>
      <c r="R159" s="559"/>
    </row>
    <row r="160" spans="2:18" s="3" customFormat="1" ht="27.95" customHeight="1">
      <c r="B160" s="249"/>
      <c r="C160" s="255"/>
      <c r="D160" s="17" t="s">
        <v>2256</v>
      </c>
      <c r="E160" s="18" t="s">
        <v>76</v>
      </c>
      <c r="F160" s="19" t="s">
        <v>1330</v>
      </c>
      <c r="G160" s="168" t="s">
        <v>356</v>
      </c>
      <c r="H160" s="164">
        <v>0.25</v>
      </c>
      <c r="I160" s="16" t="s">
        <v>19</v>
      </c>
      <c r="J160" s="12" t="s">
        <v>946</v>
      </c>
      <c r="K160" s="16" t="s">
        <v>18</v>
      </c>
      <c r="L160" s="65" t="s">
        <v>109</v>
      </c>
      <c r="M160" s="85">
        <v>1</v>
      </c>
      <c r="N160" s="15">
        <f t="shared" si="8"/>
        <v>0</v>
      </c>
      <c r="O160" s="78">
        <f t="shared" si="9"/>
        <v>0.25</v>
      </c>
      <c r="P160" s="78">
        <f t="shared" si="10"/>
        <v>0</v>
      </c>
      <c r="Q160" s="153">
        <f t="shared" si="11"/>
        <v>0</v>
      </c>
      <c r="R160" s="251"/>
    </row>
    <row r="161" spans="2:18" s="3" customFormat="1" ht="27.95" customHeight="1">
      <c r="B161" s="249"/>
      <c r="C161" s="255"/>
      <c r="D161" s="20"/>
      <c r="E161" s="21"/>
      <c r="F161" s="31"/>
      <c r="G161" s="168" t="s">
        <v>886</v>
      </c>
      <c r="H161" s="164">
        <v>0.25</v>
      </c>
      <c r="I161" s="16" t="s">
        <v>25</v>
      </c>
      <c r="J161" s="13" t="s">
        <v>2310</v>
      </c>
      <c r="K161" s="16" t="s">
        <v>28</v>
      </c>
      <c r="L161" s="206" t="s">
        <v>2198</v>
      </c>
      <c r="M161" s="85">
        <f>M160</f>
        <v>1</v>
      </c>
      <c r="N161" s="15">
        <f t="shared" si="8"/>
        <v>0.99</v>
      </c>
      <c r="O161" s="78">
        <f t="shared" si="9"/>
        <v>0</v>
      </c>
      <c r="P161" s="78">
        <f t="shared" si="10"/>
        <v>0.2475</v>
      </c>
      <c r="Q161" s="153">
        <f t="shared" si="11"/>
        <v>2.5000000000000022E-3</v>
      </c>
      <c r="R161" s="251"/>
    </row>
    <row r="162" spans="2:18" s="3" customFormat="1" ht="27.95" customHeight="1">
      <c r="B162" s="249"/>
      <c r="C162" s="255"/>
      <c r="D162" s="20"/>
      <c r="E162" s="21"/>
      <c r="F162" s="31"/>
      <c r="G162" s="168" t="s">
        <v>887</v>
      </c>
      <c r="H162" s="164">
        <v>0.25</v>
      </c>
      <c r="I162" s="16" t="s">
        <v>25</v>
      </c>
      <c r="J162" s="13" t="s">
        <v>2320</v>
      </c>
      <c r="K162" s="16" t="s">
        <v>28</v>
      </c>
      <c r="L162" s="206" t="s">
        <v>2198</v>
      </c>
      <c r="M162" s="85">
        <f>M161</f>
        <v>1</v>
      </c>
      <c r="N162" s="15">
        <f t="shared" si="8"/>
        <v>0.99</v>
      </c>
      <c r="O162" s="78">
        <f t="shared" si="9"/>
        <v>0</v>
      </c>
      <c r="P162" s="78">
        <f t="shared" si="10"/>
        <v>0.2475</v>
      </c>
      <c r="Q162" s="153">
        <f t="shared" si="11"/>
        <v>2.5000000000000022E-3</v>
      </c>
      <c r="R162" s="251"/>
    </row>
    <row r="163" spans="2:18" s="3" customFormat="1" ht="27.95" customHeight="1">
      <c r="B163" s="249"/>
      <c r="C163" s="255"/>
      <c r="D163" s="20"/>
      <c r="E163" s="21"/>
      <c r="F163" s="31"/>
      <c r="G163" s="186" t="s">
        <v>359</v>
      </c>
      <c r="H163" s="183">
        <v>0.25</v>
      </c>
      <c r="I163" s="91" t="s">
        <v>25</v>
      </c>
      <c r="J163" s="13" t="s">
        <v>2319</v>
      </c>
      <c r="K163" s="91" t="s">
        <v>28</v>
      </c>
      <c r="L163" s="206" t="s">
        <v>2198</v>
      </c>
      <c r="M163" s="93">
        <f>M162</f>
        <v>1</v>
      </c>
      <c r="N163" s="15">
        <f t="shared" si="8"/>
        <v>0.99</v>
      </c>
      <c r="O163" s="78">
        <f t="shared" si="9"/>
        <v>0</v>
      </c>
      <c r="P163" s="78">
        <f t="shared" si="10"/>
        <v>0.2475</v>
      </c>
      <c r="Q163" s="153">
        <f t="shared" si="11"/>
        <v>2.5000000000000022E-3</v>
      </c>
      <c r="R163" s="251"/>
    </row>
    <row r="164" spans="2:18" s="3" customFormat="1" ht="27.95" customHeight="1">
      <c r="B164" s="249"/>
      <c r="C164" s="255"/>
      <c r="D164" s="17" t="s">
        <v>2257</v>
      </c>
      <c r="E164" s="18" t="s">
        <v>890</v>
      </c>
      <c r="F164" s="19" t="s">
        <v>905</v>
      </c>
      <c r="G164" s="14" t="s">
        <v>12</v>
      </c>
      <c r="H164" s="15">
        <v>0.8</v>
      </c>
      <c r="I164" s="165" t="s">
        <v>25</v>
      </c>
      <c r="J164" s="208" t="s">
        <v>2321</v>
      </c>
      <c r="K164" s="165" t="s">
        <v>28</v>
      </c>
      <c r="L164" s="206" t="s">
        <v>2198</v>
      </c>
      <c r="M164" s="85">
        <v>0.2</v>
      </c>
      <c r="N164" s="15">
        <f t="shared" si="8"/>
        <v>0.99</v>
      </c>
      <c r="O164" s="78">
        <f t="shared" si="9"/>
        <v>0</v>
      </c>
      <c r="P164" s="78">
        <f t="shared" si="10"/>
        <v>0.15840000000000004</v>
      </c>
      <c r="Q164" s="153">
        <f t="shared" si="11"/>
        <v>1.6000000000000018E-3</v>
      </c>
      <c r="R164" s="251"/>
    </row>
    <row r="165" spans="2:18" s="3" customFormat="1" ht="27.95" customHeight="1">
      <c r="B165" s="249"/>
      <c r="C165" s="255"/>
      <c r="D165" s="20"/>
      <c r="E165" s="21"/>
      <c r="F165" s="31"/>
      <c r="G165" s="14" t="s">
        <v>13</v>
      </c>
      <c r="H165" s="15">
        <v>0.1</v>
      </c>
      <c r="I165" s="165" t="s">
        <v>25</v>
      </c>
      <c r="J165" s="208" t="s">
        <v>2322</v>
      </c>
      <c r="K165" s="165" t="s">
        <v>28</v>
      </c>
      <c r="L165" s="206" t="s">
        <v>2198</v>
      </c>
      <c r="M165" s="85">
        <f>M164</f>
        <v>0.2</v>
      </c>
      <c r="N165" s="15">
        <f t="shared" si="8"/>
        <v>0.99</v>
      </c>
      <c r="O165" s="78">
        <f t="shared" si="9"/>
        <v>0</v>
      </c>
      <c r="P165" s="78">
        <f t="shared" si="10"/>
        <v>1.9800000000000005E-2</v>
      </c>
      <c r="Q165" s="153">
        <f t="shared" si="11"/>
        <v>2.0000000000000023E-4</v>
      </c>
      <c r="R165" s="251"/>
    </row>
    <row r="166" spans="2:18" s="3" customFormat="1" ht="27.95" customHeight="1">
      <c r="B166" s="249"/>
      <c r="C166" s="255"/>
      <c r="D166" s="20"/>
      <c r="E166" s="21"/>
      <c r="F166" s="31"/>
      <c r="G166" s="90" t="s">
        <v>14</v>
      </c>
      <c r="H166" s="172">
        <v>0.1</v>
      </c>
      <c r="I166" s="179" t="s">
        <v>19</v>
      </c>
      <c r="J166" s="180" t="s">
        <v>946</v>
      </c>
      <c r="K166" s="179" t="s">
        <v>18</v>
      </c>
      <c r="L166" s="173" t="s">
        <v>109</v>
      </c>
      <c r="M166" s="93">
        <f>M165</f>
        <v>0.2</v>
      </c>
      <c r="N166" s="15">
        <f t="shared" si="8"/>
        <v>0</v>
      </c>
      <c r="O166" s="78">
        <f t="shared" si="9"/>
        <v>2.0000000000000004E-2</v>
      </c>
      <c r="P166" s="78">
        <f t="shared" si="10"/>
        <v>0</v>
      </c>
      <c r="Q166" s="153">
        <f t="shared" si="11"/>
        <v>0</v>
      </c>
      <c r="R166" s="251"/>
    </row>
    <row r="167" spans="2:18" s="3" customFormat="1" ht="27.95" customHeight="1">
      <c r="B167" s="249"/>
      <c r="C167" s="255"/>
      <c r="D167" s="17" t="s">
        <v>2258</v>
      </c>
      <c r="E167" s="18" t="s">
        <v>1240</v>
      </c>
      <c r="F167" s="19" t="s">
        <v>1312</v>
      </c>
      <c r="G167" s="168" t="s">
        <v>356</v>
      </c>
      <c r="H167" s="164">
        <v>0.25</v>
      </c>
      <c r="I167" s="165" t="s">
        <v>25</v>
      </c>
      <c r="J167" s="13" t="s">
        <v>2323</v>
      </c>
      <c r="K167" s="165" t="s">
        <v>28</v>
      </c>
      <c r="L167" s="206" t="s">
        <v>2198</v>
      </c>
      <c r="M167" s="85">
        <v>15</v>
      </c>
      <c r="N167" s="15">
        <f t="shared" si="8"/>
        <v>0.99</v>
      </c>
      <c r="O167" s="78">
        <f t="shared" si="9"/>
        <v>0</v>
      </c>
      <c r="P167" s="78">
        <f t="shared" si="10"/>
        <v>3.7124999999999999</v>
      </c>
      <c r="Q167" s="153">
        <f t="shared" si="11"/>
        <v>3.7500000000000033E-2</v>
      </c>
      <c r="R167" s="251"/>
    </row>
    <row r="168" spans="2:18" s="3" customFormat="1" ht="27.95" customHeight="1">
      <c r="B168" s="249"/>
      <c r="C168" s="255"/>
      <c r="D168" s="20"/>
      <c r="E168" s="21"/>
      <c r="F168" s="31"/>
      <c r="G168" s="168" t="s">
        <v>886</v>
      </c>
      <c r="H168" s="164">
        <v>0.25</v>
      </c>
      <c r="I168" s="165" t="s">
        <v>25</v>
      </c>
      <c r="J168" s="13" t="s">
        <v>2323</v>
      </c>
      <c r="K168" s="165" t="s">
        <v>28</v>
      </c>
      <c r="L168" s="206" t="s">
        <v>2198</v>
      </c>
      <c r="M168" s="85">
        <f>M167</f>
        <v>15</v>
      </c>
      <c r="N168" s="15">
        <f t="shared" si="8"/>
        <v>0.99</v>
      </c>
      <c r="O168" s="78">
        <f t="shared" si="9"/>
        <v>0</v>
      </c>
      <c r="P168" s="78">
        <f t="shared" si="10"/>
        <v>3.7124999999999999</v>
      </c>
      <c r="Q168" s="153">
        <f t="shared" si="11"/>
        <v>3.7500000000000033E-2</v>
      </c>
      <c r="R168" s="251"/>
    </row>
    <row r="169" spans="2:18" s="3" customFormat="1" ht="27.95" customHeight="1">
      <c r="B169" s="249"/>
      <c r="C169" s="255"/>
      <c r="D169" s="20"/>
      <c r="E169" s="21"/>
      <c r="F169" s="31"/>
      <c r="G169" s="168" t="s">
        <v>887</v>
      </c>
      <c r="H169" s="164">
        <v>0.25</v>
      </c>
      <c r="I169" s="165" t="s">
        <v>25</v>
      </c>
      <c r="J169" s="13" t="s">
        <v>2323</v>
      </c>
      <c r="K169" s="165" t="s">
        <v>28</v>
      </c>
      <c r="L169" s="206" t="s">
        <v>2198</v>
      </c>
      <c r="M169" s="85">
        <f>M168</f>
        <v>15</v>
      </c>
      <c r="N169" s="15">
        <f t="shared" si="8"/>
        <v>0.99</v>
      </c>
      <c r="O169" s="78">
        <f t="shared" si="9"/>
        <v>0</v>
      </c>
      <c r="P169" s="78">
        <f t="shared" si="10"/>
        <v>3.7124999999999999</v>
      </c>
      <c r="Q169" s="153">
        <f t="shared" si="11"/>
        <v>3.7500000000000033E-2</v>
      </c>
      <c r="R169" s="251"/>
    </row>
    <row r="170" spans="2:18" s="3" customFormat="1" ht="27.95" customHeight="1">
      <c r="B170" s="249"/>
      <c r="C170" s="255"/>
      <c r="D170" s="20"/>
      <c r="E170" s="21"/>
      <c r="F170" s="31"/>
      <c r="G170" s="186" t="s">
        <v>359</v>
      </c>
      <c r="H170" s="183">
        <v>0.25</v>
      </c>
      <c r="I170" s="165" t="s">
        <v>25</v>
      </c>
      <c r="J170" s="13" t="s">
        <v>2323</v>
      </c>
      <c r="K170" s="165" t="s">
        <v>28</v>
      </c>
      <c r="L170" s="206" t="s">
        <v>2198</v>
      </c>
      <c r="M170" s="93">
        <f>M169</f>
        <v>15</v>
      </c>
      <c r="N170" s="15">
        <f t="shared" si="8"/>
        <v>0.99</v>
      </c>
      <c r="O170" s="78">
        <f t="shared" si="9"/>
        <v>0</v>
      </c>
      <c r="P170" s="78">
        <f t="shared" si="10"/>
        <v>3.7124999999999999</v>
      </c>
      <c r="Q170" s="153">
        <f t="shared" si="11"/>
        <v>3.7500000000000033E-2</v>
      </c>
      <c r="R170" s="251"/>
    </row>
    <row r="171" spans="2:18" s="3" customFormat="1" ht="27.95" customHeight="1">
      <c r="B171" s="249"/>
      <c r="C171" s="255"/>
      <c r="D171" s="17" t="s">
        <v>2259</v>
      </c>
      <c r="E171" s="18" t="s">
        <v>890</v>
      </c>
      <c r="F171" s="19" t="s">
        <v>1297</v>
      </c>
      <c r="G171" s="14" t="s">
        <v>12</v>
      </c>
      <c r="H171" s="15">
        <v>0.8</v>
      </c>
      <c r="I171" s="179" t="s">
        <v>19</v>
      </c>
      <c r="J171" s="13" t="s">
        <v>946</v>
      </c>
      <c r="K171" s="165" t="s">
        <v>18</v>
      </c>
      <c r="L171" s="13" t="s">
        <v>109</v>
      </c>
      <c r="M171" s="85">
        <v>0.2</v>
      </c>
      <c r="N171" s="15">
        <f t="shared" si="8"/>
        <v>0</v>
      </c>
      <c r="O171" s="78">
        <f t="shared" si="9"/>
        <v>0.16000000000000003</v>
      </c>
      <c r="P171" s="78">
        <f t="shared" si="10"/>
        <v>0</v>
      </c>
      <c r="Q171" s="153">
        <f t="shared" si="11"/>
        <v>0</v>
      </c>
      <c r="R171" s="251"/>
    </row>
    <row r="172" spans="2:18" s="3" customFormat="1" ht="27.95" customHeight="1">
      <c r="B172" s="249"/>
      <c r="C172" s="255"/>
      <c r="D172" s="20"/>
      <c r="E172" s="21"/>
      <c r="F172" s="31"/>
      <c r="G172" s="14" t="s">
        <v>13</v>
      </c>
      <c r="H172" s="15">
        <v>0.1</v>
      </c>
      <c r="I172" s="165" t="s">
        <v>25</v>
      </c>
      <c r="J172" s="13" t="s">
        <v>2324</v>
      </c>
      <c r="K172" s="165" t="s">
        <v>28</v>
      </c>
      <c r="L172" s="206" t="s">
        <v>2198</v>
      </c>
      <c r="M172" s="85">
        <f>M171</f>
        <v>0.2</v>
      </c>
      <c r="N172" s="15">
        <f t="shared" si="8"/>
        <v>0.99</v>
      </c>
      <c r="O172" s="78">
        <f t="shared" si="9"/>
        <v>0</v>
      </c>
      <c r="P172" s="78">
        <f t="shared" si="10"/>
        <v>1.9800000000000005E-2</v>
      </c>
      <c r="Q172" s="153">
        <f t="shared" si="11"/>
        <v>2.0000000000000023E-4</v>
      </c>
      <c r="R172" s="251"/>
    </row>
    <row r="173" spans="2:18" s="3" customFormat="1" ht="27.95" customHeight="1">
      <c r="B173" s="249"/>
      <c r="C173" s="255"/>
      <c r="D173" s="20"/>
      <c r="E173" s="21"/>
      <c r="F173" s="31"/>
      <c r="G173" s="90" t="s">
        <v>14</v>
      </c>
      <c r="H173" s="172">
        <v>0.1</v>
      </c>
      <c r="I173" s="179" t="s">
        <v>19</v>
      </c>
      <c r="J173" s="180" t="s">
        <v>946</v>
      </c>
      <c r="K173" s="179" t="s">
        <v>18</v>
      </c>
      <c r="L173" s="180" t="s">
        <v>109</v>
      </c>
      <c r="M173" s="93">
        <f>M172</f>
        <v>0.2</v>
      </c>
      <c r="N173" s="15">
        <f t="shared" si="8"/>
        <v>0</v>
      </c>
      <c r="O173" s="78">
        <f t="shared" si="9"/>
        <v>2.0000000000000004E-2</v>
      </c>
      <c r="P173" s="78">
        <f t="shared" si="10"/>
        <v>0</v>
      </c>
      <c r="Q173" s="153">
        <f t="shared" si="11"/>
        <v>0</v>
      </c>
      <c r="R173" s="251"/>
    </row>
    <row r="174" spans="2:18" s="3" customFormat="1" ht="27.95" customHeight="1">
      <c r="B174" s="249"/>
      <c r="C174" s="255"/>
      <c r="D174" s="17" t="s">
        <v>2260</v>
      </c>
      <c r="E174" s="18" t="s">
        <v>890</v>
      </c>
      <c r="F174" s="19" t="s">
        <v>1307</v>
      </c>
      <c r="G174" s="14" t="s">
        <v>12</v>
      </c>
      <c r="H174" s="15">
        <v>0.8</v>
      </c>
      <c r="I174" s="165" t="s">
        <v>25</v>
      </c>
      <c r="J174" s="13" t="s">
        <v>2325</v>
      </c>
      <c r="K174" s="165" t="s">
        <v>28</v>
      </c>
      <c r="L174" s="206" t="s">
        <v>2198</v>
      </c>
      <c r="M174" s="85">
        <v>0.2</v>
      </c>
      <c r="N174" s="15">
        <f t="shared" si="8"/>
        <v>0.99</v>
      </c>
      <c r="O174" s="78">
        <f t="shared" si="9"/>
        <v>0</v>
      </c>
      <c r="P174" s="78">
        <f t="shared" si="10"/>
        <v>0.15840000000000004</v>
      </c>
      <c r="Q174" s="153">
        <f t="shared" si="11"/>
        <v>1.6000000000000018E-3</v>
      </c>
      <c r="R174" s="251"/>
    </row>
    <row r="175" spans="2:18" s="3" customFormat="1" ht="27.95" customHeight="1">
      <c r="B175" s="249"/>
      <c r="C175" s="255"/>
      <c r="D175" s="20"/>
      <c r="E175" s="21"/>
      <c r="F175" s="31"/>
      <c r="G175" s="14" t="s">
        <v>13</v>
      </c>
      <c r="H175" s="15">
        <v>0.1</v>
      </c>
      <c r="I175" s="165" t="s">
        <v>19</v>
      </c>
      <c r="J175" s="180" t="s">
        <v>946</v>
      </c>
      <c r="K175" s="179" t="s">
        <v>18</v>
      </c>
      <c r="L175" s="180" t="s">
        <v>109</v>
      </c>
      <c r="M175" s="85">
        <f>M174</f>
        <v>0.2</v>
      </c>
      <c r="N175" s="15">
        <f t="shared" si="8"/>
        <v>0</v>
      </c>
      <c r="O175" s="78">
        <f t="shared" si="9"/>
        <v>2.0000000000000004E-2</v>
      </c>
      <c r="P175" s="78">
        <f t="shared" si="10"/>
        <v>0</v>
      </c>
      <c r="Q175" s="153">
        <f t="shared" si="11"/>
        <v>0</v>
      </c>
      <c r="R175" s="251"/>
    </row>
    <row r="176" spans="2:18" s="3" customFormat="1" ht="27.95" customHeight="1">
      <c r="B176" s="249"/>
      <c r="C176" s="255"/>
      <c r="D176" s="20"/>
      <c r="E176" s="21"/>
      <c r="F176" s="31"/>
      <c r="G176" s="90" t="s">
        <v>14</v>
      </c>
      <c r="H176" s="172">
        <v>0.1</v>
      </c>
      <c r="I176" s="179" t="s">
        <v>19</v>
      </c>
      <c r="J176" s="180" t="s">
        <v>946</v>
      </c>
      <c r="K176" s="179" t="s">
        <v>18</v>
      </c>
      <c r="L176" s="180" t="s">
        <v>109</v>
      </c>
      <c r="M176" s="93">
        <f>M175</f>
        <v>0.2</v>
      </c>
      <c r="N176" s="15">
        <f t="shared" si="8"/>
        <v>0</v>
      </c>
      <c r="O176" s="78">
        <f t="shared" si="9"/>
        <v>2.0000000000000004E-2</v>
      </c>
      <c r="P176" s="78">
        <f t="shared" si="10"/>
        <v>0</v>
      </c>
      <c r="Q176" s="153">
        <f t="shared" si="11"/>
        <v>0</v>
      </c>
      <c r="R176" s="251"/>
    </row>
    <row r="177" spans="2:18" s="3" customFormat="1" ht="27.95" customHeight="1">
      <c r="B177" s="249"/>
      <c r="C177" s="255"/>
      <c r="D177" s="17" t="s">
        <v>2261</v>
      </c>
      <c r="E177" s="18" t="s">
        <v>22</v>
      </c>
      <c r="F177" s="19" t="s">
        <v>819</v>
      </c>
      <c r="G177" s="14" t="s">
        <v>12</v>
      </c>
      <c r="H177" s="15">
        <v>0.4</v>
      </c>
      <c r="I177" s="179" t="s">
        <v>19</v>
      </c>
      <c r="J177" s="180" t="s">
        <v>946</v>
      </c>
      <c r="K177" s="179" t="s">
        <v>18</v>
      </c>
      <c r="L177" s="180" t="s">
        <v>109</v>
      </c>
      <c r="M177" s="85">
        <v>2</v>
      </c>
      <c r="N177" s="15">
        <f t="shared" si="8"/>
        <v>0</v>
      </c>
      <c r="O177" s="78">
        <f t="shared" si="9"/>
        <v>0.8</v>
      </c>
      <c r="P177" s="78">
        <f t="shared" si="10"/>
        <v>0</v>
      </c>
      <c r="Q177" s="81">
        <f t="shared" si="11"/>
        <v>0</v>
      </c>
      <c r="R177" s="251"/>
    </row>
    <row r="178" spans="2:18" s="3" customFormat="1" ht="27.95" customHeight="1">
      <c r="B178" s="249"/>
      <c r="C178" s="255"/>
      <c r="D178" s="20"/>
      <c r="E178" s="21"/>
      <c r="F178" s="31"/>
      <c r="G178" s="14" t="s">
        <v>13</v>
      </c>
      <c r="H178" s="15">
        <v>0.4</v>
      </c>
      <c r="I178" s="165" t="s">
        <v>25</v>
      </c>
      <c r="J178" s="13" t="s">
        <v>2326</v>
      </c>
      <c r="K178" s="165" t="s">
        <v>28</v>
      </c>
      <c r="L178" s="206" t="s">
        <v>2198</v>
      </c>
      <c r="M178" s="85">
        <f>M177</f>
        <v>2</v>
      </c>
      <c r="N178" s="15">
        <f t="shared" si="8"/>
        <v>0.99</v>
      </c>
      <c r="O178" s="78">
        <f t="shared" si="9"/>
        <v>0</v>
      </c>
      <c r="P178" s="78">
        <f t="shared" si="10"/>
        <v>0.79200000000000004</v>
      </c>
      <c r="Q178" s="153">
        <f t="shared" si="11"/>
        <v>8.0000000000000071E-3</v>
      </c>
      <c r="R178" s="251"/>
    </row>
    <row r="179" spans="2:18" s="3" customFormat="1" ht="27.95" customHeight="1">
      <c r="B179" s="249"/>
      <c r="C179" s="255"/>
      <c r="D179" s="20"/>
      <c r="E179" s="21"/>
      <c r="F179" s="31"/>
      <c r="G179" s="90" t="s">
        <v>14</v>
      </c>
      <c r="H179" s="172">
        <v>0.2</v>
      </c>
      <c r="I179" s="179" t="s">
        <v>19</v>
      </c>
      <c r="J179" s="180" t="s">
        <v>946</v>
      </c>
      <c r="K179" s="179" t="s">
        <v>18</v>
      </c>
      <c r="L179" s="180" t="s">
        <v>109</v>
      </c>
      <c r="M179" s="85">
        <f>M178</f>
        <v>2</v>
      </c>
      <c r="N179" s="15">
        <f t="shared" si="8"/>
        <v>0</v>
      </c>
      <c r="O179" s="78">
        <f t="shared" si="9"/>
        <v>0.4</v>
      </c>
      <c r="P179" s="78">
        <f t="shared" si="10"/>
        <v>0</v>
      </c>
      <c r="Q179" s="153">
        <f t="shared" si="11"/>
        <v>0</v>
      </c>
      <c r="R179" s="251"/>
    </row>
    <row r="180" spans="2:18" s="3" customFormat="1" ht="27.95" customHeight="1">
      <c r="B180" s="249"/>
      <c r="C180" s="92" t="s">
        <v>2262</v>
      </c>
      <c r="D180" s="17" t="s">
        <v>2263</v>
      </c>
      <c r="E180" s="18" t="s">
        <v>890</v>
      </c>
      <c r="F180" s="19" t="s">
        <v>1291</v>
      </c>
      <c r="G180" s="14" t="s">
        <v>12</v>
      </c>
      <c r="H180" s="15">
        <v>0.8</v>
      </c>
      <c r="I180" s="165" t="s">
        <v>25</v>
      </c>
      <c r="J180" s="13" t="s">
        <v>2327</v>
      </c>
      <c r="K180" s="165" t="s">
        <v>28</v>
      </c>
      <c r="L180" s="206" t="s">
        <v>2198</v>
      </c>
      <c r="M180" s="85">
        <v>0.2</v>
      </c>
      <c r="N180" s="15">
        <f t="shared" si="8"/>
        <v>0.99</v>
      </c>
      <c r="O180" s="78">
        <f t="shared" si="9"/>
        <v>0</v>
      </c>
      <c r="P180" s="78">
        <f t="shared" si="10"/>
        <v>0.15840000000000004</v>
      </c>
      <c r="Q180" s="153">
        <f t="shared" si="11"/>
        <v>1.6000000000000018E-3</v>
      </c>
      <c r="R180" s="251"/>
    </row>
    <row r="181" spans="2:18" s="3" customFormat="1" ht="27.95" customHeight="1">
      <c r="B181" s="249"/>
      <c r="C181" s="255"/>
      <c r="D181" s="20"/>
      <c r="E181" s="21"/>
      <c r="F181" s="31"/>
      <c r="G181" s="14" t="s">
        <v>13</v>
      </c>
      <c r="H181" s="15">
        <v>0.1</v>
      </c>
      <c r="I181" s="165" t="s">
        <v>19</v>
      </c>
      <c r="J181" s="13" t="s">
        <v>946</v>
      </c>
      <c r="K181" s="165" t="s">
        <v>18</v>
      </c>
      <c r="L181" s="13" t="s">
        <v>109</v>
      </c>
      <c r="M181" s="85">
        <f>M180</f>
        <v>0.2</v>
      </c>
      <c r="N181" s="15">
        <f t="shared" si="8"/>
        <v>0</v>
      </c>
      <c r="O181" s="78">
        <f t="shared" si="9"/>
        <v>2.0000000000000004E-2</v>
      </c>
      <c r="P181" s="78">
        <f t="shared" si="10"/>
        <v>0</v>
      </c>
      <c r="Q181" s="153">
        <f t="shared" si="11"/>
        <v>0</v>
      </c>
      <c r="R181" s="251"/>
    </row>
    <row r="182" spans="2:18" s="3" customFormat="1" ht="27.95" customHeight="1">
      <c r="B182" s="249"/>
      <c r="C182" s="255"/>
      <c r="D182" s="20"/>
      <c r="E182" s="21"/>
      <c r="F182" s="31"/>
      <c r="G182" s="90" t="s">
        <v>14</v>
      </c>
      <c r="H182" s="172">
        <v>0.1</v>
      </c>
      <c r="I182" s="179" t="s">
        <v>19</v>
      </c>
      <c r="J182" s="13" t="s">
        <v>946</v>
      </c>
      <c r="K182" s="165" t="s">
        <v>18</v>
      </c>
      <c r="L182" s="13" t="s">
        <v>109</v>
      </c>
      <c r="M182" s="93">
        <f>M181</f>
        <v>0.2</v>
      </c>
      <c r="N182" s="15">
        <f t="shared" si="8"/>
        <v>0</v>
      </c>
      <c r="O182" s="78">
        <f t="shared" si="9"/>
        <v>2.0000000000000004E-2</v>
      </c>
      <c r="P182" s="78">
        <f t="shared" si="10"/>
        <v>0</v>
      </c>
      <c r="Q182" s="153">
        <f t="shared" si="11"/>
        <v>0</v>
      </c>
      <c r="R182" s="251"/>
    </row>
    <row r="183" spans="2:18" s="3" customFormat="1" ht="27.95" customHeight="1">
      <c r="B183" s="249"/>
      <c r="C183" s="255"/>
      <c r="D183" s="17" t="s">
        <v>2264</v>
      </c>
      <c r="E183" s="18" t="s">
        <v>890</v>
      </c>
      <c r="F183" s="19" t="s">
        <v>1292</v>
      </c>
      <c r="G183" s="14" t="s">
        <v>12</v>
      </c>
      <c r="H183" s="15">
        <v>0.8</v>
      </c>
      <c r="I183" s="179" t="s">
        <v>19</v>
      </c>
      <c r="J183" s="13" t="s">
        <v>946</v>
      </c>
      <c r="K183" s="165" t="s">
        <v>18</v>
      </c>
      <c r="L183" s="13" t="s">
        <v>109</v>
      </c>
      <c r="M183" s="85">
        <v>0.2</v>
      </c>
      <c r="N183" s="15">
        <f t="shared" si="8"/>
        <v>0</v>
      </c>
      <c r="O183" s="78">
        <f t="shared" si="9"/>
        <v>0.16000000000000003</v>
      </c>
      <c r="P183" s="78">
        <f t="shared" si="10"/>
        <v>0</v>
      </c>
      <c r="Q183" s="153">
        <f t="shared" si="11"/>
        <v>0</v>
      </c>
      <c r="R183" s="251"/>
    </row>
    <row r="184" spans="2:18" s="3" customFormat="1" ht="27.95" customHeight="1">
      <c r="B184" s="249"/>
      <c r="C184" s="255"/>
      <c r="D184" s="20"/>
      <c r="E184" s="21"/>
      <c r="F184" s="31"/>
      <c r="G184" s="14" t="s">
        <v>13</v>
      </c>
      <c r="H184" s="15">
        <v>0.1</v>
      </c>
      <c r="I184" s="165" t="s">
        <v>25</v>
      </c>
      <c r="J184" s="13" t="s">
        <v>2328</v>
      </c>
      <c r="K184" s="165" t="s">
        <v>28</v>
      </c>
      <c r="L184" s="206" t="s">
        <v>2198</v>
      </c>
      <c r="M184" s="85">
        <f>M183</f>
        <v>0.2</v>
      </c>
      <c r="N184" s="15">
        <f t="shared" si="8"/>
        <v>0.99</v>
      </c>
      <c r="O184" s="78">
        <f t="shared" si="9"/>
        <v>0</v>
      </c>
      <c r="P184" s="78">
        <f t="shared" si="10"/>
        <v>1.9800000000000005E-2</v>
      </c>
      <c r="Q184" s="153">
        <f t="shared" si="11"/>
        <v>2.0000000000000023E-4</v>
      </c>
      <c r="R184" s="251"/>
    </row>
    <row r="185" spans="2:18" s="3" customFormat="1" ht="27.95" customHeight="1">
      <c r="B185" s="249"/>
      <c r="C185" s="255"/>
      <c r="D185" s="20"/>
      <c r="E185" s="21"/>
      <c r="F185" s="31"/>
      <c r="G185" s="90" t="s">
        <v>14</v>
      </c>
      <c r="H185" s="172">
        <v>0.1</v>
      </c>
      <c r="I185" s="179" t="s">
        <v>19</v>
      </c>
      <c r="J185" s="180" t="s">
        <v>946</v>
      </c>
      <c r="K185" s="179" t="s">
        <v>18</v>
      </c>
      <c r="L185" s="180" t="s">
        <v>109</v>
      </c>
      <c r="M185" s="93">
        <f>M184</f>
        <v>0.2</v>
      </c>
      <c r="N185" s="15">
        <f t="shared" si="8"/>
        <v>0</v>
      </c>
      <c r="O185" s="78">
        <f t="shared" si="9"/>
        <v>2.0000000000000004E-2</v>
      </c>
      <c r="P185" s="78">
        <f t="shared" si="10"/>
        <v>0</v>
      </c>
      <c r="Q185" s="153">
        <f t="shared" si="11"/>
        <v>0</v>
      </c>
      <c r="R185" s="251"/>
    </row>
    <row r="186" spans="2:18" s="3" customFormat="1" ht="27.95" customHeight="1">
      <c r="B186" s="249"/>
      <c r="C186" s="255"/>
      <c r="D186" s="17" t="s">
        <v>2265</v>
      </c>
      <c r="E186" s="18" t="s">
        <v>1240</v>
      </c>
      <c r="F186" s="19" t="s">
        <v>1312</v>
      </c>
      <c r="G186" s="168" t="s">
        <v>356</v>
      </c>
      <c r="H186" s="164">
        <v>0.25</v>
      </c>
      <c r="I186" s="165" t="s">
        <v>25</v>
      </c>
      <c r="J186" s="13" t="s">
        <v>2329</v>
      </c>
      <c r="K186" s="165" t="s">
        <v>28</v>
      </c>
      <c r="L186" s="206" t="s">
        <v>2198</v>
      </c>
      <c r="M186" s="85">
        <v>15</v>
      </c>
      <c r="N186" s="15">
        <f t="shared" si="8"/>
        <v>0.99</v>
      </c>
      <c r="O186" s="78">
        <f t="shared" si="9"/>
        <v>0</v>
      </c>
      <c r="P186" s="78">
        <f t="shared" si="10"/>
        <v>3.7124999999999999</v>
      </c>
      <c r="Q186" s="153">
        <f t="shared" si="11"/>
        <v>3.7500000000000033E-2</v>
      </c>
      <c r="R186" s="251"/>
    </row>
    <row r="187" spans="2:18" s="3" customFormat="1" ht="27.95" customHeight="1">
      <c r="B187" s="249"/>
      <c r="C187" s="255"/>
      <c r="D187" s="20"/>
      <c r="E187" s="21"/>
      <c r="F187" s="31"/>
      <c r="G187" s="168" t="s">
        <v>886</v>
      </c>
      <c r="H187" s="164">
        <v>0.25</v>
      </c>
      <c r="I187" s="161" t="s">
        <v>25</v>
      </c>
      <c r="J187" s="13" t="s">
        <v>2327</v>
      </c>
      <c r="K187" s="161" t="s">
        <v>28</v>
      </c>
      <c r="L187" s="206" t="s">
        <v>2198</v>
      </c>
      <c r="M187" s="85">
        <f>M186</f>
        <v>15</v>
      </c>
      <c r="N187" s="15">
        <f t="shared" si="8"/>
        <v>0.99</v>
      </c>
      <c r="O187" s="78">
        <f t="shared" si="9"/>
        <v>0</v>
      </c>
      <c r="P187" s="78">
        <f t="shared" si="10"/>
        <v>3.7124999999999999</v>
      </c>
      <c r="Q187" s="153">
        <f t="shared" si="11"/>
        <v>3.7500000000000033E-2</v>
      </c>
      <c r="R187" s="251"/>
    </row>
    <row r="188" spans="2:18" s="3" customFormat="1" ht="27.95" customHeight="1">
      <c r="B188" s="249"/>
      <c r="C188" s="255"/>
      <c r="D188" s="20"/>
      <c r="E188" s="21"/>
      <c r="F188" s="31"/>
      <c r="G188" s="168" t="s">
        <v>887</v>
      </c>
      <c r="H188" s="164">
        <v>0.25</v>
      </c>
      <c r="I188" s="165" t="s">
        <v>25</v>
      </c>
      <c r="J188" s="162" t="s">
        <v>2330</v>
      </c>
      <c r="K188" s="161" t="s">
        <v>28</v>
      </c>
      <c r="L188" s="206" t="s">
        <v>2198</v>
      </c>
      <c r="M188" s="85">
        <f>M187</f>
        <v>15</v>
      </c>
      <c r="N188" s="15">
        <f t="shared" si="8"/>
        <v>0.99</v>
      </c>
      <c r="O188" s="78">
        <f t="shared" si="9"/>
        <v>0</v>
      </c>
      <c r="P188" s="78">
        <f t="shared" si="10"/>
        <v>3.7124999999999999</v>
      </c>
      <c r="Q188" s="153">
        <f t="shared" si="11"/>
        <v>3.7500000000000033E-2</v>
      </c>
      <c r="R188" s="251"/>
    </row>
    <row r="189" spans="2:18" s="3" customFormat="1" ht="27.95" customHeight="1">
      <c r="B189" s="249"/>
      <c r="C189" s="255"/>
      <c r="D189" s="20"/>
      <c r="E189" s="21"/>
      <c r="F189" s="31"/>
      <c r="G189" s="186" t="s">
        <v>359</v>
      </c>
      <c r="H189" s="183">
        <v>0.25</v>
      </c>
      <c r="I189" s="165" t="s">
        <v>25</v>
      </c>
      <c r="J189" s="162" t="s">
        <v>2331</v>
      </c>
      <c r="K189" s="165" t="s">
        <v>28</v>
      </c>
      <c r="L189" s="206" t="s">
        <v>2198</v>
      </c>
      <c r="M189" s="93">
        <f>M188</f>
        <v>15</v>
      </c>
      <c r="N189" s="15">
        <f t="shared" si="8"/>
        <v>0.99</v>
      </c>
      <c r="O189" s="78">
        <f t="shared" si="9"/>
        <v>0</v>
      </c>
      <c r="P189" s="78">
        <f t="shared" si="10"/>
        <v>3.7124999999999999</v>
      </c>
      <c r="Q189" s="153">
        <f t="shared" si="11"/>
        <v>3.7500000000000033E-2</v>
      </c>
      <c r="R189" s="251"/>
    </row>
    <row r="190" spans="2:18" s="3" customFormat="1" ht="27.95" customHeight="1">
      <c r="B190" s="249"/>
      <c r="C190" s="255"/>
      <c r="D190" s="17" t="s">
        <v>2266</v>
      </c>
      <c r="E190" s="18" t="s">
        <v>890</v>
      </c>
      <c r="F190" s="19" t="s">
        <v>1302</v>
      </c>
      <c r="G190" s="14" t="s">
        <v>12</v>
      </c>
      <c r="H190" s="15">
        <v>0.8</v>
      </c>
      <c r="I190" s="165" t="s">
        <v>25</v>
      </c>
      <c r="J190" s="13" t="s">
        <v>2328</v>
      </c>
      <c r="K190" s="165" t="s">
        <v>28</v>
      </c>
      <c r="L190" s="206" t="s">
        <v>2198</v>
      </c>
      <c r="M190" s="85">
        <v>0.2</v>
      </c>
      <c r="N190" s="15">
        <f t="shared" si="8"/>
        <v>0.99</v>
      </c>
      <c r="O190" s="78">
        <f t="shared" si="9"/>
        <v>0</v>
      </c>
      <c r="P190" s="78">
        <f t="shared" si="10"/>
        <v>0.15840000000000004</v>
      </c>
      <c r="Q190" s="153">
        <f t="shared" si="11"/>
        <v>1.6000000000000018E-3</v>
      </c>
      <c r="R190" s="251"/>
    </row>
    <row r="191" spans="2:18" s="3" customFormat="1" ht="27.95" customHeight="1">
      <c r="B191" s="249"/>
      <c r="C191" s="255"/>
      <c r="D191" s="20"/>
      <c r="E191" s="21"/>
      <c r="F191" s="31"/>
      <c r="G191" s="14" t="s">
        <v>13</v>
      </c>
      <c r="H191" s="15">
        <v>0.1</v>
      </c>
      <c r="I191" s="165" t="s">
        <v>19</v>
      </c>
      <c r="J191" s="180" t="s">
        <v>946</v>
      </c>
      <c r="K191" s="179" t="s">
        <v>18</v>
      </c>
      <c r="L191" s="173" t="s">
        <v>109</v>
      </c>
      <c r="M191" s="85">
        <f>M190</f>
        <v>0.2</v>
      </c>
      <c r="N191" s="15">
        <f t="shared" si="8"/>
        <v>0</v>
      </c>
      <c r="O191" s="78">
        <f t="shared" si="9"/>
        <v>2.0000000000000004E-2</v>
      </c>
      <c r="P191" s="78">
        <f t="shared" si="10"/>
        <v>0</v>
      </c>
      <c r="Q191" s="153">
        <f t="shared" si="11"/>
        <v>0</v>
      </c>
      <c r="R191" s="251"/>
    </row>
    <row r="192" spans="2:18" s="3" customFormat="1" ht="27.95" customHeight="1">
      <c r="B192" s="249"/>
      <c r="C192" s="255"/>
      <c r="D192" s="20"/>
      <c r="E192" s="21"/>
      <c r="F192" s="31"/>
      <c r="G192" s="90" t="s">
        <v>14</v>
      </c>
      <c r="H192" s="172">
        <v>0.1</v>
      </c>
      <c r="I192" s="179" t="s">
        <v>19</v>
      </c>
      <c r="J192" s="180" t="s">
        <v>946</v>
      </c>
      <c r="K192" s="179" t="s">
        <v>18</v>
      </c>
      <c r="L192" s="173" t="s">
        <v>109</v>
      </c>
      <c r="M192" s="93">
        <f>M191</f>
        <v>0.2</v>
      </c>
      <c r="N192" s="15">
        <f t="shared" si="8"/>
        <v>0</v>
      </c>
      <c r="O192" s="78">
        <f t="shared" si="9"/>
        <v>2.0000000000000004E-2</v>
      </c>
      <c r="P192" s="78">
        <f t="shared" si="10"/>
        <v>0</v>
      </c>
      <c r="Q192" s="153">
        <f t="shared" si="11"/>
        <v>0</v>
      </c>
      <c r="R192" s="251"/>
    </row>
    <row r="193" spans="2:18" s="3" customFormat="1" ht="27.95" customHeight="1">
      <c r="B193" s="249"/>
      <c r="C193" s="255"/>
      <c r="D193" s="17" t="s">
        <v>2267</v>
      </c>
      <c r="E193" s="18" t="s">
        <v>890</v>
      </c>
      <c r="F193" s="19" t="s">
        <v>1303</v>
      </c>
      <c r="G193" s="14" t="s">
        <v>12</v>
      </c>
      <c r="H193" s="15">
        <v>0.8</v>
      </c>
      <c r="I193" s="179" t="s">
        <v>19</v>
      </c>
      <c r="J193" s="180" t="s">
        <v>946</v>
      </c>
      <c r="K193" s="179" t="s">
        <v>18</v>
      </c>
      <c r="L193" s="173" t="s">
        <v>109</v>
      </c>
      <c r="M193" s="85">
        <v>0.2</v>
      </c>
      <c r="N193" s="15">
        <f t="shared" si="8"/>
        <v>0</v>
      </c>
      <c r="O193" s="78">
        <f t="shared" si="9"/>
        <v>0.16000000000000003</v>
      </c>
      <c r="P193" s="78">
        <f t="shared" si="10"/>
        <v>0</v>
      </c>
      <c r="Q193" s="153">
        <f t="shared" si="11"/>
        <v>0</v>
      </c>
      <c r="R193" s="251"/>
    </row>
    <row r="194" spans="2:18" s="3" customFormat="1" ht="27.95" customHeight="1">
      <c r="B194" s="249"/>
      <c r="C194" s="255"/>
      <c r="D194" s="20"/>
      <c r="E194" s="21"/>
      <c r="F194" s="31"/>
      <c r="G194" s="14" t="s">
        <v>13</v>
      </c>
      <c r="H194" s="15">
        <v>0.1</v>
      </c>
      <c r="I194" s="165" t="s">
        <v>25</v>
      </c>
      <c r="J194" s="13" t="s">
        <v>2332</v>
      </c>
      <c r="K194" s="165" t="s">
        <v>28</v>
      </c>
      <c r="L194" s="206" t="s">
        <v>2198</v>
      </c>
      <c r="M194" s="85">
        <f>M193</f>
        <v>0.2</v>
      </c>
      <c r="N194" s="15">
        <f t="shared" si="8"/>
        <v>0.99</v>
      </c>
      <c r="O194" s="78">
        <f t="shared" si="9"/>
        <v>0</v>
      </c>
      <c r="P194" s="78">
        <f t="shared" si="10"/>
        <v>1.9800000000000005E-2</v>
      </c>
      <c r="Q194" s="153">
        <f t="shared" si="11"/>
        <v>2.0000000000000023E-4</v>
      </c>
      <c r="R194" s="251"/>
    </row>
    <row r="195" spans="2:18" s="3" customFormat="1" ht="27.95" customHeight="1">
      <c r="B195" s="249"/>
      <c r="C195" s="255"/>
      <c r="D195" s="20"/>
      <c r="E195" s="21"/>
      <c r="F195" s="31"/>
      <c r="G195" s="90" t="s">
        <v>14</v>
      </c>
      <c r="H195" s="172">
        <v>0.1</v>
      </c>
      <c r="I195" s="179" t="s">
        <v>19</v>
      </c>
      <c r="J195" s="180" t="s">
        <v>946</v>
      </c>
      <c r="K195" s="179" t="s">
        <v>18</v>
      </c>
      <c r="L195" s="173" t="s">
        <v>109</v>
      </c>
      <c r="M195" s="93">
        <f>M194</f>
        <v>0.2</v>
      </c>
      <c r="N195" s="15">
        <f t="shared" si="8"/>
        <v>0</v>
      </c>
      <c r="O195" s="78">
        <f t="shared" si="9"/>
        <v>2.0000000000000004E-2</v>
      </c>
      <c r="P195" s="78">
        <f t="shared" si="10"/>
        <v>0</v>
      </c>
      <c r="Q195" s="153">
        <f t="shared" si="11"/>
        <v>0</v>
      </c>
      <c r="R195" s="251"/>
    </row>
    <row r="196" spans="2:18" s="3" customFormat="1" ht="27.95" customHeight="1">
      <c r="B196" s="249"/>
      <c r="C196" s="255"/>
      <c r="D196" s="17" t="s">
        <v>2268</v>
      </c>
      <c r="E196" s="18" t="s">
        <v>22</v>
      </c>
      <c r="F196" s="19" t="s">
        <v>265</v>
      </c>
      <c r="G196" s="14" t="s">
        <v>12</v>
      </c>
      <c r="H196" s="15">
        <v>0.4</v>
      </c>
      <c r="I196" s="179" t="s">
        <v>19</v>
      </c>
      <c r="J196" s="180" t="s">
        <v>946</v>
      </c>
      <c r="K196" s="179" t="s">
        <v>18</v>
      </c>
      <c r="L196" s="173" t="s">
        <v>109</v>
      </c>
      <c r="M196" s="85">
        <v>2</v>
      </c>
      <c r="N196" s="15">
        <f t="shared" si="8"/>
        <v>0</v>
      </c>
      <c r="O196" s="78">
        <f t="shared" si="9"/>
        <v>0.8</v>
      </c>
      <c r="P196" s="78">
        <f t="shared" si="10"/>
        <v>0</v>
      </c>
      <c r="Q196" s="153">
        <f t="shared" si="11"/>
        <v>0</v>
      </c>
      <c r="R196" s="251"/>
    </row>
    <row r="197" spans="2:18" s="3" customFormat="1" ht="27.95" customHeight="1">
      <c r="B197" s="249"/>
      <c r="C197" s="255"/>
      <c r="D197" s="20"/>
      <c r="E197" s="21"/>
      <c r="F197" s="31"/>
      <c r="G197" s="14" t="s">
        <v>13</v>
      </c>
      <c r="H197" s="15">
        <v>0.4</v>
      </c>
      <c r="I197" s="165" t="s">
        <v>25</v>
      </c>
      <c r="J197" s="13" t="s">
        <v>2333</v>
      </c>
      <c r="K197" s="165" t="s">
        <v>28</v>
      </c>
      <c r="L197" s="206" t="s">
        <v>2198</v>
      </c>
      <c r="M197" s="85">
        <f>M196</f>
        <v>2</v>
      </c>
      <c r="N197" s="15">
        <f t="shared" si="8"/>
        <v>0.99</v>
      </c>
      <c r="O197" s="78">
        <f t="shared" si="9"/>
        <v>0</v>
      </c>
      <c r="P197" s="78">
        <f t="shared" si="10"/>
        <v>0.79200000000000004</v>
      </c>
      <c r="Q197" s="153">
        <f t="shared" si="11"/>
        <v>8.0000000000000071E-3</v>
      </c>
      <c r="R197" s="251"/>
    </row>
    <row r="198" spans="2:18" s="3" customFormat="1" ht="27.95" customHeight="1">
      <c r="B198" s="249"/>
      <c r="C198" s="255"/>
      <c r="D198" s="20"/>
      <c r="E198" s="21"/>
      <c r="F198" s="31"/>
      <c r="G198" s="90" t="s">
        <v>14</v>
      </c>
      <c r="H198" s="172">
        <v>0.2</v>
      </c>
      <c r="I198" s="179" t="s">
        <v>19</v>
      </c>
      <c r="J198" s="180" t="s">
        <v>946</v>
      </c>
      <c r="K198" s="179" t="s">
        <v>18</v>
      </c>
      <c r="L198" s="173" t="s">
        <v>109</v>
      </c>
      <c r="M198" s="85">
        <f>M197</f>
        <v>2</v>
      </c>
      <c r="N198" s="15">
        <f t="shared" si="8"/>
        <v>0</v>
      </c>
      <c r="O198" s="78">
        <f t="shared" si="9"/>
        <v>0.4</v>
      </c>
      <c r="P198" s="78">
        <f t="shared" si="10"/>
        <v>0</v>
      </c>
      <c r="Q198" s="153">
        <f t="shared" si="11"/>
        <v>0</v>
      </c>
      <c r="R198" s="251"/>
    </row>
    <row r="199" spans="2:18" s="3" customFormat="1" ht="27.95" customHeight="1">
      <c r="B199" s="249"/>
      <c r="C199" s="255"/>
      <c r="D199" s="17" t="s">
        <v>2269</v>
      </c>
      <c r="E199" s="18" t="s">
        <v>22</v>
      </c>
      <c r="F199" s="19" t="s">
        <v>819</v>
      </c>
      <c r="G199" s="14" t="s">
        <v>12</v>
      </c>
      <c r="H199" s="15">
        <v>0.4</v>
      </c>
      <c r="I199" s="179" t="s">
        <v>19</v>
      </c>
      <c r="J199" s="180" t="s">
        <v>946</v>
      </c>
      <c r="K199" s="179" t="s">
        <v>18</v>
      </c>
      <c r="L199" s="173" t="s">
        <v>109</v>
      </c>
      <c r="M199" s="85">
        <v>2</v>
      </c>
      <c r="N199" s="15">
        <f t="shared" si="8"/>
        <v>0</v>
      </c>
      <c r="O199" s="78">
        <f t="shared" si="9"/>
        <v>0.8</v>
      </c>
      <c r="P199" s="78">
        <f t="shared" si="10"/>
        <v>0</v>
      </c>
      <c r="Q199" s="153">
        <f t="shared" si="11"/>
        <v>0</v>
      </c>
      <c r="R199" s="251"/>
    </row>
    <row r="200" spans="2:18" s="3" customFormat="1" ht="27.95" customHeight="1">
      <c r="B200" s="249"/>
      <c r="C200" s="255"/>
      <c r="D200" s="20"/>
      <c r="E200" s="21"/>
      <c r="F200" s="31"/>
      <c r="G200" s="14" t="s">
        <v>13</v>
      </c>
      <c r="H200" s="15">
        <v>0.4</v>
      </c>
      <c r="I200" s="165" t="s">
        <v>25</v>
      </c>
      <c r="J200" s="13" t="s">
        <v>2334</v>
      </c>
      <c r="K200" s="16" t="s">
        <v>20</v>
      </c>
      <c r="L200" s="206" t="s">
        <v>2198</v>
      </c>
      <c r="M200" s="85">
        <f>M199</f>
        <v>2</v>
      </c>
      <c r="N200" s="15">
        <f t="shared" si="8"/>
        <v>0.99</v>
      </c>
      <c r="O200" s="78">
        <f t="shared" si="9"/>
        <v>0</v>
      </c>
      <c r="P200" s="78">
        <f t="shared" si="10"/>
        <v>0.79200000000000004</v>
      </c>
      <c r="Q200" s="153">
        <f t="shared" si="11"/>
        <v>8.0000000000000071E-3</v>
      </c>
      <c r="R200" s="251"/>
    </row>
    <row r="201" spans="2:18" s="3" customFormat="1" ht="27.95" customHeight="1">
      <c r="B201" s="249"/>
      <c r="C201" s="255"/>
      <c r="D201" s="20"/>
      <c r="E201" s="21"/>
      <c r="F201" s="31"/>
      <c r="G201" s="90" t="s">
        <v>14</v>
      </c>
      <c r="H201" s="172">
        <v>0.2</v>
      </c>
      <c r="I201" s="179" t="s">
        <v>19</v>
      </c>
      <c r="J201" s="180" t="s">
        <v>946</v>
      </c>
      <c r="K201" s="179" t="s">
        <v>18</v>
      </c>
      <c r="L201" s="173" t="s">
        <v>109</v>
      </c>
      <c r="M201" s="85">
        <f>M200</f>
        <v>2</v>
      </c>
      <c r="N201" s="15">
        <f t="shared" ref="N201:N241" si="12">IF(K201="Detected", 0.99,0)</f>
        <v>0</v>
      </c>
      <c r="O201" s="78">
        <f t="shared" ref="O201:O241" si="13">IF(I201="Safe", M201*H201,0)</f>
        <v>0.4</v>
      </c>
      <c r="P201" s="78">
        <f t="shared" ref="P201:P241" si="14">IF(I201="Dangerous",M201*H201*N201,0)</f>
        <v>0</v>
      </c>
      <c r="Q201" s="153">
        <f t="shared" ref="Q201:Q241" si="15">IF(P201=0,0,M201*H201*(1-N201))</f>
        <v>0</v>
      </c>
      <c r="R201" s="251"/>
    </row>
    <row r="202" spans="2:18" s="3" customFormat="1" ht="27.95" customHeight="1">
      <c r="B202" s="249"/>
      <c r="C202" s="255"/>
      <c r="D202" s="17" t="s">
        <v>2270</v>
      </c>
      <c r="E202" s="18" t="s">
        <v>899</v>
      </c>
      <c r="F202" s="19" t="s">
        <v>1331</v>
      </c>
      <c r="G202" s="168" t="s">
        <v>356</v>
      </c>
      <c r="H202" s="164">
        <v>0.25</v>
      </c>
      <c r="I202" s="165" t="s">
        <v>25</v>
      </c>
      <c r="J202" s="13" t="s">
        <v>2333</v>
      </c>
      <c r="K202" s="165" t="s">
        <v>28</v>
      </c>
      <c r="L202" s="206" t="s">
        <v>2198</v>
      </c>
      <c r="M202" s="85">
        <v>0.69</v>
      </c>
      <c r="N202" s="15">
        <f t="shared" si="12"/>
        <v>0.99</v>
      </c>
      <c r="O202" s="78">
        <f t="shared" si="13"/>
        <v>0</v>
      </c>
      <c r="P202" s="78">
        <f t="shared" si="14"/>
        <v>0.17077499999999998</v>
      </c>
      <c r="Q202" s="153">
        <f t="shared" si="15"/>
        <v>1.7250000000000015E-3</v>
      </c>
      <c r="R202" s="557" t="s">
        <v>4477</v>
      </c>
    </row>
    <row r="203" spans="2:18" s="3" customFormat="1" ht="27.95" customHeight="1">
      <c r="B203" s="249"/>
      <c r="C203" s="255"/>
      <c r="D203" s="20"/>
      <c r="E203" s="21"/>
      <c r="F203" s="31"/>
      <c r="G203" s="168" t="s">
        <v>886</v>
      </c>
      <c r="H203" s="164">
        <v>0.25</v>
      </c>
      <c r="I203" s="16" t="s">
        <v>25</v>
      </c>
      <c r="J203" s="13" t="s">
        <v>2335</v>
      </c>
      <c r="K203" s="16" t="s">
        <v>28</v>
      </c>
      <c r="L203" s="206" t="s">
        <v>2198</v>
      </c>
      <c r="M203" s="85">
        <f>M202</f>
        <v>0.69</v>
      </c>
      <c r="N203" s="15">
        <f t="shared" si="12"/>
        <v>0.99</v>
      </c>
      <c r="O203" s="78">
        <f t="shared" si="13"/>
        <v>0</v>
      </c>
      <c r="P203" s="78">
        <f t="shared" si="14"/>
        <v>0.17077499999999998</v>
      </c>
      <c r="Q203" s="153">
        <f t="shared" si="15"/>
        <v>1.7250000000000015E-3</v>
      </c>
      <c r="R203" s="558"/>
    </row>
    <row r="204" spans="2:18" s="3" customFormat="1" ht="27.95" customHeight="1">
      <c r="B204" s="249"/>
      <c r="C204" s="255"/>
      <c r="D204" s="20"/>
      <c r="E204" s="21"/>
      <c r="F204" s="31"/>
      <c r="G204" s="168" t="s">
        <v>887</v>
      </c>
      <c r="H204" s="164">
        <v>0.25</v>
      </c>
      <c r="I204" s="16" t="s">
        <v>25</v>
      </c>
      <c r="J204" s="13" t="s">
        <v>2336</v>
      </c>
      <c r="K204" s="16" t="s">
        <v>28</v>
      </c>
      <c r="L204" s="206" t="s">
        <v>2198</v>
      </c>
      <c r="M204" s="85">
        <f>M203</f>
        <v>0.69</v>
      </c>
      <c r="N204" s="15">
        <f t="shared" si="12"/>
        <v>0.99</v>
      </c>
      <c r="O204" s="78">
        <f t="shared" si="13"/>
        <v>0</v>
      </c>
      <c r="P204" s="78">
        <f t="shared" si="14"/>
        <v>0.17077499999999998</v>
      </c>
      <c r="Q204" s="153">
        <f t="shared" si="15"/>
        <v>1.7250000000000015E-3</v>
      </c>
      <c r="R204" s="558"/>
    </row>
    <row r="205" spans="2:18" s="3" customFormat="1" ht="27.95" customHeight="1">
      <c r="B205" s="249"/>
      <c r="C205" s="255"/>
      <c r="D205" s="20"/>
      <c r="E205" s="21"/>
      <c r="F205" s="31"/>
      <c r="G205" s="186" t="s">
        <v>359</v>
      </c>
      <c r="H205" s="183">
        <v>0.25</v>
      </c>
      <c r="I205" s="165" t="s">
        <v>25</v>
      </c>
      <c r="J205" s="13" t="s">
        <v>2328</v>
      </c>
      <c r="K205" s="165" t="s">
        <v>28</v>
      </c>
      <c r="L205" s="206" t="s">
        <v>2198</v>
      </c>
      <c r="M205" s="93">
        <f>M204</f>
        <v>0.69</v>
      </c>
      <c r="N205" s="15">
        <f t="shared" si="12"/>
        <v>0.99</v>
      </c>
      <c r="O205" s="78">
        <f t="shared" si="13"/>
        <v>0</v>
      </c>
      <c r="P205" s="78">
        <f t="shared" si="14"/>
        <v>0.17077499999999998</v>
      </c>
      <c r="Q205" s="153">
        <f t="shared" si="15"/>
        <v>1.7250000000000015E-3</v>
      </c>
      <c r="R205" s="559"/>
    </row>
    <row r="206" spans="2:18" s="3" customFormat="1" ht="27.95" customHeight="1">
      <c r="B206" s="249"/>
      <c r="C206" s="255"/>
      <c r="D206" s="17" t="s">
        <v>2271</v>
      </c>
      <c r="E206" s="18" t="s">
        <v>76</v>
      </c>
      <c r="F206" s="19" t="s">
        <v>1330</v>
      </c>
      <c r="G206" s="168" t="s">
        <v>356</v>
      </c>
      <c r="H206" s="164">
        <v>0.25</v>
      </c>
      <c r="I206" s="16" t="s">
        <v>19</v>
      </c>
      <c r="J206" s="12" t="s">
        <v>946</v>
      </c>
      <c r="K206" s="16" t="s">
        <v>18</v>
      </c>
      <c r="L206" s="65" t="s">
        <v>109</v>
      </c>
      <c r="M206" s="85">
        <v>1</v>
      </c>
      <c r="N206" s="15">
        <f t="shared" si="12"/>
        <v>0</v>
      </c>
      <c r="O206" s="78">
        <f t="shared" si="13"/>
        <v>0.25</v>
      </c>
      <c r="P206" s="78">
        <f t="shared" si="14"/>
        <v>0</v>
      </c>
      <c r="Q206" s="153">
        <f t="shared" si="15"/>
        <v>0</v>
      </c>
      <c r="R206" s="251"/>
    </row>
    <row r="207" spans="2:18" s="3" customFormat="1" ht="27.95" customHeight="1">
      <c r="B207" s="249"/>
      <c r="C207" s="255"/>
      <c r="D207" s="20"/>
      <c r="E207" s="21"/>
      <c r="F207" s="31"/>
      <c r="G207" s="168" t="s">
        <v>886</v>
      </c>
      <c r="H207" s="164">
        <v>0.25</v>
      </c>
      <c r="I207" s="16" t="s">
        <v>25</v>
      </c>
      <c r="J207" s="13" t="s">
        <v>2337</v>
      </c>
      <c r="K207" s="16" t="s">
        <v>28</v>
      </c>
      <c r="L207" s="206" t="s">
        <v>2198</v>
      </c>
      <c r="M207" s="85">
        <f>M206</f>
        <v>1</v>
      </c>
      <c r="N207" s="15">
        <f t="shared" si="12"/>
        <v>0.99</v>
      </c>
      <c r="O207" s="78">
        <f t="shared" si="13"/>
        <v>0</v>
      </c>
      <c r="P207" s="78">
        <f t="shared" si="14"/>
        <v>0.2475</v>
      </c>
      <c r="Q207" s="153">
        <f t="shared" si="15"/>
        <v>2.5000000000000022E-3</v>
      </c>
      <c r="R207" s="251"/>
    </row>
    <row r="208" spans="2:18" s="3" customFormat="1" ht="27.95" customHeight="1">
      <c r="B208" s="249"/>
      <c r="C208" s="255"/>
      <c r="D208" s="20"/>
      <c r="E208" s="21"/>
      <c r="F208" s="31"/>
      <c r="G208" s="168" t="s">
        <v>887</v>
      </c>
      <c r="H208" s="164">
        <v>0.25</v>
      </c>
      <c r="I208" s="16" t="s">
        <v>25</v>
      </c>
      <c r="J208" s="13" t="s">
        <v>2327</v>
      </c>
      <c r="K208" s="16" t="s">
        <v>28</v>
      </c>
      <c r="L208" s="206" t="s">
        <v>2198</v>
      </c>
      <c r="M208" s="85">
        <f>M207</f>
        <v>1</v>
      </c>
      <c r="N208" s="15">
        <f t="shared" si="12"/>
        <v>0.99</v>
      </c>
      <c r="O208" s="78">
        <f t="shared" si="13"/>
        <v>0</v>
      </c>
      <c r="P208" s="78">
        <f t="shared" si="14"/>
        <v>0.2475</v>
      </c>
      <c r="Q208" s="153">
        <f t="shared" si="15"/>
        <v>2.5000000000000022E-3</v>
      </c>
      <c r="R208" s="251"/>
    </row>
    <row r="209" spans="2:18" s="3" customFormat="1" ht="27.95" customHeight="1">
      <c r="B209" s="249"/>
      <c r="C209" s="255"/>
      <c r="D209" s="20"/>
      <c r="E209" s="21"/>
      <c r="F209" s="31"/>
      <c r="G209" s="186" t="s">
        <v>359</v>
      </c>
      <c r="H209" s="183">
        <v>0.25</v>
      </c>
      <c r="I209" s="91" t="s">
        <v>25</v>
      </c>
      <c r="J209" s="13" t="s">
        <v>2338</v>
      </c>
      <c r="K209" s="91" t="s">
        <v>28</v>
      </c>
      <c r="L209" s="206" t="s">
        <v>2198</v>
      </c>
      <c r="M209" s="93">
        <f>M208</f>
        <v>1</v>
      </c>
      <c r="N209" s="15">
        <f t="shared" si="12"/>
        <v>0.99</v>
      </c>
      <c r="O209" s="78">
        <f t="shared" si="13"/>
        <v>0</v>
      </c>
      <c r="P209" s="78">
        <f t="shared" si="14"/>
        <v>0.2475</v>
      </c>
      <c r="Q209" s="153">
        <f t="shared" si="15"/>
        <v>2.5000000000000022E-3</v>
      </c>
      <c r="R209" s="251"/>
    </row>
    <row r="210" spans="2:18" s="3" customFormat="1" ht="27.95" customHeight="1">
      <c r="B210" s="249"/>
      <c r="C210" s="255"/>
      <c r="D210" s="17" t="s">
        <v>2272</v>
      </c>
      <c r="E210" s="18" t="s">
        <v>890</v>
      </c>
      <c r="F210" s="19" t="s">
        <v>905</v>
      </c>
      <c r="G210" s="14" t="s">
        <v>12</v>
      </c>
      <c r="H210" s="15">
        <v>0.8</v>
      </c>
      <c r="I210" s="165" t="s">
        <v>25</v>
      </c>
      <c r="J210" s="208" t="s">
        <v>2339</v>
      </c>
      <c r="K210" s="165" t="s">
        <v>28</v>
      </c>
      <c r="L210" s="206" t="s">
        <v>2198</v>
      </c>
      <c r="M210" s="85">
        <v>0.2</v>
      </c>
      <c r="N210" s="15">
        <f t="shared" si="12"/>
        <v>0.99</v>
      </c>
      <c r="O210" s="78">
        <f t="shared" si="13"/>
        <v>0</v>
      </c>
      <c r="P210" s="78">
        <f t="shared" si="14"/>
        <v>0.15840000000000004</v>
      </c>
      <c r="Q210" s="153">
        <f t="shared" si="15"/>
        <v>1.6000000000000018E-3</v>
      </c>
      <c r="R210" s="251"/>
    </row>
    <row r="211" spans="2:18" s="3" customFormat="1" ht="27.95" customHeight="1">
      <c r="B211" s="249"/>
      <c r="C211" s="255"/>
      <c r="D211" s="20"/>
      <c r="E211" s="21"/>
      <c r="F211" s="31"/>
      <c r="G211" s="14" t="s">
        <v>13</v>
      </c>
      <c r="H211" s="15">
        <v>0.1</v>
      </c>
      <c r="I211" s="165" t="s">
        <v>25</v>
      </c>
      <c r="J211" s="208" t="s">
        <v>2340</v>
      </c>
      <c r="K211" s="165" t="s">
        <v>28</v>
      </c>
      <c r="L211" s="206" t="s">
        <v>2198</v>
      </c>
      <c r="M211" s="85">
        <f>M210</f>
        <v>0.2</v>
      </c>
      <c r="N211" s="15">
        <f t="shared" si="12"/>
        <v>0.99</v>
      </c>
      <c r="O211" s="78">
        <f t="shared" si="13"/>
        <v>0</v>
      </c>
      <c r="P211" s="78">
        <f t="shared" si="14"/>
        <v>1.9800000000000005E-2</v>
      </c>
      <c r="Q211" s="153">
        <f t="shared" si="15"/>
        <v>2.0000000000000023E-4</v>
      </c>
      <c r="R211" s="251"/>
    </row>
    <row r="212" spans="2:18" s="3" customFormat="1" ht="27.95" customHeight="1">
      <c r="B212" s="249"/>
      <c r="C212" s="255"/>
      <c r="D212" s="20"/>
      <c r="E212" s="21"/>
      <c r="F212" s="31"/>
      <c r="G212" s="90" t="s">
        <v>14</v>
      </c>
      <c r="H212" s="172">
        <v>0.1</v>
      </c>
      <c r="I212" s="179" t="s">
        <v>19</v>
      </c>
      <c r="J212" s="180" t="s">
        <v>946</v>
      </c>
      <c r="K212" s="179" t="s">
        <v>18</v>
      </c>
      <c r="L212" s="173" t="s">
        <v>109</v>
      </c>
      <c r="M212" s="93">
        <f>M211</f>
        <v>0.2</v>
      </c>
      <c r="N212" s="15">
        <f t="shared" si="12"/>
        <v>0</v>
      </c>
      <c r="O212" s="78">
        <f t="shared" si="13"/>
        <v>2.0000000000000004E-2</v>
      </c>
      <c r="P212" s="78">
        <f t="shared" si="14"/>
        <v>0</v>
      </c>
      <c r="Q212" s="153">
        <f t="shared" si="15"/>
        <v>0</v>
      </c>
      <c r="R212" s="251"/>
    </row>
    <row r="213" spans="2:18" s="3" customFormat="1" ht="27.95" customHeight="1">
      <c r="B213" s="249"/>
      <c r="C213" s="255"/>
      <c r="D213" s="17" t="s">
        <v>2273</v>
      </c>
      <c r="E213" s="18" t="s">
        <v>1240</v>
      </c>
      <c r="F213" s="19" t="s">
        <v>1312</v>
      </c>
      <c r="G213" s="168" t="s">
        <v>356</v>
      </c>
      <c r="H213" s="164">
        <v>0.25</v>
      </c>
      <c r="I213" s="165" t="s">
        <v>25</v>
      </c>
      <c r="J213" s="13" t="s">
        <v>2341</v>
      </c>
      <c r="K213" s="165" t="s">
        <v>28</v>
      </c>
      <c r="L213" s="206" t="s">
        <v>2198</v>
      </c>
      <c r="M213" s="85">
        <v>15</v>
      </c>
      <c r="N213" s="15">
        <f t="shared" si="12"/>
        <v>0.99</v>
      </c>
      <c r="O213" s="78">
        <f t="shared" si="13"/>
        <v>0</v>
      </c>
      <c r="P213" s="78">
        <f t="shared" si="14"/>
        <v>3.7124999999999999</v>
      </c>
      <c r="Q213" s="153">
        <f t="shared" si="15"/>
        <v>3.7500000000000033E-2</v>
      </c>
      <c r="R213" s="251"/>
    </row>
    <row r="214" spans="2:18" s="3" customFormat="1" ht="27.95" customHeight="1">
      <c r="B214" s="249"/>
      <c r="C214" s="255"/>
      <c r="D214" s="20"/>
      <c r="E214" s="21"/>
      <c r="F214" s="31"/>
      <c r="G214" s="168" t="s">
        <v>886</v>
      </c>
      <c r="H214" s="164">
        <v>0.25</v>
      </c>
      <c r="I214" s="165" t="s">
        <v>25</v>
      </c>
      <c r="J214" s="13" t="s">
        <v>2342</v>
      </c>
      <c r="K214" s="165" t="s">
        <v>28</v>
      </c>
      <c r="L214" s="206" t="s">
        <v>2198</v>
      </c>
      <c r="M214" s="85">
        <f>M213</f>
        <v>15</v>
      </c>
      <c r="N214" s="15">
        <f t="shared" si="12"/>
        <v>0.99</v>
      </c>
      <c r="O214" s="78">
        <f t="shared" si="13"/>
        <v>0</v>
      </c>
      <c r="P214" s="78">
        <f t="shared" si="14"/>
        <v>3.7124999999999999</v>
      </c>
      <c r="Q214" s="153">
        <f t="shared" si="15"/>
        <v>3.7500000000000033E-2</v>
      </c>
      <c r="R214" s="251"/>
    </row>
    <row r="215" spans="2:18" s="3" customFormat="1" ht="27.95" customHeight="1">
      <c r="B215" s="249"/>
      <c r="C215" s="255"/>
      <c r="D215" s="20"/>
      <c r="E215" s="21"/>
      <c r="F215" s="31"/>
      <c r="G215" s="168" t="s">
        <v>887</v>
      </c>
      <c r="H215" s="164">
        <v>0.25</v>
      </c>
      <c r="I215" s="165" t="s">
        <v>25</v>
      </c>
      <c r="J215" s="13" t="s">
        <v>2343</v>
      </c>
      <c r="K215" s="165" t="s">
        <v>28</v>
      </c>
      <c r="L215" s="206" t="s">
        <v>2198</v>
      </c>
      <c r="M215" s="85">
        <f>M214</f>
        <v>15</v>
      </c>
      <c r="N215" s="15">
        <f t="shared" si="12"/>
        <v>0.99</v>
      </c>
      <c r="O215" s="78">
        <f t="shared" si="13"/>
        <v>0</v>
      </c>
      <c r="P215" s="78">
        <f t="shared" si="14"/>
        <v>3.7124999999999999</v>
      </c>
      <c r="Q215" s="153">
        <f t="shared" si="15"/>
        <v>3.7500000000000033E-2</v>
      </c>
      <c r="R215" s="251"/>
    </row>
    <row r="216" spans="2:18" s="3" customFormat="1" ht="27.95" customHeight="1">
      <c r="B216" s="249"/>
      <c r="C216" s="255"/>
      <c r="D216" s="20"/>
      <c r="E216" s="21"/>
      <c r="F216" s="31"/>
      <c r="G216" s="186" t="s">
        <v>359</v>
      </c>
      <c r="H216" s="183">
        <v>0.25</v>
      </c>
      <c r="I216" s="165" t="s">
        <v>25</v>
      </c>
      <c r="J216" s="13" t="s">
        <v>2341</v>
      </c>
      <c r="K216" s="165" t="s">
        <v>28</v>
      </c>
      <c r="L216" s="206" t="s">
        <v>2198</v>
      </c>
      <c r="M216" s="93">
        <f>M215</f>
        <v>15</v>
      </c>
      <c r="N216" s="15">
        <f t="shared" si="12"/>
        <v>0.99</v>
      </c>
      <c r="O216" s="78">
        <f t="shared" si="13"/>
        <v>0</v>
      </c>
      <c r="P216" s="78">
        <f t="shared" si="14"/>
        <v>3.7124999999999999</v>
      </c>
      <c r="Q216" s="153">
        <f t="shared" si="15"/>
        <v>3.7500000000000033E-2</v>
      </c>
      <c r="R216" s="251"/>
    </row>
    <row r="217" spans="2:18" s="3" customFormat="1" ht="27.95" customHeight="1">
      <c r="B217" s="249"/>
      <c r="C217" s="255"/>
      <c r="D217" s="17" t="s">
        <v>2274</v>
      </c>
      <c r="E217" s="18" t="s">
        <v>890</v>
      </c>
      <c r="F217" s="19" t="s">
        <v>1297</v>
      </c>
      <c r="G217" s="14" t="s">
        <v>12</v>
      </c>
      <c r="H217" s="15">
        <v>0.8</v>
      </c>
      <c r="I217" s="179" t="s">
        <v>19</v>
      </c>
      <c r="J217" s="13" t="s">
        <v>946</v>
      </c>
      <c r="K217" s="165" t="s">
        <v>18</v>
      </c>
      <c r="L217" s="13" t="s">
        <v>109</v>
      </c>
      <c r="M217" s="85">
        <v>0.2</v>
      </c>
      <c r="N217" s="15">
        <f t="shared" si="12"/>
        <v>0</v>
      </c>
      <c r="O217" s="78">
        <f t="shared" si="13"/>
        <v>0.16000000000000003</v>
      </c>
      <c r="P217" s="78">
        <f t="shared" si="14"/>
        <v>0</v>
      </c>
      <c r="Q217" s="153">
        <f t="shared" si="15"/>
        <v>0</v>
      </c>
      <c r="R217" s="251"/>
    </row>
    <row r="218" spans="2:18" s="3" customFormat="1" ht="27.95" customHeight="1">
      <c r="B218" s="249"/>
      <c r="C218" s="255"/>
      <c r="D218" s="20"/>
      <c r="E218" s="21"/>
      <c r="F218" s="31"/>
      <c r="G218" s="14" t="s">
        <v>13</v>
      </c>
      <c r="H218" s="15">
        <v>0.1</v>
      </c>
      <c r="I218" s="165" t="s">
        <v>25</v>
      </c>
      <c r="J218" s="13" t="s">
        <v>2344</v>
      </c>
      <c r="K218" s="165" t="s">
        <v>28</v>
      </c>
      <c r="L218" s="206" t="s">
        <v>2198</v>
      </c>
      <c r="M218" s="85">
        <f>M217</f>
        <v>0.2</v>
      </c>
      <c r="N218" s="15">
        <f t="shared" si="12"/>
        <v>0.99</v>
      </c>
      <c r="O218" s="78">
        <f t="shared" si="13"/>
        <v>0</v>
      </c>
      <c r="P218" s="78">
        <f t="shared" si="14"/>
        <v>1.9800000000000005E-2</v>
      </c>
      <c r="Q218" s="153">
        <f t="shared" si="15"/>
        <v>2.0000000000000023E-4</v>
      </c>
      <c r="R218" s="251"/>
    </row>
    <row r="219" spans="2:18" s="3" customFormat="1" ht="27.95" customHeight="1">
      <c r="B219" s="249"/>
      <c r="C219" s="255"/>
      <c r="D219" s="20"/>
      <c r="E219" s="21"/>
      <c r="F219" s="31"/>
      <c r="G219" s="90" t="s">
        <v>14</v>
      </c>
      <c r="H219" s="172">
        <v>0.1</v>
      </c>
      <c r="I219" s="179" t="s">
        <v>19</v>
      </c>
      <c r="J219" s="180" t="s">
        <v>946</v>
      </c>
      <c r="K219" s="179" t="s">
        <v>18</v>
      </c>
      <c r="L219" s="180" t="s">
        <v>109</v>
      </c>
      <c r="M219" s="93">
        <f>M218</f>
        <v>0.2</v>
      </c>
      <c r="N219" s="15">
        <f t="shared" si="12"/>
        <v>0</v>
      </c>
      <c r="O219" s="78">
        <f t="shared" si="13"/>
        <v>2.0000000000000004E-2</v>
      </c>
      <c r="P219" s="78">
        <f t="shared" si="14"/>
        <v>0</v>
      </c>
      <c r="Q219" s="153">
        <f t="shared" si="15"/>
        <v>0</v>
      </c>
      <c r="R219" s="251"/>
    </row>
    <row r="220" spans="2:18" s="3" customFormat="1" ht="27.95" customHeight="1">
      <c r="B220" s="249"/>
      <c r="C220" s="255"/>
      <c r="D220" s="17" t="s">
        <v>2275</v>
      </c>
      <c r="E220" s="18" t="s">
        <v>890</v>
      </c>
      <c r="F220" s="19" t="s">
        <v>1307</v>
      </c>
      <c r="G220" s="14" t="s">
        <v>12</v>
      </c>
      <c r="H220" s="15">
        <v>0.8</v>
      </c>
      <c r="I220" s="165" t="s">
        <v>25</v>
      </c>
      <c r="J220" s="13" t="s">
        <v>2345</v>
      </c>
      <c r="K220" s="165" t="s">
        <v>28</v>
      </c>
      <c r="L220" s="206" t="s">
        <v>2198</v>
      </c>
      <c r="M220" s="85">
        <v>0.2</v>
      </c>
      <c r="N220" s="15">
        <f t="shared" si="12"/>
        <v>0.99</v>
      </c>
      <c r="O220" s="78">
        <f t="shared" si="13"/>
        <v>0</v>
      </c>
      <c r="P220" s="78">
        <f t="shared" si="14"/>
        <v>0.15840000000000004</v>
      </c>
      <c r="Q220" s="153">
        <f t="shared" si="15"/>
        <v>1.6000000000000018E-3</v>
      </c>
      <c r="R220" s="251"/>
    </row>
    <row r="221" spans="2:18" s="3" customFormat="1" ht="27.95" customHeight="1">
      <c r="B221" s="249"/>
      <c r="C221" s="255"/>
      <c r="D221" s="20"/>
      <c r="E221" s="21"/>
      <c r="F221" s="31"/>
      <c r="G221" s="14" t="s">
        <v>13</v>
      </c>
      <c r="H221" s="15">
        <v>0.1</v>
      </c>
      <c r="I221" s="165" t="s">
        <v>19</v>
      </c>
      <c r="J221" s="180" t="s">
        <v>946</v>
      </c>
      <c r="K221" s="179" t="s">
        <v>18</v>
      </c>
      <c r="L221" s="180" t="s">
        <v>109</v>
      </c>
      <c r="M221" s="85">
        <f>M220</f>
        <v>0.2</v>
      </c>
      <c r="N221" s="15">
        <f t="shared" si="12"/>
        <v>0</v>
      </c>
      <c r="O221" s="78">
        <f t="shared" si="13"/>
        <v>2.0000000000000004E-2</v>
      </c>
      <c r="P221" s="78">
        <f t="shared" si="14"/>
        <v>0</v>
      </c>
      <c r="Q221" s="153">
        <f t="shared" si="15"/>
        <v>0</v>
      </c>
      <c r="R221" s="251"/>
    </row>
    <row r="222" spans="2:18" s="3" customFormat="1" ht="27.95" customHeight="1">
      <c r="B222" s="249"/>
      <c r="C222" s="255"/>
      <c r="D222" s="20"/>
      <c r="E222" s="21"/>
      <c r="F222" s="31"/>
      <c r="G222" s="90" t="s">
        <v>14</v>
      </c>
      <c r="H222" s="172">
        <v>0.1</v>
      </c>
      <c r="I222" s="179" t="s">
        <v>19</v>
      </c>
      <c r="J222" s="180" t="s">
        <v>946</v>
      </c>
      <c r="K222" s="179" t="s">
        <v>18</v>
      </c>
      <c r="L222" s="180" t="s">
        <v>109</v>
      </c>
      <c r="M222" s="93">
        <f>M221</f>
        <v>0.2</v>
      </c>
      <c r="N222" s="15">
        <f t="shared" si="12"/>
        <v>0</v>
      </c>
      <c r="O222" s="78">
        <f t="shared" si="13"/>
        <v>2.0000000000000004E-2</v>
      </c>
      <c r="P222" s="78">
        <f t="shared" si="14"/>
        <v>0</v>
      </c>
      <c r="Q222" s="153">
        <f t="shared" si="15"/>
        <v>0</v>
      </c>
      <c r="R222" s="251"/>
    </row>
    <row r="223" spans="2:18" s="3" customFormat="1" ht="27.95" customHeight="1">
      <c r="B223" s="249"/>
      <c r="C223" s="255"/>
      <c r="D223" s="17" t="s">
        <v>2276</v>
      </c>
      <c r="E223" s="18" t="s">
        <v>22</v>
      </c>
      <c r="F223" s="19" t="s">
        <v>819</v>
      </c>
      <c r="G223" s="14" t="s">
        <v>12</v>
      </c>
      <c r="H223" s="15">
        <v>0.4</v>
      </c>
      <c r="I223" s="179" t="s">
        <v>19</v>
      </c>
      <c r="J223" s="180" t="s">
        <v>946</v>
      </c>
      <c r="K223" s="179" t="s">
        <v>18</v>
      </c>
      <c r="L223" s="180" t="s">
        <v>109</v>
      </c>
      <c r="M223" s="85">
        <v>2</v>
      </c>
      <c r="N223" s="15">
        <f t="shared" si="12"/>
        <v>0</v>
      </c>
      <c r="O223" s="78">
        <f t="shared" si="13"/>
        <v>0.8</v>
      </c>
      <c r="P223" s="78">
        <f t="shared" si="14"/>
        <v>0</v>
      </c>
      <c r="Q223" s="153">
        <f t="shared" si="15"/>
        <v>0</v>
      </c>
      <c r="R223" s="251"/>
    </row>
    <row r="224" spans="2:18" s="3" customFormat="1" ht="27.95" customHeight="1">
      <c r="B224" s="249"/>
      <c r="C224" s="255"/>
      <c r="D224" s="20"/>
      <c r="E224" s="21"/>
      <c r="F224" s="31"/>
      <c r="G224" s="14" t="s">
        <v>13</v>
      </c>
      <c r="H224" s="15">
        <v>0.4</v>
      </c>
      <c r="I224" s="165" t="s">
        <v>25</v>
      </c>
      <c r="J224" s="13" t="s">
        <v>2343</v>
      </c>
      <c r="K224" s="165" t="s">
        <v>28</v>
      </c>
      <c r="L224" s="206" t="s">
        <v>2198</v>
      </c>
      <c r="M224" s="85">
        <f>M223</f>
        <v>2</v>
      </c>
      <c r="N224" s="15">
        <f t="shared" si="12"/>
        <v>0.99</v>
      </c>
      <c r="O224" s="78">
        <f t="shared" si="13"/>
        <v>0</v>
      </c>
      <c r="P224" s="78">
        <f t="shared" si="14"/>
        <v>0.79200000000000004</v>
      </c>
      <c r="Q224" s="153">
        <f t="shared" si="15"/>
        <v>8.0000000000000071E-3</v>
      </c>
      <c r="R224" s="251"/>
    </row>
    <row r="225" spans="2:18" s="3" customFormat="1" ht="27.95" customHeight="1">
      <c r="B225" s="249"/>
      <c r="C225" s="255"/>
      <c r="D225" s="20"/>
      <c r="E225" s="21"/>
      <c r="F225" s="31"/>
      <c r="G225" s="90" t="s">
        <v>14</v>
      </c>
      <c r="H225" s="172">
        <v>0.2</v>
      </c>
      <c r="I225" s="179" t="s">
        <v>19</v>
      </c>
      <c r="J225" s="180" t="s">
        <v>946</v>
      </c>
      <c r="K225" s="179" t="s">
        <v>18</v>
      </c>
      <c r="L225" s="180" t="s">
        <v>109</v>
      </c>
      <c r="M225" s="93">
        <f>M224</f>
        <v>2</v>
      </c>
      <c r="N225" s="172">
        <f t="shared" si="12"/>
        <v>0</v>
      </c>
      <c r="O225" s="174">
        <f t="shared" si="13"/>
        <v>0.4</v>
      </c>
      <c r="P225" s="174">
        <f t="shared" si="14"/>
        <v>0</v>
      </c>
      <c r="Q225" s="175">
        <f t="shared" si="15"/>
        <v>0</v>
      </c>
      <c r="R225" s="251"/>
    </row>
    <row r="226" spans="2:18" s="3" customFormat="1" ht="27.95" customHeight="1">
      <c r="B226" s="249"/>
      <c r="C226" s="255"/>
      <c r="D226" s="17" t="s">
        <v>4417</v>
      </c>
      <c r="E226" s="18" t="s">
        <v>890</v>
      </c>
      <c r="F226" s="19" t="s">
        <v>4403</v>
      </c>
      <c r="G226" s="14" t="s">
        <v>12</v>
      </c>
      <c r="H226" s="15">
        <v>0.8</v>
      </c>
      <c r="I226" s="165" t="s">
        <v>16</v>
      </c>
      <c r="J226" s="208" t="s">
        <v>4423</v>
      </c>
      <c r="K226" s="165" t="s">
        <v>17</v>
      </c>
      <c r="L226" s="207" t="s">
        <v>4424</v>
      </c>
      <c r="M226" s="85">
        <v>0.2</v>
      </c>
      <c r="N226" s="15">
        <f t="shared" si="12"/>
        <v>0.99</v>
      </c>
      <c r="O226" s="78">
        <f t="shared" si="13"/>
        <v>0</v>
      </c>
      <c r="P226" s="78">
        <f t="shared" si="14"/>
        <v>0.15840000000000004</v>
      </c>
      <c r="Q226" s="153">
        <f t="shared" si="15"/>
        <v>1.6000000000000018E-3</v>
      </c>
      <c r="R226" s="251"/>
    </row>
    <row r="227" spans="2:18" s="3" customFormat="1" ht="27.95" customHeight="1">
      <c r="B227" s="249"/>
      <c r="C227" s="255"/>
      <c r="D227" s="20"/>
      <c r="E227" s="21"/>
      <c r="F227" s="31"/>
      <c r="G227" s="14" t="s">
        <v>13</v>
      </c>
      <c r="H227" s="15">
        <v>0.1</v>
      </c>
      <c r="I227" s="16" t="s">
        <v>15</v>
      </c>
      <c r="J227" s="92" t="s">
        <v>946</v>
      </c>
      <c r="K227" s="91" t="s">
        <v>18</v>
      </c>
      <c r="L227" s="173" t="s">
        <v>109</v>
      </c>
      <c r="M227" s="85">
        <f>M226</f>
        <v>0.2</v>
      </c>
      <c r="N227" s="15">
        <f t="shared" si="12"/>
        <v>0</v>
      </c>
      <c r="O227" s="78">
        <f t="shared" si="13"/>
        <v>2.0000000000000004E-2</v>
      </c>
      <c r="P227" s="78">
        <f t="shared" si="14"/>
        <v>0</v>
      </c>
      <c r="Q227" s="153">
        <f t="shared" si="15"/>
        <v>0</v>
      </c>
      <c r="R227" s="251"/>
    </row>
    <row r="228" spans="2:18" s="3" customFormat="1" ht="27.95" customHeight="1">
      <c r="B228" s="249"/>
      <c r="C228" s="255"/>
      <c r="D228" s="20"/>
      <c r="E228" s="21"/>
      <c r="F228" s="31"/>
      <c r="G228" s="90" t="s">
        <v>14</v>
      </c>
      <c r="H228" s="172">
        <v>0.1</v>
      </c>
      <c r="I228" s="16" t="s">
        <v>15</v>
      </c>
      <c r="J228" s="92" t="s">
        <v>946</v>
      </c>
      <c r="K228" s="91" t="s">
        <v>18</v>
      </c>
      <c r="L228" s="173" t="s">
        <v>109</v>
      </c>
      <c r="M228" s="93">
        <f>M227</f>
        <v>0.2</v>
      </c>
      <c r="N228" s="15">
        <f t="shared" si="12"/>
        <v>0</v>
      </c>
      <c r="O228" s="78">
        <f t="shared" si="13"/>
        <v>2.0000000000000004E-2</v>
      </c>
      <c r="P228" s="78">
        <f t="shared" si="14"/>
        <v>0</v>
      </c>
      <c r="Q228" s="153">
        <f t="shared" si="15"/>
        <v>0</v>
      </c>
      <c r="R228" s="251"/>
    </row>
    <row r="229" spans="2:18" s="3" customFormat="1" ht="27.95" customHeight="1">
      <c r="B229" s="249"/>
      <c r="C229" s="255"/>
      <c r="D229" s="17" t="s">
        <v>4419</v>
      </c>
      <c r="E229" s="18" t="s">
        <v>22</v>
      </c>
      <c r="F229" s="19" t="s">
        <v>819</v>
      </c>
      <c r="G229" s="14" t="s">
        <v>12</v>
      </c>
      <c r="H229" s="15">
        <v>0.4</v>
      </c>
      <c r="I229" s="179" t="s">
        <v>15</v>
      </c>
      <c r="J229" s="180" t="s">
        <v>946</v>
      </c>
      <c r="K229" s="179" t="s">
        <v>18</v>
      </c>
      <c r="L229" s="180" t="s">
        <v>109</v>
      </c>
      <c r="M229" s="85">
        <v>2</v>
      </c>
      <c r="N229" s="15">
        <f t="shared" ref="N229:N231" si="16">IF(K229="Detected", 0.99,0)</f>
        <v>0</v>
      </c>
      <c r="O229" s="78">
        <f t="shared" ref="O229:O231" si="17">IF(I229="Safe", M229*H229,0)</f>
        <v>0.8</v>
      </c>
      <c r="P229" s="78">
        <f t="shared" ref="P229:P231" si="18">IF(I229="Dangerous",M229*H229*N229,0)</f>
        <v>0</v>
      </c>
      <c r="Q229" s="153">
        <f t="shared" ref="Q229:Q231" si="19">IF(P229=0,0,M229*H229*(1-N229))</f>
        <v>0</v>
      </c>
      <c r="R229" s="251"/>
    </row>
    <row r="230" spans="2:18" s="3" customFormat="1" ht="27.95" customHeight="1">
      <c r="B230" s="249"/>
      <c r="C230" s="255"/>
      <c r="D230" s="20"/>
      <c r="E230" s="21"/>
      <c r="F230" s="31"/>
      <c r="G230" s="14" t="s">
        <v>13</v>
      </c>
      <c r="H230" s="15">
        <v>0.4</v>
      </c>
      <c r="I230" s="165" t="s">
        <v>25</v>
      </c>
      <c r="J230" s="208" t="s">
        <v>4423</v>
      </c>
      <c r="K230" s="165" t="s">
        <v>17</v>
      </c>
      <c r="L230" s="206" t="s">
        <v>2191</v>
      </c>
      <c r="M230" s="85">
        <f>M229</f>
        <v>2</v>
      </c>
      <c r="N230" s="15">
        <f t="shared" si="16"/>
        <v>0.99</v>
      </c>
      <c r="O230" s="78">
        <f t="shared" si="17"/>
        <v>0</v>
      </c>
      <c r="P230" s="78">
        <f t="shared" si="18"/>
        <v>0.79200000000000004</v>
      </c>
      <c r="Q230" s="153">
        <f t="shared" si="19"/>
        <v>8.0000000000000071E-3</v>
      </c>
      <c r="R230" s="251"/>
    </row>
    <row r="231" spans="2:18" s="3" customFormat="1" ht="27.95" customHeight="1">
      <c r="B231" s="249"/>
      <c r="C231" s="255"/>
      <c r="D231" s="20"/>
      <c r="E231" s="21"/>
      <c r="F231" s="31"/>
      <c r="G231" s="90" t="s">
        <v>14</v>
      </c>
      <c r="H231" s="172">
        <v>0.2</v>
      </c>
      <c r="I231" s="179" t="s">
        <v>15</v>
      </c>
      <c r="J231" s="180" t="s">
        <v>946</v>
      </c>
      <c r="K231" s="179" t="s">
        <v>18</v>
      </c>
      <c r="L231" s="180" t="s">
        <v>109</v>
      </c>
      <c r="M231" s="93">
        <f>M230</f>
        <v>2</v>
      </c>
      <c r="N231" s="172">
        <f t="shared" si="16"/>
        <v>0</v>
      </c>
      <c r="O231" s="174">
        <f t="shared" si="17"/>
        <v>0.4</v>
      </c>
      <c r="P231" s="174">
        <f t="shared" si="18"/>
        <v>0</v>
      </c>
      <c r="Q231" s="175">
        <f t="shared" si="19"/>
        <v>0</v>
      </c>
      <c r="R231" s="251"/>
    </row>
    <row r="232" spans="2:18" s="3" customFormat="1" ht="27.95" customHeight="1">
      <c r="B232" s="249"/>
      <c r="C232" s="255"/>
      <c r="D232" s="17" t="s">
        <v>4418</v>
      </c>
      <c r="E232" s="18" t="s">
        <v>890</v>
      </c>
      <c r="F232" s="19" t="s">
        <v>4405</v>
      </c>
      <c r="G232" s="14" t="s">
        <v>12</v>
      </c>
      <c r="H232" s="15">
        <v>0.8</v>
      </c>
      <c r="I232" s="16" t="s">
        <v>15</v>
      </c>
      <c r="J232" s="92" t="s">
        <v>946</v>
      </c>
      <c r="K232" s="91" t="s">
        <v>18</v>
      </c>
      <c r="L232" s="173" t="s">
        <v>109</v>
      </c>
      <c r="M232" s="85">
        <v>0.2</v>
      </c>
      <c r="N232" s="15">
        <f t="shared" si="12"/>
        <v>0</v>
      </c>
      <c r="O232" s="78">
        <f t="shared" si="13"/>
        <v>0.16000000000000003</v>
      </c>
      <c r="P232" s="78">
        <f t="shared" si="14"/>
        <v>0</v>
      </c>
      <c r="Q232" s="153">
        <f t="shared" si="15"/>
        <v>0</v>
      </c>
      <c r="R232" s="251"/>
    </row>
    <row r="233" spans="2:18" s="3" customFormat="1" ht="27.95" customHeight="1">
      <c r="B233" s="249"/>
      <c r="C233" s="255"/>
      <c r="D233" s="20"/>
      <c r="E233" s="21"/>
      <c r="F233" s="31"/>
      <c r="G233" s="14" t="s">
        <v>13</v>
      </c>
      <c r="H233" s="15">
        <v>0.1</v>
      </c>
      <c r="I233" s="165" t="s">
        <v>16</v>
      </c>
      <c r="J233" s="208" t="s">
        <v>4423</v>
      </c>
      <c r="K233" s="165" t="s">
        <v>17</v>
      </c>
      <c r="L233" s="206" t="s">
        <v>2191</v>
      </c>
      <c r="M233" s="85">
        <f>M232</f>
        <v>0.2</v>
      </c>
      <c r="N233" s="15">
        <f t="shared" si="12"/>
        <v>0.99</v>
      </c>
      <c r="O233" s="78">
        <f t="shared" si="13"/>
        <v>0</v>
      </c>
      <c r="P233" s="78">
        <f t="shared" si="14"/>
        <v>1.9800000000000005E-2</v>
      </c>
      <c r="Q233" s="153">
        <f t="shared" si="15"/>
        <v>2.0000000000000023E-4</v>
      </c>
      <c r="R233" s="251"/>
    </row>
    <row r="234" spans="2:18" s="3" customFormat="1" ht="27.95" customHeight="1">
      <c r="B234" s="249"/>
      <c r="C234" s="255"/>
      <c r="D234" s="20"/>
      <c r="E234" s="21"/>
      <c r="F234" s="31"/>
      <c r="G234" s="90" t="s">
        <v>14</v>
      </c>
      <c r="H234" s="172">
        <v>0.1</v>
      </c>
      <c r="I234" s="179" t="s">
        <v>15</v>
      </c>
      <c r="J234" s="180" t="s">
        <v>946</v>
      </c>
      <c r="K234" s="179" t="s">
        <v>18</v>
      </c>
      <c r="L234" s="173" t="s">
        <v>109</v>
      </c>
      <c r="M234" s="93">
        <f>M233</f>
        <v>0.2</v>
      </c>
      <c r="N234" s="15">
        <f t="shared" si="12"/>
        <v>0</v>
      </c>
      <c r="O234" s="78">
        <f t="shared" si="13"/>
        <v>2.0000000000000004E-2</v>
      </c>
      <c r="P234" s="78">
        <f t="shared" si="14"/>
        <v>0</v>
      </c>
      <c r="Q234" s="153">
        <f t="shared" si="15"/>
        <v>0</v>
      </c>
      <c r="R234" s="251"/>
    </row>
    <row r="235" spans="2:18" s="3" customFormat="1" ht="27.95" customHeight="1">
      <c r="B235" s="249"/>
      <c r="C235" s="255"/>
      <c r="D235" s="17" t="s">
        <v>4420</v>
      </c>
      <c r="E235" s="18" t="s">
        <v>1240</v>
      </c>
      <c r="F235" s="19" t="s">
        <v>1312</v>
      </c>
      <c r="G235" s="168" t="s">
        <v>356</v>
      </c>
      <c r="H235" s="164">
        <v>0.25</v>
      </c>
      <c r="I235" s="165" t="s">
        <v>16</v>
      </c>
      <c r="J235" s="208" t="s">
        <v>4423</v>
      </c>
      <c r="K235" s="165" t="s">
        <v>17</v>
      </c>
      <c r="L235" s="206" t="s">
        <v>2191</v>
      </c>
      <c r="M235" s="85">
        <v>15</v>
      </c>
      <c r="N235" s="15">
        <f t="shared" si="12"/>
        <v>0.99</v>
      </c>
      <c r="O235" s="78">
        <f t="shared" si="13"/>
        <v>0</v>
      </c>
      <c r="P235" s="78">
        <f t="shared" si="14"/>
        <v>3.7124999999999999</v>
      </c>
      <c r="Q235" s="153">
        <f t="shared" si="15"/>
        <v>3.7500000000000033E-2</v>
      </c>
      <c r="R235" s="251"/>
    </row>
    <row r="236" spans="2:18" s="3" customFormat="1" ht="27.95" customHeight="1">
      <c r="B236" s="249"/>
      <c r="C236" s="255"/>
      <c r="D236" s="20"/>
      <c r="E236" s="21"/>
      <c r="F236" s="31"/>
      <c r="G236" s="168" t="s">
        <v>886</v>
      </c>
      <c r="H236" s="164">
        <v>0.25</v>
      </c>
      <c r="I236" s="165" t="s">
        <v>16</v>
      </c>
      <c r="J236" s="208" t="s">
        <v>4423</v>
      </c>
      <c r="K236" s="165" t="s">
        <v>17</v>
      </c>
      <c r="L236" s="206" t="s">
        <v>2191</v>
      </c>
      <c r="M236" s="85">
        <f>M235</f>
        <v>15</v>
      </c>
      <c r="N236" s="15">
        <f t="shared" si="12"/>
        <v>0.99</v>
      </c>
      <c r="O236" s="78">
        <f t="shared" si="13"/>
        <v>0</v>
      </c>
      <c r="P236" s="78">
        <f t="shared" si="14"/>
        <v>3.7124999999999999</v>
      </c>
      <c r="Q236" s="153">
        <f t="shared" si="15"/>
        <v>3.7500000000000033E-2</v>
      </c>
      <c r="R236" s="251"/>
    </row>
    <row r="237" spans="2:18" s="3" customFormat="1" ht="27.95" customHeight="1">
      <c r="B237" s="249"/>
      <c r="C237" s="255"/>
      <c r="D237" s="20"/>
      <c r="E237" s="21"/>
      <c r="F237" s="31"/>
      <c r="G237" s="168" t="s">
        <v>887</v>
      </c>
      <c r="H237" s="164">
        <v>0.25</v>
      </c>
      <c r="I237" s="165" t="s">
        <v>16</v>
      </c>
      <c r="J237" s="208" t="s">
        <v>4423</v>
      </c>
      <c r="K237" s="165" t="s">
        <v>17</v>
      </c>
      <c r="L237" s="206" t="s">
        <v>2191</v>
      </c>
      <c r="M237" s="85">
        <f>M236</f>
        <v>15</v>
      </c>
      <c r="N237" s="15">
        <f t="shared" si="12"/>
        <v>0.99</v>
      </c>
      <c r="O237" s="78">
        <f t="shared" si="13"/>
        <v>0</v>
      </c>
      <c r="P237" s="78">
        <f t="shared" si="14"/>
        <v>3.7124999999999999</v>
      </c>
      <c r="Q237" s="153">
        <f t="shared" si="15"/>
        <v>3.7500000000000033E-2</v>
      </c>
      <c r="R237" s="251"/>
    </row>
    <row r="238" spans="2:18" s="3" customFormat="1" ht="27.95" customHeight="1">
      <c r="B238" s="249"/>
      <c r="C238" s="255"/>
      <c r="D238" s="20"/>
      <c r="E238" s="21"/>
      <c r="F238" s="31"/>
      <c r="G238" s="186" t="s">
        <v>359</v>
      </c>
      <c r="H238" s="183">
        <v>0.25</v>
      </c>
      <c r="I238" s="165" t="s">
        <v>16</v>
      </c>
      <c r="J238" s="208" t="s">
        <v>4423</v>
      </c>
      <c r="K238" s="165" t="s">
        <v>17</v>
      </c>
      <c r="L238" s="206" t="s">
        <v>2191</v>
      </c>
      <c r="M238" s="93">
        <f>M237</f>
        <v>15</v>
      </c>
      <c r="N238" s="15">
        <f t="shared" si="12"/>
        <v>0.99</v>
      </c>
      <c r="O238" s="78">
        <f t="shared" si="13"/>
        <v>0</v>
      </c>
      <c r="P238" s="78">
        <f t="shared" si="14"/>
        <v>3.7124999999999999</v>
      </c>
      <c r="Q238" s="153">
        <f t="shared" si="15"/>
        <v>3.7500000000000033E-2</v>
      </c>
      <c r="R238" s="251"/>
    </row>
    <row r="239" spans="2:18" s="3" customFormat="1" ht="27.95" customHeight="1">
      <c r="B239" s="249"/>
      <c r="C239" s="255"/>
      <c r="D239" s="17" t="s">
        <v>4421</v>
      </c>
      <c r="E239" s="18" t="s">
        <v>890</v>
      </c>
      <c r="F239" s="19" t="s">
        <v>4422</v>
      </c>
      <c r="G239" s="14" t="s">
        <v>12</v>
      </c>
      <c r="H239" s="15">
        <v>0.8</v>
      </c>
      <c r="I239" s="179" t="s">
        <v>15</v>
      </c>
      <c r="J239" s="13" t="s">
        <v>946</v>
      </c>
      <c r="K239" s="165" t="s">
        <v>18</v>
      </c>
      <c r="L239" s="13" t="s">
        <v>109</v>
      </c>
      <c r="M239" s="85">
        <v>0.2</v>
      </c>
      <c r="N239" s="15">
        <f t="shared" si="12"/>
        <v>0</v>
      </c>
      <c r="O239" s="78">
        <f t="shared" si="13"/>
        <v>0.16000000000000003</v>
      </c>
      <c r="P239" s="78">
        <f t="shared" si="14"/>
        <v>0</v>
      </c>
      <c r="Q239" s="153">
        <f t="shared" si="15"/>
        <v>0</v>
      </c>
      <c r="R239" s="251"/>
    </row>
    <row r="240" spans="2:18" s="3" customFormat="1" ht="27.95" customHeight="1">
      <c r="B240" s="249"/>
      <c r="C240" s="255"/>
      <c r="D240" s="20"/>
      <c r="E240" s="21"/>
      <c r="F240" s="31"/>
      <c r="G240" s="14" t="s">
        <v>13</v>
      </c>
      <c r="H240" s="15">
        <v>0.1</v>
      </c>
      <c r="I240" s="165" t="s">
        <v>16</v>
      </c>
      <c r="J240" s="208" t="s">
        <v>4423</v>
      </c>
      <c r="K240" s="165" t="s">
        <v>17</v>
      </c>
      <c r="L240" s="206" t="s">
        <v>2191</v>
      </c>
      <c r="M240" s="85">
        <f>M239</f>
        <v>0.2</v>
      </c>
      <c r="N240" s="15">
        <f t="shared" si="12"/>
        <v>0.99</v>
      </c>
      <c r="O240" s="78">
        <f t="shared" si="13"/>
        <v>0</v>
      </c>
      <c r="P240" s="78">
        <f t="shared" si="14"/>
        <v>1.9800000000000005E-2</v>
      </c>
      <c r="Q240" s="153">
        <f t="shared" si="15"/>
        <v>2.0000000000000023E-4</v>
      </c>
      <c r="R240" s="251"/>
    </row>
    <row r="241" spans="2:18" s="3" customFormat="1" ht="27.95" customHeight="1">
      <c r="B241" s="249"/>
      <c r="C241" s="255"/>
      <c r="D241" s="20"/>
      <c r="E241" s="21"/>
      <c r="F241" s="31"/>
      <c r="G241" s="90" t="s">
        <v>14</v>
      </c>
      <c r="H241" s="172">
        <v>0.1</v>
      </c>
      <c r="I241" s="179" t="s">
        <v>15</v>
      </c>
      <c r="J241" s="180" t="s">
        <v>946</v>
      </c>
      <c r="K241" s="179" t="s">
        <v>18</v>
      </c>
      <c r="L241" s="180" t="s">
        <v>109</v>
      </c>
      <c r="M241" s="93">
        <f>M240</f>
        <v>0.2</v>
      </c>
      <c r="N241" s="15">
        <f t="shared" si="12"/>
        <v>0</v>
      </c>
      <c r="O241" s="78">
        <f t="shared" si="13"/>
        <v>2.0000000000000004E-2</v>
      </c>
      <c r="P241" s="78">
        <f t="shared" si="14"/>
        <v>0</v>
      </c>
      <c r="Q241" s="153">
        <f t="shared" si="15"/>
        <v>0</v>
      </c>
      <c r="R241" s="251"/>
    </row>
    <row r="242" spans="2:18" s="3" customFormat="1" ht="27.95" customHeight="1">
      <c r="B242" s="249"/>
      <c r="C242" s="255"/>
      <c r="D242" s="17" t="s">
        <v>4425</v>
      </c>
      <c r="E242" s="18" t="s">
        <v>890</v>
      </c>
      <c r="F242" s="19" t="s">
        <v>4426</v>
      </c>
      <c r="G242" s="14" t="s">
        <v>12</v>
      </c>
      <c r="H242" s="15">
        <v>0.8</v>
      </c>
      <c r="I242" s="165" t="s">
        <v>16</v>
      </c>
      <c r="J242" s="208" t="s">
        <v>4431</v>
      </c>
      <c r="K242" s="165" t="s">
        <v>17</v>
      </c>
      <c r="L242" s="207" t="s">
        <v>4424</v>
      </c>
      <c r="M242" s="85">
        <v>0.2</v>
      </c>
      <c r="N242" s="15">
        <f t="shared" ref="N242:N253" si="20">IF(K242="Detected", 0.99,0)</f>
        <v>0.99</v>
      </c>
      <c r="O242" s="78">
        <f t="shared" ref="O242:O253" si="21">IF(I242="Safe", M242*H242,0)</f>
        <v>0</v>
      </c>
      <c r="P242" s="78">
        <f t="shared" ref="P242:P253" si="22">IF(I242="Dangerous",M242*H242*N242,0)</f>
        <v>0.15840000000000004</v>
      </c>
      <c r="Q242" s="153">
        <f t="shared" ref="Q242:Q253" si="23">IF(P242=0,0,M242*H242*(1-N242))</f>
        <v>1.6000000000000018E-3</v>
      </c>
      <c r="R242" s="251"/>
    </row>
    <row r="243" spans="2:18" s="3" customFormat="1" ht="27.95" customHeight="1">
      <c r="B243" s="249"/>
      <c r="C243" s="255"/>
      <c r="D243" s="20"/>
      <c r="E243" s="21"/>
      <c r="F243" s="31"/>
      <c r="G243" s="14" t="s">
        <v>13</v>
      </c>
      <c r="H243" s="15">
        <v>0.1</v>
      </c>
      <c r="I243" s="16" t="s">
        <v>15</v>
      </c>
      <c r="J243" s="92" t="s">
        <v>946</v>
      </c>
      <c r="K243" s="91" t="s">
        <v>18</v>
      </c>
      <c r="L243" s="173" t="s">
        <v>109</v>
      </c>
      <c r="M243" s="85">
        <f>M242</f>
        <v>0.2</v>
      </c>
      <c r="N243" s="15">
        <f t="shared" si="20"/>
        <v>0</v>
      </c>
      <c r="O243" s="78">
        <f t="shared" si="21"/>
        <v>2.0000000000000004E-2</v>
      </c>
      <c r="P243" s="78">
        <f t="shared" si="22"/>
        <v>0</v>
      </c>
      <c r="Q243" s="153">
        <f t="shared" si="23"/>
        <v>0</v>
      </c>
      <c r="R243" s="251"/>
    </row>
    <row r="244" spans="2:18" s="3" customFormat="1" ht="27.95" customHeight="1">
      <c r="B244" s="249"/>
      <c r="C244" s="255"/>
      <c r="D244" s="20"/>
      <c r="E244" s="21"/>
      <c r="F244" s="31"/>
      <c r="G244" s="90" t="s">
        <v>14</v>
      </c>
      <c r="H244" s="172">
        <v>0.1</v>
      </c>
      <c r="I244" s="16" t="s">
        <v>15</v>
      </c>
      <c r="J244" s="92" t="s">
        <v>946</v>
      </c>
      <c r="K244" s="91" t="s">
        <v>18</v>
      </c>
      <c r="L244" s="173" t="s">
        <v>109</v>
      </c>
      <c r="M244" s="93">
        <f>M243</f>
        <v>0.2</v>
      </c>
      <c r="N244" s="15">
        <f t="shared" si="20"/>
        <v>0</v>
      </c>
      <c r="O244" s="78">
        <f t="shared" si="21"/>
        <v>2.0000000000000004E-2</v>
      </c>
      <c r="P244" s="78">
        <f t="shared" si="22"/>
        <v>0</v>
      </c>
      <c r="Q244" s="153">
        <f t="shared" si="23"/>
        <v>0</v>
      </c>
      <c r="R244" s="251"/>
    </row>
    <row r="245" spans="2:18" s="3" customFormat="1" ht="27.95" customHeight="1">
      <c r="B245" s="249"/>
      <c r="C245" s="255"/>
      <c r="D245" s="17" t="s">
        <v>4427</v>
      </c>
      <c r="E245" s="18" t="s">
        <v>22</v>
      </c>
      <c r="F245" s="19" t="s">
        <v>819</v>
      </c>
      <c r="G245" s="14" t="s">
        <v>12</v>
      </c>
      <c r="H245" s="15">
        <v>0.4</v>
      </c>
      <c r="I245" s="179" t="s">
        <v>15</v>
      </c>
      <c r="J245" s="180" t="s">
        <v>946</v>
      </c>
      <c r="K245" s="179" t="s">
        <v>18</v>
      </c>
      <c r="L245" s="180" t="s">
        <v>109</v>
      </c>
      <c r="M245" s="85">
        <v>2</v>
      </c>
      <c r="N245" s="15">
        <f t="shared" si="20"/>
        <v>0</v>
      </c>
      <c r="O245" s="78">
        <f t="shared" si="21"/>
        <v>0.8</v>
      </c>
      <c r="P245" s="78">
        <f t="shared" si="22"/>
        <v>0</v>
      </c>
      <c r="Q245" s="153">
        <f t="shared" si="23"/>
        <v>0</v>
      </c>
      <c r="R245" s="251"/>
    </row>
    <row r="246" spans="2:18" s="3" customFormat="1" ht="27.95" customHeight="1">
      <c r="B246" s="249"/>
      <c r="C246" s="255"/>
      <c r="D246" s="20"/>
      <c r="E246" s="21"/>
      <c r="F246" s="31"/>
      <c r="G246" s="14" t="s">
        <v>13</v>
      </c>
      <c r="H246" s="15">
        <v>0.4</v>
      </c>
      <c r="I246" s="165" t="s">
        <v>25</v>
      </c>
      <c r="J246" s="208" t="s">
        <v>4431</v>
      </c>
      <c r="K246" s="165" t="s">
        <v>17</v>
      </c>
      <c r="L246" s="206" t="s">
        <v>2191</v>
      </c>
      <c r="M246" s="85">
        <f>M245</f>
        <v>2</v>
      </c>
      <c r="N246" s="15">
        <f t="shared" si="20"/>
        <v>0.99</v>
      </c>
      <c r="O246" s="78">
        <f t="shared" si="21"/>
        <v>0</v>
      </c>
      <c r="P246" s="78">
        <f t="shared" si="22"/>
        <v>0.79200000000000004</v>
      </c>
      <c r="Q246" s="153">
        <f t="shared" si="23"/>
        <v>8.0000000000000071E-3</v>
      </c>
      <c r="R246" s="251"/>
    </row>
    <row r="247" spans="2:18" s="3" customFormat="1" ht="27.95" customHeight="1">
      <c r="B247" s="249"/>
      <c r="C247" s="255"/>
      <c r="D247" s="20"/>
      <c r="E247" s="21"/>
      <c r="F247" s="31"/>
      <c r="G247" s="90" t="s">
        <v>14</v>
      </c>
      <c r="H247" s="172">
        <v>0.2</v>
      </c>
      <c r="I247" s="179" t="s">
        <v>15</v>
      </c>
      <c r="J247" s="180" t="s">
        <v>946</v>
      </c>
      <c r="K247" s="179" t="s">
        <v>18</v>
      </c>
      <c r="L247" s="180" t="s">
        <v>109</v>
      </c>
      <c r="M247" s="93">
        <f>M246</f>
        <v>2</v>
      </c>
      <c r="N247" s="172">
        <f t="shared" si="20"/>
        <v>0</v>
      </c>
      <c r="O247" s="174">
        <f t="shared" si="21"/>
        <v>0.4</v>
      </c>
      <c r="P247" s="174">
        <f t="shared" si="22"/>
        <v>0</v>
      </c>
      <c r="Q247" s="175">
        <f t="shared" si="23"/>
        <v>0</v>
      </c>
      <c r="R247" s="251"/>
    </row>
    <row r="248" spans="2:18" s="3" customFormat="1" ht="27.95" customHeight="1">
      <c r="B248" s="249"/>
      <c r="C248" s="255"/>
      <c r="D248" s="17" t="s">
        <v>4428</v>
      </c>
      <c r="E248" s="18" t="s">
        <v>890</v>
      </c>
      <c r="F248" s="19" t="s">
        <v>4429</v>
      </c>
      <c r="G248" s="14" t="s">
        <v>12</v>
      </c>
      <c r="H248" s="15">
        <v>0.8</v>
      </c>
      <c r="I248" s="16" t="s">
        <v>15</v>
      </c>
      <c r="J248" s="92" t="s">
        <v>946</v>
      </c>
      <c r="K248" s="91" t="s">
        <v>18</v>
      </c>
      <c r="L248" s="173" t="s">
        <v>109</v>
      </c>
      <c r="M248" s="85">
        <v>0.2</v>
      </c>
      <c r="N248" s="15">
        <f t="shared" si="20"/>
        <v>0</v>
      </c>
      <c r="O248" s="78">
        <f t="shared" si="21"/>
        <v>0.16000000000000003</v>
      </c>
      <c r="P248" s="78">
        <f t="shared" si="22"/>
        <v>0</v>
      </c>
      <c r="Q248" s="153">
        <f t="shared" si="23"/>
        <v>0</v>
      </c>
      <c r="R248" s="251"/>
    </row>
    <row r="249" spans="2:18" s="3" customFormat="1" ht="27.95" customHeight="1">
      <c r="B249" s="249"/>
      <c r="C249" s="255"/>
      <c r="D249" s="20"/>
      <c r="E249" s="21"/>
      <c r="F249" s="31"/>
      <c r="G249" s="14" t="s">
        <v>13</v>
      </c>
      <c r="H249" s="15">
        <v>0.1</v>
      </c>
      <c r="I249" s="165" t="s">
        <v>16</v>
      </c>
      <c r="J249" s="208" t="s">
        <v>4431</v>
      </c>
      <c r="K249" s="165" t="s">
        <v>17</v>
      </c>
      <c r="L249" s="206" t="s">
        <v>2191</v>
      </c>
      <c r="M249" s="85">
        <f>M248</f>
        <v>0.2</v>
      </c>
      <c r="N249" s="15">
        <f t="shared" si="20"/>
        <v>0.99</v>
      </c>
      <c r="O249" s="78">
        <f t="shared" si="21"/>
        <v>0</v>
      </c>
      <c r="P249" s="78">
        <f t="shared" si="22"/>
        <v>1.9800000000000005E-2</v>
      </c>
      <c r="Q249" s="153">
        <f t="shared" si="23"/>
        <v>2.0000000000000023E-4</v>
      </c>
      <c r="R249" s="251"/>
    </row>
    <row r="250" spans="2:18" s="3" customFormat="1" ht="27.95" customHeight="1">
      <c r="B250" s="249"/>
      <c r="C250" s="255"/>
      <c r="D250" s="20"/>
      <c r="E250" s="21"/>
      <c r="F250" s="31"/>
      <c r="G250" s="90" t="s">
        <v>14</v>
      </c>
      <c r="H250" s="172">
        <v>0.1</v>
      </c>
      <c r="I250" s="179" t="s">
        <v>15</v>
      </c>
      <c r="J250" s="180" t="s">
        <v>946</v>
      </c>
      <c r="K250" s="179" t="s">
        <v>18</v>
      </c>
      <c r="L250" s="173" t="s">
        <v>109</v>
      </c>
      <c r="M250" s="93">
        <f>M249</f>
        <v>0.2</v>
      </c>
      <c r="N250" s="15">
        <f t="shared" si="20"/>
        <v>0</v>
      </c>
      <c r="O250" s="78">
        <f t="shared" si="21"/>
        <v>2.0000000000000004E-2</v>
      </c>
      <c r="P250" s="78">
        <f t="shared" si="22"/>
        <v>0</v>
      </c>
      <c r="Q250" s="153">
        <f t="shared" si="23"/>
        <v>0</v>
      </c>
      <c r="R250" s="251"/>
    </row>
    <row r="251" spans="2:18" s="3" customFormat="1" ht="27.95" customHeight="1">
      <c r="B251" s="249"/>
      <c r="C251" s="255"/>
      <c r="D251" s="17" t="s">
        <v>4430</v>
      </c>
      <c r="E251" s="18" t="s">
        <v>890</v>
      </c>
      <c r="F251" s="19" t="s">
        <v>4422</v>
      </c>
      <c r="G251" s="14" t="s">
        <v>12</v>
      </c>
      <c r="H251" s="15">
        <v>0.8</v>
      </c>
      <c r="I251" s="179" t="s">
        <v>15</v>
      </c>
      <c r="J251" s="13" t="s">
        <v>946</v>
      </c>
      <c r="K251" s="165" t="s">
        <v>18</v>
      </c>
      <c r="L251" s="13" t="s">
        <v>109</v>
      </c>
      <c r="M251" s="85">
        <v>0.2</v>
      </c>
      <c r="N251" s="15">
        <f t="shared" si="20"/>
        <v>0</v>
      </c>
      <c r="O251" s="78">
        <f t="shared" si="21"/>
        <v>0.16000000000000003</v>
      </c>
      <c r="P251" s="78">
        <f t="shared" si="22"/>
        <v>0</v>
      </c>
      <c r="Q251" s="153">
        <f t="shared" si="23"/>
        <v>0</v>
      </c>
      <c r="R251" s="251"/>
    </row>
    <row r="252" spans="2:18" s="3" customFormat="1" ht="27.95" customHeight="1">
      <c r="B252" s="249"/>
      <c r="C252" s="255"/>
      <c r="D252" s="20"/>
      <c r="E252" s="21"/>
      <c r="F252" s="31"/>
      <c r="G252" s="14" t="s">
        <v>13</v>
      </c>
      <c r="H252" s="15">
        <v>0.1</v>
      </c>
      <c r="I252" s="165" t="s">
        <v>16</v>
      </c>
      <c r="J252" s="208" t="s">
        <v>4431</v>
      </c>
      <c r="K252" s="165" t="s">
        <v>17</v>
      </c>
      <c r="L252" s="206" t="s">
        <v>2191</v>
      </c>
      <c r="M252" s="85">
        <f>M251</f>
        <v>0.2</v>
      </c>
      <c r="N252" s="15">
        <f t="shared" si="20"/>
        <v>0.99</v>
      </c>
      <c r="O252" s="78">
        <f t="shared" si="21"/>
        <v>0</v>
      </c>
      <c r="P252" s="78">
        <f t="shared" si="22"/>
        <v>1.9800000000000005E-2</v>
      </c>
      <c r="Q252" s="153">
        <f t="shared" si="23"/>
        <v>2.0000000000000023E-4</v>
      </c>
      <c r="R252" s="251"/>
    </row>
    <row r="253" spans="2:18" s="3" customFormat="1" ht="27.95" customHeight="1" thickBot="1">
      <c r="B253" s="250"/>
      <c r="C253" s="189"/>
      <c r="D253" s="46"/>
      <c r="E253" s="43"/>
      <c r="F253" s="48"/>
      <c r="G253" s="49" t="s">
        <v>14</v>
      </c>
      <c r="H253" s="50">
        <v>0.1</v>
      </c>
      <c r="I253" s="198" t="s">
        <v>15</v>
      </c>
      <c r="J253" s="199" t="s">
        <v>946</v>
      </c>
      <c r="K253" s="198" t="s">
        <v>18</v>
      </c>
      <c r="L253" s="199" t="s">
        <v>109</v>
      </c>
      <c r="M253" s="86">
        <f>M252</f>
        <v>0.2</v>
      </c>
      <c r="N253" s="50">
        <f t="shared" si="20"/>
        <v>0</v>
      </c>
      <c r="O253" s="82">
        <f t="shared" si="21"/>
        <v>2.0000000000000004E-2</v>
      </c>
      <c r="P253" s="82">
        <f t="shared" si="22"/>
        <v>0</v>
      </c>
      <c r="Q253" s="154">
        <f t="shared" si="23"/>
        <v>0</v>
      </c>
      <c r="R253" s="197"/>
    </row>
    <row r="254" spans="2:18" s="3" customFormat="1">
      <c r="D254" s="1"/>
      <c r="E254" s="1"/>
      <c r="F254" s="1"/>
      <c r="G254" s="7"/>
      <c r="H254" s="1"/>
      <c r="I254" s="4"/>
      <c r="J254" s="10"/>
      <c r="K254" s="4"/>
      <c r="L254" s="10"/>
      <c r="M254" s="57"/>
      <c r="N254" s="59"/>
      <c r="O254" s="55"/>
      <c r="P254" s="55"/>
      <c r="Q254" s="55"/>
      <c r="R254" s="1"/>
    </row>
    <row r="255" spans="2:18" s="3" customFormat="1">
      <c r="D255" s="1"/>
      <c r="E255" s="1"/>
      <c r="F255" s="1"/>
      <c r="G255" s="7"/>
      <c r="H255" s="1"/>
      <c r="I255" s="4"/>
      <c r="J255" s="10"/>
      <c r="K255" s="4"/>
      <c r="L255" s="10"/>
      <c r="M255" s="57"/>
      <c r="N255" s="59"/>
      <c r="O255" s="55"/>
      <c r="P255" s="55"/>
      <c r="Q255" s="55"/>
      <c r="R255" s="1"/>
    </row>
    <row r="256" spans="2:18" s="3" customFormat="1">
      <c r="D256" s="1"/>
      <c r="E256" s="1"/>
      <c r="F256" s="1"/>
      <c r="G256" s="7"/>
      <c r="H256" s="1"/>
      <c r="I256" s="4"/>
      <c r="J256" s="10"/>
      <c r="K256" s="4"/>
      <c r="L256" s="10"/>
      <c r="M256" s="57"/>
      <c r="N256" s="59"/>
      <c r="O256" s="55"/>
      <c r="P256" s="55"/>
      <c r="Q256" s="55"/>
      <c r="R256" s="1"/>
    </row>
    <row r="257" spans="4:18" s="3" customFormat="1">
      <c r="D257" s="1"/>
      <c r="E257" s="1"/>
      <c r="F257" s="1"/>
      <c r="G257" s="7"/>
      <c r="H257" s="1"/>
      <c r="I257" s="4"/>
      <c r="J257" s="10"/>
      <c r="K257" s="4"/>
      <c r="L257" s="10"/>
      <c r="M257" s="57"/>
      <c r="N257" s="59"/>
      <c r="O257" s="55"/>
      <c r="P257" s="55"/>
      <c r="Q257" s="55"/>
      <c r="R257" s="1"/>
    </row>
    <row r="258" spans="4:18" s="3" customFormat="1">
      <c r="D258" s="1"/>
      <c r="E258" s="1"/>
      <c r="F258" s="1"/>
      <c r="G258" s="7"/>
      <c r="H258" s="1"/>
      <c r="I258" s="4"/>
      <c r="J258" s="10"/>
      <c r="K258" s="4"/>
      <c r="L258" s="10"/>
      <c r="M258" s="57"/>
      <c r="N258" s="59"/>
      <c r="O258" s="55"/>
      <c r="P258" s="55"/>
      <c r="Q258" s="55"/>
      <c r="R258" s="1"/>
    </row>
    <row r="259" spans="4:18" s="3" customFormat="1">
      <c r="D259" s="1"/>
      <c r="E259" s="1"/>
      <c r="F259" s="1"/>
      <c r="G259" s="7"/>
      <c r="H259" s="1"/>
      <c r="I259" s="4"/>
      <c r="J259" s="10"/>
      <c r="K259" s="4"/>
      <c r="L259" s="10"/>
      <c r="M259" s="57"/>
      <c r="N259" s="59"/>
      <c r="O259" s="55"/>
      <c r="P259" s="55"/>
      <c r="Q259" s="55"/>
      <c r="R259" s="1"/>
    </row>
    <row r="260" spans="4:18" s="3" customFormat="1">
      <c r="D260" s="1"/>
      <c r="E260" s="1"/>
      <c r="F260" s="1"/>
      <c r="G260" s="7"/>
      <c r="H260" s="1"/>
      <c r="I260" s="4"/>
      <c r="J260" s="10"/>
      <c r="K260" s="4"/>
      <c r="L260" s="10"/>
      <c r="M260" s="57"/>
      <c r="N260" s="59"/>
      <c r="O260" s="55"/>
      <c r="P260" s="55"/>
      <c r="Q260" s="55"/>
      <c r="R260" s="1"/>
    </row>
    <row r="261" spans="4:18" s="3" customFormat="1">
      <c r="D261" s="1"/>
      <c r="E261" s="1"/>
      <c r="F261" s="1"/>
      <c r="G261" s="7"/>
      <c r="H261" s="1"/>
      <c r="I261" s="4"/>
      <c r="J261" s="10"/>
      <c r="K261" s="4"/>
      <c r="L261" s="10"/>
      <c r="M261" s="57"/>
      <c r="N261" s="59"/>
      <c r="O261" s="55"/>
      <c r="P261" s="55"/>
      <c r="Q261" s="55"/>
      <c r="R261" s="1"/>
    </row>
    <row r="262" spans="4:18" s="3" customFormat="1">
      <c r="D262" s="1"/>
      <c r="E262" s="1"/>
      <c r="F262" s="1"/>
      <c r="G262" s="7"/>
      <c r="H262" s="1"/>
      <c r="I262" s="4"/>
      <c r="J262" s="10"/>
      <c r="K262" s="4"/>
      <c r="L262" s="10"/>
      <c r="M262" s="57"/>
      <c r="N262" s="59"/>
      <c r="O262" s="55"/>
      <c r="P262" s="55"/>
      <c r="Q262" s="55"/>
      <c r="R262" s="1"/>
    </row>
    <row r="263" spans="4:18" s="3" customFormat="1">
      <c r="D263" s="1"/>
      <c r="E263" s="1"/>
      <c r="F263" s="1"/>
      <c r="G263" s="7"/>
      <c r="H263" s="1"/>
      <c r="I263" s="4"/>
      <c r="J263" s="10"/>
      <c r="K263" s="4"/>
      <c r="L263" s="10"/>
      <c r="M263" s="57"/>
      <c r="N263" s="59"/>
      <c r="O263" s="55"/>
      <c r="P263" s="55"/>
      <c r="Q263" s="55"/>
      <c r="R263" s="1"/>
    </row>
    <row r="264" spans="4:18" s="3" customFormat="1">
      <c r="D264" s="1"/>
      <c r="E264" s="1"/>
      <c r="F264" s="1"/>
      <c r="G264" s="7"/>
      <c r="H264" s="1"/>
      <c r="I264" s="4"/>
      <c r="J264" s="10"/>
      <c r="K264" s="4"/>
      <c r="L264" s="10"/>
      <c r="M264" s="57"/>
      <c r="N264" s="59"/>
      <c r="O264" s="55"/>
      <c r="P264" s="55"/>
      <c r="Q264" s="55"/>
      <c r="R264" s="1"/>
    </row>
    <row r="265" spans="4:18" s="3" customFormat="1">
      <c r="D265" s="1"/>
      <c r="E265" s="1"/>
      <c r="F265" s="1"/>
      <c r="G265" s="7"/>
      <c r="H265" s="1"/>
      <c r="I265" s="4"/>
      <c r="J265" s="10"/>
      <c r="K265" s="4"/>
      <c r="L265" s="10"/>
      <c r="M265" s="57"/>
      <c r="N265" s="59"/>
      <c r="O265" s="55"/>
      <c r="P265" s="55"/>
      <c r="Q265" s="55"/>
      <c r="R265" s="1"/>
    </row>
    <row r="266" spans="4:18" s="3" customFormat="1">
      <c r="D266" s="1"/>
      <c r="E266" s="1"/>
      <c r="F266" s="1"/>
      <c r="G266" s="7"/>
      <c r="H266" s="1"/>
      <c r="I266" s="4"/>
      <c r="J266" s="10"/>
      <c r="K266" s="4"/>
      <c r="L266" s="10"/>
      <c r="M266" s="57"/>
      <c r="N266" s="59"/>
      <c r="O266" s="55"/>
      <c r="P266" s="55"/>
      <c r="Q266" s="55"/>
      <c r="R266" s="1"/>
    </row>
    <row r="267" spans="4:18" s="3" customFormat="1">
      <c r="D267" s="1"/>
      <c r="E267" s="1"/>
      <c r="F267" s="1"/>
      <c r="G267" s="7"/>
      <c r="H267" s="1"/>
      <c r="I267" s="4"/>
      <c r="J267" s="10"/>
      <c r="K267" s="4"/>
      <c r="L267" s="10"/>
      <c r="M267" s="57"/>
      <c r="N267" s="59"/>
      <c r="O267" s="55"/>
      <c r="P267" s="55"/>
      <c r="Q267" s="55"/>
      <c r="R267" s="1"/>
    </row>
    <row r="268" spans="4:18" s="3" customFormat="1">
      <c r="D268" s="1"/>
      <c r="E268" s="1"/>
      <c r="F268" s="1"/>
      <c r="G268" s="7"/>
      <c r="H268" s="1"/>
      <c r="I268" s="4"/>
      <c r="J268" s="10"/>
      <c r="K268" s="4"/>
      <c r="L268" s="10"/>
      <c r="M268" s="57"/>
      <c r="N268" s="59"/>
      <c r="O268" s="55"/>
      <c r="P268" s="55"/>
      <c r="Q268" s="55"/>
      <c r="R268" s="1"/>
    </row>
    <row r="269" spans="4:18" s="3" customFormat="1">
      <c r="D269" s="1"/>
      <c r="E269" s="1"/>
      <c r="F269" s="1"/>
      <c r="G269" s="7"/>
      <c r="H269" s="1"/>
      <c r="I269" s="4"/>
      <c r="J269" s="10"/>
      <c r="K269" s="4"/>
      <c r="L269" s="10"/>
      <c r="M269" s="57"/>
      <c r="N269" s="59"/>
      <c r="O269" s="55"/>
      <c r="P269" s="55"/>
      <c r="Q269" s="55"/>
      <c r="R269" s="1"/>
    </row>
    <row r="270" spans="4:18" s="3" customFormat="1">
      <c r="D270" s="1"/>
      <c r="E270" s="1"/>
      <c r="F270" s="1"/>
      <c r="G270" s="7"/>
      <c r="H270" s="1"/>
      <c r="I270" s="4"/>
      <c r="J270" s="10"/>
      <c r="K270" s="4"/>
      <c r="L270" s="10"/>
      <c r="M270" s="57"/>
      <c r="N270" s="59"/>
      <c r="O270" s="55"/>
      <c r="P270" s="55"/>
      <c r="Q270" s="55"/>
      <c r="R270" s="1"/>
    </row>
    <row r="271" spans="4:18" s="3" customFormat="1">
      <c r="D271" s="1"/>
      <c r="E271" s="1"/>
      <c r="F271" s="1"/>
      <c r="G271" s="7"/>
      <c r="H271" s="1"/>
      <c r="I271" s="4"/>
      <c r="J271" s="10"/>
      <c r="K271" s="4"/>
      <c r="L271" s="10"/>
      <c r="M271" s="57"/>
      <c r="N271" s="59"/>
      <c r="O271" s="55"/>
      <c r="P271" s="55"/>
      <c r="Q271" s="55"/>
      <c r="R271" s="1"/>
    </row>
    <row r="272" spans="4:18" s="3" customFormat="1">
      <c r="D272" s="1"/>
      <c r="E272" s="1"/>
      <c r="F272" s="1"/>
      <c r="G272" s="7"/>
      <c r="H272" s="1"/>
      <c r="I272" s="4"/>
      <c r="J272" s="10"/>
      <c r="K272" s="4"/>
      <c r="L272" s="10"/>
      <c r="M272" s="57"/>
      <c r="N272" s="59"/>
      <c r="O272" s="55"/>
      <c r="P272" s="55"/>
      <c r="Q272" s="55"/>
      <c r="R272" s="1"/>
    </row>
    <row r="273" spans="4:18" s="3" customFormat="1">
      <c r="D273" s="1"/>
      <c r="E273" s="1"/>
      <c r="F273" s="1"/>
      <c r="G273" s="7"/>
      <c r="H273" s="1"/>
      <c r="I273" s="4"/>
      <c r="J273" s="10"/>
      <c r="K273" s="4"/>
      <c r="L273" s="10"/>
      <c r="M273" s="57"/>
      <c r="N273" s="59"/>
      <c r="O273" s="55"/>
      <c r="P273" s="55"/>
      <c r="Q273" s="55"/>
      <c r="R273" s="1"/>
    </row>
    <row r="274" spans="4:18" s="3" customFormat="1">
      <c r="D274" s="1"/>
      <c r="E274" s="1"/>
      <c r="F274" s="1"/>
      <c r="G274" s="7"/>
      <c r="H274" s="1"/>
      <c r="I274" s="4"/>
      <c r="J274" s="10"/>
      <c r="K274" s="4"/>
      <c r="L274" s="10"/>
      <c r="M274" s="57"/>
      <c r="N274" s="59"/>
      <c r="O274" s="55"/>
      <c r="P274" s="55"/>
      <c r="Q274" s="55"/>
      <c r="R274" s="1"/>
    </row>
    <row r="275" spans="4:18" s="3" customFormat="1">
      <c r="D275" s="1"/>
      <c r="E275" s="1"/>
      <c r="F275" s="1"/>
      <c r="G275" s="7"/>
      <c r="H275" s="1"/>
      <c r="I275" s="4"/>
      <c r="J275" s="10"/>
      <c r="K275" s="4"/>
      <c r="L275" s="10"/>
      <c r="M275" s="57"/>
      <c r="N275" s="59"/>
      <c r="O275" s="55"/>
      <c r="P275" s="55"/>
      <c r="Q275" s="55"/>
      <c r="R275" s="1"/>
    </row>
    <row r="276" spans="4:18" s="3" customFormat="1">
      <c r="D276" s="1"/>
      <c r="E276" s="1"/>
      <c r="F276" s="1"/>
      <c r="G276" s="7"/>
      <c r="H276" s="1"/>
      <c r="I276" s="4"/>
      <c r="J276" s="10"/>
      <c r="K276" s="4"/>
      <c r="L276" s="10"/>
      <c r="M276" s="57"/>
      <c r="N276" s="59"/>
      <c r="O276" s="55"/>
      <c r="P276" s="55"/>
      <c r="Q276" s="55"/>
      <c r="R276" s="1"/>
    </row>
    <row r="277" spans="4:18" s="3" customFormat="1">
      <c r="D277" s="1"/>
      <c r="E277" s="1"/>
      <c r="F277" s="1"/>
      <c r="G277" s="7"/>
      <c r="H277" s="1"/>
      <c r="I277" s="4"/>
      <c r="J277" s="10"/>
      <c r="K277" s="4"/>
      <c r="L277" s="10"/>
      <c r="M277" s="57"/>
      <c r="N277" s="59"/>
      <c r="O277" s="55"/>
      <c r="P277" s="55"/>
      <c r="Q277" s="55"/>
      <c r="R277" s="1"/>
    </row>
    <row r="278" spans="4:18" s="3" customFormat="1">
      <c r="D278" s="1"/>
      <c r="E278" s="1"/>
      <c r="F278" s="1"/>
      <c r="G278" s="7"/>
      <c r="H278" s="1"/>
      <c r="I278" s="4"/>
      <c r="J278" s="10"/>
      <c r="K278" s="4"/>
      <c r="L278" s="10"/>
      <c r="M278" s="57"/>
      <c r="N278" s="59"/>
      <c r="O278" s="55"/>
      <c r="P278" s="55"/>
      <c r="Q278" s="55"/>
      <c r="R278" s="1"/>
    </row>
    <row r="279" spans="4:18" s="3" customFormat="1">
      <c r="D279" s="1"/>
      <c r="E279" s="1"/>
      <c r="F279" s="1"/>
      <c r="G279" s="7"/>
      <c r="H279" s="1"/>
      <c r="I279" s="4"/>
      <c r="J279" s="10"/>
      <c r="K279" s="4"/>
      <c r="L279" s="10"/>
      <c r="M279" s="57"/>
      <c r="N279" s="59"/>
      <c r="O279" s="55"/>
      <c r="P279" s="55"/>
      <c r="Q279" s="55"/>
      <c r="R279" s="1"/>
    </row>
    <row r="280" spans="4:18" s="3" customFormat="1">
      <c r="D280" s="1"/>
      <c r="E280" s="1"/>
      <c r="F280" s="1"/>
      <c r="G280" s="7"/>
      <c r="H280" s="1"/>
      <c r="I280" s="4"/>
      <c r="J280" s="10"/>
      <c r="K280" s="4"/>
      <c r="L280" s="10"/>
      <c r="M280" s="57"/>
      <c r="N280" s="59"/>
      <c r="O280" s="55"/>
      <c r="P280" s="55"/>
      <c r="Q280" s="55"/>
      <c r="R280" s="1"/>
    </row>
    <row r="281" spans="4:18" s="3" customFormat="1">
      <c r="D281" s="1"/>
      <c r="E281" s="1"/>
      <c r="F281" s="1"/>
      <c r="G281" s="7"/>
      <c r="H281" s="1"/>
      <c r="I281" s="4"/>
      <c r="J281" s="10"/>
      <c r="K281" s="4"/>
      <c r="L281" s="10"/>
      <c r="M281" s="57"/>
      <c r="N281" s="59"/>
      <c r="O281" s="55"/>
      <c r="P281" s="55"/>
      <c r="Q281" s="55"/>
      <c r="R281" s="1"/>
    </row>
    <row r="282" spans="4:18" s="3" customFormat="1">
      <c r="D282" s="1"/>
      <c r="E282" s="1"/>
      <c r="F282" s="1"/>
      <c r="G282" s="7"/>
      <c r="H282" s="1"/>
      <c r="I282" s="4"/>
      <c r="J282" s="10"/>
      <c r="K282" s="4"/>
      <c r="L282" s="10"/>
      <c r="M282" s="57"/>
      <c r="N282" s="59"/>
      <c r="O282" s="55"/>
      <c r="P282" s="55"/>
      <c r="Q282" s="55"/>
      <c r="R282" s="1"/>
    </row>
    <row r="283" spans="4:18" s="3" customFormat="1">
      <c r="D283" s="1"/>
      <c r="E283" s="1"/>
      <c r="F283" s="1"/>
      <c r="G283" s="7"/>
      <c r="H283" s="1"/>
      <c r="I283" s="4"/>
      <c r="J283" s="10"/>
      <c r="K283" s="4"/>
      <c r="L283" s="10"/>
      <c r="M283" s="57"/>
      <c r="N283" s="59"/>
      <c r="O283" s="55"/>
      <c r="P283" s="55"/>
      <c r="Q283" s="55"/>
      <c r="R283" s="1"/>
    </row>
    <row r="284" spans="4:18" s="3" customFormat="1">
      <c r="D284" s="1"/>
      <c r="E284" s="1"/>
      <c r="F284" s="1"/>
      <c r="G284" s="7"/>
      <c r="H284" s="1"/>
      <c r="I284" s="4"/>
      <c r="J284" s="10"/>
      <c r="K284" s="4"/>
      <c r="L284" s="10"/>
      <c r="M284" s="57"/>
      <c r="N284" s="59"/>
      <c r="O284" s="55"/>
      <c r="P284" s="55"/>
      <c r="Q284" s="55"/>
      <c r="R284" s="1"/>
    </row>
    <row r="285" spans="4:18" s="3" customFormat="1">
      <c r="D285" s="1"/>
      <c r="E285" s="1"/>
      <c r="F285" s="1"/>
      <c r="G285" s="7"/>
      <c r="H285" s="1"/>
      <c r="I285" s="4"/>
      <c r="J285" s="10"/>
      <c r="K285" s="4"/>
      <c r="L285" s="10"/>
      <c r="M285" s="57"/>
      <c r="N285" s="59"/>
      <c r="O285" s="55"/>
      <c r="P285" s="55"/>
      <c r="Q285" s="55"/>
      <c r="R285" s="1"/>
    </row>
    <row r="286" spans="4:18" s="3" customFormat="1">
      <c r="D286" s="1"/>
      <c r="E286" s="1"/>
      <c r="F286" s="1"/>
      <c r="G286" s="7"/>
      <c r="H286" s="1"/>
      <c r="I286" s="4"/>
      <c r="J286" s="10"/>
      <c r="K286" s="4"/>
      <c r="L286" s="10"/>
      <c r="M286" s="57"/>
      <c r="N286" s="59"/>
      <c r="O286" s="55"/>
      <c r="P286" s="55"/>
      <c r="Q286" s="55"/>
      <c r="R286" s="1"/>
    </row>
    <row r="287" spans="4:18" s="3" customFormat="1">
      <c r="D287" s="1"/>
      <c r="E287" s="1"/>
      <c r="F287" s="1"/>
      <c r="G287" s="7"/>
      <c r="H287" s="1"/>
      <c r="I287" s="4"/>
      <c r="J287" s="10"/>
      <c r="K287" s="4"/>
      <c r="L287" s="10"/>
      <c r="M287" s="57"/>
      <c r="N287" s="59"/>
      <c r="O287" s="55"/>
      <c r="P287" s="55"/>
      <c r="Q287" s="55"/>
      <c r="R287" s="1"/>
    </row>
    <row r="288" spans="4:18" s="3" customFormat="1">
      <c r="D288" s="1"/>
      <c r="E288" s="1"/>
      <c r="F288" s="1"/>
      <c r="G288" s="7"/>
      <c r="H288" s="1"/>
      <c r="I288" s="4"/>
      <c r="J288" s="10"/>
      <c r="K288" s="4"/>
      <c r="L288" s="10"/>
      <c r="M288" s="57"/>
      <c r="N288" s="59"/>
      <c r="O288" s="55"/>
      <c r="P288" s="55"/>
      <c r="Q288" s="55"/>
      <c r="R288" s="1"/>
    </row>
    <row r="289" spans="4:18" s="3" customFormat="1">
      <c r="D289" s="1"/>
      <c r="E289" s="1"/>
      <c r="F289" s="1"/>
      <c r="G289" s="7"/>
      <c r="H289" s="1"/>
      <c r="I289" s="4"/>
      <c r="J289" s="10"/>
      <c r="K289" s="4"/>
      <c r="L289" s="10"/>
      <c r="M289" s="57"/>
      <c r="N289" s="59"/>
      <c r="O289" s="55"/>
      <c r="P289" s="55"/>
      <c r="Q289" s="55"/>
      <c r="R289" s="1"/>
    </row>
    <row r="290" spans="4:18" s="3" customFormat="1">
      <c r="D290" s="1"/>
      <c r="E290" s="1"/>
      <c r="F290" s="1"/>
      <c r="G290" s="7"/>
      <c r="H290" s="1"/>
      <c r="I290" s="4"/>
      <c r="J290" s="10"/>
      <c r="K290" s="4"/>
      <c r="L290" s="10"/>
      <c r="M290" s="57"/>
      <c r="N290" s="59"/>
      <c r="O290" s="55"/>
      <c r="P290" s="55"/>
      <c r="Q290" s="55"/>
      <c r="R290" s="1"/>
    </row>
    <row r="291" spans="4:18" s="3" customFormat="1">
      <c r="D291" s="1"/>
      <c r="E291" s="1"/>
      <c r="F291" s="1"/>
      <c r="G291" s="7"/>
      <c r="H291" s="1"/>
      <c r="I291" s="4"/>
      <c r="J291" s="10"/>
      <c r="K291" s="4"/>
      <c r="L291" s="10"/>
      <c r="M291" s="57"/>
      <c r="N291" s="59"/>
      <c r="O291" s="55"/>
      <c r="P291" s="55"/>
      <c r="Q291" s="55"/>
      <c r="R291" s="1"/>
    </row>
    <row r="292" spans="4:18" s="3" customFormat="1">
      <c r="D292" s="1"/>
      <c r="E292" s="1"/>
      <c r="F292" s="1"/>
      <c r="G292" s="7"/>
      <c r="H292" s="1"/>
      <c r="I292" s="4"/>
      <c r="J292" s="10"/>
      <c r="K292" s="4"/>
      <c r="L292" s="10"/>
      <c r="M292" s="57"/>
      <c r="N292" s="59"/>
      <c r="O292" s="55"/>
      <c r="P292" s="55"/>
      <c r="Q292" s="55"/>
      <c r="R292" s="1"/>
    </row>
    <row r="293" spans="4:18" s="3" customFormat="1">
      <c r="D293" s="1"/>
      <c r="E293" s="1"/>
      <c r="F293" s="1"/>
      <c r="G293" s="7"/>
      <c r="H293" s="1"/>
      <c r="I293" s="4"/>
      <c r="J293" s="10"/>
      <c r="K293" s="4"/>
      <c r="L293" s="10"/>
      <c r="M293" s="57"/>
      <c r="N293" s="59"/>
      <c r="O293" s="55"/>
      <c r="P293" s="55"/>
      <c r="Q293" s="55"/>
      <c r="R293" s="1"/>
    </row>
    <row r="294" spans="4:18">
      <c r="G294" s="7"/>
    </row>
    <row r="295" spans="4:18">
      <c r="G295" s="7"/>
    </row>
    <row r="296" spans="4:18">
      <c r="G296" s="7"/>
    </row>
    <row r="297" spans="4:18">
      <c r="G297" s="7"/>
    </row>
    <row r="298" spans="4:18">
      <c r="G298" s="7"/>
    </row>
    <row r="299" spans="4:18">
      <c r="G299" s="7"/>
    </row>
    <row r="300" spans="4:18">
      <c r="G300" s="7"/>
    </row>
    <row r="301" spans="4:18">
      <c r="G301" s="7"/>
    </row>
    <row r="302" spans="4:18">
      <c r="G302" s="7"/>
    </row>
    <row r="303" spans="4:18">
      <c r="G303" s="7"/>
    </row>
    <row r="304" spans="4:18">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1048563" spans="2:42" s="4" customFormat="1">
      <c r="B1048563" s="1"/>
      <c r="C1048563" s="1"/>
      <c r="D1048563" s="1"/>
      <c r="E1048563" s="1"/>
      <c r="F1048563" s="1"/>
      <c r="G1048563" s="1"/>
      <c r="H1048563" s="1"/>
      <c r="J1048563" s="12" t="s">
        <v>1351</v>
      </c>
      <c r="L1048563" s="10"/>
      <c r="M1048563" s="57"/>
      <c r="N1048563" s="59"/>
      <c r="O1048563" s="55"/>
      <c r="P1048563" s="55"/>
      <c r="Q1048563" s="55"/>
      <c r="R1048563" s="1"/>
      <c r="S1048563" s="1"/>
      <c r="T1048563" s="1"/>
      <c r="U1048563" s="1"/>
      <c r="V1048563" s="1"/>
      <c r="W1048563" s="1"/>
      <c r="X1048563" s="1"/>
      <c r="Y1048563" s="1"/>
      <c r="Z1048563" s="1"/>
      <c r="AA1048563" s="1"/>
      <c r="AB1048563" s="1"/>
      <c r="AC1048563" s="1"/>
      <c r="AD1048563" s="1"/>
      <c r="AE1048563" s="1"/>
      <c r="AF1048563" s="1"/>
      <c r="AG1048563" s="1"/>
      <c r="AH1048563" s="1"/>
      <c r="AI1048563" s="1"/>
      <c r="AJ1048563" s="1"/>
      <c r="AK1048563" s="1"/>
      <c r="AL1048563" s="1"/>
      <c r="AM1048563" s="1"/>
      <c r="AN1048563" s="1"/>
      <c r="AO1048563" s="1"/>
      <c r="AP1048563" s="1"/>
    </row>
  </sheetData>
  <mergeCells count="10">
    <mergeCell ref="M4:Q4"/>
    <mergeCell ref="C7:C8"/>
    <mergeCell ref="R15:R19"/>
    <mergeCell ref="R29:R33"/>
    <mergeCell ref="R106:R109"/>
    <mergeCell ref="R156:R159"/>
    <mergeCell ref="R202:R205"/>
    <mergeCell ref="R71:R74"/>
    <mergeCell ref="R90:R93"/>
    <mergeCell ref="R117:R120"/>
  </mergeCells>
  <phoneticPr fontId="2" type="noConversion"/>
  <hyperlinks>
    <hyperlink ref="R15" r:id="rId1" location="resultstable"/>
    <hyperlink ref="R29" r:id="rId2" location="resultstable"/>
    <hyperlink ref="R106" r:id="rId3"/>
    <hyperlink ref="R156" r:id="rId4"/>
    <hyperlink ref="R202" r:id="rId5"/>
    <hyperlink ref="R71" r:id="rId6"/>
    <hyperlink ref="R90" r:id="rId7"/>
    <hyperlink ref="R117" r:id="rId8"/>
  </hyperlinks>
  <pageMargins left="0.7" right="0.7" top="0.75" bottom="0.75" header="0.3" footer="0.3"/>
  <pageSetup paperSize="9" orientation="portrait"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59999389629810485"/>
  </sheetPr>
  <dimension ref="B1:AP1048383"/>
  <sheetViews>
    <sheetView zoomScaleNormal="100" workbookViewId="0">
      <pane ySplit="6" topLeftCell="A209" activePane="bottomLeft" state="frozen"/>
      <selection pane="bottomLeft" activeCell="N227" sqref="N22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C208_1</v>
      </c>
      <c r="C2" s="97" t="s">
        <v>2346</v>
      </c>
      <c r="L2" s="71"/>
      <c r="M2" s="73" t="s">
        <v>256</v>
      </c>
      <c r="N2" s="72" t="s">
        <v>254</v>
      </c>
      <c r="O2" s="73" t="s">
        <v>253</v>
      </c>
      <c r="P2" s="73" t="s">
        <v>255</v>
      </c>
      <c r="Q2" s="74" t="s">
        <v>252</v>
      </c>
    </row>
    <row r="3" spans="2:42" ht="24.95" customHeight="1">
      <c r="C3" s="1" t="s">
        <v>2347</v>
      </c>
      <c r="G3" s="230"/>
      <c r="L3" s="76" t="s">
        <v>123</v>
      </c>
      <c r="M3" s="70">
        <f>P3+Q3</f>
        <v>135.36000000000018</v>
      </c>
      <c r="N3" s="169">
        <f>P3/(P3+Q3)</f>
        <v>0.93680851063829806</v>
      </c>
      <c r="O3" s="70">
        <f>SUM(O7:O236)</f>
        <v>30.299999999999983</v>
      </c>
      <c r="P3" s="70">
        <f>SUM(P7:P236)</f>
        <v>126.8064000000002</v>
      </c>
      <c r="Q3" s="77">
        <f>SUM(Q7:Q236)</f>
        <v>8.553600000000003</v>
      </c>
    </row>
    <row r="4" spans="2:42" ht="24.95" customHeight="1" thickBot="1">
      <c r="L4" s="75" t="s">
        <v>124</v>
      </c>
      <c r="M4" s="554">
        <f>(O3+P3)/(M3+O3)</f>
        <v>0.94836653386454195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C208_1</v>
      </c>
      <c r="C7" s="566" t="str">
        <f>C2</f>
        <v>DIO: Buffer, Photo-Coupler &amp; Photo-MOS(Ch.2)</v>
      </c>
      <c r="D7" s="17" t="s">
        <v>3793</v>
      </c>
      <c r="E7" s="18" t="s">
        <v>97</v>
      </c>
      <c r="F7" s="19" t="s">
        <v>3766</v>
      </c>
      <c r="G7" s="163" t="s">
        <v>12</v>
      </c>
      <c r="H7" s="15">
        <v>0.8</v>
      </c>
      <c r="I7" s="16" t="s">
        <v>25</v>
      </c>
      <c r="J7" s="12" t="s">
        <v>3794</v>
      </c>
      <c r="K7" s="16" t="s">
        <v>28</v>
      </c>
      <c r="L7" s="207" t="s">
        <v>3792</v>
      </c>
      <c r="M7" s="85">
        <v>3</v>
      </c>
      <c r="N7" s="15">
        <f t="shared" ref="N7:N32" si="0">IF(K7="Detected", 0.99,0)</f>
        <v>0.99</v>
      </c>
      <c r="O7" s="78">
        <f t="shared" ref="O7:O52" si="1">IF(I7="Safe", M7*H7,0)</f>
        <v>0</v>
      </c>
      <c r="P7" s="78">
        <f t="shared" ref="P7:P52" si="2">IF(I7="Dangerous",M7*H7*N7,0)</f>
        <v>2.3760000000000003</v>
      </c>
      <c r="Q7" s="153">
        <f t="shared" ref="Q7:Q52" si="3">IF(P7=0,0,M7*H7*(1-N7))</f>
        <v>2.4000000000000025E-2</v>
      </c>
      <c r="R7" s="200"/>
    </row>
    <row r="8" spans="2:42" s="3" customFormat="1" ht="27.95" customHeight="1">
      <c r="B8" s="563"/>
      <c r="C8" s="567"/>
      <c r="D8" s="20"/>
      <c r="E8" s="21"/>
      <c r="F8" s="31"/>
      <c r="G8" s="163" t="s">
        <v>13</v>
      </c>
      <c r="H8" s="15">
        <v>0.1</v>
      </c>
      <c r="I8" s="16" t="s">
        <v>19</v>
      </c>
      <c r="J8" s="12" t="s">
        <v>946</v>
      </c>
      <c r="K8" s="16" t="s">
        <v>18</v>
      </c>
      <c r="L8" s="65" t="s">
        <v>109</v>
      </c>
      <c r="M8" s="85">
        <f>M7</f>
        <v>3</v>
      </c>
      <c r="N8" s="15">
        <f t="shared" si="0"/>
        <v>0</v>
      </c>
      <c r="O8" s="78">
        <f t="shared" si="1"/>
        <v>0.30000000000000004</v>
      </c>
      <c r="P8" s="78">
        <f t="shared" si="2"/>
        <v>0</v>
      </c>
      <c r="Q8" s="153">
        <f t="shared" si="3"/>
        <v>0</v>
      </c>
      <c r="R8" s="238"/>
    </row>
    <row r="9" spans="2:42" s="3" customFormat="1" ht="27.95" customHeight="1">
      <c r="B9" s="563"/>
      <c r="C9" s="244"/>
      <c r="D9" s="20"/>
      <c r="E9" s="21"/>
      <c r="F9" s="31"/>
      <c r="G9" s="163" t="s">
        <v>55</v>
      </c>
      <c r="H9" s="15">
        <v>0.1</v>
      </c>
      <c r="I9" s="16" t="s">
        <v>19</v>
      </c>
      <c r="J9" s="92" t="s">
        <v>946</v>
      </c>
      <c r="K9" s="91" t="s">
        <v>18</v>
      </c>
      <c r="L9" s="173" t="s">
        <v>109</v>
      </c>
      <c r="M9" s="85">
        <f>M8</f>
        <v>3</v>
      </c>
      <c r="N9" s="15">
        <f t="shared" si="0"/>
        <v>0</v>
      </c>
      <c r="O9" s="78">
        <f t="shared" si="1"/>
        <v>0.30000000000000004</v>
      </c>
      <c r="P9" s="78">
        <f t="shared" si="2"/>
        <v>0</v>
      </c>
      <c r="Q9" s="153">
        <f t="shared" si="3"/>
        <v>0</v>
      </c>
      <c r="R9" s="238"/>
    </row>
    <row r="10" spans="2:42" s="3" customFormat="1" ht="27.95" customHeight="1">
      <c r="B10" s="563"/>
      <c r="C10" s="244"/>
      <c r="D10" s="17" t="s">
        <v>3795</v>
      </c>
      <c r="E10" s="18" t="s">
        <v>97</v>
      </c>
      <c r="F10" s="19" t="s">
        <v>3766</v>
      </c>
      <c r="G10" s="163" t="s">
        <v>12</v>
      </c>
      <c r="H10" s="15">
        <v>0.8</v>
      </c>
      <c r="I10" s="16" t="s">
        <v>25</v>
      </c>
      <c r="J10" s="12" t="s">
        <v>3796</v>
      </c>
      <c r="K10" s="16" t="s">
        <v>28</v>
      </c>
      <c r="L10" s="207" t="s">
        <v>3798</v>
      </c>
      <c r="M10" s="85">
        <v>3</v>
      </c>
      <c r="N10" s="15">
        <f t="shared" si="0"/>
        <v>0.99</v>
      </c>
      <c r="O10" s="78">
        <f t="shared" si="1"/>
        <v>0</v>
      </c>
      <c r="P10" s="78">
        <f t="shared" si="2"/>
        <v>2.3760000000000003</v>
      </c>
      <c r="Q10" s="81">
        <f t="shared" si="3"/>
        <v>2.4000000000000025E-2</v>
      </c>
      <c r="R10" s="238"/>
    </row>
    <row r="11" spans="2:42" s="3" customFormat="1" ht="27.95" customHeight="1">
      <c r="B11" s="563"/>
      <c r="C11" s="244"/>
      <c r="D11" s="20"/>
      <c r="E11" s="21"/>
      <c r="F11" s="31"/>
      <c r="G11" s="163" t="s">
        <v>13</v>
      </c>
      <c r="H11" s="15">
        <v>0.1</v>
      </c>
      <c r="I11" s="16" t="s">
        <v>19</v>
      </c>
      <c r="J11" s="12" t="s">
        <v>946</v>
      </c>
      <c r="K11" s="16" t="s">
        <v>18</v>
      </c>
      <c r="L11" s="65" t="s">
        <v>109</v>
      </c>
      <c r="M11" s="85">
        <f>M10</f>
        <v>3</v>
      </c>
      <c r="N11" s="15">
        <f t="shared" si="0"/>
        <v>0</v>
      </c>
      <c r="O11" s="78">
        <f t="shared" si="1"/>
        <v>0.30000000000000004</v>
      </c>
      <c r="P11" s="78">
        <f t="shared" si="2"/>
        <v>0</v>
      </c>
      <c r="Q11" s="81">
        <f t="shared" si="3"/>
        <v>0</v>
      </c>
      <c r="R11" s="238"/>
    </row>
    <row r="12" spans="2:42" s="3" customFormat="1" ht="27.95" customHeight="1">
      <c r="B12" s="563"/>
      <c r="C12" s="244"/>
      <c r="D12" s="20"/>
      <c r="E12" s="21"/>
      <c r="F12" s="31"/>
      <c r="G12" s="163" t="s">
        <v>55</v>
      </c>
      <c r="H12" s="15">
        <v>0.1</v>
      </c>
      <c r="I12" s="16" t="s">
        <v>19</v>
      </c>
      <c r="J12" s="92" t="s">
        <v>946</v>
      </c>
      <c r="K12" s="91" t="s">
        <v>18</v>
      </c>
      <c r="L12" s="173" t="s">
        <v>109</v>
      </c>
      <c r="M12" s="85">
        <f>M11</f>
        <v>3</v>
      </c>
      <c r="N12" s="15">
        <f t="shared" si="0"/>
        <v>0</v>
      </c>
      <c r="O12" s="78">
        <f t="shared" si="1"/>
        <v>0.30000000000000004</v>
      </c>
      <c r="P12" s="78">
        <f t="shared" si="2"/>
        <v>0</v>
      </c>
      <c r="Q12" s="81">
        <f t="shared" si="3"/>
        <v>0</v>
      </c>
      <c r="R12" s="238"/>
    </row>
    <row r="13" spans="2:42" s="3" customFormat="1" ht="27.95" customHeight="1">
      <c r="B13" s="563"/>
      <c r="C13" s="244"/>
      <c r="D13" s="17" t="s">
        <v>3797</v>
      </c>
      <c r="E13" s="18" t="s">
        <v>890</v>
      </c>
      <c r="F13" s="19" t="s">
        <v>3377</v>
      </c>
      <c r="G13" s="14" t="s">
        <v>12</v>
      </c>
      <c r="H13" s="15">
        <v>0.8</v>
      </c>
      <c r="I13" s="165" t="s">
        <v>25</v>
      </c>
      <c r="J13" s="13" t="s">
        <v>3771</v>
      </c>
      <c r="K13" s="165" t="s">
        <v>28</v>
      </c>
      <c r="L13" s="206" t="s">
        <v>3798</v>
      </c>
      <c r="M13" s="85">
        <v>0.2</v>
      </c>
      <c r="N13" s="15">
        <f t="shared" si="0"/>
        <v>0.99</v>
      </c>
      <c r="O13" s="78">
        <f t="shared" si="1"/>
        <v>0</v>
      </c>
      <c r="P13" s="78">
        <f t="shared" si="2"/>
        <v>0.15840000000000004</v>
      </c>
      <c r="Q13" s="81">
        <f t="shared" si="3"/>
        <v>1.6000000000000018E-3</v>
      </c>
      <c r="R13" s="238"/>
    </row>
    <row r="14" spans="2:42" s="3" customFormat="1" ht="27.95" customHeight="1">
      <c r="B14" s="563"/>
      <c r="C14" s="244"/>
      <c r="D14" s="20"/>
      <c r="E14" s="21"/>
      <c r="F14" s="31"/>
      <c r="G14" s="14" t="s">
        <v>13</v>
      </c>
      <c r="H14" s="15">
        <v>0.1</v>
      </c>
      <c r="I14" s="165" t="s">
        <v>19</v>
      </c>
      <c r="J14" s="13" t="s">
        <v>946</v>
      </c>
      <c r="K14" s="165" t="s">
        <v>18</v>
      </c>
      <c r="L14" s="13" t="s">
        <v>109</v>
      </c>
      <c r="M14" s="85">
        <f>M13</f>
        <v>0.2</v>
      </c>
      <c r="N14" s="15">
        <f t="shared" si="0"/>
        <v>0</v>
      </c>
      <c r="O14" s="78">
        <f t="shared" si="1"/>
        <v>2.0000000000000004E-2</v>
      </c>
      <c r="P14" s="78">
        <f t="shared" si="2"/>
        <v>0</v>
      </c>
      <c r="Q14" s="81">
        <f t="shared" si="3"/>
        <v>0</v>
      </c>
      <c r="R14" s="238"/>
    </row>
    <row r="15" spans="2:42" s="3" customFormat="1" ht="27.95" customHeight="1">
      <c r="B15" s="563"/>
      <c r="C15" s="244"/>
      <c r="D15" s="20"/>
      <c r="E15" s="21"/>
      <c r="F15" s="31"/>
      <c r="G15" s="90" t="s">
        <v>14</v>
      </c>
      <c r="H15" s="172">
        <v>0.1</v>
      </c>
      <c r="I15" s="179" t="s">
        <v>19</v>
      </c>
      <c r="J15" s="13" t="s">
        <v>946</v>
      </c>
      <c r="K15" s="165" t="s">
        <v>18</v>
      </c>
      <c r="L15" s="13" t="s">
        <v>109</v>
      </c>
      <c r="M15" s="93">
        <f>M14</f>
        <v>0.2</v>
      </c>
      <c r="N15" s="15">
        <f t="shared" si="0"/>
        <v>0</v>
      </c>
      <c r="O15" s="78">
        <f t="shared" si="1"/>
        <v>2.0000000000000004E-2</v>
      </c>
      <c r="P15" s="78">
        <f t="shared" si="2"/>
        <v>0</v>
      </c>
      <c r="Q15" s="81">
        <f t="shared" si="3"/>
        <v>0</v>
      </c>
      <c r="R15" s="238"/>
    </row>
    <row r="16" spans="2:42" s="3" customFormat="1" ht="27.95" customHeight="1">
      <c r="B16" s="563"/>
      <c r="C16" s="244"/>
      <c r="D16" s="17" t="s">
        <v>3799</v>
      </c>
      <c r="E16" s="18" t="s">
        <v>890</v>
      </c>
      <c r="F16" s="19" t="s">
        <v>3377</v>
      </c>
      <c r="G16" s="14" t="s">
        <v>12</v>
      </c>
      <c r="H16" s="15">
        <v>0.8</v>
      </c>
      <c r="I16" s="165" t="s">
        <v>25</v>
      </c>
      <c r="J16" s="13" t="s">
        <v>3771</v>
      </c>
      <c r="K16" s="165" t="s">
        <v>28</v>
      </c>
      <c r="L16" s="206" t="s">
        <v>2191</v>
      </c>
      <c r="M16" s="85">
        <v>0.2</v>
      </c>
      <c r="N16" s="15">
        <f t="shared" si="0"/>
        <v>0.99</v>
      </c>
      <c r="O16" s="78">
        <f t="shared" si="1"/>
        <v>0</v>
      </c>
      <c r="P16" s="78">
        <f t="shared" si="2"/>
        <v>0.15840000000000004</v>
      </c>
      <c r="Q16" s="81">
        <f t="shared" si="3"/>
        <v>1.6000000000000018E-3</v>
      </c>
      <c r="R16" s="238"/>
    </row>
    <row r="17" spans="2:18" s="3" customFormat="1" ht="27.95" customHeight="1">
      <c r="B17" s="563"/>
      <c r="C17" s="244"/>
      <c r="D17" s="20"/>
      <c r="E17" s="21"/>
      <c r="F17" s="31"/>
      <c r="G17" s="14" t="s">
        <v>13</v>
      </c>
      <c r="H17" s="15">
        <v>0.1</v>
      </c>
      <c r="I17" s="165" t="s">
        <v>19</v>
      </c>
      <c r="J17" s="13" t="s">
        <v>946</v>
      </c>
      <c r="K17" s="165" t="s">
        <v>18</v>
      </c>
      <c r="L17" s="13" t="s">
        <v>109</v>
      </c>
      <c r="M17" s="85">
        <f>M16</f>
        <v>0.2</v>
      </c>
      <c r="N17" s="15">
        <f t="shared" si="0"/>
        <v>0</v>
      </c>
      <c r="O17" s="78">
        <f t="shared" si="1"/>
        <v>2.0000000000000004E-2</v>
      </c>
      <c r="P17" s="78">
        <f t="shared" si="2"/>
        <v>0</v>
      </c>
      <c r="Q17" s="81">
        <f t="shared" si="3"/>
        <v>0</v>
      </c>
      <c r="R17" s="238"/>
    </row>
    <row r="18" spans="2:18" s="3" customFormat="1" ht="27.95" customHeight="1">
      <c r="B18" s="563"/>
      <c r="C18" s="244"/>
      <c r="D18" s="20"/>
      <c r="E18" s="21"/>
      <c r="F18" s="31"/>
      <c r="G18" s="90" t="s">
        <v>14</v>
      </c>
      <c r="H18" s="172">
        <v>0.1</v>
      </c>
      <c r="I18" s="179" t="s">
        <v>19</v>
      </c>
      <c r="J18" s="13" t="s">
        <v>946</v>
      </c>
      <c r="K18" s="165" t="s">
        <v>18</v>
      </c>
      <c r="L18" s="13" t="s">
        <v>109</v>
      </c>
      <c r="M18" s="93">
        <f>M17</f>
        <v>0.2</v>
      </c>
      <c r="N18" s="15">
        <f t="shared" si="0"/>
        <v>0</v>
      </c>
      <c r="O18" s="78">
        <f t="shared" si="1"/>
        <v>2.0000000000000004E-2</v>
      </c>
      <c r="P18" s="78">
        <f t="shared" si="2"/>
        <v>0</v>
      </c>
      <c r="Q18" s="81">
        <f t="shared" si="3"/>
        <v>0</v>
      </c>
      <c r="R18" s="238"/>
    </row>
    <row r="19" spans="2:18" s="3" customFormat="1" ht="27.95" customHeight="1">
      <c r="B19" s="563"/>
      <c r="C19" s="244"/>
      <c r="D19" s="17" t="s">
        <v>3800</v>
      </c>
      <c r="E19" s="18" t="s">
        <v>3774</v>
      </c>
      <c r="F19" s="19" t="s">
        <v>3399</v>
      </c>
      <c r="G19" s="14" t="s">
        <v>12</v>
      </c>
      <c r="H19" s="15">
        <v>0.7</v>
      </c>
      <c r="I19" s="286" t="s">
        <v>2782</v>
      </c>
      <c r="J19" s="277" t="s">
        <v>3775</v>
      </c>
      <c r="K19" s="286" t="s">
        <v>18</v>
      </c>
      <c r="L19" s="206" t="s">
        <v>2191</v>
      </c>
      <c r="M19" s="292">
        <v>3</v>
      </c>
      <c r="N19" s="15">
        <f t="shared" si="0"/>
        <v>0</v>
      </c>
      <c r="O19" s="78">
        <f t="shared" si="1"/>
        <v>0</v>
      </c>
      <c r="P19" s="78">
        <f t="shared" si="2"/>
        <v>0</v>
      </c>
      <c r="Q19" s="81">
        <f t="shared" si="3"/>
        <v>0</v>
      </c>
      <c r="R19" s="257"/>
    </row>
    <row r="20" spans="2:18" s="3" customFormat="1" ht="27.95" customHeight="1">
      <c r="B20" s="563"/>
      <c r="C20" s="244"/>
      <c r="D20" s="20"/>
      <c r="E20" s="21"/>
      <c r="F20" s="31"/>
      <c r="G20" s="25" t="s">
        <v>13</v>
      </c>
      <c r="H20" s="26">
        <v>0.1</v>
      </c>
      <c r="I20" s="286" t="s">
        <v>3231</v>
      </c>
      <c r="J20" s="277" t="s">
        <v>3775</v>
      </c>
      <c r="K20" s="286" t="s">
        <v>18</v>
      </c>
      <c r="L20" s="206" t="s">
        <v>2191</v>
      </c>
      <c r="M20" s="292">
        <f>M19</f>
        <v>3</v>
      </c>
      <c r="N20" s="15">
        <f t="shared" si="0"/>
        <v>0</v>
      </c>
      <c r="O20" s="78">
        <f t="shared" si="1"/>
        <v>0</v>
      </c>
      <c r="P20" s="78">
        <f t="shared" si="2"/>
        <v>0</v>
      </c>
      <c r="Q20" s="81">
        <f t="shared" si="3"/>
        <v>0</v>
      </c>
      <c r="R20" s="257"/>
    </row>
    <row r="21" spans="2:18" s="3" customFormat="1" ht="27.95" customHeight="1">
      <c r="B21" s="563"/>
      <c r="C21" s="244"/>
      <c r="D21" s="20"/>
      <c r="E21" s="21"/>
      <c r="F21" s="31"/>
      <c r="G21" s="32" t="s">
        <v>54</v>
      </c>
      <c r="H21" s="26">
        <v>0.1</v>
      </c>
      <c r="I21" s="286" t="s">
        <v>3231</v>
      </c>
      <c r="J21" s="277" t="s">
        <v>3775</v>
      </c>
      <c r="K21" s="286" t="s">
        <v>3227</v>
      </c>
      <c r="L21" s="206" t="s">
        <v>2191</v>
      </c>
      <c r="M21" s="292">
        <f>M20</f>
        <v>3</v>
      </c>
      <c r="N21" s="15">
        <f t="shared" si="0"/>
        <v>0</v>
      </c>
      <c r="O21" s="78">
        <f t="shared" si="1"/>
        <v>0</v>
      </c>
      <c r="P21" s="78">
        <f t="shared" si="2"/>
        <v>0</v>
      </c>
      <c r="Q21" s="81">
        <f t="shared" si="3"/>
        <v>0</v>
      </c>
      <c r="R21" s="257"/>
    </row>
    <row r="22" spans="2:18" s="3" customFormat="1" ht="27.95" customHeight="1">
      <c r="B22" s="563"/>
      <c r="C22" s="241"/>
      <c r="D22" s="20"/>
      <c r="E22" s="21"/>
      <c r="F22" s="31"/>
      <c r="G22" s="25" t="s">
        <v>55</v>
      </c>
      <c r="H22" s="26">
        <v>0.1</v>
      </c>
      <c r="I22" s="286" t="s">
        <v>3226</v>
      </c>
      <c r="J22" s="277" t="s">
        <v>3392</v>
      </c>
      <c r="K22" s="286" t="s">
        <v>18</v>
      </c>
      <c r="L22" s="276" t="s">
        <v>2794</v>
      </c>
      <c r="M22" s="292">
        <f>M21</f>
        <v>3</v>
      </c>
      <c r="N22" s="15">
        <f t="shared" si="0"/>
        <v>0</v>
      </c>
      <c r="O22" s="78">
        <f t="shared" si="1"/>
        <v>0.30000000000000004</v>
      </c>
      <c r="P22" s="78">
        <f t="shared" si="2"/>
        <v>0</v>
      </c>
      <c r="Q22" s="81">
        <f t="shared" si="3"/>
        <v>0</v>
      </c>
      <c r="R22" s="257"/>
    </row>
    <row r="23" spans="2:18" s="3" customFormat="1" ht="27.95" customHeight="1">
      <c r="B23" s="563"/>
      <c r="C23" s="244"/>
      <c r="D23" s="17" t="s">
        <v>3801</v>
      </c>
      <c r="E23" s="18" t="s">
        <v>3774</v>
      </c>
      <c r="F23" s="19" t="s">
        <v>3399</v>
      </c>
      <c r="G23" s="14" t="s">
        <v>12</v>
      </c>
      <c r="H23" s="15">
        <v>0.7</v>
      </c>
      <c r="I23" s="286" t="s">
        <v>2782</v>
      </c>
      <c r="J23" s="277" t="s">
        <v>3777</v>
      </c>
      <c r="K23" s="286" t="s">
        <v>18</v>
      </c>
      <c r="L23" s="206" t="s">
        <v>2191</v>
      </c>
      <c r="M23" s="292">
        <v>3</v>
      </c>
      <c r="N23" s="15">
        <f t="shared" si="0"/>
        <v>0</v>
      </c>
      <c r="O23" s="78">
        <f t="shared" si="1"/>
        <v>0</v>
      </c>
      <c r="P23" s="78">
        <f t="shared" si="2"/>
        <v>0</v>
      </c>
      <c r="Q23" s="81">
        <f t="shared" si="3"/>
        <v>0</v>
      </c>
      <c r="R23" s="257"/>
    </row>
    <row r="24" spans="2:18" s="3" customFormat="1" ht="27.95" customHeight="1">
      <c r="B24" s="563"/>
      <c r="C24" s="244"/>
      <c r="D24" s="20"/>
      <c r="E24" s="21"/>
      <c r="F24" s="31"/>
      <c r="G24" s="25" t="s">
        <v>13</v>
      </c>
      <c r="H24" s="26">
        <v>0.1</v>
      </c>
      <c r="I24" s="286" t="s">
        <v>3231</v>
      </c>
      <c r="J24" s="277" t="s">
        <v>3777</v>
      </c>
      <c r="K24" s="286" t="s">
        <v>18</v>
      </c>
      <c r="L24" s="206" t="s">
        <v>2191</v>
      </c>
      <c r="M24" s="292">
        <f>M23</f>
        <v>3</v>
      </c>
      <c r="N24" s="15">
        <f t="shared" si="0"/>
        <v>0</v>
      </c>
      <c r="O24" s="78">
        <f t="shared" si="1"/>
        <v>0</v>
      </c>
      <c r="P24" s="78">
        <f t="shared" si="2"/>
        <v>0</v>
      </c>
      <c r="Q24" s="81">
        <f t="shared" si="3"/>
        <v>0</v>
      </c>
      <c r="R24" s="257"/>
    </row>
    <row r="25" spans="2:18" s="3" customFormat="1" ht="27.95" customHeight="1">
      <c r="B25" s="563"/>
      <c r="C25" s="244"/>
      <c r="D25" s="20"/>
      <c r="E25" s="21"/>
      <c r="F25" s="31"/>
      <c r="G25" s="32" t="s">
        <v>54</v>
      </c>
      <c r="H25" s="26">
        <v>0.1</v>
      </c>
      <c r="I25" s="286" t="s">
        <v>3231</v>
      </c>
      <c r="J25" s="277" t="s">
        <v>3777</v>
      </c>
      <c r="K25" s="286" t="s">
        <v>3227</v>
      </c>
      <c r="L25" s="206" t="s">
        <v>2191</v>
      </c>
      <c r="M25" s="292">
        <f>M24</f>
        <v>3</v>
      </c>
      <c r="N25" s="15">
        <f t="shared" si="0"/>
        <v>0</v>
      </c>
      <c r="O25" s="78">
        <f t="shared" si="1"/>
        <v>0</v>
      </c>
      <c r="P25" s="78">
        <f t="shared" si="2"/>
        <v>0</v>
      </c>
      <c r="Q25" s="81">
        <f t="shared" si="3"/>
        <v>0</v>
      </c>
      <c r="R25" s="257"/>
    </row>
    <row r="26" spans="2:18" s="3" customFormat="1" ht="27.95" customHeight="1">
      <c r="B26" s="563"/>
      <c r="C26" s="241"/>
      <c r="D26" s="20"/>
      <c r="E26" s="21"/>
      <c r="F26" s="31"/>
      <c r="G26" s="25" t="s">
        <v>55</v>
      </c>
      <c r="H26" s="26">
        <v>0.1</v>
      </c>
      <c r="I26" s="286" t="s">
        <v>3226</v>
      </c>
      <c r="J26" s="277" t="s">
        <v>3392</v>
      </c>
      <c r="K26" s="286" t="s">
        <v>18</v>
      </c>
      <c r="L26" s="276" t="s">
        <v>2794</v>
      </c>
      <c r="M26" s="292">
        <f>M25</f>
        <v>3</v>
      </c>
      <c r="N26" s="15">
        <f t="shared" si="0"/>
        <v>0</v>
      </c>
      <c r="O26" s="78">
        <f t="shared" si="1"/>
        <v>0.30000000000000004</v>
      </c>
      <c r="P26" s="78">
        <f t="shared" si="2"/>
        <v>0</v>
      </c>
      <c r="Q26" s="81">
        <f t="shared" si="3"/>
        <v>0</v>
      </c>
      <c r="R26" s="257"/>
    </row>
    <row r="27" spans="2:18" s="3" customFormat="1" ht="27.95" customHeight="1">
      <c r="B27" s="563"/>
      <c r="C27" s="244"/>
      <c r="D27" s="17" t="s">
        <v>3802</v>
      </c>
      <c r="E27" s="18" t="s">
        <v>97</v>
      </c>
      <c r="F27" s="19" t="s">
        <v>3762</v>
      </c>
      <c r="G27" s="163" t="s">
        <v>12</v>
      </c>
      <c r="H27" s="15">
        <v>0.8</v>
      </c>
      <c r="I27" s="16" t="s">
        <v>25</v>
      </c>
      <c r="J27" s="12" t="s">
        <v>3780</v>
      </c>
      <c r="K27" s="16" t="s">
        <v>28</v>
      </c>
      <c r="L27" s="206" t="s">
        <v>2191</v>
      </c>
      <c r="M27" s="85">
        <v>3</v>
      </c>
      <c r="N27" s="15">
        <f t="shared" si="0"/>
        <v>0.99</v>
      </c>
      <c r="O27" s="78">
        <f t="shared" si="1"/>
        <v>0</v>
      </c>
      <c r="P27" s="78">
        <f t="shared" si="2"/>
        <v>2.3760000000000003</v>
      </c>
      <c r="Q27" s="81">
        <f t="shared" si="3"/>
        <v>2.4000000000000025E-2</v>
      </c>
      <c r="R27" s="238"/>
    </row>
    <row r="28" spans="2:18" s="3" customFormat="1" ht="27.95" customHeight="1">
      <c r="B28" s="563"/>
      <c r="C28" s="244"/>
      <c r="D28" s="20"/>
      <c r="E28" s="21"/>
      <c r="F28" s="31"/>
      <c r="G28" s="163" t="s">
        <v>13</v>
      </c>
      <c r="H28" s="15">
        <v>0.1</v>
      </c>
      <c r="I28" s="16" t="s">
        <v>19</v>
      </c>
      <c r="J28" s="12" t="s">
        <v>946</v>
      </c>
      <c r="K28" s="16" t="s">
        <v>18</v>
      </c>
      <c r="L28" s="65" t="s">
        <v>109</v>
      </c>
      <c r="M28" s="85">
        <f>M27</f>
        <v>3</v>
      </c>
      <c r="N28" s="15">
        <f t="shared" si="0"/>
        <v>0</v>
      </c>
      <c r="O28" s="78">
        <f t="shared" si="1"/>
        <v>0.30000000000000004</v>
      </c>
      <c r="P28" s="78">
        <f t="shared" si="2"/>
        <v>0</v>
      </c>
      <c r="Q28" s="81">
        <f t="shared" si="3"/>
        <v>0</v>
      </c>
      <c r="R28" s="238"/>
    </row>
    <row r="29" spans="2:18" s="3" customFormat="1" ht="27.95" customHeight="1">
      <c r="B29" s="563"/>
      <c r="C29" s="244"/>
      <c r="D29" s="20"/>
      <c r="E29" s="21"/>
      <c r="F29" s="31"/>
      <c r="G29" s="163" t="s">
        <v>55</v>
      </c>
      <c r="H29" s="15">
        <v>0.1</v>
      </c>
      <c r="I29" s="16" t="s">
        <v>19</v>
      </c>
      <c r="J29" s="92" t="s">
        <v>946</v>
      </c>
      <c r="K29" s="91" t="s">
        <v>18</v>
      </c>
      <c r="L29" s="173" t="s">
        <v>109</v>
      </c>
      <c r="M29" s="85">
        <f>M28</f>
        <v>3</v>
      </c>
      <c r="N29" s="15">
        <f t="shared" si="0"/>
        <v>0</v>
      </c>
      <c r="O29" s="78">
        <f t="shared" si="1"/>
        <v>0.30000000000000004</v>
      </c>
      <c r="P29" s="78">
        <f t="shared" si="2"/>
        <v>0</v>
      </c>
      <c r="Q29" s="81">
        <f t="shared" si="3"/>
        <v>0</v>
      </c>
      <c r="R29" s="238"/>
    </row>
    <row r="30" spans="2:18" s="3" customFormat="1" ht="27.95" customHeight="1">
      <c r="B30" s="563"/>
      <c r="C30" s="244"/>
      <c r="D30" s="17" t="s">
        <v>3803</v>
      </c>
      <c r="E30" s="18" t="s">
        <v>97</v>
      </c>
      <c r="F30" s="19" t="s">
        <v>3762</v>
      </c>
      <c r="G30" s="163" t="s">
        <v>12</v>
      </c>
      <c r="H30" s="15">
        <v>0.8</v>
      </c>
      <c r="I30" s="16" t="s">
        <v>25</v>
      </c>
      <c r="J30" s="12" t="s">
        <v>3781</v>
      </c>
      <c r="K30" s="16" t="s">
        <v>28</v>
      </c>
      <c r="L30" s="206" t="s">
        <v>2191</v>
      </c>
      <c r="M30" s="85">
        <v>3</v>
      </c>
      <c r="N30" s="15">
        <f t="shared" si="0"/>
        <v>0.99</v>
      </c>
      <c r="O30" s="78">
        <f t="shared" si="1"/>
        <v>0</v>
      </c>
      <c r="P30" s="78">
        <f t="shared" si="2"/>
        <v>2.3760000000000003</v>
      </c>
      <c r="Q30" s="81">
        <f t="shared" si="3"/>
        <v>2.4000000000000025E-2</v>
      </c>
      <c r="R30" s="238"/>
    </row>
    <row r="31" spans="2:18" s="3" customFormat="1" ht="27.95" customHeight="1">
      <c r="B31" s="563"/>
      <c r="C31" s="244"/>
      <c r="D31" s="20"/>
      <c r="E31" s="21"/>
      <c r="F31" s="31"/>
      <c r="G31" s="163" t="s">
        <v>13</v>
      </c>
      <c r="H31" s="15">
        <v>0.1</v>
      </c>
      <c r="I31" s="16" t="s">
        <v>19</v>
      </c>
      <c r="J31" s="12" t="s">
        <v>946</v>
      </c>
      <c r="K31" s="16" t="s">
        <v>18</v>
      </c>
      <c r="L31" s="65" t="s">
        <v>109</v>
      </c>
      <c r="M31" s="85">
        <f>M30</f>
        <v>3</v>
      </c>
      <c r="N31" s="15">
        <f t="shared" si="0"/>
        <v>0</v>
      </c>
      <c r="O31" s="78">
        <f t="shared" si="1"/>
        <v>0.30000000000000004</v>
      </c>
      <c r="P31" s="78">
        <f t="shared" si="2"/>
        <v>0</v>
      </c>
      <c r="Q31" s="81">
        <f t="shared" si="3"/>
        <v>0</v>
      </c>
      <c r="R31" s="238"/>
    </row>
    <row r="32" spans="2:18" s="3" customFormat="1" ht="27.95" customHeight="1">
      <c r="B32" s="563"/>
      <c r="C32" s="244"/>
      <c r="D32" s="20"/>
      <c r="E32" s="21"/>
      <c r="F32" s="31"/>
      <c r="G32" s="163" t="s">
        <v>55</v>
      </c>
      <c r="H32" s="15">
        <v>0.1</v>
      </c>
      <c r="I32" s="16" t="s">
        <v>19</v>
      </c>
      <c r="J32" s="92" t="s">
        <v>946</v>
      </c>
      <c r="K32" s="91" t="s">
        <v>18</v>
      </c>
      <c r="L32" s="173" t="s">
        <v>109</v>
      </c>
      <c r="M32" s="85">
        <f>M31</f>
        <v>3</v>
      </c>
      <c r="N32" s="15">
        <f t="shared" si="0"/>
        <v>0</v>
      </c>
      <c r="O32" s="78">
        <f t="shared" si="1"/>
        <v>0.30000000000000004</v>
      </c>
      <c r="P32" s="78">
        <f t="shared" si="2"/>
        <v>0</v>
      </c>
      <c r="Q32" s="81">
        <f t="shared" si="3"/>
        <v>0</v>
      </c>
      <c r="R32" s="238"/>
    </row>
    <row r="33" spans="2:18" s="3" customFormat="1" ht="39.950000000000003" customHeight="1">
      <c r="B33" s="563"/>
      <c r="C33" s="243"/>
      <c r="D33" s="17" t="s">
        <v>3804</v>
      </c>
      <c r="E33" s="18" t="s">
        <v>1260</v>
      </c>
      <c r="F33" s="19" t="s">
        <v>3783</v>
      </c>
      <c r="G33" s="168" t="s">
        <v>3748</v>
      </c>
      <c r="H33" s="164">
        <v>0.1</v>
      </c>
      <c r="I33" s="165" t="s">
        <v>3231</v>
      </c>
      <c r="J33" s="313" t="s">
        <v>3784</v>
      </c>
      <c r="K33" s="165" t="s">
        <v>2793</v>
      </c>
      <c r="L33" s="311" t="s">
        <v>3751</v>
      </c>
      <c r="M33" s="177">
        <v>0.15</v>
      </c>
      <c r="N33" s="164">
        <v>0.99</v>
      </c>
      <c r="O33" s="167">
        <f t="shared" si="1"/>
        <v>0</v>
      </c>
      <c r="P33" s="167">
        <f t="shared" si="2"/>
        <v>1.4849999999999999E-2</v>
      </c>
      <c r="Q33" s="295">
        <f t="shared" si="3"/>
        <v>1.5000000000000012E-4</v>
      </c>
      <c r="R33" s="238"/>
    </row>
    <row r="34" spans="2:18" s="3" customFormat="1" ht="39.950000000000003" customHeight="1">
      <c r="B34" s="563"/>
      <c r="C34" s="243"/>
      <c r="D34" s="20"/>
      <c r="E34" s="21"/>
      <c r="F34" s="31"/>
      <c r="G34" s="168" t="s">
        <v>3746</v>
      </c>
      <c r="H34" s="164">
        <v>0.1</v>
      </c>
      <c r="I34" s="165" t="s">
        <v>3231</v>
      </c>
      <c r="J34" s="313" t="s">
        <v>3784</v>
      </c>
      <c r="K34" s="165" t="s">
        <v>3223</v>
      </c>
      <c r="L34" s="306" t="s">
        <v>3752</v>
      </c>
      <c r="M34" s="309">
        <f>M33</f>
        <v>0.15</v>
      </c>
      <c r="N34" s="164">
        <v>0.99</v>
      </c>
      <c r="O34" s="167">
        <f t="shared" si="1"/>
        <v>0</v>
      </c>
      <c r="P34" s="167">
        <f t="shared" si="2"/>
        <v>1.4849999999999999E-2</v>
      </c>
      <c r="Q34" s="295">
        <f t="shared" si="3"/>
        <v>1.5000000000000012E-4</v>
      </c>
      <c r="R34" s="238"/>
    </row>
    <row r="35" spans="2:18" s="3" customFormat="1" ht="39.950000000000003" customHeight="1">
      <c r="B35" s="563"/>
      <c r="C35" s="243"/>
      <c r="D35" s="20"/>
      <c r="E35" s="21"/>
      <c r="F35" s="31"/>
      <c r="G35" s="168" t="s">
        <v>3747</v>
      </c>
      <c r="H35" s="164">
        <v>0.8</v>
      </c>
      <c r="I35" s="165" t="s">
        <v>3231</v>
      </c>
      <c r="J35" s="313" t="s">
        <v>3784</v>
      </c>
      <c r="K35" s="165" t="s">
        <v>2911</v>
      </c>
      <c r="L35" s="307" t="s">
        <v>3751</v>
      </c>
      <c r="M35" s="309">
        <f>M34</f>
        <v>0.15</v>
      </c>
      <c r="N35" s="164">
        <v>0.99</v>
      </c>
      <c r="O35" s="167">
        <f t="shared" si="1"/>
        <v>0</v>
      </c>
      <c r="P35" s="167">
        <f t="shared" si="2"/>
        <v>0.11879999999999999</v>
      </c>
      <c r="Q35" s="295">
        <f t="shared" si="3"/>
        <v>1.200000000000001E-3</v>
      </c>
      <c r="R35" s="238"/>
    </row>
    <row r="36" spans="2:18" s="3" customFormat="1" ht="27.95" customHeight="1">
      <c r="B36" s="563"/>
      <c r="C36" s="243"/>
      <c r="D36" s="17" t="s">
        <v>970</v>
      </c>
      <c r="E36" s="18" t="s">
        <v>883</v>
      </c>
      <c r="F36" s="19" t="s">
        <v>3828</v>
      </c>
      <c r="G36" s="159" t="s">
        <v>884</v>
      </c>
      <c r="H36" s="160">
        <v>0.1</v>
      </c>
      <c r="I36" s="165" t="s">
        <v>19</v>
      </c>
      <c r="J36" s="92" t="s">
        <v>80</v>
      </c>
      <c r="K36" s="16" t="s">
        <v>18</v>
      </c>
      <c r="L36" s="173" t="s">
        <v>109</v>
      </c>
      <c r="M36" s="85">
        <v>25</v>
      </c>
      <c r="N36" s="15">
        <f t="shared" ref="N36:N49" si="4">IF(K36="Detected", 0.99,0)</f>
        <v>0</v>
      </c>
      <c r="O36" s="78">
        <f t="shared" si="1"/>
        <v>2.5</v>
      </c>
      <c r="P36" s="78">
        <f t="shared" si="2"/>
        <v>0</v>
      </c>
      <c r="Q36" s="153">
        <f t="shared" si="3"/>
        <v>0</v>
      </c>
      <c r="R36" s="238"/>
    </row>
    <row r="37" spans="2:18" s="3" customFormat="1" ht="27.95" customHeight="1">
      <c r="B37" s="563"/>
      <c r="C37" s="243"/>
      <c r="D37" s="20"/>
      <c r="E37" s="21"/>
      <c r="F37" s="31"/>
      <c r="G37" s="193" t="s">
        <v>885</v>
      </c>
      <c r="H37" s="183">
        <v>0.9</v>
      </c>
      <c r="I37" s="179" t="s">
        <v>25</v>
      </c>
      <c r="J37" s="12" t="s">
        <v>3840</v>
      </c>
      <c r="K37" s="16" t="s">
        <v>28</v>
      </c>
      <c r="L37" s="206" t="s">
        <v>3792</v>
      </c>
      <c r="M37" s="85">
        <f>M36</f>
        <v>25</v>
      </c>
      <c r="N37" s="15">
        <f t="shared" si="4"/>
        <v>0.99</v>
      </c>
      <c r="O37" s="78">
        <f t="shared" si="1"/>
        <v>0</v>
      </c>
      <c r="P37" s="78">
        <f t="shared" si="2"/>
        <v>22.274999999999999</v>
      </c>
      <c r="Q37" s="153">
        <f t="shared" si="3"/>
        <v>0.2250000000000002</v>
      </c>
      <c r="R37" s="238"/>
    </row>
    <row r="38" spans="2:18" s="3" customFormat="1" ht="27.95" customHeight="1">
      <c r="B38" s="563"/>
      <c r="C38" s="243"/>
      <c r="D38" s="17" t="s">
        <v>3841</v>
      </c>
      <c r="E38" s="44" t="s">
        <v>915</v>
      </c>
      <c r="F38" s="19" t="s">
        <v>3829</v>
      </c>
      <c r="G38" s="14" t="s">
        <v>12</v>
      </c>
      <c r="H38" s="15">
        <v>0.4</v>
      </c>
      <c r="I38" s="165" t="s">
        <v>19</v>
      </c>
      <c r="J38" s="13" t="s">
        <v>946</v>
      </c>
      <c r="K38" s="165" t="s">
        <v>18</v>
      </c>
      <c r="L38" s="66" t="s">
        <v>109</v>
      </c>
      <c r="M38" s="85">
        <v>5</v>
      </c>
      <c r="N38" s="15">
        <f t="shared" si="4"/>
        <v>0</v>
      </c>
      <c r="O38" s="78">
        <f t="shared" si="1"/>
        <v>2</v>
      </c>
      <c r="P38" s="78">
        <f t="shared" si="2"/>
        <v>0</v>
      </c>
      <c r="Q38" s="153">
        <f t="shared" si="3"/>
        <v>0</v>
      </c>
      <c r="R38" s="238"/>
    </row>
    <row r="39" spans="2:18" s="3" customFormat="1" ht="27.95" customHeight="1">
      <c r="B39" s="563"/>
      <c r="C39" s="243"/>
      <c r="D39" s="20"/>
      <c r="E39" s="21"/>
      <c r="F39" s="31"/>
      <c r="G39" s="14" t="s">
        <v>13</v>
      </c>
      <c r="H39" s="15">
        <v>0.4</v>
      </c>
      <c r="I39" s="165" t="s">
        <v>25</v>
      </c>
      <c r="J39" s="13" t="s">
        <v>3845</v>
      </c>
      <c r="K39" s="165" t="s">
        <v>28</v>
      </c>
      <c r="L39" s="166" t="s">
        <v>2191</v>
      </c>
      <c r="M39" s="85">
        <f>M38</f>
        <v>5</v>
      </c>
      <c r="N39" s="15">
        <f t="shared" si="4"/>
        <v>0.99</v>
      </c>
      <c r="O39" s="78">
        <f t="shared" si="1"/>
        <v>0</v>
      </c>
      <c r="P39" s="78">
        <f t="shared" si="2"/>
        <v>1.98</v>
      </c>
      <c r="Q39" s="153">
        <f t="shared" si="3"/>
        <v>2.0000000000000018E-2</v>
      </c>
      <c r="R39" s="238"/>
    </row>
    <row r="40" spans="2:18" s="3" customFormat="1" ht="27.95" customHeight="1">
      <c r="B40" s="563"/>
      <c r="C40" s="243"/>
      <c r="D40" s="20"/>
      <c r="E40" s="21"/>
      <c r="F40" s="31"/>
      <c r="G40" s="90" t="s">
        <v>14</v>
      </c>
      <c r="H40" s="172">
        <v>0.2</v>
      </c>
      <c r="I40" s="165" t="s">
        <v>19</v>
      </c>
      <c r="J40" s="13" t="s">
        <v>946</v>
      </c>
      <c r="K40" s="165" t="s">
        <v>18</v>
      </c>
      <c r="L40" s="13" t="s">
        <v>109</v>
      </c>
      <c r="M40" s="85">
        <f>M39</f>
        <v>5</v>
      </c>
      <c r="N40" s="15">
        <f t="shared" si="4"/>
        <v>0</v>
      </c>
      <c r="O40" s="78">
        <f t="shared" si="1"/>
        <v>1</v>
      </c>
      <c r="P40" s="78">
        <f t="shared" si="2"/>
        <v>0</v>
      </c>
      <c r="Q40" s="153">
        <f t="shared" si="3"/>
        <v>0</v>
      </c>
      <c r="R40" s="238"/>
    </row>
    <row r="41" spans="2:18" s="3" customFormat="1" ht="27.95" customHeight="1">
      <c r="B41" s="563"/>
      <c r="C41" s="244"/>
      <c r="D41" s="17" t="s">
        <v>3842</v>
      </c>
      <c r="E41" s="18" t="s">
        <v>22</v>
      </c>
      <c r="F41" s="19" t="s">
        <v>3830</v>
      </c>
      <c r="G41" s="14" t="s">
        <v>12</v>
      </c>
      <c r="H41" s="15">
        <v>0.4</v>
      </c>
      <c r="I41" s="179" t="s">
        <v>19</v>
      </c>
      <c r="J41" s="180" t="s">
        <v>946</v>
      </c>
      <c r="K41" s="179" t="s">
        <v>18</v>
      </c>
      <c r="L41" s="173" t="s">
        <v>109</v>
      </c>
      <c r="M41" s="85">
        <v>2</v>
      </c>
      <c r="N41" s="15">
        <f t="shared" si="4"/>
        <v>0</v>
      </c>
      <c r="O41" s="78">
        <f t="shared" si="1"/>
        <v>0.8</v>
      </c>
      <c r="P41" s="78">
        <f t="shared" si="2"/>
        <v>0</v>
      </c>
      <c r="Q41" s="153">
        <f t="shared" si="3"/>
        <v>0</v>
      </c>
      <c r="R41" s="238"/>
    </row>
    <row r="42" spans="2:18" s="3" customFormat="1" ht="27.95" customHeight="1">
      <c r="B42" s="563"/>
      <c r="C42" s="244"/>
      <c r="D42" s="20"/>
      <c r="E42" s="21"/>
      <c r="F42" s="31"/>
      <c r="G42" s="14" t="s">
        <v>13</v>
      </c>
      <c r="H42" s="15">
        <v>0.4</v>
      </c>
      <c r="I42" s="165" t="s">
        <v>25</v>
      </c>
      <c r="J42" s="13" t="s">
        <v>3846</v>
      </c>
      <c r="K42" s="165" t="s">
        <v>28</v>
      </c>
      <c r="L42" s="166" t="s">
        <v>3848</v>
      </c>
      <c r="M42" s="209">
        <f>M41</f>
        <v>2</v>
      </c>
      <c r="N42" s="15">
        <f t="shared" si="4"/>
        <v>0.99</v>
      </c>
      <c r="O42" s="78">
        <f t="shared" si="1"/>
        <v>0</v>
      </c>
      <c r="P42" s="78">
        <f t="shared" si="2"/>
        <v>0.79200000000000004</v>
      </c>
      <c r="Q42" s="153">
        <f t="shared" si="3"/>
        <v>8.0000000000000071E-3</v>
      </c>
      <c r="R42" s="238"/>
    </row>
    <row r="43" spans="2:18" s="3" customFormat="1" ht="27.95" customHeight="1">
      <c r="B43" s="563"/>
      <c r="C43" s="244"/>
      <c r="D43" s="20"/>
      <c r="E43" s="21"/>
      <c r="F43" s="31"/>
      <c r="G43" s="90" t="s">
        <v>14</v>
      </c>
      <c r="H43" s="172">
        <v>0.2</v>
      </c>
      <c r="I43" s="179" t="s">
        <v>19</v>
      </c>
      <c r="J43" s="180" t="s">
        <v>946</v>
      </c>
      <c r="K43" s="179" t="s">
        <v>18</v>
      </c>
      <c r="L43" s="173" t="s">
        <v>109</v>
      </c>
      <c r="M43" s="85">
        <f>M42</f>
        <v>2</v>
      </c>
      <c r="N43" s="15">
        <f t="shared" si="4"/>
        <v>0</v>
      </c>
      <c r="O43" s="78">
        <f t="shared" si="1"/>
        <v>0.4</v>
      </c>
      <c r="P43" s="78">
        <f t="shared" si="2"/>
        <v>0</v>
      </c>
      <c r="Q43" s="153">
        <f t="shared" si="3"/>
        <v>0</v>
      </c>
      <c r="R43" s="238"/>
    </row>
    <row r="44" spans="2:18" s="3" customFormat="1" ht="27.95" customHeight="1">
      <c r="B44" s="563"/>
      <c r="C44" s="244"/>
      <c r="D44" s="17" t="s">
        <v>3843</v>
      </c>
      <c r="E44" s="18" t="s">
        <v>22</v>
      </c>
      <c r="F44" s="19" t="s">
        <v>3830</v>
      </c>
      <c r="G44" s="14" t="s">
        <v>12</v>
      </c>
      <c r="H44" s="15">
        <v>0.4</v>
      </c>
      <c r="I44" s="179" t="s">
        <v>19</v>
      </c>
      <c r="J44" s="180" t="s">
        <v>946</v>
      </c>
      <c r="K44" s="179" t="s">
        <v>18</v>
      </c>
      <c r="L44" s="173" t="s">
        <v>109</v>
      </c>
      <c r="M44" s="85">
        <v>2</v>
      </c>
      <c r="N44" s="15">
        <f t="shared" si="4"/>
        <v>0</v>
      </c>
      <c r="O44" s="78">
        <f t="shared" si="1"/>
        <v>0.8</v>
      </c>
      <c r="P44" s="78">
        <f t="shared" si="2"/>
        <v>0</v>
      </c>
      <c r="Q44" s="153">
        <f t="shared" si="3"/>
        <v>0</v>
      </c>
      <c r="R44" s="238"/>
    </row>
    <row r="45" spans="2:18" s="3" customFormat="1" ht="27.95" customHeight="1">
      <c r="B45" s="563"/>
      <c r="C45" s="244"/>
      <c r="D45" s="20"/>
      <c r="E45" s="21"/>
      <c r="F45" s="31"/>
      <c r="G45" s="14" t="s">
        <v>13</v>
      </c>
      <c r="H45" s="15">
        <v>0.4</v>
      </c>
      <c r="I45" s="165" t="s">
        <v>25</v>
      </c>
      <c r="J45" s="13" t="s">
        <v>3847</v>
      </c>
      <c r="K45" s="165" t="s">
        <v>28</v>
      </c>
      <c r="L45" s="166" t="s">
        <v>2191</v>
      </c>
      <c r="M45" s="209">
        <f>M44</f>
        <v>2</v>
      </c>
      <c r="N45" s="15">
        <f t="shared" si="4"/>
        <v>0.99</v>
      </c>
      <c r="O45" s="78">
        <f t="shared" si="1"/>
        <v>0</v>
      </c>
      <c r="P45" s="78">
        <f t="shared" si="2"/>
        <v>0.79200000000000004</v>
      </c>
      <c r="Q45" s="153">
        <f t="shared" si="3"/>
        <v>8.0000000000000071E-3</v>
      </c>
      <c r="R45" s="238"/>
    </row>
    <row r="46" spans="2:18" s="3" customFormat="1" ht="27.95" customHeight="1">
      <c r="B46" s="563"/>
      <c r="C46" s="244"/>
      <c r="D46" s="20"/>
      <c r="E46" s="21"/>
      <c r="F46" s="31"/>
      <c r="G46" s="90" t="s">
        <v>14</v>
      </c>
      <c r="H46" s="172">
        <v>0.2</v>
      </c>
      <c r="I46" s="179" t="s">
        <v>19</v>
      </c>
      <c r="J46" s="180" t="s">
        <v>946</v>
      </c>
      <c r="K46" s="179" t="s">
        <v>18</v>
      </c>
      <c r="L46" s="173" t="s">
        <v>109</v>
      </c>
      <c r="M46" s="85">
        <f>M45</f>
        <v>2</v>
      </c>
      <c r="N46" s="15">
        <f t="shared" si="4"/>
        <v>0</v>
      </c>
      <c r="O46" s="78">
        <f t="shared" si="1"/>
        <v>0.4</v>
      </c>
      <c r="P46" s="78">
        <f t="shared" si="2"/>
        <v>0</v>
      </c>
      <c r="Q46" s="153">
        <f t="shared" si="3"/>
        <v>0</v>
      </c>
      <c r="R46" s="238"/>
    </row>
    <row r="47" spans="2:18" s="3" customFormat="1" ht="27.95" customHeight="1">
      <c r="B47" s="563"/>
      <c r="C47" s="244"/>
      <c r="D47" s="17" t="s">
        <v>3844</v>
      </c>
      <c r="E47" s="18" t="s">
        <v>22</v>
      </c>
      <c r="F47" s="19" t="s">
        <v>3282</v>
      </c>
      <c r="G47" s="14" t="s">
        <v>12</v>
      </c>
      <c r="H47" s="15">
        <v>0.4</v>
      </c>
      <c r="I47" s="179" t="s">
        <v>19</v>
      </c>
      <c r="J47" s="180" t="s">
        <v>946</v>
      </c>
      <c r="K47" s="179" t="s">
        <v>18</v>
      </c>
      <c r="L47" s="173" t="s">
        <v>109</v>
      </c>
      <c r="M47" s="85">
        <v>2</v>
      </c>
      <c r="N47" s="15">
        <f t="shared" si="4"/>
        <v>0</v>
      </c>
      <c r="O47" s="78">
        <f t="shared" si="1"/>
        <v>0.8</v>
      </c>
      <c r="P47" s="78">
        <f t="shared" si="2"/>
        <v>0</v>
      </c>
      <c r="Q47" s="153">
        <f t="shared" si="3"/>
        <v>0</v>
      </c>
      <c r="R47" s="238"/>
    </row>
    <row r="48" spans="2:18" s="3" customFormat="1" ht="27.95" customHeight="1">
      <c r="B48" s="563"/>
      <c r="C48" s="244"/>
      <c r="D48" s="20"/>
      <c r="E48" s="21"/>
      <c r="F48" s="31"/>
      <c r="G48" s="14" t="s">
        <v>13</v>
      </c>
      <c r="H48" s="15">
        <v>0.4</v>
      </c>
      <c r="I48" s="165" t="s">
        <v>25</v>
      </c>
      <c r="J48" s="13" t="s">
        <v>3847</v>
      </c>
      <c r="K48" s="165" t="s">
        <v>28</v>
      </c>
      <c r="L48" s="166" t="s">
        <v>3792</v>
      </c>
      <c r="M48" s="209">
        <f>M47</f>
        <v>2</v>
      </c>
      <c r="N48" s="15">
        <f t="shared" si="4"/>
        <v>0.99</v>
      </c>
      <c r="O48" s="78">
        <f t="shared" si="1"/>
        <v>0</v>
      </c>
      <c r="P48" s="78">
        <f t="shared" si="2"/>
        <v>0.79200000000000004</v>
      </c>
      <c r="Q48" s="153">
        <f t="shared" si="3"/>
        <v>8.0000000000000071E-3</v>
      </c>
      <c r="R48" s="238"/>
    </row>
    <row r="49" spans="2:18" s="3" customFormat="1" ht="27.95" customHeight="1">
      <c r="B49" s="563"/>
      <c r="C49" s="244"/>
      <c r="D49" s="20"/>
      <c r="E49" s="21"/>
      <c r="F49" s="31"/>
      <c r="G49" s="90" t="s">
        <v>14</v>
      </c>
      <c r="H49" s="172">
        <v>0.2</v>
      </c>
      <c r="I49" s="179" t="s">
        <v>19</v>
      </c>
      <c r="J49" s="180" t="s">
        <v>946</v>
      </c>
      <c r="K49" s="179" t="s">
        <v>18</v>
      </c>
      <c r="L49" s="173" t="s">
        <v>109</v>
      </c>
      <c r="M49" s="85">
        <f>M48</f>
        <v>2</v>
      </c>
      <c r="N49" s="15">
        <f t="shared" si="4"/>
        <v>0</v>
      </c>
      <c r="O49" s="78">
        <f t="shared" si="1"/>
        <v>0.4</v>
      </c>
      <c r="P49" s="78">
        <f t="shared" si="2"/>
        <v>0</v>
      </c>
      <c r="Q49" s="153">
        <f t="shared" si="3"/>
        <v>0</v>
      </c>
      <c r="R49" s="238"/>
    </row>
    <row r="50" spans="2:18" s="3" customFormat="1" ht="39.950000000000003" customHeight="1">
      <c r="B50" s="563"/>
      <c r="C50" s="243"/>
      <c r="D50" s="17" t="s">
        <v>3400</v>
      </c>
      <c r="E50" s="18" t="s">
        <v>1260</v>
      </c>
      <c r="F50" s="19" t="s">
        <v>3833</v>
      </c>
      <c r="G50" s="168" t="s">
        <v>3748</v>
      </c>
      <c r="H50" s="164">
        <v>0.1</v>
      </c>
      <c r="I50" s="165" t="s">
        <v>3231</v>
      </c>
      <c r="J50" s="313" t="s">
        <v>3784</v>
      </c>
      <c r="K50" s="165" t="s">
        <v>2793</v>
      </c>
      <c r="L50" s="311" t="s">
        <v>3751</v>
      </c>
      <c r="M50" s="177">
        <v>0.15</v>
      </c>
      <c r="N50" s="164">
        <v>0.99</v>
      </c>
      <c r="O50" s="167">
        <f t="shared" si="1"/>
        <v>0</v>
      </c>
      <c r="P50" s="167">
        <f t="shared" si="2"/>
        <v>1.4849999999999999E-2</v>
      </c>
      <c r="Q50" s="295">
        <f t="shared" si="3"/>
        <v>1.5000000000000012E-4</v>
      </c>
      <c r="R50" s="238"/>
    </row>
    <row r="51" spans="2:18" s="3" customFormat="1" ht="39.950000000000003" customHeight="1">
      <c r="B51" s="563"/>
      <c r="C51" s="243"/>
      <c r="D51" s="20"/>
      <c r="E51" s="21"/>
      <c r="F51" s="31"/>
      <c r="G51" s="168" t="s">
        <v>3746</v>
      </c>
      <c r="H51" s="164">
        <v>0.1</v>
      </c>
      <c r="I51" s="165" t="s">
        <v>3231</v>
      </c>
      <c r="J51" s="313" t="s">
        <v>3784</v>
      </c>
      <c r="K51" s="165" t="s">
        <v>3223</v>
      </c>
      <c r="L51" s="307" t="s">
        <v>3754</v>
      </c>
      <c r="M51" s="309">
        <f>M50</f>
        <v>0.15</v>
      </c>
      <c r="N51" s="164">
        <v>0.99</v>
      </c>
      <c r="O51" s="167">
        <f t="shared" si="1"/>
        <v>0</v>
      </c>
      <c r="P51" s="167">
        <f t="shared" si="2"/>
        <v>1.4849999999999999E-2</v>
      </c>
      <c r="Q51" s="295">
        <f t="shared" si="3"/>
        <v>1.5000000000000012E-4</v>
      </c>
      <c r="R51" s="238"/>
    </row>
    <row r="52" spans="2:18" s="3" customFormat="1" ht="39.950000000000003" customHeight="1">
      <c r="B52" s="563"/>
      <c r="C52" s="243"/>
      <c r="D52" s="20"/>
      <c r="E52" s="21"/>
      <c r="F52" s="31"/>
      <c r="G52" s="168" t="s">
        <v>3747</v>
      </c>
      <c r="H52" s="164">
        <v>0.8</v>
      </c>
      <c r="I52" s="165" t="s">
        <v>3231</v>
      </c>
      <c r="J52" s="313" t="s">
        <v>3784</v>
      </c>
      <c r="K52" s="165" t="s">
        <v>2911</v>
      </c>
      <c r="L52" s="307" t="s">
        <v>3837</v>
      </c>
      <c r="M52" s="309">
        <f>M51</f>
        <v>0.15</v>
      </c>
      <c r="N52" s="164">
        <v>0.99</v>
      </c>
      <c r="O52" s="167">
        <f t="shared" si="1"/>
        <v>0</v>
      </c>
      <c r="P52" s="167">
        <f t="shared" si="2"/>
        <v>0.11879999999999999</v>
      </c>
      <c r="Q52" s="295">
        <f t="shared" si="3"/>
        <v>1.200000000000001E-3</v>
      </c>
      <c r="R52" s="238"/>
    </row>
    <row r="53" spans="2:18" s="3" customFormat="1" ht="27.95" customHeight="1">
      <c r="B53" s="563"/>
      <c r="C53" s="212" t="s">
        <v>2348</v>
      </c>
      <c r="D53" s="17" t="s">
        <v>2349</v>
      </c>
      <c r="E53" s="18" t="s">
        <v>890</v>
      </c>
      <c r="F53" s="19" t="s">
        <v>1291</v>
      </c>
      <c r="G53" s="14" t="s">
        <v>12</v>
      </c>
      <c r="H53" s="15">
        <v>0.8</v>
      </c>
      <c r="I53" s="165" t="s">
        <v>25</v>
      </c>
      <c r="J53" s="13" t="s">
        <v>2400</v>
      </c>
      <c r="K53" s="165" t="s">
        <v>28</v>
      </c>
      <c r="L53" s="206" t="s">
        <v>2190</v>
      </c>
      <c r="M53" s="85">
        <v>0.2</v>
      </c>
      <c r="N53" s="15">
        <f t="shared" ref="N53:N55" si="5">IF(K53="Detected", 0.99,0)</f>
        <v>0.99</v>
      </c>
      <c r="O53" s="78">
        <f t="shared" ref="O53:O55" si="6">IF(I53="Safe", M53*H53,0)</f>
        <v>0</v>
      </c>
      <c r="P53" s="78">
        <f t="shared" ref="P53:P55" si="7">IF(I53="Dangerous",M53*H53*N53,0)</f>
        <v>0.15840000000000004</v>
      </c>
      <c r="Q53" s="81">
        <f t="shared" ref="Q53:Q55" si="8">IF(P53=0,0,M53*H53*(1-N53))</f>
        <v>1.6000000000000018E-3</v>
      </c>
      <c r="R53" s="238"/>
    </row>
    <row r="54" spans="2:18" s="3" customFormat="1" ht="27.95" customHeight="1">
      <c r="B54" s="563"/>
      <c r="C54" s="244"/>
      <c r="D54" s="20"/>
      <c r="E54" s="21"/>
      <c r="F54" s="31"/>
      <c r="G54" s="14" t="s">
        <v>13</v>
      </c>
      <c r="H54" s="15">
        <v>0.1</v>
      </c>
      <c r="I54" s="165" t="s">
        <v>19</v>
      </c>
      <c r="J54" s="13" t="s">
        <v>946</v>
      </c>
      <c r="K54" s="165" t="s">
        <v>18</v>
      </c>
      <c r="L54" s="13" t="s">
        <v>109</v>
      </c>
      <c r="M54" s="85">
        <f>M53</f>
        <v>0.2</v>
      </c>
      <c r="N54" s="15">
        <f t="shared" si="5"/>
        <v>0</v>
      </c>
      <c r="O54" s="78">
        <f t="shared" si="6"/>
        <v>2.0000000000000004E-2</v>
      </c>
      <c r="P54" s="78">
        <f t="shared" si="7"/>
        <v>0</v>
      </c>
      <c r="Q54" s="153">
        <f t="shared" si="8"/>
        <v>0</v>
      </c>
      <c r="R54" s="238"/>
    </row>
    <row r="55" spans="2:18" s="3" customFormat="1" ht="27.95" customHeight="1">
      <c r="B55" s="563"/>
      <c r="C55" s="244"/>
      <c r="D55" s="20"/>
      <c r="E55" s="21"/>
      <c r="F55" s="31"/>
      <c r="G55" s="90" t="s">
        <v>14</v>
      </c>
      <c r="H55" s="172">
        <v>0.1</v>
      </c>
      <c r="I55" s="179" t="s">
        <v>19</v>
      </c>
      <c r="J55" s="13" t="s">
        <v>946</v>
      </c>
      <c r="K55" s="165" t="s">
        <v>18</v>
      </c>
      <c r="L55" s="13" t="s">
        <v>109</v>
      </c>
      <c r="M55" s="93">
        <f>M54</f>
        <v>0.2</v>
      </c>
      <c r="N55" s="15">
        <f t="shared" si="5"/>
        <v>0</v>
      </c>
      <c r="O55" s="78">
        <f t="shared" si="6"/>
        <v>2.0000000000000004E-2</v>
      </c>
      <c r="P55" s="78">
        <f t="shared" si="7"/>
        <v>0</v>
      </c>
      <c r="Q55" s="153">
        <f t="shared" si="8"/>
        <v>0</v>
      </c>
      <c r="R55" s="238"/>
    </row>
    <row r="56" spans="2:18" s="3" customFormat="1" ht="27.95" customHeight="1">
      <c r="B56" s="563"/>
      <c r="C56" s="244"/>
      <c r="D56" s="17" t="s">
        <v>1039</v>
      </c>
      <c r="E56" s="18" t="s">
        <v>890</v>
      </c>
      <c r="F56" s="19" t="s">
        <v>1292</v>
      </c>
      <c r="G56" s="14" t="s">
        <v>12</v>
      </c>
      <c r="H56" s="15">
        <v>0.8</v>
      </c>
      <c r="I56" s="179" t="s">
        <v>19</v>
      </c>
      <c r="J56" s="13" t="s">
        <v>946</v>
      </c>
      <c r="K56" s="165" t="s">
        <v>18</v>
      </c>
      <c r="L56" s="13" t="s">
        <v>109</v>
      </c>
      <c r="M56" s="85">
        <v>0.2</v>
      </c>
      <c r="N56" s="15">
        <f t="shared" ref="N56:N116" si="9">IF(K56="Detected", 0.99,0)</f>
        <v>0</v>
      </c>
      <c r="O56" s="78">
        <f t="shared" ref="O56:O116" si="10">IF(I56="Safe", M56*H56,0)</f>
        <v>0.16000000000000003</v>
      </c>
      <c r="P56" s="78">
        <f t="shared" ref="P56:P116" si="11">IF(I56="Dangerous",M56*H56*N56,0)</f>
        <v>0</v>
      </c>
      <c r="Q56" s="153">
        <f t="shared" ref="Q56:Q116" si="12">IF(P56=0,0,M56*H56*(1-N56))</f>
        <v>0</v>
      </c>
      <c r="R56" s="238"/>
    </row>
    <row r="57" spans="2:18" s="3" customFormat="1" ht="27.95" customHeight="1">
      <c r="B57" s="563"/>
      <c r="C57" s="244"/>
      <c r="D57" s="20"/>
      <c r="E57" s="21"/>
      <c r="F57" s="31"/>
      <c r="G57" s="14" t="s">
        <v>13</v>
      </c>
      <c r="H57" s="15">
        <v>0.1</v>
      </c>
      <c r="I57" s="165" t="s">
        <v>25</v>
      </c>
      <c r="J57" s="13" t="s">
        <v>2401</v>
      </c>
      <c r="K57" s="165" t="s">
        <v>28</v>
      </c>
      <c r="L57" s="206" t="s">
        <v>2190</v>
      </c>
      <c r="M57" s="85">
        <f>M56</f>
        <v>0.2</v>
      </c>
      <c r="N57" s="15">
        <f t="shared" si="9"/>
        <v>0.99</v>
      </c>
      <c r="O57" s="78">
        <f t="shared" si="10"/>
        <v>0</v>
      </c>
      <c r="P57" s="78">
        <f t="shared" si="11"/>
        <v>1.9800000000000005E-2</v>
      </c>
      <c r="Q57" s="153">
        <f t="shared" si="12"/>
        <v>2.0000000000000023E-4</v>
      </c>
      <c r="R57" s="238"/>
    </row>
    <row r="58" spans="2:18" s="3" customFormat="1" ht="27.95" customHeight="1">
      <c r="B58" s="563"/>
      <c r="C58" s="244"/>
      <c r="D58" s="20"/>
      <c r="E58" s="21"/>
      <c r="F58" s="31"/>
      <c r="G58" s="90" t="s">
        <v>14</v>
      </c>
      <c r="H58" s="172">
        <v>0.1</v>
      </c>
      <c r="I58" s="179" t="s">
        <v>19</v>
      </c>
      <c r="J58" s="180" t="s">
        <v>946</v>
      </c>
      <c r="K58" s="179" t="s">
        <v>18</v>
      </c>
      <c r="L58" s="180" t="s">
        <v>109</v>
      </c>
      <c r="M58" s="93">
        <f>M57</f>
        <v>0.2</v>
      </c>
      <c r="N58" s="15">
        <f t="shared" si="9"/>
        <v>0</v>
      </c>
      <c r="O58" s="78">
        <f t="shared" si="10"/>
        <v>2.0000000000000004E-2</v>
      </c>
      <c r="P58" s="78">
        <f t="shared" si="11"/>
        <v>0</v>
      </c>
      <c r="Q58" s="153">
        <f t="shared" si="12"/>
        <v>0</v>
      </c>
      <c r="R58" s="238"/>
    </row>
    <row r="59" spans="2:18" s="3" customFormat="1" ht="27.95" customHeight="1">
      <c r="B59" s="563"/>
      <c r="C59" s="244"/>
      <c r="D59" s="17" t="s">
        <v>1720</v>
      </c>
      <c r="E59" s="18" t="s">
        <v>1240</v>
      </c>
      <c r="F59" s="19" t="s">
        <v>1295</v>
      </c>
      <c r="G59" s="168" t="s">
        <v>1326</v>
      </c>
      <c r="H59" s="164">
        <v>0.3</v>
      </c>
      <c r="I59" s="165" t="s">
        <v>25</v>
      </c>
      <c r="J59" s="13" t="s">
        <v>2403</v>
      </c>
      <c r="K59" s="165" t="s">
        <v>28</v>
      </c>
      <c r="L59" s="207" t="s">
        <v>2190</v>
      </c>
      <c r="M59" s="85">
        <v>10</v>
      </c>
      <c r="N59" s="15">
        <f>IF(K59="Detected", 0.9,0)</f>
        <v>0.9</v>
      </c>
      <c r="O59" s="78">
        <f t="shared" si="10"/>
        <v>0</v>
      </c>
      <c r="P59" s="78">
        <f t="shared" si="11"/>
        <v>2.7</v>
      </c>
      <c r="Q59" s="153">
        <f t="shared" si="12"/>
        <v>0.29999999999999993</v>
      </c>
      <c r="R59" s="557" t="s">
        <v>4480</v>
      </c>
    </row>
    <row r="60" spans="2:18" s="3" customFormat="1" ht="27.95" customHeight="1">
      <c r="B60" s="563"/>
      <c r="C60" s="244"/>
      <c r="D60" s="20"/>
      <c r="E60" s="21"/>
      <c r="F60" s="31"/>
      <c r="G60" s="168" t="s">
        <v>1327</v>
      </c>
      <c r="H60" s="164">
        <v>0.3</v>
      </c>
      <c r="I60" s="161" t="s">
        <v>25</v>
      </c>
      <c r="J60" s="13" t="s">
        <v>2403</v>
      </c>
      <c r="K60" s="161" t="s">
        <v>28</v>
      </c>
      <c r="L60" s="207" t="s">
        <v>2190</v>
      </c>
      <c r="M60" s="85">
        <f>M59</f>
        <v>10</v>
      </c>
      <c r="N60" s="15">
        <f>IF(K60="Detected", 0.9,0)</f>
        <v>0.9</v>
      </c>
      <c r="O60" s="78">
        <f t="shared" si="10"/>
        <v>0</v>
      </c>
      <c r="P60" s="78">
        <f t="shared" si="11"/>
        <v>2.7</v>
      </c>
      <c r="Q60" s="153">
        <f t="shared" si="12"/>
        <v>0.29999999999999993</v>
      </c>
      <c r="R60" s="558"/>
    </row>
    <row r="61" spans="2:18" s="3" customFormat="1" ht="27.95" customHeight="1">
      <c r="B61" s="563"/>
      <c r="C61" s="244"/>
      <c r="D61" s="20"/>
      <c r="E61" s="21"/>
      <c r="F61" s="31"/>
      <c r="G61" s="168" t="s">
        <v>1328</v>
      </c>
      <c r="H61" s="164">
        <v>0.3</v>
      </c>
      <c r="I61" s="165" t="s">
        <v>25</v>
      </c>
      <c r="J61" s="162" t="s">
        <v>2404</v>
      </c>
      <c r="K61" s="161" t="s">
        <v>28</v>
      </c>
      <c r="L61" s="207" t="s">
        <v>2190</v>
      </c>
      <c r="M61" s="85">
        <f>M60</f>
        <v>10</v>
      </c>
      <c r="N61" s="15">
        <f>IF(K61="Detected", 0.9,0)</f>
        <v>0.9</v>
      </c>
      <c r="O61" s="78">
        <f t="shared" si="10"/>
        <v>0</v>
      </c>
      <c r="P61" s="78">
        <f t="shared" si="11"/>
        <v>2.7</v>
      </c>
      <c r="Q61" s="153">
        <f t="shared" si="12"/>
        <v>0.29999999999999993</v>
      </c>
      <c r="R61" s="558"/>
    </row>
    <row r="62" spans="2:18" s="3" customFormat="1" ht="39.950000000000003" customHeight="1">
      <c r="B62" s="563"/>
      <c r="C62" s="244"/>
      <c r="D62" s="20"/>
      <c r="E62" s="21"/>
      <c r="F62" s="31"/>
      <c r="G62" s="168" t="s">
        <v>1329</v>
      </c>
      <c r="H62" s="164">
        <v>0.1</v>
      </c>
      <c r="I62" s="165" t="s">
        <v>25</v>
      </c>
      <c r="J62" s="162" t="s">
        <v>2405</v>
      </c>
      <c r="K62" s="165" t="s">
        <v>28</v>
      </c>
      <c r="L62" s="207" t="s">
        <v>2190</v>
      </c>
      <c r="M62" s="93">
        <f>M61</f>
        <v>10</v>
      </c>
      <c r="N62" s="15">
        <f>IF(K62="Detected", 0.9,0)</f>
        <v>0.9</v>
      </c>
      <c r="O62" s="78">
        <f t="shared" si="10"/>
        <v>0</v>
      </c>
      <c r="P62" s="78">
        <f t="shared" si="11"/>
        <v>0.9</v>
      </c>
      <c r="Q62" s="153">
        <f t="shared" si="12"/>
        <v>9.9999999999999978E-2</v>
      </c>
      <c r="R62" s="559"/>
    </row>
    <row r="63" spans="2:18" s="3" customFormat="1" ht="27.95" customHeight="1">
      <c r="B63" s="563"/>
      <c r="C63" s="244"/>
      <c r="D63" s="17" t="s">
        <v>2350</v>
      </c>
      <c r="E63" s="18" t="s">
        <v>890</v>
      </c>
      <c r="F63" s="19" t="s">
        <v>1302</v>
      </c>
      <c r="G63" s="14" t="s">
        <v>12</v>
      </c>
      <c r="H63" s="15">
        <v>0.8</v>
      </c>
      <c r="I63" s="165" t="s">
        <v>25</v>
      </c>
      <c r="J63" s="13" t="s">
        <v>2402</v>
      </c>
      <c r="K63" s="165" t="s">
        <v>28</v>
      </c>
      <c r="L63" s="207" t="s">
        <v>2190</v>
      </c>
      <c r="M63" s="85">
        <v>0.2</v>
      </c>
      <c r="N63" s="15">
        <f t="shared" si="9"/>
        <v>0.99</v>
      </c>
      <c r="O63" s="78">
        <f t="shared" si="10"/>
        <v>0</v>
      </c>
      <c r="P63" s="78">
        <f t="shared" si="11"/>
        <v>0.15840000000000004</v>
      </c>
      <c r="Q63" s="153">
        <f t="shared" si="12"/>
        <v>1.6000000000000018E-3</v>
      </c>
      <c r="R63" s="238"/>
    </row>
    <row r="64" spans="2:18" s="3" customFormat="1" ht="27.95" customHeight="1">
      <c r="B64" s="563"/>
      <c r="C64" s="244"/>
      <c r="D64" s="20"/>
      <c r="E64" s="21"/>
      <c r="F64" s="31"/>
      <c r="G64" s="14" t="s">
        <v>13</v>
      </c>
      <c r="H64" s="15">
        <v>0.1</v>
      </c>
      <c r="I64" s="165" t="s">
        <v>19</v>
      </c>
      <c r="J64" s="180" t="s">
        <v>946</v>
      </c>
      <c r="K64" s="179" t="s">
        <v>18</v>
      </c>
      <c r="L64" s="173" t="s">
        <v>109</v>
      </c>
      <c r="M64" s="85">
        <f>M63</f>
        <v>0.2</v>
      </c>
      <c r="N64" s="15">
        <f t="shared" si="9"/>
        <v>0</v>
      </c>
      <c r="O64" s="78">
        <f t="shared" si="10"/>
        <v>2.0000000000000004E-2</v>
      </c>
      <c r="P64" s="78">
        <f t="shared" si="11"/>
        <v>0</v>
      </c>
      <c r="Q64" s="153">
        <f t="shared" si="12"/>
        <v>0</v>
      </c>
      <c r="R64" s="238"/>
    </row>
    <row r="65" spans="2:18" s="3" customFormat="1" ht="27.95" customHeight="1">
      <c r="B65" s="563"/>
      <c r="C65" s="244"/>
      <c r="D65" s="20"/>
      <c r="E65" s="21"/>
      <c r="F65" s="31"/>
      <c r="G65" s="90" t="s">
        <v>14</v>
      </c>
      <c r="H65" s="172">
        <v>0.1</v>
      </c>
      <c r="I65" s="179" t="s">
        <v>19</v>
      </c>
      <c r="J65" s="180" t="s">
        <v>946</v>
      </c>
      <c r="K65" s="179" t="s">
        <v>18</v>
      </c>
      <c r="L65" s="173" t="s">
        <v>109</v>
      </c>
      <c r="M65" s="93">
        <f>M64</f>
        <v>0.2</v>
      </c>
      <c r="N65" s="15">
        <f t="shared" si="9"/>
        <v>0</v>
      </c>
      <c r="O65" s="78">
        <f t="shared" si="10"/>
        <v>2.0000000000000004E-2</v>
      </c>
      <c r="P65" s="78">
        <f t="shared" si="11"/>
        <v>0</v>
      </c>
      <c r="Q65" s="153">
        <f t="shared" si="12"/>
        <v>0</v>
      </c>
      <c r="R65" s="238"/>
    </row>
    <row r="66" spans="2:18" s="3" customFormat="1" ht="27.95" customHeight="1">
      <c r="B66" s="563"/>
      <c r="C66" s="244"/>
      <c r="D66" s="17" t="s">
        <v>2351</v>
      </c>
      <c r="E66" s="18" t="s">
        <v>890</v>
      </c>
      <c r="F66" s="19" t="s">
        <v>1303</v>
      </c>
      <c r="G66" s="14" t="s">
        <v>12</v>
      </c>
      <c r="H66" s="15">
        <v>0.8</v>
      </c>
      <c r="I66" s="179" t="s">
        <v>19</v>
      </c>
      <c r="J66" s="180" t="s">
        <v>946</v>
      </c>
      <c r="K66" s="179" t="s">
        <v>18</v>
      </c>
      <c r="L66" s="173" t="s">
        <v>109</v>
      </c>
      <c r="M66" s="85">
        <v>0.2</v>
      </c>
      <c r="N66" s="15">
        <f t="shared" si="9"/>
        <v>0</v>
      </c>
      <c r="O66" s="78">
        <f t="shared" si="10"/>
        <v>0.16000000000000003</v>
      </c>
      <c r="P66" s="78">
        <f t="shared" si="11"/>
        <v>0</v>
      </c>
      <c r="Q66" s="153">
        <f t="shared" si="12"/>
        <v>0</v>
      </c>
      <c r="R66" s="238"/>
    </row>
    <row r="67" spans="2:18" s="3" customFormat="1" ht="27.95" customHeight="1">
      <c r="B67" s="563"/>
      <c r="C67" s="244"/>
      <c r="D67" s="20"/>
      <c r="E67" s="21"/>
      <c r="F67" s="31"/>
      <c r="G67" s="14" t="s">
        <v>13</v>
      </c>
      <c r="H67" s="15">
        <v>0.1</v>
      </c>
      <c r="I67" s="165" t="s">
        <v>25</v>
      </c>
      <c r="J67" s="13" t="s">
        <v>2402</v>
      </c>
      <c r="K67" s="165" t="s">
        <v>28</v>
      </c>
      <c r="L67" s="207" t="s">
        <v>2190</v>
      </c>
      <c r="M67" s="85">
        <f>M66</f>
        <v>0.2</v>
      </c>
      <c r="N67" s="15">
        <f t="shared" si="9"/>
        <v>0.99</v>
      </c>
      <c r="O67" s="78">
        <f t="shared" si="10"/>
        <v>0</v>
      </c>
      <c r="P67" s="78">
        <f t="shared" si="11"/>
        <v>1.9800000000000005E-2</v>
      </c>
      <c r="Q67" s="153">
        <f t="shared" si="12"/>
        <v>2.0000000000000023E-4</v>
      </c>
      <c r="R67" s="238"/>
    </row>
    <row r="68" spans="2:18" s="3" customFormat="1" ht="27.95" customHeight="1">
      <c r="B68" s="563"/>
      <c r="C68" s="244"/>
      <c r="D68" s="20"/>
      <c r="E68" s="21"/>
      <c r="F68" s="31"/>
      <c r="G68" s="90" t="s">
        <v>14</v>
      </c>
      <c r="H68" s="172">
        <v>0.1</v>
      </c>
      <c r="I68" s="179" t="s">
        <v>19</v>
      </c>
      <c r="J68" s="180" t="s">
        <v>946</v>
      </c>
      <c r="K68" s="179" t="s">
        <v>18</v>
      </c>
      <c r="L68" s="173" t="s">
        <v>109</v>
      </c>
      <c r="M68" s="93">
        <f>M67</f>
        <v>0.2</v>
      </c>
      <c r="N68" s="15">
        <f t="shared" si="9"/>
        <v>0</v>
      </c>
      <c r="O68" s="78">
        <f t="shared" si="10"/>
        <v>2.0000000000000004E-2</v>
      </c>
      <c r="P68" s="78">
        <f t="shared" si="11"/>
        <v>0</v>
      </c>
      <c r="Q68" s="153">
        <f t="shared" si="12"/>
        <v>0</v>
      </c>
      <c r="R68" s="238"/>
    </row>
    <row r="69" spans="2:18" s="3" customFormat="1" ht="27.95" customHeight="1">
      <c r="B69" s="563"/>
      <c r="C69" s="244"/>
      <c r="D69" s="17" t="s">
        <v>2352</v>
      </c>
      <c r="E69" s="18" t="s">
        <v>22</v>
      </c>
      <c r="F69" s="19" t="s">
        <v>819</v>
      </c>
      <c r="G69" s="14" t="s">
        <v>12</v>
      </c>
      <c r="H69" s="15">
        <v>0.4</v>
      </c>
      <c r="I69" s="179" t="s">
        <v>19</v>
      </c>
      <c r="J69" s="180" t="s">
        <v>946</v>
      </c>
      <c r="K69" s="179" t="s">
        <v>18</v>
      </c>
      <c r="L69" s="173" t="s">
        <v>109</v>
      </c>
      <c r="M69" s="85">
        <v>2</v>
      </c>
      <c r="N69" s="15">
        <f t="shared" si="9"/>
        <v>0</v>
      </c>
      <c r="O69" s="78">
        <f t="shared" si="10"/>
        <v>0.8</v>
      </c>
      <c r="P69" s="78">
        <f t="shared" si="11"/>
        <v>0</v>
      </c>
      <c r="Q69" s="153">
        <f t="shared" si="12"/>
        <v>0</v>
      </c>
      <c r="R69" s="238"/>
    </row>
    <row r="70" spans="2:18" s="3" customFormat="1" ht="27.95" customHeight="1">
      <c r="B70" s="563"/>
      <c r="C70" s="244"/>
      <c r="D70" s="20"/>
      <c r="E70" s="21"/>
      <c r="F70" s="31"/>
      <c r="G70" s="14" t="s">
        <v>13</v>
      </c>
      <c r="H70" s="15">
        <v>0.4</v>
      </c>
      <c r="I70" s="165" t="s">
        <v>25</v>
      </c>
      <c r="J70" s="13" t="s">
        <v>2402</v>
      </c>
      <c r="K70" s="165" t="s">
        <v>28</v>
      </c>
      <c r="L70" s="207" t="s">
        <v>2190</v>
      </c>
      <c r="M70" s="85">
        <f>M69</f>
        <v>2</v>
      </c>
      <c r="N70" s="15">
        <f t="shared" si="9"/>
        <v>0.99</v>
      </c>
      <c r="O70" s="78">
        <f t="shared" si="10"/>
        <v>0</v>
      </c>
      <c r="P70" s="78">
        <f t="shared" si="11"/>
        <v>0.79200000000000004</v>
      </c>
      <c r="Q70" s="153">
        <f t="shared" si="12"/>
        <v>8.0000000000000071E-3</v>
      </c>
      <c r="R70" s="238"/>
    </row>
    <row r="71" spans="2:18" s="3" customFormat="1" ht="27.95" customHeight="1">
      <c r="B71" s="563"/>
      <c r="C71" s="244"/>
      <c r="D71" s="20"/>
      <c r="E71" s="21"/>
      <c r="F71" s="31"/>
      <c r="G71" s="90" t="s">
        <v>14</v>
      </c>
      <c r="H71" s="172">
        <v>0.2</v>
      </c>
      <c r="I71" s="179" t="s">
        <v>19</v>
      </c>
      <c r="J71" s="180" t="s">
        <v>946</v>
      </c>
      <c r="K71" s="179" t="s">
        <v>18</v>
      </c>
      <c r="L71" s="173" t="s">
        <v>109</v>
      </c>
      <c r="M71" s="85">
        <f>M70</f>
        <v>2</v>
      </c>
      <c r="N71" s="15">
        <f t="shared" si="9"/>
        <v>0</v>
      </c>
      <c r="O71" s="78">
        <f t="shared" si="10"/>
        <v>0.4</v>
      </c>
      <c r="P71" s="78">
        <f t="shared" si="11"/>
        <v>0</v>
      </c>
      <c r="Q71" s="153">
        <f t="shared" si="12"/>
        <v>0</v>
      </c>
      <c r="R71" s="238"/>
    </row>
    <row r="72" spans="2:18" s="3" customFormat="1" ht="27.95" customHeight="1">
      <c r="B72" s="563"/>
      <c r="C72" s="244"/>
      <c r="D72" s="17" t="s">
        <v>49</v>
      </c>
      <c r="E72" s="18" t="s">
        <v>22</v>
      </c>
      <c r="F72" s="19" t="s">
        <v>819</v>
      </c>
      <c r="G72" s="14" t="s">
        <v>12</v>
      </c>
      <c r="H72" s="15">
        <v>0.4</v>
      </c>
      <c r="I72" s="179" t="s">
        <v>19</v>
      </c>
      <c r="J72" s="180" t="s">
        <v>946</v>
      </c>
      <c r="K72" s="179" t="s">
        <v>18</v>
      </c>
      <c r="L72" s="173" t="s">
        <v>109</v>
      </c>
      <c r="M72" s="85">
        <v>2</v>
      </c>
      <c r="N72" s="15">
        <f t="shared" si="9"/>
        <v>0</v>
      </c>
      <c r="O72" s="78">
        <f t="shared" si="10"/>
        <v>0.8</v>
      </c>
      <c r="P72" s="78">
        <f t="shared" si="11"/>
        <v>0</v>
      </c>
      <c r="Q72" s="153">
        <f t="shared" si="12"/>
        <v>0</v>
      </c>
      <c r="R72" s="238"/>
    </row>
    <row r="73" spans="2:18" s="3" customFormat="1" ht="27.95" customHeight="1">
      <c r="B73" s="563"/>
      <c r="C73" s="244"/>
      <c r="D73" s="20"/>
      <c r="E73" s="21"/>
      <c r="F73" s="31"/>
      <c r="G73" s="14" t="s">
        <v>13</v>
      </c>
      <c r="H73" s="15">
        <v>0.4</v>
      </c>
      <c r="I73" s="165" t="s">
        <v>25</v>
      </c>
      <c r="J73" s="13" t="s">
        <v>2406</v>
      </c>
      <c r="K73" s="16" t="s">
        <v>20</v>
      </c>
      <c r="L73" s="206" t="s">
        <v>2190</v>
      </c>
      <c r="M73" s="209">
        <f>M72</f>
        <v>2</v>
      </c>
      <c r="N73" s="15">
        <f t="shared" si="9"/>
        <v>0.99</v>
      </c>
      <c r="O73" s="78">
        <f t="shared" si="10"/>
        <v>0</v>
      </c>
      <c r="P73" s="78">
        <f t="shared" si="11"/>
        <v>0.79200000000000004</v>
      </c>
      <c r="Q73" s="153">
        <f t="shared" si="12"/>
        <v>8.0000000000000071E-3</v>
      </c>
      <c r="R73" s="238"/>
    </row>
    <row r="74" spans="2:18" s="3" customFormat="1" ht="27.95" customHeight="1">
      <c r="B74" s="563"/>
      <c r="C74" s="244"/>
      <c r="D74" s="20"/>
      <c r="E74" s="21"/>
      <c r="F74" s="31"/>
      <c r="G74" s="90" t="s">
        <v>14</v>
      </c>
      <c r="H74" s="172">
        <v>0.2</v>
      </c>
      <c r="I74" s="179" t="s">
        <v>19</v>
      </c>
      <c r="J74" s="180" t="s">
        <v>946</v>
      </c>
      <c r="K74" s="179" t="s">
        <v>18</v>
      </c>
      <c r="L74" s="173" t="s">
        <v>109</v>
      </c>
      <c r="M74" s="85">
        <f>M73</f>
        <v>2</v>
      </c>
      <c r="N74" s="15">
        <f t="shared" si="9"/>
        <v>0</v>
      </c>
      <c r="O74" s="78">
        <f t="shared" si="10"/>
        <v>0.4</v>
      </c>
      <c r="P74" s="78">
        <f t="shared" si="11"/>
        <v>0</v>
      </c>
      <c r="Q74" s="153">
        <f t="shared" si="12"/>
        <v>0</v>
      </c>
      <c r="R74" s="238"/>
    </row>
    <row r="75" spans="2:18" s="3" customFormat="1" ht="27.95" customHeight="1">
      <c r="B75" s="563"/>
      <c r="C75" s="244"/>
      <c r="D75" s="17" t="s">
        <v>2353</v>
      </c>
      <c r="E75" s="18" t="s">
        <v>899</v>
      </c>
      <c r="F75" s="19" t="s">
        <v>1331</v>
      </c>
      <c r="G75" s="168" t="s">
        <v>356</v>
      </c>
      <c r="H75" s="164">
        <v>0.25</v>
      </c>
      <c r="I75" s="165" t="s">
        <v>25</v>
      </c>
      <c r="J75" s="13" t="s">
        <v>2402</v>
      </c>
      <c r="K75" s="165" t="s">
        <v>28</v>
      </c>
      <c r="L75" s="207" t="s">
        <v>2190</v>
      </c>
      <c r="M75" s="85">
        <v>0.69</v>
      </c>
      <c r="N75" s="15">
        <f t="shared" si="9"/>
        <v>0.99</v>
      </c>
      <c r="O75" s="78">
        <f t="shared" si="10"/>
        <v>0</v>
      </c>
      <c r="P75" s="78">
        <f t="shared" si="11"/>
        <v>0.17077499999999998</v>
      </c>
      <c r="Q75" s="153">
        <f t="shared" si="12"/>
        <v>1.7250000000000015E-3</v>
      </c>
      <c r="R75" s="557" t="s">
        <v>4477</v>
      </c>
    </row>
    <row r="76" spans="2:18" s="3" customFormat="1" ht="27.95" customHeight="1">
      <c r="B76" s="563"/>
      <c r="C76" s="244"/>
      <c r="D76" s="20"/>
      <c r="E76" s="21"/>
      <c r="F76" s="31"/>
      <c r="G76" s="168" t="s">
        <v>886</v>
      </c>
      <c r="H76" s="164">
        <v>0.25</v>
      </c>
      <c r="I76" s="16" t="s">
        <v>25</v>
      </c>
      <c r="J76" s="13" t="s">
        <v>2405</v>
      </c>
      <c r="K76" s="16" t="s">
        <v>28</v>
      </c>
      <c r="L76" s="207" t="s">
        <v>2190</v>
      </c>
      <c r="M76" s="85">
        <f>M75</f>
        <v>0.69</v>
      </c>
      <c r="N76" s="15">
        <f t="shared" si="9"/>
        <v>0.99</v>
      </c>
      <c r="O76" s="78">
        <f t="shared" si="10"/>
        <v>0</v>
      </c>
      <c r="P76" s="78">
        <f t="shared" si="11"/>
        <v>0.17077499999999998</v>
      </c>
      <c r="Q76" s="153">
        <f t="shared" si="12"/>
        <v>1.7250000000000015E-3</v>
      </c>
      <c r="R76" s="558"/>
    </row>
    <row r="77" spans="2:18" s="3" customFormat="1" ht="27.95" customHeight="1">
      <c r="B77" s="563"/>
      <c r="C77" s="244"/>
      <c r="D77" s="20"/>
      <c r="E77" s="21"/>
      <c r="F77" s="31"/>
      <c r="G77" s="168" t="s">
        <v>887</v>
      </c>
      <c r="H77" s="164">
        <v>0.25</v>
      </c>
      <c r="I77" s="16" t="s">
        <v>25</v>
      </c>
      <c r="J77" s="13" t="s">
        <v>2405</v>
      </c>
      <c r="K77" s="16" t="s">
        <v>28</v>
      </c>
      <c r="L77" s="207" t="s">
        <v>2190</v>
      </c>
      <c r="M77" s="85">
        <f>M76</f>
        <v>0.69</v>
      </c>
      <c r="N77" s="15">
        <f t="shared" si="9"/>
        <v>0.99</v>
      </c>
      <c r="O77" s="78">
        <f t="shared" si="10"/>
        <v>0</v>
      </c>
      <c r="P77" s="78">
        <f t="shared" si="11"/>
        <v>0.17077499999999998</v>
      </c>
      <c r="Q77" s="153">
        <f t="shared" si="12"/>
        <v>1.7250000000000015E-3</v>
      </c>
      <c r="R77" s="558"/>
    </row>
    <row r="78" spans="2:18" s="3" customFormat="1" ht="27.95" customHeight="1">
      <c r="B78" s="563"/>
      <c r="C78" s="244"/>
      <c r="D78" s="20"/>
      <c r="E78" s="21"/>
      <c r="F78" s="31"/>
      <c r="G78" s="186" t="s">
        <v>359</v>
      </c>
      <c r="H78" s="183">
        <v>0.25</v>
      </c>
      <c r="I78" s="165" t="s">
        <v>25</v>
      </c>
      <c r="J78" s="13" t="s">
        <v>2402</v>
      </c>
      <c r="K78" s="165" t="s">
        <v>28</v>
      </c>
      <c r="L78" s="207" t="s">
        <v>2190</v>
      </c>
      <c r="M78" s="93">
        <f>M77</f>
        <v>0.69</v>
      </c>
      <c r="N78" s="15">
        <f t="shared" si="9"/>
        <v>0.99</v>
      </c>
      <c r="O78" s="78">
        <f t="shared" si="10"/>
        <v>0</v>
      </c>
      <c r="P78" s="78">
        <f t="shared" si="11"/>
        <v>0.17077499999999998</v>
      </c>
      <c r="Q78" s="153">
        <f t="shared" si="12"/>
        <v>1.7250000000000015E-3</v>
      </c>
      <c r="R78" s="559"/>
    </row>
    <row r="79" spans="2:18" s="3" customFormat="1" ht="39.950000000000003" customHeight="1">
      <c r="B79" s="563"/>
      <c r="C79" s="244"/>
      <c r="D79" s="17" t="s">
        <v>2354</v>
      </c>
      <c r="E79" s="18" t="s">
        <v>76</v>
      </c>
      <c r="F79" s="19" t="s">
        <v>1330</v>
      </c>
      <c r="G79" s="168" t="s">
        <v>356</v>
      </c>
      <c r="H79" s="164">
        <v>0.25</v>
      </c>
      <c r="I79" s="16" t="s">
        <v>19</v>
      </c>
      <c r="J79" s="12" t="s">
        <v>946</v>
      </c>
      <c r="K79" s="16" t="s">
        <v>18</v>
      </c>
      <c r="L79" s="65" t="s">
        <v>109</v>
      </c>
      <c r="M79" s="85">
        <v>1</v>
      </c>
      <c r="N79" s="15">
        <f t="shared" si="9"/>
        <v>0</v>
      </c>
      <c r="O79" s="78">
        <f t="shared" si="10"/>
        <v>0.25</v>
      </c>
      <c r="P79" s="78">
        <f t="shared" si="11"/>
        <v>0</v>
      </c>
      <c r="Q79" s="153">
        <f t="shared" si="12"/>
        <v>0</v>
      </c>
      <c r="R79" s="238"/>
    </row>
    <row r="80" spans="2:18" s="3" customFormat="1" ht="27.95" customHeight="1">
      <c r="B80" s="563"/>
      <c r="C80" s="244"/>
      <c r="D80" s="20"/>
      <c r="E80" s="21"/>
      <c r="F80" s="31"/>
      <c r="G80" s="168" t="s">
        <v>886</v>
      </c>
      <c r="H80" s="164">
        <v>0.25</v>
      </c>
      <c r="I80" s="16" t="s">
        <v>25</v>
      </c>
      <c r="J80" s="13" t="s">
        <v>2402</v>
      </c>
      <c r="K80" s="16" t="s">
        <v>28</v>
      </c>
      <c r="L80" s="207" t="s">
        <v>2190</v>
      </c>
      <c r="M80" s="85">
        <f>M79</f>
        <v>1</v>
      </c>
      <c r="N80" s="15">
        <f t="shared" si="9"/>
        <v>0.99</v>
      </c>
      <c r="O80" s="78">
        <f t="shared" si="10"/>
        <v>0</v>
      </c>
      <c r="P80" s="78">
        <f t="shared" si="11"/>
        <v>0.2475</v>
      </c>
      <c r="Q80" s="153">
        <f t="shared" si="12"/>
        <v>2.5000000000000022E-3</v>
      </c>
      <c r="R80" s="238"/>
    </row>
    <row r="81" spans="2:18" s="3" customFormat="1" ht="27.95" customHeight="1">
      <c r="B81" s="563"/>
      <c r="C81" s="244"/>
      <c r="D81" s="20"/>
      <c r="E81" s="21"/>
      <c r="F81" s="31"/>
      <c r="G81" s="168" t="s">
        <v>887</v>
      </c>
      <c r="H81" s="164">
        <v>0.25</v>
      </c>
      <c r="I81" s="16" t="s">
        <v>25</v>
      </c>
      <c r="J81" s="13" t="s">
        <v>2402</v>
      </c>
      <c r="K81" s="16" t="s">
        <v>28</v>
      </c>
      <c r="L81" s="207" t="s">
        <v>2190</v>
      </c>
      <c r="M81" s="85">
        <f>M80</f>
        <v>1</v>
      </c>
      <c r="N81" s="15">
        <f t="shared" si="9"/>
        <v>0.99</v>
      </c>
      <c r="O81" s="78">
        <f t="shared" si="10"/>
        <v>0</v>
      </c>
      <c r="P81" s="78">
        <f t="shared" si="11"/>
        <v>0.2475</v>
      </c>
      <c r="Q81" s="153">
        <f t="shared" si="12"/>
        <v>2.5000000000000022E-3</v>
      </c>
      <c r="R81" s="238"/>
    </row>
    <row r="82" spans="2:18" s="3" customFormat="1" ht="27.95" customHeight="1">
      <c r="B82" s="563"/>
      <c r="C82" s="244"/>
      <c r="D82" s="20"/>
      <c r="E82" s="21"/>
      <c r="F82" s="31"/>
      <c r="G82" s="186" t="s">
        <v>359</v>
      </c>
      <c r="H82" s="183">
        <v>0.25</v>
      </c>
      <c r="I82" s="91" t="s">
        <v>25</v>
      </c>
      <c r="J82" s="13" t="s">
        <v>2405</v>
      </c>
      <c r="K82" s="91" t="s">
        <v>28</v>
      </c>
      <c r="L82" s="207" t="s">
        <v>2190</v>
      </c>
      <c r="M82" s="93">
        <f>M81</f>
        <v>1</v>
      </c>
      <c r="N82" s="15">
        <f t="shared" si="9"/>
        <v>0.99</v>
      </c>
      <c r="O82" s="78">
        <f t="shared" si="10"/>
        <v>0</v>
      </c>
      <c r="P82" s="78">
        <f t="shared" si="11"/>
        <v>0.2475</v>
      </c>
      <c r="Q82" s="153">
        <f t="shared" si="12"/>
        <v>2.5000000000000022E-3</v>
      </c>
      <c r="R82" s="238"/>
    </row>
    <row r="83" spans="2:18" s="3" customFormat="1" ht="27.95" customHeight="1">
      <c r="B83" s="563"/>
      <c r="C83" s="244"/>
      <c r="D83" s="17" t="s">
        <v>2355</v>
      </c>
      <c r="E83" s="18" t="s">
        <v>890</v>
      </c>
      <c r="F83" s="19" t="s">
        <v>905</v>
      </c>
      <c r="G83" s="14" t="s">
        <v>12</v>
      </c>
      <c r="H83" s="15">
        <v>0.8</v>
      </c>
      <c r="I83" s="165" t="s">
        <v>25</v>
      </c>
      <c r="J83" s="208" t="s">
        <v>2407</v>
      </c>
      <c r="K83" s="165" t="s">
        <v>28</v>
      </c>
      <c r="L83" s="207" t="s">
        <v>2190</v>
      </c>
      <c r="M83" s="85">
        <v>0.2</v>
      </c>
      <c r="N83" s="15">
        <f t="shared" si="9"/>
        <v>0.99</v>
      </c>
      <c r="O83" s="78">
        <f t="shared" si="10"/>
        <v>0</v>
      </c>
      <c r="P83" s="78">
        <f t="shared" si="11"/>
        <v>0.15840000000000004</v>
      </c>
      <c r="Q83" s="153">
        <f t="shared" si="12"/>
        <v>1.6000000000000018E-3</v>
      </c>
      <c r="R83" s="238"/>
    </row>
    <row r="84" spans="2:18" s="3" customFormat="1" ht="39.950000000000003" customHeight="1">
      <c r="B84" s="563"/>
      <c r="C84" s="244"/>
      <c r="D84" s="20"/>
      <c r="E84" s="21"/>
      <c r="F84" s="31"/>
      <c r="G84" s="14" t="s">
        <v>13</v>
      </c>
      <c r="H84" s="15">
        <v>0.1</v>
      </c>
      <c r="I84" s="165" t="s">
        <v>25</v>
      </c>
      <c r="J84" s="208" t="s">
        <v>2408</v>
      </c>
      <c r="K84" s="165" t="s">
        <v>28</v>
      </c>
      <c r="L84" s="207" t="s">
        <v>2190</v>
      </c>
      <c r="M84" s="85">
        <f>M83</f>
        <v>0.2</v>
      </c>
      <c r="N84" s="15">
        <f t="shared" si="9"/>
        <v>0.99</v>
      </c>
      <c r="O84" s="78">
        <f t="shared" si="10"/>
        <v>0</v>
      </c>
      <c r="P84" s="78">
        <f t="shared" si="11"/>
        <v>1.9800000000000005E-2</v>
      </c>
      <c r="Q84" s="81">
        <f t="shared" si="12"/>
        <v>2.0000000000000023E-4</v>
      </c>
      <c r="R84" s="238"/>
    </row>
    <row r="85" spans="2:18" s="3" customFormat="1" ht="27.95" customHeight="1">
      <c r="B85" s="563"/>
      <c r="C85" s="244"/>
      <c r="D85" s="20"/>
      <c r="E85" s="21"/>
      <c r="F85" s="31"/>
      <c r="G85" s="90" t="s">
        <v>14</v>
      </c>
      <c r="H85" s="172">
        <v>0.1</v>
      </c>
      <c r="I85" s="179" t="s">
        <v>19</v>
      </c>
      <c r="J85" s="180" t="s">
        <v>946</v>
      </c>
      <c r="K85" s="179" t="s">
        <v>18</v>
      </c>
      <c r="L85" s="173" t="s">
        <v>109</v>
      </c>
      <c r="M85" s="93">
        <f>M84</f>
        <v>0.2</v>
      </c>
      <c r="N85" s="15">
        <f t="shared" si="9"/>
        <v>0</v>
      </c>
      <c r="O85" s="78">
        <f t="shared" si="10"/>
        <v>2.0000000000000004E-2</v>
      </c>
      <c r="P85" s="78">
        <f t="shared" si="11"/>
        <v>0</v>
      </c>
      <c r="Q85" s="153">
        <f t="shared" si="12"/>
        <v>0</v>
      </c>
      <c r="R85" s="238"/>
    </row>
    <row r="86" spans="2:18" s="3" customFormat="1" ht="27.95" customHeight="1">
      <c r="B86" s="563"/>
      <c r="C86" s="244"/>
      <c r="D86" s="17" t="s">
        <v>2356</v>
      </c>
      <c r="E86" s="18" t="s">
        <v>1240</v>
      </c>
      <c r="F86" s="19" t="s">
        <v>1295</v>
      </c>
      <c r="G86" s="168" t="s">
        <v>356</v>
      </c>
      <c r="H86" s="164">
        <v>0.25</v>
      </c>
      <c r="I86" s="165" t="s">
        <v>25</v>
      </c>
      <c r="J86" s="13" t="s">
        <v>2409</v>
      </c>
      <c r="K86" s="165" t="s">
        <v>28</v>
      </c>
      <c r="L86" s="207" t="s">
        <v>2190</v>
      </c>
      <c r="M86" s="85">
        <v>10</v>
      </c>
      <c r="N86" s="15">
        <f>IF(K86="Detected", 0.9,0)</f>
        <v>0.9</v>
      </c>
      <c r="O86" s="78">
        <f t="shared" si="10"/>
        <v>0</v>
      </c>
      <c r="P86" s="78">
        <f t="shared" si="11"/>
        <v>2.25</v>
      </c>
      <c r="Q86" s="153">
        <f t="shared" si="12"/>
        <v>0.24999999999999994</v>
      </c>
      <c r="R86" s="557" t="s">
        <v>4480</v>
      </c>
    </row>
    <row r="87" spans="2:18" s="3" customFormat="1" ht="27.95" customHeight="1">
      <c r="B87" s="563"/>
      <c r="C87" s="244"/>
      <c r="D87" s="20"/>
      <c r="E87" s="21"/>
      <c r="F87" s="31"/>
      <c r="G87" s="168" t="s">
        <v>886</v>
      </c>
      <c r="H87" s="164">
        <v>0.25</v>
      </c>
      <c r="I87" s="165" t="s">
        <v>25</v>
      </c>
      <c r="J87" s="13" t="s">
        <v>2409</v>
      </c>
      <c r="K87" s="165" t="s">
        <v>28</v>
      </c>
      <c r="L87" s="207" t="s">
        <v>2190</v>
      </c>
      <c r="M87" s="85">
        <f>M86</f>
        <v>10</v>
      </c>
      <c r="N87" s="15">
        <f>IF(K87="Detected", 0.9,0)</f>
        <v>0.9</v>
      </c>
      <c r="O87" s="78">
        <f t="shared" si="10"/>
        <v>0</v>
      </c>
      <c r="P87" s="78">
        <f t="shared" si="11"/>
        <v>2.25</v>
      </c>
      <c r="Q87" s="153">
        <f t="shared" si="12"/>
        <v>0.24999999999999994</v>
      </c>
      <c r="R87" s="558"/>
    </row>
    <row r="88" spans="2:18" s="3" customFormat="1" ht="27.95" customHeight="1">
      <c r="B88" s="563"/>
      <c r="C88" s="244"/>
      <c r="D88" s="20"/>
      <c r="E88" s="21"/>
      <c r="F88" s="31"/>
      <c r="G88" s="168" t="s">
        <v>887</v>
      </c>
      <c r="H88" s="164">
        <v>0.25</v>
      </c>
      <c r="I88" s="165" t="s">
        <v>25</v>
      </c>
      <c r="J88" s="13" t="s">
        <v>2409</v>
      </c>
      <c r="K88" s="165" t="s">
        <v>28</v>
      </c>
      <c r="L88" s="207" t="s">
        <v>2190</v>
      </c>
      <c r="M88" s="85">
        <f>M87</f>
        <v>10</v>
      </c>
      <c r="N88" s="15">
        <f t="shared" ref="N88:N89" si="13">IF(K88="Detected", 0.9,0)</f>
        <v>0.9</v>
      </c>
      <c r="O88" s="78">
        <f t="shared" si="10"/>
        <v>0</v>
      </c>
      <c r="P88" s="78">
        <f t="shared" si="11"/>
        <v>2.25</v>
      </c>
      <c r="Q88" s="153">
        <f t="shared" si="12"/>
        <v>0.24999999999999994</v>
      </c>
      <c r="R88" s="558"/>
    </row>
    <row r="89" spans="2:18" s="3" customFormat="1" ht="27.95" customHeight="1">
      <c r="B89" s="563"/>
      <c r="C89" s="244"/>
      <c r="D89" s="20"/>
      <c r="E89" s="21"/>
      <c r="F89" s="31"/>
      <c r="G89" s="186" t="s">
        <v>359</v>
      </c>
      <c r="H89" s="183">
        <v>0.25</v>
      </c>
      <c r="I89" s="165" t="s">
        <v>25</v>
      </c>
      <c r="J89" s="13" t="s">
        <v>2409</v>
      </c>
      <c r="K89" s="165" t="s">
        <v>28</v>
      </c>
      <c r="L89" s="207" t="s">
        <v>2190</v>
      </c>
      <c r="M89" s="93">
        <f>M88</f>
        <v>10</v>
      </c>
      <c r="N89" s="15">
        <f t="shared" si="13"/>
        <v>0.9</v>
      </c>
      <c r="O89" s="78">
        <f t="shared" si="10"/>
        <v>0</v>
      </c>
      <c r="P89" s="78">
        <f t="shared" si="11"/>
        <v>2.25</v>
      </c>
      <c r="Q89" s="153">
        <f t="shared" si="12"/>
        <v>0.24999999999999994</v>
      </c>
      <c r="R89" s="559"/>
    </row>
    <row r="90" spans="2:18" s="3" customFormat="1" ht="27.95" customHeight="1">
      <c r="B90" s="563"/>
      <c r="C90" s="244"/>
      <c r="D90" s="17" t="s">
        <v>2357</v>
      </c>
      <c r="E90" s="18" t="s">
        <v>890</v>
      </c>
      <c r="F90" s="19" t="s">
        <v>1297</v>
      </c>
      <c r="G90" s="14" t="s">
        <v>12</v>
      </c>
      <c r="H90" s="15">
        <v>0.8</v>
      </c>
      <c r="I90" s="179" t="s">
        <v>19</v>
      </c>
      <c r="J90" s="13" t="s">
        <v>946</v>
      </c>
      <c r="K90" s="165" t="s">
        <v>18</v>
      </c>
      <c r="L90" s="13" t="s">
        <v>109</v>
      </c>
      <c r="M90" s="85">
        <v>0.2</v>
      </c>
      <c r="N90" s="15">
        <f t="shared" si="9"/>
        <v>0</v>
      </c>
      <c r="O90" s="78">
        <f t="shared" si="10"/>
        <v>0.16000000000000003</v>
      </c>
      <c r="P90" s="78">
        <f t="shared" si="11"/>
        <v>0</v>
      </c>
      <c r="Q90" s="153">
        <f t="shared" si="12"/>
        <v>0</v>
      </c>
      <c r="R90" s="238"/>
    </row>
    <row r="91" spans="2:18" s="3" customFormat="1" ht="27.95" customHeight="1">
      <c r="B91" s="563"/>
      <c r="C91" s="244"/>
      <c r="D91" s="20"/>
      <c r="E91" s="21"/>
      <c r="F91" s="31"/>
      <c r="G91" s="14" t="s">
        <v>13</v>
      </c>
      <c r="H91" s="15">
        <v>0.1</v>
      </c>
      <c r="I91" s="165" t="s">
        <v>25</v>
      </c>
      <c r="J91" s="13" t="s">
        <v>2409</v>
      </c>
      <c r="K91" s="165" t="s">
        <v>28</v>
      </c>
      <c r="L91" s="206" t="s">
        <v>2190</v>
      </c>
      <c r="M91" s="85">
        <f>M90</f>
        <v>0.2</v>
      </c>
      <c r="N91" s="15">
        <f t="shared" si="9"/>
        <v>0.99</v>
      </c>
      <c r="O91" s="78">
        <f t="shared" si="10"/>
        <v>0</v>
      </c>
      <c r="P91" s="78">
        <f t="shared" si="11"/>
        <v>1.9800000000000005E-2</v>
      </c>
      <c r="Q91" s="153">
        <f t="shared" si="12"/>
        <v>2.0000000000000023E-4</v>
      </c>
      <c r="R91" s="238"/>
    </row>
    <row r="92" spans="2:18" s="3" customFormat="1" ht="27.95" customHeight="1">
      <c r="B92" s="563"/>
      <c r="C92" s="244"/>
      <c r="D92" s="20"/>
      <c r="E92" s="21"/>
      <c r="F92" s="31"/>
      <c r="G92" s="90" t="s">
        <v>14</v>
      </c>
      <c r="H92" s="172">
        <v>0.1</v>
      </c>
      <c r="I92" s="179" t="s">
        <v>19</v>
      </c>
      <c r="J92" s="180" t="s">
        <v>946</v>
      </c>
      <c r="K92" s="179" t="s">
        <v>18</v>
      </c>
      <c r="L92" s="180" t="s">
        <v>109</v>
      </c>
      <c r="M92" s="93">
        <f>M91</f>
        <v>0.2</v>
      </c>
      <c r="N92" s="15">
        <f t="shared" si="9"/>
        <v>0</v>
      </c>
      <c r="O92" s="78">
        <f t="shared" si="10"/>
        <v>2.0000000000000004E-2</v>
      </c>
      <c r="P92" s="78">
        <f t="shared" si="11"/>
        <v>0</v>
      </c>
      <c r="Q92" s="153">
        <f t="shared" si="12"/>
        <v>0</v>
      </c>
      <c r="R92" s="238"/>
    </row>
    <row r="93" spans="2:18" s="3" customFormat="1" ht="27.95" customHeight="1">
      <c r="B93" s="563"/>
      <c r="C93" s="244"/>
      <c r="D93" s="17" t="s">
        <v>2358</v>
      </c>
      <c r="E93" s="18" t="s">
        <v>890</v>
      </c>
      <c r="F93" s="19" t="s">
        <v>1307</v>
      </c>
      <c r="G93" s="14" t="s">
        <v>12</v>
      </c>
      <c r="H93" s="15">
        <v>0.8</v>
      </c>
      <c r="I93" s="165" t="s">
        <v>25</v>
      </c>
      <c r="J93" s="13" t="s">
        <v>2409</v>
      </c>
      <c r="K93" s="165" t="s">
        <v>28</v>
      </c>
      <c r="L93" s="206" t="s">
        <v>2190</v>
      </c>
      <c r="M93" s="85">
        <v>0.2</v>
      </c>
      <c r="N93" s="15">
        <f t="shared" si="9"/>
        <v>0.99</v>
      </c>
      <c r="O93" s="78">
        <f t="shared" si="10"/>
        <v>0</v>
      </c>
      <c r="P93" s="78">
        <f t="shared" si="11"/>
        <v>0.15840000000000004</v>
      </c>
      <c r="Q93" s="153">
        <f t="shared" si="12"/>
        <v>1.6000000000000018E-3</v>
      </c>
      <c r="R93" s="238"/>
    </row>
    <row r="94" spans="2:18" s="3" customFormat="1" ht="27.95" customHeight="1">
      <c r="B94" s="563"/>
      <c r="C94" s="244"/>
      <c r="D94" s="20"/>
      <c r="E94" s="21"/>
      <c r="F94" s="31"/>
      <c r="G94" s="14" t="s">
        <v>13</v>
      </c>
      <c r="H94" s="15">
        <v>0.1</v>
      </c>
      <c r="I94" s="165" t="s">
        <v>19</v>
      </c>
      <c r="J94" s="180" t="s">
        <v>946</v>
      </c>
      <c r="K94" s="179" t="s">
        <v>18</v>
      </c>
      <c r="L94" s="180" t="s">
        <v>109</v>
      </c>
      <c r="M94" s="85">
        <f>M93</f>
        <v>0.2</v>
      </c>
      <c r="N94" s="15">
        <f t="shared" si="9"/>
        <v>0</v>
      </c>
      <c r="O94" s="78">
        <f t="shared" si="10"/>
        <v>2.0000000000000004E-2</v>
      </c>
      <c r="P94" s="78">
        <f t="shared" si="11"/>
        <v>0</v>
      </c>
      <c r="Q94" s="153">
        <f t="shared" si="12"/>
        <v>0</v>
      </c>
      <c r="R94" s="238"/>
    </row>
    <row r="95" spans="2:18" s="3" customFormat="1" ht="27.95" customHeight="1">
      <c r="B95" s="563"/>
      <c r="C95" s="244"/>
      <c r="D95" s="20"/>
      <c r="E95" s="21"/>
      <c r="F95" s="31"/>
      <c r="G95" s="90" t="s">
        <v>14</v>
      </c>
      <c r="H95" s="172">
        <v>0.1</v>
      </c>
      <c r="I95" s="179" t="s">
        <v>19</v>
      </c>
      <c r="J95" s="180" t="s">
        <v>946</v>
      </c>
      <c r="K95" s="179" t="s">
        <v>18</v>
      </c>
      <c r="L95" s="180" t="s">
        <v>109</v>
      </c>
      <c r="M95" s="93">
        <f>M94</f>
        <v>0.2</v>
      </c>
      <c r="N95" s="15">
        <f t="shared" si="9"/>
        <v>0</v>
      </c>
      <c r="O95" s="78">
        <f t="shared" si="10"/>
        <v>2.0000000000000004E-2</v>
      </c>
      <c r="P95" s="78">
        <f t="shared" si="11"/>
        <v>0</v>
      </c>
      <c r="Q95" s="153">
        <f t="shared" si="12"/>
        <v>0</v>
      </c>
      <c r="R95" s="238"/>
    </row>
    <row r="96" spans="2:18" s="3" customFormat="1" ht="27.95" customHeight="1">
      <c r="B96" s="563"/>
      <c r="C96" s="244"/>
      <c r="D96" s="17" t="s">
        <v>2359</v>
      </c>
      <c r="E96" s="18" t="s">
        <v>22</v>
      </c>
      <c r="F96" s="19" t="s">
        <v>819</v>
      </c>
      <c r="G96" s="14" t="s">
        <v>12</v>
      </c>
      <c r="H96" s="15">
        <v>0.4</v>
      </c>
      <c r="I96" s="179" t="s">
        <v>19</v>
      </c>
      <c r="J96" s="180" t="s">
        <v>946</v>
      </c>
      <c r="K96" s="179" t="s">
        <v>18</v>
      </c>
      <c r="L96" s="180" t="s">
        <v>109</v>
      </c>
      <c r="M96" s="85">
        <v>2</v>
      </c>
      <c r="N96" s="15">
        <f t="shared" si="9"/>
        <v>0</v>
      </c>
      <c r="O96" s="78">
        <f t="shared" si="10"/>
        <v>0.8</v>
      </c>
      <c r="P96" s="78">
        <f t="shared" si="11"/>
        <v>0</v>
      </c>
      <c r="Q96" s="153">
        <f t="shared" si="12"/>
        <v>0</v>
      </c>
      <c r="R96" s="238"/>
    </row>
    <row r="97" spans="2:18" s="3" customFormat="1" ht="27.95" customHeight="1">
      <c r="B97" s="563"/>
      <c r="C97" s="244"/>
      <c r="D97" s="20"/>
      <c r="E97" s="21"/>
      <c r="F97" s="31"/>
      <c r="G97" s="14" t="s">
        <v>13</v>
      </c>
      <c r="H97" s="15">
        <v>0.4</v>
      </c>
      <c r="I97" s="165" t="s">
        <v>25</v>
      </c>
      <c r="J97" s="13" t="s">
        <v>2409</v>
      </c>
      <c r="K97" s="165" t="s">
        <v>28</v>
      </c>
      <c r="L97" s="206" t="s">
        <v>2190</v>
      </c>
      <c r="M97" s="85">
        <f>M96</f>
        <v>2</v>
      </c>
      <c r="N97" s="15">
        <f t="shared" si="9"/>
        <v>0.99</v>
      </c>
      <c r="O97" s="78">
        <f t="shared" si="10"/>
        <v>0</v>
      </c>
      <c r="P97" s="78">
        <f t="shared" si="11"/>
        <v>0.79200000000000004</v>
      </c>
      <c r="Q97" s="153">
        <f t="shared" si="12"/>
        <v>8.0000000000000071E-3</v>
      </c>
      <c r="R97" s="238"/>
    </row>
    <row r="98" spans="2:18" s="3" customFormat="1" ht="27.95" customHeight="1">
      <c r="B98" s="563"/>
      <c r="C98" s="244"/>
      <c r="D98" s="20"/>
      <c r="E98" s="21"/>
      <c r="F98" s="31"/>
      <c r="G98" s="90" t="s">
        <v>14</v>
      </c>
      <c r="H98" s="172">
        <v>0.2</v>
      </c>
      <c r="I98" s="179" t="s">
        <v>19</v>
      </c>
      <c r="J98" s="180" t="s">
        <v>946</v>
      </c>
      <c r="K98" s="179" t="s">
        <v>18</v>
      </c>
      <c r="L98" s="180" t="s">
        <v>109</v>
      </c>
      <c r="M98" s="93">
        <f>M97</f>
        <v>2</v>
      </c>
      <c r="N98" s="172">
        <f t="shared" si="9"/>
        <v>0</v>
      </c>
      <c r="O98" s="174">
        <f t="shared" si="10"/>
        <v>0.4</v>
      </c>
      <c r="P98" s="174">
        <f t="shared" si="11"/>
        <v>0</v>
      </c>
      <c r="Q98" s="175">
        <f t="shared" si="12"/>
        <v>0</v>
      </c>
      <c r="R98" s="238"/>
    </row>
    <row r="99" spans="2:18" s="3" customFormat="1" ht="27.95" customHeight="1">
      <c r="B99" s="563"/>
      <c r="C99" s="212" t="s">
        <v>2360</v>
      </c>
      <c r="D99" s="17" t="s">
        <v>2361</v>
      </c>
      <c r="E99" s="18" t="s">
        <v>890</v>
      </c>
      <c r="F99" s="19" t="s">
        <v>1291</v>
      </c>
      <c r="G99" s="14" t="s">
        <v>12</v>
      </c>
      <c r="H99" s="15">
        <v>0.8</v>
      </c>
      <c r="I99" s="165" t="s">
        <v>25</v>
      </c>
      <c r="J99" s="13" t="s">
        <v>2410</v>
      </c>
      <c r="K99" s="165" t="s">
        <v>28</v>
      </c>
      <c r="L99" s="206" t="s">
        <v>2190</v>
      </c>
      <c r="M99" s="85">
        <v>0.2</v>
      </c>
      <c r="N99" s="15">
        <f t="shared" si="9"/>
        <v>0.99</v>
      </c>
      <c r="O99" s="78">
        <f t="shared" si="10"/>
        <v>0</v>
      </c>
      <c r="P99" s="78">
        <f t="shared" si="11"/>
        <v>0.15840000000000004</v>
      </c>
      <c r="Q99" s="153">
        <f t="shared" si="12"/>
        <v>1.6000000000000018E-3</v>
      </c>
      <c r="R99" s="238"/>
    </row>
    <row r="100" spans="2:18" s="3" customFormat="1" ht="27.95" customHeight="1">
      <c r="B100" s="563"/>
      <c r="C100" s="244"/>
      <c r="D100" s="20"/>
      <c r="E100" s="21"/>
      <c r="F100" s="31"/>
      <c r="G100" s="14" t="s">
        <v>13</v>
      </c>
      <c r="H100" s="15">
        <v>0.1</v>
      </c>
      <c r="I100" s="165" t="s">
        <v>19</v>
      </c>
      <c r="J100" s="13" t="s">
        <v>946</v>
      </c>
      <c r="K100" s="165" t="s">
        <v>18</v>
      </c>
      <c r="L100" s="13" t="s">
        <v>109</v>
      </c>
      <c r="M100" s="85">
        <f>M99</f>
        <v>0.2</v>
      </c>
      <c r="N100" s="15">
        <f t="shared" si="9"/>
        <v>0</v>
      </c>
      <c r="O100" s="78">
        <f t="shared" si="10"/>
        <v>2.0000000000000004E-2</v>
      </c>
      <c r="P100" s="78">
        <f t="shared" si="11"/>
        <v>0</v>
      </c>
      <c r="Q100" s="153">
        <f t="shared" si="12"/>
        <v>0</v>
      </c>
      <c r="R100" s="238"/>
    </row>
    <row r="101" spans="2:18" s="3" customFormat="1" ht="27.95" customHeight="1">
      <c r="B101" s="563"/>
      <c r="C101" s="244"/>
      <c r="D101" s="20"/>
      <c r="E101" s="21"/>
      <c r="F101" s="31"/>
      <c r="G101" s="90" t="s">
        <v>14</v>
      </c>
      <c r="H101" s="172">
        <v>0.1</v>
      </c>
      <c r="I101" s="179" t="s">
        <v>19</v>
      </c>
      <c r="J101" s="13" t="s">
        <v>946</v>
      </c>
      <c r="K101" s="165" t="s">
        <v>18</v>
      </c>
      <c r="L101" s="13" t="s">
        <v>109</v>
      </c>
      <c r="M101" s="93">
        <f>M100</f>
        <v>0.2</v>
      </c>
      <c r="N101" s="15">
        <f t="shared" si="9"/>
        <v>0</v>
      </c>
      <c r="O101" s="78">
        <f t="shared" si="10"/>
        <v>2.0000000000000004E-2</v>
      </c>
      <c r="P101" s="78">
        <f t="shared" si="11"/>
        <v>0</v>
      </c>
      <c r="Q101" s="153">
        <f t="shared" si="12"/>
        <v>0</v>
      </c>
      <c r="R101" s="238"/>
    </row>
    <row r="102" spans="2:18" s="3" customFormat="1" ht="27.95" customHeight="1">
      <c r="B102" s="563"/>
      <c r="C102" s="244"/>
      <c r="D102" s="17" t="s">
        <v>2362</v>
      </c>
      <c r="E102" s="18" t="s">
        <v>890</v>
      </c>
      <c r="F102" s="19" t="s">
        <v>1292</v>
      </c>
      <c r="G102" s="14" t="s">
        <v>12</v>
      </c>
      <c r="H102" s="15">
        <v>0.8</v>
      </c>
      <c r="I102" s="179" t="s">
        <v>19</v>
      </c>
      <c r="J102" s="13" t="s">
        <v>946</v>
      </c>
      <c r="K102" s="165" t="s">
        <v>18</v>
      </c>
      <c r="L102" s="13" t="s">
        <v>109</v>
      </c>
      <c r="M102" s="85">
        <v>0.2</v>
      </c>
      <c r="N102" s="15">
        <f t="shared" si="9"/>
        <v>0</v>
      </c>
      <c r="O102" s="78">
        <f t="shared" si="10"/>
        <v>0.16000000000000003</v>
      </c>
      <c r="P102" s="78">
        <f t="shared" si="11"/>
        <v>0</v>
      </c>
      <c r="Q102" s="153">
        <f t="shared" si="12"/>
        <v>0</v>
      </c>
      <c r="R102" s="238"/>
    </row>
    <row r="103" spans="2:18" s="3" customFormat="1" ht="27.95" customHeight="1">
      <c r="B103" s="563"/>
      <c r="C103" s="244"/>
      <c r="D103" s="20"/>
      <c r="E103" s="21"/>
      <c r="F103" s="31"/>
      <c r="G103" s="14" t="s">
        <v>13</v>
      </c>
      <c r="H103" s="15">
        <v>0.1</v>
      </c>
      <c r="I103" s="165" t="s">
        <v>25</v>
      </c>
      <c r="J103" s="13" t="s">
        <v>2410</v>
      </c>
      <c r="K103" s="165" t="s">
        <v>28</v>
      </c>
      <c r="L103" s="206" t="s">
        <v>2190</v>
      </c>
      <c r="M103" s="85">
        <f>M102</f>
        <v>0.2</v>
      </c>
      <c r="N103" s="15">
        <f t="shared" si="9"/>
        <v>0.99</v>
      </c>
      <c r="O103" s="78">
        <f t="shared" si="10"/>
        <v>0</v>
      </c>
      <c r="P103" s="78">
        <f t="shared" si="11"/>
        <v>1.9800000000000005E-2</v>
      </c>
      <c r="Q103" s="153">
        <f t="shared" si="12"/>
        <v>2.0000000000000023E-4</v>
      </c>
      <c r="R103" s="238"/>
    </row>
    <row r="104" spans="2:18" s="3" customFormat="1" ht="27.95" customHeight="1">
      <c r="B104" s="563"/>
      <c r="C104" s="244"/>
      <c r="D104" s="20"/>
      <c r="E104" s="21"/>
      <c r="F104" s="31"/>
      <c r="G104" s="90" t="s">
        <v>14</v>
      </c>
      <c r="H104" s="172">
        <v>0.1</v>
      </c>
      <c r="I104" s="179" t="s">
        <v>19</v>
      </c>
      <c r="J104" s="180" t="s">
        <v>946</v>
      </c>
      <c r="K104" s="179" t="s">
        <v>18</v>
      </c>
      <c r="L104" s="180" t="s">
        <v>109</v>
      </c>
      <c r="M104" s="93">
        <f>M103</f>
        <v>0.2</v>
      </c>
      <c r="N104" s="15">
        <f t="shared" si="9"/>
        <v>0</v>
      </c>
      <c r="O104" s="78">
        <f t="shared" si="10"/>
        <v>2.0000000000000004E-2</v>
      </c>
      <c r="P104" s="78">
        <f t="shared" si="11"/>
        <v>0</v>
      </c>
      <c r="Q104" s="153">
        <f t="shared" si="12"/>
        <v>0</v>
      </c>
      <c r="R104" s="238"/>
    </row>
    <row r="105" spans="2:18" s="3" customFormat="1" ht="27.95" customHeight="1">
      <c r="B105" s="563"/>
      <c r="C105" s="244"/>
      <c r="D105" s="17" t="s">
        <v>2363</v>
      </c>
      <c r="E105" s="18" t="s">
        <v>1240</v>
      </c>
      <c r="F105" s="19" t="s">
        <v>1295</v>
      </c>
      <c r="G105" s="168" t="s">
        <v>1326</v>
      </c>
      <c r="H105" s="164">
        <v>0.3</v>
      </c>
      <c r="I105" s="165" t="s">
        <v>25</v>
      </c>
      <c r="J105" s="13" t="s">
        <v>2411</v>
      </c>
      <c r="K105" s="165" t="s">
        <v>28</v>
      </c>
      <c r="L105" s="207" t="s">
        <v>2190</v>
      </c>
      <c r="M105" s="85">
        <v>10</v>
      </c>
      <c r="N105" s="15">
        <f>IF(K105="Detected", 0.9,0)</f>
        <v>0.9</v>
      </c>
      <c r="O105" s="78">
        <f t="shared" si="10"/>
        <v>0</v>
      </c>
      <c r="P105" s="78">
        <f t="shared" si="11"/>
        <v>2.7</v>
      </c>
      <c r="Q105" s="153">
        <f t="shared" si="12"/>
        <v>0.29999999999999993</v>
      </c>
      <c r="R105" s="557" t="s">
        <v>4480</v>
      </c>
    </row>
    <row r="106" spans="2:18" s="3" customFormat="1" ht="27.95" customHeight="1">
      <c r="B106" s="563"/>
      <c r="C106" s="244"/>
      <c r="D106" s="20"/>
      <c r="E106" s="21"/>
      <c r="F106" s="31"/>
      <c r="G106" s="168" t="s">
        <v>1327</v>
      </c>
      <c r="H106" s="164">
        <v>0.3</v>
      </c>
      <c r="I106" s="161" t="s">
        <v>25</v>
      </c>
      <c r="J106" s="13" t="s">
        <v>2411</v>
      </c>
      <c r="K106" s="161" t="s">
        <v>28</v>
      </c>
      <c r="L106" s="207" t="s">
        <v>2190</v>
      </c>
      <c r="M106" s="85">
        <f>M105</f>
        <v>10</v>
      </c>
      <c r="N106" s="15">
        <f>IF(K106="Detected", 0.9,0)</f>
        <v>0.9</v>
      </c>
      <c r="O106" s="78">
        <f t="shared" si="10"/>
        <v>0</v>
      </c>
      <c r="P106" s="78">
        <f t="shared" si="11"/>
        <v>2.7</v>
      </c>
      <c r="Q106" s="153">
        <f t="shared" si="12"/>
        <v>0.29999999999999993</v>
      </c>
      <c r="R106" s="558"/>
    </row>
    <row r="107" spans="2:18" s="3" customFormat="1" ht="27.95" customHeight="1">
      <c r="B107" s="563"/>
      <c r="C107" s="244"/>
      <c r="D107" s="20"/>
      <c r="E107" s="21"/>
      <c r="F107" s="31"/>
      <c r="G107" s="168" t="s">
        <v>1328</v>
      </c>
      <c r="H107" s="164">
        <v>0.3</v>
      </c>
      <c r="I107" s="165" t="s">
        <v>25</v>
      </c>
      <c r="J107" s="162" t="s">
        <v>2412</v>
      </c>
      <c r="K107" s="161" t="s">
        <v>28</v>
      </c>
      <c r="L107" s="207" t="s">
        <v>2190</v>
      </c>
      <c r="M107" s="85">
        <f>M106</f>
        <v>10</v>
      </c>
      <c r="N107" s="15">
        <f t="shared" ref="N107:N108" si="14">IF(K107="Detected", 0.9,0)</f>
        <v>0.9</v>
      </c>
      <c r="O107" s="78">
        <f t="shared" si="10"/>
        <v>0</v>
      </c>
      <c r="P107" s="78">
        <f t="shared" si="11"/>
        <v>2.7</v>
      </c>
      <c r="Q107" s="153">
        <f t="shared" si="12"/>
        <v>0.29999999999999993</v>
      </c>
      <c r="R107" s="558"/>
    </row>
    <row r="108" spans="2:18" s="3" customFormat="1" ht="39.950000000000003" customHeight="1">
      <c r="B108" s="563"/>
      <c r="C108" s="244"/>
      <c r="D108" s="20"/>
      <c r="E108" s="21"/>
      <c r="F108" s="31"/>
      <c r="G108" s="168" t="s">
        <v>1329</v>
      </c>
      <c r="H108" s="164">
        <v>0.1</v>
      </c>
      <c r="I108" s="165" t="s">
        <v>25</v>
      </c>
      <c r="J108" s="162" t="s">
        <v>2413</v>
      </c>
      <c r="K108" s="165" t="s">
        <v>28</v>
      </c>
      <c r="L108" s="207" t="s">
        <v>2190</v>
      </c>
      <c r="M108" s="93">
        <f>M107</f>
        <v>10</v>
      </c>
      <c r="N108" s="15">
        <f t="shared" si="14"/>
        <v>0.9</v>
      </c>
      <c r="O108" s="78">
        <f t="shared" si="10"/>
        <v>0</v>
      </c>
      <c r="P108" s="78">
        <f t="shared" si="11"/>
        <v>0.9</v>
      </c>
      <c r="Q108" s="153">
        <f t="shared" si="12"/>
        <v>9.9999999999999978E-2</v>
      </c>
      <c r="R108" s="559"/>
    </row>
    <row r="109" spans="2:18" s="3" customFormat="1" ht="27.95" customHeight="1">
      <c r="B109" s="563"/>
      <c r="C109" s="244"/>
      <c r="D109" s="17" t="s">
        <v>2364</v>
      </c>
      <c r="E109" s="18" t="s">
        <v>890</v>
      </c>
      <c r="F109" s="19" t="s">
        <v>1302</v>
      </c>
      <c r="G109" s="14" t="s">
        <v>12</v>
      </c>
      <c r="H109" s="15">
        <v>0.8</v>
      </c>
      <c r="I109" s="165" t="s">
        <v>25</v>
      </c>
      <c r="J109" s="13" t="s">
        <v>2411</v>
      </c>
      <c r="K109" s="165" t="s">
        <v>28</v>
      </c>
      <c r="L109" s="207" t="s">
        <v>2190</v>
      </c>
      <c r="M109" s="85">
        <v>0.2</v>
      </c>
      <c r="N109" s="15">
        <f t="shared" si="9"/>
        <v>0.99</v>
      </c>
      <c r="O109" s="78">
        <f t="shared" si="10"/>
        <v>0</v>
      </c>
      <c r="P109" s="78">
        <f t="shared" si="11"/>
        <v>0.15840000000000004</v>
      </c>
      <c r="Q109" s="153">
        <f t="shared" si="12"/>
        <v>1.6000000000000018E-3</v>
      </c>
      <c r="R109" s="238"/>
    </row>
    <row r="110" spans="2:18" s="3" customFormat="1" ht="27.95" customHeight="1">
      <c r="B110" s="563"/>
      <c r="C110" s="244"/>
      <c r="D110" s="20"/>
      <c r="E110" s="21"/>
      <c r="F110" s="31"/>
      <c r="G110" s="14" t="s">
        <v>13</v>
      </c>
      <c r="H110" s="15">
        <v>0.1</v>
      </c>
      <c r="I110" s="165" t="s">
        <v>19</v>
      </c>
      <c r="J110" s="180" t="s">
        <v>946</v>
      </c>
      <c r="K110" s="179" t="s">
        <v>18</v>
      </c>
      <c r="L110" s="173" t="s">
        <v>109</v>
      </c>
      <c r="M110" s="85">
        <f>M109</f>
        <v>0.2</v>
      </c>
      <c r="N110" s="15">
        <f t="shared" si="9"/>
        <v>0</v>
      </c>
      <c r="O110" s="78">
        <f t="shared" si="10"/>
        <v>2.0000000000000004E-2</v>
      </c>
      <c r="P110" s="78">
        <f t="shared" si="11"/>
        <v>0</v>
      </c>
      <c r="Q110" s="153">
        <f t="shared" si="12"/>
        <v>0</v>
      </c>
      <c r="R110" s="238"/>
    </row>
    <row r="111" spans="2:18" s="3" customFormat="1" ht="27.95" customHeight="1">
      <c r="B111" s="563"/>
      <c r="C111" s="244"/>
      <c r="D111" s="20"/>
      <c r="E111" s="21"/>
      <c r="F111" s="31"/>
      <c r="G111" s="90" t="s">
        <v>14</v>
      </c>
      <c r="H111" s="172">
        <v>0.1</v>
      </c>
      <c r="I111" s="179" t="s">
        <v>19</v>
      </c>
      <c r="J111" s="180" t="s">
        <v>946</v>
      </c>
      <c r="K111" s="179" t="s">
        <v>18</v>
      </c>
      <c r="L111" s="173" t="s">
        <v>109</v>
      </c>
      <c r="M111" s="93">
        <f>M110</f>
        <v>0.2</v>
      </c>
      <c r="N111" s="15">
        <f t="shared" si="9"/>
        <v>0</v>
      </c>
      <c r="O111" s="78">
        <f t="shared" si="10"/>
        <v>2.0000000000000004E-2</v>
      </c>
      <c r="P111" s="78">
        <f t="shared" si="11"/>
        <v>0</v>
      </c>
      <c r="Q111" s="153">
        <f t="shared" si="12"/>
        <v>0</v>
      </c>
      <c r="R111" s="238"/>
    </row>
    <row r="112" spans="2:18" s="3" customFormat="1" ht="27.95" customHeight="1">
      <c r="B112" s="563"/>
      <c r="C112" s="244"/>
      <c r="D112" s="17" t="s">
        <v>2365</v>
      </c>
      <c r="E112" s="18" t="s">
        <v>890</v>
      </c>
      <c r="F112" s="19" t="s">
        <v>1303</v>
      </c>
      <c r="G112" s="14" t="s">
        <v>12</v>
      </c>
      <c r="H112" s="15">
        <v>0.8</v>
      </c>
      <c r="I112" s="179" t="s">
        <v>19</v>
      </c>
      <c r="J112" s="180" t="s">
        <v>946</v>
      </c>
      <c r="K112" s="179" t="s">
        <v>18</v>
      </c>
      <c r="L112" s="173" t="s">
        <v>109</v>
      </c>
      <c r="M112" s="85">
        <v>0.2</v>
      </c>
      <c r="N112" s="15">
        <f t="shared" si="9"/>
        <v>0</v>
      </c>
      <c r="O112" s="78">
        <f t="shared" si="10"/>
        <v>0.16000000000000003</v>
      </c>
      <c r="P112" s="78">
        <f t="shared" si="11"/>
        <v>0</v>
      </c>
      <c r="Q112" s="153">
        <f t="shared" si="12"/>
        <v>0</v>
      </c>
      <c r="R112" s="238"/>
    </row>
    <row r="113" spans="2:19" s="3" customFormat="1" ht="27.95" customHeight="1">
      <c r="B113" s="563"/>
      <c r="C113" s="244"/>
      <c r="D113" s="20"/>
      <c r="E113" s="21"/>
      <c r="F113" s="31"/>
      <c r="G113" s="14" t="s">
        <v>13</v>
      </c>
      <c r="H113" s="15">
        <v>0.1</v>
      </c>
      <c r="I113" s="165" t="s">
        <v>25</v>
      </c>
      <c r="J113" s="13" t="s">
        <v>2411</v>
      </c>
      <c r="K113" s="165" t="s">
        <v>28</v>
      </c>
      <c r="L113" s="207" t="s">
        <v>2190</v>
      </c>
      <c r="M113" s="85">
        <f>M112</f>
        <v>0.2</v>
      </c>
      <c r="N113" s="15">
        <f t="shared" si="9"/>
        <v>0.99</v>
      </c>
      <c r="O113" s="78">
        <f t="shared" si="10"/>
        <v>0</v>
      </c>
      <c r="P113" s="78">
        <f t="shared" si="11"/>
        <v>1.9800000000000005E-2</v>
      </c>
      <c r="Q113" s="153">
        <f t="shared" si="12"/>
        <v>2.0000000000000023E-4</v>
      </c>
      <c r="R113" s="238"/>
    </row>
    <row r="114" spans="2:19" s="3" customFormat="1" ht="27.95" customHeight="1">
      <c r="B114" s="563"/>
      <c r="C114" s="244"/>
      <c r="D114" s="20"/>
      <c r="E114" s="21"/>
      <c r="F114" s="31"/>
      <c r="G114" s="90" t="s">
        <v>14</v>
      </c>
      <c r="H114" s="172">
        <v>0.1</v>
      </c>
      <c r="I114" s="179" t="s">
        <v>19</v>
      </c>
      <c r="J114" s="180" t="s">
        <v>946</v>
      </c>
      <c r="K114" s="179" t="s">
        <v>18</v>
      </c>
      <c r="L114" s="173" t="s">
        <v>109</v>
      </c>
      <c r="M114" s="93">
        <f>M113</f>
        <v>0.2</v>
      </c>
      <c r="N114" s="15">
        <f t="shared" si="9"/>
        <v>0</v>
      </c>
      <c r="O114" s="78">
        <f t="shared" si="10"/>
        <v>2.0000000000000004E-2</v>
      </c>
      <c r="P114" s="78">
        <f t="shared" si="11"/>
        <v>0</v>
      </c>
      <c r="Q114" s="153">
        <f t="shared" si="12"/>
        <v>0</v>
      </c>
      <c r="R114" s="238"/>
    </row>
    <row r="115" spans="2:19" s="3" customFormat="1" ht="27.95" customHeight="1">
      <c r="B115" s="563"/>
      <c r="C115" s="244"/>
      <c r="D115" s="17" t="s">
        <v>2366</v>
      </c>
      <c r="E115" s="18" t="s">
        <v>22</v>
      </c>
      <c r="F115" s="19" t="s">
        <v>819</v>
      </c>
      <c r="G115" s="14" t="s">
        <v>12</v>
      </c>
      <c r="H115" s="15">
        <v>0.4</v>
      </c>
      <c r="I115" s="179" t="s">
        <v>19</v>
      </c>
      <c r="J115" s="180" t="s">
        <v>946</v>
      </c>
      <c r="K115" s="179" t="s">
        <v>18</v>
      </c>
      <c r="L115" s="173" t="s">
        <v>109</v>
      </c>
      <c r="M115" s="85">
        <v>2</v>
      </c>
      <c r="N115" s="15">
        <f t="shared" si="9"/>
        <v>0</v>
      </c>
      <c r="O115" s="78">
        <f t="shared" si="10"/>
        <v>0.8</v>
      </c>
      <c r="P115" s="78">
        <f t="shared" si="11"/>
        <v>0</v>
      </c>
      <c r="Q115" s="153">
        <f t="shared" si="12"/>
        <v>0</v>
      </c>
      <c r="R115" s="238"/>
    </row>
    <row r="116" spans="2:19" s="3" customFormat="1" ht="27.95" customHeight="1">
      <c r="B116" s="563"/>
      <c r="C116" s="244"/>
      <c r="D116" s="20"/>
      <c r="E116" s="21"/>
      <c r="F116" s="31"/>
      <c r="G116" s="14" t="s">
        <v>13</v>
      </c>
      <c r="H116" s="15">
        <v>0.4</v>
      </c>
      <c r="I116" s="165" t="s">
        <v>25</v>
      </c>
      <c r="J116" s="13" t="s">
        <v>2411</v>
      </c>
      <c r="K116" s="165" t="s">
        <v>28</v>
      </c>
      <c r="L116" s="207" t="s">
        <v>2190</v>
      </c>
      <c r="M116" s="85">
        <f>M115</f>
        <v>2</v>
      </c>
      <c r="N116" s="15">
        <f t="shared" si="9"/>
        <v>0.99</v>
      </c>
      <c r="O116" s="78">
        <f t="shared" si="10"/>
        <v>0</v>
      </c>
      <c r="P116" s="78">
        <f t="shared" si="11"/>
        <v>0.79200000000000004</v>
      </c>
      <c r="Q116" s="153">
        <f t="shared" si="12"/>
        <v>8.0000000000000071E-3</v>
      </c>
      <c r="R116" s="238"/>
    </row>
    <row r="117" spans="2:19" s="3" customFormat="1" ht="27.95" customHeight="1">
      <c r="B117" s="563"/>
      <c r="C117" s="244"/>
      <c r="D117" s="20"/>
      <c r="E117" s="21"/>
      <c r="F117" s="31"/>
      <c r="G117" s="90" t="s">
        <v>14</v>
      </c>
      <c r="H117" s="172">
        <v>0.2</v>
      </c>
      <c r="I117" s="179" t="s">
        <v>19</v>
      </c>
      <c r="J117" s="180" t="s">
        <v>946</v>
      </c>
      <c r="K117" s="179" t="s">
        <v>18</v>
      </c>
      <c r="L117" s="173" t="s">
        <v>109</v>
      </c>
      <c r="M117" s="85">
        <f>M116</f>
        <v>2</v>
      </c>
      <c r="N117" s="15">
        <f t="shared" ref="N117:N180" si="15">IF(K117="Detected", 0.99,0)</f>
        <v>0</v>
      </c>
      <c r="O117" s="78">
        <f t="shared" ref="O117:O180" si="16">IF(I117="Safe", M117*H117,0)</f>
        <v>0.4</v>
      </c>
      <c r="P117" s="78">
        <f t="shared" ref="P117:P180" si="17">IF(I117="Dangerous",M117*H117*N117,0)</f>
        <v>0</v>
      </c>
      <c r="Q117" s="153">
        <f t="shared" ref="Q117:Q180" si="18">IF(P117=0,0,M117*H117*(1-N117))</f>
        <v>0</v>
      </c>
      <c r="R117" s="238"/>
    </row>
    <row r="118" spans="2:19" s="3" customFormat="1" ht="27.95" customHeight="1">
      <c r="B118" s="563"/>
      <c r="C118" s="244"/>
      <c r="D118" s="17" t="s">
        <v>2367</v>
      </c>
      <c r="E118" s="18" t="s">
        <v>22</v>
      </c>
      <c r="F118" s="19" t="s">
        <v>819</v>
      </c>
      <c r="G118" s="14" t="s">
        <v>12</v>
      </c>
      <c r="H118" s="15">
        <v>0.4</v>
      </c>
      <c r="I118" s="179" t="s">
        <v>19</v>
      </c>
      <c r="J118" s="180" t="s">
        <v>946</v>
      </c>
      <c r="K118" s="179" t="s">
        <v>18</v>
      </c>
      <c r="L118" s="173" t="s">
        <v>109</v>
      </c>
      <c r="M118" s="85">
        <v>2</v>
      </c>
      <c r="N118" s="15">
        <f t="shared" si="15"/>
        <v>0</v>
      </c>
      <c r="O118" s="78">
        <f t="shared" si="16"/>
        <v>0.8</v>
      </c>
      <c r="P118" s="78">
        <f t="shared" si="17"/>
        <v>0</v>
      </c>
      <c r="Q118" s="153">
        <f t="shared" si="18"/>
        <v>0</v>
      </c>
      <c r="R118" s="238"/>
    </row>
    <row r="119" spans="2:19" s="3" customFormat="1" ht="27.95" customHeight="1">
      <c r="B119" s="563"/>
      <c r="C119" s="244"/>
      <c r="D119" s="20"/>
      <c r="E119" s="21"/>
      <c r="F119" s="31"/>
      <c r="G119" s="14" t="s">
        <v>13</v>
      </c>
      <c r="H119" s="15">
        <v>0.4</v>
      </c>
      <c r="I119" s="165" t="s">
        <v>25</v>
      </c>
      <c r="J119" s="13" t="s">
        <v>2406</v>
      </c>
      <c r="K119" s="16" t="s">
        <v>20</v>
      </c>
      <c r="L119" s="206" t="s">
        <v>2190</v>
      </c>
      <c r="M119" s="209">
        <f>M118</f>
        <v>2</v>
      </c>
      <c r="N119" s="15">
        <f t="shared" si="15"/>
        <v>0.99</v>
      </c>
      <c r="O119" s="78">
        <f t="shared" si="16"/>
        <v>0</v>
      </c>
      <c r="P119" s="78">
        <f t="shared" si="17"/>
        <v>0.79200000000000004</v>
      </c>
      <c r="Q119" s="153">
        <f t="shared" si="18"/>
        <v>8.0000000000000071E-3</v>
      </c>
      <c r="R119" s="238"/>
    </row>
    <row r="120" spans="2:19" s="3" customFormat="1" ht="27.95" customHeight="1">
      <c r="B120" s="563"/>
      <c r="C120" s="244"/>
      <c r="D120" s="20"/>
      <c r="E120" s="21"/>
      <c r="F120" s="31"/>
      <c r="G120" s="90" t="s">
        <v>14</v>
      </c>
      <c r="H120" s="172">
        <v>0.2</v>
      </c>
      <c r="I120" s="179" t="s">
        <v>19</v>
      </c>
      <c r="J120" s="180" t="s">
        <v>946</v>
      </c>
      <c r="K120" s="179" t="s">
        <v>18</v>
      </c>
      <c r="L120" s="173" t="s">
        <v>109</v>
      </c>
      <c r="M120" s="85">
        <f>M119</f>
        <v>2</v>
      </c>
      <c r="N120" s="15">
        <f t="shared" si="15"/>
        <v>0</v>
      </c>
      <c r="O120" s="78">
        <f t="shared" si="16"/>
        <v>0.4</v>
      </c>
      <c r="P120" s="78">
        <f t="shared" si="17"/>
        <v>0</v>
      </c>
      <c r="Q120" s="153">
        <f t="shared" si="18"/>
        <v>0</v>
      </c>
      <c r="R120" s="238"/>
    </row>
    <row r="121" spans="2:19" s="3" customFormat="1" ht="27.95" customHeight="1">
      <c r="B121" s="563"/>
      <c r="C121" s="21"/>
      <c r="D121" s="17" t="s">
        <v>2368</v>
      </c>
      <c r="E121" s="18" t="s">
        <v>899</v>
      </c>
      <c r="F121" s="19" t="s">
        <v>1331</v>
      </c>
      <c r="G121" s="168" t="s">
        <v>356</v>
      </c>
      <c r="H121" s="164">
        <v>0.25</v>
      </c>
      <c r="I121" s="165" t="s">
        <v>25</v>
      </c>
      <c r="J121" s="13" t="s">
        <v>2411</v>
      </c>
      <c r="K121" s="165" t="s">
        <v>28</v>
      </c>
      <c r="L121" s="207" t="s">
        <v>2190</v>
      </c>
      <c r="M121" s="85">
        <v>0.69</v>
      </c>
      <c r="N121" s="15">
        <f t="shared" si="15"/>
        <v>0.99</v>
      </c>
      <c r="O121" s="78">
        <f t="shared" si="16"/>
        <v>0</v>
      </c>
      <c r="P121" s="78">
        <f t="shared" si="17"/>
        <v>0.17077499999999998</v>
      </c>
      <c r="Q121" s="153">
        <f t="shared" si="18"/>
        <v>1.7250000000000015E-3</v>
      </c>
      <c r="R121" s="557" t="s">
        <v>4477</v>
      </c>
    </row>
    <row r="122" spans="2:19" s="3" customFormat="1" ht="27.95" customHeight="1">
      <c r="B122" s="563"/>
      <c r="C122" s="21"/>
      <c r="D122" s="20"/>
      <c r="E122" s="21"/>
      <c r="F122" s="31"/>
      <c r="G122" s="168" t="s">
        <v>886</v>
      </c>
      <c r="H122" s="164">
        <v>0.25</v>
      </c>
      <c r="I122" s="16" t="s">
        <v>25</v>
      </c>
      <c r="J122" s="13" t="s">
        <v>2413</v>
      </c>
      <c r="K122" s="16" t="s">
        <v>28</v>
      </c>
      <c r="L122" s="207" t="s">
        <v>2190</v>
      </c>
      <c r="M122" s="85">
        <f>M121</f>
        <v>0.69</v>
      </c>
      <c r="N122" s="15">
        <f t="shared" si="15"/>
        <v>0.99</v>
      </c>
      <c r="O122" s="78">
        <f t="shared" si="16"/>
        <v>0</v>
      </c>
      <c r="P122" s="78">
        <f t="shared" si="17"/>
        <v>0.17077499999999998</v>
      </c>
      <c r="Q122" s="153">
        <f t="shared" si="18"/>
        <v>1.7250000000000015E-3</v>
      </c>
      <c r="R122" s="558"/>
    </row>
    <row r="123" spans="2:19" s="3" customFormat="1" ht="27.95" customHeight="1">
      <c r="B123" s="563"/>
      <c r="C123" s="21"/>
      <c r="D123" s="20"/>
      <c r="E123" s="21"/>
      <c r="F123" s="31"/>
      <c r="G123" s="168" t="s">
        <v>887</v>
      </c>
      <c r="H123" s="164">
        <v>0.25</v>
      </c>
      <c r="I123" s="16" t="s">
        <v>25</v>
      </c>
      <c r="J123" s="13" t="s">
        <v>2413</v>
      </c>
      <c r="K123" s="16" t="s">
        <v>28</v>
      </c>
      <c r="L123" s="207" t="s">
        <v>2190</v>
      </c>
      <c r="M123" s="85">
        <f>M122</f>
        <v>0.69</v>
      </c>
      <c r="N123" s="15">
        <f t="shared" si="15"/>
        <v>0.99</v>
      </c>
      <c r="O123" s="78">
        <f t="shared" si="16"/>
        <v>0</v>
      </c>
      <c r="P123" s="78">
        <f t="shared" si="17"/>
        <v>0.17077499999999998</v>
      </c>
      <c r="Q123" s="153">
        <f t="shared" si="18"/>
        <v>1.7250000000000015E-3</v>
      </c>
      <c r="R123" s="558"/>
    </row>
    <row r="124" spans="2:19" s="3" customFormat="1" ht="27.95" customHeight="1">
      <c r="B124" s="563"/>
      <c r="C124" s="21"/>
      <c r="D124" s="20"/>
      <c r="E124" s="21"/>
      <c r="F124" s="31"/>
      <c r="G124" s="186" t="s">
        <v>359</v>
      </c>
      <c r="H124" s="183">
        <v>0.25</v>
      </c>
      <c r="I124" s="165" t="s">
        <v>25</v>
      </c>
      <c r="J124" s="13" t="s">
        <v>2411</v>
      </c>
      <c r="K124" s="165" t="s">
        <v>28</v>
      </c>
      <c r="L124" s="207" t="s">
        <v>2190</v>
      </c>
      <c r="M124" s="93">
        <f>M123</f>
        <v>0.69</v>
      </c>
      <c r="N124" s="15">
        <f t="shared" si="15"/>
        <v>0.99</v>
      </c>
      <c r="O124" s="78">
        <f t="shared" si="16"/>
        <v>0</v>
      </c>
      <c r="P124" s="78">
        <f t="shared" si="17"/>
        <v>0.17077499999999998</v>
      </c>
      <c r="Q124" s="153">
        <f t="shared" si="18"/>
        <v>1.7250000000000015E-3</v>
      </c>
      <c r="R124" s="559"/>
    </row>
    <row r="125" spans="2:19" s="3" customFormat="1" ht="27.95" customHeight="1">
      <c r="B125" s="563"/>
      <c r="C125" s="21"/>
      <c r="D125" s="17" t="s">
        <v>2369</v>
      </c>
      <c r="E125" s="18" t="s">
        <v>76</v>
      </c>
      <c r="F125" s="19" t="s">
        <v>1330</v>
      </c>
      <c r="G125" s="168" t="s">
        <v>356</v>
      </c>
      <c r="H125" s="164">
        <v>0.25</v>
      </c>
      <c r="I125" s="16" t="s">
        <v>19</v>
      </c>
      <c r="J125" s="12" t="s">
        <v>946</v>
      </c>
      <c r="K125" s="16" t="s">
        <v>18</v>
      </c>
      <c r="L125" s="65" t="s">
        <v>109</v>
      </c>
      <c r="M125" s="85">
        <v>1</v>
      </c>
      <c r="N125" s="15">
        <f t="shared" si="15"/>
        <v>0</v>
      </c>
      <c r="O125" s="78">
        <f t="shared" si="16"/>
        <v>0.25</v>
      </c>
      <c r="P125" s="78">
        <f t="shared" si="17"/>
        <v>0</v>
      </c>
      <c r="Q125" s="153">
        <f t="shared" si="18"/>
        <v>0</v>
      </c>
      <c r="R125" s="238"/>
    </row>
    <row r="126" spans="2:19" s="3" customFormat="1" ht="27.95" customHeight="1">
      <c r="B126" s="563"/>
      <c r="C126" s="21"/>
      <c r="D126" s="20"/>
      <c r="E126" s="21"/>
      <c r="F126" s="31"/>
      <c r="G126" s="168" t="s">
        <v>886</v>
      </c>
      <c r="H126" s="164">
        <v>0.25</v>
      </c>
      <c r="I126" s="16" t="s">
        <v>25</v>
      </c>
      <c r="J126" s="13" t="s">
        <v>2411</v>
      </c>
      <c r="K126" s="16" t="s">
        <v>28</v>
      </c>
      <c r="L126" s="207" t="s">
        <v>2190</v>
      </c>
      <c r="M126" s="85">
        <f>M125</f>
        <v>1</v>
      </c>
      <c r="N126" s="15">
        <f t="shared" si="15"/>
        <v>0.99</v>
      </c>
      <c r="O126" s="78">
        <f t="shared" si="16"/>
        <v>0</v>
      </c>
      <c r="P126" s="78">
        <f t="shared" si="17"/>
        <v>0.2475</v>
      </c>
      <c r="Q126" s="153">
        <f t="shared" si="18"/>
        <v>2.5000000000000022E-3</v>
      </c>
      <c r="R126" s="238"/>
    </row>
    <row r="127" spans="2:19" s="3" customFormat="1" ht="27.95" customHeight="1">
      <c r="B127" s="563"/>
      <c r="C127" s="21"/>
      <c r="D127" s="20"/>
      <c r="E127" s="21"/>
      <c r="F127" s="31"/>
      <c r="G127" s="168" t="s">
        <v>887</v>
      </c>
      <c r="H127" s="164">
        <v>0.25</v>
      </c>
      <c r="I127" s="16" t="s">
        <v>25</v>
      </c>
      <c r="J127" s="13" t="s">
        <v>2411</v>
      </c>
      <c r="K127" s="16" t="s">
        <v>28</v>
      </c>
      <c r="L127" s="207" t="s">
        <v>2190</v>
      </c>
      <c r="M127" s="85">
        <f>M126</f>
        <v>1</v>
      </c>
      <c r="N127" s="15">
        <f t="shared" si="15"/>
        <v>0.99</v>
      </c>
      <c r="O127" s="78">
        <f t="shared" si="16"/>
        <v>0</v>
      </c>
      <c r="P127" s="78">
        <f t="shared" si="17"/>
        <v>0.2475</v>
      </c>
      <c r="Q127" s="153">
        <f t="shared" si="18"/>
        <v>2.5000000000000022E-3</v>
      </c>
      <c r="R127" s="238"/>
      <c r="S127" s="1"/>
    </row>
    <row r="128" spans="2:19" s="3" customFormat="1" ht="27.95" customHeight="1">
      <c r="B128" s="563"/>
      <c r="C128" s="21"/>
      <c r="D128" s="20"/>
      <c r="E128" s="21"/>
      <c r="F128" s="31"/>
      <c r="G128" s="186" t="s">
        <v>359</v>
      </c>
      <c r="H128" s="183">
        <v>0.25</v>
      </c>
      <c r="I128" s="91" t="s">
        <v>25</v>
      </c>
      <c r="J128" s="13" t="s">
        <v>2413</v>
      </c>
      <c r="K128" s="91" t="s">
        <v>28</v>
      </c>
      <c r="L128" s="207" t="s">
        <v>2190</v>
      </c>
      <c r="M128" s="93">
        <f>M127</f>
        <v>1</v>
      </c>
      <c r="N128" s="15">
        <f t="shared" si="15"/>
        <v>0.99</v>
      </c>
      <c r="O128" s="78">
        <f t="shared" si="16"/>
        <v>0</v>
      </c>
      <c r="P128" s="78">
        <f t="shared" si="17"/>
        <v>0.2475</v>
      </c>
      <c r="Q128" s="153">
        <f t="shared" si="18"/>
        <v>2.5000000000000022E-3</v>
      </c>
      <c r="R128" s="238"/>
      <c r="S128" s="1"/>
    </row>
    <row r="129" spans="2:19" s="3" customFormat="1" ht="27.95" customHeight="1">
      <c r="B129" s="563"/>
      <c r="C129" s="21"/>
      <c r="D129" s="17" t="s">
        <v>1057</v>
      </c>
      <c r="E129" s="18" t="s">
        <v>890</v>
      </c>
      <c r="F129" s="19" t="s">
        <v>905</v>
      </c>
      <c r="G129" s="14" t="s">
        <v>12</v>
      </c>
      <c r="H129" s="15">
        <v>0.8</v>
      </c>
      <c r="I129" s="165" t="s">
        <v>25</v>
      </c>
      <c r="J129" s="208" t="s">
        <v>2414</v>
      </c>
      <c r="K129" s="165" t="s">
        <v>28</v>
      </c>
      <c r="L129" s="207" t="s">
        <v>2190</v>
      </c>
      <c r="M129" s="85">
        <v>0.2</v>
      </c>
      <c r="N129" s="15">
        <f t="shared" si="15"/>
        <v>0.99</v>
      </c>
      <c r="O129" s="78">
        <f t="shared" si="16"/>
        <v>0</v>
      </c>
      <c r="P129" s="78">
        <f t="shared" si="17"/>
        <v>0.15840000000000004</v>
      </c>
      <c r="Q129" s="153">
        <f t="shared" si="18"/>
        <v>1.6000000000000018E-3</v>
      </c>
      <c r="R129" s="238"/>
      <c r="S129" s="1"/>
    </row>
    <row r="130" spans="2:19" s="3" customFormat="1" ht="39.950000000000003" customHeight="1">
      <c r="B130" s="563"/>
      <c r="C130" s="21"/>
      <c r="D130" s="20"/>
      <c r="E130" s="21"/>
      <c r="F130" s="31"/>
      <c r="G130" s="14" t="s">
        <v>13</v>
      </c>
      <c r="H130" s="15">
        <v>0.1</v>
      </c>
      <c r="I130" s="165" t="s">
        <v>25</v>
      </c>
      <c r="J130" s="208" t="s">
        <v>2415</v>
      </c>
      <c r="K130" s="165" t="s">
        <v>28</v>
      </c>
      <c r="L130" s="207" t="s">
        <v>2190</v>
      </c>
      <c r="M130" s="85">
        <f>M129</f>
        <v>0.2</v>
      </c>
      <c r="N130" s="15">
        <f t="shared" si="15"/>
        <v>0.99</v>
      </c>
      <c r="O130" s="78">
        <f t="shared" si="16"/>
        <v>0</v>
      </c>
      <c r="P130" s="78">
        <f t="shared" si="17"/>
        <v>1.9800000000000005E-2</v>
      </c>
      <c r="Q130" s="81">
        <f t="shared" si="18"/>
        <v>2.0000000000000023E-4</v>
      </c>
      <c r="R130" s="238"/>
      <c r="S130" s="1"/>
    </row>
    <row r="131" spans="2:19" s="3" customFormat="1" ht="27.95" customHeight="1">
      <c r="B131" s="563"/>
      <c r="C131" s="21"/>
      <c r="D131" s="20"/>
      <c r="E131" s="21"/>
      <c r="F131" s="31"/>
      <c r="G131" s="90" t="s">
        <v>14</v>
      </c>
      <c r="H131" s="172">
        <v>0.1</v>
      </c>
      <c r="I131" s="179" t="s">
        <v>19</v>
      </c>
      <c r="J131" s="180" t="s">
        <v>946</v>
      </c>
      <c r="K131" s="179" t="s">
        <v>18</v>
      </c>
      <c r="L131" s="173" t="s">
        <v>109</v>
      </c>
      <c r="M131" s="93">
        <f>M130</f>
        <v>0.2</v>
      </c>
      <c r="N131" s="15">
        <f t="shared" si="15"/>
        <v>0</v>
      </c>
      <c r="O131" s="78">
        <f t="shared" si="16"/>
        <v>2.0000000000000004E-2</v>
      </c>
      <c r="P131" s="78">
        <f t="shared" si="17"/>
        <v>0</v>
      </c>
      <c r="Q131" s="153">
        <f t="shared" si="18"/>
        <v>0</v>
      </c>
      <c r="R131" s="238"/>
      <c r="S131" s="1"/>
    </row>
    <row r="132" spans="2:19" s="3" customFormat="1" ht="27.95" customHeight="1">
      <c r="B132" s="563"/>
      <c r="C132" s="21"/>
      <c r="D132" s="17" t="s">
        <v>2370</v>
      </c>
      <c r="E132" s="18" t="s">
        <v>1240</v>
      </c>
      <c r="F132" s="19" t="s">
        <v>1295</v>
      </c>
      <c r="G132" s="168" t="s">
        <v>356</v>
      </c>
      <c r="H132" s="164">
        <v>0.25</v>
      </c>
      <c r="I132" s="165" t="s">
        <v>25</v>
      </c>
      <c r="J132" s="13" t="s">
        <v>2416</v>
      </c>
      <c r="K132" s="165" t="s">
        <v>28</v>
      </c>
      <c r="L132" s="207" t="s">
        <v>2190</v>
      </c>
      <c r="M132" s="85">
        <v>10</v>
      </c>
      <c r="N132" s="15">
        <f>IF(K132="Detected", 0.9,0)</f>
        <v>0.9</v>
      </c>
      <c r="O132" s="78">
        <f t="shared" si="16"/>
        <v>0</v>
      </c>
      <c r="P132" s="78">
        <f t="shared" si="17"/>
        <v>2.25</v>
      </c>
      <c r="Q132" s="153">
        <f t="shared" si="18"/>
        <v>0.24999999999999994</v>
      </c>
      <c r="R132" s="557" t="s">
        <v>4480</v>
      </c>
      <c r="S132" s="1"/>
    </row>
    <row r="133" spans="2:19" s="3" customFormat="1" ht="27.95" customHeight="1">
      <c r="B133" s="563"/>
      <c r="C133" s="21"/>
      <c r="D133" s="20"/>
      <c r="E133" s="21"/>
      <c r="F133" s="31"/>
      <c r="G133" s="168" t="s">
        <v>886</v>
      </c>
      <c r="H133" s="164">
        <v>0.25</v>
      </c>
      <c r="I133" s="165" t="s">
        <v>25</v>
      </c>
      <c r="J133" s="13" t="s">
        <v>2416</v>
      </c>
      <c r="K133" s="165" t="s">
        <v>28</v>
      </c>
      <c r="L133" s="207" t="s">
        <v>2190</v>
      </c>
      <c r="M133" s="85">
        <f>M132</f>
        <v>10</v>
      </c>
      <c r="N133" s="15">
        <f>IF(K133="Detected", 0.9,0)</f>
        <v>0.9</v>
      </c>
      <c r="O133" s="78">
        <f t="shared" si="16"/>
        <v>0</v>
      </c>
      <c r="P133" s="78">
        <f t="shared" si="17"/>
        <v>2.25</v>
      </c>
      <c r="Q133" s="153">
        <f t="shared" si="18"/>
        <v>0.24999999999999994</v>
      </c>
      <c r="R133" s="558"/>
      <c r="S133" s="1"/>
    </row>
    <row r="134" spans="2:19" s="3" customFormat="1" ht="27.95" customHeight="1">
      <c r="B134" s="563"/>
      <c r="C134" s="21"/>
      <c r="D134" s="20"/>
      <c r="E134" s="21"/>
      <c r="F134" s="31"/>
      <c r="G134" s="168" t="s">
        <v>887</v>
      </c>
      <c r="H134" s="164">
        <v>0.25</v>
      </c>
      <c r="I134" s="165" t="s">
        <v>25</v>
      </c>
      <c r="J134" s="13" t="s">
        <v>2416</v>
      </c>
      <c r="K134" s="165" t="s">
        <v>28</v>
      </c>
      <c r="L134" s="207" t="s">
        <v>2190</v>
      </c>
      <c r="M134" s="85">
        <f>M133</f>
        <v>10</v>
      </c>
      <c r="N134" s="15">
        <f>IF(K134="Detected", 0.9,0)</f>
        <v>0.9</v>
      </c>
      <c r="O134" s="78">
        <f t="shared" si="16"/>
        <v>0</v>
      </c>
      <c r="P134" s="78">
        <f t="shared" si="17"/>
        <v>2.25</v>
      </c>
      <c r="Q134" s="153">
        <f t="shared" si="18"/>
        <v>0.24999999999999994</v>
      </c>
      <c r="R134" s="558"/>
      <c r="S134" s="1"/>
    </row>
    <row r="135" spans="2:19" s="3" customFormat="1" ht="27.95" customHeight="1">
      <c r="B135" s="563"/>
      <c r="C135" s="21"/>
      <c r="D135" s="20"/>
      <c r="E135" s="21"/>
      <c r="F135" s="31"/>
      <c r="G135" s="186" t="s">
        <v>359</v>
      </c>
      <c r="H135" s="183">
        <v>0.25</v>
      </c>
      <c r="I135" s="165" t="s">
        <v>25</v>
      </c>
      <c r="J135" s="13" t="s">
        <v>2416</v>
      </c>
      <c r="K135" s="165" t="s">
        <v>28</v>
      </c>
      <c r="L135" s="207" t="s">
        <v>2190</v>
      </c>
      <c r="M135" s="93">
        <f>M134</f>
        <v>10</v>
      </c>
      <c r="N135" s="15">
        <f>IF(K135="Detected", 0.9,0)</f>
        <v>0.9</v>
      </c>
      <c r="O135" s="78">
        <f t="shared" si="16"/>
        <v>0</v>
      </c>
      <c r="P135" s="78">
        <f t="shared" si="17"/>
        <v>2.25</v>
      </c>
      <c r="Q135" s="153">
        <f t="shared" si="18"/>
        <v>0.24999999999999994</v>
      </c>
      <c r="R135" s="559"/>
      <c r="S135" s="1"/>
    </row>
    <row r="136" spans="2:19" s="3" customFormat="1" ht="27.95" customHeight="1">
      <c r="B136" s="563"/>
      <c r="C136" s="21"/>
      <c r="D136" s="17" t="s">
        <v>2371</v>
      </c>
      <c r="E136" s="18" t="s">
        <v>890</v>
      </c>
      <c r="F136" s="19" t="s">
        <v>1297</v>
      </c>
      <c r="G136" s="14" t="s">
        <v>12</v>
      </c>
      <c r="H136" s="15">
        <v>0.8</v>
      </c>
      <c r="I136" s="179" t="s">
        <v>19</v>
      </c>
      <c r="J136" s="13" t="s">
        <v>946</v>
      </c>
      <c r="K136" s="165" t="s">
        <v>18</v>
      </c>
      <c r="L136" s="13" t="s">
        <v>109</v>
      </c>
      <c r="M136" s="85">
        <v>0.2</v>
      </c>
      <c r="N136" s="15">
        <f t="shared" si="15"/>
        <v>0</v>
      </c>
      <c r="O136" s="78">
        <f t="shared" si="16"/>
        <v>0.16000000000000003</v>
      </c>
      <c r="P136" s="78">
        <f t="shared" si="17"/>
        <v>0</v>
      </c>
      <c r="Q136" s="153">
        <f t="shared" si="18"/>
        <v>0</v>
      </c>
      <c r="R136" s="238"/>
      <c r="S136" s="1"/>
    </row>
    <row r="137" spans="2:19" s="3" customFormat="1" ht="27.95" customHeight="1">
      <c r="B137" s="563"/>
      <c r="C137" s="21"/>
      <c r="D137" s="20"/>
      <c r="E137" s="21"/>
      <c r="F137" s="31"/>
      <c r="G137" s="14" t="s">
        <v>13</v>
      </c>
      <c r="H137" s="15">
        <v>0.1</v>
      </c>
      <c r="I137" s="165" t="s">
        <v>25</v>
      </c>
      <c r="J137" s="13" t="s">
        <v>2416</v>
      </c>
      <c r="K137" s="165" t="s">
        <v>28</v>
      </c>
      <c r="L137" s="206" t="s">
        <v>2190</v>
      </c>
      <c r="M137" s="85">
        <f>M136</f>
        <v>0.2</v>
      </c>
      <c r="N137" s="15">
        <f t="shared" si="15"/>
        <v>0.99</v>
      </c>
      <c r="O137" s="78">
        <f t="shared" si="16"/>
        <v>0</v>
      </c>
      <c r="P137" s="78">
        <f t="shared" si="17"/>
        <v>1.9800000000000005E-2</v>
      </c>
      <c r="Q137" s="153">
        <f t="shared" si="18"/>
        <v>2.0000000000000023E-4</v>
      </c>
      <c r="R137" s="238"/>
      <c r="S137" s="1"/>
    </row>
    <row r="138" spans="2:19" s="3" customFormat="1" ht="27.95" customHeight="1">
      <c r="B138" s="563"/>
      <c r="C138" s="21"/>
      <c r="D138" s="20"/>
      <c r="E138" s="21"/>
      <c r="F138" s="31"/>
      <c r="G138" s="90" t="s">
        <v>14</v>
      </c>
      <c r="H138" s="172">
        <v>0.1</v>
      </c>
      <c r="I138" s="179" t="s">
        <v>19</v>
      </c>
      <c r="J138" s="180" t="s">
        <v>946</v>
      </c>
      <c r="K138" s="179" t="s">
        <v>18</v>
      </c>
      <c r="L138" s="180" t="s">
        <v>109</v>
      </c>
      <c r="M138" s="93">
        <f>M137</f>
        <v>0.2</v>
      </c>
      <c r="N138" s="15">
        <f t="shared" si="15"/>
        <v>0</v>
      </c>
      <c r="O138" s="78">
        <f t="shared" si="16"/>
        <v>2.0000000000000004E-2</v>
      </c>
      <c r="P138" s="78">
        <f t="shared" si="17"/>
        <v>0</v>
      </c>
      <c r="Q138" s="153">
        <f t="shared" si="18"/>
        <v>0</v>
      </c>
      <c r="R138" s="238"/>
      <c r="S138" s="1"/>
    </row>
    <row r="139" spans="2:19" s="3" customFormat="1" ht="27.95" customHeight="1">
      <c r="B139" s="563"/>
      <c r="C139" s="21"/>
      <c r="D139" s="17" t="s">
        <v>2372</v>
      </c>
      <c r="E139" s="18" t="s">
        <v>890</v>
      </c>
      <c r="F139" s="19" t="s">
        <v>1307</v>
      </c>
      <c r="G139" s="14" t="s">
        <v>12</v>
      </c>
      <c r="H139" s="15">
        <v>0.8</v>
      </c>
      <c r="I139" s="165" t="s">
        <v>25</v>
      </c>
      <c r="J139" s="13" t="s">
        <v>2416</v>
      </c>
      <c r="K139" s="165" t="s">
        <v>28</v>
      </c>
      <c r="L139" s="206" t="s">
        <v>2190</v>
      </c>
      <c r="M139" s="85">
        <v>0.2</v>
      </c>
      <c r="N139" s="15">
        <f t="shared" si="15"/>
        <v>0.99</v>
      </c>
      <c r="O139" s="78">
        <f t="shared" si="16"/>
        <v>0</v>
      </c>
      <c r="P139" s="78">
        <f t="shared" si="17"/>
        <v>0.15840000000000004</v>
      </c>
      <c r="Q139" s="153">
        <f t="shared" si="18"/>
        <v>1.6000000000000018E-3</v>
      </c>
      <c r="R139" s="238"/>
      <c r="S139" s="1"/>
    </row>
    <row r="140" spans="2:19" s="3" customFormat="1" ht="27.95" customHeight="1">
      <c r="B140" s="563"/>
      <c r="C140" s="21"/>
      <c r="D140" s="20"/>
      <c r="E140" s="21"/>
      <c r="F140" s="31"/>
      <c r="G140" s="14" t="s">
        <v>13</v>
      </c>
      <c r="H140" s="15">
        <v>0.1</v>
      </c>
      <c r="I140" s="165" t="s">
        <v>19</v>
      </c>
      <c r="J140" s="180" t="s">
        <v>946</v>
      </c>
      <c r="K140" s="179" t="s">
        <v>18</v>
      </c>
      <c r="L140" s="180" t="s">
        <v>109</v>
      </c>
      <c r="M140" s="85">
        <f>M139</f>
        <v>0.2</v>
      </c>
      <c r="N140" s="15">
        <f t="shared" si="15"/>
        <v>0</v>
      </c>
      <c r="O140" s="78">
        <f t="shared" si="16"/>
        <v>2.0000000000000004E-2</v>
      </c>
      <c r="P140" s="78">
        <f t="shared" si="17"/>
        <v>0</v>
      </c>
      <c r="Q140" s="153">
        <f t="shared" si="18"/>
        <v>0</v>
      </c>
      <c r="R140" s="238"/>
      <c r="S140" s="1"/>
    </row>
    <row r="141" spans="2:19" s="3" customFormat="1" ht="27.95" customHeight="1">
      <c r="B141" s="563"/>
      <c r="C141" s="21"/>
      <c r="D141" s="20"/>
      <c r="E141" s="21"/>
      <c r="F141" s="31"/>
      <c r="G141" s="90" t="s">
        <v>14</v>
      </c>
      <c r="H141" s="172">
        <v>0.1</v>
      </c>
      <c r="I141" s="179" t="s">
        <v>19</v>
      </c>
      <c r="J141" s="180" t="s">
        <v>946</v>
      </c>
      <c r="K141" s="179" t="s">
        <v>18</v>
      </c>
      <c r="L141" s="180" t="s">
        <v>109</v>
      </c>
      <c r="M141" s="93">
        <f>M140</f>
        <v>0.2</v>
      </c>
      <c r="N141" s="15">
        <f t="shared" si="15"/>
        <v>0</v>
      </c>
      <c r="O141" s="78">
        <f t="shared" si="16"/>
        <v>2.0000000000000004E-2</v>
      </c>
      <c r="P141" s="78">
        <f t="shared" si="17"/>
        <v>0</v>
      </c>
      <c r="Q141" s="153">
        <f t="shared" si="18"/>
        <v>0</v>
      </c>
      <c r="R141" s="238"/>
      <c r="S141" s="1"/>
    </row>
    <row r="142" spans="2:19" s="3" customFormat="1" ht="27.95" customHeight="1">
      <c r="B142" s="563"/>
      <c r="C142" s="21"/>
      <c r="D142" s="17" t="s">
        <v>2373</v>
      </c>
      <c r="E142" s="18" t="s">
        <v>22</v>
      </c>
      <c r="F142" s="19" t="s">
        <v>819</v>
      </c>
      <c r="G142" s="14" t="s">
        <v>12</v>
      </c>
      <c r="H142" s="15">
        <v>0.4</v>
      </c>
      <c r="I142" s="179" t="s">
        <v>19</v>
      </c>
      <c r="J142" s="180" t="s">
        <v>946</v>
      </c>
      <c r="K142" s="179" t="s">
        <v>18</v>
      </c>
      <c r="L142" s="180" t="s">
        <v>109</v>
      </c>
      <c r="M142" s="85">
        <v>2</v>
      </c>
      <c r="N142" s="15">
        <f t="shared" si="15"/>
        <v>0</v>
      </c>
      <c r="O142" s="78">
        <f t="shared" si="16"/>
        <v>0.8</v>
      </c>
      <c r="P142" s="78">
        <f t="shared" si="17"/>
        <v>0</v>
      </c>
      <c r="Q142" s="153">
        <f t="shared" si="18"/>
        <v>0</v>
      </c>
      <c r="R142" s="238"/>
      <c r="S142" s="1"/>
    </row>
    <row r="143" spans="2:19" s="3" customFormat="1" ht="27.95" customHeight="1">
      <c r="B143" s="563"/>
      <c r="C143" s="21"/>
      <c r="D143" s="20"/>
      <c r="E143" s="21"/>
      <c r="F143" s="31"/>
      <c r="G143" s="14" t="s">
        <v>13</v>
      </c>
      <c r="H143" s="15">
        <v>0.4</v>
      </c>
      <c r="I143" s="165" t="s">
        <v>25</v>
      </c>
      <c r="J143" s="13" t="s">
        <v>2416</v>
      </c>
      <c r="K143" s="165" t="s">
        <v>28</v>
      </c>
      <c r="L143" s="206" t="s">
        <v>2190</v>
      </c>
      <c r="M143" s="85">
        <f>M142</f>
        <v>2</v>
      </c>
      <c r="N143" s="15">
        <f t="shared" si="15"/>
        <v>0.99</v>
      </c>
      <c r="O143" s="78">
        <f t="shared" si="16"/>
        <v>0</v>
      </c>
      <c r="P143" s="78">
        <f t="shared" si="17"/>
        <v>0.79200000000000004</v>
      </c>
      <c r="Q143" s="153">
        <f t="shared" si="18"/>
        <v>8.0000000000000071E-3</v>
      </c>
      <c r="R143" s="238"/>
      <c r="S143" s="1"/>
    </row>
    <row r="144" spans="2:19" s="3" customFormat="1" ht="27.95" customHeight="1">
      <c r="B144" s="563"/>
      <c r="C144" s="21"/>
      <c r="D144" s="20"/>
      <c r="E144" s="21"/>
      <c r="F144" s="31"/>
      <c r="G144" s="90" t="s">
        <v>14</v>
      </c>
      <c r="H144" s="172">
        <v>0.2</v>
      </c>
      <c r="I144" s="179" t="s">
        <v>19</v>
      </c>
      <c r="J144" s="180" t="s">
        <v>946</v>
      </c>
      <c r="K144" s="179" t="s">
        <v>18</v>
      </c>
      <c r="L144" s="180" t="s">
        <v>109</v>
      </c>
      <c r="M144" s="93">
        <f>M143</f>
        <v>2</v>
      </c>
      <c r="N144" s="172">
        <f t="shared" si="15"/>
        <v>0</v>
      </c>
      <c r="O144" s="174">
        <f t="shared" si="16"/>
        <v>0.4</v>
      </c>
      <c r="P144" s="174">
        <f t="shared" si="17"/>
        <v>0</v>
      </c>
      <c r="Q144" s="175">
        <f t="shared" si="18"/>
        <v>0</v>
      </c>
      <c r="R144" s="238"/>
      <c r="S144" s="1"/>
    </row>
    <row r="145" spans="2:19" s="3" customFormat="1" ht="27.95" customHeight="1">
      <c r="B145" s="563"/>
      <c r="C145" s="212" t="s">
        <v>2374</v>
      </c>
      <c r="D145" s="17" t="s">
        <v>1156</v>
      </c>
      <c r="E145" s="18" t="s">
        <v>890</v>
      </c>
      <c r="F145" s="19" t="s">
        <v>1291</v>
      </c>
      <c r="G145" s="14" t="s">
        <v>12</v>
      </c>
      <c r="H145" s="15">
        <v>0.8</v>
      </c>
      <c r="I145" s="165" t="s">
        <v>25</v>
      </c>
      <c r="J145" s="13" t="s">
        <v>2417</v>
      </c>
      <c r="K145" s="165" t="s">
        <v>28</v>
      </c>
      <c r="L145" s="206" t="s">
        <v>2190</v>
      </c>
      <c r="M145" s="85">
        <v>0.2</v>
      </c>
      <c r="N145" s="15">
        <f t="shared" si="15"/>
        <v>0.99</v>
      </c>
      <c r="O145" s="78">
        <f t="shared" si="16"/>
        <v>0</v>
      </c>
      <c r="P145" s="78">
        <f t="shared" si="17"/>
        <v>0.15840000000000004</v>
      </c>
      <c r="Q145" s="153">
        <f t="shared" si="18"/>
        <v>1.6000000000000018E-3</v>
      </c>
      <c r="R145" s="238"/>
      <c r="S145" s="1"/>
    </row>
    <row r="146" spans="2:19" s="3" customFormat="1" ht="27.95" customHeight="1">
      <c r="B146" s="563"/>
      <c r="C146" s="244"/>
      <c r="D146" s="20"/>
      <c r="E146" s="21"/>
      <c r="F146" s="31"/>
      <c r="G146" s="14" t="s">
        <v>13</v>
      </c>
      <c r="H146" s="15">
        <v>0.1</v>
      </c>
      <c r="I146" s="165" t="s">
        <v>19</v>
      </c>
      <c r="J146" s="13" t="s">
        <v>946</v>
      </c>
      <c r="K146" s="165" t="s">
        <v>18</v>
      </c>
      <c r="L146" s="13" t="s">
        <v>109</v>
      </c>
      <c r="M146" s="85">
        <f>M145</f>
        <v>0.2</v>
      </c>
      <c r="N146" s="15">
        <f t="shared" si="15"/>
        <v>0</v>
      </c>
      <c r="O146" s="78">
        <f t="shared" si="16"/>
        <v>2.0000000000000004E-2</v>
      </c>
      <c r="P146" s="78">
        <f t="shared" si="17"/>
        <v>0</v>
      </c>
      <c r="Q146" s="153">
        <f t="shared" si="18"/>
        <v>0</v>
      </c>
      <c r="R146" s="238"/>
      <c r="S146" s="1"/>
    </row>
    <row r="147" spans="2:19" s="3" customFormat="1" ht="27.95" customHeight="1">
      <c r="B147" s="563"/>
      <c r="C147" s="244"/>
      <c r="D147" s="20"/>
      <c r="E147" s="21"/>
      <c r="F147" s="31"/>
      <c r="G147" s="90" t="s">
        <v>14</v>
      </c>
      <c r="H147" s="172">
        <v>0.1</v>
      </c>
      <c r="I147" s="179" t="s">
        <v>19</v>
      </c>
      <c r="J147" s="13" t="s">
        <v>946</v>
      </c>
      <c r="K147" s="165" t="s">
        <v>18</v>
      </c>
      <c r="L147" s="13" t="s">
        <v>109</v>
      </c>
      <c r="M147" s="93">
        <f>M146</f>
        <v>0.2</v>
      </c>
      <c r="N147" s="15">
        <f t="shared" si="15"/>
        <v>0</v>
      </c>
      <c r="O147" s="78">
        <f t="shared" si="16"/>
        <v>2.0000000000000004E-2</v>
      </c>
      <c r="P147" s="78">
        <f t="shared" si="17"/>
        <v>0</v>
      </c>
      <c r="Q147" s="153">
        <f t="shared" si="18"/>
        <v>0</v>
      </c>
      <c r="R147" s="238"/>
      <c r="S147" s="1"/>
    </row>
    <row r="148" spans="2:19" s="3" customFormat="1" ht="27.95" customHeight="1">
      <c r="B148" s="563"/>
      <c r="C148" s="244"/>
      <c r="D148" s="17" t="s">
        <v>2375</v>
      </c>
      <c r="E148" s="18" t="s">
        <v>890</v>
      </c>
      <c r="F148" s="19" t="s">
        <v>1292</v>
      </c>
      <c r="G148" s="14" t="s">
        <v>12</v>
      </c>
      <c r="H148" s="15">
        <v>0.8</v>
      </c>
      <c r="I148" s="179" t="s">
        <v>19</v>
      </c>
      <c r="J148" s="13" t="s">
        <v>946</v>
      </c>
      <c r="K148" s="165" t="s">
        <v>18</v>
      </c>
      <c r="L148" s="13" t="s">
        <v>109</v>
      </c>
      <c r="M148" s="85">
        <v>0.2</v>
      </c>
      <c r="N148" s="15">
        <f t="shared" si="15"/>
        <v>0</v>
      </c>
      <c r="O148" s="78">
        <f t="shared" si="16"/>
        <v>0.16000000000000003</v>
      </c>
      <c r="P148" s="78">
        <f t="shared" si="17"/>
        <v>0</v>
      </c>
      <c r="Q148" s="153">
        <f t="shared" si="18"/>
        <v>0</v>
      </c>
      <c r="R148" s="238"/>
      <c r="S148" s="1"/>
    </row>
    <row r="149" spans="2:19" s="3" customFormat="1" ht="27.95" customHeight="1">
      <c r="B149" s="563"/>
      <c r="C149" s="244"/>
      <c r="D149" s="20"/>
      <c r="E149" s="21"/>
      <c r="F149" s="31"/>
      <c r="G149" s="14" t="s">
        <v>13</v>
      </c>
      <c r="H149" s="15">
        <v>0.1</v>
      </c>
      <c r="I149" s="165" t="s">
        <v>25</v>
      </c>
      <c r="J149" s="13" t="s">
        <v>2417</v>
      </c>
      <c r="K149" s="165" t="s">
        <v>28</v>
      </c>
      <c r="L149" s="206" t="s">
        <v>2190</v>
      </c>
      <c r="M149" s="85">
        <f>M148</f>
        <v>0.2</v>
      </c>
      <c r="N149" s="15">
        <f t="shared" si="15"/>
        <v>0.99</v>
      </c>
      <c r="O149" s="78">
        <f t="shared" si="16"/>
        <v>0</v>
      </c>
      <c r="P149" s="78">
        <f t="shared" si="17"/>
        <v>1.9800000000000005E-2</v>
      </c>
      <c r="Q149" s="153">
        <f t="shared" si="18"/>
        <v>2.0000000000000023E-4</v>
      </c>
      <c r="R149" s="238"/>
      <c r="S149" s="1"/>
    </row>
    <row r="150" spans="2:19" s="3" customFormat="1" ht="27.95" customHeight="1">
      <c r="B150" s="563"/>
      <c r="C150" s="244"/>
      <c r="D150" s="20"/>
      <c r="E150" s="21"/>
      <c r="F150" s="31"/>
      <c r="G150" s="90" t="s">
        <v>14</v>
      </c>
      <c r="H150" s="172">
        <v>0.1</v>
      </c>
      <c r="I150" s="179" t="s">
        <v>19</v>
      </c>
      <c r="J150" s="180" t="s">
        <v>946</v>
      </c>
      <c r="K150" s="179" t="s">
        <v>18</v>
      </c>
      <c r="L150" s="180" t="s">
        <v>109</v>
      </c>
      <c r="M150" s="93">
        <f>M149</f>
        <v>0.2</v>
      </c>
      <c r="N150" s="15">
        <f t="shared" si="15"/>
        <v>0</v>
      </c>
      <c r="O150" s="78">
        <f t="shared" si="16"/>
        <v>2.0000000000000004E-2</v>
      </c>
      <c r="P150" s="78">
        <f t="shared" si="17"/>
        <v>0</v>
      </c>
      <c r="Q150" s="153">
        <f t="shared" si="18"/>
        <v>0</v>
      </c>
      <c r="R150" s="238"/>
      <c r="S150" s="1"/>
    </row>
    <row r="151" spans="2:19" s="3" customFormat="1" ht="27.95" customHeight="1">
      <c r="B151" s="563"/>
      <c r="C151" s="244"/>
      <c r="D151" s="17" t="s">
        <v>1754</v>
      </c>
      <c r="E151" s="18" t="s">
        <v>1240</v>
      </c>
      <c r="F151" s="19" t="s">
        <v>1295</v>
      </c>
      <c r="G151" s="168" t="s">
        <v>1326</v>
      </c>
      <c r="H151" s="164">
        <v>0.3</v>
      </c>
      <c r="I151" s="165" t="s">
        <v>25</v>
      </c>
      <c r="J151" s="13" t="s">
        <v>2418</v>
      </c>
      <c r="K151" s="165" t="s">
        <v>28</v>
      </c>
      <c r="L151" s="207" t="s">
        <v>2190</v>
      </c>
      <c r="M151" s="85">
        <v>10</v>
      </c>
      <c r="N151" s="15">
        <f>IF(K151="Detected", 0.9,0)</f>
        <v>0.9</v>
      </c>
      <c r="O151" s="78">
        <f t="shared" si="16"/>
        <v>0</v>
      </c>
      <c r="P151" s="78">
        <f t="shared" si="17"/>
        <v>2.7</v>
      </c>
      <c r="Q151" s="153">
        <f t="shared" si="18"/>
        <v>0.29999999999999993</v>
      </c>
      <c r="R151" s="557" t="s">
        <v>4480</v>
      </c>
      <c r="S151" s="1"/>
    </row>
    <row r="152" spans="2:19" s="3" customFormat="1" ht="27.95" customHeight="1">
      <c r="B152" s="563"/>
      <c r="C152" s="244"/>
      <c r="D152" s="20"/>
      <c r="E152" s="21"/>
      <c r="F152" s="31"/>
      <c r="G152" s="168" t="s">
        <v>1327</v>
      </c>
      <c r="H152" s="164">
        <v>0.3</v>
      </c>
      <c r="I152" s="161" t="s">
        <v>25</v>
      </c>
      <c r="J152" s="13" t="s">
        <v>2418</v>
      </c>
      <c r="K152" s="161" t="s">
        <v>28</v>
      </c>
      <c r="L152" s="207" t="s">
        <v>2190</v>
      </c>
      <c r="M152" s="85">
        <f>M151</f>
        <v>10</v>
      </c>
      <c r="N152" s="15">
        <f>IF(K152="Detected", 0.9,0)</f>
        <v>0.9</v>
      </c>
      <c r="O152" s="78">
        <f t="shared" si="16"/>
        <v>0</v>
      </c>
      <c r="P152" s="78">
        <f t="shared" si="17"/>
        <v>2.7</v>
      </c>
      <c r="Q152" s="153">
        <f t="shared" si="18"/>
        <v>0.29999999999999993</v>
      </c>
      <c r="R152" s="558"/>
      <c r="S152" s="1"/>
    </row>
    <row r="153" spans="2:19" s="3" customFormat="1" ht="27.95" customHeight="1">
      <c r="B153" s="563"/>
      <c r="C153" s="244"/>
      <c r="D153" s="20"/>
      <c r="E153" s="21"/>
      <c r="F153" s="31"/>
      <c r="G153" s="168" t="s">
        <v>1328</v>
      </c>
      <c r="H153" s="164">
        <v>0.3</v>
      </c>
      <c r="I153" s="165" t="s">
        <v>25</v>
      </c>
      <c r="J153" s="162" t="s">
        <v>2419</v>
      </c>
      <c r="K153" s="161" t="s">
        <v>28</v>
      </c>
      <c r="L153" s="207" t="s">
        <v>2190</v>
      </c>
      <c r="M153" s="85">
        <f>M152</f>
        <v>10</v>
      </c>
      <c r="N153" s="15">
        <f t="shared" ref="N153:N154" si="19">IF(K153="Detected", 0.9,0)</f>
        <v>0.9</v>
      </c>
      <c r="O153" s="78">
        <f t="shared" si="16"/>
        <v>0</v>
      </c>
      <c r="P153" s="78">
        <f t="shared" si="17"/>
        <v>2.7</v>
      </c>
      <c r="Q153" s="153">
        <f t="shared" si="18"/>
        <v>0.29999999999999993</v>
      </c>
      <c r="R153" s="558"/>
      <c r="S153" s="1"/>
    </row>
    <row r="154" spans="2:19" s="3" customFormat="1" ht="39.950000000000003" customHeight="1">
      <c r="B154" s="563"/>
      <c r="C154" s="244"/>
      <c r="D154" s="20"/>
      <c r="E154" s="21"/>
      <c r="F154" s="31"/>
      <c r="G154" s="168" t="s">
        <v>1329</v>
      </c>
      <c r="H154" s="164">
        <v>0.1</v>
      </c>
      <c r="I154" s="165" t="s">
        <v>25</v>
      </c>
      <c r="J154" s="162" t="s">
        <v>2420</v>
      </c>
      <c r="K154" s="165" t="s">
        <v>28</v>
      </c>
      <c r="L154" s="207" t="s">
        <v>2190</v>
      </c>
      <c r="M154" s="93">
        <f>M153</f>
        <v>10</v>
      </c>
      <c r="N154" s="15">
        <f t="shared" si="19"/>
        <v>0.9</v>
      </c>
      <c r="O154" s="78">
        <f t="shared" si="16"/>
        <v>0</v>
      </c>
      <c r="P154" s="78">
        <f t="shared" si="17"/>
        <v>0.9</v>
      </c>
      <c r="Q154" s="153">
        <f t="shared" si="18"/>
        <v>9.9999999999999978E-2</v>
      </c>
      <c r="R154" s="559"/>
      <c r="S154" s="1"/>
    </row>
    <row r="155" spans="2:19" s="3" customFormat="1" ht="27.95" customHeight="1">
      <c r="B155" s="563"/>
      <c r="C155" s="244"/>
      <c r="D155" s="17" t="s">
        <v>2376</v>
      </c>
      <c r="E155" s="18" t="s">
        <v>890</v>
      </c>
      <c r="F155" s="19" t="s">
        <v>1302</v>
      </c>
      <c r="G155" s="14" t="s">
        <v>12</v>
      </c>
      <c r="H155" s="15">
        <v>0.8</v>
      </c>
      <c r="I155" s="165" t="s">
        <v>25</v>
      </c>
      <c r="J155" s="13" t="s">
        <v>2418</v>
      </c>
      <c r="K155" s="165" t="s">
        <v>28</v>
      </c>
      <c r="L155" s="207" t="s">
        <v>2190</v>
      </c>
      <c r="M155" s="85">
        <v>0.2</v>
      </c>
      <c r="N155" s="15">
        <f t="shared" si="15"/>
        <v>0.99</v>
      </c>
      <c r="O155" s="78">
        <f t="shared" si="16"/>
        <v>0</v>
      </c>
      <c r="P155" s="78">
        <f t="shared" si="17"/>
        <v>0.15840000000000004</v>
      </c>
      <c r="Q155" s="153">
        <f t="shared" si="18"/>
        <v>1.6000000000000018E-3</v>
      </c>
      <c r="R155" s="238"/>
      <c r="S155" s="1"/>
    </row>
    <row r="156" spans="2:19" s="3" customFormat="1" ht="27.95" customHeight="1">
      <c r="B156" s="563"/>
      <c r="C156" s="244"/>
      <c r="D156" s="20"/>
      <c r="E156" s="21"/>
      <c r="F156" s="31"/>
      <c r="G156" s="14" t="s">
        <v>13</v>
      </c>
      <c r="H156" s="15">
        <v>0.1</v>
      </c>
      <c r="I156" s="165" t="s">
        <v>19</v>
      </c>
      <c r="J156" s="180" t="s">
        <v>946</v>
      </c>
      <c r="K156" s="179" t="s">
        <v>18</v>
      </c>
      <c r="L156" s="173" t="s">
        <v>109</v>
      </c>
      <c r="M156" s="85">
        <f>M155</f>
        <v>0.2</v>
      </c>
      <c r="N156" s="15">
        <f t="shared" si="15"/>
        <v>0</v>
      </c>
      <c r="O156" s="78">
        <f t="shared" si="16"/>
        <v>2.0000000000000004E-2</v>
      </c>
      <c r="P156" s="78">
        <f t="shared" si="17"/>
        <v>0</v>
      </c>
      <c r="Q156" s="153">
        <f t="shared" si="18"/>
        <v>0</v>
      </c>
      <c r="R156" s="238"/>
      <c r="S156" s="1"/>
    </row>
    <row r="157" spans="2:19" s="3" customFormat="1" ht="27.95" customHeight="1">
      <c r="B157" s="563"/>
      <c r="C157" s="244"/>
      <c r="D157" s="20"/>
      <c r="E157" s="21"/>
      <c r="F157" s="31"/>
      <c r="G157" s="90" t="s">
        <v>14</v>
      </c>
      <c r="H157" s="172">
        <v>0.1</v>
      </c>
      <c r="I157" s="179" t="s">
        <v>19</v>
      </c>
      <c r="J157" s="180" t="s">
        <v>946</v>
      </c>
      <c r="K157" s="179" t="s">
        <v>18</v>
      </c>
      <c r="L157" s="173" t="s">
        <v>109</v>
      </c>
      <c r="M157" s="93">
        <f>M156</f>
        <v>0.2</v>
      </c>
      <c r="N157" s="15">
        <f t="shared" si="15"/>
        <v>0</v>
      </c>
      <c r="O157" s="78">
        <f t="shared" si="16"/>
        <v>2.0000000000000004E-2</v>
      </c>
      <c r="P157" s="78">
        <f t="shared" si="17"/>
        <v>0</v>
      </c>
      <c r="Q157" s="153">
        <f t="shared" si="18"/>
        <v>0</v>
      </c>
      <c r="R157" s="238"/>
      <c r="S157" s="1"/>
    </row>
    <row r="158" spans="2:19" s="3" customFormat="1" ht="27.95" customHeight="1">
      <c r="B158" s="563"/>
      <c r="C158" s="244"/>
      <c r="D158" s="17" t="s">
        <v>2377</v>
      </c>
      <c r="E158" s="18" t="s">
        <v>890</v>
      </c>
      <c r="F158" s="19" t="s">
        <v>1303</v>
      </c>
      <c r="G158" s="14" t="s">
        <v>12</v>
      </c>
      <c r="H158" s="15">
        <v>0.8</v>
      </c>
      <c r="I158" s="179" t="s">
        <v>19</v>
      </c>
      <c r="J158" s="180" t="s">
        <v>946</v>
      </c>
      <c r="K158" s="179" t="s">
        <v>18</v>
      </c>
      <c r="L158" s="173" t="s">
        <v>109</v>
      </c>
      <c r="M158" s="85">
        <v>0.2</v>
      </c>
      <c r="N158" s="15">
        <f t="shared" si="15"/>
        <v>0</v>
      </c>
      <c r="O158" s="78">
        <f t="shared" si="16"/>
        <v>0.16000000000000003</v>
      </c>
      <c r="P158" s="78">
        <f t="shared" si="17"/>
        <v>0</v>
      </c>
      <c r="Q158" s="153">
        <f t="shared" si="18"/>
        <v>0</v>
      </c>
      <c r="R158" s="238"/>
      <c r="S158" s="1"/>
    </row>
    <row r="159" spans="2:19" s="3" customFormat="1" ht="27.95" customHeight="1">
      <c r="B159" s="563"/>
      <c r="C159" s="244"/>
      <c r="D159" s="20"/>
      <c r="E159" s="21"/>
      <c r="F159" s="31"/>
      <c r="G159" s="14" t="s">
        <v>13</v>
      </c>
      <c r="H159" s="15">
        <v>0.1</v>
      </c>
      <c r="I159" s="165" t="s">
        <v>25</v>
      </c>
      <c r="J159" s="13" t="s">
        <v>2418</v>
      </c>
      <c r="K159" s="165" t="s">
        <v>28</v>
      </c>
      <c r="L159" s="207" t="s">
        <v>2190</v>
      </c>
      <c r="M159" s="85">
        <f>M158</f>
        <v>0.2</v>
      </c>
      <c r="N159" s="15">
        <f t="shared" si="15"/>
        <v>0.99</v>
      </c>
      <c r="O159" s="78">
        <f t="shared" si="16"/>
        <v>0</v>
      </c>
      <c r="P159" s="78">
        <f t="shared" si="17"/>
        <v>1.9800000000000005E-2</v>
      </c>
      <c r="Q159" s="153">
        <f t="shared" si="18"/>
        <v>2.0000000000000023E-4</v>
      </c>
      <c r="R159" s="238"/>
      <c r="S159" s="1"/>
    </row>
    <row r="160" spans="2:19" s="3" customFormat="1" ht="27.95" customHeight="1">
      <c r="B160" s="563"/>
      <c r="C160" s="244"/>
      <c r="D160" s="20"/>
      <c r="E160" s="21"/>
      <c r="F160" s="31"/>
      <c r="G160" s="90" t="s">
        <v>14</v>
      </c>
      <c r="H160" s="172">
        <v>0.1</v>
      </c>
      <c r="I160" s="179" t="s">
        <v>19</v>
      </c>
      <c r="J160" s="180" t="s">
        <v>946</v>
      </c>
      <c r="K160" s="179" t="s">
        <v>18</v>
      </c>
      <c r="L160" s="173" t="s">
        <v>109</v>
      </c>
      <c r="M160" s="93">
        <f>M159</f>
        <v>0.2</v>
      </c>
      <c r="N160" s="15">
        <f t="shared" si="15"/>
        <v>0</v>
      </c>
      <c r="O160" s="78">
        <f t="shared" si="16"/>
        <v>2.0000000000000004E-2</v>
      </c>
      <c r="P160" s="78">
        <f t="shared" si="17"/>
        <v>0</v>
      </c>
      <c r="Q160" s="153">
        <f t="shared" si="18"/>
        <v>0</v>
      </c>
      <c r="R160" s="238"/>
      <c r="S160" s="1"/>
    </row>
    <row r="161" spans="2:19" s="3" customFormat="1" ht="27.95" customHeight="1">
      <c r="B161" s="563"/>
      <c r="C161" s="244"/>
      <c r="D161" s="17" t="s">
        <v>2378</v>
      </c>
      <c r="E161" s="18" t="s">
        <v>22</v>
      </c>
      <c r="F161" s="19" t="s">
        <v>819</v>
      </c>
      <c r="G161" s="14" t="s">
        <v>12</v>
      </c>
      <c r="H161" s="15">
        <v>0.4</v>
      </c>
      <c r="I161" s="179" t="s">
        <v>19</v>
      </c>
      <c r="J161" s="180" t="s">
        <v>946</v>
      </c>
      <c r="K161" s="179" t="s">
        <v>18</v>
      </c>
      <c r="L161" s="173" t="s">
        <v>109</v>
      </c>
      <c r="M161" s="85">
        <v>2</v>
      </c>
      <c r="N161" s="15">
        <f t="shared" si="15"/>
        <v>0</v>
      </c>
      <c r="O161" s="78">
        <f t="shared" si="16"/>
        <v>0.8</v>
      </c>
      <c r="P161" s="78">
        <f t="shared" si="17"/>
        <v>0</v>
      </c>
      <c r="Q161" s="153">
        <f t="shared" si="18"/>
        <v>0</v>
      </c>
      <c r="R161" s="238"/>
      <c r="S161" s="1"/>
    </row>
    <row r="162" spans="2:19" s="3" customFormat="1" ht="27.95" customHeight="1">
      <c r="B162" s="563"/>
      <c r="C162" s="244"/>
      <c r="D162" s="20"/>
      <c r="E162" s="21"/>
      <c r="F162" s="31"/>
      <c r="G162" s="14" t="s">
        <v>13</v>
      </c>
      <c r="H162" s="15">
        <v>0.4</v>
      </c>
      <c r="I162" s="165" t="s">
        <v>25</v>
      </c>
      <c r="J162" s="13" t="s">
        <v>2418</v>
      </c>
      <c r="K162" s="165" t="s">
        <v>28</v>
      </c>
      <c r="L162" s="207" t="s">
        <v>2190</v>
      </c>
      <c r="M162" s="85">
        <f>M161</f>
        <v>2</v>
      </c>
      <c r="N162" s="15">
        <f t="shared" si="15"/>
        <v>0.99</v>
      </c>
      <c r="O162" s="78">
        <f t="shared" si="16"/>
        <v>0</v>
      </c>
      <c r="P162" s="78">
        <f t="shared" si="17"/>
        <v>0.79200000000000004</v>
      </c>
      <c r="Q162" s="153">
        <f t="shared" si="18"/>
        <v>8.0000000000000071E-3</v>
      </c>
      <c r="R162" s="238"/>
      <c r="S162" s="1"/>
    </row>
    <row r="163" spans="2:19" s="3" customFormat="1" ht="27.95" customHeight="1">
      <c r="B163" s="563"/>
      <c r="C163" s="244"/>
      <c r="D163" s="20"/>
      <c r="E163" s="21"/>
      <c r="F163" s="31"/>
      <c r="G163" s="90" t="s">
        <v>14</v>
      </c>
      <c r="H163" s="172">
        <v>0.2</v>
      </c>
      <c r="I163" s="179" t="s">
        <v>19</v>
      </c>
      <c r="J163" s="180" t="s">
        <v>946</v>
      </c>
      <c r="K163" s="179" t="s">
        <v>18</v>
      </c>
      <c r="L163" s="173" t="s">
        <v>109</v>
      </c>
      <c r="M163" s="85">
        <f>M162</f>
        <v>2</v>
      </c>
      <c r="N163" s="15">
        <f t="shared" si="15"/>
        <v>0</v>
      </c>
      <c r="O163" s="78">
        <f t="shared" si="16"/>
        <v>0.4</v>
      </c>
      <c r="P163" s="78">
        <f t="shared" si="17"/>
        <v>0</v>
      </c>
      <c r="Q163" s="153">
        <f t="shared" si="18"/>
        <v>0</v>
      </c>
      <c r="R163" s="238"/>
      <c r="S163" s="1"/>
    </row>
    <row r="164" spans="2:19" s="3" customFormat="1" ht="27.95" customHeight="1">
      <c r="B164" s="563"/>
      <c r="C164" s="244"/>
      <c r="D164" s="17" t="s">
        <v>2379</v>
      </c>
      <c r="E164" s="18" t="s">
        <v>22</v>
      </c>
      <c r="F164" s="19" t="s">
        <v>819</v>
      </c>
      <c r="G164" s="14" t="s">
        <v>12</v>
      </c>
      <c r="H164" s="15">
        <v>0.4</v>
      </c>
      <c r="I164" s="179" t="s">
        <v>19</v>
      </c>
      <c r="J164" s="180" t="s">
        <v>946</v>
      </c>
      <c r="K164" s="179" t="s">
        <v>18</v>
      </c>
      <c r="L164" s="173" t="s">
        <v>109</v>
      </c>
      <c r="M164" s="85">
        <v>2</v>
      </c>
      <c r="N164" s="15">
        <f t="shared" si="15"/>
        <v>0</v>
      </c>
      <c r="O164" s="78">
        <f t="shared" si="16"/>
        <v>0.8</v>
      </c>
      <c r="P164" s="78">
        <f t="shared" si="17"/>
        <v>0</v>
      </c>
      <c r="Q164" s="153">
        <f t="shared" si="18"/>
        <v>0</v>
      </c>
      <c r="R164" s="238"/>
      <c r="S164" s="1"/>
    </row>
    <row r="165" spans="2:19" s="3" customFormat="1" ht="27.95" customHeight="1">
      <c r="B165" s="563"/>
      <c r="C165" s="244"/>
      <c r="D165" s="20"/>
      <c r="E165" s="21"/>
      <c r="F165" s="31"/>
      <c r="G165" s="14" t="s">
        <v>13</v>
      </c>
      <c r="H165" s="15">
        <v>0.4</v>
      </c>
      <c r="I165" s="165" t="s">
        <v>25</v>
      </c>
      <c r="J165" s="13" t="s">
        <v>2406</v>
      </c>
      <c r="K165" s="16" t="s">
        <v>20</v>
      </c>
      <c r="L165" s="206" t="s">
        <v>2190</v>
      </c>
      <c r="M165" s="209">
        <f>M164</f>
        <v>2</v>
      </c>
      <c r="N165" s="15">
        <f t="shared" si="15"/>
        <v>0.99</v>
      </c>
      <c r="O165" s="78">
        <f t="shared" si="16"/>
        <v>0</v>
      </c>
      <c r="P165" s="78">
        <f t="shared" si="17"/>
        <v>0.79200000000000004</v>
      </c>
      <c r="Q165" s="153">
        <f t="shared" si="18"/>
        <v>8.0000000000000071E-3</v>
      </c>
      <c r="R165" s="238"/>
      <c r="S165" s="1"/>
    </row>
    <row r="166" spans="2:19" s="3" customFormat="1" ht="27.95" customHeight="1">
      <c r="B166" s="563"/>
      <c r="C166" s="244"/>
      <c r="D166" s="20"/>
      <c r="E166" s="21"/>
      <c r="F166" s="31"/>
      <c r="G166" s="90" t="s">
        <v>14</v>
      </c>
      <c r="H166" s="172">
        <v>0.2</v>
      </c>
      <c r="I166" s="179" t="s">
        <v>19</v>
      </c>
      <c r="J166" s="180" t="s">
        <v>946</v>
      </c>
      <c r="K166" s="179" t="s">
        <v>18</v>
      </c>
      <c r="L166" s="173" t="s">
        <v>109</v>
      </c>
      <c r="M166" s="85">
        <f>M165</f>
        <v>2</v>
      </c>
      <c r="N166" s="15">
        <f t="shared" si="15"/>
        <v>0</v>
      </c>
      <c r="O166" s="78">
        <f t="shared" si="16"/>
        <v>0.4</v>
      </c>
      <c r="P166" s="78">
        <f t="shared" si="17"/>
        <v>0</v>
      </c>
      <c r="Q166" s="153">
        <f t="shared" si="18"/>
        <v>0</v>
      </c>
      <c r="R166" s="238"/>
      <c r="S166" s="1"/>
    </row>
    <row r="167" spans="2:19" s="3" customFormat="1" ht="27.95" customHeight="1">
      <c r="B167" s="563"/>
      <c r="C167" s="21"/>
      <c r="D167" s="17" t="s">
        <v>2380</v>
      </c>
      <c r="E167" s="18" t="s">
        <v>899</v>
      </c>
      <c r="F167" s="19" t="s">
        <v>1331</v>
      </c>
      <c r="G167" s="168" t="s">
        <v>356</v>
      </c>
      <c r="H167" s="164">
        <v>0.25</v>
      </c>
      <c r="I167" s="165" t="s">
        <v>25</v>
      </c>
      <c r="J167" s="13" t="s">
        <v>2418</v>
      </c>
      <c r="K167" s="165" t="s">
        <v>28</v>
      </c>
      <c r="L167" s="207" t="s">
        <v>2190</v>
      </c>
      <c r="M167" s="85">
        <v>0.69</v>
      </c>
      <c r="N167" s="15">
        <f t="shared" si="15"/>
        <v>0.99</v>
      </c>
      <c r="O167" s="78">
        <f t="shared" si="16"/>
        <v>0</v>
      </c>
      <c r="P167" s="78">
        <f t="shared" si="17"/>
        <v>0.17077499999999998</v>
      </c>
      <c r="Q167" s="153">
        <f t="shared" si="18"/>
        <v>1.7250000000000015E-3</v>
      </c>
      <c r="R167" s="557" t="s">
        <v>4477</v>
      </c>
      <c r="S167" s="1"/>
    </row>
    <row r="168" spans="2:19" s="3" customFormat="1" ht="27.95" customHeight="1">
      <c r="B168" s="563"/>
      <c r="C168" s="21"/>
      <c r="D168" s="20"/>
      <c r="E168" s="21"/>
      <c r="F168" s="31"/>
      <c r="G168" s="168" t="s">
        <v>886</v>
      </c>
      <c r="H168" s="164">
        <v>0.25</v>
      </c>
      <c r="I168" s="16" t="s">
        <v>25</v>
      </c>
      <c r="J168" s="13" t="s">
        <v>2420</v>
      </c>
      <c r="K168" s="16" t="s">
        <v>28</v>
      </c>
      <c r="L168" s="207" t="s">
        <v>2190</v>
      </c>
      <c r="M168" s="85">
        <f>M167</f>
        <v>0.69</v>
      </c>
      <c r="N168" s="15">
        <f t="shared" si="15"/>
        <v>0.99</v>
      </c>
      <c r="O168" s="78">
        <f t="shared" si="16"/>
        <v>0</v>
      </c>
      <c r="P168" s="78">
        <f t="shared" si="17"/>
        <v>0.17077499999999998</v>
      </c>
      <c r="Q168" s="153">
        <f t="shared" si="18"/>
        <v>1.7250000000000015E-3</v>
      </c>
      <c r="R168" s="558"/>
      <c r="S168" s="1"/>
    </row>
    <row r="169" spans="2:19" s="3" customFormat="1" ht="27.95" customHeight="1">
      <c r="B169" s="563"/>
      <c r="C169" s="21"/>
      <c r="D169" s="20"/>
      <c r="E169" s="21"/>
      <c r="F169" s="31"/>
      <c r="G169" s="168" t="s">
        <v>887</v>
      </c>
      <c r="H169" s="164">
        <v>0.25</v>
      </c>
      <c r="I169" s="16" t="s">
        <v>25</v>
      </c>
      <c r="J169" s="13" t="s">
        <v>2420</v>
      </c>
      <c r="K169" s="16" t="s">
        <v>28</v>
      </c>
      <c r="L169" s="207" t="s">
        <v>2190</v>
      </c>
      <c r="M169" s="85">
        <f>M168</f>
        <v>0.69</v>
      </c>
      <c r="N169" s="15">
        <f t="shared" si="15"/>
        <v>0.99</v>
      </c>
      <c r="O169" s="78">
        <f t="shared" si="16"/>
        <v>0</v>
      </c>
      <c r="P169" s="78">
        <f t="shared" si="17"/>
        <v>0.17077499999999998</v>
      </c>
      <c r="Q169" s="153">
        <f t="shared" si="18"/>
        <v>1.7250000000000015E-3</v>
      </c>
      <c r="R169" s="558"/>
      <c r="S169" s="1"/>
    </row>
    <row r="170" spans="2:19" s="3" customFormat="1" ht="27.95" customHeight="1">
      <c r="B170" s="563"/>
      <c r="C170" s="21"/>
      <c r="D170" s="20"/>
      <c r="E170" s="21"/>
      <c r="F170" s="31"/>
      <c r="G170" s="186" t="s">
        <v>359</v>
      </c>
      <c r="H170" s="183">
        <v>0.25</v>
      </c>
      <c r="I170" s="165" t="s">
        <v>25</v>
      </c>
      <c r="J170" s="13" t="s">
        <v>2418</v>
      </c>
      <c r="K170" s="165" t="s">
        <v>28</v>
      </c>
      <c r="L170" s="207" t="s">
        <v>2190</v>
      </c>
      <c r="M170" s="93">
        <f>M169</f>
        <v>0.69</v>
      </c>
      <c r="N170" s="15">
        <f t="shared" si="15"/>
        <v>0.99</v>
      </c>
      <c r="O170" s="78">
        <f t="shared" si="16"/>
        <v>0</v>
      </c>
      <c r="P170" s="78">
        <f t="shared" si="17"/>
        <v>0.17077499999999998</v>
      </c>
      <c r="Q170" s="153">
        <f t="shared" si="18"/>
        <v>1.7250000000000015E-3</v>
      </c>
      <c r="R170" s="559"/>
      <c r="S170" s="1"/>
    </row>
    <row r="171" spans="2:19" s="3" customFormat="1" ht="27.95" customHeight="1">
      <c r="B171" s="563"/>
      <c r="C171" s="21"/>
      <c r="D171" s="17" t="s">
        <v>2381</v>
      </c>
      <c r="E171" s="18" t="s">
        <v>76</v>
      </c>
      <c r="F171" s="19" t="s">
        <v>1330</v>
      </c>
      <c r="G171" s="168" t="s">
        <v>356</v>
      </c>
      <c r="H171" s="164">
        <v>0.25</v>
      </c>
      <c r="I171" s="16" t="s">
        <v>19</v>
      </c>
      <c r="J171" s="12" t="s">
        <v>946</v>
      </c>
      <c r="K171" s="16" t="s">
        <v>18</v>
      </c>
      <c r="L171" s="65" t="s">
        <v>109</v>
      </c>
      <c r="M171" s="85">
        <v>1</v>
      </c>
      <c r="N171" s="15">
        <f t="shared" si="15"/>
        <v>0</v>
      </c>
      <c r="O171" s="78">
        <f t="shared" si="16"/>
        <v>0.25</v>
      </c>
      <c r="P171" s="78">
        <f t="shared" si="17"/>
        <v>0</v>
      </c>
      <c r="Q171" s="153">
        <f t="shared" si="18"/>
        <v>0</v>
      </c>
      <c r="R171" s="238"/>
      <c r="S171" s="1"/>
    </row>
    <row r="172" spans="2:19" s="3" customFormat="1" ht="27.95" customHeight="1">
      <c r="B172" s="563"/>
      <c r="C172" s="21"/>
      <c r="D172" s="20"/>
      <c r="E172" s="21"/>
      <c r="F172" s="31"/>
      <c r="G172" s="168" t="s">
        <v>886</v>
      </c>
      <c r="H172" s="164">
        <v>0.25</v>
      </c>
      <c r="I172" s="16" t="s">
        <v>25</v>
      </c>
      <c r="J172" s="13" t="s">
        <v>2418</v>
      </c>
      <c r="K172" s="16" t="s">
        <v>28</v>
      </c>
      <c r="L172" s="207" t="s">
        <v>2190</v>
      </c>
      <c r="M172" s="85">
        <f>M171</f>
        <v>1</v>
      </c>
      <c r="N172" s="15">
        <f t="shared" si="15"/>
        <v>0.99</v>
      </c>
      <c r="O172" s="78">
        <f t="shared" si="16"/>
        <v>0</v>
      </c>
      <c r="P172" s="78">
        <f t="shared" si="17"/>
        <v>0.2475</v>
      </c>
      <c r="Q172" s="153">
        <f t="shared" si="18"/>
        <v>2.5000000000000022E-3</v>
      </c>
      <c r="R172" s="238"/>
      <c r="S172" s="1"/>
    </row>
    <row r="173" spans="2:19" s="3" customFormat="1" ht="27.95" customHeight="1">
      <c r="B173" s="563"/>
      <c r="C173" s="21"/>
      <c r="D173" s="20"/>
      <c r="E173" s="21"/>
      <c r="F173" s="31"/>
      <c r="G173" s="168" t="s">
        <v>887</v>
      </c>
      <c r="H173" s="164">
        <v>0.25</v>
      </c>
      <c r="I173" s="16" t="s">
        <v>25</v>
      </c>
      <c r="J173" s="13" t="s">
        <v>2418</v>
      </c>
      <c r="K173" s="16" t="s">
        <v>28</v>
      </c>
      <c r="L173" s="207" t="s">
        <v>2190</v>
      </c>
      <c r="M173" s="85">
        <f>M172</f>
        <v>1</v>
      </c>
      <c r="N173" s="15">
        <f t="shared" si="15"/>
        <v>0.99</v>
      </c>
      <c r="O173" s="78">
        <f t="shared" si="16"/>
        <v>0</v>
      </c>
      <c r="P173" s="78">
        <f t="shared" si="17"/>
        <v>0.2475</v>
      </c>
      <c r="Q173" s="153">
        <f t="shared" si="18"/>
        <v>2.5000000000000022E-3</v>
      </c>
      <c r="R173" s="238"/>
      <c r="S173" s="1"/>
    </row>
    <row r="174" spans="2:19" s="3" customFormat="1" ht="27.95" customHeight="1">
      <c r="B174" s="563"/>
      <c r="C174" s="21"/>
      <c r="D174" s="20"/>
      <c r="E174" s="21"/>
      <c r="F174" s="31"/>
      <c r="G174" s="186" t="s">
        <v>359</v>
      </c>
      <c r="H174" s="183">
        <v>0.25</v>
      </c>
      <c r="I174" s="91" t="s">
        <v>25</v>
      </c>
      <c r="J174" s="13" t="s">
        <v>2420</v>
      </c>
      <c r="K174" s="91" t="s">
        <v>28</v>
      </c>
      <c r="L174" s="207" t="s">
        <v>2190</v>
      </c>
      <c r="M174" s="93">
        <f>M173</f>
        <v>1</v>
      </c>
      <c r="N174" s="15">
        <f t="shared" si="15"/>
        <v>0.99</v>
      </c>
      <c r="O174" s="78">
        <f t="shared" si="16"/>
        <v>0</v>
      </c>
      <c r="P174" s="78">
        <f t="shared" si="17"/>
        <v>0.2475</v>
      </c>
      <c r="Q174" s="153">
        <f t="shared" si="18"/>
        <v>2.5000000000000022E-3</v>
      </c>
      <c r="R174" s="238"/>
      <c r="S174" s="1"/>
    </row>
    <row r="175" spans="2:19" s="3" customFormat="1" ht="27.95" customHeight="1">
      <c r="B175" s="563"/>
      <c r="C175" s="21"/>
      <c r="D175" s="17" t="s">
        <v>2382</v>
      </c>
      <c r="E175" s="18" t="s">
        <v>890</v>
      </c>
      <c r="F175" s="19" t="s">
        <v>905</v>
      </c>
      <c r="G175" s="14" t="s">
        <v>12</v>
      </c>
      <c r="H175" s="15">
        <v>0.8</v>
      </c>
      <c r="I175" s="165" t="s">
        <v>25</v>
      </c>
      <c r="J175" s="208" t="s">
        <v>2421</v>
      </c>
      <c r="K175" s="165" t="s">
        <v>28</v>
      </c>
      <c r="L175" s="207" t="s">
        <v>2190</v>
      </c>
      <c r="M175" s="85">
        <v>0.2</v>
      </c>
      <c r="N175" s="15">
        <f t="shared" si="15"/>
        <v>0.99</v>
      </c>
      <c r="O175" s="78">
        <f t="shared" si="16"/>
        <v>0</v>
      </c>
      <c r="P175" s="78">
        <f t="shared" si="17"/>
        <v>0.15840000000000004</v>
      </c>
      <c r="Q175" s="153">
        <f t="shared" si="18"/>
        <v>1.6000000000000018E-3</v>
      </c>
      <c r="R175" s="238"/>
      <c r="S175" s="1"/>
    </row>
    <row r="176" spans="2:19" s="3" customFormat="1" ht="39.950000000000003" customHeight="1">
      <c r="B176" s="563"/>
      <c r="C176" s="21"/>
      <c r="D176" s="20"/>
      <c r="E176" s="21"/>
      <c r="F176" s="31"/>
      <c r="G176" s="14" t="s">
        <v>13</v>
      </c>
      <c r="H176" s="15">
        <v>0.1</v>
      </c>
      <c r="I176" s="165" t="s">
        <v>25</v>
      </c>
      <c r="J176" s="208" t="s">
        <v>2422</v>
      </c>
      <c r="K176" s="165" t="s">
        <v>28</v>
      </c>
      <c r="L176" s="207" t="s">
        <v>2190</v>
      </c>
      <c r="M176" s="85">
        <f>M175</f>
        <v>0.2</v>
      </c>
      <c r="N176" s="15">
        <f t="shared" si="15"/>
        <v>0.99</v>
      </c>
      <c r="O176" s="78">
        <f t="shared" si="16"/>
        <v>0</v>
      </c>
      <c r="P176" s="78">
        <f t="shared" si="17"/>
        <v>1.9800000000000005E-2</v>
      </c>
      <c r="Q176" s="81">
        <f t="shared" si="18"/>
        <v>2.0000000000000023E-4</v>
      </c>
      <c r="R176" s="238"/>
      <c r="S176" s="1"/>
    </row>
    <row r="177" spans="2:19" s="3" customFormat="1" ht="27.95" customHeight="1">
      <c r="B177" s="563"/>
      <c r="C177" s="21"/>
      <c r="D177" s="20"/>
      <c r="E177" s="21"/>
      <c r="F177" s="31"/>
      <c r="G177" s="90" t="s">
        <v>14</v>
      </c>
      <c r="H177" s="172">
        <v>0.1</v>
      </c>
      <c r="I177" s="179" t="s">
        <v>19</v>
      </c>
      <c r="J177" s="180" t="s">
        <v>946</v>
      </c>
      <c r="K177" s="179" t="s">
        <v>18</v>
      </c>
      <c r="L177" s="173" t="s">
        <v>109</v>
      </c>
      <c r="M177" s="93">
        <f>M176</f>
        <v>0.2</v>
      </c>
      <c r="N177" s="15">
        <f t="shared" si="15"/>
        <v>0</v>
      </c>
      <c r="O177" s="78">
        <f t="shared" si="16"/>
        <v>2.0000000000000004E-2</v>
      </c>
      <c r="P177" s="78">
        <f t="shared" si="17"/>
        <v>0</v>
      </c>
      <c r="Q177" s="153">
        <f t="shared" si="18"/>
        <v>0</v>
      </c>
      <c r="R177" s="238"/>
      <c r="S177" s="1"/>
    </row>
    <row r="178" spans="2:19" s="3" customFormat="1" ht="27.95" customHeight="1">
      <c r="B178" s="563"/>
      <c r="C178" s="21"/>
      <c r="D178" s="17" t="s">
        <v>2383</v>
      </c>
      <c r="E178" s="18" t="s">
        <v>1240</v>
      </c>
      <c r="F178" s="19" t="s">
        <v>1295</v>
      </c>
      <c r="G178" s="168" t="s">
        <v>356</v>
      </c>
      <c r="H178" s="164">
        <v>0.25</v>
      </c>
      <c r="I178" s="165" t="s">
        <v>25</v>
      </c>
      <c r="J178" s="13" t="s">
        <v>2423</v>
      </c>
      <c r="K178" s="165" t="s">
        <v>28</v>
      </c>
      <c r="L178" s="207" t="s">
        <v>2190</v>
      </c>
      <c r="M178" s="85">
        <v>10</v>
      </c>
      <c r="N178" s="15">
        <f>IF(K178="Detected", 0.9,0)</f>
        <v>0.9</v>
      </c>
      <c r="O178" s="78">
        <f t="shared" si="16"/>
        <v>0</v>
      </c>
      <c r="P178" s="78">
        <f t="shared" si="17"/>
        <v>2.25</v>
      </c>
      <c r="Q178" s="153">
        <f t="shared" si="18"/>
        <v>0.24999999999999994</v>
      </c>
      <c r="R178" s="557" t="s">
        <v>4480</v>
      </c>
      <c r="S178" s="1"/>
    </row>
    <row r="179" spans="2:19" s="3" customFormat="1" ht="27.95" customHeight="1">
      <c r="B179" s="563"/>
      <c r="C179" s="21"/>
      <c r="D179" s="20"/>
      <c r="E179" s="21"/>
      <c r="F179" s="31"/>
      <c r="G179" s="168" t="s">
        <v>886</v>
      </c>
      <c r="H179" s="164">
        <v>0.25</v>
      </c>
      <c r="I179" s="165" t="s">
        <v>25</v>
      </c>
      <c r="J179" s="13" t="s">
        <v>2423</v>
      </c>
      <c r="K179" s="165" t="s">
        <v>28</v>
      </c>
      <c r="L179" s="207" t="s">
        <v>2190</v>
      </c>
      <c r="M179" s="85">
        <f>M178</f>
        <v>10</v>
      </c>
      <c r="N179" s="15">
        <f>IF(K179="Detected", 0.9,0)</f>
        <v>0.9</v>
      </c>
      <c r="O179" s="78">
        <f t="shared" si="16"/>
        <v>0</v>
      </c>
      <c r="P179" s="78">
        <f t="shared" si="17"/>
        <v>2.25</v>
      </c>
      <c r="Q179" s="153">
        <f t="shared" si="18"/>
        <v>0.24999999999999994</v>
      </c>
      <c r="R179" s="558"/>
      <c r="S179" s="1"/>
    </row>
    <row r="180" spans="2:19" s="3" customFormat="1" ht="27.95" customHeight="1">
      <c r="B180" s="563"/>
      <c r="C180" s="21"/>
      <c r="D180" s="20"/>
      <c r="E180" s="21"/>
      <c r="F180" s="31"/>
      <c r="G180" s="168" t="s">
        <v>887</v>
      </c>
      <c r="H180" s="164">
        <v>0.25</v>
      </c>
      <c r="I180" s="165" t="s">
        <v>25</v>
      </c>
      <c r="J180" s="13" t="s">
        <v>2423</v>
      </c>
      <c r="K180" s="165" t="s">
        <v>28</v>
      </c>
      <c r="L180" s="207" t="s">
        <v>2190</v>
      </c>
      <c r="M180" s="85">
        <f>M179</f>
        <v>10</v>
      </c>
      <c r="N180" s="15">
        <f t="shared" ref="N180:N181" si="20">IF(K180="Detected", 0.9,0)</f>
        <v>0.9</v>
      </c>
      <c r="O180" s="78">
        <f t="shared" si="16"/>
        <v>0</v>
      </c>
      <c r="P180" s="78">
        <f t="shared" si="17"/>
        <v>2.25</v>
      </c>
      <c r="Q180" s="153">
        <f t="shared" si="18"/>
        <v>0.24999999999999994</v>
      </c>
      <c r="R180" s="558"/>
      <c r="S180" s="1"/>
    </row>
    <row r="181" spans="2:19" s="3" customFormat="1" ht="27.95" customHeight="1">
      <c r="B181" s="563"/>
      <c r="C181" s="21"/>
      <c r="D181" s="20"/>
      <c r="E181" s="21"/>
      <c r="F181" s="31"/>
      <c r="G181" s="186" t="s">
        <v>359</v>
      </c>
      <c r="H181" s="183">
        <v>0.25</v>
      </c>
      <c r="I181" s="165" t="s">
        <v>25</v>
      </c>
      <c r="J181" s="13" t="s">
        <v>2423</v>
      </c>
      <c r="K181" s="165" t="s">
        <v>28</v>
      </c>
      <c r="L181" s="207" t="s">
        <v>2190</v>
      </c>
      <c r="M181" s="93">
        <f>M180</f>
        <v>10</v>
      </c>
      <c r="N181" s="15">
        <f t="shared" si="20"/>
        <v>0.9</v>
      </c>
      <c r="O181" s="78">
        <f t="shared" ref="O181:O236" si="21">IF(I181="Safe", M181*H181,0)</f>
        <v>0</v>
      </c>
      <c r="P181" s="78">
        <f t="shared" ref="P181:P236" si="22">IF(I181="Dangerous",M181*H181*N181,0)</f>
        <v>2.25</v>
      </c>
      <c r="Q181" s="153">
        <f t="shared" ref="Q181:Q236" si="23">IF(P181=0,0,M181*H181*(1-N181))</f>
        <v>0.24999999999999994</v>
      </c>
      <c r="R181" s="559"/>
      <c r="S181" s="1"/>
    </row>
    <row r="182" spans="2:19" s="3" customFormat="1" ht="27.95" customHeight="1">
      <c r="B182" s="563"/>
      <c r="C182" s="21"/>
      <c r="D182" s="17" t="s">
        <v>2384</v>
      </c>
      <c r="E182" s="18" t="s">
        <v>890</v>
      </c>
      <c r="F182" s="19" t="s">
        <v>1297</v>
      </c>
      <c r="G182" s="14" t="s">
        <v>12</v>
      </c>
      <c r="H182" s="15">
        <v>0.8</v>
      </c>
      <c r="I182" s="179" t="s">
        <v>19</v>
      </c>
      <c r="J182" s="13" t="s">
        <v>946</v>
      </c>
      <c r="K182" s="165" t="s">
        <v>18</v>
      </c>
      <c r="L182" s="13" t="s">
        <v>109</v>
      </c>
      <c r="M182" s="85">
        <v>0.2</v>
      </c>
      <c r="N182" s="15">
        <f t="shared" ref="N181:N236" si="24">IF(K182="Detected", 0.99,0)</f>
        <v>0</v>
      </c>
      <c r="O182" s="78">
        <f t="shared" si="21"/>
        <v>0.16000000000000003</v>
      </c>
      <c r="P182" s="78">
        <f t="shared" si="22"/>
        <v>0</v>
      </c>
      <c r="Q182" s="153">
        <f t="shared" si="23"/>
        <v>0</v>
      </c>
      <c r="R182" s="238"/>
      <c r="S182" s="1"/>
    </row>
    <row r="183" spans="2:19" s="3" customFormat="1" ht="27.95" customHeight="1">
      <c r="B183" s="563"/>
      <c r="C183" s="21"/>
      <c r="D183" s="20"/>
      <c r="E183" s="21"/>
      <c r="F183" s="31"/>
      <c r="G183" s="14" t="s">
        <v>13</v>
      </c>
      <c r="H183" s="15">
        <v>0.1</v>
      </c>
      <c r="I183" s="165" t="s">
        <v>25</v>
      </c>
      <c r="J183" s="13" t="s">
        <v>2423</v>
      </c>
      <c r="K183" s="165" t="s">
        <v>28</v>
      </c>
      <c r="L183" s="206" t="s">
        <v>2190</v>
      </c>
      <c r="M183" s="85">
        <f>M182</f>
        <v>0.2</v>
      </c>
      <c r="N183" s="15">
        <f t="shared" si="24"/>
        <v>0.99</v>
      </c>
      <c r="O183" s="78">
        <f t="shared" si="21"/>
        <v>0</v>
      </c>
      <c r="P183" s="78">
        <f t="shared" si="22"/>
        <v>1.9800000000000005E-2</v>
      </c>
      <c r="Q183" s="153">
        <f t="shared" si="23"/>
        <v>2.0000000000000023E-4</v>
      </c>
      <c r="R183" s="238"/>
      <c r="S183" s="1"/>
    </row>
    <row r="184" spans="2:19" s="3" customFormat="1" ht="27.95" customHeight="1">
      <c r="B184" s="563"/>
      <c r="C184" s="21"/>
      <c r="D184" s="20"/>
      <c r="E184" s="21"/>
      <c r="F184" s="31"/>
      <c r="G184" s="90" t="s">
        <v>14</v>
      </c>
      <c r="H184" s="172">
        <v>0.1</v>
      </c>
      <c r="I184" s="179" t="s">
        <v>19</v>
      </c>
      <c r="J184" s="180" t="s">
        <v>946</v>
      </c>
      <c r="K184" s="179" t="s">
        <v>18</v>
      </c>
      <c r="L184" s="180" t="s">
        <v>109</v>
      </c>
      <c r="M184" s="93">
        <f>M183</f>
        <v>0.2</v>
      </c>
      <c r="N184" s="15">
        <f t="shared" si="24"/>
        <v>0</v>
      </c>
      <c r="O184" s="78">
        <f t="shared" si="21"/>
        <v>2.0000000000000004E-2</v>
      </c>
      <c r="P184" s="78">
        <f t="shared" si="22"/>
        <v>0</v>
      </c>
      <c r="Q184" s="153">
        <f t="shared" si="23"/>
        <v>0</v>
      </c>
      <c r="R184" s="238"/>
      <c r="S184" s="1"/>
    </row>
    <row r="185" spans="2:19" s="3" customFormat="1" ht="27.95" customHeight="1">
      <c r="B185" s="563"/>
      <c r="C185" s="21"/>
      <c r="D185" s="17" t="s">
        <v>2385</v>
      </c>
      <c r="E185" s="18" t="s">
        <v>890</v>
      </c>
      <c r="F185" s="19" t="s">
        <v>1307</v>
      </c>
      <c r="G185" s="14" t="s">
        <v>12</v>
      </c>
      <c r="H185" s="15">
        <v>0.8</v>
      </c>
      <c r="I185" s="165" t="s">
        <v>25</v>
      </c>
      <c r="J185" s="13" t="s">
        <v>2423</v>
      </c>
      <c r="K185" s="165" t="s">
        <v>28</v>
      </c>
      <c r="L185" s="206" t="s">
        <v>2190</v>
      </c>
      <c r="M185" s="85">
        <v>0.2</v>
      </c>
      <c r="N185" s="15">
        <f t="shared" si="24"/>
        <v>0.99</v>
      </c>
      <c r="O185" s="78">
        <f t="shared" si="21"/>
        <v>0</v>
      </c>
      <c r="P185" s="78">
        <f t="shared" si="22"/>
        <v>0.15840000000000004</v>
      </c>
      <c r="Q185" s="153">
        <f t="shared" si="23"/>
        <v>1.6000000000000018E-3</v>
      </c>
      <c r="R185" s="238"/>
      <c r="S185" s="1"/>
    </row>
    <row r="186" spans="2:19" s="3" customFormat="1" ht="27.95" customHeight="1">
      <c r="B186" s="563"/>
      <c r="C186" s="21"/>
      <c r="D186" s="20"/>
      <c r="E186" s="21"/>
      <c r="F186" s="31"/>
      <c r="G186" s="14" t="s">
        <v>13</v>
      </c>
      <c r="H186" s="15">
        <v>0.1</v>
      </c>
      <c r="I186" s="165" t="s">
        <v>19</v>
      </c>
      <c r="J186" s="180" t="s">
        <v>946</v>
      </c>
      <c r="K186" s="179" t="s">
        <v>18</v>
      </c>
      <c r="L186" s="180" t="s">
        <v>109</v>
      </c>
      <c r="M186" s="85">
        <f>M185</f>
        <v>0.2</v>
      </c>
      <c r="N186" s="15">
        <f t="shared" si="24"/>
        <v>0</v>
      </c>
      <c r="O186" s="78">
        <f t="shared" si="21"/>
        <v>2.0000000000000004E-2</v>
      </c>
      <c r="P186" s="78">
        <f t="shared" si="22"/>
        <v>0</v>
      </c>
      <c r="Q186" s="153">
        <f t="shared" si="23"/>
        <v>0</v>
      </c>
      <c r="R186" s="238"/>
      <c r="S186" s="1"/>
    </row>
    <row r="187" spans="2:19" s="3" customFormat="1" ht="27.95" customHeight="1">
      <c r="B187" s="563"/>
      <c r="C187" s="21"/>
      <c r="D187" s="20"/>
      <c r="E187" s="21"/>
      <c r="F187" s="31"/>
      <c r="G187" s="90" t="s">
        <v>14</v>
      </c>
      <c r="H187" s="172">
        <v>0.1</v>
      </c>
      <c r="I187" s="179" t="s">
        <v>19</v>
      </c>
      <c r="J187" s="180" t="s">
        <v>946</v>
      </c>
      <c r="K187" s="179" t="s">
        <v>18</v>
      </c>
      <c r="L187" s="180" t="s">
        <v>109</v>
      </c>
      <c r="M187" s="93">
        <f>M186</f>
        <v>0.2</v>
      </c>
      <c r="N187" s="15">
        <f t="shared" si="24"/>
        <v>0</v>
      </c>
      <c r="O187" s="78">
        <f t="shared" si="21"/>
        <v>2.0000000000000004E-2</v>
      </c>
      <c r="P187" s="78">
        <f t="shared" si="22"/>
        <v>0</v>
      </c>
      <c r="Q187" s="153">
        <f t="shared" si="23"/>
        <v>0</v>
      </c>
      <c r="R187" s="238"/>
      <c r="S187" s="1"/>
    </row>
    <row r="188" spans="2:19" s="3" customFormat="1" ht="27.95" customHeight="1">
      <c r="B188" s="563"/>
      <c r="C188" s="21"/>
      <c r="D188" s="17" t="s">
        <v>2386</v>
      </c>
      <c r="E188" s="18" t="s">
        <v>22</v>
      </c>
      <c r="F188" s="19" t="s">
        <v>819</v>
      </c>
      <c r="G188" s="14" t="s">
        <v>12</v>
      </c>
      <c r="H188" s="15">
        <v>0.4</v>
      </c>
      <c r="I188" s="179" t="s">
        <v>19</v>
      </c>
      <c r="J188" s="180" t="s">
        <v>946</v>
      </c>
      <c r="K188" s="179" t="s">
        <v>18</v>
      </c>
      <c r="L188" s="180" t="s">
        <v>109</v>
      </c>
      <c r="M188" s="85">
        <v>2</v>
      </c>
      <c r="N188" s="15">
        <f t="shared" si="24"/>
        <v>0</v>
      </c>
      <c r="O188" s="78">
        <f t="shared" si="21"/>
        <v>0.8</v>
      </c>
      <c r="P188" s="78">
        <f t="shared" si="22"/>
        <v>0</v>
      </c>
      <c r="Q188" s="153">
        <f t="shared" si="23"/>
        <v>0</v>
      </c>
      <c r="R188" s="238"/>
      <c r="S188" s="1"/>
    </row>
    <row r="189" spans="2:19" s="3" customFormat="1" ht="27.95" customHeight="1">
      <c r="B189" s="563"/>
      <c r="C189" s="21"/>
      <c r="D189" s="20"/>
      <c r="E189" s="21"/>
      <c r="F189" s="31"/>
      <c r="G189" s="14" t="s">
        <v>13</v>
      </c>
      <c r="H189" s="15">
        <v>0.4</v>
      </c>
      <c r="I189" s="165" t="s">
        <v>25</v>
      </c>
      <c r="J189" s="13" t="s">
        <v>2423</v>
      </c>
      <c r="K189" s="165" t="s">
        <v>28</v>
      </c>
      <c r="L189" s="206" t="s">
        <v>2190</v>
      </c>
      <c r="M189" s="85">
        <f>M188</f>
        <v>2</v>
      </c>
      <c r="N189" s="15">
        <f t="shared" si="24"/>
        <v>0.99</v>
      </c>
      <c r="O189" s="78">
        <f t="shared" si="21"/>
        <v>0</v>
      </c>
      <c r="P189" s="78">
        <f t="shared" si="22"/>
        <v>0.79200000000000004</v>
      </c>
      <c r="Q189" s="153">
        <f t="shared" si="23"/>
        <v>8.0000000000000071E-3</v>
      </c>
      <c r="R189" s="238"/>
      <c r="S189" s="1"/>
    </row>
    <row r="190" spans="2:19" s="3" customFormat="1" ht="27.95" customHeight="1">
      <c r="B190" s="563"/>
      <c r="C190" s="21"/>
      <c r="D190" s="20"/>
      <c r="E190" s="21"/>
      <c r="F190" s="31"/>
      <c r="G190" s="90" t="s">
        <v>14</v>
      </c>
      <c r="H190" s="172">
        <v>0.2</v>
      </c>
      <c r="I190" s="179" t="s">
        <v>19</v>
      </c>
      <c r="J190" s="180" t="s">
        <v>946</v>
      </c>
      <c r="K190" s="179" t="s">
        <v>18</v>
      </c>
      <c r="L190" s="180" t="s">
        <v>109</v>
      </c>
      <c r="M190" s="93">
        <f>M189</f>
        <v>2</v>
      </c>
      <c r="N190" s="172">
        <f t="shared" si="24"/>
        <v>0</v>
      </c>
      <c r="O190" s="174">
        <f t="shared" si="21"/>
        <v>0.4</v>
      </c>
      <c r="P190" s="174">
        <f t="shared" si="22"/>
        <v>0</v>
      </c>
      <c r="Q190" s="175">
        <f t="shared" si="23"/>
        <v>0</v>
      </c>
      <c r="R190" s="238"/>
      <c r="S190" s="1"/>
    </row>
    <row r="191" spans="2:19" ht="27.95" customHeight="1">
      <c r="B191" s="563"/>
      <c r="C191" s="212" t="s">
        <v>2387</v>
      </c>
      <c r="D191" s="17" t="s">
        <v>2388</v>
      </c>
      <c r="E191" s="18" t="s">
        <v>890</v>
      </c>
      <c r="F191" s="19" t="s">
        <v>1291</v>
      </c>
      <c r="G191" s="14" t="s">
        <v>12</v>
      </c>
      <c r="H191" s="15">
        <v>0.8</v>
      </c>
      <c r="I191" s="165" t="s">
        <v>25</v>
      </c>
      <c r="J191" s="13" t="s">
        <v>2424</v>
      </c>
      <c r="K191" s="165" t="s">
        <v>28</v>
      </c>
      <c r="L191" s="206" t="s">
        <v>2190</v>
      </c>
      <c r="M191" s="85">
        <v>0.2</v>
      </c>
      <c r="N191" s="15">
        <f t="shared" si="24"/>
        <v>0.99</v>
      </c>
      <c r="O191" s="78">
        <f t="shared" si="21"/>
        <v>0</v>
      </c>
      <c r="P191" s="78">
        <f t="shared" si="22"/>
        <v>0.15840000000000004</v>
      </c>
      <c r="Q191" s="153">
        <f t="shared" si="23"/>
        <v>1.6000000000000018E-3</v>
      </c>
      <c r="R191" s="238"/>
    </row>
    <row r="192" spans="2:19" ht="27.95" customHeight="1">
      <c r="B192" s="563"/>
      <c r="C192" s="244"/>
      <c r="D192" s="20"/>
      <c r="E192" s="21"/>
      <c r="F192" s="31"/>
      <c r="G192" s="14" t="s">
        <v>13</v>
      </c>
      <c r="H192" s="15">
        <v>0.1</v>
      </c>
      <c r="I192" s="165" t="s">
        <v>19</v>
      </c>
      <c r="J192" s="13" t="s">
        <v>946</v>
      </c>
      <c r="K192" s="165" t="s">
        <v>18</v>
      </c>
      <c r="L192" s="13" t="s">
        <v>109</v>
      </c>
      <c r="M192" s="85">
        <f>M191</f>
        <v>0.2</v>
      </c>
      <c r="N192" s="15">
        <f t="shared" si="24"/>
        <v>0</v>
      </c>
      <c r="O192" s="78">
        <f t="shared" si="21"/>
        <v>2.0000000000000004E-2</v>
      </c>
      <c r="P192" s="78">
        <f t="shared" si="22"/>
        <v>0</v>
      </c>
      <c r="Q192" s="153">
        <f t="shared" si="23"/>
        <v>0</v>
      </c>
      <c r="R192" s="238"/>
    </row>
    <row r="193" spans="2:18" ht="27.95" customHeight="1">
      <c r="B193" s="563"/>
      <c r="C193" s="244"/>
      <c r="D193" s="20"/>
      <c r="E193" s="21"/>
      <c r="F193" s="31"/>
      <c r="G193" s="90" t="s">
        <v>14</v>
      </c>
      <c r="H193" s="172">
        <v>0.1</v>
      </c>
      <c r="I193" s="179" t="s">
        <v>19</v>
      </c>
      <c r="J193" s="13" t="s">
        <v>946</v>
      </c>
      <c r="K193" s="165" t="s">
        <v>18</v>
      </c>
      <c r="L193" s="13" t="s">
        <v>109</v>
      </c>
      <c r="M193" s="93">
        <f>M192</f>
        <v>0.2</v>
      </c>
      <c r="N193" s="15">
        <f t="shared" si="24"/>
        <v>0</v>
      </c>
      <c r="O193" s="78">
        <f t="shared" si="21"/>
        <v>2.0000000000000004E-2</v>
      </c>
      <c r="P193" s="78">
        <f t="shared" si="22"/>
        <v>0</v>
      </c>
      <c r="Q193" s="153">
        <f t="shared" si="23"/>
        <v>0</v>
      </c>
      <c r="R193" s="238"/>
    </row>
    <row r="194" spans="2:18" ht="27.95" customHeight="1">
      <c r="B194" s="563"/>
      <c r="C194" s="244"/>
      <c r="D194" s="17" t="s">
        <v>2389</v>
      </c>
      <c r="E194" s="18" t="s">
        <v>890</v>
      </c>
      <c r="F194" s="19" t="s">
        <v>1292</v>
      </c>
      <c r="G194" s="14" t="s">
        <v>12</v>
      </c>
      <c r="H194" s="15">
        <v>0.8</v>
      </c>
      <c r="I194" s="179" t="s">
        <v>19</v>
      </c>
      <c r="J194" s="13" t="s">
        <v>946</v>
      </c>
      <c r="K194" s="165" t="s">
        <v>18</v>
      </c>
      <c r="L194" s="13" t="s">
        <v>109</v>
      </c>
      <c r="M194" s="85">
        <v>0.2</v>
      </c>
      <c r="N194" s="15">
        <f t="shared" si="24"/>
        <v>0</v>
      </c>
      <c r="O194" s="78">
        <f t="shared" si="21"/>
        <v>0.16000000000000003</v>
      </c>
      <c r="P194" s="78">
        <f t="shared" si="22"/>
        <v>0</v>
      </c>
      <c r="Q194" s="153">
        <f t="shared" si="23"/>
        <v>0</v>
      </c>
      <c r="R194" s="238"/>
    </row>
    <row r="195" spans="2:18" ht="27.95" customHeight="1">
      <c r="B195" s="563"/>
      <c r="C195" s="244"/>
      <c r="D195" s="20"/>
      <c r="E195" s="21"/>
      <c r="F195" s="31"/>
      <c r="G195" s="14" t="s">
        <v>13</v>
      </c>
      <c r="H195" s="15">
        <v>0.1</v>
      </c>
      <c r="I195" s="165" t="s">
        <v>25</v>
      </c>
      <c r="J195" s="13" t="s">
        <v>2424</v>
      </c>
      <c r="K195" s="165" t="s">
        <v>28</v>
      </c>
      <c r="L195" s="206" t="s">
        <v>2190</v>
      </c>
      <c r="M195" s="85">
        <f>M194</f>
        <v>0.2</v>
      </c>
      <c r="N195" s="15">
        <f t="shared" si="24"/>
        <v>0.99</v>
      </c>
      <c r="O195" s="78">
        <f t="shared" si="21"/>
        <v>0</v>
      </c>
      <c r="P195" s="78">
        <f t="shared" si="22"/>
        <v>1.9800000000000005E-2</v>
      </c>
      <c r="Q195" s="153">
        <f t="shared" si="23"/>
        <v>2.0000000000000023E-4</v>
      </c>
      <c r="R195" s="238"/>
    </row>
    <row r="196" spans="2:18" ht="27.95" customHeight="1">
      <c r="B196" s="563"/>
      <c r="C196" s="244"/>
      <c r="D196" s="20"/>
      <c r="E196" s="21"/>
      <c r="F196" s="31"/>
      <c r="G196" s="90" t="s">
        <v>14</v>
      </c>
      <c r="H196" s="172">
        <v>0.1</v>
      </c>
      <c r="I196" s="179" t="s">
        <v>19</v>
      </c>
      <c r="J196" s="180" t="s">
        <v>946</v>
      </c>
      <c r="K196" s="179" t="s">
        <v>18</v>
      </c>
      <c r="L196" s="180" t="s">
        <v>109</v>
      </c>
      <c r="M196" s="93">
        <f>M195</f>
        <v>0.2</v>
      </c>
      <c r="N196" s="15">
        <f t="shared" si="24"/>
        <v>0</v>
      </c>
      <c r="O196" s="78">
        <f t="shared" si="21"/>
        <v>2.0000000000000004E-2</v>
      </c>
      <c r="P196" s="78">
        <f t="shared" si="22"/>
        <v>0</v>
      </c>
      <c r="Q196" s="153">
        <f t="shared" si="23"/>
        <v>0</v>
      </c>
      <c r="R196" s="238"/>
    </row>
    <row r="197" spans="2:18" ht="27.95" customHeight="1">
      <c r="B197" s="563"/>
      <c r="C197" s="244"/>
      <c r="D197" s="17" t="s">
        <v>2390</v>
      </c>
      <c r="E197" s="18" t="s">
        <v>1240</v>
      </c>
      <c r="F197" s="19" t="s">
        <v>1295</v>
      </c>
      <c r="G197" s="168" t="s">
        <v>1326</v>
      </c>
      <c r="H197" s="164">
        <v>0.3</v>
      </c>
      <c r="I197" s="165" t="s">
        <v>25</v>
      </c>
      <c r="J197" s="13" t="s">
        <v>2425</v>
      </c>
      <c r="K197" s="165" t="s">
        <v>28</v>
      </c>
      <c r="L197" s="207" t="s">
        <v>2190</v>
      </c>
      <c r="M197" s="85">
        <v>10</v>
      </c>
      <c r="N197" s="15">
        <f>IF(K197="Detected", 0.9,0)</f>
        <v>0.9</v>
      </c>
      <c r="O197" s="78">
        <f t="shared" si="21"/>
        <v>0</v>
      </c>
      <c r="P197" s="78">
        <f t="shared" si="22"/>
        <v>2.7</v>
      </c>
      <c r="Q197" s="153">
        <f t="shared" si="23"/>
        <v>0.29999999999999993</v>
      </c>
      <c r="R197" s="557" t="s">
        <v>4480</v>
      </c>
    </row>
    <row r="198" spans="2:18" ht="27.95" customHeight="1">
      <c r="B198" s="563"/>
      <c r="C198" s="244"/>
      <c r="D198" s="20"/>
      <c r="E198" s="21"/>
      <c r="F198" s="31"/>
      <c r="G198" s="168" t="s">
        <v>1327</v>
      </c>
      <c r="H198" s="164">
        <v>0.3</v>
      </c>
      <c r="I198" s="161" t="s">
        <v>25</v>
      </c>
      <c r="J198" s="13" t="s">
        <v>2425</v>
      </c>
      <c r="K198" s="161" t="s">
        <v>28</v>
      </c>
      <c r="L198" s="207" t="s">
        <v>2190</v>
      </c>
      <c r="M198" s="85">
        <f>M197</f>
        <v>10</v>
      </c>
      <c r="N198" s="15">
        <f>IF(K198="Detected", 0.9,0)</f>
        <v>0.9</v>
      </c>
      <c r="O198" s="78">
        <f t="shared" si="21"/>
        <v>0</v>
      </c>
      <c r="P198" s="78">
        <f t="shared" si="22"/>
        <v>2.7</v>
      </c>
      <c r="Q198" s="153">
        <f t="shared" si="23"/>
        <v>0.29999999999999993</v>
      </c>
      <c r="R198" s="558"/>
    </row>
    <row r="199" spans="2:18" ht="27.95" customHeight="1">
      <c r="B199" s="563"/>
      <c r="C199" s="244"/>
      <c r="D199" s="20"/>
      <c r="E199" s="21"/>
      <c r="F199" s="31"/>
      <c r="G199" s="168" t="s">
        <v>1328</v>
      </c>
      <c r="H199" s="164">
        <v>0.3</v>
      </c>
      <c r="I199" s="165" t="s">
        <v>25</v>
      </c>
      <c r="J199" s="162" t="s">
        <v>2426</v>
      </c>
      <c r="K199" s="161" t="s">
        <v>28</v>
      </c>
      <c r="L199" s="207" t="s">
        <v>2190</v>
      </c>
      <c r="M199" s="85">
        <f>M198</f>
        <v>10</v>
      </c>
      <c r="N199" s="15">
        <f>IF(K199="Detected", 0.9,0)</f>
        <v>0.9</v>
      </c>
      <c r="O199" s="78">
        <f t="shared" si="21"/>
        <v>0</v>
      </c>
      <c r="P199" s="78">
        <f t="shared" si="22"/>
        <v>2.7</v>
      </c>
      <c r="Q199" s="153">
        <f t="shared" si="23"/>
        <v>0.29999999999999993</v>
      </c>
      <c r="R199" s="558"/>
    </row>
    <row r="200" spans="2:18" ht="39.950000000000003" customHeight="1">
      <c r="B200" s="563"/>
      <c r="C200" s="244"/>
      <c r="D200" s="20"/>
      <c r="E200" s="21"/>
      <c r="F200" s="31"/>
      <c r="G200" s="168" t="s">
        <v>1329</v>
      </c>
      <c r="H200" s="164">
        <v>0.1</v>
      </c>
      <c r="I200" s="165" t="s">
        <v>25</v>
      </c>
      <c r="J200" s="162" t="s">
        <v>2427</v>
      </c>
      <c r="K200" s="165" t="s">
        <v>28</v>
      </c>
      <c r="L200" s="207" t="s">
        <v>2190</v>
      </c>
      <c r="M200" s="93">
        <f>M199</f>
        <v>10</v>
      </c>
      <c r="N200" s="15">
        <f>IF(K200="Detected", 0.9,0)</f>
        <v>0.9</v>
      </c>
      <c r="O200" s="78">
        <f t="shared" si="21"/>
        <v>0</v>
      </c>
      <c r="P200" s="78">
        <f t="shared" si="22"/>
        <v>0.9</v>
      </c>
      <c r="Q200" s="153">
        <f t="shared" si="23"/>
        <v>9.9999999999999978E-2</v>
      </c>
      <c r="R200" s="559"/>
    </row>
    <row r="201" spans="2:18" ht="27.95" customHeight="1">
      <c r="B201" s="563"/>
      <c r="C201" s="244"/>
      <c r="D201" s="17" t="s">
        <v>2391</v>
      </c>
      <c r="E201" s="18" t="s">
        <v>890</v>
      </c>
      <c r="F201" s="19" t="s">
        <v>1302</v>
      </c>
      <c r="G201" s="14" t="s">
        <v>12</v>
      </c>
      <c r="H201" s="15">
        <v>0.8</v>
      </c>
      <c r="I201" s="165" t="s">
        <v>25</v>
      </c>
      <c r="J201" s="13" t="s">
        <v>2425</v>
      </c>
      <c r="K201" s="165" t="s">
        <v>28</v>
      </c>
      <c r="L201" s="207" t="s">
        <v>2190</v>
      </c>
      <c r="M201" s="85">
        <v>0.2</v>
      </c>
      <c r="N201" s="15">
        <f t="shared" si="24"/>
        <v>0.99</v>
      </c>
      <c r="O201" s="78">
        <f t="shared" si="21"/>
        <v>0</v>
      </c>
      <c r="P201" s="78">
        <f t="shared" si="22"/>
        <v>0.15840000000000004</v>
      </c>
      <c r="Q201" s="153">
        <f t="shared" si="23"/>
        <v>1.6000000000000018E-3</v>
      </c>
      <c r="R201" s="238"/>
    </row>
    <row r="202" spans="2:18" ht="27.95" customHeight="1">
      <c r="B202" s="563"/>
      <c r="C202" s="244"/>
      <c r="D202" s="20"/>
      <c r="E202" s="21"/>
      <c r="F202" s="31"/>
      <c r="G202" s="14" t="s">
        <v>13</v>
      </c>
      <c r="H202" s="15">
        <v>0.1</v>
      </c>
      <c r="I202" s="165" t="s">
        <v>19</v>
      </c>
      <c r="J202" s="180" t="s">
        <v>946</v>
      </c>
      <c r="K202" s="179" t="s">
        <v>18</v>
      </c>
      <c r="L202" s="173" t="s">
        <v>109</v>
      </c>
      <c r="M202" s="85">
        <f>M201</f>
        <v>0.2</v>
      </c>
      <c r="N202" s="15">
        <f t="shared" si="24"/>
        <v>0</v>
      </c>
      <c r="O202" s="78">
        <f t="shared" si="21"/>
        <v>2.0000000000000004E-2</v>
      </c>
      <c r="P202" s="78">
        <f t="shared" si="22"/>
        <v>0</v>
      </c>
      <c r="Q202" s="153">
        <f t="shared" si="23"/>
        <v>0</v>
      </c>
      <c r="R202" s="238"/>
    </row>
    <row r="203" spans="2:18" ht="27.95" customHeight="1">
      <c r="B203" s="563"/>
      <c r="C203" s="244"/>
      <c r="D203" s="20"/>
      <c r="E203" s="21"/>
      <c r="F203" s="31"/>
      <c r="G203" s="90" t="s">
        <v>14</v>
      </c>
      <c r="H203" s="172">
        <v>0.1</v>
      </c>
      <c r="I203" s="179" t="s">
        <v>19</v>
      </c>
      <c r="J203" s="180" t="s">
        <v>946</v>
      </c>
      <c r="K203" s="179" t="s">
        <v>18</v>
      </c>
      <c r="L203" s="173" t="s">
        <v>109</v>
      </c>
      <c r="M203" s="93">
        <f>M202</f>
        <v>0.2</v>
      </c>
      <c r="N203" s="15">
        <f t="shared" si="24"/>
        <v>0</v>
      </c>
      <c r="O203" s="78">
        <f t="shared" si="21"/>
        <v>2.0000000000000004E-2</v>
      </c>
      <c r="P203" s="78">
        <f t="shared" si="22"/>
        <v>0</v>
      </c>
      <c r="Q203" s="153">
        <f t="shared" si="23"/>
        <v>0</v>
      </c>
      <c r="R203" s="238"/>
    </row>
    <row r="204" spans="2:18" ht="27.95" customHeight="1">
      <c r="B204" s="563"/>
      <c r="C204" s="244"/>
      <c r="D204" s="17" t="s">
        <v>2392</v>
      </c>
      <c r="E204" s="18" t="s">
        <v>890</v>
      </c>
      <c r="F204" s="19" t="s">
        <v>1303</v>
      </c>
      <c r="G204" s="14" t="s">
        <v>12</v>
      </c>
      <c r="H204" s="15">
        <v>0.8</v>
      </c>
      <c r="I204" s="179" t="s">
        <v>19</v>
      </c>
      <c r="J204" s="180" t="s">
        <v>946</v>
      </c>
      <c r="K204" s="179" t="s">
        <v>18</v>
      </c>
      <c r="L204" s="173" t="s">
        <v>109</v>
      </c>
      <c r="M204" s="85">
        <v>0.2</v>
      </c>
      <c r="N204" s="15">
        <f t="shared" si="24"/>
        <v>0</v>
      </c>
      <c r="O204" s="78">
        <f t="shared" si="21"/>
        <v>0.16000000000000003</v>
      </c>
      <c r="P204" s="78">
        <f t="shared" si="22"/>
        <v>0</v>
      </c>
      <c r="Q204" s="153">
        <f t="shared" si="23"/>
        <v>0</v>
      </c>
      <c r="R204" s="238"/>
    </row>
    <row r="205" spans="2:18" ht="27.95" customHeight="1">
      <c r="B205" s="563"/>
      <c r="C205" s="244"/>
      <c r="D205" s="20"/>
      <c r="E205" s="21"/>
      <c r="F205" s="31"/>
      <c r="G205" s="14" t="s">
        <v>13</v>
      </c>
      <c r="H205" s="15">
        <v>0.1</v>
      </c>
      <c r="I205" s="165" t="s">
        <v>25</v>
      </c>
      <c r="J205" s="13" t="s">
        <v>2425</v>
      </c>
      <c r="K205" s="165" t="s">
        <v>28</v>
      </c>
      <c r="L205" s="207" t="s">
        <v>2190</v>
      </c>
      <c r="M205" s="85">
        <f>M204</f>
        <v>0.2</v>
      </c>
      <c r="N205" s="15">
        <f t="shared" si="24"/>
        <v>0.99</v>
      </c>
      <c r="O205" s="78">
        <f t="shared" si="21"/>
        <v>0</v>
      </c>
      <c r="P205" s="78">
        <f t="shared" si="22"/>
        <v>1.9800000000000005E-2</v>
      </c>
      <c r="Q205" s="153">
        <f t="shared" si="23"/>
        <v>2.0000000000000023E-4</v>
      </c>
      <c r="R205" s="238"/>
    </row>
    <row r="206" spans="2:18" ht="27.95" customHeight="1">
      <c r="B206" s="563"/>
      <c r="C206" s="244"/>
      <c r="D206" s="20"/>
      <c r="E206" s="21"/>
      <c r="F206" s="31"/>
      <c r="G206" s="90" t="s">
        <v>14</v>
      </c>
      <c r="H206" s="172">
        <v>0.1</v>
      </c>
      <c r="I206" s="179" t="s">
        <v>19</v>
      </c>
      <c r="J206" s="180" t="s">
        <v>946</v>
      </c>
      <c r="K206" s="179" t="s">
        <v>18</v>
      </c>
      <c r="L206" s="173" t="s">
        <v>109</v>
      </c>
      <c r="M206" s="93">
        <f>M205</f>
        <v>0.2</v>
      </c>
      <c r="N206" s="15">
        <f t="shared" si="24"/>
        <v>0</v>
      </c>
      <c r="O206" s="78">
        <f t="shared" si="21"/>
        <v>2.0000000000000004E-2</v>
      </c>
      <c r="P206" s="78">
        <f t="shared" si="22"/>
        <v>0</v>
      </c>
      <c r="Q206" s="153">
        <f t="shared" si="23"/>
        <v>0</v>
      </c>
      <c r="R206" s="238"/>
    </row>
    <row r="207" spans="2:18" ht="27.95" customHeight="1">
      <c r="B207" s="563"/>
      <c r="C207" s="244"/>
      <c r="D207" s="17" t="s">
        <v>43</v>
      </c>
      <c r="E207" s="18" t="s">
        <v>22</v>
      </c>
      <c r="F207" s="19" t="s">
        <v>819</v>
      </c>
      <c r="G207" s="14" t="s">
        <v>12</v>
      </c>
      <c r="H207" s="15">
        <v>0.4</v>
      </c>
      <c r="I207" s="179" t="s">
        <v>19</v>
      </c>
      <c r="J207" s="180" t="s">
        <v>946</v>
      </c>
      <c r="K207" s="179" t="s">
        <v>18</v>
      </c>
      <c r="L207" s="173" t="s">
        <v>109</v>
      </c>
      <c r="M207" s="85">
        <v>2</v>
      </c>
      <c r="N207" s="15">
        <f t="shared" si="24"/>
        <v>0</v>
      </c>
      <c r="O207" s="78">
        <f t="shared" si="21"/>
        <v>0.8</v>
      </c>
      <c r="P207" s="78">
        <f t="shared" si="22"/>
        <v>0</v>
      </c>
      <c r="Q207" s="153">
        <f t="shared" si="23"/>
        <v>0</v>
      </c>
      <c r="R207" s="238"/>
    </row>
    <row r="208" spans="2:18" ht="27.95" customHeight="1">
      <c r="B208" s="563"/>
      <c r="C208" s="244"/>
      <c r="D208" s="20"/>
      <c r="E208" s="21"/>
      <c r="F208" s="31"/>
      <c r="G208" s="14" t="s">
        <v>13</v>
      </c>
      <c r="H208" s="15">
        <v>0.4</v>
      </c>
      <c r="I208" s="165" t="s">
        <v>25</v>
      </c>
      <c r="J208" s="13" t="s">
        <v>2425</v>
      </c>
      <c r="K208" s="165" t="s">
        <v>28</v>
      </c>
      <c r="L208" s="207" t="s">
        <v>2190</v>
      </c>
      <c r="M208" s="85">
        <f>M207</f>
        <v>2</v>
      </c>
      <c r="N208" s="15">
        <f t="shared" si="24"/>
        <v>0.99</v>
      </c>
      <c r="O208" s="78">
        <f t="shared" si="21"/>
        <v>0</v>
      </c>
      <c r="P208" s="78">
        <f t="shared" si="22"/>
        <v>0.79200000000000004</v>
      </c>
      <c r="Q208" s="153">
        <f t="shared" si="23"/>
        <v>8.0000000000000071E-3</v>
      </c>
      <c r="R208" s="238"/>
    </row>
    <row r="209" spans="2:18" ht="27.95" customHeight="1">
      <c r="B209" s="563"/>
      <c r="C209" s="244"/>
      <c r="D209" s="20"/>
      <c r="E209" s="21"/>
      <c r="F209" s="31"/>
      <c r="G209" s="90" t="s">
        <v>14</v>
      </c>
      <c r="H209" s="172">
        <v>0.2</v>
      </c>
      <c r="I209" s="179" t="s">
        <v>19</v>
      </c>
      <c r="J209" s="180" t="s">
        <v>946</v>
      </c>
      <c r="K209" s="179" t="s">
        <v>18</v>
      </c>
      <c r="L209" s="173" t="s">
        <v>109</v>
      </c>
      <c r="M209" s="85">
        <f>M208</f>
        <v>2</v>
      </c>
      <c r="N209" s="15">
        <f t="shared" si="24"/>
        <v>0</v>
      </c>
      <c r="O209" s="78">
        <f t="shared" si="21"/>
        <v>0.4</v>
      </c>
      <c r="P209" s="78">
        <f t="shared" si="22"/>
        <v>0</v>
      </c>
      <c r="Q209" s="153">
        <f t="shared" si="23"/>
        <v>0</v>
      </c>
      <c r="R209" s="238"/>
    </row>
    <row r="210" spans="2:18" ht="27.95" customHeight="1">
      <c r="B210" s="563"/>
      <c r="C210" s="244"/>
      <c r="D210" s="17" t="s">
        <v>2393</v>
      </c>
      <c r="E210" s="18" t="s">
        <v>22</v>
      </c>
      <c r="F210" s="19" t="s">
        <v>819</v>
      </c>
      <c r="G210" s="14" t="s">
        <v>12</v>
      </c>
      <c r="H210" s="15">
        <v>0.4</v>
      </c>
      <c r="I210" s="179" t="s">
        <v>19</v>
      </c>
      <c r="J210" s="180" t="s">
        <v>946</v>
      </c>
      <c r="K210" s="179" t="s">
        <v>18</v>
      </c>
      <c r="L210" s="173" t="s">
        <v>109</v>
      </c>
      <c r="M210" s="85">
        <v>2</v>
      </c>
      <c r="N210" s="15">
        <f t="shared" si="24"/>
        <v>0</v>
      </c>
      <c r="O210" s="78">
        <f t="shared" si="21"/>
        <v>0.8</v>
      </c>
      <c r="P210" s="78">
        <f t="shared" si="22"/>
        <v>0</v>
      </c>
      <c r="Q210" s="153">
        <f t="shared" si="23"/>
        <v>0</v>
      </c>
      <c r="R210" s="238"/>
    </row>
    <row r="211" spans="2:18" ht="27.95" customHeight="1">
      <c r="B211" s="563"/>
      <c r="C211" s="244"/>
      <c r="D211" s="20"/>
      <c r="E211" s="21"/>
      <c r="F211" s="31"/>
      <c r="G211" s="14" t="s">
        <v>13</v>
      </c>
      <c r="H211" s="15">
        <v>0.4</v>
      </c>
      <c r="I211" s="165" t="s">
        <v>25</v>
      </c>
      <c r="J211" s="13" t="s">
        <v>2406</v>
      </c>
      <c r="K211" s="16" t="s">
        <v>20</v>
      </c>
      <c r="L211" s="206" t="s">
        <v>2190</v>
      </c>
      <c r="M211" s="209">
        <f>M210</f>
        <v>2</v>
      </c>
      <c r="N211" s="15">
        <f t="shared" si="24"/>
        <v>0.99</v>
      </c>
      <c r="O211" s="78">
        <f t="shared" si="21"/>
        <v>0</v>
      </c>
      <c r="P211" s="78">
        <f t="shared" si="22"/>
        <v>0.79200000000000004</v>
      </c>
      <c r="Q211" s="153">
        <f t="shared" si="23"/>
        <v>8.0000000000000071E-3</v>
      </c>
      <c r="R211" s="238"/>
    </row>
    <row r="212" spans="2:18" ht="27.95" customHeight="1">
      <c r="B212" s="563"/>
      <c r="C212" s="244"/>
      <c r="D212" s="20"/>
      <c r="E212" s="21"/>
      <c r="F212" s="31"/>
      <c r="G212" s="90" t="s">
        <v>14</v>
      </c>
      <c r="H212" s="172">
        <v>0.2</v>
      </c>
      <c r="I212" s="179" t="s">
        <v>19</v>
      </c>
      <c r="J212" s="180" t="s">
        <v>946</v>
      </c>
      <c r="K212" s="179" t="s">
        <v>18</v>
      </c>
      <c r="L212" s="173" t="s">
        <v>109</v>
      </c>
      <c r="M212" s="85">
        <f>M211</f>
        <v>2</v>
      </c>
      <c r="N212" s="15">
        <f t="shared" si="24"/>
        <v>0</v>
      </c>
      <c r="O212" s="78">
        <f t="shared" si="21"/>
        <v>0.4</v>
      </c>
      <c r="P212" s="78">
        <f t="shared" si="22"/>
        <v>0</v>
      </c>
      <c r="Q212" s="153">
        <f t="shared" si="23"/>
        <v>0</v>
      </c>
      <c r="R212" s="238"/>
    </row>
    <row r="213" spans="2:18" ht="27.95" customHeight="1">
      <c r="B213" s="563"/>
      <c r="C213" s="21"/>
      <c r="D213" s="17" t="s">
        <v>2394</v>
      </c>
      <c r="E213" s="18" t="s">
        <v>899</v>
      </c>
      <c r="F213" s="19" t="s">
        <v>1331</v>
      </c>
      <c r="G213" s="168" t="s">
        <v>356</v>
      </c>
      <c r="H213" s="164">
        <v>0.25</v>
      </c>
      <c r="I213" s="165" t="s">
        <v>25</v>
      </c>
      <c r="J213" s="13" t="s">
        <v>2425</v>
      </c>
      <c r="K213" s="165" t="s">
        <v>28</v>
      </c>
      <c r="L213" s="207" t="s">
        <v>2190</v>
      </c>
      <c r="M213" s="85">
        <v>0.69</v>
      </c>
      <c r="N213" s="15">
        <f t="shared" si="24"/>
        <v>0.99</v>
      </c>
      <c r="O213" s="78">
        <f t="shared" si="21"/>
        <v>0</v>
      </c>
      <c r="P213" s="78">
        <f t="shared" si="22"/>
        <v>0.17077499999999998</v>
      </c>
      <c r="Q213" s="153">
        <f t="shared" si="23"/>
        <v>1.7250000000000015E-3</v>
      </c>
      <c r="R213" s="557" t="s">
        <v>4477</v>
      </c>
    </row>
    <row r="214" spans="2:18" ht="27.95" customHeight="1">
      <c r="B214" s="563"/>
      <c r="C214" s="21"/>
      <c r="D214" s="20"/>
      <c r="E214" s="21"/>
      <c r="F214" s="31"/>
      <c r="G214" s="168" t="s">
        <v>886</v>
      </c>
      <c r="H214" s="164">
        <v>0.25</v>
      </c>
      <c r="I214" s="16" t="s">
        <v>25</v>
      </c>
      <c r="J214" s="13" t="s">
        <v>2427</v>
      </c>
      <c r="K214" s="16" t="s">
        <v>28</v>
      </c>
      <c r="L214" s="207" t="s">
        <v>2190</v>
      </c>
      <c r="M214" s="85">
        <f>M213</f>
        <v>0.69</v>
      </c>
      <c r="N214" s="15">
        <f t="shared" si="24"/>
        <v>0.99</v>
      </c>
      <c r="O214" s="78">
        <f t="shared" si="21"/>
        <v>0</v>
      </c>
      <c r="P214" s="78">
        <f t="shared" si="22"/>
        <v>0.17077499999999998</v>
      </c>
      <c r="Q214" s="153">
        <f t="shared" si="23"/>
        <v>1.7250000000000015E-3</v>
      </c>
      <c r="R214" s="558"/>
    </row>
    <row r="215" spans="2:18" ht="27.95" customHeight="1">
      <c r="B215" s="563"/>
      <c r="C215" s="21"/>
      <c r="D215" s="20"/>
      <c r="E215" s="21"/>
      <c r="F215" s="31"/>
      <c r="G215" s="168" t="s">
        <v>887</v>
      </c>
      <c r="H215" s="164">
        <v>0.25</v>
      </c>
      <c r="I215" s="16" t="s">
        <v>25</v>
      </c>
      <c r="J215" s="13" t="s">
        <v>2427</v>
      </c>
      <c r="K215" s="16" t="s">
        <v>28</v>
      </c>
      <c r="L215" s="207" t="s">
        <v>2190</v>
      </c>
      <c r="M215" s="85">
        <f>M214</f>
        <v>0.69</v>
      </c>
      <c r="N215" s="15">
        <f t="shared" si="24"/>
        <v>0.99</v>
      </c>
      <c r="O215" s="78">
        <f t="shared" si="21"/>
        <v>0</v>
      </c>
      <c r="P215" s="78">
        <f t="shared" si="22"/>
        <v>0.17077499999999998</v>
      </c>
      <c r="Q215" s="153">
        <f t="shared" si="23"/>
        <v>1.7250000000000015E-3</v>
      </c>
      <c r="R215" s="558"/>
    </row>
    <row r="216" spans="2:18" ht="27.95" customHeight="1">
      <c r="B216" s="563"/>
      <c r="C216" s="21"/>
      <c r="D216" s="20"/>
      <c r="E216" s="21"/>
      <c r="F216" s="31"/>
      <c r="G216" s="186" t="s">
        <v>359</v>
      </c>
      <c r="H216" s="183">
        <v>0.25</v>
      </c>
      <c r="I216" s="165" t="s">
        <v>25</v>
      </c>
      <c r="J216" s="13" t="s">
        <v>2425</v>
      </c>
      <c r="K216" s="165" t="s">
        <v>28</v>
      </c>
      <c r="L216" s="207" t="s">
        <v>2190</v>
      </c>
      <c r="M216" s="93">
        <f>M215</f>
        <v>0.69</v>
      </c>
      <c r="N216" s="15">
        <f t="shared" si="24"/>
        <v>0.99</v>
      </c>
      <c r="O216" s="78">
        <f t="shared" si="21"/>
        <v>0</v>
      </c>
      <c r="P216" s="78">
        <f t="shared" si="22"/>
        <v>0.17077499999999998</v>
      </c>
      <c r="Q216" s="153">
        <f t="shared" si="23"/>
        <v>1.7250000000000015E-3</v>
      </c>
      <c r="R216" s="559"/>
    </row>
    <row r="217" spans="2:18" ht="27.95" customHeight="1">
      <c r="B217" s="563"/>
      <c r="C217" s="21"/>
      <c r="D217" s="17" t="s">
        <v>2395</v>
      </c>
      <c r="E217" s="18" t="s">
        <v>76</v>
      </c>
      <c r="F217" s="19" t="s">
        <v>1330</v>
      </c>
      <c r="G217" s="168" t="s">
        <v>356</v>
      </c>
      <c r="H217" s="164">
        <v>0.25</v>
      </c>
      <c r="I217" s="16" t="s">
        <v>19</v>
      </c>
      <c r="J217" s="12" t="s">
        <v>946</v>
      </c>
      <c r="K217" s="16" t="s">
        <v>18</v>
      </c>
      <c r="L217" s="65" t="s">
        <v>109</v>
      </c>
      <c r="M217" s="85">
        <v>1</v>
      </c>
      <c r="N217" s="15">
        <f t="shared" si="24"/>
        <v>0</v>
      </c>
      <c r="O217" s="78">
        <f t="shared" si="21"/>
        <v>0.25</v>
      </c>
      <c r="P217" s="78">
        <f t="shared" si="22"/>
        <v>0</v>
      </c>
      <c r="Q217" s="153">
        <f t="shared" si="23"/>
        <v>0</v>
      </c>
      <c r="R217" s="238"/>
    </row>
    <row r="218" spans="2:18" ht="27.95" customHeight="1">
      <c r="B218" s="563"/>
      <c r="C218" s="21"/>
      <c r="D218" s="20"/>
      <c r="E218" s="21"/>
      <c r="F218" s="31"/>
      <c r="G218" s="168" t="s">
        <v>886</v>
      </c>
      <c r="H218" s="164">
        <v>0.25</v>
      </c>
      <c r="I218" s="16" t="s">
        <v>25</v>
      </c>
      <c r="J218" s="13" t="s">
        <v>2425</v>
      </c>
      <c r="K218" s="16" t="s">
        <v>28</v>
      </c>
      <c r="L218" s="207" t="s">
        <v>2190</v>
      </c>
      <c r="M218" s="85">
        <f>M217</f>
        <v>1</v>
      </c>
      <c r="N218" s="15">
        <f t="shared" si="24"/>
        <v>0.99</v>
      </c>
      <c r="O218" s="78">
        <f t="shared" si="21"/>
        <v>0</v>
      </c>
      <c r="P218" s="78">
        <f t="shared" si="22"/>
        <v>0.2475</v>
      </c>
      <c r="Q218" s="153">
        <f t="shared" si="23"/>
        <v>2.5000000000000022E-3</v>
      </c>
      <c r="R218" s="238"/>
    </row>
    <row r="219" spans="2:18" ht="27.95" customHeight="1">
      <c r="B219" s="563"/>
      <c r="C219" s="21"/>
      <c r="D219" s="20"/>
      <c r="E219" s="21"/>
      <c r="F219" s="31"/>
      <c r="G219" s="168" t="s">
        <v>887</v>
      </c>
      <c r="H219" s="164">
        <v>0.25</v>
      </c>
      <c r="I219" s="16" t="s">
        <v>25</v>
      </c>
      <c r="J219" s="13" t="s">
        <v>2425</v>
      </c>
      <c r="K219" s="16" t="s">
        <v>28</v>
      </c>
      <c r="L219" s="207" t="s">
        <v>2190</v>
      </c>
      <c r="M219" s="85">
        <f>M218</f>
        <v>1</v>
      </c>
      <c r="N219" s="15">
        <f t="shared" si="24"/>
        <v>0.99</v>
      </c>
      <c r="O219" s="78">
        <f t="shared" si="21"/>
        <v>0</v>
      </c>
      <c r="P219" s="78">
        <f t="shared" si="22"/>
        <v>0.2475</v>
      </c>
      <c r="Q219" s="153">
        <f t="shared" si="23"/>
        <v>2.5000000000000022E-3</v>
      </c>
      <c r="R219" s="238"/>
    </row>
    <row r="220" spans="2:18" ht="27.95" customHeight="1">
      <c r="B220" s="563"/>
      <c r="C220" s="21"/>
      <c r="D220" s="20"/>
      <c r="E220" s="21"/>
      <c r="F220" s="31"/>
      <c r="G220" s="186" t="s">
        <v>359</v>
      </c>
      <c r="H220" s="183">
        <v>0.25</v>
      </c>
      <c r="I220" s="91" t="s">
        <v>25</v>
      </c>
      <c r="J220" s="13" t="s">
        <v>2427</v>
      </c>
      <c r="K220" s="91" t="s">
        <v>28</v>
      </c>
      <c r="L220" s="207" t="s">
        <v>2190</v>
      </c>
      <c r="M220" s="93">
        <f>M219</f>
        <v>1</v>
      </c>
      <c r="N220" s="15">
        <f t="shared" si="24"/>
        <v>0.99</v>
      </c>
      <c r="O220" s="78">
        <f t="shared" si="21"/>
        <v>0</v>
      </c>
      <c r="P220" s="78">
        <f t="shared" si="22"/>
        <v>0.2475</v>
      </c>
      <c r="Q220" s="153">
        <f t="shared" si="23"/>
        <v>2.5000000000000022E-3</v>
      </c>
      <c r="R220" s="238"/>
    </row>
    <row r="221" spans="2:18" ht="27.95" customHeight="1">
      <c r="B221" s="563"/>
      <c r="C221" s="21"/>
      <c r="D221" s="17" t="s">
        <v>2396</v>
      </c>
      <c r="E221" s="18" t="s">
        <v>890</v>
      </c>
      <c r="F221" s="19" t="s">
        <v>905</v>
      </c>
      <c r="G221" s="14" t="s">
        <v>12</v>
      </c>
      <c r="H221" s="15">
        <v>0.8</v>
      </c>
      <c r="I221" s="165" t="s">
        <v>25</v>
      </c>
      <c r="J221" s="208" t="s">
        <v>2428</v>
      </c>
      <c r="K221" s="165" t="s">
        <v>28</v>
      </c>
      <c r="L221" s="207" t="s">
        <v>2190</v>
      </c>
      <c r="M221" s="85">
        <v>0.2</v>
      </c>
      <c r="N221" s="15">
        <f t="shared" si="24"/>
        <v>0.99</v>
      </c>
      <c r="O221" s="78">
        <f t="shared" si="21"/>
        <v>0</v>
      </c>
      <c r="P221" s="78">
        <f t="shared" si="22"/>
        <v>0.15840000000000004</v>
      </c>
      <c r="Q221" s="153">
        <f t="shared" si="23"/>
        <v>1.6000000000000018E-3</v>
      </c>
      <c r="R221" s="238"/>
    </row>
    <row r="222" spans="2:18" ht="39.950000000000003" customHeight="1">
      <c r="B222" s="563"/>
      <c r="C222" s="21"/>
      <c r="D222" s="20"/>
      <c r="E222" s="21"/>
      <c r="F222" s="31"/>
      <c r="G222" s="14" t="s">
        <v>13</v>
      </c>
      <c r="H222" s="15">
        <v>0.1</v>
      </c>
      <c r="I222" s="165" t="s">
        <v>25</v>
      </c>
      <c r="J222" s="208" t="s">
        <v>2429</v>
      </c>
      <c r="K222" s="165" t="s">
        <v>28</v>
      </c>
      <c r="L222" s="207" t="s">
        <v>2190</v>
      </c>
      <c r="M222" s="85">
        <f>M221</f>
        <v>0.2</v>
      </c>
      <c r="N222" s="15">
        <f t="shared" si="24"/>
        <v>0.99</v>
      </c>
      <c r="O222" s="78">
        <f t="shared" si="21"/>
        <v>0</v>
      </c>
      <c r="P222" s="78">
        <f t="shared" si="22"/>
        <v>1.9800000000000005E-2</v>
      </c>
      <c r="Q222" s="81">
        <f t="shared" si="23"/>
        <v>2.0000000000000023E-4</v>
      </c>
      <c r="R222" s="238"/>
    </row>
    <row r="223" spans="2:18" ht="27.95" customHeight="1">
      <c r="B223" s="563"/>
      <c r="C223" s="21"/>
      <c r="D223" s="20"/>
      <c r="E223" s="21"/>
      <c r="F223" s="31"/>
      <c r="G223" s="90" t="s">
        <v>14</v>
      </c>
      <c r="H223" s="172">
        <v>0.1</v>
      </c>
      <c r="I223" s="179" t="s">
        <v>19</v>
      </c>
      <c r="J223" s="180" t="s">
        <v>946</v>
      </c>
      <c r="K223" s="179" t="s">
        <v>18</v>
      </c>
      <c r="L223" s="173" t="s">
        <v>109</v>
      </c>
      <c r="M223" s="93">
        <f>M222</f>
        <v>0.2</v>
      </c>
      <c r="N223" s="15">
        <f t="shared" si="24"/>
        <v>0</v>
      </c>
      <c r="O223" s="78">
        <f t="shared" si="21"/>
        <v>2.0000000000000004E-2</v>
      </c>
      <c r="P223" s="78">
        <f t="shared" si="22"/>
        <v>0</v>
      </c>
      <c r="Q223" s="153">
        <f t="shared" si="23"/>
        <v>0</v>
      </c>
      <c r="R223" s="238"/>
    </row>
    <row r="224" spans="2:18" ht="27.95" customHeight="1">
      <c r="B224" s="563"/>
      <c r="C224" s="21"/>
      <c r="D224" s="17" t="s">
        <v>2397</v>
      </c>
      <c r="E224" s="18" t="s">
        <v>1240</v>
      </c>
      <c r="F224" s="19" t="s">
        <v>1295</v>
      </c>
      <c r="G224" s="168" t="s">
        <v>356</v>
      </c>
      <c r="H224" s="164">
        <v>0.25</v>
      </c>
      <c r="I224" s="165" t="s">
        <v>25</v>
      </c>
      <c r="J224" s="13" t="s">
        <v>2430</v>
      </c>
      <c r="K224" s="165" t="s">
        <v>28</v>
      </c>
      <c r="L224" s="207" t="s">
        <v>2190</v>
      </c>
      <c r="M224" s="85">
        <v>10</v>
      </c>
      <c r="N224" s="15">
        <f>IF(K224="Detected", 0.9,0)</f>
        <v>0.9</v>
      </c>
      <c r="O224" s="78">
        <f t="shared" si="21"/>
        <v>0</v>
      </c>
      <c r="P224" s="78">
        <f t="shared" si="22"/>
        <v>2.25</v>
      </c>
      <c r="Q224" s="153">
        <f t="shared" si="23"/>
        <v>0.24999999999999994</v>
      </c>
      <c r="R224" s="557" t="s">
        <v>4480</v>
      </c>
    </row>
    <row r="225" spans="2:18" ht="27.95" customHeight="1">
      <c r="B225" s="563"/>
      <c r="C225" s="21"/>
      <c r="D225" s="20"/>
      <c r="E225" s="21"/>
      <c r="F225" s="31"/>
      <c r="G225" s="168" t="s">
        <v>886</v>
      </c>
      <c r="H225" s="164">
        <v>0.25</v>
      </c>
      <c r="I225" s="165" t="s">
        <v>25</v>
      </c>
      <c r="J225" s="13" t="s">
        <v>2430</v>
      </c>
      <c r="K225" s="165" t="s">
        <v>28</v>
      </c>
      <c r="L225" s="207" t="s">
        <v>2190</v>
      </c>
      <c r="M225" s="85">
        <f>M224</f>
        <v>10</v>
      </c>
      <c r="N225" s="15">
        <f>IF(K225="Detected", 0.9,0)</f>
        <v>0.9</v>
      </c>
      <c r="O225" s="78">
        <f t="shared" si="21"/>
        <v>0</v>
      </c>
      <c r="P225" s="78">
        <f t="shared" si="22"/>
        <v>2.25</v>
      </c>
      <c r="Q225" s="153">
        <f t="shared" si="23"/>
        <v>0.24999999999999994</v>
      </c>
      <c r="R225" s="558"/>
    </row>
    <row r="226" spans="2:18" ht="27.95" customHeight="1">
      <c r="B226" s="563"/>
      <c r="C226" s="21"/>
      <c r="D226" s="20"/>
      <c r="E226" s="21"/>
      <c r="F226" s="31"/>
      <c r="G226" s="168" t="s">
        <v>887</v>
      </c>
      <c r="H226" s="164">
        <v>0.25</v>
      </c>
      <c r="I226" s="165" t="s">
        <v>25</v>
      </c>
      <c r="J226" s="13" t="s">
        <v>2430</v>
      </c>
      <c r="K226" s="165" t="s">
        <v>28</v>
      </c>
      <c r="L226" s="207" t="s">
        <v>2190</v>
      </c>
      <c r="M226" s="85">
        <f>M225</f>
        <v>10</v>
      </c>
      <c r="N226" s="15">
        <f t="shared" ref="N226:N227" si="25">IF(K226="Detected", 0.9,0)</f>
        <v>0.9</v>
      </c>
      <c r="O226" s="78">
        <f t="shared" si="21"/>
        <v>0</v>
      </c>
      <c r="P226" s="78">
        <f t="shared" si="22"/>
        <v>2.25</v>
      </c>
      <c r="Q226" s="153">
        <f t="shared" si="23"/>
        <v>0.24999999999999994</v>
      </c>
      <c r="R226" s="558"/>
    </row>
    <row r="227" spans="2:18" ht="27.95" customHeight="1">
      <c r="B227" s="563"/>
      <c r="C227" s="21"/>
      <c r="D227" s="20"/>
      <c r="E227" s="21"/>
      <c r="F227" s="31"/>
      <c r="G227" s="186" t="s">
        <v>359</v>
      </c>
      <c r="H227" s="183">
        <v>0.25</v>
      </c>
      <c r="I227" s="165" t="s">
        <v>25</v>
      </c>
      <c r="J227" s="13" t="s">
        <v>2430</v>
      </c>
      <c r="K227" s="165" t="s">
        <v>28</v>
      </c>
      <c r="L227" s="207" t="s">
        <v>2190</v>
      </c>
      <c r="M227" s="93">
        <f>M226</f>
        <v>10</v>
      </c>
      <c r="N227" s="15">
        <f t="shared" si="25"/>
        <v>0.9</v>
      </c>
      <c r="O227" s="78">
        <f t="shared" si="21"/>
        <v>0</v>
      </c>
      <c r="P227" s="78">
        <f t="shared" si="22"/>
        <v>2.25</v>
      </c>
      <c r="Q227" s="153">
        <f t="shared" si="23"/>
        <v>0.24999999999999994</v>
      </c>
      <c r="R227" s="559"/>
    </row>
    <row r="228" spans="2:18" ht="27.95" customHeight="1">
      <c r="B228" s="563"/>
      <c r="C228" s="21"/>
      <c r="D228" s="17" t="s">
        <v>23</v>
      </c>
      <c r="E228" s="18" t="s">
        <v>890</v>
      </c>
      <c r="F228" s="19" t="s">
        <v>1297</v>
      </c>
      <c r="G228" s="14" t="s">
        <v>12</v>
      </c>
      <c r="H228" s="15">
        <v>0.8</v>
      </c>
      <c r="I228" s="179" t="s">
        <v>19</v>
      </c>
      <c r="J228" s="13" t="s">
        <v>946</v>
      </c>
      <c r="K228" s="165" t="s">
        <v>18</v>
      </c>
      <c r="L228" s="13" t="s">
        <v>109</v>
      </c>
      <c r="M228" s="85">
        <v>0.2</v>
      </c>
      <c r="N228" s="15">
        <f t="shared" si="24"/>
        <v>0</v>
      </c>
      <c r="O228" s="78">
        <f t="shared" si="21"/>
        <v>0.16000000000000003</v>
      </c>
      <c r="P228" s="78">
        <f t="shared" si="22"/>
        <v>0</v>
      </c>
      <c r="Q228" s="153">
        <f t="shared" si="23"/>
        <v>0</v>
      </c>
      <c r="R228" s="238"/>
    </row>
    <row r="229" spans="2:18" ht="27.95" customHeight="1">
      <c r="B229" s="563"/>
      <c r="C229" s="21"/>
      <c r="D229" s="20"/>
      <c r="E229" s="21"/>
      <c r="F229" s="31"/>
      <c r="G229" s="14" t="s">
        <v>13</v>
      </c>
      <c r="H229" s="15">
        <v>0.1</v>
      </c>
      <c r="I229" s="165" t="s">
        <v>25</v>
      </c>
      <c r="J229" s="13" t="s">
        <v>2430</v>
      </c>
      <c r="K229" s="165" t="s">
        <v>28</v>
      </c>
      <c r="L229" s="206" t="s">
        <v>2190</v>
      </c>
      <c r="M229" s="85">
        <f>M228</f>
        <v>0.2</v>
      </c>
      <c r="N229" s="15">
        <f t="shared" si="24"/>
        <v>0.99</v>
      </c>
      <c r="O229" s="78">
        <f t="shared" si="21"/>
        <v>0</v>
      </c>
      <c r="P229" s="78">
        <f t="shared" si="22"/>
        <v>1.9800000000000005E-2</v>
      </c>
      <c r="Q229" s="153">
        <f t="shared" si="23"/>
        <v>2.0000000000000023E-4</v>
      </c>
      <c r="R229" s="238"/>
    </row>
    <row r="230" spans="2:18" ht="27.95" customHeight="1">
      <c r="B230" s="563"/>
      <c r="C230" s="21"/>
      <c r="D230" s="20"/>
      <c r="E230" s="21"/>
      <c r="F230" s="31"/>
      <c r="G230" s="90" t="s">
        <v>14</v>
      </c>
      <c r="H230" s="172">
        <v>0.1</v>
      </c>
      <c r="I230" s="179" t="s">
        <v>19</v>
      </c>
      <c r="J230" s="180" t="s">
        <v>946</v>
      </c>
      <c r="K230" s="179" t="s">
        <v>18</v>
      </c>
      <c r="L230" s="180" t="s">
        <v>109</v>
      </c>
      <c r="M230" s="93">
        <f>M229</f>
        <v>0.2</v>
      </c>
      <c r="N230" s="15">
        <f t="shared" si="24"/>
        <v>0</v>
      </c>
      <c r="O230" s="78">
        <f t="shared" si="21"/>
        <v>2.0000000000000004E-2</v>
      </c>
      <c r="P230" s="78">
        <f t="shared" si="22"/>
        <v>0</v>
      </c>
      <c r="Q230" s="153">
        <f t="shared" si="23"/>
        <v>0</v>
      </c>
      <c r="R230" s="238"/>
    </row>
    <row r="231" spans="2:18" ht="27.95" customHeight="1">
      <c r="B231" s="563"/>
      <c r="C231" s="21"/>
      <c r="D231" s="17" t="s">
        <v>2398</v>
      </c>
      <c r="E231" s="18" t="s">
        <v>890</v>
      </c>
      <c r="F231" s="19" t="s">
        <v>1307</v>
      </c>
      <c r="G231" s="14" t="s">
        <v>12</v>
      </c>
      <c r="H231" s="15">
        <v>0.8</v>
      </c>
      <c r="I231" s="165" t="s">
        <v>25</v>
      </c>
      <c r="J231" s="13" t="s">
        <v>2430</v>
      </c>
      <c r="K231" s="165" t="s">
        <v>28</v>
      </c>
      <c r="L231" s="206" t="s">
        <v>2190</v>
      </c>
      <c r="M231" s="85">
        <v>0.2</v>
      </c>
      <c r="N231" s="15">
        <f t="shared" si="24"/>
        <v>0.99</v>
      </c>
      <c r="O231" s="78">
        <f t="shared" si="21"/>
        <v>0</v>
      </c>
      <c r="P231" s="78">
        <f t="shared" si="22"/>
        <v>0.15840000000000004</v>
      </c>
      <c r="Q231" s="153">
        <f t="shared" si="23"/>
        <v>1.6000000000000018E-3</v>
      </c>
      <c r="R231" s="238"/>
    </row>
    <row r="232" spans="2:18" ht="27.95" customHeight="1">
      <c r="B232" s="563"/>
      <c r="C232" s="21"/>
      <c r="D232" s="20"/>
      <c r="E232" s="21"/>
      <c r="F232" s="31"/>
      <c r="G232" s="14" t="s">
        <v>13</v>
      </c>
      <c r="H232" s="15">
        <v>0.1</v>
      </c>
      <c r="I232" s="165" t="s">
        <v>19</v>
      </c>
      <c r="J232" s="180" t="s">
        <v>946</v>
      </c>
      <c r="K232" s="179" t="s">
        <v>18</v>
      </c>
      <c r="L232" s="180" t="s">
        <v>109</v>
      </c>
      <c r="M232" s="85">
        <f>M231</f>
        <v>0.2</v>
      </c>
      <c r="N232" s="15">
        <f t="shared" si="24"/>
        <v>0</v>
      </c>
      <c r="O232" s="78">
        <f t="shared" si="21"/>
        <v>2.0000000000000004E-2</v>
      </c>
      <c r="P232" s="78">
        <f t="shared" si="22"/>
        <v>0</v>
      </c>
      <c r="Q232" s="153">
        <f t="shared" si="23"/>
        <v>0</v>
      </c>
      <c r="R232" s="238"/>
    </row>
    <row r="233" spans="2:18" ht="27.95" customHeight="1">
      <c r="B233" s="563"/>
      <c r="C233" s="21"/>
      <c r="D233" s="20"/>
      <c r="E233" s="21"/>
      <c r="F233" s="31"/>
      <c r="G233" s="90" t="s">
        <v>14</v>
      </c>
      <c r="H233" s="172">
        <v>0.1</v>
      </c>
      <c r="I233" s="179" t="s">
        <v>19</v>
      </c>
      <c r="J233" s="180" t="s">
        <v>946</v>
      </c>
      <c r="K233" s="179" t="s">
        <v>18</v>
      </c>
      <c r="L233" s="180" t="s">
        <v>109</v>
      </c>
      <c r="M233" s="93">
        <f>M232</f>
        <v>0.2</v>
      </c>
      <c r="N233" s="15">
        <f t="shared" si="24"/>
        <v>0</v>
      </c>
      <c r="O233" s="78">
        <f t="shared" si="21"/>
        <v>2.0000000000000004E-2</v>
      </c>
      <c r="P233" s="78">
        <f t="shared" si="22"/>
        <v>0</v>
      </c>
      <c r="Q233" s="153">
        <f t="shared" si="23"/>
        <v>0</v>
      </c>
      <c r="R233" s="238"/>
    </row>
    <row r="234" spans="2:18" ht="27.95" customHeight="1">
      <c r="B234" s="563"/>
      <c r="C234" s="21"/>
      <c r="D234" s="17" t="s">
        <v>2399</v>
      </c>
      <c r="E234" s="18" t="s">
        <v>22</v>
      </c>
      <c r="F234" s="19" t="s">
        <v>819</v>
      </c>
      <c r="G234" s="14" t="s">
        <v>12</v>
      </c>
      <c r="H234" s="15">
        <v>0.4</v>
      </c>
      <c r="I234" s="179" t="s">
        <v>19</v>
      </c>
      <c r="J234" s="180" t="s">
        <v>946</v>
      </c>
      <c r="K234" s="179" t="s">
        <v>18</v>
      </c>
      <c r="L234" s="180" t="s">
        <v>109</v>
      </c>
      <c r="M234" s="85">
        <v>2</v>
      </c>
      <c r="N234" s="15">
        <f t="shared" si="24"/>
        <v>0</v>
      </c>
      <c r="O234" s="78">
        <f t="shared" si="21"/>
        <v>0.8</v>
      </c>
      <c r="P234" s="78">
        <f t="shared" si="22"/>
        <v>0</v>
      </c>
      <c r="Q234" s="153">
        <f t="shared" si="23"/>
        <v>0</v>
      </c>
      <c r="R234" s="238"/>
    </row>
    <row r="235" spans="2:18" ht="27.95" customHeight="1">
      <c r="B235" s="563"/>
      <c r="C235" s="21"/>
      <c r="D235" s="20"/>
      <c r="E235" s="21"/>
      <c r="F235" s="31"/>
      <c r="G235" s="14" t="s">
        <v>13</v>
      </c>
      <c r="H235" s="15">
        <v>0.4</v>
      </c>
      <c r="I235" s="165" t="s">
        <v>25</v>
      </c>
      <c r="J235" s="13" t="s">
        <v>2430</v>
      </c>
      <c r="K235" s="165" t="s">
        <v>28</v>
      </c>
      <c r="L235" s="206" t="s">
        <v>2190</v>
      </c>
      <c r="M235" s="85">
        <f>M234</f>
        <v>2</v>
      </c>
      <c r="N235" s="15">
        <f t="shared" si="24"/>
        <v>0.99</v>
      </c>
      <c r="O235" s="78">
        <f t="shared" si="21"/>
        <v>0</v>
      </c>
      <c r="P235" s="78">
        <f t="shared" si="22"/>
        <v>0.79200000000000004</v>
      </c>
      <c r="Q235" s="153">
        <f t="shared" si="23"/>
        <v>8.0000000000000071E-3</v>
      </c>
      <c r="R235" s="238"/>
    </row>
    <row r="236" spans="2:18" ht="27.95" customHeight="1" thickBot="1">
      <c r="B236" s="564"/>
      <c r="C236" s="43"/>
      <c r="D236" s="46"/>
      <c r="E236" s="43"/>
      <c r="F236" s="48"/>
      <c r="G236" s="49" t="s">
        <v>14</v>
      </c>
      <c r="H236" s="50">
        <v>0.2</v>
      </c>
      <c r="I236" s="198" t="s">
        <v>19</v>
      </c>
      <c r="J236" s="199" t="s">
        <v>946</v>
      </c>
      <c r="K236" s="198" t="s">
        <v>18</v>
      </c>
      <c r="L236" s="199" t="s">
        <v>109</v>
      </c>
      <c r="M236" s="86">
        <f>M235</f>
        <v>2</v>
      </c>
      <c r="N236" s="50">
        <f t="shared" si="24"/>
        <v>0</v>
      </c>
      <c r="O236" s="82">
        <f t="shared" si="21"/>
        <v>0.4</v>
      </c>
      <c r="P236" s="82">
        <f t="shared" si="22"/>
        <v>0</v>
      </c>
      <c r="Q236" s="154">
        <f t="shared" si="23"/>
        <v>0</v>
      </c>
      <c r="R236" s="197"/>
    </row>
    <row r="237" spans="2:18" s="9" customFormat="1" ht="27.95" customHeight="1">
      <c r="G237" s="213"/>
      <c r="I237" s="214"/>
      <c r="K237" s="214"/>
      <c r="M237" s="215"/>
      <c r="N237" s="216"/>
      <c r="O237" s="217"/>
      <c r="P237" s="217"/>
      <c r="Q237" s="217"/>
    </row>
    <row r="238" spans="2:18" s="9" customFormat="1" ht="27.95" customHeight="1">
      <c r="G238" s="213"/>
      <c r="I238" s="214"/>
      <c r="K238" s="214"/>
      <c r="M238" s="215"/>
      <c r="N238" s="216"/>
      <c r="O238" s="217"/>
      <c r="P238" s="217"/>
      <c r="Q238" s="217"/>
    </row>
    <row r="239" spans="2:18" s="9" customFormat="1" ht="27.95" customHeight="1">
      <c r="G239" s="213"/>
      <c r="I239" s="214"/>
      <c r="K239" s="214"/>
      <c r="M239" s="215"/>
      <c r="N239" s="216"/>
      <c r="O239" s="217"/>
      <c r="P239" s="217"/>
      <c r="Q239" s="217"/>
    </row>
    <row r="240" spans="2:18" s="9" customFormat="1" ht="27.95" customHeight="1">
      <c r="G240" s="213"/>
      <c r="I240" s="214"/>
      <c r="K240" s="214"/>
      <c r="M240" s="215"/>
      <c r="N240" s="216"/>
      <c r="O240" s="217"/>
      <c r="P240" s="217"/>
      <c r="Q240" s="217"/>
    </row>
    <row r="241" spans="7:17" s="9" customFormat="1" ht="27.95" customHeight="1">
      <c r="G241" s="213"/>
      <c r="I241" s="214"/>
      <c r="K241" s="214"/>
      <c r="M241" s="215"/>
      <c r="N241" s="216"/>
      <c r="O241" s="217"/>
      <c r="P241" s="217"/>
      <c r="Q241" s="217"/>
    </row>
    <row r="242" spans="7:17" s="9" customFormat="1" ht="27.95" customHeight="1">
      <c r="G242" s="213"/>
      <c r="I242" s="214"/>
      <c r="K242" s="214"/>
      <c r="M242" s="215"/>
      <c r="N242" s="216"/>
      <c r="O242" s="217"/>
      <c r="P242" s="217"/>
      <c r="Q242" s="217"/>
    </row>
    <row r="243" spans="7:17" s="9" customFormat="1" ht="27.95" customHeight="1">
      <c r="G243" s="213"/>
      <c r="I243" s="214"/>
      <c r="K243" s="214"/>
      <c r="M243" s="215"/>
      <c r="N243" s="216"/>
      <c r="O243" s="217"/>
      <c r="P243" s="217"/>
      <c r="Q243" s="217"/>
    </row>
    <row r="244" spans="7:17" s="9" customFormat="1" ht="27.95" customHeight="1">
      <c r="G244" s="213"/>
      <c r="I244" s="214"/>
      <c r="K244" s="214"/>
      <c r="M244" s="215"/>
      <c r="N244" s="216"/>
      <c r="O244" s="217"/>
      <c r="P244" s="217"/>
      <c r="Q244" s="217"/>
    </row>
    <row r="245" spans="7:17" ht="27.95" customHeight="1">
      <c r="G245" s="7"/>
    </row>
    <row r="246" spans="7:17" ht="27.95" customHeight="1">
      <c r="G246" s="7"/>
    </row>
    <row r="247" spans="7:17" ht="27.95" customHeight="1">
      <c r="G247" s="7"/>
    </row>
    <row r="248" spans="7:17">
      <c r="G248" s="7"/>
    </row>
    <row r="249" spans="7:17">
      <c r="G249" s="7"/>
    </row>
    <row r="250" spans="7:17">
      <c r="G250" s="7"/>
    </row>
    <row r="251" spans="7:17">
      <c r="G251" s="7"/>
    </row>
    <row r="252" spans="7:17">
      <c r="G252" s="7"/>
    </row>
    <row r="253" spans="7:17">
      <c r="G253" s="7"/>
    </row>
    <row r="254" spans="7:17">
      <c r="G254" s="7"/>
    </row>
    <row r="255" spans="7:17">
      <c r="G255" s="7"/>
    </row>
    <row r="256" spans="7:1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1048383" spans="2:42" s="4" customFormat="1">
      <c r="B1048383" s="1"/>
      <c r="C1048383" s="1"/>
      <c r="D1048383" s="1"/>
      <c r="E1048383" s="1"/>
      <c r="F1048383" s="1"/>
      <c r="G1048383" s="1"/>
      <c r="H1048383" s="1"/>
      <c r="J1048383" s="12" t="s">
        <v>1351</v>
      </c>
      <c r="L1048383" s="10"/>
      <c r="M1048383" s="57"/>
      <c r="N1048383" s="59"/>
      <c r="O1048383" s="55"/>
      <c r="P1048383" s="55"/>
      <c r="Q1048383" s="55"/>
      <c r="R1048383" s="1"/>
      <c r="S1048383" s="1"/>
      <c r="T1048383" s="1"/>
      <c r="U1048383" s="1"/>
      <c r="V1048383" s="1"/>
      <c r="W1048383" s="1"/>
      <c r="X1048383" s="1"/>
      <c r="Y1048383" s="1"/>
      <c r="Z1048383" s="1"/>
      <c r="AA1048383" s="1"/>
      <c r="AB1048383" s="1"/>
      <c r="AC1048383" s="1"/>
      <c r="AD1048383" s="1"/>
      <c r="AE1048383" s="1"/>
      <c r="AF1048383" s="1"/>
      <c r="AG1048383" s="1"/>
      <c r="AH1048383" s="1"/>
      <c r="AI1048383" s="1"/>
      <c r="AJ1048383" s="1"/>
      <c r="AK1048383" s="1"/>
      <c r="AL1048383" s="1"/>
      <c r="AM1048383" s="1"/>
      <c r="AN1048383" s="1"/>
      <c r="AO1048383" s="1"/>
      <c r="AP1048383" s="1"/>
    </row>
  </sheetData>
  <mergeCells count="15">
    <mergeCell ref="M4:Q4"/>
    <mergeCell ref="B7:B236"/>
    <mergeCell ref="C7:C8"/>
    <mergeCell ref="R75:R78"/>
    <mergeCell ref="R121:R124"/>
    <mergeCell ref="R167:R170"/>
    <mergeCell ref="R213:R216"/>
    <mergeCell ref="R59:R62"/>
    <mergeCell ref="R86:R89"/>
    <mergeCell ref="R105:R108"/>
    <mergeCell ref="R132:R135"/>
    <mergeCell ref="R151:R154"/>
    <mergeCell ref="R178:R181"/>
    <mergeCell ref="R197:R200"/>
    <mergeCell ref="R224:R227"/>
  </mergeCells>
  <phoneticPr fontId="2" type="noConversion"/>
  <hyperlinks>
    <hyperlink ref="R75" r:id="rId1"/>
    <hyperlink ref="R121" r:id="rId2"/>
    <hyperlink ref="R167" r:id="rId3"/>
    <hyperlink ref="R213" r:id="rId4"/>
    <hyperlink ref="R59" r:id="rId5"/>
    <hyperlink ref="R86" r:id="rId6"/>
    <hyperlink ref="R105" r:id="rId7"/>
    <hyperlink ref="R132" r:id="rId8"/>
    <hyperlink ref="R151" r:id="rId9"/>
    <hyperlink ref="R178" r:id="rId10"/>
    <hyperlink ref="R197" r:id="rId11"/>
    <hyperlink ref="R224" r:id="rId12"/>
  </hyperlinks>
  <pageMargins left="0.7" right="0.7" top="0.75" bottom="0.75" header="0.3" footer="0.3"/>
  <pageSetup paperSize="9" orientation="portrait" r:id="rId1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59999389629810485"/>
  </sheetPr>
  <dimension ref="B1:AP1048333"/>
  <sheetViews>
    <sheetView zoomScaleNormal="100" workbookViewId="0">
      <pane ySplit="6" topLeftCell="A152" activePane="bottomLeft" state="frozen"/>
      <selection pane="bottomLeft" activeCell="F3" sqref="F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C208_2</v>
      </c>
      <c r="C2" s="97" t="s">
        <v>2346</v>
      </c>
      <c r="L2" s="71"/>
      <c r="M2" s="73" t="s">
        <v>256</v>
      </c>
      <c r="N2" s="72" t="s">
        <v>254</v>
      </c>
      <c r="O2" s="73" t="s">
        <v>253</v>
      </c>
      <c r="P2" s="73" t="s">
        <v>255</v>
      </c>
      <c r="Q2" s="74" t="s">
        <v>252</v>
      </c>
    </row>
    <row r="3" spans="2:42" ht="24.95" customHeight="1">
      <c r="C3" s="1" t="s">
        <v>2431</v>
      </c>
      <c r="G3" s="230"/>
      <c r="L3" s="76" t="s">
        <v>123</v>
      </c>
      <c r="M3" s="70">
        <f>P3+Q3</f>
        <v>82.6</v>
      </c>
      <c r="N3" s="169">
        <f>P3/(P3+Q3)</f>
        <v>0.98999999999999988</v>
      </c>
      <c r="O3" s="70">
        <f>SUM(O53:O192)</f>
        <v>13.379999999999997</v>
      </c>
      <c r="P3" s="70">
        <f>SUM(P53:P192)</f>
        <v>81.773999999999987</v>
      </c>
      <c r="Q3" s="77">
        <f>SUM(Q53:Q192)</f>
        <v>0.82600000000000062</v>
      </c>
    </row>
    <row r="4" spans="2:42" ht="24.95" customHeight="1" thickBot="1">
      <c r="L4" s="75" t="s">
        <v>124</v>
      </c>
      <c r="M4" s="554">
        <f>(O3+P3)/(M3+O3)</f>
        <v>0.9913940404250885</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34" t="str">
        <f ca="1">B2</f>
        <v>C208_2</v>
      </c>
      <c r="C7" s="566" t="str">
        <f>C2</f>
        <v>DIO: Buffer, Photo-Coupler &amp; Photo-MOS(Ch.2)</v>
      </c>
      <c r="D7" s="34" t="s">
        <v>2433</v>
      </c>
      <c r="E7" s="35" t="s">
        <v>890</v>
      </c>
      <c r="F7" s="36" t="s">
        <v>1291</v>
      </c>
      <c r="G7" s="37" t="s">
        <v>12</v>
      </c>
      <c r="H7" s="38">
        <v>0.8</v>
      </c>
      <c r="I7" s="203" t="s">
        <v>25</v>
      </c>
      <c r="J7" s="95" t="s">
        <v>2494</v>
      </c>
      <c r="K7" s="203" t="s">
        <v>28</v>
      </c>
      <c r="L7" s="211" t="s">
        <v>2198</v>
      </c>
      <c r="M7" s="84">
        <v>0.2</v>
      </c>
      <c r="N7" s="38">
        <f t="shared" ref="N7:N70" si="0">IF(K7="Detected", 0.99,0)</f>
        <v>0.99</v>
      </c>
      <c r="O7" s="79">
        <f t="shared" ref="O7:O70" si="1">IF(I7="Safe", M7*H7,0)</f>
        <v>0</v>
      </c>
      <c r="P7" s="79">
        <f t="shared" ref="P7:P70" si="2">IF(I7="Dangerous",M7*H7*N7,0)</f>
        <v>0.15840000000000004</v>
      </c>
      <c r="Q7" s="157">
        <f t="shared" ref="Q7:Q70" si="3">IF(P7=0,0,M7*H7*(1-N7))</f>
        <v>1.6000000000000018E-3</v>
      </c>
      <c r="R7" s="200"/>
    </row>
    <row r="8" spans="2:42" s="3" customFormat="1" ht="27.95" customHeight="1">
      <c r="B8" s="236"/>
      <c r="C8" s="567"/>
      <c r="D8" s="20"/>
      <c r="E8" s="21"/>
      <c r="F8" s="31"/>
      <c r="G8" s="14" t="s">
        <v>13</v>
      </c>
      <c r="H8" s="15">
        <v>0.1</v>
      </c>
      <c r="I8" s="165" t="s">
        <v>19</v>
      </c>
      <c r="J8" s="13" t="s">
        <v>946</v>
      </c>
      <c r="K8" s="165" t="s">
        <v>18</v>
      </c>
      <c r="L8" s="13" t="s">
        <v>109</v>
      </c>
      <c r="M8" s="85">
        <f>M7</f>
        <v>0.2</v>
      </c>
      <c r="N8" s="15">
        <f t="shared" si="0"/>
        <v>0</v>
      </c>
      <c r="O8" s="78">
        <f t="shared" si="1"/>
        <v>2.0000000000000004E-2</v>
      </c>
      <c r="P8" s="78">
        <f t="shared" si="2"/>
        <v>0</v>
      </c>
      <c r="Q8" s="153">
        <f t="shared" si="3"/>
        <v>0</v>
      </c>
      <c r="R8" s="238"/>
    </row>
    <row r="9" spans="2:42" s="3" customFormat="1" ht="27.95" customHeight="1">
      <c r="B9" s="236"/>
      <c r="C9" s="244"/>
      <c r="D9" s="20"/>
      <c r="E9" s="21"/>
      <c r="F9" s="31"/>
      <c r="G9" s="90" t="s">
        <v>14</v>
      </c>
      <c r="H9" s="172">
        <v>0.1</v>
      </c>
      <c r="I9" s="179" t="s">
        <v>19</v>
      </c>
      <c r="J9" s="13" t="s">
        <v>946</v>
      </c>
      <c r="K9" s="165" t="s">
        <v>18</v>
      </c>
      <c r="L9" s="13" t="s">
        <v>109</v>
      </c>
      <c r="M9" s="93">
        <f>M8</f>
        <v>0.2</v>
      </c>
      <c r="N9" s="15">
        <f t="shared" si="0"/>
        <v>0</v>
      </c>
      <c r="O9" s="78">
        <f t="shared" si="1"/>
        <v>2.0000000000000004E-2</v>
      </c>
      <c r="P9" s="78">
        <f t="shared" si="2"/>
        <v>0</v>
      </c>
      <c r="Q9" s="153">
        <f t="shared" si="3"/>
        <v>0</v>
      </c>
      <c r="R9" s="238"/>
    </row>
    <row r="10" spans="2:42" s="3" customFormat="1" ht="27.95" customHeight="1">
      <c r="B10" s="236"/>
      <c r="C10" s="212" t="s">
        <v>2432</v>
      </c>
      <c r="D10" s="17" t="s">
        <v>2434</v>
      </c>
      <c r="E10" s="18" t="s">
        <v>890</v>
      </c>
      <c r="F10" s="19" t="s">
        <v>1292</v>
      </c>
      <c r="G10" s="14" t="s">
        <v>12</v>
      </c>
      <c r="H10" s="15">
        <v>0.8</v>
      </c>
      <c r="I10" s="179" t="s">
        <v>19</v>
      </c>
      <c r="J10" s="13" t="s">
        <v>946</v>
      </c>
      <c r="K10" s="165" t="s">
        <v>18</v>
      </c>
      <c r="L10" s="13" t="s">
        <v>109</v>
      </c>
      <c r="M10" s="85">
        <v>0.2</v>
      </c>
      <c r="N10" s="15">
        <f t="shared" si="0"/>
        <v>0</v>
      </c>
      <c r="O10" s="78">
        <f t="shared" si="1"/>
        <v>0.16000000000000003</v>
      </c>
      <c r="P10" s="78">
        <f t="shared" si="2"/>
        <v>0</v>
      </c>
      <c r="Q10" s="153">
        <f t="shared" si="3"/>
        <v>0</v>
      </c>
      <c r="R10" s="238"/>
    </row>
    <row r="11" spans="2:42" s="3" customFormat="1" ht="27.95" customHeight="1">
      <c r="B11" s="236"/>
      <c r="C11" s="244"/>
      <c r="D11" s="20"/>
      <c r="E11" s="21"/>
      <c r="F11" s="31"/>
      <c r="G11" s="14" t="s">
        <v>13</v>
      </c>
      <c r="H11" s="15">
        <v>0.1</v>
      </c>
      <c r="I11" s="165" t="s">
        <v>25</v>
      </c>
      <c r="J11" s="13" t="s">
        <v>2495</v>
      </c>
      <c r="K11" s="165" t="s">
        <v>28</v>
      </c>
      <c r="L11" s="206" t="s">
        <v>2194</v>
      </c>
      <c r="M11" s="85">
        <f>M10</f>
        <v>0.2</v>
      </c>
      <c r="N11" s="15">
        <f t="shared" si="0"/>
        <v>0.99</v>
      </c>
      <c r="O11" s="78">
        <f t="shared" si="1"/>
        <v>0</v>
      </c>
      <c r="P11" s="78">
        <f t="shared" si="2"/>
        <v>1.9800000000000005E-2</v>
      </c>
      <c r="Q11" s="153">
        <f t="shared" si="3"/>
        <v>2.0000000000000023E-4</v>
      </c>
      <c r="R11" s="238"/>
    </row>
    <row r="12" spans="2:42" s="3" customFormat="1" ht="27.95" customHeight="1">
      <c r="B12" s="236"/>
      <c r="C12" s="244"/>
      <c r="D12" s="20"/>
      <c r="E12" s="21"/>
      <c r="F12" s="31"/>
      <c r="G12" s="90" t="s">
        <v>14</v>
      </c>
      <c r="H12" s="172">
        <v>0.1</v>
      </c>
      <c r="I12" s="179" t="s">
        <v>19</v>
      </c>
      <c r="J12" s="180" t="s">
        <v>946</v>
      </c>
      <c r="K12" s="179" t="s">
        <v>18</v>
      </c>
      <c r="L12" s="180" t="s">
        <v>109</v>
      </c>
      <c r="M12" s="93">
        <f>M11</f>
        <v>0.2</v>
      </c>
      <c r="N12" s="15">
        <f t="shared" si="0"/>
        <v>0</v>
      </c>
      <c r="O12" s="78">
        <f t="shared" si="1"/>
        <v>2.0000000000000004E-2</v>
      </c>
      <c r="P12" s="78">
        <f t="shared" si="2"/>
        <v>0</v>
      </c>
      <c r="Q12" s="153">
        <f t="shared" si="3"/>
        <v>0</v>
      </c>
      <c r="R12" s="238"/>
    </row>
    <row r="13" spans="2:42" s="3" customFormat="1" ht="27.95" customHeight="1">
      <c r="B13" s="236"/>
      <c r="C13" s="244"/>
      <c r="D13" s="17" t="s">
        <v>2435</v>
      </c>
      <c r="E13" s="18" t="s">
        <v>1240</v>
      </c>
      <c r="F13" s="19" t="s">
        <v>1295</v>
      </c>
      <c r="G13" s="168" t="s">
        <v>1326</v>
      </c>
      <c r="H13" s="164">
        <v>0.3</v>
      </c>
      <c r="I13" s="165" t="s">
        <v>25</v>
      </c>
      <c r="J13" s="13" t="s">
        <v>2495</v>
      </c>
      <c r="K13" s="165" t="s">
        <v>28</v>
      </c>
      <c r="L13" s="206" t="s">
        <v>2194</v>
      </c>
      <c r="M13" s="85">
        <v>10</v>
      </c>
      <c r="N13" s="15">
        <f t="shared" si="0"/>
        <v>0.99</v>
      </c>
      <c r="O13" s="78">
        <f t="shared" si="1"/>
        <v>0</v>
      </c>
      <c r="P13" s="78">
        <f t="shared" si="2"/>
        <v>2.9699999999999998</v>
      </c>
      <c r="Q13" s="153">
        <f t="shared" si="3"/>
        <v>3.0000000000000027E-2</v>
      </c>
      <c r="R13" s="557" t="s">
        <v>4480</v>
      </c>
    </row>
    <row r="14" spans="2:42" s="3" customFormat="1" ht="27.95" customHeight="1">
      <c r="B14" s="236"/>
      <c r="C14" s="244"/>
      <c r="D14" s="20"/>
      <c r="E14" s="21"/>
      <c r="F14" s="31"/>
      <c r="G14" s="168" t="s">
        <v>1327</v>
      </c>
      <c r="H14" s="164">
        <v>0.3</v>
      </c>
      <c r="I14" s="161" t="s">
        <v>25</v>
      </c>
      <c r="J14" s="13" t="s">
        <v>2495</v>
      </c>
      <c r="K14" s="161" t="s">
        <v>28</v>
      </c>
      <c r="L14" s="206" t="s">
        <v>2194</v>
      </c>
      <c r="M14" s="85">
        <f>M13</f>
        <v>10</v>
      </c>
      <c r="N14" s="15">
        <f t="shared" si="0"/>
        <v>0.99</v>
      </c>
      <c r="O14" s="78">
        <f t="shared" si="1"/>
        <v>0</v>
      </c>
      <c r="P14" s="78">
        <f t="shared" si="2"/>
        <v>2.9699999999999998</v>
      </c>
      <c r="Q14" s="153">
        <f t="shared" si="3"/>
        <v>3.0000000000000027E-2</v>
      </c>
      <c r="R14" s="558"/>
    </row>
    <row r="15" spans="2:42" s="3" customFormat="1" ht="27.95" customHeight="1">
      <c r="B15" s="236"/>
      <c r="C15" s="244"/>
      <c r="D15" s="20"/>
      <c r="E15" s="21"/>
      <c r="F15" s="31"/>
      <c r="G15" s="168" t="s">
        <v>1328</v>
      </c>
      <c r="H15" s="164">
        <v>0.3</v>
      </c>
      <c r="I15" s="165" t="s">
        <v>25</v>
      </c>
      <c r="J15" s="162" t="s">
        <v>2496</v>
      </c>
      <c r="K15" s="161" t="s">
        <v>28</v>
      </c>
      <c r="L15" s="206" t="s">
        <v>2194</v>
      </c>
      <c r="M15" s="85">
        <f>M14</f>
        <v>10</v>
      </c>
      <c r="N15" s="15">
        <f t="shared" si="0"/>
        <v>0.99</v>
      </c>
      <c r="O15" s="78">
        <f t="shared" si="1"/>
        <v>0</v>
      </c>
      <c r="P15" s="78">
        <f t="shared" si="2"/>
        <v>2.9699999999999998</v>
      </c>
      <c r="Q15" s="153">
        <f t="shared" si="3"/>
        <v>3.0000000000000027E-2</v>
      </c>
      <c r="R15" s="558"/>
    </row>
    <row r="16" spans="2:42" s="3" customFormat="1" ht="39.950000000000003" customHeight="1">
      <c r="B16" s="236"/>
      <c r="C16" s="244"/>
      <c r="D16" s="20"/>
      <c r="E16" s="21"/>
      <c r="F16" s="31"/>
      <c r="G16" s="168" t="s">
        <v>1329</v>
      </c>
      <c r="H16" s="164">
        <v>0.1</v>
      </c>
      <c r="I16" s="165" t="s">
        <v>25</v>
      </c>
      <c r="J16" s="162" t="s">
        <v>2497</v>
      </c>
      <c r="K16" s="165" t="s">
        <v>28</v>
      </c>
      <c r="L16" s="206" t="s">
        <v>2194</v>
      </c>
      <c r="M16" s="93">
        <f>M15</f>
        <v>10</v>
      </c>
      <c r="N16" s="15">
        <f t="shared" si="0"/>
        <v>0.99</v>
      </c>
      <c r="O16" s="78">
        <f t="shared" si="1"/>
        <v>0</v>
      </c>
      <c r="P16" s="78">
        <f t="shared" si="2"/>
        <v>0.99</v>
      </c>
      <c r="Q16" s="153">
        <f t="shared" si="3"/>
        <v>1.0000000000000009E-2</v>
      </c>
      <c r="R16" s="559"/>
    </row>
    <row r="17" spans="2:18" s="3" customFormat="1" ht="27.95" customHeight="1">
      <c r="B17" s="236"/>
      <c r="C17" s="244"/>
      <c r="D17" s="17" t="s">
        <v>2436</v>
      </c>
      <c r="E17" s="18" t="s">
        <v>890</v>
      </c>
      <c r="F17" s="19" t="s">
        <v>1302</v>
      </c>
      <c r="G17" s="14" t="s">
        <v>12</v>
      </c>
      <c r="H17" s="15">
        <v>0.8</v>
      </c>
      <c r="I17" s="165" t="s">
        <v>25</v>
      </c>
      <c r="J17" s="13" t="s">
        <v>2495</v>
      </c>
      <c r="K17" s="165" t="s">
        <v>28</v>
      </c>
      <c r="L17" s="206" t="s">
        <v>2194</v>
      </c>
      <c r="M17" s="85">
        <v>0.2</v>
      </c>
      <c r="N17" s="15">
        <f t="shared" si="0"/>
        <v>0.99</v>
      </c>
      <c r="O17" s="78">
        <f t="shared" si="1"/>
        <v>0</v>
      </c>
      <c r="P17" s="78">
        <f t="shared" si="2"/>
        <v>0.15840000000000004</v>
      </c>
      <c r="Q17" s="153">
        <f t="shared" si="3"/>
        <v>1.6000000000000018E-3</v>
      </c>
      <c r="R17" s="238"/>
    </row>
    <row r="18" spans="2:18" s="3" customFormat="1" ht="27.95" customHeight="1">
      <c r="B18" s="236"/>
      <c r="C18" s="244"/>
      <c r="D18" s="20"/>
      <c r="E18" s="21"/>
      <c r="F18" s="31"/>
      <c r="G18" s="14" t="s">
        <v>13</v>
      </c>
      <c r="H18" s="15">
        <v>0.1</v>
      </c>
      <c r="I18" s="165" t="s">
        <v>19</v>
      </c>
      <c r="J18" s="180" t="s">
        <v>946</v>
      </c>
      <c r="K18" s="179" t="s">
        <v>18</v>
      </c>
      <c r="L18" s="173" t="s">
        <v>109</v>
      </c>
      <c r="M18" s="85">
        <f>M17</f>
        <v>0.2</v>
      </c>
      <c r="N18" s="15">
        <f t="shared" si="0"/>
        <v>0</v>
      </c>
      <c r="O18" s="78">
        <f t="shared" si="1"/>
        <v>2.0000000000000004E-2</v>
      </c>
      <c r="P18" s="78">
        <f t="shared" si="2"/>
        <v>0</v>
      </c>
      <c r="Q18" s="153">
        <f t="shared" si="3"/>
        <v>0</v>
      </c>
      <c r="R18" s="238"/>
    </row>
    <row r="19" spans="2:18" s="3" customFormat="1" ht="27.95" customHeight="1">
      <c r="B19" s="236"/>
      <c r="C19" s="244"/>
      <c r="D19" s="20"/>
      <c r="E19" s="21"/>
      <c r="F19" s="31"/>
      <c r="G19" s="90" t="s">
        <v>14</v>
      </c>
      <c r="H19" s="172">
        <v>0.1</v>
      </c>
      <c r="I19" s="179" t="s">
        <v>19</v>
      </c>
      <c r="J19" s="180" t="s">
        <v>946</v>
      </c>
      <c r="K19" s="179" t="s">
        <v>18</v>
      </c>
      <c r="L19" s="173" t="s">
        <v>109</v>
      </c>
      <c r="M19" s="93">
        <f>M18</f>
        <v>0.2</v>
      </c>
      <c r="N19" s="15">
        <f t="shared" si="0"/>
        <v>0</v>
      </c>
      <c r="O19" s="78">
        <f t="shared" si="1"/>
        <v>2.0000000000000004E-2</v>
      </c>
      <c r="P19" s="78">
        <f t="shared" si="2"/>
        <v>0</v>
      </c>
      <c r="Q19" s="153">
        <f t="shared" si="3"/>
        <v>0</v>
      </c>
      <c r="R19" s="238"/>
    </row>
    <row r="20" spans="2:18" s="3" customFormat="1" ht="27.95" customHeight="1">
      <c r="B20" s="236"/>
      <c r="C20" s="244"/>
      <c r="D20" s="17" t="s">
        <v>2437</v>
      </c>
      <c r="E20" s="18" t="s">
        <v>890</v>
      </c>
      <c r="F20" s="19" t="s">
        <v>1303</v>
      </c>
      <c r="G20" s="14" t="s">
        <v>12</v>
      </c>
      <c r="H20" s="15">
        <v>0.8</v>
      </c>
      <c r="I20" s="179" t="s">
        <v>19</v>
      </c>
      <c r="J20" s="180" t="s">
        <v>946</v>
      </c>
      <c r="K20" s="179" t="s">
        <v>18</v>
      </c>
      <c r="L20" s="173" t="s">
        <v>109</v>
      </c>
      <c r="M20" s="85">
        <v>0.2</v>
      </c>
      <c r="N20" s="15">
        <f t="shared" si="0"/>
        <v>0</v>
      </c>
      <c r="O20" s="78">
        <f t="shared" si="1"/>
        <v>0.16000000000000003</v>
      </c>
      <c r="P20" s="78">
        <f t="shared" si="2"/>
        <v>0</v>
      </c>
      <c r="Q20" s="153">
        <f t="shared" si="3"/>
        <v>0</v>
      </c>
      <c r="R20" s="238"/>
    </row>
    <row r="21" spans="2:18" s="3" customFormat="1" ht="27.95" customHeight="1">
      <c r="B21" s="236"/>
      <c r="C21" s="244"/>
      <c r="D21" s="20"/>
      <c r="E21" s="21"/>
      <c r="F21" s="31"/>
      <c r="G21" s="14" t="s">
        <v>13</v>
      </c>
      <c r="H21" s="15">
        <v>0.1</v>
      </c>
      <c r="I21" s="165" t="s">
        <v>25</v>
      </c>
      <c r="J21" s="13" t="s">
        <v>2495</v>
      </c>
      <c r="K21" s="165" t="s">
        <v>28</v>
      </c>
      <c r="L21" s="206" t="s">
        <v>2194</v>
      </c>
      <c r="M21" s="85">
        <f>M20</f>
        <v>0.2</v>
      </c>
      <c r="N21" s="15">
        <f t="shared" si="0"/>
        <v>0.99</v>
      </c>
      <c r="O21" s="78">
        <f t="shared" si="1"/>
        <v>0</v>
      </c>
      <c r="P21" s="78">
        <f t="shared" si="2"/>
        <v>1.9800000000000005E-2</v>
      </c>
      <c r="Q21" s="153">
        <f t="shared" si="3"/>
        <v>2.0000000000000023E-4</v>
      </c>
      <c r="R21" s="238"/>
    </row>
    <row r="22" spans="2:18" s="3" customFormat="1" ht="27.95" customHeight="1">
      <c r="B22" s="236"/>
      <c r="C22" s="244"/>
      <c r="D22" s="20"/>
      <c r="E22" s="21"/>
      <c r="F22" s="31"/>
      <c r="G22" s="90" t="s">
        <v>14</v>
      </c>
      <c r="H22" s="172">
        <v>0.1</v>
      </c>
      <c r="I22" s="179" t="s">
        <v>19</v>
      </c>
      <c r="J22" s="180" t="s">
        <v>946</v>
      </c>
      <c r="K22" s="179" t="s">
        <v>18</v>
      </c>
      <c r="L22" s="173" t="s">
        <v>109</v>
      </c>
      <c r="M22" s="93">
        <f>M21</f>
        <v>0.2</v>
      </c>
      <c r="N22" s="15">
        <f t="shared" si="0"/>
        <v>0</v>
      </c>
      <c r="O22" s="78">
        <f t="shared" si="1"/>
        <v>2.0000000000000004E-2</v>
      </c>
      <c r="P22" s="78">
        <f t="shared" si="2"/>
        <v>0</v>
      </c>
      <c r="Q22" s="153">
        <f t="shared" si="3"/>
        <v>0</v>
      </c>
      <c r="R22" s="238"/>
    </row>
    <row r="23" spans="2:18" s="3" customFormat="1" ht="27.95" customHeight="1">
      <c r="B23" s="236"/>
      <c r="C23" s="244"/>
      <c r="D23" s="17" t="s">
        <v>2438</v>
      </c>
      <c r="E23" s="18" t="s">
        <v>22</v>
      </c>
      <c r="F23" s="19" t="s">
        <v>3808</v>
      </c>
      <c r="G23" s="14" t="s">
        <v>12</v>
      </c>
      <c r="H23" s="15">
        <v>0.4</v>
      </c>
      <c r="I23" s="179" t="s">
        <v>19</v>
      </c>
      <c r="J23" s="180" t="s">
        <v>946</v>
      </c>
      <c r="K23" s="179" t="s">
        <v>18</v>
      </c>
      <c r="L23" s="173" t="s">
        <v>109</v>
      </c>
      <c r="M23" s="85">
        <v>2</v>
      </c>
      <c r="N23" s="15">
        <f t="shared" si="0"/>
        <v>0</v>
      </c>
      <c r="O23" s="78">
        <f t="shared" si="1"/>
        <v>0.8</v>
      </c>
      <c r="P23" s="78">
        <f t="shared" si="2"/>
        <v>0</v>
      </c>
      <c r="Q23" s="153">
        <f t="shared" si="3"/>
        <v>0</v>
      </c>
      <c r="R23" s="238"/>
    </row>
    <row r="24" spans="2:18" s="3" customFormat="1" ht="27.95" customHeight="1">
      <c r="B24" s="236"/>
      <c r="C24" s="244"/>
      <c r="D24" s="20"/>
      <c r="E24" s="21"/>
      <c r="F24" s="31"/>
      <c r="G24" s="14" t="s">
        <v>13</v>
      </c>
      <c r="H24" s="15">
        <v>0.4</v>
      </c>
      <c r="I24" s="165" t="s">
        <v>25</v>
      </c>
      <c r="J24" s="13" t="s">
        <v>2495</v>
      </c>
      <c r="K24" s="165" t="s">
        <v>28</v>
      </c>
      <c r="L24" s="206" t="s">
        <v>2194</v>
      </c>
      <c r="M24" s="85">
        <f>M23</f>
        <v>2</v>
      </c>
      <c r="N24" s="15">
        <f t="shared" si="0"/>
        <v>0.99</v>
      </c>
      <c r="O24" s="78">
        <f t="shared" si="1"/>
        <v>0</v>
      </c>
      <c r="P24" s="78">
        <f t="shared" si="2"/>
        <v>0.79200000000000004</v>
      </c>
      <c r="Q24" s="153">
        <f t="shared" si="3"/>
        <v>8.0000000000000071E-3</v>
      </c>
      <c r="R24" s="238"/>
    </row>
    <row r="25" spans="2:18" s="3" customFormat="1" ht="27.95" customHeight="1">
      <c r="B25" s="236"/>
      <c r="C25" s="244"/>
      <c r="D25" s="20"/>
      <c r="E25" s="21"/>
      <c r="F25" s="31"/>
      <c r="G25" s="90" t="s">
        <v>14</v>
      </c>
      <c r="H25" s="172">
        <v>0.2</v>
      </c>
      <c r="I25" s="179" t="s">
        <v>19</v>
      </c>
      <c r="J25" s="180" t="s">
        <v>946</v>
      </c>
      <c r="K25" s="179" t="s">
        <v>18</v>
      </c>
      <c r="L25" s="173" t="s">
        <v>109</v>
      </c>
      <c r="M25" s="85">
        <f>M24</f>
        <v>2</v>
      </c>
      <c r="N25" s="15">
        <f t="shared" si="0"/>
        <v>0</v>
      </c>
      <c r="O25" s="78">
        <f t="shared" si="1"/>
        <v>0.4</v>
      </c>
      <c r="P25" s="78">
        <f t="shared" si="2"/>
        <v>0</v>
      </c>
      <c r="Q25" s="153">
        <f t="shared" si="3"/>
        <v>0</v>
      </c>
      <c r="R25" s="238"/>
    </row>
    <row r="26" spans="2:18" s="3" customFormat="1" ht="27.95" customHeight="1">
      <c r="B26" s="236"/>
      <c r="C26" s="244"/>
      <c r="D26" s="17" t="s">
        <v>2439</v>
      </c>
      <c r="E26" s="18" t="s">
        <v>22</v>
      </c>
      <c r="F26" s="19" t="s">
        <v>819</v>
      </c>
      <c r="G26" s="14" t="s">
        <v>12</v>
      </c>
      <c r="H26" s="15">
        <v>0.4</v>
      </c>
      <c r="I26" s="179" t="s">
        <v>19</v>
      </c>
      <c r="J26" s="180" t="s">
        <v>946</v>
      </c>
      <c r="K26" s="179" t="s">
        <v>18</v>
      </c>
      <c r="L26" s="173" t="s">
        <v>109</v>
      </c>
      <c r="M26" s="85">
        <v>2</v>
      </c>
      <c r="N26" s="15">
        <f t="shared" si="0"/>
        <v>0</v>
      </c>
      <c r="O26" s="78">
        <f t="shared" si="1"/>
        <v>0.8</v>
      </c>
      <c r="P26" s="78">
        <f t="shared" si="2"/>
        <v>0</v>
      </c>
      <c r="Q26" s="153">
        <f t="shared" si="3"/>
        <v>0</v>
      </c>
      <c r="R26" s="238"/>
    </row>
    <row r="27" spans="2:18" s="3" customFormat="1" ht="27.95" customHeight="1">
      <c r="B27" s="236"/>
      <c r="C27" s="244"/>
      <c r="D27" s="20"/>
      <c r="E27" s="21"/>
      <c r="F27" s="31"/>
      <c r="G27" s="14" t="s">
        <v>13</v>
      </c>
      <c r="H27" s="15">
        <v>0.4</v>
      </c>
      <c r="I27" s="165" t="s">
        <v>25</v>
      </c>
      <c r="J27" s="13" t="s">
        <v>2498</v>
      </c>
      <c r="K27" s="16" t="s">
        <v>20</v>
      </c>
      <c r="L27" s="206" t="s">
        <v>2194</v>
      </c>
      <c r="M27" s="209">
        <f>M26</f>
        <v>2</v>
      </c>
      <c r="N27" s="15">
        <f t="shared" si="0"/>
        <v>0.99</v>
      </c>
      <c r="O27" s="78">
        <f t="shared" si="1"/>
        <v>0</v>
      </c>
      <c r="P27" s="78">
        <f t="shared" si="2"/>
        <v>0.79200000000000004</v>
      </c>
      <c r="Q27" s="153">
        <f t="shared" si="3"/>
        <v>8.0000000000000071E-3</v>
      </c>
      <c r="R27" s="238"/>
    </row>
    <row r="28" spans="2:18" s="3" customFormat="1" ht="27.95" customHeight="1">
      <c r="B28" s="236"/>
      <c r="C28" s="244"/>
      <c r="D28" s="20"/>
      <c r="E28" s="21"/>
      <c r="F28" s="31"/>
      <c r="G28" s="90" t="s">
        <v>14</v>
      </c>
      <c r="H28" s="172">
        <v>0.2</v>
      </c>
      <c r="I28" s="179" t="s">
        <v>19</v>
      </c>
      <c r="J28" s="180" t="s">
        <v>946</v>
      </c>
      <c r="K28" s="179" t="s">
        <v>18</v>
      </c>
      <c r="L28" s="173" t="s">
        <v>109</v>
      </c>
      <c r="M28" s="85">
        <f>M27</f>
        <v>2</v>
      </c>
      <c r="N28" s="15">
        <f t="shared" si="0"/>
        <v>0</v>
      </c>
      <c r="O28" s="78">
        <f t="shared" si="1"/>
        <v>0.4</v>
      </c>
      <c r="P28" s="78">
        <f t="shared" si="2"/>
        <v>0</v>
      </c>
      <c r="Q28" s="153">
        <f t="shared" si="3"/>
        <v>0</v>
      </c>
      <c r="R28" s="238"/>
    </row>
    <row r="29" spans="2:18" s="3" customFormat="1" ht="27.95" customHeight="1">
      <c r="B29" s="236"/>
      <c r="C29" s="244"/>
      <c r="D29" s="17" t="s">
        <v>2440</v>
      </c>
      <c r="E29" s="18" t="s">
        <v>899</v>
      </c>
      <c r="F29" s="19" t="s">
        <v>1331</v>
      </c>
      <c r="G29" s="168" t="s">
        <v>356</v>
      </c>
      <c r="H29" s="164">
        <v>0.25</v>
      </c>
      <c r="I29" s="165" t="s">
        <v>25</v>
      </c>
      <c r="J29" s="13" t="s">
        <v>2495</v>
      </c>
      <c r="K29" s="165" t="s">
        <v>28</v>
      </c>
      <c r="L29" s="206" t="s">
        <v>2194</v>
      </c>
      <c r="M29" s="85">
        <v>0.69</v>
      </c>
      <c r="N29" s="15">
        <f t="shared" si="0"/>
        <v>0.99</v>
      </c>
      <c r="O29" s="78">
        <f t="shared" si="1"/>
        <v>0</v>
      </c>
      <c r="P29" s="78">
        <f t="shared" si="2"/>
        <v>0.17077499999999998</v>
      </c>
      <c r="Q29" s="153">
        <f t="shared" si="3"/>
        <v>1.7250000000000015E-3</v>
      </c>
      <c r="R29" s="557" t="s">
        <v>4477</v>
      </c>
    </row>
    <row r="30" spans="2:18" s="3" customFormat="1" ht="27.95" customHeight="1">
      <c r="B30" s="236"/>
      <c r="C30" s="244"/>
      <c r="D30" s="20"/>
      <c r="E30" s="21"/>
      <c r="F30" s="31"/>
      <c r="G30" s="168" t="s">
        <v>886</v>
      </c>
      <c r="H30" s="164">
        <v>0.25</v>
      </c>
      <c r="I30" s="16" t="s">
        <v>25</v>
      </c>
      <c r="J30" s="13" t="s">
        <v>2497</v>
      </c>
      <c r="K30" s="16" t="s">
        <v>28</v>
      </c>
      <c r="L30" s="206" t="s">
        <v>2194</v>
      </c>
      <c r="M30" s="85">
        <f>M29</f>
        <v>0.69</v>
      </c>
      <c r="N30" s="15">
        <f t="shared" si="0"/>
        <v>0.99</v>
      </c>
      <c r="O30" s="78">
        <f t="shared" si="1"/>
        <v>0</v>
      </c>
      <c r="P30" s="78">
        <f t="shared" si="2"/>
        <v>0.17077499999999998</v>
      </c>
      <c r="Q30" s="153">
        <f t="shared" si="3"/>
        <v>1.7250000000000015E-3</v>
      </c>
      <c r="R30" s="558"/>
    </row>
    <row r="31" spans="2:18" s="3" customFormat="1" ht="27.95" customHeight="1">
      <c r="B31" s="236"/>
      <c r="C31" s="244"/>
      <c r="D31" s="20"/>
      <c r="E31" s="21"/>
      <c r="F31" s="31"/>
      <c r="G31" s="168" t="s">
        <v>887</v>
      </c>
      <c r="H31" s="164">
        <v>0.25</v>
      </c>
      <c r="I31" s="16" t="s">
        <v>25</v>
      </c>
      <c r="J31" s="13" t="s">
        <v>2497</v>
      </c>
      <c r="K31" s="16" t="s">
        <v>28</v>
      </c>
      <c r="L31" s="206" t="s">
        <v>2194</v>
      </c>
      <c r="M31" s="85">
        <f>M30</f>
        <v>0.69</v>
      </c>
      <c r="N31" s="15">
        <f t="shared" si="0"/>
        <v>0.99</v>
      </c>
      <c r="O31" s="78">
        <f t="shared" si="1"/>
        <v>0</v>
      </c>
      <c r="P31" s="78">
        <f t="shared" si="2"/>
        <v>0.17077499999999998</v>
      </c>
      <c r="Q31" s="153">
        <f t="shared" si="3"/>
        <v>1.7250000000000015E-3</v>
      </c>
      <c r="R31" s="558"/>
    </row>
    <row r="32" spans="2:18" s="3" customFormat="1" ht="27.95" customHeight="1">
      <c r="B32" s="236"/>
      <c r="C32" s="244"/>
      <c r="D32" s="20"/>
      <c r="E32" s="21"/>
      <c r="F32" s="31"/>
      <c r="G32" s="186" t="s">
        <v>359</v>
      </c>
      <c r="H32" s="183">
        <v>0.25</v>
      </c>
      <c r="I32" s="165" t="s">
        <v>25</v>
      </c>
      <c r="J32" s="13" t="s">
        <v>2495</v>
      </c>
      <c r="K32" s="165" t="s">
        <v>28</v>
      </c>
      <c r="L32" s="206" t="s">
        <v>2194</v>
      </c>
      <c r="M32" s="93">
        <f>M31</f>
        <v>0.69</v>
      </c>
      <c r="N32" s="15">
        <f t="shared" si="0"/>
        <v>0.99</v>
      </c>
      <c r="O32" s="78">
        <f t="shared" si="1"/>
        <v>0</v>
      </c>
      <c r="P32" s="78">
        <f t="shared" si="2"/>
        <v>0.17077499999999998</v>
      </c>
      <c r="Q32" s="153">
        <f t="shared" si="3"/>
        <v>1.7250000000000015E-3</v>
      </c>
      <c r="R32" s="559"/>
    </row>
    <row r="33" spans="2:18" s="3" customFormat="1" ht="27.95" customHeight="1">
      <c r="B33" s="236"/>
      <c r="C33" s="244"/>
      <c r="D33" s="17" t="s">
        <v>2441</v>
      </c>
      <c r="E33" s="18" t="s">
        <v>76</v>
      </c>
      <c r="F33" s="19" t="s">
        <v>1330</v>
      </c>
      <c r="G33" s="168" t="s">
        <v>356</v>
      </c>
      <c r="H33" s="164">
        <v>0.25</v>
      </c>
      <c r="I33" s="16" t="s">
        <v>19</v>
      </c>
      <c r="J33" s="12" t="s">
        <v>946</v>
      </c>
      <c r="K33" s="16" t="s">
        <v>18</v>
      </c>
      <c r="L33" s="65" t="s">
        <v>109</v>
      </c>
      <c r="M33" s="85">
        <v>1</v>
      </c>
      <c r="N33" s="15">
        <f t="shared" si="0"/>
        <v>0</v>
      </c>
      <c r="O33" s="78">
        <f t="shared" si="1"/>
        <v>0.25</v>
      </c>
      <c r="P33" s="78">
        <f t="shared" si="2"/>
        <v>0</v>
      </c>
      <c r="Q33" s="153">
        <f t="shared" si="3"/>
        <v>0</v>
      </c>
      <c r="R33" s="238"/>
    </row>
    <row r="34" spans="2:18" s="3" customFormat="1" ht="27.95" customHeight="1">
      <c r="B34" s="236"/>
      <c r="C34" s="244"/>
      <c r="D34" s="20"/>
      <c r="E34" s="21"/>
      <c r="F34" s="31"/>
      <c r="G34" s="168" t="s">
        <v>886</v>
      </c>
      <c r="H34" s="164">
        <v>0.25</v>
      </c>
      <c r="I34" s="16" t="s">
        <v>25</v>
      </c>
      <c r="J34" s="13" t="s">
        <v>2495</v>
      </c>
      <c r="K34" s="16" t="s">
        <v>28</v>
      </c>
      <c r="L34" s="206" t="s">
        <v>2194</v>
      </c>
      <c r="M34" s="85">
        <f>M33</f>
        <v>1</v>
      </c>
      <c r="N34" s="15">
        <f t="shared" si="0"/>
        <v>0.99</v>
      </c>
      <c r="O34" s="78">
        <f t="shared" si="1"/>
        <v>0</v>
      </c>
      <c r="P34" s="78">
        <f t="shared" si="2"/>
        <v>0.2475</v>
      </c>
      <c r="Q34" s="153">
        <f t="shared" si="3"/>
        <v>2.5000000000000022E-3</v>
      </c>
      <c r="R34" s="238"/>
    </row>
    <row r="35" spans="2:18" s="3" customFormat="1" ht="27.95" customHeight="1">
      <c r="B35" s="236"/>
      <c r="C35" s="244"/>
      <c r="D35" s="20"/>
      <c r="E35" s="21"/>
      <c r="F35" s="31"/>
      <c r="G35" s="168" t="s">
        <v>887</v>
      </c>
      <c r="H35" s="164">
        <v>0.25</v>
      </c>
      <c r="I35" s="16" t="s">
        <v>25</v>
      </c>
      <c r="J35" s="13" t="s">
        <v>2495</v>
      </c>
      <c r="K35" s="16" t="s">
        <v>28</v>
      </c>
      <c r="L35" s="206" t="s">
        <v>2194</v>
      </c>
      <c r="M35" s="85">
        <f>M34</f>
        <v>1</v>
      </c>
      <c r="N35" s="15">
        <f t="shared" si="0"/>
        <v>0.99</v>
      </c>
      <c r="O35" s="78">
        <f t="shared" si="1"/>
        <v>0</v>
      </c>
      <c r="P35" s="78">
        <f t="shared" si="2"/>
        <v>0.2475</v>
      </c>
      <c r="Q35" s="153">
        <f t="shared" si="3"/>
        <v>2.5000000000000022E-3</v>
      </c>
      <c r="R35" s="238"/>
    </row>
    <row r="36" spans="2:18" s="3" customFormat="1" ht="27.95" customHeight="1">
      <c r="B36" s="236"/>
      <c r="C36" s="244"/>
      <c r="D36" s="20"/>
      <c r="E36" s="21"/>
      <c r="F36" s="31"/>
      <c r="G36" s="186" t="s">
        <v>359</v>
      </c>
      <c r="H36" s="183">
        <v>0.25</v>
      </c>
      <c r="I36" s="91" t="s">
        <v>25</v>
      </c>
      <c r="J36" s="13" t="s">
        <v>2497</v>
      </c>
      <c r="K36" s="91" t="s">
        <v>28</v>
      </c>
      <c r="L36" s="206" t="s">
        <v>2194</v>
      </c>
      <c r="M36" s="93">
        <f>M35</f>
        <v>1</v>
      </c>
      <c r="N36" s="15">
        <f t="shared" si="0"/>
        <v>0.99</v>
      </c>
      <c r="O36" s="78">
        <f t="shared" si="1"/>
        <v>0</v>
      </c>
      <c r="P36" s="78">
        <f t="shared" si="2"/>
        <v>0.2475</v>
      </c>
      <c r="Q36" s="153">
        <f t="shared" si="3"/>
        <v>2.5000000000000022E-3</v>
      </c>
      <c r="R36" s="238"/>
    </row>
    <row r="37" spans="2:18" s="3" customFormat="1" ht="27.95" customHeight="1">
      <c r="B37" s="236"/>
      <c r="C37" s="244"/>
      <c r="D37" s="17" t="s">
        <v>2442</v>
      </c>
      <c r="E37" s="18" t="s">
        <v>890</v>
      </c>
      <c r="F37" s="19" t="s">
        <v>905</v>
      </c>
      <c r="G37" s="14" t="s">
        <v>12</v>
      </c>
      <c r="H37" s="15">
        <v>0.8</v>
      </c>
      <c r="I37" s="165" t="s">
        <v>25</v>
      </c>
      <c r="J37" s="208" t="s">
        <v>2499</v>
      </c>
      <c r="K37" s="165" t="s">
        <v>28</v>
      </c>
      <c r="L37" s="206" t="s">
        <v>2194</v>
      </c>
      <c r="M37" s="85">
        <v>0.2</v>
      </c>
      <c r="N37" s="15">
        <f t="shared" si="0"/>
        <v>0.99</v>
      </c>
      <c r="O37" s="78">
        <f t="shared" si="1"/>
        <v>0</v>
      </c>
      <c r="P37" s="78">
        <f t="shared" si="2"/>
        <v>0.15840000000000004</v>
      </c>
      <c r="Q37" s="153">
        <f t="shared" si="3"/>
        <v>1.6000000000000018E-3</v>
      </c>
      <c r="R37" s="238"/>
    </row>
    <row r="38" spans="2:18" s="3" customFormat="1" ht="39.950000000000003" customHeight="1">
      <c r="B38" s="236"/>
      <c r="C38" s="244"/>
      <c r="D38" s="20"/>
      <c r="E38" s="21"/>
      <c r="F38" s="31"/>
      <c r="G38" s="14" t="s">
        <v>13</v>
      </c>
      <c r="H38" s="15">
        <v>0.1</v>
      </c>
      <c r="I38" s="165" t="s">
        <v>25</v>
      </c>
      <c r="J38" s="208" t="s">
        <v>2500</v>
      </c>
      <c r="K38" s="165" t="s">
        <v>28</v>
      </c>
      <c r="L38" s="206" t="s">
        <v>2194</v>
      </c>
      <c r="M38" s="85">
        <f>M37</f>
        <v>0.2</v>
      </c>
      <c r="N38" s="15">
        <f t="shared" si="0"/>
        <v>0.99</v>
      </c>
      <c r="O38" s="78">
        <f t="shared" si="1"/>
        <v>0</v>
      </c>
      <c r="P38" s="78">
        <f t="shared" si="2"/>
        <v>1.9800000000000005E-2</v>
      </c>
      <c r="Q38" s="153">
        <f t="shared" si="3"/>
        <v>2.0000000000000023E-4</v>
      </c>
      <c r="R38" s="238"/>
    </row>
    <row r="39" spans="2:18" s="3" customFormat="1" ht="27.95" customHeight="1">
      <c r="B39" s="236"/>
      <c r="C39" s="244"/>
      <c r="D39" s="20"/>
      <c r="E39" s="21"/>
      <c r="F39" s="31"/>
      <c r="G39" s="90" t="s">
        <v>14</v>
      </c>
      <c r="H39" s="172">
        <v>0.1</v>
      </c>
      <c r="I39" s="179" t="s">
        <v>19</v>
      </c>
      <c r="J39" s="180" t="s">
        <v>946</v>
      </c>
      <c r="K39" s="179" t="s">
        <v>18</v>
      </c>
      <c r="L39" s="173" t="s">
        <v>109</v>
      </c>
      <c r="M39" s="93">
        <f>M38</f>
        <v>0.2</v>
      </c>
      <c r="N39" s="15">
        <f t="shared" si="0"/>
        <v>0</v>
      </c>
      <c r="O39" s="78">
        <f t="shared" si="1"/>
        <v>2.0000000000000004E-2</v>
      </c>
      <c r="P39" s="78">
        <f t="shared" si="2"/>
        <v>0</v>
      </c>
      <c r="Q39" s="153">
        <f t="shared" si="3"/>
        <v>0</v>
      </c>
      <c r="R39" s="238"/>
    </row>
    <row r="40" spans="2:18" s="3" customFormat="1" ht="27.95" customHeight="1">
      <c r="B40" s="236"/>
      <c r="C40" s="244"/>
      <c r="D40" s="17" t="s">
        <v>2443</v>
      </c>
      <c r="E40" s="18" t="s">
        <v>1240</v>
      </c>
      <c r="F40" s="19" t="s">
        <v>1295</v>
      </c>
      <c r="G40" s="168" t="s">
        <v>356</v>
      </c>
      <c r="H40" s="164">
        <v>0.25</v>
      </c>
      <c r="I40" s="165" t="s">
        <v>25</v>
      </c>
      <c r="J40" s="13" t="s">
        <v>2501</v>
      </c>
      <c r="K40" s="165" t="s">
        <v>28</v>
      </c>
      <c r="L40" s="206" t="s">
        <v>2194</v>
      </c>
      <c r="M40" s="85">
        <v>10</v>
      </c>
      <c r="N40" s="15">
        <f t="shared" si="0"/>
        <v>0.99</v>
      </c>
      <c r="O40" s="78">
        <f t="shared" si="1"/>
        <v>0</v>
      </c>
      <c r="P40" s="78">
        <f t="shared" si="2"/>
        <v>2.4750000000000001</v>
      </c>
      <c r="Q40" s="153">
        <f t="shared" si="3"/>
        <v>2.5000000000000022E-2</v>
      </c>
      <c r="R40" s="557" t="s">
        <v>4480</v>
      </c>
    </row>
    <row r="41" spans="2:18" s="3" customFormat="1" ht="27.95" customHeight="1">
      <c r="B41" s="236"/>
      <c r="C41" s="244"/>
      <c r="D41" s="20"/>
      <c r="E41" s="21"/>
      <c r="F41" s="31"/>
      <c r="G41" s="168" t="s">
        <v>886</v>
      </c>
      <c r="H41" s="164">
        <v>0.25</v>
      </c>
      <c r="I41" s="165" t="s">
        <v>25</v>
      </c>
      <c r="J41" s="13" t="s">
        <v>2501</v>
      </c>
      <c r="K41" s="165" t="s">
        <v>28</v>
      </c>
      <c r="L41" s="206" t="s">
        <v>2194</v>
      </c>
      <c r="M41" s="85">
        <f>M40</f>
        <v>10</v>
      </c>
      <c r="N41" s="15">
        <f t="shared" si="0"/>
        <v>0.99</v>
      </c>
      <c r="O41" s="78">
        <f t="shared" si="1"/>
        <v>0</v>
      </c>
      <c r="P41" s="78">
        <f t="shared" si="2"/>
        <v>2.4750000000000001</v>
      </c>
      <c r="Q41" s="153">
        <f t="shared" si="3"/>
        <v>2.5000000000000022E-2</v>
      </c>
      <c r="R41" s="558"/>
    </row>
    <row r="42" spans="2:18" s="3" customFormat="1" ht="27.95" customHeight="1">
      <c r="B42" s="236"/>
      <c r="C42" s="244"/>
      <c r="D42" s="20"/>
      <c r="E42" s="21"/>
      <c r="F42" s="31"/>
      <c r="G42" s="168" t="s">
        <v>887</v>
      </c>
      <c r="H42" s="164">
        <v>0.25</v>
      </c>
      <c r="I42" s="165" t="s">
        <v>25</v>
      </c>
      <c r="J42" s="13" t="s">
        <v>2501</v>
      </c>
      <c r="K42" s="165" t="s">
        <v>28</v>
      </c>
      <c r="L42" s="206" t="s">
        <v>2194</v>
      </c>
      <c r="M42" s="85">
        <f>M41</f>
        <v>10</v>
      </c>
      <c r="N42" s="15">
        <f t="shared" si="0"/>
        <v>0.99</v>
      </c>
      <c r="O42" s="78">
        <f t="shared" si="1"/>
        <v>0</v>
      </c>
      <c r="P42" s="78">
        <f t="shared" si="2"/>
        <v>2.4750000000000001</v>
      </c>
      <c r="Q42" s="153">
        <f t="shared" si="3"/>
        <v>2.5000000000000022E-2</v>
      </c>
      <c r="R42" s="558"/>
    </row>
    <row r="43" spans="2:18" s="3" customFormat="1" ht="27.95" customHeight="1">
      <c r="B43" s="236"/>
      <c r="C43" s="244"/>
      <c r="D43" s="20"/>
      <c r="E43" s="21"/>
      <c r="F43" s="31"/>
      <c r="G43" s="186" t="s">
        <v>359</v>
      </c>
      <c r="H43" s="183">
        <v>0.25</v>
      </c>
      <c r="I43" s="165" t="s">
        <v>25</v>
      </c>
      <c r="J43" s="13" t="s">
        <v>2501</v>
      </c>
      <c r="K43" s="165" t="s">
        <v>28</v>
      </c>
      <c r="L43" s="206" t="s">
        <v>2194</v>
      </c>
      <c r="M43" s="93">
        <f>M42</f>
        <v>10</v>
      </c>
      <c r="N43" s="15">
        <f t="shared" si="0"/>
        <v>0.99</v>
      </c>
      <c r="O43" s="78">
        <f t="shared" si="1"/>
        <v>0</v>
      </c>
      <c r="P43" s="78">
        <f t="shared" si="2"/>
        <v>2.4750000000000001</v>
      </c>
      <c r="Q43" s="153">
        <f t="shared" si="3"/>
        <v>2.5000000000000022E-2</v>
      </c>
      <c r="R43" s="559"/>
    </row>
    <row r="44" spans="2:18" s="3" customFormat="1" ht="27.95" customHeight="1">
      <c r="B44" s="236"/>
      <c r="C44" s="244"/>
      <c r="D44" s="17" t="s">
        <v>2444</v>
      </c>
      <c r="E44" s="18" t="s">
        <v>890</v>
      </c>
      <c r="F44" s="19" t="s">
        <v>1297</v>
      </c>
      <c r="G44" s="14" t="s">
        <v>12</v>
      </c>
      <c r="H44" s="15">
        <v>0.8</v>
      </c>
      <c r="I44" s="179" t="s">
        <v>19</v>
      </c>
      <c r="J44" s="13" t="s">
        <v>946</v>
      </c>
      <c r="K44" s="165" t="s">
        <v>18</v>
      </c>
      <c r="L44" s="13" t="s">
        <v>109</v>
      </c>
      <c r="M44" s="85">
        <v>0.2</v>
      </c>
      <c r="N44" s="15">
        <f t="shared" si="0"/>
        <v>0</v>
      </c>
      <c r="O44" s="78">
        <f t="shared" si="1"/>
        <v>0.16000000000000003</v>
      </c>
      <c r="P44" s="78">
        <f t="shared" si="2"/>
        <v>0</v>
      </c>
      <c r="Q44" s="153">
        <f t="shared" si="3"/>
        <v>0</v>
      </c>
      <c r="R44" s="238"/>
    </row>
    <row r="45" spans="2:18" s="3" customFormat="1" ht="27.95" customHeight="1">
      <c r="B45" s="236"/>
      <c r="C45" s="244"/>
      <c r="D45" s="20"/>
      <c r="E45" s="21"/>
      <c r="F45" s="31"/>
      <c r="G45" s="14" t="s">
        <v>13</v>
      </c>
      <c r="H45" s="15">
        <v>0.1</v>
      </c>
      <c r="I45" s="165" t="s">
        <v>25</v>
      </c>
      <c r="J45" s="13" t="s">
        <v>2501</v>
      </c>
      <c r="K45" s="165" t="s">
        <v>28</v>
      </c>
      <c r="L45" s="206" t="s">
        <v>2194</v>
      </c>
      <c r="M45" s="85">
        <f>M44</f>
        <v>0.2</v>
      </c>
      <c r="N45" s="15">
        <f t="shared" si="0"/>
        <v>0.99</v>
      </c>
      <c r="O45" s="78">
        <f t="shared" si="1"/>
        <v>0</v>
      </c>
      <c r="P45" s="78">
        <f t="shared" si="2"/>
        <v>1.9800000000000005E-2</v>
      </c>
      <c r="Q45" s="153">
        <f t="shared" si="3"/>
        <v>2.0000000000000023E-4</v>
      </c>
      <c r="R45" s="238"/>
    </row>
    <row r="46" spans="2:18" s="3" customFormat="1" ht="27.95" customHeight="1">
      <c r="B46" s="236"/>
      <c r="C46" s="244"/>
      <c r="D46" s="20"/>
      <c r="E46" s="21"/>
      <c r="F46" s="31"/>
      <c r="G46" s="90" t="s">
        <v>14</v>
      </c>
      <c r="H46" s="172">
        <v>0.1</v>
      </c>
      <c r="I46" s="179" t="s">
        <v>19</v>
      </c>
      <c r="J46" s="180" t="s">
        <v>946</v>
      </c>
      <c r="K46" s="179" t="s">
        <v>18</v>
      </c>
      <c r="L46" s="180" t="s">
        <v>109</v>
      </c>
      <c r="M46" s="93">
        <f>M45</f>
        <v>0.2</v>
      </c>
      <c r="N46" s="15">
        <f t="shared" si="0"/>
        <v>0</v>
      </c>
      <c r="O46" s="78">
        <f t="shared" si="1"/>
        <v>2.0000000000000004E-2</v>
      </c>
      <c r="P46" s="78">
        <f t="shared" si="2"/>
        <v>0</v>
      </c>
      <c r="Q46" s="153">
        <f t="shared" si="3"/>
        <v>0</v>
      </c>
      <c r="R46" s="238"/>
    </row>
    <row r="47" spans="2:18" s="3" customFormat="1" ht="27.95" customHeight="1">
      <c r="B47" s="236"/>
      <c r="C47" s="244"/>
      <c r="D47" s="17" t="s">
        <v>2445</v>
      </c>
      <c r="E47" s="18" t="s">
        <v>890</v>
      </c>
      <c r="F47" s="19" t="s">
        <v>1307</v>
      </c>
      <c r="G47" s="14" t="s">
        <v>12</v>
      </c>
      <c r="H47" s="15">
        <v>0.8</v>
      </c>
      <c r="I47" s="165" t="s">
        <v>25</v>
      </c>
      <c r="J47" s="13" t="s">
        <v>2501</v>
      </c>
      <c r="K47" s="165" t="s">
        <v>28</v>
      </c>
      <c r="L47" s="206" t="s">
        <v>2194</v>
      </c>
      <c r="M47" s="85">
        <v>0.2</v>
      </c>
      <c r="N47" s="15">
        <f t="shared" si="0"/>
        <v>0.99</v>
      </c>
      <c r="O47" s="78">
        <f t="shared" si="1"/>
        <v>0</v>
      </c>
      <c r="P47" s="78">
        <f t="shared" si="2"/>
        <v>0.15840000000000004</v>
      </c>
      <c r="Q47" s="153">
        <f t="shared" si="3"/>
        <v>1.6000000000000018E-3</v>
      </c>
      <c r="R47" s="238"/>
    </row>
    <row r="48" spans="2:18" s="3" customFormat="1" ht="27.95" customHeight="1">
      <c r="B48" s="236"/>
      <c r="C48" s="244"/>
      <c r="D48" s="20"/>
      <c r="E48" s="21"/>
      <c r="F48" s="31"/>
      <c r="G48" s="14" t="s">
        <v>13</v>
      </c>
      <c r="H48" s="15">
        <v>0.1</v>
      </c>
      <c r="I48" s="165" t="s">
        <v>19</v>
      </c>
      <c r="J48" s="180" t="s">
        <v>946</v>
      </c>
      <c r="K48" s="179" t="s">
        <v>18</v>
      </c>
      <c r="L48" s="180" t="s">
        <v>109</v>
      </c>
      <c r="M48" s="85">
        <f>M47</f>
        <v>0.2</v>
      </c>
      <c r="N48" s="15">
        <f t="shared" si="0"/>
        <v>0</v>
      </c>
      <c r="O48" s="78">
        <f t="shared" si="1"/>
        <v>2.0000000000000004E-2</v>
      </c>
      <c r="P48" s="78">
        <f t="shared" si="2"/>
        <v>0</v>
      </c>
      <c r="Q48" s="153">
        <f t="shared" si="3"/>
        <v>0</v>
      </c>
      <c r="R48" s="238"/>
    </row>
    <row r="49" spans="2:18" s="3" customFormat="1" ht="27.95" customHeight="1">
      <c r="B49" s="236"/>
      <c r="C49" s="244"/>
      <c r="D49" s="20"/>
      <c r="E49" s="21"/>
      <c r="F49" s="31"/>
      <c r="G49" s="90" t="s">
        <v>14</v>
      </c>
      <c r="H49" s="172">
        <v>0.1</v>
      </c>
      <c r="I49" s="179" t="s">
        <v>19</v>
      </c>
      <c r="J49" s="180" t="s">
        <v>946</v>
      </c>
      <c r="K49" s="179" t="s">
        <v>18</v>
      </c>
      <c r="L49" s="180" t="s">
        <v>109</v>
      </c>
      <c r="M49" s="93">
        <f>M48</f>
        <v>0.2</v>
      </c>
      <c r="N49" s="15">
        <f t="shared" si="0"/>
        <v>0</v>
      </c>
      <c r="O49" s="78">
        <f t="shared" si="1"/>
        <v>2.0000000000000004E-2</v>
      </c>
      <c r="P49" s="78">
        <f t="shared" si="2"/>
        <v>0</v>
      </c>
      <c r="Q49" s="153">
        <f t="shared" si="3"/>
        <v>0</v>
      </c>
      <c r="R49" s="238"/>
    </row>
    <row r="50" spans="2:18" s="3" customFormat="1" ht="27.95" customHeight="1">
      <c r="B50" s="236"/>
      <c r="C50" s="244"/>
      <c r="D50" s="17" t="s">
        <v>2446</v>
      </c>
      <c r="E50" s="18" t="s">
        <v>22</v>
      </c>
      <c r="F50" s="19" t="s">
        <v>819</v>
      </c>
      <c r="G50" s="14" t="s">
        <v>12</v>
      </c>
      <c r="H50" s="15">
        <v>0.4</v>
      </c>
      <c r="I50" s="179" t="s">
        <v>19</v>
      </c>
      <c r="J50" s="180" t="s">
        <v>946</v>
      </c>
      <c r="K50" s="179" t="s">
        <v>18</v>
      </c>
      <c r="L50" s="180" t="s">
        <v>109</v>
      </c>
      <c r="M50" s="85">
        <v>2</v>
      </c>
      <c r="N50" s="15">
        <f t="shared" si="0"/>
        <v>0</v>
      </c>
      <c r="O50" s="78">
        <f t="shared" si="1"/>
        <v>0.8</v>
      </c>
      <c r="P50" s="78">
        <f t="shared" si="2"/>
        <v>0</v>
      </c>
      <c r="Q50" s="153">
        <f t="shared" si="3"/>
        <v>0</v>
      </c>
      <c r="R50" s="238"/>
    </row>
    <row r="51" spans="2:18" s="3" customFormat="1" ht="27.95" customHeight="1">
      <c r="B51" s="236"/>
      <c r="C51" s="244"/>
      <c r="D51" s="20"/>
      <c r="E51" s="21"/>
      <c r="F51" s="31"/>
      <c r="G51" s="14" t="s">
        <v>13</v>
      </c>
      <c r="H51" s="15">
        <v>0.4</v>
      </c>
      <c r="I51" s="165" t="s">
        <v>25</v>
      </c>
      <c r="J51" s="13" t="s">
        <v>2501</v>
      </c>
      <c r="K51" s="165" t="s">
        <v>28</v>
      </c>
      <c r="L51" s="206" t="s">
        <v>2194</v>
      </c>
      <c r="M51" s="85">
        <f>M50</f>
        <v>2</v>
      </c>
      <c r="N51" s="15">
        <f t="shared" si="0"/>
        <v>0.99</v>
      </c>
      <c r="O51" s="78">
        <f t="shared" si="1"/>
        <v>0</v>
      </c>
      <c r="P51" s="78">
        <f t="shared" si="2"/>
        <v>0.79200000000000004</v>
      </c>
      <c r="Q51" s="153">
        <f t="shared" si="3"/>
        <v>8.0000000000000071E-3</v>
      </c>
      <c r="R51" s="238"/>
    </row>
    <row r="52" spans="2:18" s="3" customFormat="1" ht="27.95" customHeight="1">
      <c r="B52" s="236"/>
      <c r="C52" s="244"/>
      <c r="D52" s="20"/>
      <c r="E52" s="21"/>
      <c r="F52" s="31"/>
      <c r="G52" s="90" t="s">
        <v>14</v>
      </c>
      <c r="H52" s="172">
        <v>0.2</v>
      </c>
      <c r="I52" s="179" t="s">
        <v>19</v>
      </c>
      <c r="J52" s="180" t="s">
        <v>946</v>
      </c>
      <c r="K52" s="179" t="s">
        <v>18</v>
      </c>
      <c r="L52" s="180" t="s">
        <v>109</v>
      </c>
      <c r="M52" s="93">
        <f>M51</f>
        <v>2</v>
      </c>
      <c r="N52" s="172">
        <f t="shared" si="0"/>
        <v>0</v>
      </c>
      <c r="O52" s="174">
        <f t="shared" si="1"/>
        <v>0.4</v>
      </c>
      <c r="P52" s="174">
        <f t="shared" si="2"/>
        <v>0</v>
      </c>
      <c r="Q52" s="175">
        <f t="shared" si="3"/>
        <v>0</v>
      </c>
      <c r="R52" s="238"/>
    </row>
    <row r="53" spans="2:18" s="3" customFormat="1" ht="27.95" customHeight="1">
      <c r="B53" s="235"/>
      <c r="C53" s="220" t="s">
        <v>2447</v>
      </c>
      <c r="D53" s="17" t="s">
        <v>2448</v>
      </c>
      <c r="E53" s="18" t="s">
        <v>890</v>
      </c>
      <c r="F53" s="19" t="s">
        <v>1291</v>
      </c>
      <c r="G53" s="14" t="s">
        <v>12</v>
      </c>
      <c r="H53" s="15">
        <v>0.8</v>
      </c>
      <c r="I53" s="165" t="s">
        <v>25</v>
      </c>
      <c r="J53" s="13" t="s">
        <v>2494</v>
      </c>
      <c r="K53" s="165" t="s">
        <v>28</v>
      </c>
      <c r="L53" s="206" t="s">
        <v>2194</v>
      </c>
      <c r="M53" s="85">
        <v>0.2</v>
      </c>
      <c r="N53" s="15">
        <f t="shared" si="0"/>
        <v>0.99</v>
      </c>
      <c r="O53" s="78">
        <f t="shared" si="1"/>
        <v>0</v>
      </c>
      <c r="P53" s="78">
        <f t="shared" si="2"/>
        <v>0.15840000000000004</v>
      </c>
      <c r="Q53" s="153">
        <f t="shared" si="3"/>
        <v>1.6000000000000018E-3</v>
      </c>
      <c r="R53" s="238"/>
    </row>
    <row r="54" spans="2:18" s="3" customFormat="1" ht="27.95" customHeight="1">
      <c r="B54" s="236"/>
      <c r="C54" s="244"/>
      <c r="D54" s="20"/>
      <c r="E54" s="21"/>
      <c r="F54" s="31"/>
      <c r="G54" s="14" t="s">
        <v>13</v>
      </c>
      <c r="H54" s="15">
        <v>0.1</v>
      </c>
      <c r="I54" s="165" t="s">
        <v>19</v>
      </c>
      <c r="J54" s="13" t="s">
        <v>946</v>
      </c>
      <c r="K54" s="165" t="s">
        <v>18</v>
      </c>
      <c r="L54" s="13" t="s">
        <v>109</v>
      </c>
      <c r="M54" s="85">
        <f>M53</f>
        <v>0.2</v>
      </c>
      <c r="N54" s="15">
        <f t="shared" si="0"/>
        <v>0</v>
      </c>
      <c r="O54" s="78">
        <f t="shared" si="1"/>
        <v>2.0000000000000004E-2</v>
      </c>
      <c r="P54" s="78">
        <f t="shared" si="2"/>
        <v>0</v>
      </c>
      <c r="Q54" s="153">
        <f t="shared" si="3"/>
        <v>0</v>
      </c>
      <c r="R54" s="238"/>
    </row>
    <row r="55" spans="2:18" s="3" customFormat="1" ht="27.95" customHeight="1">
      <c r="B55" s="236"/>
      <c r="C55" s="244"/>
      <c r="D55" s="20"/>
      <c r="E55" s="21"/>
      <c r="F55" s="31"/>
      <c r="G55" s="90" t="s">
        <v>14</v>
      </c>
      <c r="H55" s="172">
        <v>0.1</v>
      </c>
      <c r="I55" s="179" t="s">
        <v>19</v>
      </c>
      <c r="J55" s="13" t="s">
        <v>946</v>
      </c>
      <c r="K55" s="165" t="s">
        <v>18</v>
      </c>
      <c r="L55" s="13" t="s">
        <v>109</v>
      </c>
      <c r="M55" s="93">
        <f>M54</f>
        <v>0.2</v>
      </c>
      <c r="N55" s="15">
        <f t="shared" si="0"/>
        <v>0</v>
      </c>
      <c r="O55" s="78">
        <f t="shared" si="1"/>
        <v>2.0000000000000004E-2</v>
      </c>
      <c r="P55" s="78">
        <f t="shared" si="2"/>
        <v>0</v>
      </c>
      <c r="Q55" s="153">
        <f t="shared" si="3"/>
        <v>0</v>
      </c>
      <c r="R55" s="238"/>
    </row>
    <row r="56" spans="2:18" s="3" customFormat="1" ht="27.95" customHeight="1">
      <c r="B56" s="236"/>
      <c r="C56" s="244"/>
      <c r="D56" s="17" t="s">
        <v>2449</v>
      </c>
      <c r="E56" s="18" t="s">
        <v>890</v>
      </c>
      <c r="F56" s="19" t="s">
        <v>1292</v>
      </c>
      <c r="G56" s="14" t="s">
        <v>12</v>
      </c>
      <c r="H56" s="15">
        <v>0.8</v>
      </c>
      <c r="I56" s="179" t="s">
        <v>19</v>
      </c>
      <c r="J56" s="13" t="s">
        <v>946</v>
      </c>
      <c r="K56" s="165" t="s">
        <v>18</v>
      </c>
      <c r="L56" s="13" t="s">
        <v>109</v>
      </c>
      <c r="M56" s="85">
        <v>0.2</v>
      </c>
      <c r="N56" s="15">
        <f t="shared" si="0"/>
        <v>0</v>
      </c>
      <c r="O56" s="78">
        <f t="shared" si="1"/>
        <v>0.16000000000000003</v>
      </c>
      <c r="P56" s="78">
        <f t="shared" si="2"/>
        <v>0</v>
      </c>
      <c r="Q56" s="153">
        <f t="shared" si="3"/>
        <v>0</v>
      </c>
      <c r="R56" s="238"/>
    </row>
    <row r="57" spans="2:18" s="3" customFormat="1" ht="27.95" customHeight="1">
      <c r="B57" s="236"/>
      <c r="C57" s="244"/>
      <c r="D57" s="20"/>
      <c r="E57" s="21"/>
      <c r="F57" s="31"/>
      <c r="G57" s="14" t="s">
        <v>13</v>
      </c>
      <c r="H57" s="15">
        <v>0.1</v>
      </c>
      <c r="I57" s="165" t="s">
        <v>25</v>
      </c>
      <c r="J57" s="13" t="s">
        <v>2494</v>
      </c>
      <c r="K57" s="165" t="s">
        <v>28</v>
      </c>
      <c r="L57" s="206" t="s">
        <v>2194</v>
      </c>
      <c r="M57" s="85">
        <f>M56</f>
        <v>0.2</v>
      </c>
      <c r="N57" s="15">
        <f t="shared" si="0"/>
        <v>0.99</v>
      </c>
      <c r="O57" s="78">
        <f t="shared" si="1"/>
        <v>0</v>
      </c>
      <c r="P57" s="78">
        <f t="shared" si="2"/>
        <v>1.9800000000000005E-2</v>
      </c>
      <c r="Q57" s="153">
        <f t="shared" si="3"/>
        <v>2.0000000000000023E-4</v>
      </c>
      <c r="R57" s="238"/>
    </row>
    <row r="58" spans="2:18" s="3" customFormat="1" ht="27.95" customHeight="1">
      <c r="B58" s="236"/>
      <c r="C58" s="244"/>
      <c r="D58" s="20"/>
      <c r="E58" s="21"/>
      <c r="F58" s="31"/>
      <c r="G58" s="90" t="s">
        <v>14</v>
      </c>
      <c r="H58" s="172">
        <v>0.1</v>
      </c>
      <c r="I58" s="179" t="s">
        <v>19</v>
      </c>
      <c r="J58" s="180" t="s">
        <v>946</v>
      </c>
      <c r="K58" s="179" t="s">
        <v>18</v>
      </c>
      <c r="L58" s="180" t="s">
        <v>109</v>
      </c>
      <c r="M58" s="93">
        <f>M57</f>
        <v>0.2</v>
      </c>
      <c r="N58" s="15">
        <f t="shared" si="0"/>
        <v>0</v>
      </c>
      <c r="O58" s="78">
        <f t="shared" si="1"/>
        <v>2.0000000000000004E-2</v>
      </c>
      <c r="P58" s="78">
        <f t="shared" si="2"/>
        <v>0</v>
      </c>
      <c r="Q58" s="153">
        <f t="shared" si="3"/>
        <v>0</v>
      </c>
      <c r="R58" s="238"/>
    </row>
    <row r="59" spans="2:18" s="3" customFormat="1" ht="27.95" customHeight="1">
      <c r="B59" s="236"/>
      <c r="C59" s="244"/>
      <c r="D59" s="17" t="s">
        <v>2450</v>
      </c>
      <c r="E59" s="18" t="s">
        <v>1240</v>
      </c>
      <c r="F59" s="19" t="s">
        <v>1295</v>
      </c>
      <c r="G59" s="168" t="s">
        <v>1326</v>
      </c>
      <c r="H59" s="164">
        <v>0.3</v>
      </c>
      <c r="I59" s="165" t="s">
        <v>25</v>
      </c>
      <c r="J59" s="13" t="s">
        <v>2494</v>
      </c>
      <c r="K59" s="165" t="s">
        <v>28</v>
      </c>
      <c r="L59" s="206" t="s">
        <v>2194</v>
      </c>
      <c r="M59" s="85">
        <v>10</v>
      </c>
      <c r="N59" s="15">
        <f t="shared" si="0"/>
        <v>0.99</v>
      </c>
      <c r="O59" s="78">
        <f t="shared" si="1"/>
        <v>0</v>
      </c>
      <c r="P59" s="78">
        <f t="shared" si="2"/>
        <v>2.9699999999999998</v>
      </c>
      <c r="Q59" s="153">
        <f t="shared" si="3"/>
        <v>3.0000000000000027E-2</v>
      </c>
      <c r="R59" s="557" t="s">
        <v>4480</v>
      </c>
    </row>
    <row r="60" spans="2:18" s="3" customFormat="1" ht="27.95" customHeight="1">
      <c r="B60" s="236"/>
      <c r="C60" s="244"/>
      <c r="D60" s="20"/>
      <c r="E60" s="21"/>
      <c r="F60" s="31"/>
      <c r="G60" s="168" t="s">
        <v>1327</v>
      </c>
      <c r="H60" s="164">
        <v>0.3</v>
      </c>
      <c r="I60" s="161" t="s">
        <v>25</v>
      </c>
      <c r="J60" s="13" t="s">
        <v>2494</v>
      </c>
      <c r="K60" s="161" t="s">
        <v>28</v>
      </c>
      <c r="L60" s="206" t="s">
        <v>2194</v>
      </c>
      <c r="M60" s="85">
        <f>M59</f>
        <v>10</v>
      </c>
      <c r="N60" s="15">
        <f t="shared" si="0"/>
        <v>0.99</v>
      </c>
      <c r="O60" s="78">
        <f t="shared" si="1"/>
        <v>0</v>
      </c>
      <c r="P60" s="78">
        <f t="shared" si="2"/>
        <v>2.9699999999999998</v>
      </c>
      <c r="Q60" s="153">
        <f t="shared" si="3"/>
        <v>3.0000000000000027E-2</v>
      </c>
      <c r="R60" s="558"/>
    </row>
    <row r="61" spans="2:18" s="3" customFormat="1" ht="27.95" customHeight="1">
      <c r="B61" s="236"/>
      <c r="C61" s="244"/>
      <c r="D61" s="20"/>
      <c r="E61" s="21"/>
      <c r="F61" s="31"/>
      <c r="G61" s="168" t="s">
        <v>1328</v>
      </c>
      <c r="H61" s="164">
        <v>0.3</v>
      </c>
      <c r="I61" s="165" t="s">
        <v>25</v>
      </c>
      <c r="J61" s="162" t="s">
        <v>2502</v>
      </c>
      <c r="K61" s="161" t="s">
        <v>28</v>
      </c>
      <c r="L61" s="206" t="s">
        <v>2194</v>
      </c>
      <c r="M61" s="85">
        <f>M60</f>
        <v>10</v>
      </c>
      <c r="N61" s="15">
        <f t="shared" si="0"/>
        <v>0.99</v>
      </c>
      <c r="O61" s="78">
        <f t="shared" si="1"/>
        <v>0</v>
      </c>
      <c r="P61" s="78">
        <f t="shared" si="2"/>
        <v>2.9699999999999998</v>
      </c>
      <c r="Q61" s="153">
        <f t="shared" si="3"/>
        <v>3.0000000000000027E-2</v>
      </c>
      <c r="R61" s="558"/>
    </row>
    <row r="62" spans="2:18" s="3" customFormat="1" ht="39.950000000000003" customHeight="1">
      <c r="B62" s="236"/>
      <c r="C62" s="244"/>
      <c r="D62" s="20"/>
      <c r="E62" s="21"/>
      <c r="F62" s="31"/>
      <c r="G62" s="168" t="s">
        <v>1329</v>
      </c>
      <c r="H62" s="164">
        <v>0.1</v>
      </c>
      <c r="I62" s="165" t="s">
        <v>25</v>
      </c>
      <c r="J62" s="162" t="s">
        <v>2503</v>
      </c>
      <c r="K62" s="165" t="s">
        <v>28</v>
      </c>
      <c r="L62" s="206" t="s">
        <v>2194</v>
      </c>
      <c r="M62" s="93">
        <f>M61</f>
        <v>10</v>
      </c>
      <c r="N62" s="15">
        <f t="shared" si="0"/>
        <v>0.99</v>
      </c>
      <c r="O62" s="78">
        <f t="shared" si="1"/>
        <v>0</v>
      </c>
      <c r="P62" s="78">
        <f t="shared" si="2"/>
        <v>0.99</v>
      </c>
      <c r="Q62" s="153">
        <f t="shared" si="3"/>
        <v>1.0000000000000009E-2</v>
      </c>
      <c r="R62" s="559"/>
    </row>
    <row r="63" spans="2:18" s="3" customFormat="1" ht="27.95" customHeight="1">
      <c r="B63" s="236"/>
      <c r="C63" s="244"/>
      <c r="D63" s="17" t="s">
        <v>2451</v>
      </c>
      <c r="E63" s="18" t="s">
        <v>890</v>
      </c>
      <c r="F63" s="19" t="s">
        <v>1302</v>
      </c>
      <c r="G63" s="14" t="s">
        <v>12</v>
      </c>
      <c r="H63" s="15">
        <v>0.8</v>
      </c>
      <c r="I63" s="165" t="s">
        <v>25</v>
      </c>
      <c r="J63" s="13" t="s">
        <v>2494</v>
      </c>
      <c r="K63" s="165" t="s">
        <v>28</v>
      </c>
      <c r="L63" s="206" t="s">
        <v>2194</v>
      </c>
      <c r="M63" s="85">
        <v>0.2</v>
      </c>
      <c r="N63" s="15">
        <f t="shared" si="0"/>
        <v>0.99</v>
      </c>
      <c r="O63" s="78">
        <f t="shared" si="1"/>
        <v>0</v>
      </c>
      <c r="P63" s="78">
        <f t="shared" si="2"/>
        <v>0.15840000000000004</v>
      </c>
      <c r="Q63" s="153">
        <f t="shared" si="3"/>
        <v>1.6000000000000018E-3</v>
      </c>
      <c r="R63" s="238"/>
    </row>
    <row r="64" spans="2:18" s="3" customFormat="1" ht="27.95" customHeight="1">
      <c r="B64" s="236"/>
      <c r="C64" s="244"/>
      <c r="D64" s="20"/>
      <c r="E64" s="21"/>
      <c r="F64" s="31"/>
      <c r="G64" s="14" t="s">
        <v>13</v>
      </c>
      <c r="H64" s="15">
        <v>0.1</v>
      </c>
      <c r="I64" s="165" t="s">
        <v>19</v>
      </c>
      <c r="J64" s="180" t="s">
        <v>946</v>
      </c>
      <c r="K64" s="179" t="s">
        <v>18</v>
      </c>
      <c r="L64" s="173" t="s">
        <v>109</v>
      </c>
      <c r="M64" s="85">
        <f>M63</f>
        <v>0.2</v>
      </c>
      <c r="N64" s="15">
        <f t="shared" si="0"/>
        <v>0</v>
      </c>
      <c r="O64" s="78">
        <f t="shared" si="1"/>
        <v>2.0000000000000004E-2</v>
      </c>
      <c r="P64" s="78">
        <f t="shared" si="2"/>
        <v>0</v>
      </c>
      <c r="Q64" s="153">
        <f t="shared" si="3"/>
        <v>0</v>
      </c>
      <c r="R64" s="238"/>
    </row>
    <row r="65" spans="2:18" s="3" customFormat="1" ht="27.95" customHeight="1">
      <c r="B65" s="236"/>
      <c r="C65" s="244"/>
      <c r="D65" s="20"/>
      <c r="E65" s="21"/>
      <c r="F65" s="31"/>
      <c r="G65" s="90" t="s">
        <v>14</v>
      </c>
      <c r="H65" s="172">
        <v>0.1</v>
      </c>
      <c r="I65" s="179" t="s">
        <v>19</v>
      </c>
      <c r="J65" s="180" t="s">
        <v>946</v>
      </c>
      <c r="K65" s="179" t="s">
        <v>18</v>
      </c>
      <c r="L65" s="173" t="s">
        <v>109</v>
      </c>
      <c r="M65" s="93">
        <f>M64</f>
        <v>0.2</v>
      </c>
      <c r="N65" s="15">
        <f t="shared" si="0"/>
        <v>0</v>
      </c>
      <c r="O65" s="78">
        <f t="shared" si="1"/>
        <v>2.0000000000000004E-2</v>
      </c>
      <c r="P65" s="78">
        <f t="shared" si="2"/>
        <v>0</v>
      </c>
      <c r="Q65" s="153">
        <f t="shared" si="3"/>
        <v>0</v>
      </c>
      <c r="R65" s="238"/>
    </row>
    <row r="66" spans="2:18" s="3" customFormat="1" ht="27.95" customHeight="1">
      <c r="B66" s="236"/>
      <c r="C66" s="244"/>
      <c r="D66" s="17" t="s">
        <v>2452</v>
      </c>
      <c r="E66" s="18" t="s">
        <v>890</v>
      </c>
      <c r="F66" s="19" t="s">
        <v>1303</v>
      </c>
      <c r="G66" s="14" t="s">
        <v>12</v>
      </c>
      <c r="H66" s="15">
        <v>0.8</v>
      </c>
      <c r="I66" s="179" t="s">
        <v>19</v>
      </c>
      <c r="J66" s="180" t="s">
        <v>946</v>
      </c>
      <c r="K66" s="179" t="s">
        <v>18</v>
      </c>
      <c r="L66" s="173" t="s">
        <v>109</v>
      </c>
      <c r="M66" s="85">
        <v>0.2</v>
      </c>
      <c r="N66" s="15">
        <f t="shared" si="0"/>
        <v>0</v>
      </c>
      <c r="O66" s="78">
        <f t="shared" si="1"/>
        <v>0.16000000000000003</v>
      </c>
      <c r="P66" s="78">
        <f t="shared" si="2"/>
        <v>0</v>
      </c>
      <c r="Q66" s="153">
        <f t="shared" si="3"/>
        <v>0</v>
      </c>
      <c r="R66" s="238"/>
    </row>
    <row r="67" spans="2:18" s="3" customFormat="1" ht="27.95" customHeight="1">
      <c r="B67" s="236"/>
      <c r="C67" s="244"/>
      <c r="D67" s="20"/>
      <c r="E67" s="21"/>
      <c r="F67" s="31"/>
      <c r="G67" s="14" t="s">
        <v>13</v>
      </c>
      <c r="H67" s="15">
        <v>0.1</v>
      </c>
      <c r="I67" s="165" t="s">
        <v>25</v>
      </c>
      <c r="J67" s="13" t="s">
        <v>2494</v>
      </c>
      <c r="K67" s="165" t="s">
        <v>28</v>
      </c>
      <c r="L67" s="206" t="s">
        <v>2194</v>
      </c>
      <c r="M67" s="85">
        <f>M66</f>
        <v>0.2</v>
      </c>
      <c r="N67" s="15">
        <f t="shared" si="0"/>
        <v>0.99</v>
      </c>
      <c r="O67" s="78">
        <f t="shared" si="1"/>
        <v>0</v>
      </c>
      <c r="P67" s="78">
        <f t="shared" si="2"/>
        <v>1.9800000000000005E-2</v>
      </c>
      <c r="Q67" s="153">
        <f t="shared" si="3"/>
        <v>2.0000000000000023E-4</v>
      </c>
      <c r="R67" s="238"/>
    </row>
    <row r="68" spans="2:18" s="3" customFormat="1" ht="27.95" customHeight="1">
      <c r="B68" s="236"/>
      <c r="C68" s="244"/>
      <c r="D68" s="20"/>
      <c r="E68" s="21"/>
      <c r="F68" s="31"/>
      <c r="G68" s="90" t="s">
        <v>14</v>
      </c>
      <c r="H68" s="172">
        <v>0.1</v>
      </c>
      <c r="I68" s="179" t="s">
        <v>19</v>
      </c>
      <c r="J68" s="180" t="s">
        <v>946</v>
      </c>
      <c r="K68" s="179" t="s">
        <v>18</v>
      </c>
      <c r="L68" s="173" t="s">
        <v>109</v>
      </c>
      <c r="M68" s="93">
        <f>M67</f>
        <v>0.2</v>
      </c>
      <c r="N68" s="15">
        <f t="shared" si="0"/>
        <v>0</v>
      </c>
      <c r="O68" s="78">
        <f t="shared" si="1"/>
        <v>2.0000000000000004E-2</v>
      </c>
      <c r="P68" s="78">
        <f t="shared" si="2"/>
        <v>0</v>
      </c>
      <c r="Q68" s="153">
        <f t="shared" si="3"/>
        <v>0</v>
      </c>
      <c r="R68" s="238"/>
    </row>
    <row r="69" spans="2:18" s="3" customFormat="1" ht="27.95" customHeight="1">
      <c r="B69" s="236"/>
      <c r="C69" s="244"/>
      <c r="D69" s="17" t="s">
        <v>2453</v>
      </c>
      <c r="E69" s="18" t="s">
        <v>22</v>
      </c>
      <c r="F69" s="19" t="s">
        <v>3808</v>
      </c>
      <c r="G69" s="14" t="s">
        <v>12</v>
      </c>
      <c r="H69" s="15">
        <v>0.4</v>
      </c>
      <c r="I69" s="179" t="s">
        <v>19</v>
      </c>
      <c r="J69" s="180" t="s">
        <v>946</v>
      </c>
      <c r="K69" s="179" t="s">
        <v>18</v>
      </c>
      <c r="L69" s="173" t="s">
        <v>109</v>
      </c>
      <c r="M69" s="85">
        <v>2</v>
      </c>
      <c r="N69" s="15">
        <f t="shared" si="0"/>
        <v>0</v>
      </c>
      <c r="O69" s="78">
        <f t="shared" si="1"/>
        <v>0.8</v>
      </c>
      <c r="P69" s="78">
        <f t="shared" si="2"/>
        <v>0</v>
      </c>
      <c r="Q69" s="153">
        <f t="shared" si="3"/>
        <v>0</v>
      </c>
      <c r="R69" s="238"/>
    </row>
    <row r="70" spans="2:18" s="3" customFormat="1" ht="27.95" customHeight="1">
      <c r="B70" s="236"/>
      <c r="C70" s="244"/>
      <c r="D70" s="20"/>
      <c r="E70" s="21"/>
      <c r="F70" s="31"/>
      <c r="G70" s="14" t="s">
        <v>13</v>
      </c>
      <c r="H70" s="15">
        <v>0.4</v>
      </c>
      <c r="I70" s="165" t="s">
        <v>25</v>
      </c>
      <c r="J70" s="13" t="s">
        <v>2494</v>
      </c>
      <c r="K70" s="165" t="s">
        <v>28</v>
      </c>
      <c r="L70" s="206" t="s">
        <v>2194</v>
      </c>
      <c r="M70" s="85">
        <f>M69</f>
        <v>2</v>
      </c>
      <c r="N70" s="15">
        <f t="shared" si="0"/>
        <v>0.99</v>
      </c>
      <c r="O70" s="78">
        <f t="shared" si="1"/>
        <v>0</v>
      </c>
      <c r="P70" s="78">
        <f t="shared" si="2"/>
        <v>0.79200000000000004</v>
      </c>
      <c r="Q70" s="153">
        <f t="shared" si="3"/>
        <v>8.0000000000000071E-3</v>
      </c>
      <c r="R70" s="238"/>
    </row>
    <row r="71" spans="2:18" s="3" customFormat="1" ht="27.95" customHeight="1">
      <c r="B71" s="236"/>
      <c r="C71" s="244"/>
      <c r="D71" s="20"/>
      <c r="E71" s="21"/>
      <c r="F71" s="31"/>
      <c r="G71" s="90" t="s">
        <v>14</v>
      </c>
      <c r="H71" s="172">
        <v>0.2</v>
      </c>
      <c r="I71" s="179" t="s">
        <v>19</v>
      </c>
      <c r="J71" s="180" t="s">
        <v>946</v>
      </c>
      <c r="K71" s="179" t="s">
        <v>18</v>
      </c>
      <c r="L71" s="173" t="s">
        <v>109</v>
      </c>
      <c r="M71" s="85">
        <f>M70</f>
        <v>2</v>
      </c>
      <c r="N71" s="15">
        <f t="shared" ref="N71:N134" si="4">IF(K71="Detected", 0.99,0)</f>
        <v>0</v>
      </c>
      <c r="O71" s="78">
        <f t="shared" ref="O71:O134" si="5">IF(I71="Safe", M71*H71,0)</f>
        <v>0.4</v>
      </c>
      <c r="P71" s="78">
        <f t="shared" ref="P71:P134" si="6">IF(I71="Dangerous",M71*H71*N71,0)</f>
        <v>0</v>
      </c>
      <c r="Q71" s="153">
        <f t="shared" ref="Q71:Q134" si="7">IF(P71=0,0,M71*H71*(1-N71))</f>
        <v>0</v>
      </c>
      <c r="R71" s="238"/>
    </row>
    <row r="72" spans="2:18" s="3" customFormat="1" ht="27.95" customHeight="1">
      <c r="B72" s="236"/>
      <c r="C72" s="244"/>
      <c r="D72" s="17" t="s">
        <v>2454</v>
      </c>
      <c r="E72" s="18" t="s">
        <v>22</v>
      </c>
      <c r="F72" s="19" t="s">
        <v>819</v>
      </c>
      <c r="G72" s="14" t="s">
        <v>12</v>
      </c>
      <c r="H72" s="15">
        <v>0.4</v>
      </c>
      <c r="I72" s="179" t="s">
        <v>19</v>
      </c>
      <c r="J72" s="180" t="s">
        <v>946</v>
      </c>
      <c r="K72" s="179" t="s">
        <v>18</v>
      </c>
      <c r="L72" s="173" t="s">
        <v>109</v>
      </c>
      <c r="M72" s="85">
        <v>2</v>
      </c>
      <c r="N72" s="15">
        <f t="shared" si="4"/>
        <v>0</v>
      </c>
      <c r="O72" s="78">
        <f t="shared" si="5"/>
        <v>0.8</v>
      </c>
      <c r="P72" s="78">
        <f t="shared" si="6"/>
        <v>0</v>
      </c>
      <c r="Q72" s="153">
        <f t="shared" si="7"/>
        <v>0</v>
      </c>
      <c r="R72" s="238"/>
    </row>
    <row r="73" spans="2:18" s="3" customFormat="1" ht="27.95" customHeight="1">
      <c r="B73" s="236"/>
      <c r="C73" s="244"/>
      <c r="D73" s="20"/>
      <c r="E73" s="21"/>
      <c r="F73" s="31"/>
      <c r="G73" s="14" t="s">
        <v>13</v>
      </c>
      <c r="H73" s="15">
        <v>0.4</v>
      </c>
      <c r="I73" s="165" t="s">
        <v>25</v>
      </c>
      <c r="J73" s="13" t="s">
        <v>2504</v>
      </c>
      <c r="K73" s="16" t="s">
        <v>20</v>
      </c>
      <c r="L73" s="206" t="s">
        <v>2194</v>
      </c>
      <c r="M73" s="209">
        <f>M72</f>
        <v>2</v>
      </c>
      <c r="N73" s="15">
        <f t="shared" si="4"/>
        <v>0.99</v>
      </c>
      <c r="O73" s="78">
        <f t="shared" si="5"/>
        <v>0</v>
      </c>
      <c r="P73" s="78">
        <f t="shared" si="6"/>
        <v>0.79200000000000004</v>
      </c>
      <c r="Q73" s="153">
        <f t="shared" si="7"/>
        <v>8.0000000000000071E-3</v>
      </c>
      <c r="R73" s="238"/>
    </row>
    <row r="74" spans="2:18" s="3" customFormat="1" ht="27.95" customHeight="1">
      <c r="B74" s="236"/>
      <c r="C74" s="244"/>
      <c r="D74" s="20"/>
      <c r="E74" s="21"/>
      <c r="F74" s="31"/>
      <c r="G74" s="90" t="s">
        <v>14</v>
      </c>
      <c r="H74" s="172">
        <v>0.2</v>
      </c>
      <c r="I74" s="179" t="s">
        <v>19</v>
      </c>
      <c r="J74" s="180" t="s">
        <v>946</v>
      </c>
      <c r="K74" s="179" t="s">
        <v>18</v>
      </c>
      <c r="L74" s="173" t="s">
        <v>109</v>
      </c>
      <c r="M74" s="85">
        <f>M73</f>
        <v>2</v>
      </c>
      <c r="N74" s="15">
        <f t="shared" si="4"/>
        <v>0</v>
      </c>
      <c r="O74" s="78">
        <f t="shared" si="5"/>
        <v>0.4</v>
      </c>
      <c r="P74" s="78">
        <f t="shared" si="6"/>
        <v>0</v>
      </c>
      <c r="Q74" s="153">
        <f t="shared" si="7"/>
        <v>0</v>
      </c>
      <c r="R74" s="238"/>
    </row>
    <row r="75" spans="2:18" s="3" customFormat="1" ht="27.95" customHeight="1">
      <c r="B75" s="236"/>
      <c r="C75" s="244"/>
      <c r="D75" s="17" t="s">
        <v>2455</v>
      </c>
      <c r="E75" s="18" t="s">
        <v>899</v>
      </c>
      <c r="F75" s="19" t="s">
        <v>1331</v>
      </c>
      <c r="G75" s="168" t="s">
        <v>356</v>
      </c>
      <c r="H75" s="164">
        <v>0.25</v>
      </c>
      <c r="I75" s="165" t="s">
        <v>25</v>
      </c>
      <c r="J75" s="13" t="s">
        <v>2494</v>
      </c>
      <c r="K75" s="165" t="s">
        <v>28</v>
      </c>
      <c r="L75" s="206" t="s">
        <v>2194</v>
      </c>
      <c r="M75" s="85">
        <v>0.69</v>
      </c>
      <c r="N75" s="15">
        <f t="shared" si="4"/>
        <v>0.99</v>
      </c>
      <c r="O75" s="78">
        <f t="shared" si="5"/>
        <v>0</v>
      </c>
      <c r="P75" s="78">
        <f t="shared" si="6"/>
        <v>0.17077499999999998</v>
      </c>
      <c r="Q75" s="153">
        <f t="shared" si="7"/>
        <v>1.7250000000000015E-3</v>
      </c>
      <c r="R75" s="557" t="s">
        <v>4477</v>
      </c>
    </row>
    <row r="76" spans="2:18" s="3" customFormat="1" ht="27.95" customHeight="1">
      <c r="B76" s="236"/>
      <c r="C76" s="244"/>
      <c r="D76" s="20"/>
      <c r="E76" s="21"/>
      <c r="F76" s="31"/>
      <c r="G76" s="168" t="s">
        <v>886</v>
      </c>
      <c r="H76" s="164">
        <v>0.25</v>
      </c>
      <c r="I76" s="16" t="s">
        <v>25</v>
      </c>
      <c r="J76" s="13" t="s">
        <v>2503</v>
      </c>
      <c r="K76" s="16" t="s">
        <v>28</v>
      </c>
      <c r="L76" s="206" t="s">
        <v>2194</v>
      </c>
      <c r="M76" s="85">
        <f>M75</f>
        <v>0.69</v>
      </c>
      <c r="N76" s="15">
        <f t="shared" si="4"/>
        <v>0.99</v>
      </c>
      <c r="O76" s="78">
        <f t="shared" si="5"/>
        <v>0</v>
      </c>
      <c r="P76" s="78">
        <f t="shared" si="6"/>
        <v>0.17077499999999998</v>
      </c>
      <c r="Q76" s="153">
        <f t="shared" si="7"/>
        <v>1.7250000000000015E-3</v>
      </c>
      <c r="R76" s="558"/>
    </row>
    <row r="77" spans="2:18" s="3" customFormat="1" ht="27.95" customHeight="1">
      <c r="B77" s="236"/>
      <c r="C77" s="244"/>
      <c r="D77" s="20"/>
      <c r="E77" s="21"/>
      <c r="F77" s="31"/>
      <c r="G77" s="168" t="s">
        <v>887</v>
      </c>
      <c r="H77" s="164">
        <v>0.25</v>
      </c>
      <c r="I77" s="16" t="s">
        <v>25</v>
      </c>
      <c r="J77" s="13" t="s">
        <v>2503</v>
      </c>
      <c r="K77" s="16" t="s">
        <v>28</v>
      </c>
      <c r="L77" s="206" t="s">
        <v>2194</v>
      </c>
      <c r="M77" s="85">
        <f>M76</f>
        <v>0.69</v>
      </c>
      <c r="N77" s="15">
        <f t="shared" si="4"/>
        <v>0.99</v>
      </c>
      <c r="O77" s="78">
        <f t="shared" si="5"/>
        <v>0</v>
      </c>
      <c r="P77" s="78">
        <f t="shared" si="6"/>
        <v>0.17077499999999998</v>
      </c>
      <c r="Q77" s="153">
        <f t="shared" si="7"/>
        <v>1.7250000000000015E-3</v>
      </c>
      <c r="R77" s="558"/>
    </row>
    <row r="78" spans="2:18" s="3" customFormat="1" ht="27.95" customHeight="1">
      <c r="B78" s="236"/>
      <c r="C78" s="244"/>
      <c r="D78" s="20"/>
      <c r="E78" s="21"/>
      <c r="F78" s="31"/>
      <c r="G78" s="186" t="s">
        <v>359</v>
      </c>
      <c r="H78" s="183">
        <v>0.25</v>
      </c>
      <c r="I78" s="165" t="s">
        <v>25</v>
      </c>
      <c r="J78" s="13" t="s">
        <v>2494</v>
      </c>
      <c r="K78" s="165" t="s">
        <v>28</v>
      </c>
      <c r="L78" s="206" t="s">
        <v>2194</v>
      </c>
      <c r="M78" s="93">
        <f>M77</f>
        <v>0.69</v>
      </c>
      <c r="N78" s="15">
        <f t="shared" si="4"/>
        <v>0.99</v>
      </c>
      <c r="O78" s="78">
        <f t="shared" si="5"/>
        <v>0</v>
      </c>
      <c r="P78" s="78">
        <f t="shared" si="6"/>
        <v>0.17077499999999998</v>
      </c>
      <c r="Q78" s="153">
        <f t="shared" si="7"/>
        <v>1.7250000000000015E-3</v>
      </c>
      <c r="R78" s="559"/>
    </row>
    <row r="79" spans="2:18" s="3" customFormat="1" ht="27.95" customHeight="1">
      <c r="B79" s="236"/>
      <c r="C79" s="244"/>
      <c r="D79" s="17" t="s">
        <v>61</v>
      </c>
      <c r="E79" s="18" t="s">
        <v>76</v>
      </c>
      <c r="F79" s="19" t="s">
        <v>1330</v>
      </c>
      <c r="G79" s="168" t="s">
        <v>356</v>
      </c>
      <c r="H79" s="164">
        <v>0.25</v>
      </c>
      <c r="I79" s="16" t="s">
        <v>19</v>
      </c>
      <c r="J79" s="12" t="s">
        <v>946</v>
      </c>
      <c r="K79" s="16" t="s">
        <v>18</v>
      </c>
      <c r="L79" s="65" t="s">
        <v>109</v>
      </c>
      <c r="M79" s="85">
        <v>1</v>
      </c>
      <c r="N79" s="15">
        <f t="shared" si="4"/>
        <v>0</v>
      </c>
      <c r="O79" s="78">
        <f t="shared" si="5"/>
        <v>0.25</v>
      </c>
      <c r="P79" s="78">
        <f t="shared" si="6"/>
        <v>0</v>
      </c>
      <c r="Q79" s="153">
        <f t="shared" si="7"/>
        <v>0</v>
      </c>
      <c r="R79" s="238"/>
    </row>
    <row r="80" spans="2:18" s="3" customFormat="1" ht="27.95" customHeight="1">
      <c r="B80" s="236"/>
      <c r="C80" s="244"/>
      <c r="D80" s="20"/>
      <c r="E80" s="21"/>
      <c r="F80" s="31"/>
      <c r="G80" s="168" t="s">
        <v>886</v>
      </c>
      <c r="H80" s="164">
        <v>0.25</v>
      </c>
      <c r="I80" s="16" t="s">
        <v>25</v>
      </c>
      <c r="J80" s="13" t="s">
        <v>2494</v>
      </c>
      <c r="K80" s="16" t="s">
        <v>28</v>
      </c>
      <c r="L80" s="206" t="s">
        <v>2194</v>
      </c>
      <c r="M80" s="85">
        <f>M79</f>
        <v>1</v>
      </c>
      <c r="N80" s="15">
        <f t="shared" si="4"/>
        <v>0.99</v>
      </c>
      <c r="O80" s="78">
        <f t="shared" si="5"/>
        <v>0</v>
      </c>
      <c r="P80" s="78">
        <f t="shared" si="6"/>
        <v>0.2475</v>
      </c>
      <c r="Q80" s="153">
        <f t="shared" si="7"/>
        <v>2.5000000000000022E-3</v>
      </c>
      <c r="R80" s="238"/>
    </row>
    <row r="81" spans="2:18" s="3" customFormat="1" ht="27.95" customHeight="1">
      <c r="B81" s="236"/>
      <c r="C81" s="244"/>
      <c r="D81" s="20"/>
      <c r="E81" s="21"/>
      <c r="F81" s="31"/>
      <c r="G81" s="168" t="s">
        <v>887</v>
      </c>
      <c r="H81" s="164">
        <v>0.25</v>
      </c>
      <c r="I81" s="16" t="s">
        <v>25</v>
      </c>
      <c r="J81" s="13" t="s">
        <v>2494</v>
      </c>
      <c r="K81" s="16" t="s">
        <v>28</v>
      </c>
      <c r="L81" s="206" t="s">
        <v>2194</v>
      </c>
      <c r="M81" s="85">
        <f>M80</f>
        <v>1</v>
      </c>
      <c r="N81" s="15">
        <f t="shared" si="4"/>
        <v>0.99</v>
      </c>
      <c r="O81" s="78">
        <f t="shared" si="5"/>
        <v>0</v>
      </c>
      <c r="P81" s="78">
        <f t="shared" si="6"/>
        <v>0.2475</v>
      </c>
      <c r="Q81" s="153">
        <f t="shared" si="7"/>
        <v>2.5000000000000022E-3</v>
      </c>
      <c r="R81" s="238"/>
    </row>
    <row r="82" spans="2:18" s="3" customFormat="1" ht="27.95" customHeight="1">
      <c r="B82" s="236"/>
      <c r="C82" s="244"/>
      <c r="D82" s="20"/>
      <c r="E82" s="21"/>
      <c r="F82" s="31"/>
      <c r="G82" s="186" t="s">
        <v>359</v>
      </c>
      <c r="H82" s="183">
        <v>0.25</v>
      </c>
      <c r="I82" s="91" t="s">
        <v>25</v>
      </c>
      <c r="J82" s="13" t="s">
        <v>2503</v>
      </c>
      <c r="K82" s="91" t="s">
        <v>28</v>
      </c>
      <c r="L82" s="206" t="s">
        <v>2194</v>
      </c>
      <c r="M82" s="93">
        <f>M81</f>
        <v>1</v>
      </c>
      <c r="N82" s="15">
        <f t="shared" si="4"/>
        <v>0.99</v>
      </c>
      <c r="O82" s="78">
        <f t="shared" si="5"/>
        <v>0</v>
      </c>
      <c r="P82" s="78">
        <f t="shared" si="6"/>
        <v>0.2475</v>
      </c>
      <c r="Q82" s="153">
        <f t="shared" si="7"/>
        <v>2.5000000000000022E-3</v>
      </c>
      <c r="R82" s="238"/>
    </row>
    <row r="83" spans="2:18" s="3" customFormat="1" ht="27.95" customHeight="1">
      <c r="B83" s="236"/>
      <c r="C83" s="244"/>
      <c r="D83" s="17" t="s">
        <v>2456</v>
      </c>
      <c r="E83" s="18" t="s">
        <v>890</v>
      </c>
      <c r="F83" s="19" t="s">
        <v>905</v>
      </c>
      <c r="G83" s="14" t="s">
        <v>12</v>
      </c>
      <c r="H83" s="15">
        <v>0.8</v>
      </c>
      <c r="I83" s="165" t="s">
        <v>25</v>
      </c>
      <c r="J83" s="208" t="s">
        <v>2506</v>
      </c>
      <c r="K83" s="165" t="s">
        <v>28</v>
      </c>
      <c r="L83" s="206" t="s">
        <v>2194</v>
      </c>
      <c r="M83" s="85">
        <v>0.2</v>
      </c>
      <c r="N83" s="15">
        <f t="shared" si="4"/>
        <v>0.99</v>
      </c>
      <c r="O83" s="78">
        <f t="shared" si="5"/>
        <v>0</v>
      </c>
      <c r="P83" s="78">
        <f t="shared" si="6"/>
        <v>0.15840000000000004</v>
      </c>
      <c r="Q83" s="153">
        <f t="shared" si="7"/>
        <v>1.6000000000000018E-3</v>
      </c>
      <c r="R83" s="238"/>
    </row>
    <row r="84" spans="2:18" s="3" customFormat="1" ht="39.950000000000003" customHeight="1">
      <c r="B84" s="236"/>
      <c r="C84" s="244"/>
      <c r="D84" s="20"/>
      <c r="E84" s="21"/>
      <c r="F84" s="31"/>
      <c r="G84" s="14" t="s">
        <v>13</v>
      </c>
      <c r="H84" s="15">
        <v>0.1</v>
      </c>
      <c r="I84" s="165" t="s">
        <v>25</v>
      </c>
      <c r="J84" s="208" t="s">
        <v>2507</v>
      </c>
      <c r="K84" s="165" t="s">
        <v>28</v>
      </c>
      <c r="L84" s="206" t="s">
        <v>2194</v>
      </c>
      <c r="M84" s="85">
        <f>M83</f>
        <v>0.2</v>
      </c>
      <c r="N84" s="15">
        <f t="shared" si="4"/>
        <v>0.99</v>
      </c>
      <c r="O84" s="78">
        <f t="shared" si="5"/>
        <v>0</v>
      </c>
      <c r="P84" s="78">
        <f t="shared" si="6"/>
        <v>1.9800000000000005E-2</v>
      </c>
      <c r="Q84" s="153">
        <f t="shared" si="7"/>
        <v>2.0000000000000023E-4</v>
      </c>
      <c r="R84" s="238"/>
    </row>
    <row r="85" spans="2:18" s="3" customFormat="1" ht="27.95" customHeight="1">
      <c r="B85" s="236"/>
      <c r="C85" s="244"/>
      <c r="D85" s="20"/>
      <c r="E85" s="21"/>
      <c r="F85" s="31"/>
      <c r="G85" s="90" t="s">
        <v>14</v>
      </c>
      <c r="H85" s="172">
        <v>0.1</v>
      </c>
      <c r="I85" s="179" t="s">
        <v>19</v>
      </c>
      <c r="J85" s="180" t="s">
        <v>946</v>
      </c>
      <c r="K85" s="179" t="s">
        <v>18</v>
      </c>
      <c r="L85" s="173" t="s">
        <v>109</v>
      </c>
      <c r="M85" s="93">
        <f>M84</f>
        <v>0.2</v>
      </c>
      <c r="N85" s="15">
        <f t="shared" si="4"/>
        <v>0</v>
      </c>
      <c r="O85" s="78">
        <f t="shared" si="5"/>
        <v>2.0000000000000004E-2</v>
      </c>
      <c r="P85" s="78">
        <f t="shared" si="6"/>
        <v>0</v>
      </c>
      <c r="Q85" s="153">
        <f t="shared" si="7"/>
        <v>0</v>
      </c>
      <c r="R85" s="238"/>
    </row>
    <row r="86" spans="2:18" s="3" customFormat="1" ht="27.95" customHeight="1">
      <c r="B86" s="236"/>
      <c r="C86" s="244"/>
      <c r="D86" s="17" t="s">
        <v>2457</v>
      </c>
      <c r="E86" s="18" t="s">
        <v>1240</v>
      </c>
      <c r="F86" s="19" t="s">
        <v>1295</v>
      </c>
      <c r="G86" s="168" t="s">
        <v>356</v>
      </c>
      <c r="H86" s="164">
        <v>0.25</v>
      </c>
      <c r="I86" s="165" t="s">
        <v>25</v>
      </c>
      <c r="J86" s="13" t="s">
        <v>2505</v>
      </c>
      <c r="K86" s="165" t="s">
        <v>28</v>
      </c>
      <c r="L86" s="206" t="s">
        <v>2194</v>
      </c>
      <c r="M86" s="85">
        <v>10</v>
      </c>
      <c r="N86" s="15">
        <f t="shared" si="4"/>
        <v>0.99</v>
      </c>
      <c r="O86" s="78">
        <f t="shared" si="5"/>
        <v>0</v>
      </c>
      <c r="P86" s="78">
        <f t="shared" si="6"/>
        <v>2.4750000000000001</v>
      </c>
      <c r="Q86" s="153">
        <f t="shared" si="7"/>
        <v>2.5000000000000022E-2</v>
      </c>
      <c r="R86" s="557" t="s">
        <v>4480</v>
      </c>
    </row>
    <row r="87" spans="2:18" s="3" customFormat="1" ht="27.95" customHeight="1">
      <c r="B87" s="236"/>
      <c r="C87" s="244"/>
      <c r="D87" s="20"/>
      <c r="E87" s="21"/>
      <c r="F87" s="31"/>
      <c r="G87" s="168" t="s">
        <v>886</v>
      </c>
      <c r="H87" s="164">
        <v>0.25</v>
      </c>
      <c r="I87" s="165" t="s">
        <v>25</v>
      </c>
      <c r="J87" s="13" t="s">
        <v>2505</v>
      </c>
      <c r="K87" s="165" t="s">
        <v>28</v>
      </c>
      <c r="L87" s="206" t="s">
        <v>2194</v>
      </c>
      <c r="M87" s="85">
        <f>M86</f>
        <v>10</v>
      </c>
      <c r="N87" s="15">
        <f t="shared" si="4"/>
        <v>0.99</v>
      </c>
      <c r="O87" s="78">
        <f t="shared" si="5"/>
        <v>0</v>
      </c>
      <c r="P87" s="78">
        <f t="shared" si="6"/>
        <v>2.4750000000000001</v>
      </c>
      <c r="Q87" s="153">
        <f t="shared" si="7"/>
        <v>2.5000000000000022E-2</v>
      </c>
      <c r="R87" s="558"/>
    </row>
    <row r="88" spans="2:18" s="3" customFormat="1" ht="27.95" customHeight="1">
      <c r="B88" s="236"/>
      <c r="C88" s="244"/>
      <c r="D88" s="20"/>
      <c r="E88" s="21"/>
      <c r="F88" s="31"/>
      <c r="G88" s="168" t="s">
        <v>887</v>
      </c>
      <c r="H88" s="164">
        <v>0.25</v>
      </c>
      <c r="I88" s="165" t="s">
        <v>25</v>
      </c>
      <c r="J88" s="13" t="s">
        <v>2505</v>
      </c>
      <c r="K88" s="165" t="s">
        <v>28</v>
      </c>
      <c r="L88" s="206" t="s">
        <v>2194</v>
      </c>
      <c r="M88" s="85">
        <f>M87</f>
        <v>10</v>
      </c>
      <c r="N88" s="15">
        <f t="shared" si="4"/>
        <v>0.99</v>
      </c>
      <c r="O88" s="78">
        <f t="shared" si="5"/>
        <v>0</v>
      </c>
      <c r="P88" s="78">
        <f t="shared" si="6"/>
        <v>2.4750000000000001</v>
      </c>
      <c r="Q88" s="153">
        <f t="shared" si="7"/>
        <v>2.5000000000000022E-2</v>
      </c>
      <c r="R88" s="558"/>
    </row>
    <row r="89" spans="2:18" s="3" customFormat="1" ht="27.95" customHeight="1">
      <c r="B89" s="236"/>
      <c r="C89" s="244"/>
      <c r="D89" s="20"/>
      <c r="E89" s="21"/>
      <c r="F89" s="31"/>
      <c r="G89" s="186" t="s">
        <v>359</v>
      </c>
      <c r="H89" s="183">
        <v>0.25</v>
      </c>
      <c r="I89" s="165" t="s">
        <v>25</v>
      </c>
      <c r="J89" s="13" t="s">
        <v>2505</v>
      </c>
      <c r="K89" s="165" t="s">
        <v>28</v>
      </c>
      <c r="L89" s="206" t="s">
        <v>2194</v>
      </c>
      <c r="M89" s="93">
        <f>M88</f>
        <v>10</v>
      </c>
      <c r="N89" s="15">
        <f t="shared" si="4"/>
        <v>0.99</v>
      </c>
      <c r="O89" s="78">
        <f t="shared" si="5"/>
        <v>0</v>
      </c>
      <c r="P89" s="78">
        <f t="shared" si="6"/>
        <v>2.4750000000000001</v>
      </c>
      <c r="Q89" s="153">
        <f t="shared" si="7"/>
        <v>2.5000000000000022E-2</v>
      </c>
      <c r="R89" s="559"/>
    </row>
    <row r="90" spans="2:18" s="3" customFormat="1" ht="27.95" customHeight="1">
      <c r="B90" s="236"/>
      <c r="C90" s="244"/>
      <c r="D90" s="17" t="s">
        <v>2458</v>
      </c>
      <c r="E90" s="18" t="s">
        <v>890</v>
      </c>
      <c r="F90" s="19" t="s">
        <v>1297</v>
      </c>
      <c r="G90" s="14" t="s">
        <v>12</v>
      </c>
      <c r="H90" s="15">
        <v>0.8</v>
      </c>
      <c r="I90" s="179" t="s">
        <v>19</v>
      </c>
      <c r="J90" s="13" t="s">
        <v>946</v>
      </c>
      <c r="K90" s="165" t="s">
        <v>18</v>
      </c>
      <c r="L90" s="13" t="s">
        <v>109</v>
      </c>
      <c r="M90" s="85">
        <v>0.2</v>
      </c>
      <c r="N90" s="15">
        <f t="shared" si="4"/>
        <v>0</v>
      </c>
      <c r="O90" s="78">
        <f t="shared" si="5"/>
        <v>0.16000000000000003</v>
      </c>
      <c r="P90" s="78">
        <f t="shared" si="6"/>
        <v>0</v>
      </c>
      <c r="Q90" s="153">
        <f t="shared" si="7"/>
        <v>0</v>
      </c>
      <c r="R90" s="238"/>
    </row>
    <row r="91" spans="2:18" s="3" customFormat="1" ht="27.95" customHeight="1">
      <c r="B91" s="236"/>
      <c r="C91" s="244"/>
      <c r="D91" s="20"/>
      <c r="E91" s="21"/>
      <c r="F91" s="31"/>
      <c r="G91" s="14" t="s">
        <v>13</v>
      </c>
      <c r="H91" s="15">
        <v>0.1</v>
      </c>
      <c r="I91" s="165" t="s">
        <v>25</v>
      </c>
      <c r="J91" s="13" t="s">
        <v>2505</v>
      </c>
      <c r="K91" s="165" t="s">
        <v>28</v>
      </c>
      <c r="L91" s="206" t="s">
        <v>2194</v>
      </c>
      <c r="M91" s="85">
        <f>M90</f>
        <v>0.2</v>
      </c>
      <c r="N91" s="15">
        <f t="shared" si="4"/>
        <v>0.99</v>
      </c>
      <c r="O91" s="78">
        <f t="shared" si="5"/>
        <v>0</v>
      </c>
      <c r="P91" s="78">
        <f t="shared" si="6"/>
        <v>1.9800000000000005E-2</v>
      </c>
      <c r="Q91" s="153">
        <f t="shared" si="7"/>
        <v>2.0000000000000023E-4</v>
      </c>
      <c r="R91" s="238"/>
    </row>
    <row r="92" spans="2:18" s="3" customFormat="1" ht="27.95" customHeight="1">
      <c r="B92" s="236"/>
      <c r="C92" s="244"/>
      <c r="D92" s="20"/>
      <c r="E92" s="21"/>
      <c r="F92" s="31"/>
      <c r="G92" s="90" t="s">
        <v>14</v>
      </c>
      <c r="H92" s="172">
        <v>0.1</v>
      </c>
      <c r="I92" s="179" t="s">
        <v>19</v>
      </c>
      <c r="J92" s="180" t="s">
        <v>946</v>
      </c>
      <c r="K92" s="179" t="s">
        <v>18</v>
      </c>
      <c r="L92" s="180" t="s">
        <v>109</v>
      </c>
      <c r="M92" s="93">
        <f>M91</f>
        <v>0.2</v>
      </c>
      <c r="N92" s="15">
        <f t="shared" si="4"/>
        <v>0</v>
      </c>
      <c r="O92" s="78">
        <f t="shared" si="5"/>
        <v>2.0000000000000004E-2</v>
      </c>
      <c r="P92" s="78">
        <f t="shared" si="6"/>
        <v>0</v>
      </c>
      <c r="Q92" s="153">
        <f t="shared" si="7"/>
        <v>0</v>
      </c>
      <c r="R92" s="238"/>
    </row>
    <row r="93" spans="2:18" s="3" customFormat="1" ht="27.95" customHeight="1">
      <c r="B93" s="236"/>
      <c r="C93" s="244"/>
      <c r="D93" s="17" t="s">
        <v>2459</v>
      </c>
      <c r="E93" s="18" t="s">
        <v>890</v>
      </c>
      <c r="F93" s="19" t="s">
        <v>1307</v>
      </c>
      <c r="G93" s="14" t="s">
        <v>12</v>
      </c>
      <c r="H93" s="15">
        <v>0.8</v>
      </c>
      <c r="I93" s="165" t="s">
        <v>25</v>
      </c>
      <c r="J93" s="13" t="s">
        <v>2505</v>
      </c>
      <c r="K93" s="165" t="s">
        <v>28</v>
      </c>
      <c r="L93" s="206" t="s">
        <v>2194</v>
      </c>
      <c r="M93" s="85">
        <v>0.2</v>
      </c>
      <c r="N93" s="15">
        <f t="shared" si="4"/>
        <v>0.99</v>
      </c>
      <c r="O93" s="78">
        <f t="shared" si="5"/>
        <v>0</v>
      </c>
      <c r="P93" s="78">
        <f t="shared" si="6"/>
        <v>0.15840000000000004</v>
      </c>
      <c r="Q93" s="153">
        <f t="shared" si="7"/>
        <v>1.6000000000000018E-3</v>
      </c>
      <c r="R93" s="238"/>
    </row>
    <row r="94" spans="2:18" s="3" customFormat="1" ht="27.95" customHeight="1">
      <c r="B94" s="236"/>
      <c r="C94" s="244"/>
      <c r="D94" s="20"/>
      <c r="E94" s="21"/>
      <c r="F94" s="31"/>
      <c r="G94" s="14" t="s">
        <v>13</v>
      </c>
      <c r="H94" s="15">
        <v>0.1</v>
      </c>
      <c r="I94" s="165" t="s">
        <v>19</v>
      </c>
      <c r="J94" s="180" t="s">
        <v>946</v>
      </c>
      <c r="K94" s="179" t="s">
        <v>18</v>
      </c>
      <c r="L94" s="180" t="s">
        <v>109</v>
      </c>
      <c r="M94" s="85">
        <f>M93</f>
        <v>0.2</v>
      </c>
      <c r="N94" s="15">
        <f t="shared" si="4"/>
        <v>0</v>
      </c>
      <c r="O94" s="78">
        <f t="shared" si="5"/>
        <v>2.0000000000000004E-2</v>
      </c>
      <c r="P94" s="78">
        <f t="shared" si="6"/>
        <v>0</v>
      </c>
      <c r="Q94" s="153">
        <f t="shared" si="7"/>
        <v>0</v>
      </c>
      <c r="R94" s="238"/>
    </row>
    <row r="95" spans="2:18" s="3" customFormat="1" ht="27.95" customHeight="1">
      <c r="B95" s="236"/>
      <c r="C95" s="244"/>
      <c r="D95" s="20"/>
      <c r="E95" s="21"/>
      <c r="F95" s="31"/>
      <c r="G95" s="90" t="s">
        <v>14</v>
      </c>
      <c r="H95" s="172">
        <v>0.1</v>
      </c>
      <c r="I95" s="179" t="s">
        <v>19</v>
      </c>
      <c r="J95" s="180" t="s">
        <v>946</v>
      </c>
      <c r="K95" s="179" t="s">
        <v>18</v>
      </c>
      <c r="L95" s="180" t="s">
        <v>109</v>
      </c>
      <c r="M95" s="93">
        <f>M94</f>
        <v>0.2</v>
      </c>
      <c r="N95" s="15">
        <f t="shared" si="4"/>
        <v>0</v>
      </c>
      <c r="O95" s="78">
        <f t="shared" si="5"/>
        <v>2.0000000000000004E-2</v>
      </c>
      <c r="P95" s="78">
        <f t="shared" si="6"/>
        <v>0</v>
      </c>
      <c r="Q95" s="153">
        <f t="shared" si="7"/>
        <v>0</v>
      </c>
      <c r="R95" s="238"/>
    </row>
    <row r="96" spans="2:18" s="3" customFormat="1" ht="27.95" customHeight="1">
      <c r="B96" s="236"/>
      <c r="C96" s="244"/>
      <c r="D96" s="17" t="s">
        <v>2460</v>
      </c>
      <c r="E96" s="18" t="s">
        <v>22</v>
      </c>
      <c r="F96" s="19" t="s">
        <v>819</v>
      </c>
      <c r="G96" s="14" t="s">
        <v>12</v>
      </c>
      <c r="H96" s="15">
        <v>0.4</v>
      </c>
      <c r="I96" s="179" t="s">
        <v>19</v>
      </c>
      <c r="J96" s="180" t="s">
        <v>946</v>
      </c>
      <c r="K96" s="179" t="s">
        <v>18</v>
      </c>
      <c r="L96" s="180" t="s">
        <v>109</v>
      </c>
      <c r="M96" s="85">
        <v>2</v>
      </c>
      <c r="N96" s="15">
        <f t="shared" si="4"/>
        <v>0</v>
      </c>
      <c r="O96" s="78">
        <f t="shared" si="5"/>
        <v>0.8</v>
      </c>
      <c r="P96" s="78">
        <f t="shared" si="6"/>
        <v>0</v>
      </c>
      <c r="Q96" s="153">
        <f t="shared" si="7"/>
        <v>0</v>
      </c>
      <c r="R96" s="238"/>
    </row>
    <row r="97" spans="2:18" s="3" customFormat="1" ht="27.95" customHeight="1">
      <c r="B97" s="236"/>
      <c r="C97" s="244"/>
      <c r="D97" s="20"/>
      <c r="E97" s="21"/>
      <c r="F97" s="31"/>
      <c r="G97" s="14" t="s">
        <v>13</v>
      </c>
      <c r="H97" s="15">
        <v>0.4</v>
      </c>
      <c r="I97" s="165" t="s">
        <v>25</v>
      </c>
      <c r="J97" s="13" t="s">
        <v>2505</v>
      </c>
      <c r="K97" s="165" t="s">
        <v>28</v>
      </c>
      <c r="L97" s="206" t="s">
        <v>2194</v>
      </c>
      <c r="M97" s="85">
        <f>M96</f>
        <v>2</v>
      </c>
      <c r="N97" s="15">
        <f t="shared" si="4"/>
        <v>0.99</v>
      </c>
      <c r="O97" s="78">
        <f t="shared" si="5"/>
        <v>0</v>
      </c>
      <c r="P97" s="78">
        <f t="shared" si="6"/>
        <v>0.79200000000000004</v>
      </c>
      <c r="Q97" s="153">
        <f t="shared" si="7"/>
        <v>8.0000000000000071E-3</v>
      </c>
      <c r="R97" s="238"/>
    </row>
    <row r="98" spans="2:18" s="3" customFormat="1" ht="27.95" customHeight="1">
      <c r="B98" s="236"/>
      <c r="C98" s="244"/>
      <c r="D98" s="20"/>
      <c r="E98" s="21"/>
      <c r="F98" s="31"/>
      <c r="G98" s="90" t="s">
        <v>14</v>
      </c>
      <c r="H98" s="172">
        <v>0.2</v>
      </c>
      <c r="I98" s="179" t="s">
        <v>19</v>
      </c>
      <c r="J98" s="180" t="s">
        <v>946</v>
      </c>
      <c r="K98" s="179" t="s">
        <v>18</v>
      </c>
      <c r="L98" s="180" t="s">
        <v>109</v>
      </c>
      <c r="M98" s="93">
        <f>M97</f>
        <v>2</v>
      </c>
      <c r="N98" s="172">
        <f t="shared" si="4"/>
        <v>0</v>
      </c>
      <c r="O98" s="174">
        <f t="shared" si="5"/>
        <v>0.4</v>
      </c>
      <c r="P98" s="174">
        <f t="shared" si="6"/>
        <v>0</v>
      </c>
      <c r="Q98" s="175">
        <f t="shared" si="7"/>
        <v>0</v>
      </c>
      <c r="R98" s="238"/>
    </row>
    <row r="99" spans="2:18" s="3" customFormat="1" ht="27.95" customHeight="1">
      <c r="B99" s="236"/>
      <c r="C99" s="218" t="s">
        <v>2461</v>
      </c>
      <c r="D99" s="17" t="s">
        <v>2462</v>
      </c>
      <c r="E99" s="18" t="s">
        <v>890</v>
      </c>
      <c r="F99" s="19" t="s">
        <v>1291</v>
      </c>
      <c r="G99" s="14" t="s">
        <v>12</v>
      </c>
      <c r="H99" s="15">
        <v>0.8</v>
      </c>
      <c r="I99" s="165" t="s">
        <v>25</v>
      </c>
      <c r="J99" s="13" t="s">
        <v>2508</v>
      </c>
      <c r="K99" s="165" t="s">
        <v>28</v>
      </c>
      <c r="L99" s="206" t="s">
        <v>2194</v>
      </c>
      <c r="M99" s="85">
        <v>0.2</v>
      </c>
      <c r="N99" s="15">
        <f t="shared" si="4"/>
        <v>0.99</v>
      </c>
      <c r="O99" s="78">
        <f t="shared" si="5"/>
        <v>0</v>
      </c>
      <c r="P99" s="78">
        <f t="shared" si="6"/>
        <v>0.15840000000000004</v>
      </c>
      <c r="Q99" s="153">
        <f t="shared" si="7"/>
        <v>1.6000000000000018E-3</v>
      </c>
      <c r="R99" s="238"/>
    </row>
    <row r="100" spans="2:18" s="3" customFormat="1" ht="27.95" customHeight="1">
      <c r="B100" s="236"/>
      <c r="C100" s="244"/>
      <c r="D100" s="20"/>
      <c r="E100" s="21"/>
      <c r="F100" s="31"/>
      <c r="G100" s="14" t="s">
        <v>13</v>
      </c>
      <c r="H100" s="15">
        <v>0.1</v>
      </c>
      <c r="I100" s="165" t="s">
        <v>19</v>
      </c>
      <c r="J100" s="13" t="s">
        <v>946</v>
      </c>
      <c r="K100" s="165" t="s">
        <v>18</v>
      </c>
      <c r="L100" s="13" t="s">
        <v>109</v>
      </c>
      <c r="M100" s="85">
        <f>M99</f>
        <v>0.2</v>
      </c>
      <c r="N100" s="15">
        <f t="shared" si="4"/>
        <v>0</v>
      </c>
      <c r="O100" s="78">
        <f t="shared" si="5"/>
        <v>2.0000000000000004E-2</v>
      </c>
      <c r="P100" s="78">
        <f t="shared" si="6"/>
        <v>0</v>
      </c>
      <c r="Q100" s="153">
        <f t="shared" si="7"/>
        <v>0</v>
      </c>
      <c r="R100" s="238"/>
    </row>
    <row r="101" spans="2:18" s="3" customFormat="1" ht="27.95" customHeight="1">
      <c r="B101" s="236"/>
      <c r="C101" s="244"/>
      <c r="D101" s="20"/>
      <c r="E101" s="21"/>
      <c r="F101" s="31"/>
      <c r="G101" s="90" t="s">
        <v>14</v>
      </c>
      <c r="H101" s="172">
        <v>0.1</v>
      </c>
      <c r="I101" s="179" t="s">
        <v>19</v>
      </c>
      <c r="J101" s="13" t="s">
        <v>946</v>
      </c>
      <c r="K101" s="165" t="s">
        <v>18</v>
      </c>
      <c r="L101" s="13" t="s">
        <v>109</v>
      </c>
      <c r="M101" s="93">
        <f>M100</f>
        <v>0.2</v>
      </c>
      <c r="N101" s="15">
        <f t="shared" si="4"/>
        <v>0</v>
      </c>
      <c r="O101" s="78">
        <f t="shared" si="5"/>
        <v>2.0000000000000004E-2</v>
      </c>
      <c r="P101" s="78">
        <f t="shared" si="6"/>
        <v>0</v>
      </c>
      <c r="Q101" s="153">
        <f t="shared" si="7"/>
        <v>0</v>
      </c>
      <c r="R101" s="238"/>
    </row>
    <row r="102" spans="2:18" s="3" customFormat="1" ht="27.95" customHeight="1">
      <c r="B102" s="236"/>
      <c r="C102" s="21"/>
      <c r="D102" s="17" t="s">
        <v>2463</v>
      </c>
      <c r="E102" s="18" t="s">
        <v>890</v>
      </c>
      <c r="F102" s="19" t="s">
        <v>1292</v>
      </c>
      <c r="G102" s="14" t="s">
        <v>12</v>
      </c>
      <c r="H102" s="15">
        <v>0.8</v>
      </c>
      <c r="I102" s="179" t="s">
        <v>19</v>
      </c>
      <c r="J102" s="13" t="s">
        <v>946</v>
      </c>
      <c r="K102" s="165" t="s">
        <v>18</v>
      </c>
      <c r="L102" s="13" t="s">
        <v>109</v>
      </c>
      <c r="M102" s="85">
        <v>0.2</v>
      </c>
      <c r="N102" s="15">
        <f t="shared" si="4"/>
        <v>0</v>
      </c>
      <c r="O102" s="78">
        <f t="shared" si="5"/>
        <v>0.16000000000000003</v>
      </c>
      <c r="P102" s="78">
        <f t="shared" si="6"/>
        <v>0</v>
      </c>
      <c r="Q102" s="153">
        <f t="shared" si="7"/>
        <v>0</v>
      </c>
      <c r="R102" s="238"/>
    </row>
    <row r="103" spans="2:18" s="3" customFormat="1" ht="27.95" customHeight="1">
      <c r="B103" s="236"/>
      <c r="C103" s="244"/>
      <c r="D103" s="20"/>
      <c r="E103" s="21"/>
      <c r="F103" s="31"/>
      <c r="G103" s="14" t="s">
        <v>13</v>
      </c>
      <c r="H103" s="15">
        <v>0.1</v>
      </c>
      <c r="I103" s="165" t="s">
        <v>25</v>
      </c>
      <c r="J103" s="13" t="s">
        <v>2508</v>
      </c>
      <c r="K103" s="165" t="s">
        <v>28</v>
      </c>
      <c r="L103" s="206" t="s">
        <v>2194</v>
      </c>
      <c r="M103" s="85">
        <f>M102</f>
        <v>0.2</v>
      </c>
      <c r="N103" s="15">
        <f t="shared" si="4"/>
        <v>0.99</v>
      </c>
      <c r="O103" s="78">
        <f t="shared" si="5"/>
        <v>0</v>
      </c>
      <c r="P103" s="78">
        <f t="shared" si="6"/>
        <v>1.9800000000000005E-2</v>
      </c>
      <c r="Q103" s="153">
        <f t="shared" si="7"/>
        <v>2.0000000000000023E-4</v>
      </c>
      <c r="R103" s="238"/>
    </row>
    <row r="104" spans="2:18" s="3" customFormat="1" ht="27.95" customHeight="1">
      <c r="B104" s="236"/>
      <c r="C104" s="244"/>
      <c r="D104" s="20"/>
      <c r="E104" s="21"/>
      <c r="F104" s="31"/>
      <c r="G104" s="90" t="s">
        <v>14</v>
      </c>
      <c r="H104" s="172">
        <v>0.1</v>
      </c>
      <c r="I104" s="179" t="s">
        <v>19</v>
      </c>
      <c r="J104" s="180" t="s">
        <v>946</v>
      </c>
      <c r="K104" s="179" t="s">
        <v>18</v>
      </c>
      <c r="L104" s="180" t="s">
        <v>109</v>
      </c>
      <c r="M104" s="93">
        <f>M103</f>
        <v>0.2</v>
      </c>
      <c r="N104" s="15">
        <f t="shared" si="4"/>
        <v>0</v>
      </c>
      <c r="O104" s="78">
        <f t="shared" si="5"/>
        <v>2.0000000000000004E-2</v>
      </c>
      <c r="P104" s="78">
        <f t="shared" si="6"/>
        <v>0</v>
      </c>
      <c r="Q104" s="153">
        <f t="shared" si="7"/>
        <v>0</v>
      </c>
      <c r="R104" s="238"/>
    </row>
    <row r="105" spans="2:18" s="3" customFormat="1" ht="27.95" customHeight="1">
      <c r="B105" s="236"/>
      <c r="C105" s="244"/>
      <c r="D105" s="17" t="s">
        <v>2464</v>
      </c>
      <c r="E105" s="18" t="s">
        <v>1240</v>
      </c>
      <c r="F105" s="19" t="s">
        <v>1295</v>
      </c>
      <c r="G105" s="168" t="s">
        <v>1326</v>
      </c>
      <c r="H105" s="164">
        <v>0.3</v>
      </c>
      <c r="I105" s="165" t="s">
        <v>25</v>
      </c>
      <c r="J105" s="13" t="s">
        <v>2508</v>
      </c>
      <c r="K105" s="165" t="s">
        <v>28</v>
      </c>
      <c r="L105" s="206" t="s">
        <v>2194</v>
      </c>
      <c r="M105" s="85">
        <v>10</v>
      </c>
      <c r="N105" s="15">
        <f t="shared" si="4"/>
        <v>0.99</v>
      </c>
      <c r="O105" s="78">
        <f t="shared" si="5"/>
        <v>0</v>
      </c>
      <c r="P105" s="78">
        <f t="shared" si="6"/>
        <v>2.9699999999999998</v>
      </c>
      <c r="Q105" s="153">
        <f t="shared" si="7"/>
        <v>3.0000000000000027E-2</v>
      </c>
      <c r="R105" s="557" t="s">
        <v>4480</v>
      </c>
    </row>
    <row r="106" spans="2:18" s="3" customFormat="1" ht="27.95" customHeight="1">
      <c r="B106" s="236"/>
      <c r="C106" s="244"/>
      <c r="D106" s="20"/>
      <c r="E106" s="21"/>
      <c r="F106" s="31"/>
      <c r="G106" s="168" t="s">
        <v>1327</v>
      </c>
      <c r="H106" s="164">
        <v>0.3</v>
      </c>
      <c r="I106" s="161" t="s">
        <v>25</v>
      </c>
      <c r="J106" s="13" t="s">
        <v>2508</v>
      </c>
      <c r="K106" s="161" t="s">
        <v>28</v>
      </c>
      <c r="L106" s="206" t="s">
        <v>2194</v>
      </c>
      <c r="M106" s="85">
        <f>M105</f>
        <v>10</v>
      </c>
      <c r="N106" s="15">
        <f t="shared" si="4"/>
        <v>0.99</v>
      </c>
      <c r="O106" s="78">
        <f t="shared" si="5"/>
        <v>0</v>
      </c>
      <c r="P106" s="78">
        <f t="shared" si="6"/>
        <v>2.9699999999999998</v>
      </c>
      <c r="Q106" s="153">
        <f t="shared" si="7"/>
        <v>3.0000000000000027E-2</v>
      </c>
      <c r="R106" s="558"/>
    </row>
    <row r="107" spans="2:18" s="3" customFormat="1" ht="27.95" customHeight="1">
      <c r="B107" s="236"/>
      <c r="C107" s="244"/>
      <c r="D107" s="20"/>
      <c r="E107" s="21"/>
      <c r="F107" s="31"/>
      <c r="G107" s="168" t="s">
        <v>1328</v>
      </c>
      <c r="H107" s="164">
        <v>0.3</v>
      </c>
      <c r="I107" s="165" t="s">
        <v>25</v>
      </c>
      <c r="J107" s="162" t="s">
        <v>2509</v>
      </c>
      <c r="K107" s="161" t="s">
        <v>28</v>
      </c>
      <c r="L107" s="206" t="s">
        <v>2194</v>
      </c>
      <c r="M107" s="85">
        <f>M106</f>
        <v>10</v>
      </c>
      <c r="N107" s="15">
        <f t="shared" si="4"/>
        <v>0.99</v>
      </c>
      <c r="O107" s="78">
        <f t="shared" si="5"/>
        <v>0</v>
      </c>
      <c r="P107" s="78">
        <f t="shared" si="6"/>
        <v>2.9699999999999998</v>
      </c>
      <c r="Q107" s="153">
        <f t="shared" si="7"/>
        <v>3.0000000000000027E-2</v>
      </c>
      <c r="R107" s="558"/>
    </row>
    <row r="108" spans="2:18" s="3" customFormat="1" ht="39.950000000000003" customHeight="1">
      <c r="B108" s="236"/>
      <c r="C108" s="244"/>
      <c r="D108" s="20"/>
      <c r="E108" s="21"/>
      <c r="F108" s="31"/>
      <c r="G108" s="168" t="s">
        <v>1329</v>
      </c>
      <c r="H108" s="164">
        <v>0.1</v>
      </c>
      <c r="I108" s="165" t="s">
        <v>25</v>
      </c>
      <c r="J108" s="162" t="s">
        <v>2510</v>
      </c>
      <c r="K108" s="165" t="s">
        <v>28</v>
      </c>
      <c r="L108" s="206" t="s">
        <v>2194</v>
      </c>
      <c r="M108" s="93">
        <f>M107</f>
        <v>10</v>
      </c>
      <c r="N108" s="15">
        <f t="shared" si="4"/>
        <v>0.99</v>
      </c>
      <c r="O108" s="78">
        <f t="shared" si="5"/>
        <v>0</v>
      </c>
      <c r="P108" s="78">
        <f t="shared" si="6"/>
        <v>0.99</v>
      </c>
      <c r="Q108" s="153">
        <f t="shared" si="7"/>
        <v>1.0000000000000009E-2</v>
      </c>
      <c r="R108" s="559"/>
    </row>
    <row r="109" spans="2:18" s="3" customFormat="1" ht="27.95" customHeight="1">
      <c r="B109" s="236"/>
      <c r="C109" s="244"/>
      <c r="D109" s="17" t="s">
        <v>2465</v>
      </c>
      <c r="E109" s="18" t="s">
        <v>890</v>
      </c>
      <c r="F109" s="19" t="s">
        <v>1302</v>
      </c>
      <c r="G109" s="14" t="s">
        <v>12</v>
      </c>
      <c r="H109" s="15">
        <v>0.8</v>
      </c>
      <c r="I109" s="165" t="s">
        <v>25</v>
      </c>
      <c r="J109" s="13" t="s">
        <v>2508</v>
      </c>
      <c r="K109" s="165" t="s">
        <v>28</v>
      </c>
      <c r="L109" s="206" t="s">
        <v>2194</v>
      </c>
      <c r="M109" s="85">
        <v>0.2</v>
      </c>
      <c r="N109" s="15">
        <f t="shared" si="4"/>
        <v>0.99</v>
      </c>
      <c r="O109" s="78">
        <f t="shared" si="5"/>
        <v>0</v>
      </c>
      <c r="P109" s="78">
        <f t="shared" si="6"/>
        <v>0.15840000000000004</v>
      </c>
      <c r="Q109" s="153">
        <f t="shared" si="7"/>
        <v>1.6000000000000018E-3</v>
      </c>
      <c r="R109" s="238"/>
    </row>
    <row r="110" spans="2:18" s="3" customFormat="1" ht="27.95" customHeight="1">
      <c r="B110" s="236"/>
      <c r="C110" s="244"/>
      <c r="D110" s="20"/>
      <c r="E110" s="21"/>
      <c r="F110" s="31"/>
      <c r="G110" s="14" t="s">
        <v>13</v>
      </c>
      <c r="H110" s="15">
        <v>0.1</v>
      </c>
      <c r="I110" s="165" t="s">
        <v>19</v>
      </c>
      <c r="J110" s="180" t="s">
        <v>946</v>
      </c>
      <c r="K110" s="179" t="s">
        <v>18</v>
      </c>
      <c r="L110" s="173" t="s">
        <v>109</v>
      </c>
      <c r="M110" s="85">
        <f>M109</f>
        <v>0.2</v>
      </c>
      <c r="N110" s="15">
        <f t="shared" si="4"/>
        <v>0</v>
      </c>
      <c r="O110" s="78">
        <f t="shared" si="5"/>
        <v>2.0000000000000004E-2</v>
      </c>
      <c r="P110" s="78">
        <f t="shared" si="6"/>
        <v>0</v>
      </c>
      <c r="Q110" s="153">
        <f t="shared" si="7"/>
        <v>0</v>
      </c>
      <c r="R110" s="238"/>
    </row>
    <row r="111" spans="2:18" s="3" customFormat="1" ht="27.95" customHeight="1">
      <c r="B111" s="236"/>
      <c r="C111" s="244"/>
      <c r="D111" s="20"/>
      <c r="E111" s="21"/>
      <c r="F111" s="31"/>
      <c r="G111" s="90" t="s">
        <v>14</v>
      </c>
      <c r="H111" s="172">
        <v>0.1</v>
      </c>
      <c r="I111" s="179" t="s">
        <v>19</v>
      </c>
      <c r="J111" s="180" t="s">
        <v>946</v>
      </c>
      <c r="K111" s="179" t="s">
        <v>18</v>
      </c>
      <c r="L111" s="173" t="s">
        <v>109</v>
      </c>
      <c r="M111" s="93">
        <f>M110</f>
        <v>0.2</v>
      </c>
      <c r="N111" s="15">
        <f t="shared" si="4"/>
        <v>0</v>
      </c>
      <c r="O111" s="78">
        <f t="shared" si="5"/>
        <v>2.0000000000000004E-2</v>
      </c>
      <c r="P111" s="78">
        <f t="shared" si="6"/>
        <v>0</v>
      </c>
      <c r="Q111" s="153">
        <f t="shared" si="7"/>
        <v>0</v>
      </c>
      <c r="R111" s="238"/>
    </row>
    <row r="112" spans="2:18" s="3" customFormat="1" ht="27.95" customHeight="1">
      <c r="B112" s="236"/>
      <c r="C112" s="244"/>
      <c r="D112" s="17" t="s">
        <v>2466</v>
      </c>
      <c r="E112" s="18" t="s">
        <v>890</v>
      </c>
      <c r="F112" s="19" t="s">
        <v>1303</v>
      </c>
      <c r="G112" s="14" t="s">
        <v>12</v>
      </c>
      <c r="H112" s="15">
        <v>0.8</v>
      </c>
      <c r="I112" s="179" t="s">
        <v>19</v>
      </c>
      <c r="J112" s="180" t="s">
        <v>946</v>
      </c>
      <c r="K112" s="179" t="s">
        <v>18</v>
      </c>
      <c r="L112" s="173" t="s">
        <v>109</v>
      </c>
      <c r="M112" s="85">
        <v>0.2</v>
      </c>
      <c r="N112" s="15">
        <f t="shared" si="4"/>
        <v>0</v>
      </c>
      <c r="O112" s="78">
        <f t="shared" si="5"/>
        <v>0.16000000000000003</v>
      </c>
      <c r="P112" s="78">
        <f t="shared" si="6"/>
        <v>0</v>
      </c>
      <c r="Q112" s="153">
        <f t="shared" si="7"/>
        <v>0</v>
      </c>
      <c r="R112" s="238"/>
    </row>
    <row r="113" spans="2:18" s="3" customFormat="1" ht="27.95" customHeight="1">
      <c r="B113" s="236"/>
      <c r="C113" s="244"/>
      <c r="D113" s="20"/>
      <c r="E113" s="21"/>
      <c r="F113" s="31"/>
      <c r="G113" s="14" t="s">
        <v>13</v>
      </c>
      <c r="H113" s="15">
        <v>0.1</v>
      </c>
      <c r="I113" s="165" t="s">
        <v>25</v>
      </c>
      <c r="J113" s="13" t="s">
        <v>2508</v>
      </c>
      <c r="K113" s="165" t="s">
        <v>28</v>
      </c>
      <c r="L113" s="206" t="s">
        <v>2194</v>
      </c>
      <c r="M113" s="85">
        <f>M112</f>
        <v>0.2</v>
      </c>
      <c r="N113" s="15">
        <f t="shared" si="4"/>
        <v>0.99</v>
      </c>
      <c r="O113" s="78">
        <f t="shared" si="5"/>
        <v>0</v>
      </c>
      <c r="P113" s="78">
        <f t="shared" si="6"/>
        <v>1.9800000000000005E-2</v>
      </c>
      <c r="Q113" s="153">
        <f t="shared" si="7"/>
        <v>2.0000000000000023E-4</v>
      </c>
      <c r="R113" s="238"/>
    </row>
    <row r="114" spans="2:18" s="3" customFormat="1" ht="27.95" customHeight="1">
      <c r="B114" s="236"/>
      <c r="C114" s="244"/>
      <c r="D114" s="20"/>
      <c r="E114" s="21"/>
      <c r="F114" s="31"/>
      <c r="G114" s="90" t="s">
        <v>14</v>
      </c>
      <c r="H114" s="172">
        <v>0.1</v>
      </c>
      <c r="I114" s="179" t="s">
        <v>19</v>
      </c>
      <c r="J114" s="180" t="s">
        <v>946</v>
      </c>
      <c r="K114" s="179" t="s">
        <v>18</v>
      </c>
      <c r="L114" s="173" t="s">
        <v>109</v>
      </c>
      <c r="M114" s="93">
        <f>M113</f>
        <v>0.2</v>
      </c>
      <c r="N114" s="15">
        <f t="shared" si="4"/>
        <v>0</v>
      </c>
      <c r="O114" s="78">
        <f t="shared" si="5"/>
        <v>2.0000000000000004E-2</v>
      </c>
      <c r="P114" s="78">
        <f t="shared" si="6"/>
        <v>0</v>
      </c>
      <c r="Q114" s="153">
        <f t="shared" si="7"/>
        <v>0</v>
      </c>
      <c r="R114" s="238"/>
    </row>
    <row r="115" spans="2:18" s="3" customFormat="1" ht="27.95" customHeight="1">
      <c r="B115" s="236"/>
      <c r="C115" s="244"/>
      <c r="D115" s="17" t="s">
        <v>2467</v>
      </c>
      <c r="E115" s="18" t="s">
        <v>22</v>
      </c>
      <c r="F115" s="19" t="s">
        <v>3808</v>
      </c>
      <c r="G115" s="14" t="s">
        <v>12</v>
      </c>
      <c r="H115" s="15">
        <v>0.4</v>
      </c>
      <c r="I115" s="179" t="s">
        <v>19</v>
      </c>
      <c r="J115" s="180" t="s">
        <v>946</v>
      </c>
      <c r="K115" s="179" t="s">
        <v>18</v>
      </c>
      <c r="L115" s="173" t="s">
        <v>109</v>
      </c>
      <c r="M115" s="85">
        <v>2</v>
      </c>
      <c r="N115" s="15">
        <f t="shared" si="4"/>
        <v>0</v>
      </c>
      <c r="O115" s="78">
        <f t="shared" si="5"/>
        <v>0.8</v>
      </c>
      <c r="P115" s="78">
        <f t="shared" si="6"/>
        <v>0</v>
      </c>
      <c r="Q115" s="153">
        <f t="shared" si="7"/>
        <v>0</v>
      </c>
      <c r="R115" s="238"/>
    </row>
    <row r="116" spans="2:18" s="3" customFormat="1" ht="27.95" customHeight="1">
      <c r="B116" s="236"/>
      <c r="C116" s="244"/>
      <c r="D116" s="20"/>
      <c r="E116" s="21"/>
      <c r="F116" s="31"/>
      <c r="G116" s="14" t="s">
        <v>13</v>
      </c>
      <c r="H116" s="15">
        <v>0.4</v>
      </c>
      <c r="I116" s="165" t="s">
        <v>25</v>
      </c>
      <c r="J116" s="13" t="s">
        <v>2508</v>
      </c>
      <c r="K116" s="165" t="s">
        <v>28</v>
      </c>
      <c r="L116" s="206" t="s">
        <v>2194</v>
      </c>
      <c r="M116" s="85">
        <f>M115</f>
        <v>2</v>
      </c>
      <c r="N116" s="15">
        <f t="shared" si="4"/>
        <v>0.99</v>
      </c>
      <c r="O116" s="78">
        <f t="shared" si="5"/>
        <v>0</v>
      </c>
      <c r="P116" s="78">
        <f t="shared" si="6"/>
        <v>0.79200000000000004</v>
      </c>
      <c r="Q116" s="153">
        <f t="shared" si="7"/>
        <v>8.0000000000000071E-3</v>
      </c>
      <c r="R116" s="238"/>
    </row>
    <row r="117" spans="2:18" s="3" customFormat="1" ht="27.95" customHeight="1">
      <c r="B117" s="236"/>
      <c r="C117" s="244"/>
      <c r="D117" s="20"/>
      <c r="E117" s="21"/>
      <c r="F117" s="31"/>
      <c r="G117" s="90" t="s">
        <v>14</v>
      </c>
      <c r="H117" s="172">
        <v>0.2</v>
      </c>
      <c r="I117" s="179" t="s">
        <v>19</v>
      </c>
      <c r="J117" s="180" t="s">
        <v>946</v>
      </c>
      <c r="K117" s="179" t="s">
        <v>18</v>
      </c>
      <c r="L117" s="173" t="s">
        <v>109</v>
      </c>
      <c r="M117" s="85">
        <f>M116</f>
        <v>2</v>
      </c>
      <c r="N117" s="15">
        <f t="shared" si="4"/>
        <v>0</v>
      </c>
      <c r="O117" s="78">
        <f t="shared" si="5"/>
        <v>0.4</v>
      </c>
      <c r="P117" s="78">
        <f t="shared" si="6"/>
        <v>0</v>
      </c>
      <c r="Q117" s="153">
        <f t="shared" si="7"/>
        <v>0</v>
      </c>
      <c r="R117" s="238"/>
    </row>
    <row r="118" spans="2:18" s="3" customFormat="1" ht="27.95" customHeight="1">
      <c r="B118" s="236"/>
      <c r="C118" s="244"/>
      <c r="D118" s="17" t="s">
        <v>2468</v>
      </c>
      <c r="E118" s="18" t="s">
        <v>22</v>
      </c>
      <c r="F118" s="19" t="s">
        <v>819</v>
      </c>
      <c r="G118" s="14" t="s">
        <v>12</v>
      </c>
      <c r="H118" s="15">
        <v>0.4</v>
      </c>
      <c r="I118" s="179" t="s">
        <v>19</v>
      </c>
      <c r="J118" s="180" t="s">
        <v>946</v>
      </c>
      <c r="K118" s="179" t="s">
        <v>18</v>
      </c>
      <c r="L118" s="173" t="s">
        <v>109</v>
      </c>
      <c r="M118" s="85">
        <v>2</v>
      </c>
      <c r="N118" s="15">
        <f t="shared" si="4"/>
        <v>0</v>
      </c>
      <c r="O118" s="78">
        <f t="shared" si="5"/>
        <v>0.8</v>
      </c>
      <c r="P118" s="78">
        <f t="shared" si="6"/>
        <v>0</v>
      </c>
      <c r="Q118" s="153">
        <f t="shared" si="7"/>
        <v>0</v>
      </c>
      <c r="R118" s="238"/>
    </row>
    <row r="119" spans="2:18" s="3" customFormat="1" ht="27.95" customHeight="1">
      <c r="B119" s="236"/>
      <c r="C119" s="244"/>
      <c r="D119" s="20"/>
      <c r="E119" s="21"/>
      <c r="F119" s="31"/>
      <c r="G119" s="14" t="s">
        <v>13</v>
      </c>
      <c r="H119" s="15">
        <v>0.4</v>
      </c>
      <c r="I119" s="165" t="s">
        <v>25</v>
      </c>
      <c r="J119" s="13" t="s">
        <v>2511</v>
      </c>
      <c r="K119" s="16" t="s">
        <v>20</v>
      </c>
      <c r="L119" s="206" t="s">
        <v>2194</v>
      </c>
      <c r="M119" s="209">
        <f>M118</f>
        <v>2</v>
      </c>
      <c r="N119" s="15">
        <f t="shared" si="4"/>
        <v>0.99</v>
      </c>
      <c r="O119" s="78">
        <f t="shared" si="5"/>
        <v>0</v>
      </c>
      <c r="P119" s="78">
        <f t="shared" si="6"/>
        <v>0.79200000000000004</v>
      </c>
      <c r="Q119" s="153">
        <f t="shared" si="7"/>
        <v>8.0000000000000071E-3</v>
      </c>
      <c r="R119" s="238"/>
    </row>
    <row r="120" spans="2:18" s="3" customFormat="1" ht="27.95" customHeight="1">
      <c r="B120" s="236"/>
      <c r="C120" s="244"/>
      <c r="D120" s="20"/>
      <c r="E120" s="21"/>
      <c r="F120" s="31"/>
      <c r="G120" s="90" t="s">
        <v>14</v>
      </c>
      <c r="H120" s="172">
        <v>0.2</v>
      </c>
      <c r="I120" s="179" t="s">
        <v>19</v>
      </c>
      <c r="J120" s="180" t="s">
        <v>946</v>
      </c>
      <c r="K120" s="179" t="s">
        <v>18</v>
      </c>
      <c r="L120" s="173" t="s">
        <v>109</v>
      </c>
      <c r="M120" s="85">
        <f>M119</f>
        <v>2</v>
      </c>
      <c r="N120" s="15">
        <f t="shared" si="4"/>
        <v>0</v>
      </c>
      <c r="O120" s="78">
        <f t="shared" si="5"/>
        <v>0.4</v>
      </c>
      <c r="P120" s="78">
        <f t="shared" si="6"/>
        <v>0</v>
      </c>
      <c r="Q120" s="153">
        <f t="shared" si="7"/>
        <v>0</v>
      </c>
      <c r="R120" s="238"/>
    </row>
    <row r="121" spans="2:18" s="3" customFormat="1" ht="27.95" customHeight="1">
      <c r="B121" s="236"/>
      <c r="C121" s="244"/>
      <c r="D121" s="17" t="s">
        <v>2469</v>
      </c>
      <c r="E121" s="18" t="s">
        <v>899</v>
      </c>
      <c r="F121" s="19" t="s">
        <v>1331</v>
      </c>
      <c r="G121" s="168" t="s">
        <v>356</v>
      </c>
      <c r="H121" s="164">
        <v>0.25</v>
      </c>
      <c r="I121" s="165" t="s">
        <v>25</v>
      </c>
      <c r="J121" s="13" t="s">
        <v>2508</v>
      </c>
      <c r="K121" s="165" t="s">
        <v>28</v>
      </c>
      <c r="L121" s="206" t="s">
        <v>2194</v>
      </c>
      <c r="M121" s="85">
        <v>0.69</v>
      </c>
      <c r="N121" s="15">
        <f t="shared" si="4"/>
        <v>0.99</v>
      </c>
      <c r="O121" s="78">
        <f t="shared" si="5"/>
        <v>0</v>
      </c>
      <c r="P121" s="78">
        <f t="shared" si="6"/>
        <v>0.17077499999999998</v>
      </c>
      <c r="Q121" s="153">
        <f t="shared" si="7"/>
        <v>1.7250000000000015E-3</v>
      </c>
      <c r="R121" s="557" t="s">
        <v>4477</v>
      </c>
    </row>
    <row r="122" spans="2:18" s="3" customFormat="1" ht="27.95" customHeight="1">
      <c r="B122" s="236"/>
      <c r="C122" s="244"/>
      <c r="D122" s="20"/>
      <c r="E122" s="21"/>
      <c r="F122" s="31"/>
      <c r="G122" s="168" t="s">
        <v>886</v>
      </c>
      <c r="H122" s="164">
        <v>0.25</v>
      </c>
      <c r="I122" s="16" t="s">
        <v>25</v>
      </c>
      <c r="J122" s="13" t="s">
        <v>2510</v>
      </c>
      <c r="K122" s="16" t="s">
        <v>28</v>
      </c>
      <c r="L122" s="206" t="s">
        <v>2194</v>
      </c>
      <c r="M122" s="85">
        <f>M121</f>
        <v>0.69</v>
      </c>
      <c r="N122" s="15">
        <f t="shared" si="4"/>
        <v>0.99</v>
      </c>
      <c r="O122" s="78">
        <f t="shared" si="5"/>
        <v>0</v>
      </c>
      <c r="P122" s="78">
        <f t="shared" si="6"/>
        <v>0.17077499999999998</v>
      </c>
      <c r="Q122" s="153">
        <f t="shared" si="7"/>
        <v>1.7250000000000015E-3</v>
      </c>
      <c r="R122" s="558"/>
    </row>
    <row r="123" spans="2:18" s="3" customFormat="1" ht="27.95" customHeight="1">
      <c r="B123" s="236"/>
      <c r="C123" s="244"/>
      <c r="D123" s="20"/>
      <c r="E123" s="21"/>
      <c r="F123" s="31"/>
      <c r="G123" s="168" t="s">
        <v>887</v>
      </c>
      <c r="H123" s="164">
        <v>0.25</v>
      </c>
      <c r="I123" s="16" t="s">
        <v>25</v>
      </c>
      <c r="J123" s="13" t="s">
        <v>2510</v>
      </c>
      <c r="K123" s="16" t="s">
        <v>28</v>
      </c>
      <c r="L123" s="206" t="s">
        <v>2194</v>
      </c>
      <c r="M123" s="85">
        <f>M122</f>
        <v>0.69</v>
      </c>
      <c r="N123" s="15">
        <f t="shared" si="4"/>
        <v>0.99</v>
      </c>
      <c r="O123" s="78">
        <f t="shared" si="5"/>
        <v>0</v>
      </c>
      <c r="P123" s="78">
        <f t="shared" si="6"/>
        <v>0.17077499999999998</v>
      </c>
      <c r="Q123" s="153">
        <f t="shared" si="7"/>
        <v>1.7250000000000015E-3</v>
      </c>
      <c r="R123" s="558"/>
    </row>
    <row r="124" spans="2:18" s="3" customFormat="1" ht="27.95" customHeight="1">
      <c r="B124" s="236"/>
      <c r="C124" s="244"/>
      <c r="D124" s="20"/>
      <c r="E124" s="21"/>
      <c r="F124" s="31"/>
      <c r="G124" s="186" t="s">
        <v>359</v>
      </c>
      <c r="H124" s="183">
        <v>0.25</v>
      </c>
      <c r="I124" s="165" t="s">
        <v>25</v>
      </c>
      <c r="J124" s="13" t="s">
        <v>2508</v>
      </c>
      <c r="K124" s="165" t="s">
        <v>28</v>
      </c>
      <c r="L124" s="206" t="s">
        <v>2194</v>
      </c>
      <c r="M124" s="93">
        <f>M123</f>
        <v>0.69</v>
      </c>
      <c r="N124" s="15">
        <f t="shared" si="4"/>
        <v>0.99</v>
      </c>
      <c r="O124" s="78">
        <f t="shared" si="5"/>
        <v>0</v>
      </c>
      <c r="P124" s="78">
        <f t="shared" si="6"/>
        <v>0.17077499999999998</v>
      </c>
      <c r="Q124" s="153">
        <f t="shared" si="7"/>
        <v>1.7250000000000015E-3</v>
      </c>
      <c r="R124" s="559"/>
    </row>
    <row r="125" spans="2:18" s="3" customFormat="1" ht="27.95" customHeight="1">
      <c r="B125" s="236"/>
      <c r="C125" s="244"/>
      <c r="D125" s="17" t="s">
        <v>2470</v>
      </c>
      <c r="E125" s="18" t="s">
        <v>76</v>
      </c>
      <c r="F125" s="19" t="s">
        <v>1330</v>
      </c>
      <c r="G125" s="168" t="s">
        <v>356</v>
      </c>
      <c r="H125" s="164">
        <v>0.25</v>
      </c>
      <c r="I125" s="16" t="s">
        <v>19</v>
      </c>
      <c r="J125" s="12" t="s">
        <v>946</v>
      </c>
      <c r="K125" s="16" t="s">
        <v>18</v>
      </c>
      <c r="L125" s="65" t="s">
        <v>109</v>
      </c>
      <c r="M125" s="85">
        <v>1</v>
      </c>
      <c r="N125" s="15">
        <f t="shared" si="4"/>
        <v>0</v>
      </c>
      <c r="O125" s="78">
        <f t="shared" si="5"/>
        <v>0.25</v>
      </c>
      <c r="P125" s="78">
        <f t="shared" si="6"/>
        <v>0</v>
      </c>
      <c r="Q125" s="153">
        <f t="shared" si="7"/>
        <v>0</v>
      </c>
      <c r="R125" s="238"/>
    </row>
    <row r="126" spans="2:18" s="3" customFormat="1" ht="27.95" customHeight="1">
      <c r="B126" s="236"/>
      <c r="C126" s="244"/>
      <c r="D126" s="20"/>
      <c r="E126" s="21"/>
      <c r="F126" s="31"/>
      <c r="G126" s="168" t="s">
        <v>886</v>
      </c>
      <c r="H126" s="164">
        <v>0.25</v>
      </c>
      <c r="I126" s="16" t="s">
        <v>25</v>
      </c>
      <c r="J126" s="13" t="s">
        <v>2508</v>
      </c>
      <c r="K126" s="16" t="s">
        <v>28</v>
      </c>
      <c r="L126" s="206" t="s">
        <v>2194</v>
      </c>
      <c r="M126" s="85">
        <f>M125</f>
        <v>1</v>
      </c>
      <c r="N126" s="15">
        <f t="shared" si="4"/>
        <v>0.99</v>
      </c>
      <c r="O126" s="78">
        <f t="shared" si="5"/>
        <v>0</v>
      </c>
      <c r="P126" s="78">
        <f t="shared" si="6"/>
        <v>0.2475</v>
      </c>
      <c r="Q126" s="153">
        <f t="shared" si="7"/>
        <v>2.5000000000000022E-3</v>
      </c>
      <c r="R126" s="238"/>
    </row>
    <row r="127" spans="2:18" s="3" customFormat="1" ht="27.95" customHeight="1">
      <c r="B127" s="236"/>
      <c r="C127" s="244"/>
      <c r="D127" s="20"/>
      <c r="E127" s="21"/>
      <c r="F127" s="31"/>
      <c r="G127" s="168" t="s">
        <v>887</v>
      </c>
      <c r="H127" s="164">
        <v>0.25</v>
      </c>
      <c r="I127" s="16" t="s">
        <v>25</v>
      </c>
      <c r="J127" s="13" t="s">
        <v>2508</v>
      </c>
      <c r="K127" s="16" t="s">
        <v>28</v>
      </c>
      <c r="L127" s="206" t="s">
        <v>2194</v>
      </c>
      <c r="M127" s="85">
        <f>M126</f>
        <v>1</v>
      </c>
      <c r="N127" s="15">
        <f t="shared" si="4"/>
        <v>0.99</v>
      </c>
      <c r="O127" s="78">
        <f t="shared" si="5"/>
        <v>0</v>
      </c>
      <c r="P127" s="78">
        <f t="shared" si="6"/>
        <v>0.2475</v>
      </c>
      <c r="Q127" s="153">
        <f t="shared" si="7"/>
        <v>2.5000000000000022E-3</v>
      </c>
      <c r="R127" s="238"/>
    </row>
    <row r="128" spans="2:18" s="3" customFormat="1" ht="27.95" customHeight="1">
      <c r="B128" s="236"/>
      <c r="C128" s="244"/>
      <c r="D128" s="20"/>
      <c r="E128" s="21"/>
      <c r="F128" s="31"/>
      <c r="G128" s="186" t="s">
        <v>359</v>
      </c>
      <c r="H128" s="183">
        <v>0.25</v>
      </c>
      <c r="I128" s="91" t="s">
        <v>25</v>
      </c>
      <c r="J128" s="13" t="s">
        <v>2510</v>
      </c>
      <c r="K128" s="91" t="s">
        <v>28</v>
      </c>
      <c r="L128" s="206" t="s">
        <v>2194</v>
      </c>
      <c r="M128" s="93">
        <f>M127</f>
        <v>1</v>
      </c>
      <c r="N128" s="15">
        <f t="shared" si="4"/>
        <v>0.99</v>
      </c>
      <c r="O128" s="78">
        <f t="shared" si="5"/>
        <v>0</v>
      </c>
      <c r="P128" s="78">
        <f t="shared" si="6"/>
        <v>0.2475</v>
      </c>
      <c r="Q128" s="153">
        <f t="shared" si="7"/>
        <v>2.5000000000000022E-3</v>
      </c>
      <c r="R128" s="238"/>
    </row>
    <row r="129" spans="2:18" s="3" customFormat="1" ht="27.95" customHeight="1">
      <c r="B129" s="236"/>
      <c r="C129" s="244"/>
      <c r="D129" s="17" t="s">
        <v>2471</v>
      </c>
      <c r="E129" s="18" t="s">
        <v>890</v>
      </c>
      <c r="F129" s="19" t="s">
        <v>905</v>
      </c>
      <c r="G129" s="14" t="s">
        <v>12</v>
      </c>
      <c r="H129" s="15">
        <v>0.8</v>
      </c>
      <c r="I129" s="165" t="s">
        <v>25</v>
      </c>
      <c r="J129" s="208" t="s">
        <v>2512</v>
      </c>
      <c r="K129" s="165" t="s">
        <v>28</v>
      </c>
      <c r="L129" s="206" t="s">
        <v>2194</v>
      </c>
      <c r="M129" s="85">
        <v>0.2</v>
      </c>
      <c r="N129" s="15">
        <f t="shared" si="4"/>
        <v>0.99</v>
      </c>
      <c r="O129" s="78">
        <f t="shared" si="5"/>
        <v>0</v>
      </c>
      <c r="P129" s="78">
        <f t="shared" si="6"/>
        <v>0.15840000000000004</v>
      </c>
      <c r="Q129" s="153">
        <f t="shared" si="7"/>
        <v>1.6000000000000018E-3</v>
      </c>
      <c r="R129" s="238"/>
    </row>
    <row r="130" spans="2:18" s="3" customFormat="1" ht="39.950000000000003" customHeight="1">
      <c r="B130" s="236"/>
      <c r="C130" s="244"/>
      <c r="D130" s="20"/>
      <c r="E130" s="21"/>
      <c r="F130" s="31"/>
      <c r="G130" s="14" t="s">
        <v>13</v>
      </c>
      <c r="H130" s="15">
        <v>0.1</v>
      </c>
      <c r="I130" s="165" t="s">
        <v>25</v>
      </c>
      <c r="J130" s="208" t="s">
        <v>2513</v>
      </c>
      <c r="K130" s="165" t="s">
        <v>28</v>
      </c>
      <c r="L130" s="206" t="s">
        <v>2194</v>
      </c>
      <c r="M130" s="85">
        <f>M129</f>
        <v>0.2</v>
      </c>
      <c r="N130" s="15">
        <f t="shared" si="4"/>
        <v>0.99</v>
      </c>
      <c r="O130" s="78">
        <f t="shared" si="5"/>
        <v>0</v>
      </c>
      <c r="P130" s="78">
        <f t="shared" si="6"/>
        <v>1.9800000000000005E-2</v>
      </c>
      <c r="Q130" s="153">
        <f t="shared" si="7"/>
        <v>2.0000000000000023E-4</v>
      </c>
      <c r="R130" s="238"/>
    </row>
    <row r="131" spans="2:18" s="3" customFormat="1" ht="27.95" customHeight="1">
      <c r="B131" s="236"/>
      <c r="C131" s="244"/>
      <c r="D131" s="20"/>
      <c r="E131" s="21"/>
      <c r="F131" s="31"/>
      <c r="G131" s="90" t="s">
        <v>14</v>
      </c>
      <c r="H131" s="172">
        <v>0.1</v>
      </c>
      <c r="I131" s="179" t="s">
        <v>19</v>
      </c>
      <c r="J131" s="180" t="s">
        <v>946</v>
      </c>
      <c r="K131" s="179" t="s">
        <v>18</v>
      </c>
      <c r="L131" s="173" t="s">
        <v>109</v>
      </c>
      <c r="M131" s="93">
        <f>M130</f>
        <v>0.2</v>
      </c>
      <c r="N131" s="15">
        <f t="shared" si="4"/>
        <v>0</v>
      </c>
      <c r="O131" s="78">
        <f t="shared" si="5"/>
        <v>2.0000000000000004E-2</v>
      </c>
      <c r="P131" s="78">
        <f t="shared" si="6"/>
        <v>0</v>
      </c>
      <c r="Q131" s="153">
        <f t="shared" si="7"/>
        <v>0</v>
      </c>
      <c r="R131" s="238"/>
    </row>
    <row r="132" spans="2:18" s="3" customFormat="1" ht="27.95" customHeight="1">
      <c r="B132" s="236"/>
      <c r="C132" s="244"/>
      <c r="D132" s="17" t="s">
        <v>2472</v>
      </c>
      <c r="E132" s="18" t="s">
        <v>1240</v>
      </c>
      <c r="F132" s="19" t="s">
        <v>1295</v>
      </c>
      <c r="G132" s="168" t="s">
        <v>356</v>
      </c>
      <c r="H132" s="164">
        <v>0.25</v>
      </c>
      <c r="I132" s="165" t="s">
        <v>25</v>
      </c>
      <c r="J132" s="13" t="s">
        <v>2514</v>
      </c>
      <c r="K132" s="165" t="s">
        <v>28</v>
      </c>
      <c r="L132" s="206" t="s">
        <v>2194</v>
      </c>
      <c r="M132" s="85">
        <v>10</v>
      </c>
      <c r="N132" s="15">
        <f t="shared" si="4"/>
        <v>0.99</v>
      </c>
      <c r="O132" s="78">
        <f t="shared" si="5"/>
        <v>0</v>
      </c>
      <c r="P132" s="78">
        <f t="shared" si="6"/>
        <v>2.4750000000000001</v>
      </c>
      <c r="Q132" s="153">
        <f t="shared" si="7"/>
        <v>2.5000000000000022E-2</v>
      </c>
      <c r="R132" s="557" t="s">
        <v>4480</v>
      </c>
    </row>
    <row r="133" spans="2:18" s="3" customFormat="1" ht="27.95" customHeight="1">
      <c r="B133" s="236"/>
      <c r="C133" s="244"/>
      <c r="D133" s="20"/>
      <c r="E133" s="21"/>
      <c r="F133" s="31"/>
      <c r="G133" s="168" t="s">
        <v>886</v>
      </c>
      <c r="H133" s="164">
        <v>0.25</v>
      </c>
      <c r="I133" s="165" t="s">
        <v>25</v>
      </c>
      <c r="J133" s="13" t="s">
        <v>2514</v>
      </c>
      <c r="K133" s="165" t="s">
        <v>28</v>
      </c>
      <c r="L133" s="206" t="s">
        <v>2194</v>
      </c>
      <c r="M133" s="85">
        <f>M132</f>
        <v>10</v>
      </c>
      <c r="N133" s="15">
        <f t="shared" si="4"/>
        <v>0.99</v>
      </c>
      <c r="O133" s="78">
        <f t="shared" si="5"/>
        <v>0</v>
      </c>
      <c r="P133" s="78">
        <f t="shared" si="6"/>
        <v>2.4750000000000001</v>
      </c>
      <c r="Q133" s="153">
        <f t="shared" si="7"/>
        <v>2.5000000000000022E-2</v>
      </c>
      <c r="R133" s="558"/>
    </row>
    <row r="134" spans="2:18" s="3" customFormat="1" ht="27.95" customHeight="1">
      <c r="B134" s="236"/>
      <c r="C134" s="244"/>
      <c r="D134" s="20"/>
      <c r="E134" s="21"/>
      <c r="F134" s="31"/>
      <c r="G134" s="168" t="s">
        <v>887</v>
      </c>
      <c r="H134" s="164">
        <v>0.25</v>
      </c>
      <c r="I134" s="165" t="s">
        <v>25</v>
      </c>
      <c r="J134" s="13" t="s">
        <v>2514</v>
      </c>
      <c r="K134" s="165" t="s">
        <v>28</v>
      </c>
      <c r="L134" s="206" t="s">
        <v>2194</v>
      </c>
      <c r="M134" s="85">
        <f>M133</f>
        <v>10</v>
      </c>
      <c r="N134" s="15">
        <f t="shared" si="4"/>
        <v>0.99</v>
      </c>
      <c r="O134" s="78">
        <f t="shared" si="5"/>
        <v>0</v>
      </c>
      <c r="P134" s="78">
        <f t="shared" si="6"/>
        <v>2.4750000000000001</v>
      </c>
      <c r="Q134" s="153">
        <f t="shared" si="7"/>
        <v>2.5000000000000022E-2</v>
      </c>
      <c r="R134" s="558"/>
    </row>
    <row r="135" spans="2:18" s="3" customFormat="1" ht="27.95" customHeight="1">
      <c r="B135" s="236"/>
      <c r="C135" s="244"/>
      <c r="D135" s="20"/>
      <c r="E135" s="21"/>
      <c r="F135" s="31"/>
      <c r="G135" s="186" t="s">
        <v>359</v>
      </c>
      <c r="H135" s="183">
        <v>0.25</v>
      </c>
      <c r="I135" s="165" t="s">
        <v>25</v>
      </c>
      <c r="J135" s="13" t="s">
        <v>2514</v>
      </c>
      <c r="K135" s="165" t="s">
        <v>28</v>
      </c>
      <c r="L135" s="206" t="s">
        <v>2194</v>
      </c>
      <c r="M135" s="93">
        <f>M134</f>
        <v>10</v>
      </c>
      <c r="N135" s="15">
        <f t="shared" ref="N135:N192" si="8">IF(K135="Detected", 0.99,0)</f>
        <v>0.99</v>
      </c>
      <c r="O135" s="78">
        <f t="shared" ref="O135:O192" si="9">IF(I135="Safe", M135*H135,0)</f>
        <v>0</v>
      </c>
      <c r="P135" s="78">
        <f t="shared" ref="P135:P192" si="10">IF(I135="Dangerous",M135*H135*N135,0)</f>
        <v>2.4750000000000001</v>
      </c>
      <c r="Q135" s="153">
        <f t="shared" ref="Q135:Q192" si="11">IF(P135=0,0,M135*H135*(1-N135))</f>
        <v>2.5000000000000022E-2</v>
      </c>
      <c r="R135" s="559"/>
    </row>
    <row r="136" spans="2:18" s="3" customFormat="1" ht="27.95" customHeight="1">
      <c r="B136" s="236"/>
      <c r="C136" s="244"/>
      <c r="D136" s="17" t="s">
        <v>2473</v>
      </c>
      <c r="E136" s="18" t="s">
        <v>890</v>
      </c>
      <c r="F136" s="19" t="s">
        <v>1297</v>
      </c>
      <c r="G136" s="14" t="s">
        <v>12</v>
      </c>
      <c r="H136" s="15">
        <v>0.8</v>
      </c>
      <c r="I136" s="179" t="s">
        <v>19</v>
      </c>
      <c r="J136" s="13" t="s">
        <v>946</v>
      </c>
      <c r="K136" s="165" t="s">
        <v>18</v>
      </c>
      <c r="L136" s="13" t="s">
        <v>109</v>
      </c>
      <c r="M136" s="85">
        <v>0.2</v>
      </c>
      <c r="N136" s="15">
        <f t="shared" si="8"/>
        <v>0</v>
      </c>
      <c r="O136" s="78">
        <f t="shared" si="9"/>
        <v>0.16000000000000003</v>
      </c>
      <c r="P136" s="78">
        <f t="shared" si="10"/>
        <v>0</v>
      </c>
      <c r="Q136" s="153">
        <f t="shared" si="11"/>
        <v>0</v>
      </c>
      <c r="R136" s="238"/>
    </row>
    <row r="137" spans="2:18" s="3" customFormat="1" ht="27.95" customHeight="1">
      <c r="B137" s="236"/>
      <c r="C137" s="244"/>
      <c r="D137" s="20"/>
      <c r="E137" s="21"/>
      <c r="F137" s="31"/>
      <c r="G137" s="14" t="s">
        <v>13</v>
      </c>
      <c r="H137" s="15">
        <v>0.1</v>
      </c>
      <c r="I137" s="165" t="s">
        <v>25</v>
      </c>
      <c r="J137" s="13" t="s">
        <v>2514</v>
      </c>
      <c r="K137" s="165" t="s">
        <v>28</v>
      </c>
      <c r="L137" s="206" t="s">
        <v>2194</v>
      </c>
      <c r="M137" s="85">
        <f>M136</f>
        <v>0.2</v>
      </c>
      <c r="N137" s="15">
        <f t="shared" si="8"/>
        <v>0.99</v>
      </c>
      <c r="O137" s="78">
        <f t="shared" si="9"/>
        <v>0</v>
      </c>
      <c r="P137" s="78">
        <f t="shared" si="10"/>
        <v>1.9800000000000005E-2</v>
      </c>
      <c r="Q137" s="153">
        <f t="shared" si="11"/>
        <v>2.0000000000000023E-4</v>
      </c>
      <c r="R137" s="238"/>
    </row>
    <row r="138" spans="2:18" s="3" customFormat="1" ht="27.95" customHeight="1">
      <c r="B138" s="236"/>
      <c r="C138" s="244"/>
      <c r="D138" s="20"/>
      <c r="E138" s="21"/>
      <c r="F138" s="31"/>
      <c r="G138" s="90" t="s">
        <v>14</v>
      </c>
      <c r="H138" s="172">
        <v>0.1</v>
      </c>
      <c r="I138" s="179" t="s">
        <v>19</v>
      </c>
      <c r="J138" s="180" t="s">
        <v>946</v>
      </c>
      <c r="K138" s="179" t="s">
        <v>18</v>
      </c>
      <c r="L138" s="180" t="s">
        <v>109</v>
      </c>
      <c r="M138" s="93">
        <f>M137</f>
        <v>0.2</v>
      </c>
      <c r="N138" s="15">
        <f t="shared" si="8"/>
        <v>0</v>
      </c>
      <c r="O138" s="78">
        <f t="shared" si="9"/>
        <v>2.0000000000000004E-2</v>
      </c>
      <c r="P138" s="78">
        <f t="shared" si="10"/>
        <v>0</v>
      </c>
      <c r="Q138" s="153">
        <f t="shared" si="11"/>
        <v>0</v>
      </c>
      <c r="R138" s="238"/>
    </row>
    <row r="139" spans="2:18" s="3" customFormat="1" ht="27.95" customHeight="1">
      <c r="B139" s="236"/>
      <c r="C139" s="244"/>
      <c r="D139" s="17" t="s">
        <v>2474</v>
      </c>
      <c r="E139" s="18" t="s">
        <v>890</v>
      </c>
      <c r="F139" s="19" t="s">
        <v>1307</v>
      </c>
      <c r="G139" s="14" t="s">
        <v>12</v>
      </c>
      <c r="H139" s="15">
        <v>0.8</v>
      </c>
      <c r="I139" s="165" t="s">
        <v>25</v>
      </c>
      <c r="J139" s="13" t="s">
        <v>2514</v>
      </c>
      <c r="K139" s="165" t="s">
        <v>28</v>
      </c>
      <c r="L139" s="206" t="s">
        <v>2194</v>
      </c>
      <c r="M139" s="85">
        <v>0.2</v>
      </c>
      <c r="N139" s="15">
        <f t="shared" si="8"/>
        <v>0.99</v>
      </c>
      <c r="O139" s="78">
        <f t="shared" si="9"/>
        <v>0</v>
      </c>
      <c r="P139" s="78">
        <f t="shared" si="10"/>
        <v>0.15840000000000004</v>
      </c>
      <c r="Q139" s="153">
        <f t="shared" si="11"/>
        <v>1.6000000000000018E-3</v>
      </c>
      <c r="R139" s="238"/>
    </row>
    <row r="140" spans="2:18" s="3" customFormat="1" ht="27.95" customHeight="1">
      <c r="B140" s="236"/>
      <c r="C140" s="244"/>
      <c r="D140" s="20"/>
      <c r="E140" s="21"/>
      <c r="F140" s="31"/>
      <c r="G140" s="14" t="s">
        <v>13</v>
      </c>
      <c r="H140" s="15">
        <v>0.1</v>
      </c>
      <c r="I140" s="165" t="s">
        <v>19</v>
      </c>
      <c r="J140" s="180" t="s">
        <v>946</v>
      </c>
      <c r="K140" s="179" t="s">
        <v>18</v>
      </c>
      <c r="L140" s="180" t="s">
        <v>109</v>
      </c>
      <c r="M140" s="85">
        <f>M139</f>
        <v>0.2</v>
      </c>
      <c r="N140" s="15">
        <f t="shared" si="8"/>
        <v>0</v>
      </c>
      <c r="O140" s="78">
        <f t="shared" si="9"/>
        <v>2.0000000000000004E-2</v>
      </c>
      <c r="P140" s="78">
        <f t="shared" si="10"/>
        <v>0</v>
      </c>
      <c r="Q140" s="153">
        <f t="shared" si="11"/>
        <v>0</v>
      </c>
      <c r="R140" s="238"/>
    </row>
    <row r="141" spans="2:18" s="3" customFormat="1" ht="27.95" customHeight="1">
      <c r="B141" s="236"/>
      <c r="C141" s="244"/>
      <c r="D141" s="20"/>
      <c r="E141" s="21"/>
      <c r="F141" s="31"/>
      <c r="G141" s="90" t="s">
        <v>14</v>
      </c>
      <c r="H141" s="172">
        <v>0.1</v>
      </c>
      <c r="I141" s="179" t="s">
        <v>19</v>
      </c>
      <c r="J141" s="180" t="s">
        <v>946</v>
      </c>
      <c r="K141" s="179" t="s">
        <v>18</v>
      </c>
      <c r="L141" s="180" t="s">
        <v>109</v>
      </c>
      <c r="M141" s="93">
        <f>M140</f>
        <v>0.2</v>
      </c>
      <c r="N141" s="15">
        <f t="shared" si="8"/>
        <v>0</v>
      </c>
      <c r="O141" s="78">
        <f t="shared" si="9"/>
        <v>2.0000000000000004E-2</v>
      </c>
      <c r="P141" s="78">
        <f t="shared" si="10"/>
        <v>0</v>
      </c>
      <c r="Q141" s="153">
        <f t="shared" si="11"/>
        <v>0</v>
      </c>
      <c r="R141" s="238"/>
    </row>
    <row r="142" spans="2:18" s="3" customFormat="1" ht="27.95" customHeight="1">
      <c r="B142" s="236"/>
      <c r="C142" s="244"/>
      <c r="D142" s="17" t="s">
        <v>2475</v>
      </c>
      <c r="E142" s="18" t="s">
        <v>22</v>
      </c>
      <c r="F142" s="19" t="s">
        <v>819</v>
      </c>
      <c r="G142" s="14" t="s">
        <v>12</v>
      </c>
      <c r="H142" s="15">
        <v>0.4</v>
      </c>
      <c r="I142" s="179" t="s">
        <v>19</v>
      </c>
      <c r="J142" s="180" t="s">
        <v>946</v>
      </c>
      <c r="K142" s="179" t="s">
        <v>18</v>
      </c>
      <c r="L142" s="180" t="s">
        <v>109</v>
      </c>
      <c r="M142" s="85">
        <v>2</v>
      </c>
      <c r="N142" s="15">
        <f t="shared" si="8"/>
        <v>0</v>
      </c>
      <c r="O142" s="78">
        <f t="shared" si="9"/>
        <v>0.8</v>
      </c>
      <c r="P142" s="78">
        <f t="shared" si="10"/>
        <v>0</v>
      </c>
      <c r="Q142" s="153">
        <f t="shared" si="11"/>
        <v>0</v>
      </c>
      <c r="R142" s="238"/>
    </row>
    <row r="143" spans="2:18" s="3" customFormat="1" ht="27.95" customHeight="1">
      <c r="B143" s="236"/>
      <c r="C143" s="244"/>
      <c r="D143" s="20"/>
      <c r="E143" s="21"/>
      <c r="F143" s="31"/>
      <c r="G143" s="14" t="s">
        <v>13</v>
      </c>
      <c r="H143" s="15">
        <v>0.4</v>
      </c>
      <c r="I143" s="165" t="s">
        <v>25</v>
      </c>
      <c r="J143" s="13" t="s">
        <v>2514</v>
      </c>
      <c r="K143" s="165" t="s">
        <v>28</v>
      </c>
      <c r="L143" s="206" t="s">
        <v>2194</v>
      </c>
      <c r="M143" s="85">
        <f>M142</f>
        <v>2</v>
      </c>
      <c r="N143" s="15">
        <f t="shared" si="8"/>
        <v>0.99</v>
      </c>
      <c r="O143" s="78">
        <f t="shared" si="9"/>
        <v>0</v>
      </c>
      <c r="P143" s="78">
        <f t="shared" si="10"/>
        <v>0.79200000000000004</v>
      </c>
      <c r="Q143" s="153">
        <f t="shared" si="11"/>
        <v>8.0000000000000071E-3</v>
      </c>
      <c r="R143" s="238"/>
    </row>
    <row r="144" spans="2:18" s="3" customFormat="1" ht="27.95" customHeight="1">
      <c r="B144" s="236"/>
      <c r="C144" s="244"/>
      <c r="D144" s="20"/>
      <c r="E144" s="21"/>
      <c r="F144" s="31"/>
      <c r="G144" s="90" t="s">
        <v>14</v>
      </c>
      <c r="H144" s="172">
        <v>0.2</v>
      </c>
      <c r="I144" s="179" t="s">
        <v>19</v>
      </c>
      <c r="J144" s="180" t="s">
        <v>946</v>
      </c>
      <c r="K144" s="179" t="s">
        <v>18</v>
      </c>
      <c r="L144" s="180" t="s">
        <v>109</v>
      </c>
      <c r="M144" s="93">
        <f>M143</f>
        <v>2</v>
      </c>
      <c r="N144" s="172">
        <f t="shared" si="8"/>
        <v>0</v>
      </c>
      <c r="O144" s="174">
        <f t="shared" si="9"/>
        <v>0.4</v>
      </c>
      <c r="P144" s="174">
        <f t="shared" si="10"/>
        <v>0</v>
      </c>
      <c r="Q144" s="175">
        <f t="shared" si="11"/>
        <v>0</v>
      </c>
      <c r="R144" s="238"/>
    </row>
    <row r="145" spans="2:18" s="3" customFormat="1" ht="27.95" customHeight="1">
      <c r="B145" s="236"/>
      <c r="C145" s="218" t="s">
        <v>2476</v>
      </c>
      <c r="D145" s="17" t="s">
        <v>2477</v>
      </c>
      <c r="E145" s="18" t="s">
        <v>890</v>
      </c>
      <c r="F145" s="19" t="s">
        <v>905</v>
      </c>
      <c r="G145" s="14" t="s">
        <v>12</v>
      </c>
      <c r="H145" s="15">
        <v>0.8</v>
      </c>
      <c r="I145" s="165" t="s">
        <v>25</v>
      </c>
      <c r="J145" s="208" t="s">
        <v>2515</v>
      </c>
      <c r="K145" s="165" t="s">
        <v>28</v>
      </c>
      <c r="L145" s="206" t="s">
        <v>2194</v>
      </c>
      <c r="M145" s="85">
        <v>0.2</v>
      </c>
      <c r="N145" s="15">
        <f t="shared" si="8"/>
        <v>0.99</v>
      </c>
      <c r="O145" s="78">
        <f t="shared" si="9"/>
        <v>0</v>
      </c>
      <c r="P145" s="78">
        <f t="shared" si="10"/>
        <v>0.15840000000000004</v>
      </c>
      <c r="Q145" s="153">
        <f t="shared" si="11"/>
        <v>1.6000000000000018E-3</v>
      </c>
      <c r="R145" s="238"/>
    </row>
    <row r="146" spans="2:18" s="3" customFormat="1" ht="27.95" customHeight="1">
      <c r="B146" s="236"/>
      <c r="C146" s="244"/>
      <c r="D146" s="20"/>
      <c r="E146" s="21"/>
      <c r="F146" s="31"/>
      <c r="G146" s="14" t="s">
        <v>13</v>
      </c>
      <c r="H146" s="15">
        <v>0.1</v>
      </c>
      <c r="I146" s="165" t="s">
        <v>25</v>
      </c>
      <c r="J146" s="208" t="s">
        <v>2516</v>
      </c>
      <c r="K146" s="165" t="s">
        <v>28</v>
      </c>
      <c r="L146" s="206" t="s">
        <v>2194</v>
      </c>
      <c r="M146" s="85">
        <f>M145</f>
        <v>0.2</v>
      </c>
      <c r="N146" s="15">
        <f t="shared" si="8"/>
        <v>0.99</v>
      </c>
      <c r="O146" s="78">
        <f t="shared" si="9"/>
        <v>0</v>
      </c>
      <c r="P146" s="78">
        <f t="shared" si="10"/>
        <v>1.9800000000000005E-2</v>
      </c>
      <c r="Q146" s="153">
        <f t="shared" si="11"/>
        <v>2.0000000000000023E-4</v>
      </c>
      <c r="R146" s="238"/>
    </row>
    <row r="147" spans="2:18" s="3" customFormat="1" ht="27.95" customHeight="1">
      <c r="B147" s="236"/>
      <c r="C147" s="244"/>
      <c r="D147" s="20"/>
      <c r="E147" s="21"/>
      <c r="F147" s="31"/>
      <c r="G147" s="90" t="s">
        <v>14</v>
      </c>
      <c r="H147" s="172">
        <v>0.1</v>
      </c>
      <c r="I147" s="179" t="s">
        <v>19</v>
      </c>
      <c r="J147" s="180" t="s">
        <v>946</v>
      </c>
      <c r="K147" s="179" t="s">
        <v>18</v>
      </c>
      <c r="L147" s="173" t="s">
        <v>109</v>
      </c>
      <c r="M147" s="93">
        <f>M146</f>
        <v>0.2</v>
      </c>
      <c r="N147" s="15">
        <f t="shared" si="8"/>
        <v>0</v>
      </c>
      <c r="O147" s="78">
        <f t="shared" si="9"/>
        <v>2.0000000000000004E-2</v>
      </c>
      <c r="P147" s="78">
        <f t="shared" si="10"/>
        <v>0</v>
      </c>
      <c r="Q147" s="153">
        <f t="shared" si="11"/>
        <v>0</v>
      </c>
      <c r="R147" s="238"/>
    </row>
    <row r="148" spans="2:18" s="223" customFormat="1" ht="27.95" customHeight="1">
      <c r="B148" s="221"/>
      <c r="C148" s="222"/>
      <c r="D148" s="17" t="s">
        <v>2478</v>
      </c>
      <c r="E148" s="18" t="s">
        <v>1240</v>
      </c>
      <c r="F148" s="19" t="s">
        <v>1295</v>
      </c>
      <c r="G148" s="168" t="s">
        <v>356</v>
      </c>
      <c r="H148" s="164">
        <v>0.25</v>
      </c>
      <c r="I148" s="165" t="s">
        <v>25</v>
      </c>
      <c r="J148" s="208" t="s">
        <v>2517</v>
      </c>
      <c r="K148" s="165" t="s">
        <v>28</v>
      </c>
      <c r="L148" s="206" t="s">
        <v>2194</v>
      </c>
      <c r="M148" s="85">
        <v>10</v>
      </c>
      <c r="N148" s="15">
        <f t="shared" si="8"/>
        <v>0.99</v>
      </c>
      <c r="O148" s="78">
        <f t="shared" si="9"/>
        <v>0</v>
      </c>
      <c r="P148" s="78">
        <f t="shared" si="10"/>
        <v>2.4750000000000001</v>
      </c>
      <c r="Q148" s="153">
        <f t="shared" si="11"/>
        <v>2.5000000000000022E-2</v>
      </c>
      <c r="R148" s="557" t="s">
        <v>4480</v>
      </c>
    </row>
    <row r="149" spans="2:18" s="3" customFormat="1" ht="39.950000000000003" customHeight="1">
      <c r="B149" s="236"/>
      <c r="C149" s="244"/>
      <c r="D149" s="20"/>
      <c r="E149" s="21"/>
      <c r="F149" s="31"/>
      <c r="G149" s="168" t="s">
        <v>886</v>
      </c>
      <c r="H149" s="164">
        <v>0.25</v>
      </c>
      <c r="I149" s="165" t="s">
        <v>25</v>
      </c>
      <c r="J149" s="208" t="s">
        <v>2518</v>
      </c>
      <c r="K149" s="165" t="s">
        <v>28</v>
      </c>
      <c r="L149" s="206" t="s">
        <v>2194</v>
      </c>
      <c r="M149" s="85">
        <f>M148</f>
        <v>10</v>
      </c>
      <c r="N149" s="15">
        <f t="shared" si="8"/>
        <v>0.99</v>
      </c>
      <c r="O149" s="78">
        <f t="shared" si="9"/>
        <v>0</v>
      </c>
      <c r="P149" s="78">
        <f t="shared" si="10"/>
        <v>2.4750000000000001</v>
      </c>
      <c r="Q149" s="153">
        <f t="shared" si="11"/>
        <v>2.5000000000000022E-2</v>
      </c>
      <c r="R149" s="558"/>
    </row>
    <row r="150" spans="2:18" s="3" customFormat="1" ht="39.950000000000003" customHeight="1">
      <c r="B150" s="236"/>
      <c r="C150" s="244"/>
      <c r="D150" s="20"/>
      <c r="E150" s="21"/>
      <c r="F150" s="31"/>
      <c r="G150" s="168" t="s">
        <v>887</v>
      </c>
      <c r="H150" s="164">
        <v>0.25</v>
      </c>
      <c r="I150" s="165" t="s">
        <v>25</v>
      </c>
      <c r="J150" s="208" t="s">
        <v>2518</v>
      </c>
      <c r="K150" s="165" t="s">
        <v>28</v>
      </c>
      <c r="L150" s="206" t="s">
        <v>2194</v>
      </c>
      <c r="M150" s="85">
        <f>M149</f>
        <v>10</v>
      </c>
      <c r="N150" s="15">
        <f t="shared" si="8"/>
        <v>0.99</v>
      </c>
      <c r="O150" s="78">
        <f t="shared" si="9"/>
        <v>0</v>
      </c>
      <c r="P150" s="78">
        <f t="shared" si="10"/>
        <v>2.4750000000000001</v>
      </c>
      <c r="Q150" s="153">
        <f t="shared" si="11"/>
        <v>2.5000000000000022E-2</v>
      </c>
      <c r="R150" s="558"/>
    </row>
    <row r="151" spans="2:18" s="3" customFormat="1" ht="39.950000000000003" customHeight="1">
      <c r="B151" s="236"/>
      <c r="C151" s="244"/>
      <c r="D151" s="20"/>
      <c r="E151" s="21"/>
      <c r="F151" s="31"/>
      <c r="G151" s="186" t="s">
        <v>359</v>
      </c>
      <c r="H151" s="183">
        <v>0.25</v>
      </c>
      <c r="I151" s="165" t="s">
        <v>25</v>
      </c>
      <c r="J151" s="208" t="s">
        <v>2519</v>
      </c>
      <c r="K151" s="165" t="s">
        <v>28</v>
      </c>
      <c r="L151" s="206" t="s">
        <v>2194</v>
      </c>
      <c r="M151" s="93">
        <f>M150</f>
        <v>10</v>
      </c>
      <c r="N151" s="15">
        <f t="shared" si="8"/>
        <v>0.99</v>
      </c>
      <c r="O151" s="78">
        <f t="shared" si="9"/>
        <v>0</v>
      </c>
      <c r="P151" s="78">
        <f t="shared" si="10"/>
        <v>2.4750000000000001</v>
      </c>
      <c r="Q151" s="153">
        <f t="shared" si="11"/>
        <v>2.5000000000000022E-2</v>
      </c>
      <c r="R151" s="559"/>
    </row>
    <row r="152" spans="2:18" s="3" customFormat="1" ht="27.95" customHeight="1">
      <c r="B152" s="236"/>
      <c r="C152" s="244"/>
      <c r="D152" s="17" t="s">
        <v>2479</v>
      </c>
      <c r="E152" s="18" t="s">
        <v>890</v>
      </c>
      <c r="F152" s="19" t="s">
        <v>1297</v>
      </c>
      <c r="G152" s="14" t="s">
        <v>12</v>
      </c>
      <c r="H152" s="15">
        <v>0.8</v>
      </c>
      <c r="I152" s="179" t="s">
        <v>19</v>
      </c>
      <c r="J152" s="13" t="s">
        <v>946</v>
      </c>
      <c r="K152" s="165" t="s">
        <v>18</v>
      </c>
      <c r="L152" s="13" t="s">
        <v>109</v>
      </c>
      <c r="M152" s="85">
        <v>0.2</v>
      </c>
      <c r="N152" s="15">
        <f t="shared" si="8"/>
        <v>0</v>
      </c>
      <c r="O152" s="78">
        <f t="shared" si="9"/>
        <v>0.16000000000000003</v>
      </c>
      <c r="P152" s="78">
        <f t="shared" si="10"/>
        <v>0</v>
      </c>
      <c r="Q152" s="153">
        <f t="shared" si="11"/>
        <v>0</v>
      </c>
      <c r="R152" s="238"/>
    </row>
    <row r="153" spans="2:18" s="3" customFormat="1" ht="27.95" customHeight="1">
      <c r="B153" s="236"/>
      <c r="C153" s="244"/>
      <c r="D153" s="20"/>
      <c r="E153" s="21"/>
      <c r="F153" s="31"/>
      <c r="G153" s="14" t="s">
        <v>13</v>
      </c>
      <c r="H153" s="15">
        <v>0.1</v>
      </c>
      <c r="I153" s="165" t="s">
        <v>25</v>
      </c>
      <c r="J153" s="13" t="s">
        <v>2520</v>
      </c>
      <c r="K153" s="165" t="s">
        <v>28</v>
      </c>
      <c r="L153" s="206" t="s">
        <v>2194</v>
      </c>
      <c r="M153" s="85">
        <f>M152</f>
        <v>0.2</v>
      </c>
      <c r="N153" s="15">
        <f t="shared" si="8"/>
        <v>0.99</v>
      </c>
      <c r="O153" s="78">
        <f t="shared" si="9"/>
        <v>0</v>
      </c>
      <c r="P153" s="78">
        <f t="shared" si="10"/>
        <v>1.9800000000000005E-2</v>
      </c>
      <c r="Q153" s="153">
        <f t="shared" si="11"/>
        <v>2.0000000000000023E-4</v>
      </c>
      <c r="R153" s="238"/>
    </row>
    <row r="154" spans="2:18" s="3" customFormat="1" ht="27.95" customHeight="1">
      <c r="B154" s="236"/>
      <c r="C154" s="244"/>
      <c r="D154" s="20"/>
      <c r="E154" s="21"/>
      <c r="F154" s="31"/>
      <c r="G154" s="90" t="s">
        <v>14</v>
      </c>
      <c r="H154" s="172">
        <v>0.1</v>
      </c>
      <c r="I154" s="179" t="s">
        <v>19</v>
      </c>
      <c r="J154" s="180" t="s">
        <v>946</v>
      </c>
      <c r="K154" s="179" t="s">
        <v>18</v>
      </c>
      <c r="L154" s="180" t="s">
        <v>109</v>
      </c>
      <c r="M154" s="93">
        <f>M153</f>
        <v>0.2</v>
      </c>
      <c r="N154" s="15">
        <f t="shared" si="8"/>
        <v>0</v>
      </c>
      <c r="O154" s="78">
        <f t="shared" si="9"/>
        <v>2.0000000000000004E-2</v>
      </c>
      <c r="P154" s="78">
        <f t="shared" si="10"/>
        <v>0</v>
      </c>
      <c r="Q154" s="153">
        <f t="shared" si="11"/>
        <v>0</v>
      </c>
      <c r="R154" s="238"/>
    </row>
    <row r="155" spans="2:18" s="3" customFormat="1" ht="27.95" customHeight="1">
      <c r="B155" s="236"/>
      <c r="C155" s="244"/>
      <c r="D155" s="17" t="s">
        <v>2480</v>
      </c>
      <c r="E155" s="18" t="s">
        <v>890</v>
      </c>
      <c r="F155" s="19" t="s">
        <v>1307</v>
      </c>
      <c r="G155" s="14" t="s">
        <v>12</v>
      </c>
      <c r="H155" s="15">
        <v>0.8</v>
      </c>
      <c r="I155" s="165" t="s">
        <v>25</v>
      </c>
      <c r="J155" s="13" t="s">
        <v>2521</v>
      </c>
      <c r="K155" s="165" t="s">
        <v>28</v>
      </c>
      <c r="L155" s="206" t="s">
        <v>2194</v>
      </c>
      <c r="M155" s="85">
        <v>0.2</v>
      </c>
      <c r="N155" s="15">
        <f t="shared" si="8"/>
        <v>0.99</v>
      </c>
      <c r="O155" s="78">
        <f t="shared" si="9"/>
        <v>0</v>
      </c>
      <c r="P155" s="78">
        <f t="shared" si="10"/>
        <v>0.15840000000000004</v>
      </c>
      <c r="Q155" s="153">
        <f t="shared" si="11"/>
        <v>1.6000000000000018E-3</v>
      </c>
      <c r="R155" s="238"/>
    </row>
    <row r="156" spans="2:18" s="3" customFormat="1" ht="27.95" customHeight="1">
      <c r="B156" s="236"/>
      <c r="C156" s="244"/>
      <c r="D156" s="20"/>
      <c r="E156" s="21"/>
      <c r="F156" s="31"/>
      <c r="G156" s="14" t="s">
        <v>13</v>
      </c>
      <c r="H156" s="15">
        <v>0.1</v>
      </c>
      <c r="I156" s="165" t="s">
        <v>19</v>
      </c>
      <c r="J156" s="180" t="s">
        <v>946</v>
      </c>
      <c r="K156" s="179" t="s">
        <v>18</v>
      </c>
      <c r="L156" s="180" t="s">
        <v>109</v>
      </c>
      <c r="M156" s="85">
        <f>M155</f>
        <v>0.2</v>
      </c>
      <c r="N156" s="15">
        <f t="shared" si="8"/>
        <v>0</v>
      </c>
      <c r="O156" s="78">
        <f t="shared" si="9"/>
        <v>2.0000000000000004E-2</v>
      </c>
      <c r="P156" s="78">
        <f t="shared" si="10"/>
        <v>0</v>
      </c>
      <c r="Q156" s="153">
        <f t="shared" si="11"/>
        <v>0</v>
      </c>
      <c r="R156" s="238"/>
    </row>
    <row r="157" spans="2:18" s="3" customFormat="1" ht="27.95" customHeight="1">
      <c r="B157" s="236"/>
      <c r="C157" s="244"/>
      <c r="D157" s="20"/>
      <c r="E157" s="21"/>
      <c r="F157" s="31"/>
      <c r="G157" s="90" t="s">
        <v>14</v>
      </c>
      <c r="H157" s="172">
        <v>0.1</v>
      </c>
      <c r="I157" s="179" t="s">
        <v>19</v>
      </c>
      <c r="J157" s="180" t="s">
        <v>946</v>
      </c>
      <c r="K157" s="179" t="s">
        <v>18</v>
      </c>
      <c r="L157" s="180" t="s">
        <v>109</v>
      </c>
      <c r="M157" s="93">
        <f>M156</f>
        <v>0.2</v>
      </c>
      <c r="N157" s="15">
        <f t="shared" si="8"/>
        <v>0</v>
      </c>
      <c r="O157" s="78">
        <f t="shared" si="9"/>
        <v>2.0000000000000004E-2</v>
      </c>
      <c r="P157" s="78">
        <f t="shared" si="10"/>
        <v>0</v>
      </c>
      <c r="Q157" s="153">
        <f t="shared" si="11"/>
        <v>0</v>
      </c>
      <c r="R157" s="238"/>
    </row>
    <row r="158" spans="2:18" s="3" customFormat="1" ht="27.95" customHeight="1">
      <c r="B158" s="236"/>
      <c r="C158" s="244"/>
      <c r="D158" s="17" t="s">
        <v>2481</v>
      </c>
      <c r="E158" s="18" t="s">
        <v>22</v>
      </c>
      <c r="F158" s="19" t="s">
        <v>819</v>
      </c>
      <c r="G158" s="14" t="s">
        <v>12</v>
      </c>
      <c r="H158" s="15">
        <v>0.4</v>
      </c>
      <c r="I158" s="179" t="s">
        <v>19</v>
      </c>
      <c r="J158" s="180" t="s">
        <v>946</v>
      </c>
      <c r="K158" s="179" t="s">
        <v>18</v>
      </c>
      <c r="L158" s="180" t="s">
        <v>109</v>
      </c>
      <c r="M158" s="85">
        <v>2</v>
      </c>
      <c r="N158" s="15">
        <f t="shared" si="8"/>
        <v>0</v>
      </c>
      <c r="O158" s="78">
        <f t="shared" si="9"/>
        <v>0.8</v>
      </c>
      <c r="P158" s="78">
        <f t="shared" si="10"/>
        <v>0</v>
      </c>
      <c r="Q158" s="153">
        <f t="shared" si="11"/>
        <v>0</v>
      </c>
      <c r="R158" s="238"/>
    </row>
    <row r="159" spans="2:18" s="3" customFormat="1" ht="27.95" customHeight="1">
      <c r="B159" s="236"/>
      <c r="C159" s="244"/>
      <c r="D159" s="20"/>
      <c r="E159" s="21"/>
      <c r="F159" s="31"/>
      <c r="G159" s="14" t="s">
        <v>13</v>
      </c>
      <c r="H159" s="15">
        <v>0.4</v>
      </c>
      <c r="I159" s="165" t="s">
        <v>25</v>
      </c>
      <c r="J159" s="13" t="s">
        <v>2522</v>
      </c>
      <c r="K159" s="165" t="s">
        <v>28</v>
      </c>
      <c r="L159" s="206" t="s">
        <v>2194</v>
      </c>
      <c r="M159" s="85">
        <f>M158</f>
        <v>2</v>
      </c>
      <c r="N159" s="15">
        <f t="shared" si="8"/>
        <v>0.99</v>
      </c>
      <c r="O159" s="78">
        <f t="shared" si="9"/>
        <v>0</v>
      </c>
      <c r="P159" s="78">
        <f t="shared" si="10"/>
        <v>0.79200000000000004</v>
      </c>
      <c r="Q159" s="153">
        <f t="shared" si="11"/>
        <v>8.0000000000000071E-3</v>
      </c>
      <c r="R159" s="238"/>
    </row>
    <row r="160" spans="2:18" s="3" customFormat="1" ht="27.95" customHeight="1">
      <c r="B160" s="236"/>
      <c r="C160" s="244"/>
      <c r="D160" s="20"/>
      <c r="E160" s="21"/>
      <c r="F160" s="31"/>
      <c r="G160" s="90" t="s">
        <v>14</v>
      </c>
      <c r="H160" s="172">
        <v>0.2</v>
      </c>
      <c r="I160" s="179" t="s">
        <v>19</v>
      </c>
      <c r="J160" s="180" t="s">
        <v>946</v>
      </c>
      <c r="K160" s="179" t="s">
        <v>18</v>
      </c>
      <c r="L160" s="180" t="s">
        <v>109</v>
      </c>
      <c r="M160" s="93">
        <f>M159</f>
        <v>2</v>
      </c>
      <c r="N160" s="172">
        <f t="shared" si="8"/>
        <v>0</v>
      </c>
      <c r="O160" s="174">
        <f t="shared" si="9"/>
        <v>0.4</v>
      </c>
      <c r="P160" s="174">
        <f t="shared" si="10"/>
        <v>0</v>
      </c>
      <c r="Q160" s="175">
        <f t="shared" si="11"/>
        <v>0</v>
      </c>
      <c r="R160" s="238"/>
    </row>
    <row r="161" spans="2:18" s="3" customFormat="1" ht="27.95" customHeight="1">
      <c r="B161" s="236"/>
      <c r="C161" s="218" t="s">
        <v>2482</v>
      </c>
      <c r="D161" s="17" t="s">
        <v>2483</v>
      </c>
      <c r="E161" s="18" t="s">
        <v>890</v>
      </c>
      <c r="F161" s="19" t="s">
        <v>905</v>
      </c>
      <c r="G161" s="14" t="s">
        <v>12</v>
      </c>
      <c r="H161" s="15">
        <v>0.8</v>
      </c>
      <c r="I161" s="165" t="s">
        <v>25</v>
      </c>
      <c r="J161" s="208" t="s">
        <v>2523</v>
      </c>
      <c r="K161" s="165" t="s">
        <v>28</v>
      </c>
      <c r="L161" s="206" t="s">
        <v>2194</v>
      </c>
      <c r="M161" s="85">
        <v>0.2</v>
      </c>
      <c r="N161" s="15">
        <f t="shared" si="8"/>
        <v>0.99</v>
      </c>
      <c r="O161" s="78">
        <f t="shared" si="9"/>
        <v>0</v>
      </c>
      <c r="P161" s="78">
        <f t="shared" si="10"/>
        <v>0.15840000000000004</v>
      </c>
      <c r="Q161" s="153">
        <f t="shared" si="11"/>
        <v>1.6000000000000018E-3</v>
      </c>
      <c r="R161" s="238"/>
    </row>
    <row r="162" spans="2:18" s="3" customFormat="1" ht="27.95" customHeight="1">
      <c r="B162" s="236"/>
      <c r="C162" s="244"/>
      <c r="D162" s="20"/>
      <c r="E162" s="21"/>
      <c r="F162" s="31"/>
      <c r="G162" s="14" t="s">
        <v>13</v>
      </c>
      <c r="H162" s="15">
        <v>0.1</v>
      </c>
      <c r="I162" s="165" t="s">
        <v>25</v>
      </c>
      <c r="J162" s="208" t="s">
        <v>2524</v>
      </c>
      <c r="K162" s="165" t="s">
        <v>28</v>
      </c>
      <c r="L162" s="206" t="s">
        <v>2194</v>
      </c>
      <c r="M162" s="85">
        <f>M161</f>
        <v>0.2</v>
      </c>
      <c r="N162" s="15">
        <f t="shared" si="8"/>
        <v>0.99</v>
      </c>
      <c r="O162" s="78">
        <f t="shared" si="9"/>
        <v>0</v>
      </c>
      <c r="P162" s="78">
        <f t="shared" si="10"/>
        <v>1.9800000000000005E-2</v>
      </c>
      <c r="Q162" s="153">
        <f t="shared" si="11"/>
        <v>2.0000000000000023E-4</v>
      </c>
      <c r="R162" s="238"/>
    </row>
    <row r="163" spans="2:18" s="3" customFormat="1" ht="27.95" customHeight="1">
      <c r="B163" s="236"/>
      <c r="C163" s="244"/>
      <c r="D163" s="20"/>
      <c r="E163" s="21"/>
      <c r="F163" s="31"/>
      <c r="G163" s="90" t="s">
        <v>14</v>
      </c>
      <c r="H163" s="172">
        <v>0.1</v>
      </c>
      <c r="I163" s="179" t="s">
        <v>19</v>
      </c>
      <c r="J163" s="180" t="s">
        <v>946</v>
      </c>
      <c r="K163" s="179" t="s">
        <v>18</v>
      </c>
      <c r="L163" s="173" t="s">
        <v>109</v>
      </c>
      <c r="M163" s="93">
        <f>M162</f>
        <v>0.2</v>
      </c>
      <c r="N163" s="15">
        <f t="shared" si="8"/>
        <v>0</v>
      </c>
      <c r="O163" s="78">
        <f t="shared" si="9"/>
        <v>2.0000000000000004E-2</v>
      </c>
      <c r="P163" s="78">
        <f t="shared" si="10"/>
        <v>0</v>
      </c>
      <c r="Q163" s="153">
        <f t="shared" si="11"/>
        <v>0</v>
      </c>
      <c r="R163" s="238"/>
    </row>
    <row r="164" spans="2:18" s="223" customFormat="1" ht="27.95" customHeight="1">
      <c r="B164" s="221"/>
      <c r="C164" s="222"/>
      <c r="D164" s="17" t="s">
        <v>2484</v>
      </c>
      <c r="E164" s="18" t="s">
        <v>1240</v>
      </c>
      <c r="F164" s="19" t="s">
        <v>1295</v>
      </c>
      <c r="G164" s="168" t="s">
        <v>356</v>
      </c>
      <c r="H164" s="164">
        <v>0.25</v>
      </c>
      <c r="I164" s="165" t="s">
        <v>25</v>
      </c>
      <c r="J164" s="208" t="s">
        <v>2525</v>
      </c>
      <c r="K164" s="165" t="s">
        <v>28</v>
      </c>
      <c r="L164" s="206" t="s">
        <v>2194</v>
      </c>
      <c r="M164" s="85">
        <v>10</v>
      </c>
      <c r="N164" s="15">
        <f t="shared" si="8"/>
        <v>0.99</v>
      </c>
      <c r="O164" s="78">
        <f t="shared" si="9"/>
        <v>0</v>
      </c>
      <c r="P164" s="78">
        <f t="shared" si="10"/>
        <v>2.4750000000000001</v>
      </c>
      <c r="Q164" s="153">
        <f t="shared" si="11"/>
        <v>2.5000000000000022E-2</v>
      </c>
      <c r="R164" s="557" t="s">
        <v>4480</v>
      </c>
    </row>
    <row r="165" spans="2:18" s="3" customFormat="1" ht="39.950000000000003" customHeight="1">
      <c r="B165" s="236"/>
      <c r="C165" s="244"/>
      <c r="D165" s="20"/>
      <c r="E165" s="21"/>
      <c r="F165" s="31"/>
      <c r="G165" s="168" t="s">
        <v>886</v>
      </c>
      <c r="H165" s="164">
        <v>0.25</v>
      </c>
      <c r="I165" s="165" t="s">
        <v>25</v>
      </c>
      <c r="J165" s="208" t="s">
        <v>2526</v>
      </c>
      <c r="K165" s="165" t="s">
        <v>28</v>
      </c>
      <c r="L165" s="206" t="s">
        <v>2194</v>
      </c>
      <c r="M165" s="85">
        <f>M164</f>
        <v>10</v>
      </c>
      <c r="N165" s="15">
        <f t="shared" si="8"/>
        <v>0.99</v>
      </c>
      <c r="O165" s="78">
        <f t="shared" si="9"/>
        <v>0</v>
      </c>
      <c r="P165" s="78">
        <f t="shared" si="10"/>
        <v>2.4750000000000001</v>
      </c>
      <c r="Q165" s="153">
        <f t="shared" si="11"/>
        <v>2.5000000000000022E-2</v>
      </c>
      <c r="R165" s="558"/>
    </row>
    <row r="166" spans="2:18" s="3" customFormat="1" ht="39.950000000000003" customHeight="1">
      <c r="B166" s="236"/>
      <c r="C166" s="244"/>
      <c r="D166" s="20"/>
      <c r="E166" s="21"/>
      <c r="F166" s="31"/>
      <c r="G166" s="168" t="s">
        <v>887</v>
      </c>
      <c r="H166" s="164">
        <v>0.25</v>
      </c>
      <c r="I166" s="165" t="s">
        <v>25</v>
      </c>
      <c r="J166" s="208" t="s">
        <v>2526</v>
      </c>
      <c r="K166" s="165" t="s">
        <v>28</v>
      </c>
      <c r="L166" s="206" t="s">
        <v>2194</v>
      </c>
      <c r="M166" s="85">
        <f>M165</f>
        <v>10</v>
      </c>
      <c r="N166" s="15">
        <f t="shared" si="8"/>
        <v>0.99</v>
      </c>
      <c r="O166" s="78">
        <f t="shared" si="9"/>
        <v>0</v>
      </c>
      <c r="P166" s="78">
        <f t="shared" si="10"/>
        <v>2.4750000000000001</v>
      </c>
      <c r="Q166" s="153">
        <f t="shared" si="11"/>
        <v>2.5000000000000022E-2</v>
      </c>
      <c r="R166" s="558"/>
    </row>
    <row r="167" spans="2:18" s="3" customFormat="1" ht="39.950000000000003" customHeight="1">
      <c r="B167" s="236"/>
      <c r="C167" s="244"/>
      <c r="D167" s="20"/>
      <c r="E167" s="21"/>
      <c r="F167" s="31"/>
      <c r="G167" s="186" t="s">
        <v>359</v>
      </c>
      <c r="H167" s="183">
        <v>0.25</v>
      </c>
      <c r="I167" s="165" t="s">
        <v>25</v>
      </c>
      <c r="J167" s="208" t="s">
        <v>2527</v>
      </c>
      <c r="K167" s="165" t="s">
        <v>28</v>
      </c>
      <c r="L167" s="206" t="s">
        <v>2194</v>
      </c>
      <c r="M167" s="93">
        <f>M166</f>
        <v>10</v>
      </c>
      <c r="N167" s="15">
        <f t="shared" si="8"/>
        <v>0.99</v>
      </c>
      <c r="O167" s="78">
        <f t="shared" si="9"/>
        <v>0</v>
      </c>
      <c r="P167" s="78">
        <f t="shared" si="10"/>
        <v>2.4750000000000001</v>
      </c>
      <c r="Q167" s="153">
        <f t="shared" si="11"/>
        <v>2.5000000000000022E-2</v>
      </c>
      <c r="R167" s="559"/>
    </row>
    <row r="168" spans="2:18" s="3" customFormat="1" ht="27.95" customHeight="1">
      <c r="B168" s="236"/>
      <c r="C168" s="244"/>
      <c r="D168" s="17" t="s">
        <v>2485</v>
      </c>
      <c r="E168" s="18" t="s">
        <v>890</v>
      </c>
      <c r="F168" s="19" t="s">
        <v>1297</v>
      </c>
      <c r="G168" s="14" t="s">
        <v>12</v>
      </c>
      <c r="H168" s="15">
        <v>0.8</v>
      </c>
      <c r="I168" s="179" t="s">
        <v>19</v>
      </c>
      <c r="J168" s="13" t="s">
        <v>946</v>
      </c>
      <c r="K168" s="165" t="s">
        <v>18</v>
      </c>
      <c r="L168" s="13" t="s">
        <v>109</v>
      </c>
      <c r="M168" s="85">
        <v>0.2</v>
      </c>
      <c r="N168" s="15">
        <f t="shared" si="8"/>
        <v>0</v>
      </c>
      <c r="O168" s="78">
        <f t="shared" si="9"/>
        <v>0.16000000000000003</v>
      </c>
      <c r="P168" s="78">
        <f t="shared" si="10"/>
        <v>0</v>
      </c>
      <c r="Q168" s="153">
        <f t="shared" si="11"/>
        <v>0</v>
      </c>
      <c r="R168" s="238"/>
    </row>
    <row r="169" spans="2:18" s="3" customFormat="1" ht="27.95" customHeight="1">
      <c r="B169" s="236"/>
      <c r="C169" s="244"/>
      <c r="D169" s="20"/>
      <c r="E169" s="21"/>
      <c r="F169" s="31"/>
      <c r="G169" s="14" t="s">
        <v>13</v>
      </c>
      <c r="H169" s="15">
        <v>0.1</v>
      </c>
      <c r="I169" s="165" t="s">
        <v>25</v>
      </c>
      <c r="J169" s="13" t="s">
        <v>2520</v>
      </c>
      <c r="K169" s="165" t="s">
        <v>28</v>
      </c>
      <c r="L169" s="206" t="s">
        <v>2194</v>
      </c>
      <c r="M169" s="85">
        <f>M168</f>
        <v>0.2</v>
      </c>
      <c r="N169" s="15">
        <f t="shared" si="8"/>
        <v>0.99</v>
      </c>
      <c r="O169" s="78">
        <f t="shared" si="9"/>
        <v>0</v>
      </c>
      <c r="P169" s="78">
        <f t="shared" si="10"/>
        <v>1.9800000000000005E-2</v>
      </c>
      <c r="Q169" s="153">
        <f t="shared" si="11"/>
        <v>2.0000000000000023E-4</v>
      </c>
      <c r="R169" s="238"/>
    </row>
    <row r="170" spans="2:18" s="3" customFormat="1" ht="27.95" customHeight="1">
      <c r="B170" s="236"/>
      <c r="C170" s="244"/>
      <c r="D170" s="20"/>
      <c r="E170" s="21"/>
      <c r="F170" s="31"/>
      <c r="G170" s="90" t="s">
        <v>14</v>
      </c>
      <c r="H170" s="172">
        <v>0.1</v>
      </c>
      <c r="I170" s="179" t="s">
        <v>19</v>
      </c>
      <c r="J170" s="180" t="s">
        <v>946</v>
      </c>
      <c r="K170" s="179" t="s">
        <v>18</v>
      </c>
      <c r="L170" s="180" t="s">
        <v>109</v>
      </c>
      <c r="M170" s="93">
        <f>M169</f>
        <v>0.2</v>
      </c>
      <c r="N170" s="15">
        <f t="shared" si="8"/>
        <v>0</v>
      </c>
      <c r="O170" s="78">
        <f t="shared" si="9"/>
        <v>2.0000000000000004E-2</v>
      </c>
      <c r="P170" s="78">
        <f t="shared" si="10"/>
        <v>0</v>
      </c>
      <c r="Q170" s="153">
        <f t="shared" si="11"/>
        <v>0</v>
      </c>
      <c r="R170" s="238"/>
    </row>
    <row r="171" spans="2:18" s="3" customFormat="1" ht="27.95" customHeight="1">
      <c r="B171" s="236"/>
      <c r="C171" s="244"/>
      <c r="D171" s="17" t="s">
        <v>2486</v>
      </c>
      <c r="E171" s="18" t="s">
        <v>890</v>
      </c>
      <c r="F171" s="19" t="s">
        <v>1307</v>
      </c>
      <c r="G171" s="14" t="s">
        <v>12</v>
      </c>
      <c r="H171" s="15">
        <v>0.8</v>
      </c>
      <c r="I171" s="165" t="s">
        <v>25</v>
      </c>
      <c r="J171" s="13" t="s">
        <v>2528</v>
      </c>
      <c r="K171" s="165" t="s">
        <v>28</v>
      </c>
      <c r="L171" s="206" t="s">
        <v>2194</v>
      </c>
      <c r="M171" s="85">
        <v>0.2</v>
      </c>
      <c r="N171" s="15">
        <f t="shared" si="8"/>
        <v>0.99</v>
      </c>
      <c r="O171" s="78">
        <f t="shared" si="9"/>
        <v>0</v>
      </c>
      <c r="P171" s="78">
        <f t="shared" si="10"/>
        <v>0.15840000000000004</v>
      </c>
      <c r="Q171" s="153">
        <f t="shared" si="11"/>
        <v>1.6000000000000018E-3</v>
      </c>
      <c r="R171" s="238"/>
    </row>
    <row r="172" spans="2:18" s="3" customFormat="1" ht="27.95" customHeight="1">
      <c r="B172" s="236"/>
      <c r="C172" s="244"/>
      <c r="D172" s="20"/>
      <c r="E172" s="21"/>
      <c r="F172" s="31"/>
      <c r="G172" s="14" t="s">
        <v>13</v>
      </c>
      <c r="H172" s="15">
        <v>0.1</v>
      </c>
      <c r="I172" s="165" t="s">
        <v>19</v>
      </c>
      <c r="J172" s="180" t="s">
        <v>946</v>
      </c>
      <c r="K172" s="179" t="s">
        <v>18</v>
      </c>
      <c r="L172" s="180" t="s">
        <v>109</v>
      </c>
      <c r="M172" s="85">
        <f>M171</f>
        <v>0.2</v>
      </c>
      <c r="N172" s="15">
        <f t="shared" si="8"/>
        <v>0</v>
      </c>
      <c r="O172" s="78">
        <f t="shared" si="9"/>
        <v>2.0000000000000004E-2</v>
      </c>
      <c r="P172" s="78">
        <f t="shared" si="10"/>
        <v>0</v>
      </c>
      <c r="Q172" s="153">
        <f t="shared" si="11"/>
        <v>0</v>
      </c>
      <c r="R172" s="238"/>
    </row>
    <row r="173" spans="2:18" s="3" customFormat="1" ht="27.95" customHeight="1">
      <c r="B173" s="236"/>
      <c r="C173" s="244"/>
      <c r="D173" s="20"/>
      <c r="E173" s="21"/>
      <c r="F173" s="31"/>
      <c r="G173" s="90" t="s">
        <v>14</v>
      </c>
      <c r="H173" s="172">
        <v>0.1</v>
      </c>
      <c r="I173" s="179" t="s">
        <v>19</v>
      </c>
      <c r="J173" s="180" t="s">
        <v>946</v>
      </c>
      <c r="K173" s="179" t="s">
        <v>18</v>
      </c>
      <c r="L173" s="180" t="s">
        <v>109</v>
      </c>
      <c r="M173" s="93">
        <f>M172</f>
        <v>0.2</v>
      </c>
      <c r="N173" s="15">
        <f t="shared" si="8"/>
        <v>0</v>
      </c>
      <c r="O173" s="78">
        <f t="shared" si="9"/>
        <v>2.0000000000000004E-2</v>
      </c>
      <c r="P173" s="78">
        <f t="shared" si="10"/>
        <v>0</v>
      </c>
      <c r="Q173" s="153">
        <f t="shared" si="11"/>
        <v>0</v>
      </c>
      <c r="R173" s="238"/>
    </row>
    <row r="174" spans="2:18" s="3" customFormat="1" ht="27.95" customHeight="1">
      <c r="B174" s="236"/>
      <c r="C174" s="244"/>
      <c r="D174" s="17" t="s">
        <v>2487</v>
      </c>
      <c r="E174" s="18" t="s">
        <v>22</v>
      </c>
      <c r="F174" s="19" t="s">
        <v>819</v>
      </c>
      <c r="G174" s="14" t="s">
        <v>12</v>
      </c>
      <c r="H174" s="15">
        <v>0.4</v>
      </c>
      <c r="I174" s="179" t="s">
        <v>19</v>
      </c>
      <c r="J174" s="180" t="s">
        <v>946</v>
      </c>
      <c r="K174" s="179" t="s">
        <v>18</v>
      </c>
      <c r="L174" s="180" t="s">
        <v>109</v>
      </c>
      <c r="M174" s="85">
        <v>2</v>
      </c>
      <c r="N174" s="15">
        <f t="shared" si="8"/>
        <v>0</v>
      </c>
      <c r="O174" s="78">
        <f t="shared" si="9"/>
        <v>0.8</v>
      </c>
      <c r="P174" s="78">
        <f t="shared" si="10"/>
        <v>0</v>
      </c>
      <c r="Q174" s="153">
        <f t="shared" si="11"/>
        <v>0</v>
      </c>
      <c r="R174" s="238"/>
    </row>
    <row r="175" spans="2:18" s="3" customFormat="1" ht="27.95" customHeight="1">
      <c r="B175" s="236"/>
      <c r="C175" s="244"/>
      <c r="D175" s="20"/>
      <c r="E175" s="21"/>
      <c r="F175" s="31"/>
      <c r="G175" s="14" t="s">
        <v>13</v>
      </c>
      <c r="H175" s="15">
        <v>0.4</v>
      </c>
      <c r="I175" s="165" t="s">
        <v>25</v>
      </c>
      <c r="J175" s="13" t="s">
        <v>2528</v>
      </c>
      <c r="K175" s="165" t="s">
        <v>28</v>
      </c>
      <c r="L175" s="206" t="s">
        <v>2194</v>
      </c>
      <c r="M175" s="85">
        <f>M174</f>
        <v>2</v>
      </c>
      <c r="N175" s="15">
        <f t="shared" si="8"/>
        <v>0.99</v>
      </c>
      <c r="O175" s="78">
        <f t="shared" si="9"/>
        <v>0</v>
      </c>
      <c r="P175" s="78">
        <f t="shared" si="10"/>
        <v>0.79200000000000004</v>
      </c>
      <c r="Q175" s="153">
        <f t="shared" si="11"/>
        <v>8.0000000000000071E-3</v>
      </c>
      <c r="R175" s="238"/>
    </row>
    <row r="176" spans="2:18" s="3" customFormat="1" ht="27.95" customHeight="1">
      <c r="B176" s="236"/>
      <c r="C176" s="244"/>
      <c r="D176" s="20"/>
      <c r="E176" s="21"/>
      <c r="F176" s="31"/>
      <c r="G176" s="90" t="s">
        <v>14</v>
      </c>
      <c r="H176" s="172">
        <v>0.2</v>
      </c>
      <c r="I176" s="179" t="s">
        <v>19</v>
      </c>
      <c r="J176" s="180" t="s">
        <v>946</v>
      </c>
      <c r="K176" s="179" t="s">
        <v>18</v>
      </c>
      <c r="L176" s="180" t="s">
        <v>109</v>
      </c>
      <c r="M176" s="93">
        <f>M175</f>
        <v>2</v>
      </c>
      <c r="N176" s="172">
        <f t="shared" si="8"/>
        <v>0</v>
      </c>
      <c r="O176" s="174">
        <f t="shared" si="9"/>
        <v>0.4</v>
      </c>
      <c r="P176" s="174">
        <f t="shared" si="10"/>
        <v>0</v>
      </c>
      <c r="Q176" s="175">
        <f t="shared" si="11"/>
        <v>0</v>
      </c>
      <c r="R176" s="238"/>
    </row>
    <row r="177" spans="2:18" s="3" customFormat="1" ht="27.95" customHeight="1">
      <c r="B177" s="236"/>
      <c r="C177" s="218" t="s">
        <v>2488</v>
      </c>
      <c r="D177" s="17" t="s">
        <v>2489</v>
      </c>
      <c r="E177" s="18" t="s">
        <v>890</v>
      </c>
      <c r="F177" s="19" t="s">
        <v>905</v>
      </c>
      <c r="G177" s="14" t="s">
        <v>12</v>
      </c>
      <c r="H177" s="15">
        <v>0.8</v>
      </c>
      <c r="I177" s="165" t="s">
        <v>25</v>
      </c>
      <c r="J177" s="208" t="s">
        <v>2529</v>
      </c>
      <c r="K177" s="165" t="s">
        <v>28</v>
      </c>
      <c r="L177" s="206" t="s">
        <v>2194</v>
      </c>
      <c r="M177" s="85">
        <v>0.2</v>
      </c>
      <c r="N177" s="15">
        <f t="shared" si="8"/>
        <v>0.99</v>
      </c>
      <c r="O177" s="78">
        <f t="shared" si="9"/>
        <v>0</v>
      </c>
      <c r="P177" s="78">
        <f t="shared" si="10"/>
        <v>0.15840000000000004</v>
      </c>
      <c r="Q177" s="153">
        <f t="shared" si="11"/>
        <v>1.6000000000000018E-3</v>
      </c>
      <c r="R177" s="238"/>
    </row>
    <row r="178" spans="2:18" s="3" customFormat="1" ht="27.95" customHeight="1">
      <c r="B178" s="236"/>
      <c r="C178" s="244"/>
      <c r="D178" s="20"/>
      <c r="E178" s="21"/>
      <c r="F178" s="31"/>
      <c r="G178" s="14" t="s">
        <v>13</v>
      </c>
      <c r="H178" s="15">
        <v>0.1</v>
      </c>
      <c r="I178" s="165" t="s">
        <v>25</v>
      </c>
      <c r="J178" s="208" t="s">
        <v>2530</v>
      </c>
      <c r="K178" s="165" t="s">
        <v>28</v>
      </c>
      <c r="L178" s="206" t="s">
        <v>2194</v>
      </c>
      <c r="M178" s="85">
        <f>M177</f>
        <v>0.2</v>
      </c>
      <c r="N178" s="15">
        <f t="shared" si="8"/>
        <v>0.99</v>
      </c>
      <c r="O178" s="78">
        <f t="shared" si="9"/>
        <v>0</v>
      </c>
      <c r="P178" s="78">
        <f t="shared" si="10"/>
        <v>1.9800000000000005E-2</v>
      </c>
      <c r="Q178" s="153">
        <f t="shared" si="11"/>
        <v>2.0000000000000023E-4</v>
      </c>
      <c r="R178" s="238"/>
    </row>
    <row r="179" spans="2:18" s="3" customFormat="1" ht="27.95" customHeight="1">
      <c r="B179" s="236"/>
      <c r="C179" s="244"/>
      <c r="D179" s="20"/>
      <c r="E179" s="21"/>
      <c r="F179" s="31"/>
      <c r="G179" s="90" t="s">
        <v>14</v>
      </c>
      <c r="H179" s="172">
        <v>0.1</v>
      </c>
      <c r="I179" s="179" t="s">
        <v>19</v>
      </c>
      <c r="J179" s="180" t="s">
        <v>946</v>
      </c>
      <c r="K179" s="179" t="s">
        <v>18</v>
      </c>
      <c r="L179" s="173" t="s">
        <v>109</v>
      </c>
      <c r="M179" s="93">
        <f>M178</f>
        <v>0.2</v>
      </c>
      <c r="N179" s="15">
        <f t="shared" si="8"/>
        <v>0</v>
      </c>
      <c r="O179" s="78">
        <f t="shared" si="9"/>
        <v>2.0000000000000004E-2</v>
      </c>
      <c r="P179" s="78">
        <f t="shared" si="10"/>
        <v>0</v>
      </c>
      <c r="Q179" s="153">
        <f t="shared" si="11"/>
        <v>0</v>
      </c>
      <c r="R179" s="238"/>
    </row>
    <row r="180" spans="2:18" s="223" customFormat="1" ht="27.95" customHeight="1">
      <c r="B180" s="221"/>
      <c r="C180" s="222"/>
      <c r="D180" s="17" t="s">
        <v>2490</v>
      </c>
      <c r="E180" s="18" t="s">
        <v>1240</v>
      </c>
      <c r="F180" s="19" t="s">
        <v>1295</v>
      </c>
      <c r="G180" s="168" t="s">
        <v>356</v>
      </c>
      <c r="H180" s="164">
        <v>0.25</v>
      </c>
      <c r="I180" s="165" t="s">
        <v>25</v>
      </c>
      <c r="J180" s="208" t="s">
        <v>2531</v>
      </c>
      <c r="K180" s="165" t="s">
        <v>28</v>
      </c>
      <c r="L180" s="206" t="s">
        <v>2194</v>
      </c>
      <c r="M180" s="85">
        <v>10</v>
      </c>
      <c r="N180" s="15">
        <f t="shared" si="8"/>
        <v>0.99</v>
      </c>
      <c r="O180" s="78">
        <f t="shared" si="9"/>
        <v>0</v>
      </c>
      <c r="P180" s="78">
        <f t="shared" si="10"/>
        <v>2.4750000000000001</v>
      </c>
      <c r="Q180" s="153">
        <f t="shared" si="11"/>
        <v>2.5000000000000022E-2</v>
      </c>
      <c r="R180" s="557" t="s">
        <v>4480</v>
      </c>
    </row>
    <row r="181" spans="2:18" s="3" customFormat="1" ht="39.950000000000003" customHeight="1">
      <c r="B181" s="236"/>
      <c r="C181" s="244"/>
      <c r="D181" s="20"/>
      <c r="E181" s="21"/>
      <c r="F181" s="31"/>
      <c r="G181" s="168" t="s">
        <v>886</v>
      </c>
      <c r="H181" s="164">
        <v>0.25</v>
      </c>
      <c r="I181" s="165" t="s">
        <v>25</v>
      </c>
      <c r="J181" s="208" t="s">
        <v>2532</v>
      </c>
      <c r="K181" s="165" t="s">
        <v>28</v>
      </c>
      <c r="L181" s="206" t="s">
        <v>2194</v>
      </c>
      <c r="M181" s="85">
        <f>M180</f>
        <v>10</v>
      </c>
      <c r="N181" s="15">
        <f t="shared" si="8"/>
        <v>0.99</v>
      </c>
      <c r="O181" s="78">
        <f t="shared" si="9"/>
        <v>0</v>
      </c>
      <c r="P181" s="78">
        <f t="shared" si="10"/>
        <v>2.4750000000000001</v>
      </c>
      <c r="Q181" s="153">
        <f t="shared" si="11"/>
        <v>2.5000000000000022E-2</v>
      </c>
      <c r="R181" s="558"/>
    </row>
    <row r="182" spans="2:18" s="3" customFormat="1" ht="39.950000000000003" customHeight="1">
      <c r="B182" s="236"/>
      <c r="C182" s="244"/>
      <c r="D182" s="20"/>
      <c r="E182" s="21"/>
      <c r="F182" s="31"/>
      <c r="G182" s="168" t="s">
        <v>887</v>
      </c>
      <c r="H182" s="164">
        <v>0.25</v>
      </c>
      <c r="I182" s="165" t="s">
        <v>25</v>
      </c>
      <c r="J182" s="208" t="s">
        <v>2532</v>
      </c>
      <c r="K182" s="165" t="s">
        <v>28</v>
      </c>
      <c r="L182" s="206" t="s">
        <v>2194</v>
      </c>
      <c r="M182" s="85">
        <f>M181</f>
        <v>10</v>
      </c>
      <c r="N182" s="15">
        <f t="shared" si="8"/>
        <v>0.99</v>
      </c>
      <c r="O182" s="78">
        <f t="shared" si="9"/>
        <v>0</v>
      </c>
      <c r="P182" s="78">
        <f t="shared" si="10"/>
        <v>2.4750000000000001</v>
      </c>
      <c r="Q182" s="153">
        <f t="shared" si="11"/>
        <v>2.5000000000000022E-2</v>
      </c>
      <c r="R182" s="558"/>
    </row>
    <row r="183" spans="2:18" s="3" customFormat="1" ht="39.950000000000003" customHeight="1">
      <c r="B183" s="236"/>
      <c r="C183" s="244"/>
      <c r="D183" s="20"/>
      <c r="E183" s="21"/>
      <c r="F183" s="31"/>
      <c r="G183" s="186" t="s">
        <v>359</v>
      </c>
      <c r="H183" s="183">
        <v>0.25</v>
      </c>
      <c r="I183" s="165" t="s">
        <v>25</v>
      </c>
      <c r="J183" s="208" t="s">
        <v>2533</v>
      </c>
      <c r="K183" s="165" t="s">
        <v>28</v>
      </c>
      <c r="L183" s="206" t="s">
        <v>2194</v>
      </c>
      <c r="M183" s="93">
        <f>M182</f>
        <v>10</v>
      </c>
      <c r="N183" s="15">
        <f t="shared" si="8"/>
        <v>0.99</v>
      </c>
      <c r="O183" s="78">
        <f t="shared" si="9"/>
        <v>0</v>
      </c>
      <c r="P183" s="78">
        <f t="shared" si="10"/>
        <v>2.4750000000000001</v>
      </c>
      <c r="Q183" s="153">
        <f t="shared" si="11"/>
        <v>2.5000000000000022E-2</v>
      </c>
      <c r="R183" s="559"/>
    </row>
    <row r="184" spans="2:18" s="3" customFormat="1" ht="27.95" customHeight="1">
      <c r="B184" s="236"/>
      <c r="C184" s="244"/>
      <c r="D184" s="17" t="s">
        <v>2491</v>
      </c>
      <c r="E184" s="18" t="s">
        <v>890</v>
      </c>
      <c r="F184" s="19" t="s">
        <v>1297</v>
      </c>
      <c r="G184" s="14" t="s">
        <v>12</v>
      </c>
      <c r="H184" s="15">
        <v>0.8</v>
      </c>
      <c r="I184" s="179" t="s">
        <v>19</v>
      </c>
      <c r="J184" s="13" t="s">
        <v>946</v>
      </c>
      <c r="K184" s="165" t="s">
        <v>18</v>
      </c>
      <c r="L184" s="13" t="s">
        <v>109</v>
      </c>
      <c r="M184" s="85">
        <v>0.2</v>
      </c>
      <c r="N184" s="15">
        <f t="shared" si="8"/>
        <v>0</v>
      </c>
      <c r="O184" s="78">
        <f t="shared" si="9"/>
        <v>0.16000000000000003</v>
      </c>
      <c r="P184" s="78">
        <f t="shared" si="10"/>
        <v>0</v>
      </c>
      <c r="Q184" s="153">
        <f t="shared" si="11"/>
        <v>0</v>
      </c>
      <c r="R184" s="238"/>
    </row>
    <row r="185" spans="2:18" s="3" customFormat="1" ht="27.95" customHeight="1">
      <c r="B185" s="236"/>
      <c r="C185" s="244"/>
      <c r="D185" s="20"/>
      <c r="E185" s="21"/>
      <c r="F185" s="31"/>
      <c r="G185" s="14" t="s">
        <v>13</v>
      </c>
      <c r="H185" s="15">
        <v>0.1</v>
      </c>
      <c r="I185" s="165" t="s">
        <v>25</v>
      </c>
      <c r="J185" s="13" t="s">
        <v>2520</v>
      </c>
      <c r="K185" s="165" t="s">
        <v>28</v>
      </c>
      <c r="L185" s="206" t="s">
        <v>2194</v>
      </c>
      <c r="M185" s="85">
        <f>M184</f>
        <v>0.2</v>
      </c>
      <c r="N185" s="15">
        <f t="shared" si="8"/>
        <v>0.99</v>
      </c>
      <c r="O185" s="78">
        <f t="shared" si="9"/>
        <v>0</v>
      </c>
      <c r="P185" s="78">
        <f t="shared" si="10"/>
        <v>1.9800000000000005E-2</v>
      </c>
      <c r="Q185" s="153">
        <f t="shared" si="11"/>
        <v>2.0000000000000023E-4</v>
      </c>
      <c r="R185" s="238"/>
    </row>
    <row r="186" spans="2:18" s="3" customFormat="1" ht="27.95" customHeight="1">
      <c r="B186" s="236"/>
      <c r="C186" s="244"/>
      <c r="D186" s="20"/>
      <c r="E186" s="21"/>
      <c r="F186" s="31"/>
      <c r="G186" s="90" t="s">
        <v>14</v>
      </c>
      <c r="H186" s="172">
        <v>0.1</v>
      </c>
      <c r="I186" s="179" t="s">
        <v>19</v>
      </c>
      <c r="J186" s="180" t="s">
        <v>946</v>
      </c>
      <c r="K186" s="179" t="s">
        <v>18</v>
      </c>
      <c r="L186" s="180" t="s">
        <v>109</v>
      </c>
      <c r="M186" s="93">
        <f>M185</f>
        <v>0.2</v>
      </c>
      <c r="N186" s="15">
        <f t="shared" si="8"/>
        <v>0</v>
      </c>
      <c r="O186" s="78">
        <f t="shared" si="9"/>
        <v>2.0000000000000004E-2</v>
      </c>
      <c r="P186" s="78">
        <f t="shared" si="10"/>
        <v>0</v>
      </c>
      <c r="Q186" s="153">
        <f t="shared" si="11"/>
        <v>0</v>
      </c>
      <c r="R186" s="238"/>
    </row>
    <row r="187" spans="2:18" s="3" customFormat="1" ht="27.95" customHeight="1">
      <c r="B187" s="236"/>
      <c r="C187" s="244"/>
      <c r="D187" s="17" t="s">
        <v>2492</v>
      </c>
      <c r="E187" s="18" t="s">
        <v>890</v>
      </c>
      <c r="F187" s="19" t="s">
        <v>1307</v>
      </c>
      <c r="G187" s="14" t="s">
        <v>12</v>
      </c>
      <c r="H187" s="15">
        <v>0.8</v>
      </c>
      <c r="I187" s="165" t="s">
        <v>25</v>
      </c>
      <c r="J187" s="13" t="s">
        <v>2520</v>
      </c>
      <c r="K187" s="165" t="s">
        <v>28</v>
      </c>
      <c r="L187" s="206" t="s">
        <v>2194</v>
      </c>
      <c r="M187" s="85">
        <v>0.2</v>
      </c>
      <c r="N187" s="15">
        <f t="shared" si="8"/>
        <v>0.99</v>
      </c>
      <c r="O187" s="78">
        <f t="shared" si="9"/>
        <v>0</v>
      </c>
      <c r="P187" s="78">
        <f t="shared" si="10"/>
        <v>0.15840000000000004</v>
      </c>
      <c r="Q187" s="153">
        <f t="shared" si="11"/>
        <v>1.6000000000000018E-3</v>
      </c>
      <c r="R187" s="238"/>
    </row>
    <row r="188" spans="2:18" s="3" customFormat="1" ht="27.95" customHeight="1">
      <c r="B188" s="236"/>
      <c r="C188" s="244"/>
      <c r="D188" s="20"/>
      <c r="E188" s="21"/>
      <c r="F188" s="31"/>
      <c r="G188" s="14" t="s">
        <v>13</v>
      </c>
      <c r="H188" s="15">
        <v>0.1</v>
      </c>
      <c r="I188" s="165" t="s">
        <v>19</v>
      </c>
      <c r="J188" s="180" t="s">
        <v>946</v>
      </c>
      <c r="K188" s="179" t="s">
        <v>18</v>
      </c>
      <c r="L188" s="180" t="s">
        <v>109</v>
      </c>
      <c r="M188" s="85">
        <f>M187</f>
        <v>0.2</v>
      </c>
      <c r="N188" s="15">
        <f t="shared" si="8"/>
        <v>0</v>
      </c>
      <c r="O188" s="78">
        <f t="shared" si="9"/>
        <v>2.0000000000000004E-2</v>
      </c>
      <c r="P188" s="78">
        <f t="shared" si="10"/>
        <v>0</v>
      </c>
      <c r="Q188" s="153">
        <f t="shared" si="11"/>
        <v>0</v>
      </c>
      <c r="R188" s="238"/>
    </row>
    <row r="189" spans="2:18" s="3" customFormat="1" ht="27.95" customHeight="1">
      <c r="B189" s="236"/>
      <c r="C189" s="244"/>
      <c r="D189" s="20"/>
      <c r="E189" s="21"/>
      <c r="F189" s="31"/>
      <c r="G189" s="90" t="s">
        <v>14</v>
      </c>
      <c r="H189" s="172">
        <v>0.1</v>
      </c>
      <c r="I189" s="179" t="s">
        <v>19</v>
      </c>
      <c r="J189" s="180" t="s">
        <v>946</v>
      </c>
      <c r="K189" s="179" t="s">
        <v>18</v>
      </c>
      <c r="L189" s="180" t="s">
        <v>109</v>
      </c>
      <c r="M189" s="93">
        <f>M188</f>
        <v>0.2</v>
      </c>
      <c r="N189" s="15">
        <f t="shared" si="8"/>
        <v>0</v>
      </c>
      <c r="O189" s="78">
        <f t="shared" si="9"/>
        <v>2.0000000000000004E-2</v>
      </c>
      <c r="P189" s="78">
        <f t="shared" si="10"/>
        <v>0</v>
      </c>
      <c r="Q189" s="153">
        <f t="shared" si="11"/>
        <v>0</v>
      </c>
      <c r="R189" s="238"/>
    </row>
    <row r="190" spans="2:18" s="3" customFormat="1" ht="27.95" customHeight="1">
      <c r="B190" s="236"/>
      <c r="C190" s="244"/>
      <c r="D190" s="17" t="s">
        <v>2493</v>
      </c>
      <c r="E190" s="18" t="s">
        <v>22</v>
      </c>
      <c r="F190" s="19" t="s">
        <v>819</v>
      </c>
      <c r="G190" s="14" t="s">
        <v>12</v>
      </c>
      <c r="H190" s="15">
        <v>0.4</v>
      </c>
      <c r="I190" s="179" t="s">
        <v>19</v>
      </c>
      <c r="J190" s="180" t="s">
        <v>946</v>
      </c>
      <c r="K190" s="179" t="s">
        <v>18</v>
      </c>
      <c r="L190" s="180" t="s">
        <v>109</v>
      </c>
      <c r="M190" s="85">
        <v>2</v>
      </c>
      <c r="N190" s="15">
        <f t="shared" si="8"/>
        <v>0</v>
      </c>
      <c r="O190" s="78">
        <f t="shared" si="9"/>
        <v>0.8</v>
      </c>
      <c r="P190" s="78">
        <f t="shared" si="10"/>
        <v>0</v>
      </c>
      <c r="Q190" s="153">
        <f t="shared" si="11"/>
        <v>0</v>
      </c>
      <c r="R190" s="238"/>
    </row>
    <row r="191" spans="2:18" s="3" customFormat="1" ht="27.95" customHeight="1">
      <c r="B191" s="236"/>
      <c r="C191" s="244"/>
      <c r="D191" s="20"/>
      <c r="E191" s="21"/>
      <c r="F191" s="31"/>
      <c r="G191" s="14" t="s">
        <v>13</v>
      </c>
      <c r="H191" s="15">
        <v>0.4</v>
      </c>
      <c r="I191" s="165" t="s">
        <v>25</v>
      </c>
      <c r="J191" s="13" t="s">
        <v>2534</v>
      </c>
      <c r="K191" s="165" t="s">
        <v>28</v>
      </c>
      <c r="L191" s="206" t="s">
        <v>2194</v>
      </c>
      <c r="M191" s="85">
        <f>M190</f>
        <v>2</v>
      </c>
      <c r="N191" s="15">
        <f t="shared" si="8"/>
        <v>0.99</v>
      </c>
      <c r="O191" s="78">
        <f t="shared" si="9"/>
        <v>0</v>
      </c>
      <c r="P191" s="78">
        <f t="shared" si="10"/>
        <v>0.79200000000000004</v>
      </c>
      <c r="Q191" s="153">
        <f t="shared" si="11"/>
        <v>8.0000000000000071E-3</v>
      </c>
      <c r="R191" s="238"/>
    </row>
    <row r="192" spans="2:18" s="3" customFormat="1" ht="27.95" customHeight="1" thickBot="1">
      <c r="B192" s="98"/>
      <c r="C192" s="189"/>
      <c r="D192" s="43"/>
      <c r="E192" s="43"/>
      <c r="F192" s="48"/>
      <c r="G192" s="49" t="s">
        <v>14</v>
      </c>
      <c r="H192" s="50">
        <v>0.2</v>
      </c>
      <c r="I192" s="198" t="s">
        <v>19</v>
      </c>
      <c r="J192" s="199" t="s">
        <v>946</v>
      </c>
      <c r="K192" s="198" t="s">
        <v>18</v>
      </c>
      <c r="L192" s="199" t="s">
        <v>109</v>
      </c>
      <c r="M192" s="86">
        <f>M191</f>
        <v>2</v>
      </c>
      <c r="N192" s="50">
        <f t="shared" si="8"/>
        <v>0</v>
      </c>
      <c r="O192" s="82">
        <f t="shared" si="9"/>
        <v>0.4</v>
      </c>
      <c r="P192" s="82">
        <f t="shared" si="10"/>
        <v>0</v>
      </c>
      <c r="Q192" s="154">
        <f t="shared" si="11"/>
        <v>0</v>
      </c>
      <c r="R192" s="197"/>
    </row>
    <row r="193" spans="7:17" s="9" customFormat="1" ht="27.95" customHeight="1">
      <c r="G193" s="213"/>
      <c r="I193" s="214"/>
      <c r="K193" s="214"/>
      <c r="M193" s="215"/>
      <c r="N193" s="216"/>
      <c r="O193" s="217"/>
      <c r="P193" s="217"/>
      <c r="Q193" s="217"/>
    </row>
    <row r="194" spans="7:17" s="9" customFormat="1" ht="27.95" customHeight="1">
      <c r="G194" s="213"/>
      <c r="I194" s="214"/>
      <c r="K194" s="214"/>
      <c r="M194" s="215"/>
      <c r="N194" s="216"/>
      <c r="O194" s="217"/>
      <c r="P194" s="217"/>
      <c r="Q194" s="217"/>
    </row>
    <row r="195" spans="7:17" ht="27.95" customHeight="1">
      <c r="G195" s="7"/>
    </row>
    <row r="196" spans="7:17" ht="27.95" customHeight="1">
      <c r="G196" s="7"/>
    </row>
    <row r="197" spans="7:17" ht="27.95" customHeight="1">
      <c r="G197" s="7"/>
    </row>
    <row r="198" spans="7:17">
      <c r="G198" s="7"/>
    </row>
    <row r="199" spans="7:17">
      <c r="G199" s="7"/>
    </row>
    <row r="200" spans="7:17">
      <c r="G200" s="7"/>
    </row>
    <row r="201" spans="7:17">
      <c r="G201" s="7"/>
    </row>
    <row r="202" spans="7:17">
      <c r="G202" s="7"/>
    </row>
    <row r="203" spans="7:17">
      <c r="G203" s="7"/>
    </row>
    <row r="204" spans="7:17">
      <c r="G204" s="7"/>
    </row>
    <row r="205" spans="7:17">
      <c r="G205" s="7"/>
    </row>
    <row r="206" spans="7:17">
      <c r="G206" s="7"/>
    </row>
    <row r="207" spans="7:17">
      <c r="G207" s="7"/>
    </row>
    <row r="208" spans="7:17">
      <c r="G208" s="7"/>
    </row>
    <row r="209" spans="7:7">
      <c r="G209" s="7"/>
    </row>
    <row r="210" spans="7:7">
      <c r="G210" s="7"/>
    </row>
    <row r="211" spans="7:7">
      <c r="G211" s="7"/>
    </row>
    <row r="212" spans="7:7">
      <c r="G212" s="7"/>
    </row>
    <row r="213" spans="7:7">
      <c r="G213" s="7"/>
    </row>
    <row r="214" spans="7:7">
      <c r="G214" s="7"/>
    </row>
    <row r="215" spans="7:7">
      <c r="G215" s="7"/>
    </row>
    <row r="216" spans="7:7">
      <c r="G216" s="7"/>
    </row>
    <row r="217" spans="7:7">
      <c r="G217" s="7"/>
    </row>
    <row r="218" spans="7:7">
      <c r="G218" s="7"/>
    </row>
    <row r="219" spans="7:7">
      <c r="G219" s="7"/>
    </row>
    <row r="220" spans="7:7">
      <c r="G220" s="7"/>
    </row>
    <row r="221" spans="7:7">
      <c r="G221" s="7"/>
    </row>
    <row r="222" spans="7:7">
      <c r="G222" s="7"/>
    </row>
    <row r="223" spans="7:7">
      <c r="G223" s="7"/>
    </row>
    <row r="224" spans="7:7">
      <c r="G224" s="7"/>
    </row>
    <row r="225" spans="7:7">
      <c r="G225" s="7"/>
    </row>
    <row r="226" spans="7:7">
      <c r="G226" s="7"/>
    </row>
    <row r="227" spans="7:7">
      <c r="G227" s="7"/>
    </row>
    <row r="228" spans="7:7">
      <c r="G228" s="7"/>
    </row>
    <row r="229" spans="7:7">
      <c r="G229" s="7"/>
    </row>
    <row r="230" spans="7:7">
      <c r="G230" s="7"/>
    </row>
    <row r="231" spans="7:7">
      <c r="G231" s="7"/>
    </row>
    <row r="232" spans="7:7">
      <c r="G232" s="7"/>
    </row>
    <row r="233" spans="7:7">
      <c r="G233" s="7"/>
    </row>
    <row r="234" spans="7:7">
      <c r="G234" s="7"/>
    </row>
    <row r="235" spans="7:7">
      <c r="G235" s="7"/>
    </row>
    <row r="236" spans="7:7">
      <c r="G236" s="7"/>
    </row>
    <row r="237" spans="7:7">
      <c r="G237" s="7"/>
    </row>
    <row r="238" spans="7:7">
      <c r="G238" s="7"/>
    </row>
    <row r="239" spans="7:7">
      <c r="G239" s="7"/>
    </row>
    <row r="240" spans="7:7">
      <c r="G240" s="7"/>
    </row>
    <row r="241" spans="7:7">
      <c r="G241" s="7"/>
    </row>
    <row r="242" spans="7:7">
      <c r="G242" s="7"/>
    </row>
    <row r="243" spans="7:7">
      <c r="G243" s="7"/>
    </row>
    <row r="244" spans="7:7">
      <c r="G244" s="7"/>
    </row>
    <row r="245" spans="7:7">
      <c r="G245" s="7"/>
    </row>
    <row r="246" spans="7:7">
      <c r="G246" s="7"/>
    </row>
    <row r="247" spans="7:7">
      <c r="G247" s="7"/>
    </row>
    <row r="248" spans="7:7">
      <c r="G248" s="7"/>
    </row>
    <row r="249" spans="7:7">
      <c r="G249" s="7"/>
    </row>
    <row r="250" spans="7:7">
      <c r="G250" s="7"/>
    </row>
    <row r="251" spans="7:7">
      <c r="G251" s="7"/>
    </row>
    <row r="252" spans="7:7">
      <c r="G252" s="7"/>
    </row>
    <row r="253" spans="7:7">
      <c r="G253" s="7"/>
    </row>
    <row r="254" spans="7:7">
      <c r="G254" s="7"/>
    </row>
    <row r="255" spans="7:7">
      <c r="G255" s="7"/>
    </row>
    <row r="256" spans="7: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1048333" spans="2:42" s="4" customFormat="1">
      <c r="B1048333" s="1"/>
      <c r="C1048333" s="1"/>
      <c r="D1048333" s="1"/>
      <c r="E1048333" s="1"/>
      <c r="F1048333" s="1"/>
      <c r="G1048333" s="1"/>
      <c r="H1048333" s="1"/>
      <c r="J1048333" s="12" t="s">
        <v>1351</v>
      </c>
      <c r="L1048333" s="10"/>
      <c r="M1048333" s="57"/>
      <c r="N1048333" s="59"/>
      <c r="O1048333" s="55"/>
      <c r="P1048333" s="55"/>
      <c r="Q1048333" s="55"/>
      <c r="R1048333" s="1"/>
      <c r="S1048333" s="1"/>
      <c r="T1048333" s="1"/>
      <c r="U1048333" s="1"/>
      <c r="V1048333" s="1"/>
      <c r="W1048333" s="1"/>
      <c r="X1048333" s="1"/>
      <c r="Y1048333" s="1"/>
      <c r="Z1048333" s="1"/>
      <c r="AA1048333" s="1"/>
      <c r="AB1048333" s="1"/>
      <c r="AC1048333" s="1"/>
      <c r="AD1048333" s="1"/>
      <c r="AE1048333" s="1"/>
      <c r="AF1048333" s="1"/>
      <c r="AG1048333" s="1"/>
      <c r="AH1048333" s="1"/>
      <c r="AI1048333" s="1"/>
      <c r="AJ1048333" s="1"/>
      <c r="AK1048333" s="1"/>
      <c r="AL1048333" s="1"/>
      <c r="AM1048333" s="1"/>
      <c r="AN1048333" s="1"/>
      <c r="AO1048333" s="1"/>
      <c r="AP1048333" s="1"/>
    </row>
  </sheetData>
  <mergeCells count="14">
    <mergeCell ref="C7:C8"/>
    <mergeCell ref="R29:R32"/>
    <mergeCell ref="R75:R78"/>
    <mergeCell ref="R121:R124"/>
    <mergeCell ref="R13:R16"/>
    <mergeCell ref="R40:R43"/>
    <mergeCell ref="R59:R62"/>
    <mergeCell ref="R86:R89"/>
    <mergeCell ref="R105:R108"/>
    <mergeCell ref="R132:R135"/>
    <mergeCell ref="R148:R151"/>
    <mergeCell ref="R164:R167"/>
    <mergeCell ref="R180:R183"/>
    <mergeCell ref="M4:Q4"/>
  </mergeCells>
  <phoneticPr fontId="2" type="noConversion"/>
  <hyperlinks>
    <hyperlink ref="R29" r:id="rId1"/>
    <hyperlink ref="R75" r:id="rId2"/>
    <hyperlink ref="R121" r:id="rId3"/>
    <hyperlink ref="R13" r:id="rId4"/>
    <hyperlink ref="R40" r:id="rId5"/>
    <hyperlink ref="R59" r:id="rId6"/>
    <hyperlink ref="R86" r:id="rId7"/>
    <hyperlink ref="R105" r:id="rId8"/>
    <hyperlink ref="R132" r:id="rId9"/>
    <hyperlink ref="R148" r:id="rId10"/>
    <hyperlink ref="R164" r:id="rId11"/>
    <hyperlink ref="R180" r:id="rId12"/>
  </hyperlinks>
  <pageMargins left="0.7" right="0.7" top="0.75" bottom="0.75" header="0.3" footer="0.3"/>
  <pageSetup paperSize="9" orientation="portrait" r:id="rId1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59999389629810485"/>
  </sheetPr>
  <dimension ref="B1:AP1048318"/>
  <sheetViews>
    <sheetView zoomScaleNormal="100" workbookViewId="0">
      <pane ySplit="6" topLeftCell="A28" activePane="bottomLeft" state="frozen"/>
      <selection pane="bottomLeft" activeCell="D40" sqref="D40"/>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C208_3</v>
      </c>
      <c r="C2" s="97" t="s">
        <v>2536</v>
      </c>
      <c r="L2" s="71"/>
      <c r="M2" s="73" t="s">
        <v>256</v>
      </c>
      <c r="N2" s="72" t="s">
        <v>254</v>
      </c>
      <c r="O2" s="73" t="s">
        <v>253</v>
      </c>
      <c r="P2" s="73" t="s">
        <v>255</v>
      </c>
      <c r="Q2" s="74" t="s">
        <v>252</v>
      </c>
    </row>
    <row r="3" spans="2:42" ht="24.95" customHeight="1">
      <c r="C3" s="1" t="s">
        <v>2535</v>
      </c>
      <c r="L3" s="76" t="s">
        <v>123</v>
      </c>
      <c r="M3" s="70">
        <f>P3+Q3</f>
        <v>130.35999999999993</v>
      </c>
      <c r="N3" s="169">
        <f>P3/(P3+Q3)</f>
        <v>0.9900000000000001</v>
      </c>
      <c r="O3" s="70">
        <f>SUM(O7:O178)</f>
        <v>8.039999999999992</v>
      </c>
      <c r="P3" s="70">
        <f>SUM(P7:P178)</f>
        <v>129.05639999999994</v>
      </c>
      <c r="Q3" s="77">
        <f>SUM(Q7:Q178)</f>
        <v>1.3036000000000003</v>
      </c>
    </row>
    <row r="4" spans="2:42" ht="24.95" customHeight="1" thickBot="1">
      <c r="G4" s="231"/>
      <c r="L4" s="75" t="s">
        <v>124</v>
      </c>
      <c r="M4" s="554">
        <f>(O3+P3)/(M3+O3)</f>
        <v>0.99058092485549143</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562" t="str">
        <f ca="1">B2</f>
        <v>C208_3</v>
      </c>
      <c r="C7" s="566" t="str">
        <f>C2</f>
        <v>DIO: Buffer, Photo-Coupler &amp; Photo-MOS(Ch.2)</v>
      </c>
      <c r="D7" s="34" t="s">
        <v>2538</v>
      </c>
      <c r="E7" s="35" t="s">
        <v>890</v>
      </c>
      <c r="F7" s="36" t="s">
        <v>1291</v>
      </c>
      <c r="G7" s="37" t="s">
        <v>12</v>
      </c>
      <c r="H7" s="38">
        <v>0.8</v>
      </c>
      <c r="I7" s="203" t="s">
        <v>25</v>
      </c>
      <c r="J7" s="95" t="s">
        <v>2592</v>
      </c>
      <c r="K7" s="203" t="s">
        <v>28</v>
      </c>
      <c r="L7" s="211" t="s">
        <v>2191</v>
      </c>
      <c r="M7" s="84">
        <v>0.2</v>
      </c>
      <c r="N7" s="38">
        <f t="shared" ref="N7:N70" si="0">IF(K7="Detected", 0.99,0)</f>
        <v>0.99</v>
      </c>
      <c r="O7" s="79">
        <f t="shared" ref="O7:O70" si="1">IF(I7="Safe", M7*H7,0)</f>
        <v>0</v>
      </c>
      <c r="P7" s="79">
        <f t="shared" ref="P7:P70" si="2">IF(I7="Dangerous",M7*H7*N7,0)</f>
        <v>0.15840000000000004</v>
      </c>
      <c r="Q7" s="157">
        <f t="shared" ref="Q7:Q70" si="3">IF(P7=0,0,M7*H7*(1-N7))</f>
        <v>1.6000000000000018E-3</v>
      </c>
      <c r="R7" s="200"/>
    </row>
    <row r="8" spans="2:42" s="3" customFormat="1" ht="27.95" customHeight="1">
      <c r="B8" s="563"/>
      <c r="C8" s="567"/>
      <c r="D8" s="20"/>
      <c r="E8" s="21"/>
      <c r="F8" s="31"/>
      <c r="G8" s="14" t="s">
        <v>13</v>
      </c>
      <c r="H8" s="15">
        <v>0.1</v>
      </c>
      <c r="I8" s="165" t="s">
        <v>19</v>
      </c>
      <c r="J8" s="13" t="s">
        <v>946</v>
      </c>
      <c r="K8" s="165" t="s">
        <v>18</v>
      </c>
      <c r="L8" s="13" t="s">
        <v>109</v>
      </c>
      <c r="M8" s="85">
        <f>M7</f>
        <v>0.2</v>
      </c>
      <c r="N8" s="15">
        <f t="shared" si="0"/>
        <v>0</v>
      </c>
      <c r="O8" s="78">
        <f t="shared" si="1"/>
        <v>2.0000000000000004E-2</v>
      </c>
      <c r="P8" s="78">
        <f t="shared" si="2"/>
        <v>0</v>
      </c>
      <c r="Q8" s="153">
        <f t="shared" si="3"/>
        <v>0</v>
      </c>
      <c r="R8" s="238"/>
    </row>
    <row r="9" spans="2:42" s="3" customFormat="1" ht="27.95" customHeight="1">
      <c r="B9" s="563"/>
      <c r="C9" s="244"/>
      <c r="D9" s="20"/>
      <c r="E9" s="21"/>
      <c r="F9" s="31"/>
      <c r="G9" s="90" t="s">
        <v>14</v>
      </c>
      <c r="H9" s="172">
        <v>0.1</v>
      </c>
      <c r="I9" s="179" t="s">
        <v>19</v>
      </c>
      <c r="J9" s="13" t="s">
        <v>946</v>
      </c>
      <c r="K9" s="165" t="s">
        <v>18</v>
      </c>
      <c r="L9" s="13" t="s">
        <v>109</v>
      </c>
      <c r="M9" s="93">
        <f>M8</f>
        <v>0.2</v>
      </c>
      <c r="N9" s="15">
        <f t="shared" si="0"/>
        <v>0</v>
      </c>
      <c r="O9" s="78">
        <f t="shared" si="1"/>
        <v>2.0000000000000004E-2</v>
      </c>
      <c r="P9" s="78">
        <f t="shared" si="2"/>
        <v>0</v>
      </c>
      <c r="Q9" s="153">
        <f t="shared" si="3"/>
        <v>0</v>
      </c>
      <c r="R9" s="238"/>
    </row>
    <row r="10" spans="2:42" s="3" customFormat="1" ht="27.95" customHeight="1">
      <c r="B10" s="563"/>
      <c r="C10" s="212" t="s">
        <v>2537</v>
      </c>
      <c r="D10" s="17" t="s">
        <v>2539</v>
      </c>
      <c r="E10" s="18" t="s">
        <v>890</v>
      </c>
      <c r="F10" s="19" t="s">
        <v>1292</v>
      </c>
      <c r="G10" s="14" t="s">
        <v>12</v>
      </c>
      <c r="H10" s="15">
        <v>0.8</v>
      </c>
      <c r="I10" s="179" t="s">
        <v>19</v>
      </c>
      <c r="J10" s="13" t="s">
        <v>946</v>
      </c>
      <c r="K10" s="165" t="s">
        <v>18</v>
      </c>
      <c r="L10" s="13" t="s">
        <v>109</v>
      </c>
      <c r="M10" s="85">
        <v>0.2</v>
      </c>
      <c r="N10" s="15">
        <f t="shared" si="0"/>
        <v>0</v>
      </c>
      <c r="O10" s="78">
        <f t="shared" si="1"/>
        <v>0.16000000000000003</v>
      </c>
      <c r="P10" s="78">
        <f t="shared" si="2"/>
        <v>0</v>
      </c>
      <c r="Q10" s="153">
        <f t="shared" si="3"/>
        <v>0</v>
      </c>
      <c r="R10" s="238"/>
    </row>
    <row r="11" spans="2:42" s="3" customFormat="1" ht="27.95" customHeight="1">
      <c r="B11" s="563"/>
      <c r="C11" s="244"/>
      <c r="D11" s="20"/>
      <c r="E11" s="21"/>
      <c r="F11" s="31"/>
      <c r="G11" s="14" t="s">
        <v>13</v>
      </c>
      <c r="H11" s="15">
        <v>0.1</v>
      </c>
      <c r="I11" s="165" t="s">
        <v>25</v>
      </c>
      <c r="J11" s="13" t="s">
        <v>2592</v>
      </c>
      <c r="K11" s="165" t="s">
        <v>28</v>
      </c>
      <c r="L11" s="206" t="s">
        <v>2632</v>
      </c>
      <c r="M11" s="85">
        <f>M10</f>
        <v>0.2</v>
      </c>
      <c r="N11" s="15">
        <f t="shared" si="0"/>
        <v>0.99</v>
      </c>
      <c r="O11" s="78">
        <f t="shared" si="1"/>
        <v>0</v>
      </c>
      <c r="P11" s="78">
        <f t="shared" si="2"/>
        <v>1.9800000000000005E-2</v>
      </c>
      <c r="Q11" s="153">
        <f t="shared" si="3"/>
        <v>2.0000000000000023E-4</v>
      </c>
      <c r="R11" s="238"/>
    </row>
    <row r="12" spans="2:42" s="3" customFormat="1" ht="27.95" customHeight="1">
      <c r="B12" s="563"/>
      <c r="C12" s="244"/>
      <c r="D12" s="20"/>
      <c r="E12" s="21"/>
      <c r="F12" s="31"/>
      <c r="G12" s="90" t="s">
        <v>14</v>
      </c>
      <c r="H12" s="172">
        <v>0.1</v>
      </c>
      <c r="I12" s="179" t="s">
        <v>19</v>
      </c>
      <c r="J12" s="13" t="s">
        <v>946</v>
      </c>
      <c r="K12" s="165" t="s">
        <v>18</v>
      </c>
      <c r="L12" s="13" t="s">
        <v>109</v>
      </c>
      <c r="M12" s="93">
        <f>M11</f>
        <v>0.2</v>
      </c>
      <c r="N12" s="15">
        <f t="shared" si="0"/>
        <v>0</v>
      </c>
      <c r="O12" s="78">
        <f t="shared" si="1"/>
        <v>2.0000000000000004E-2</v>
      </c>
      <c r="P12" s="78">
        <f t="shared" si="2"/>
        <v>0</v>
      </c>
      <c r="Q12" s="153">
        <f t="shared" si="3"/>
        <v>0</v>
      </c>
      <c r="R12" s="238"/>
    </row>
    <row r="13" spans="2:42" s="3" customFormat="1" ht="27.95" customHeight="1">
      <c r="B13" s="563"/>
      <c r="C13" s="244"/>
      <c r="D13" s="17" t="s">
        <v>2540</v>
      </c>
      <c r="E13" s="18" t="s">
        <v>1240</v>
      </c>
      <c r="F13" s="19" t="s">
        <v>1295</v>
      </c>
      <c r="G13" s="168" t="s">
        <v>1326</v>
      </c>
      <c r="H13" s="164">
        <v>0.3</v>
      </c>
      <c r="I13" s="165" t="s">
        <v>25</v>
      </c>
      <c r="J13" s="13" t="s">
        <v>2592</v>
      </c>
      <c r="K13" s="165" t="s">
        <v>28</v>
      </c>
      <c r="L13" s="206" t="s">
        <v>2632</v>
      </c>
      <c r="M13" s="85">
        <v>10</v>
      </c>
      <c r="N13" s="15">
        <f t="shared" si="0"/>
        <v>0.99</v>
      </c>
      <c r="O13" s="78">
        <f t="shared" si="1"/>
        <v>0</v>
      </c>
      <c r="P13" s="78">
        <f t="shared" si="2"/>
        <v>2.9699999999999998</v>
      </c>
      <c r="Q13" s="153">
        <f t="shared" si="3"/>
        <v>3.0000000000000027E-2</v>
      </c>
      <c r="R13" s="557" t="s">
        <v>4480</v>
      </c>
    </row>
    <row r="14" spans="2:42" s="3" customFormat="1" ht="27.95" customHeight="1">
      <c r="B14" s="563"/>
      <c r="C14" s="244"/>
      <c r="D14" s="20"/>
      <c r="E14" s="21"/>
      <c r="F14" s="31"/>
      <c r="G14" s="168" t="s">
        <v>1327</v>
      </c>
      <c r="H14" s="164">
        <v>0.3</v>
      </c>
      <c r="I14" s="161" t="s">
        <v>25</v>
      </c>
      <c r="J14" s="13" t="s">
        <v>2592</v>
      </c>
      <c r="K14" s="161" t="s">
        <v>28</v>
      </c>
      <c r="L14" s="206" t="s">
        <v>2632</v>
      </c>
      <c r="M14" s="85">
        <f>M13</f>
        <v>10</v>
      </c>
      <c r="N14" s="15">
        <f t="shared" si="0"/>
        <v>0.99</v>
      </c>
      <c r="O14" s="78">
        <f t="shared" si="1"/>
        <v>0</v>
      </c>
      <c r="P14" s="78">
        <f t="shared" si="2"/>
        <v>2.9699999999999998</v>
      </c>
      <c r="Q14" s="153">
        <f t="shared" si="3"/>
        <v>3.0000000000000027E-2</v>
      </c>
      <c r="R14" s="558"/>
    </row>
    <row r="15" spans="2:42" s="3" customFormat="1" ht="27.95" customHeight="1">
      <c r="B15" s="563"/>
      <c r="C15" s="244"/>
      <c r="D15" s="20"/>
      <c r="E15" s="21"/>
      <c r="F15" s="31"/>
      <c r="G15" s="168" t="s">
        <v>1328</v>
      </c>
      <c r="H15" s="164">
        <v>0.3</v>
      </c>
      <c r="I15" s="165" t="s">
        <v>25</v>
      </c>
      <c r="J15" s="162" t="s">
        <v>2593</v>
      </c>
      <c r="K15" s="161" t="s">
        <v>28</v>
      </c>
      <c r="L15" s="206" t="s">
        <v>2632</v>
      </c>
      <c r="M15" s="85">
        <f>M14</f>
        <v>10</v>
      </c>
      <c r="N15" s="15">
        <f t="shared" si="0"/>
        <v>0.99</v>
      </c>
      <c r="O15" s="78">
        <f t="shared" si="1"/>
        <v>0</v>
      </c>
      <c r="P15" s="78">
        <f t="shared" si="2"/>
        <v>2.9699999999999998</v>
      </c>
      <c r="Q15" s="153">
        <f t="shared" si="3"/>
        <v>3.0000000000000027E-2</v>
      </c>
      <c r="R15" s="558"/>
    </row>
    <row r="16" spans="2:42" s="3" customFormat="1" ht="39.950000000000003" customHeight="1">
      <c r="B16" s="563"/>
      <c r="C16" s="244"/>
      <c r="D16" s="20"/>
      <c r="E16" s="21"/>
      <c r="F16" s="31"/>
      <c r="G16" s="168" t="s">
        <v>1329</v>
      </c>
      <c r="H16" s="164">
        <v>0.1</v>
      </c>
      <c r="I16" s="165" t="s">
        <v>25</v>
      </c>
      <c r="J16" s="162" t="s">
        <v>2594</v>
      </c>
      <c r="K16" s="165" t="s">
        <v>28</v>
      </c>
      <c r="L16" s="206" t="s">
        <v>2632</v>
      </c>
      <c r="M16" s="93">
        <f>M15</f>
        <v>10</v>
      </c>
      <c r="N16" s="15">
        <f t="shared" si="0"/>
        <v>0.99</v>
      </c>
      <c r="O16" s="78">
        <f t="shared" si="1"/>
        <v>0</v>
      </c>
      <c r="P16" s="78">
        <f t="shared" si="2"/>
        <v>0.99</v>
      </c>
      <c r="Q16" s="153">
        <f t="shared" si="3"/>
        <v>1.0000000000000009E-2</v>
      </c>
      <c r="R16" s="559"/>
    </row>
    <row r="17" spans="2:18" s="3" customFormat="1" ht="27.95" customHeight="1">
      <c r="B17" s="563"/>
      <c r="C17" s="244"/>
      <c r="D17" s="17" t="s">
        <v>2541</v>
      </c>
      <c r="E17" s="18" t="s">
        <v>890</v>
      </c>
      <c r="F17" s="19" t="s">
        <v>1291</v>
      </c>
      <c r="G17" s="14" t="s">
        <v>12</v>
      </c>
      <c r="H17" s="15">
        <v>0.8</v>
      </c>
      <c r="I17" s="165" t="s">
        <v>25</v>
      </c>
      <c r="J17" s="13" t="s">
        <v>2592</v>
      </c>
      <c r="K17" s="161" t="s">
        <v>28</v>
      </c>
      <c r="L17" s="206" t="s">
        <v>2632</v>
      </c>
      <c r="M17" s="85">
        <v>0.2</v>
      </c>
      <c r="N17" s="15">
        <f t="shared" si="0"/>
        <v>0.99</v>
      </c>
      <c r="O17" s="78">
        <f t="shared" si="1"/>
        <v>0</v>
      </c>
      <c r="P17" s="78">
        <f t="shared" si="2"/>
        <v>0.15840000000000004</v>
      </c>
      <c r="Q17" s="153">
        <f t="shared" si="3"/>
        <v>1.6000000000000018E-3</v>
      </c>
      <c r="R17" s="238"/>
    </row>
    <row r="18" spans="2:18" s="3" customFormat="1" ht="27.95" customHeight="1">
      <c r="B18" s="563"/>
      <c r="C18" s="244"/>
      <c r="D18" s="20"/>
      <c r="E18" s="21"/>
      <c r="F18" s="31"/>
      <c r="G18" s="14" t="s">
        <v>13</v>
      </c>
      <c r="H18" s="15">
        <v>0.1</v>
      </c>
      <c r="I18" s="165" t="s">
        <v>19</v>
      </c>
      <c r="J18" s="13" t="s">
        <v>946</v>
      </c>
      <c r="K18" s="165" t="s">
        <v>18</v>
      </c>
      <c r="L18" s="13" t="s">
        <v>109</v>
      </c>
      <c r="M18" s="85">
        <f>M17</f>
        <v>0.2</v>
      </c>
      <c r="N18" s="15">
        <f t="shared" si="0"/>
        <v>0</v>
      </c>
      <c r="O18" s="78">
        <f t="shared" si="1"/>
        <v>2.0000000000000004E-2</v>
      </c>
      <c r="P18" s="78">
        <f t="shared" si="2"/>
        <v>0</v>
      </c>
      <c r="Q18" s="153">
        <f t="shared" si="3"/>
        <v>0</v>
      </c>
      <c r="R18" s="238"/>
    </row>
    <row r="19" spans="2:18" s="3" customFormat="1" ht="27.95" customHeight="1">
      <c r="B19" s="563"/>
      <c r="C19" s="244"/>
      <c r="D19" s="20"/>
      <c r="E19" s="21"/>
      <c r="F19" s="31"/>
      <c r="G19" s="90" t="s">
        <v>14</v>
      </c>
      <c r="H19" s="172">
        <v>0.1</v>
      </c>
      <c r="I19" s="179" t="s">
        <v>19</v>
      </c>
      <c r="J19" s="13" t="s">
        <v>946</v>
      </c>
      <c r="K19" s="165" t="s">
        <v>18</v>
      </c>
      <c r="L19" s="13" t="s">
        <v>109</v>
      </c>
      <c r="M19" s="93">
        <f>M18</f>
        <v>0.2</v>
      </c>
      <c r="N19" s="15">
        <f t="shared" si="0"/>
        <v>0</v>
      </c>
      <c r="O19" s="78">
        <f t="shared" si="1"/>
        <v>2.0000000000000004E-2</v>
      </c>
      <c r="P19" s="78">
        <f t="shared" si="2"/>
        <v>0</v>
      </c>
      <c r="Q19" s="153">
        <f t="shared" si="3"/>
        <v>0</v>
      </c>
      <c r="R19" s="238"/>
    </row>
    <row r="20" spans="2:18" s="3" customFormat="1" ht="27.95" customHeight="1">
      <c r="B20" s="563"/>
      <c r="C20" s="244"/>
      <c r="D20" s="17" t="s">
        <v>2542</v>
      </c>
      <c r="E20" s="18" t="s">
        <v>1788</v>
      </c>
      <c r="F20" s="19" t="s">
        <v>1802</v>
      </c>
      <c r="G20" s="168" t="s">
        <v>356</v>
      </c>
      <c r="H20" s="164">
        <v>0.25</v>
      </c>
      <c r="I20" s="165" t="s">
        <v>25</v>
      </c>
      <c r="J20" s="13" t="s">
        <v>2595</v>
      </c>
      <c r="K20" s="165" t="s">
        <v>28</v>
      </c>
      <c r="L20" s="206" t="s">
        <v>2632</v>
      </c>
      <c r="M20" s="85">
        <v>10</v>
      </c>
      <c r="N20" s="15">
        <f>IF(K20="Detected", 0.99,0)</f>
        <v>0.99</v>
      </c>
      <c r="O20" s="78">
        <f>IF(I20="Safe", M20*H20,0)</f>
        <v>0</v>
      </c>
      <c r="P20" s="78">
        <f>IF(I20="Dangerous",M20*H20*N20,0)</f>
        <v>2.4750000000000001</v>
      </c>
      <c r="Q20" s="153">
        <f>IF(P20=0,0,M20*H20*(1-N20))</f>
        <v>2.5000000000000022E-2</v>
      </c>
      <c r="R20" s="238"/>
    </row>
    <row r="21" spans="2:18" s="3" customFormat="1" ht="27.95" customHeight="1">
      <c r="B21" s="563"/>
      <c r="C21" s="244"/>
      <c r="D21" s="20"/>
      <c r="E21" s="21"/>
      <c r="F21" s="31"/>
      <c r="G21" s="168" t="s">
        <v>886</v>
      </c>
      <c r="H21" s="164">
        <v>0.25</v>
      </c>
      <c r="I21" s="16" t="s">
        <v>25</v>
      </c>
      <c r="J21" s="13" t="s">
        <v>2595</v>
      </c>
      <c r="K21" s="16" t="s">
        <v>28</v>
      </c>
      <c r="L21" s="206" t="s">
        <v>2632</v>
      </c>
      <c r="M21" s="85">
        <f>M20</f>
        <v>10</v>
      </c>
      <c r="N21" s="15">
        <f>IF(K21="Detected", 0.99,0)</f>
        <v>0.99</v>
      </c>
      <c r="O21" s="78">
        <f>IF(I21="Safe", M21*H21,0)</f>
        <v>0</v>
      </c>
      <c r="P21" s="78">
        <f>IF(I21="Dangerous",M21*H21*N21,0)</f>
        <v>2.4750000000000001</v>
      </c>
      <c r="Q21" s="153">
        <f>IF(P21=0,0,M21*H21*(1-N21))</f>
        <v>2.5000000000000022E-2</v>
      </c>
      <c r="R21" s="238"/>
    </row>
    <row r="22" spans="2:18" s="3" customFormat="1" ht="27.95" customHeight="1">
      <c r="B22" s="563"/>
      <c r="C22" s="244"/>
      <c r="D22" s="20"/>
      <c r="E22" s="21"/>
      <c r="F22" s="31"/>
      <c r="G22" s="168" t="s">
        <v>887</v>
      </c>
      <c r="H22" s="164">
        <v>0.25</v>
      </c>
      <c r="I22" s="16" t="s">
        <v>25</v>
      </c>
      <c r="J22" s="13" t="s">
        <v>2595</v>
      </c>
      <c r="K22" s="16" t="s">
        <v>28</v>
      </c>
      <c r="L22" s="206" t="s">
        <v>2632</v>
      </c>
      <c r="M22" s="85">
        <f>M21</f>
        <v>10</v>
      </c>
      <c r="N22" s="15">
        <f>IF(K22="Detected", 0.99,0)</f>
        <v>0.99</v>
      </c>
      <c r="O22" s="78">
        <f>IF(I22="Safe", M22*H22,0)</f>
        <v>0</v>
      </c>
      <c r="P22" s="78">
        <f>IF(I22="Dangerous",M22*H22*N22,0)</f>
        <v>2.4750000000000001</v>
      </c>
      <c r="Q22" s="153">
        <f>IF(P22=0,0,M22*H22*(1-N22))</f>
        <v>2.5000000000000022E-2</v>
      </c>
      <c r="R22" s="238"/>
    </row>
    <row r="23" spans="2:18" s="3" customFormat="1" ht="27.95" customHeight="1">
      <c r="B23" s="563"/>
      <c r="C23" s="244"/>
      <c r="D23" s="20"/>
      <c r="E23" s="21"/>
      <c r="F23" s="31"/>
      <c r="G23" s="186" t="s">
        <v>359</v>
      </c>
      <c r="H23" s="183">
        <v>0.25</v>
      </c>
      <c r="I23" s="165" t="s">
        <v>25</v>
      </c>
      <c r="J23" s="13" t="s">
        <v>2595</v>
      </c>
      <c r="K23" s="165" t="s">
        <v>28</v>
      </c>
      <c r="L23" s="206" t="s">
        <v>2632</v>
      </c>
      <c r="M23" s="93">
        <f>M22</f>
        <v>10</v>
      </c>
      <c r="N23" s="15">
        <f>IF(K23="Detected", 0.99,0)</f>
        <v>0.99</v>
      </c>
      <c r="O23" s="78">
        <f>IF(I23="Safe", M23*H23,0)</f>
        <v>0</v>
      </c>
      <c r="P23" s="78">
        <f>IF(I23="Dangerous",M23*H23*N23,0)</f>
        <v>2.4750000000000001</v>
      </c>
      <c r="Q23" s="153">
        <f>IF(P23=0,0,M23*H23*(1-N23))</f>
        <v>2.5000000000000022E-2</v>
      </c>
      <c r="R23" s="238"/>
    </row>
    <row r="24" spans="2:18" s="3" customFormat="1" ht="27.95" customHeight="1">
      <c r="B24" s="563"/>
      <c r="C24" s="244"/>
      <c r="D24" s="17" t="s">
        <v>2543</v>
      </c>
      <c r="E24" s="18" t="s">
        <v>890</v>
      </c>
      <c r="F24" s="19" t="s">
        <v>1302</v>
      </c>
      <c r="G24" s="14" t="s">
        <v>12</v>
      </c>
      <c r="H24" s="15">
        <v>0.8</v>
      </c>
      <c r="I24" s="27" t="s">
        <v>25</v>
      </c>
      <c r="J24" s="13" t="s">
        <v>2595</v>
      </c>
      <c r="K24" s="27" t="s">
        <v>28</v>
      </c>
      <c r="L24" s="206" t="s">
        <v>2632</v>
      </c>
      <c r="M24" s="85">
        <v>0.2</v>
      </c>
      <c r="N24" s="15">
        <f t="shared" si="0"/>
        <v>0.99</v>
      </c>
      <c r="O24" s="78">
        <f t="shared" si="1"/>
        <v>0</v>
      </c>
      <c r="P24" s="78">
        <f t="shared" si="2"/>
        <v>0.15840000000000004</v>
      </c>
      <c r="Q24" s="153">
        <f t="shared" si="3"/>
        <v>1.6000000000000018E-3</v>
      </c>
      <c r="R24" s="238"/>
    </row>
    <row r="25" spans="2:18" s="3" customFormat="1" ht="27.95" customHeight="1">
      <c r="B25" s="563"/>
      <c r="C25" s="244"/>
      <c r="D25" s="20"/>
      <c r="E25" s="21"/>
      <c r="F25" s="31"/>
      <c r="G25" s="14" t="s">
        <v>13</v>
      </c>
      <c r="H25" s="15">
        <v>0.1</v>
      </c>
      <c r="I25" s="16" t="s">
        <v>25</v>
      </c>
      <c r="J25" s="11" t="s">
        <v>2596</v>
      </c>
      <c r="K25" s="27" t="s">
        <v>28</v>
      </c>
      <c r="L25" s="206" t="s">
        <v>2632</v>
      </c>
      <c r="M25" s="85">
        <f>M24</f>
        <v>0.2</v>
      </c>
      <c r="N25" s="15">
        <f t="shared" si="0"/>
        <v>0.99</v>
      </c>
      <c r="O25" s="78">
        <f t="shared" si="1"/>
        <v>0</v>
      </c>
      <c r="P25" s="78">
        <f t="shared" si="2"/>
        <v>1.9800000000000005E-2</v>
      </c>
      <c r="Q25" s="153">
        <f t="shared" si="3"/>
        <v>2.0000000000000023E-4</v>
      </c>
      <c r="R25" s="238"/>
    </row>
    <row r="26" spans="2:18" s="3" customFormat="1" ht="27.95" customHeight="1">
      <c r="B26" s="563"/>
      <c r="C26" s="244"/>
      <c r="D26" s="20"/>
      <c r="E26" s="21"/>
      <c r="F26" s="31"/>
      <c r="G26" s="90" t="s">
        <v>14</v>
      </c>
      <c r="H26" s="172">
        <v>0.1</v>
      </c>
      <c r="I26" s="16" t="s">
        <v>19</v>
      </c>
      <c r="J26" s="12" t="s">
        <v>80</v>
      </c>
      <c r="K26" s="16" t="s">
        <v>18</v>
      </c>
      <c r="L26" s="12" t="s">
        <v>109</v>
      </c>
      <c r="M26" s="93">
        <f>M25</f>
        <v>0.2</v>
      </c>
      <c r="N26" s="15">
        <f t="shared" si="0"/>
        <v>0</v>
      </c>
      <c r="O26" s="78">
        <f t="shared" si="1"/>
        <v>2.0000000000000004E-2</v>
      </c>
      <c r="P26" s="78">
        <f t="shared" si="2"/>
        <v>0</v>
      </c>
      <c r="Q26" s="153">
        <f t="shared" si="3"/>
        <v>0</v>
      </c>
      <c r="R26" s="238"/>
    </row>
    <row r="27" spans="2:18" s="3" customFormat="1" ht="27.95" customHeight="1">
      <c r="B27" s="563"/>
      <c r="C27" s="244"/>
      <c r="D27" s="17" t="s">
        <v>2544</v>
      </c>
      <c r="E27" s="18" t="s">
        <v>890</v>
      </c>
      <c r="F27" s="19" t="s">
        <v>905</v>
      </c>
      <c r="G27" s="14" t="s">
        <v>12</v>
      </c>
      <c r="H27" s="15">
        <v>0.8</v>
      </c>
      <c r="I27" s="165" t="s">
        <v>25</v>
      </c>
      <c r="J27" s="208" t="s">
        <v>2597</v>
      </c>
      <c r="K27" s="165" t="s">
        <v>28</v>
      </c>
      <c r="L27" s="206" t="s">
        <v>2632</v>
      </c>
      <c r="M27" s="85">
        <v>0.2</v>
      </c>
      <c r="N27" s="15">
        <f t="shared" si="0"/>
        <v>0.99</v>
      </c>
      <c r="O27" s="78">
        <f t="shared" si="1"/>
        <v>0</v>
      </c>
      <c r="P27" s="78">
        <f t="shared" si="2"/>
        <v>0.15840000000000004</v>
      </c>
      <c r="Q27" s="153">
        <f t="shared" si="3"/>
        <v>1.6000000000000018E-3</v>
      </c>
      <c r="R27" s="238"/>
    </row>
    <row r="28" spans="2:18" s="3" customFormat="1" ht="27.95" customHeight="1">
      <c r="B28" s="563"/>
      <c r="C28" s="244"/>
      <c r="D28" s="20"/>
      <c r="E28" s="21"/>
      <c r="F28" s="31"/>
      <c r="G28" s="14" t="s">
        <v>13</v>
      </c>
      <c r="H28" s="15">
        <v>0.1</v>
      </c>
      <c r="I28" s="165" t="s">
        <v>25</v>
      </c>
      <c r="J28" s="13" t="s">
        <v>2598</v>
      </c>
      <c r="K28" s="165" t="s">
        <v>28</v>
      </c>
      <c r="L28" s="206" t="s">
        <v>2632</v>
      </c>
      <c r="M28" s="85">
        <f>M27</f>
        <v>0.2</v>
      </c>
      <c r="N28" s="15">
        <f t="shared" si="0"/>
        <v>0.99</v>
      </c>
      <c r="O28" s="78">
        <f t="shared" si="1"/>
        <v>0</v>
      </c>
      <c r="P28" s="78">
        <f t="shared" si="2"/>
        <v>1.9800000000000005E-2</v>
      </c>
      <c r="Q28" s="153">
        <f t="shared" si="3"/>
        <v>2.0000000000000023E-4</v>
      </c>
      <c r="R28" s="238"/>
    </row>
    <row r="29" spans="2:18" s="3" customFormat="1" ht="27.95" customHeight="1">
      <c r="B29" s="563"/>
      <c r="C29" s="244"/>
      <c r="D29" s="20"/>
      <c r="E29" s="21"/>
      <c r="F29" s="31"/>
      <c r="G29" s="90" t="s">
        <v>14</v>
      </c>
      <c r="H29" s="172">
        <v>0.1</v>
      </c>
      <c r="I29" s="179" t="s">
        <v>19</v>
      </c>
      <c r="J29" s="12" t="s">
        <v>80</v>
      </c>
      <c r="K29" s="16" t="s">
        <v>18</v>
      </c>
      <c r="L29" s="12" t="s">
        <v>109</v>
      </c>
      <c r="M29" s="93">
        <f>M28</f>
        <v>0.2</v>
      </c>
      <c r="N29" s="15">
        <f t="shared" si="0"/>
        <v>0</v>
      </c>
      <c r="O29" s="78">
        <f t="shared" si="1"/>
        <v>2.0000000000000004E-2</v>
      </c>
      <c r="P29" s="78">
        <f t="shared" si="2"/>
        <v>0</v>
      </c>
      <c r="Q29" s="153">
        <f t="shared" si="3"/>
        <v>0</v>
      </c>
      <c r="R29" s="238"/>
    </row>
    <row r="30" spans="2:18" s="3" customFormat="1" ht="27.95" customHeight="1">
      <c r="B30" s="563"/>
      <c r="C30" s="244"/>
      <c r="D30" s="17" t="s">
        <v>2545</v>
      </c>
      <c r="E30" s="18" t="s">
        <v>1240</v>
      </c>
      <c r="F30" s="19" t="s">
        <v>1295</v>
      </c>
      <c r="G30" s="168" t="s">
        <v>356</v>
      </c>
      <c r="H30" s="164">
        <v>0.25</v>
      </c>
      <c r="I30" s="165" t="s">
        <v>25</v>
      </c>
      <c r="J30" s="13" t="s">
        <v>2599</v>
      </c>
      <c r="K30" s="165" t="s">
        <v>28</v>
      </c>
      <c r="L30" s="206" t="s">
        <v>2632</v>
      </c>
      <c r="M30" s="85">
        <v>10</v>
      </c>
      <c r="N30" s="15">
        <f t="shared" si="0"/>
        <v>0.99</v>
      </c>
      <c r="O30" s="78">
        <f t="shared" si="1"/>
        <v>0</v>
      </c>
      <c r="P30" s="78">
        <f t="shared" si="2"/>
        <v>2.4750000000000001</v>
      </c>
      <c r="Q30" s="153">
        <f t="shared" si="3"/>
        <v>2.5000000000000022E-2</v>
      </c>
      <c r="R30" s="557" t="s">
        <v>4480</v>
      </c>
    </row>
    <row r="31" spans="2:18" s="3" customFormat="1" ht="27.95" customHeight="1">
      <c r="B31" s="563"/>
      <c r="C31" s="244"/>
      <c r="D31" s="20"/>
      <c r="E31" s="21"/>
      <c r="F31" s="31"/>
      <c r="G31" s="168" t="s">
        <v>886</v>
      </c>
      <c r="H31" s="164">
        <v>0.25</v>
      </c>
      <c r="I31" s="165" t="s">
        <v>25</v>
      </c>
      <c r="J31" s="13" t="s">
        <v>2599</v>
      </c>
      <c r="K31" s="165" t="s">
        <v>28</v>
      </c>
      <c r="L31" s="206" t="s">
        <v>2632</v>
      </c>
      <c r="M31" s="85">
        <f>M30</f>
        <v>10</v>
      </c>
      <c r="N31" s="15">
        <f t="shared" si="0"/>
        <v>0.99</v>
      </c>
      <c r="O31" s="78">
        <f t="shared" si="1"/>
        <v>0</v>
      </c>
      <c r="P31" s="78">
        <f t="shared" si="2"/>
        <v>2.4750000000000001</v>
      </c>
      <c r="Q31" s="153">
        <f t="shared" si="3"/>
        <v>2.5000000000000022E-2</v>
      </c>
      <c r="R31" s="558"/>
    </row>
    <row r="32" spans="2:18" s="3" customFormat="1" ht="27.95" customHeight="1">
      <c r="B32" s="563"/>
      <c r="C32" s="244"/>
      <c r="D32" s="20"/>
      <c r="E32" s="21"/>
      <c r="F32" s="31"/>
      <c r="G32" s="168" t="s">
        <v>887</v>
      </c>
      <c r="H32" s="164">
        <v>0.25</v>
      </c>
      <c r="I32" s="165" t="s">
        <v>25</v>
      </c>
      <c r="J32" s="13" t="s">
        <v>2599</v>
      </c>
      <c r="K32" s="165" t="s">
        <v>28</v>
      </c>
      <c r="L32" s="206" t="s">
        <v>2632</v>
      </c>
      <c r="M32" s="85">
        <f>M31</f>
        <v>10</v>
      </c>
      <c r="N32" s="15">
        <f t="shared" si="0"/>
        <v>0.99</v>
      </c>
      <c r="O32" s="78">
        <f t="shared" si="1"/>
        <v>0</v>
      </c>
      <c r="P32" s="78">
        <f t="shared" si="2"/>
        <v>2.4750000000000001</v>
      </c>
      <c r="Q32" s="153">
        <f t="shared" si="3"/>
        <v>2.5000000000000022E-2</v>
      </c>
      <c r="R32" s="558"/>
    </row>
    <row r="33" spans="2:18" s="3" customFormat="1" ht="27.95" customHeight="1">
      <c r="B33" s="563"/>
      <c r="C33" s="244"/>
      <c r="D33" s="20"/>
      <c r="E33" s="21"/>
      <c r="F33" s="31"/>
      <c r="G33" s="186" t="s">
        <v>359</v>
      </c>
      <c r="H33" s="183">
        <v>0.25</v>
      </c>
      <c r="I33" s="165" t="s">
        <v>25</v>
      </c>
      <c r="J33" s="13" t="s">
        <v>2599</v>
      </c>
      <c r="K33" s="165" t="s">
        <v>28</v>
      </c>
      <c r="L33" s="206" t="s">
        <v>2632</v>
      </c>
      <c r="M33" s="93">
        <f>M32</f>
        <v>10</v>
      </c>
      <c r="N33" s="15">
        <f t="shared" si="0"/>
        <v>0.99</v>
      </c>
      <c r="O33" s="78">
        <f t="shared" si="1"/>
        <v>0</v>
      </c>
      <c r="P33" s="78">
        <f t="shared" si="2"/>
        <v>2.4750000000000001</v>
      </c>
      <c r="Q33" s="153">
        <f t="shared" si="3"/>
        <v>2.5000000000000022E-2</v>
      </c>
      <c r="R33" s="559"/>
    </row>
    <row r="34" spans="2:18" s="3" customFormat="1" ht="27.95" customHeight="1">
      <c r="B34" s="563"/>
      <c r="C34" s="244"/>
      <c r="D34" s="17" t="s">
        <v>2546</v>
      </c>
      <c r="E34" s="18" t="s">
        <v>890</v>
      </c>
      <c r="F34" s="19" t="s">
        <v>1794</v>
      </c>
      <c r="G34" s="14" t="s">
        <v>12</v>
      </c>
      <c r="H34" s="15">
        <v>0.8</v>
      </c>
      <c r="I34" s="179" t="s">
        <v>25</v>
      </c>
      <c r="J34" s="13" t="s">
        <v>2600</v>
      </c>
      <c r="K34" s="165" t="s">
        <v>28</v>
      </c>
      <c r="L34" s="206" t="s">
        <v>2632</v>
      </c>
      <c r="M34" s="85">
        <v>0.2</v>
      </c>
      <c r="N34" s="15">
        <f t="shared" si="0"/>
        <v>0.99</v>
      </c>
      <c r="O34" s="78">
        <f t="shared" si="1"/>
        <v>0</v>
      </c>
      <c r="P34" s="78">
        <f t="shared" si="2"/>
        <v>0.15840000000000004</v>
      </c>
      <c r="Q34" s="153">
        <f t="shared" si="3"/>
        <v>1.6000000000000018E-3</v>
      </c>
      <c r="R34" s="238"/>
    </row>
    <row r="35" spans="2:18" s="3" customFormat="1" ht="27.95" customHeight="1">
      <c r="B35" s="563"/>
      <c r="C35" s="244"/>
      <c r="D35" s="20"/>
      <c r="E35" s="21"/>
      <c r="F35" s="31"/>
      <c r="G35" s="14" t="s">
        <v>13</v>
      </c>
      <c r="H35" s="15">
        <v>0.1</v>
      </c>
      <c r="I35" s="165" t="s">
        <v>19</v>
      </c>
      <c r="J35" s="12" t="s">
        <v>80</v>
      </c>
      <c r="K35" s="16" t="s">
        <v>18</v>
      </c>
      <c r="L35" s="12" t="s">
        <v>109</v>
      </c>
      <c r="M35" s="85">
        <f>M34</f>
        <v>0.2</v>
      </c>
      <c r="N35" s="15">
        <f t="shared" si="0"/>
        <v>0</v>
      </c>
      <c r="O35" s="78">
        <f t="shared" si="1"/>
        <v>2.0000000000000004E-2</v>
      </c>
      <c r="P35" s="78">
        <f t="shared" si="2"/>
        <v>0</v>
      </c>
      <c r="Q35" s="153">
        <f t="shared" si="3"/>
        <v>0</v>
      </c>
      <c r="R35" s="238"/>
    </row>
    <row r="36" spans="2:18" s="3" customFormat="1" ht="27.95" customHeight="1">
      <c r="B36" s="563"/>
      <c r="C36" s="244"/>
      <c r="D36" s="20"/>
      <c r="E36" s="21"/>
      <c r="F36" s="31"/>
      <c r="G36" s="90" t="s">
        <v>14</v>
      </c>
      <c r="H36" s="172">
        <v>0.1</v>
      </c>
      <c r="I36" s="179" t="s">
        <v>19</v>
      </c>
      <c r="J36" s="12" t="s">
        <v>80</v>
      </c>
      <c r="K36" s="16" t="s">
        <v>18</v>
      </c>
      <c r="L36" s="12" t="s">
        <v>109</v>
      </c>
      <c r="M36" s="93">
        <f>M35</f>
        <v>0.2</v>
      </c>
      <c r="N36" s="15">
        <f t="shared" si="0"/>
        <v>0</v>
      </c>
      <c r="O36" s="78">
        <f t="shared" si="1"/>
        <v>2.0000000000000004E-2</v>
      </c>
      <c r="P36" s="78">
        <f t="shared" si="2"/>
        <v>0</v>
      </c>
      <c r="Q36" s="153">
        <f t="shared" si="3"/>
        <v>0</v>
      </c>
      <c r="R36" s="238"/>
    </row>
    <row r="37" spans="2:18" s="3" customFormat="1" ht="27.95" customHeight="1">
      <c r="B37" s="563"/>
      <c r="C37" s="244"/>
      <c r="D37" s="17" t="s">
        <v>2547</v>
      </c>
      <c r="E37" s="18" t="s">
        <v>890</v>
      </c>
      <c r="F37" s="19" t="s">
        <v>1296</v>
      </c>
      <c r="G37" s="14" t="s">
        <v>12</v>
      </c>
      <c r="H37" s="15">
        <v>0.8</v>
      </c>
      <c r="I37" s="165" t="s">
        <v>19</v>
      </c>
      <c r="J37" s="12" t="s">
        <v>80</v>
      </c>
      <c r="K37" s="16" t="s">
        <v>18</v>
      </c>
      <c r="L37" s="12" t="s">
        <v>109</v>
      </c>
      <c r="M37" s="85">
        <v>0.2</v>
      </c>
      <c r="N37" s="15">
        <f t="shared" si="0"/>
        <v>0</v>
      </c>
      <c r="O37" s="78">
        <f t="shared" si="1"/>
        <v>0.16000000000000003</v>
      </c>
      <c r="P37" s="78">
        <f t="shared" si="2"/>
        <v>0</v>
      </c>
      <c r="Q37" s="153">
        <f t="shared" si="3"/>
        <v>0</v>
      </c>
      <c r="R37" s="238"/>
    </row>
    <row r="38" spans="2:18" s="3" customFormat="1" ht="27.95" customHeight="1">
      <c r="B38" s="563"/>
      <c r="C38" s="244"/>
      <c r="D38" s="20"/>
      <c r="E38" s="21"/>
      <c r="F38" s="31"/>
      <c r="G38" s="14" t="s">
        <v>13</v>
      </c>
      <c r="H38" s="15">
        <v>0.1</v>
      </c>
      <c r="I38" s="165" t="s">
        <v>25</v>
      </c>
      <c r="J38" s="13" t="s">
        <v>2601</v>
      </c>
      <c r="K38" s="165" t="s">
        <v>28</v>
      </c>
      <c r="L38" s="206" t="s">
        <v>2632</v>
      </c>
      <c r="M38" s="85">
        <f>M37</f>
        <v>0.2</v>
      </c>
      <c r="N38" s="15">
        <f t="shared" si="0"/>
        <v>0.99</v>
      </c>
      <c r="O38" s="78">
        <f t="shared" si="1"/>
        <v>0</v>
      </c>
      <c r="P38" s="78">
        <f t="shared" si="2"/>
        <v>1.9800000000000005E-2</v>
      </c>
      <c r="Q38" s="153">
        <f t="shared" si="3"/>
        <v>2.0000000000000023E-4</v>
      </c>
      <c r="R38" s="238"/>
    </row>
    <row r="39" spans="2:18" s="3" customFormat="1" ht="27.95" customHeight="1">
      <c r="B39" s="563"/>
      <c r="C39" s="244"/>
      <c r="D39" s="20"/>
      <c r="E39" s="21"/>
      <c r="F39" s="31"/>
      <c r="G39" s="90" t="s">
        <v>14</v>
      </c>
      <c r="H39" s="172">
        <v>0.1</v>
      </c>
      <c r="I39" s="179" t="s">
        <v>19</v>
      </c>
      <c r="J39" s="12" t="s">
        <v>80</v>
      </c>
      <c r="K39" s="16" t="s">
        <v>18</v>
      </c>
      <c r="L39" s="12" t="s">
        <v>109</v>
      </c>
      <c r="M39" s="93">
        <f>M38</f>
        <v>0.2</v>
      </c>
      <c r="N39" s="15">
        <f t="shared" si="0"/>
        <v>0</v>
      </c>
      <c r="O39" s="78">
        <f t="shared" si="1"/>
        <v>2.0000000000000004E-2</v>
      </c>
      <c r="P39" s="78">
        <f t="shared" si="2"/>
        <v>0</v>
      </c>
      <c r="Q39" s="153">
        <f t="shared" si="3"/>
        <v>0</v>
      </c>
      <c r="R39" s="238"/>
    </row>
    <row r="40" spans="2:18" s="3" customFormat="1" ht="27.95" customHeight="1">
      <c r="B40" s="563"/>
      <c r="C40" s="244"/>
      <c r="D40" s="17" t="s">
        <v>127</v>
      </c>
      <c r="E40" s="18" t="s">
        <v>93</v>
      </c>
      <c r="F40" s="19" t="s">
        <v>1546</v>
      </c>
      <c r="G40" s="168" t="s">
        <v>356</v>
      </c>
      <c r="H40" s="164">
        <v>0.25</v>
      </c>
      <c r="I40" s="179" t="s">
        <v>19</v>
      </c>
      <c r="J40" s="12" t="s">
        <v>80</v>
      </c>
      <c r="K40" s="16" t="s">
        <v>18</v>
      </c>
      <c r="L40" s="12" t="s">
        <v>109</v>
      </c>
      <c r="M40" s="85">
        <v>1</v>
      </c>
      <c r="N40" s="15">
        <f t="shared" si="0"/>
        <v>0</v>
      </c>
      <c r="O40" s="78">
        <f t="shared" si="1"/>
        <v>0.25</v>
      </c>
      <c r="P40" s="78">
        <f t="shared" si="2"/>
        <v>0</v>
      </c>
      <c r="Q40" s="153">
        <f t="shared" si="3"/>
        <v>0</v>
      </c>
      <c r="R40" s="561"/>
    </row>
    <row r="41" spans="2:18" s="3" customFormat="1" ht="27.95" customHeight="1">
      <c r="B41" s="563"/>
      <c r="C41" s="244"/>
      <c r="D41" s="20"/>
      <c r="E41" s="21"/>
      <c r="F41" s="31"/>
      <c r="G41" s="168" t="s">
        <v>886</v>
      </c>
      <c r="H41" s="164">
        <v>0.25</v>
      </c>
      <c r="I41" s="165" t="s">
        <v>25</v>
      </c>
      <c r="J41" s="13" t="s">
        <v>2600</v>
      </c>
      <c r="K41" s="165" t="s">
        <v>28</v>
      </c>
      <c r="L41" s="206" t="s">
        <v>2632</v>
      </c>
      <c r="M41" s="85">
        <f>M40</f>
        <v>1</v>
      </c>
      <c r="N41" s="15">
        <f t="shared" si="0"/>
        <v>0.99</v>
      </c>
      <c r="O41" s="78">
        <f t="shared" si="1"/>
        <v>0</v>
      </c>
      <c r="P41" s="78">
        <f t="shared" si="2"/>
        <v>0.2475</v>
      </c>
      <c r="Q41" s="153">
        <f t="shared" si="3"/>
        <v>2.5000000000000022E-3</v>
      </c>
      <c r="R41" s="558"/>
    </row>
    <row r="42" spans="2:18" s="3" customFormat="1" ht="27.95" customHeight="1">
      <c r="B42" s="563"/>
      <c r="C42" s="244"/>
      <c r="D42" s="20"/>
      <c r="E42" s="21"/>
      <c r="F42" s="31"/>
      <c r="G42" s="168" t="s">
        <v>887</v>
      </c>
      <c r="H42" s="164">
        <v>0.25</v>
      </c>
      <c r="I42" s="165" t="s">
        <v>25</v>
      </c>
      <c r="J42" s="13" t="s">
        <v>2600</v>
      </c>
      <c r="K42" s="165" t="s">
        <v>28</v>
      </c>
      <c r="L42" s="206" t="s">
        <v>2632</v>
      </c>
      <c r="M42" s="85">
        <f>M41</f>
        <v>1</v>
      </c>
      <c r="N42" s="15">
        <f t="shared" si="0"/>
        <v>0.99</v>
      </c>
      <c r="O42" s="78">
        <f t="shared" si="1"/>
        <v>0</v>
      </c>
      <c r="P42" s="78">
        <f t="shared" si="2"/>
        <v>0.2475</v>
      </c>
      <c r="Q42" s="153">
        <f t="shared" si="3"/>
        <v>2.5000000000000022E-3</v>
      </c>
      <c r="R42" s="558"/>
    </row>
    <row r="43" spans="2:18" s="3" customFormat="1" ht="27.95" customHeight="1">
      <c r="B43" s="563"/>
      <c r="C43" s="244"/>
      <c r="D43" s="20"/>
      <c r="E43" s="21"/>
      <c r="F43" s="31"/>
      <c r="G43" s="186" t="s">
        <v>359</v>
      </c>
      <c r="H43" s="183">
        <v>0.25</v>
      </c>
      <c r="I43" s="165" t="s">
        <v>25</v>
      </c>
      <c r="J43" s="13" t="s">
        <v>2600</v>
      </c>
      <c r="K43" s="165" t="s">
        <v>28</v>
      </c>
      <c r="L43" s="206" t="s">
        <v>2632</v>
      </c>
      <c r="M43" s="93">
        <f>M42</f>
        <v>1</v>
      </c>
      <c r="N43" s="15">
        <f t="shared" si="0"/>
        <v>0.99</v>
      </c>
      <c r="O43" s="78">
        <f t="shared" si="1"/>
        <v>0</v>
      </c>
      <c r="P43" s="78">
        <f t="shared" si="2"/>
        <v>0.2475</v>
      </c>
      <c r="Q43" s="153">
        <f t="shared" si="3"/>
        <v>2.5000000000000022E-3</v>
      </c>
      <c r="R43" s="558"/>
    </row>
    <row r="44" spans="2:18" s="3" customFormat="1" ht="27.95" customHeight="1">
      <c r="B44" s="563"/>
      <c r="C44" s="244"/>
      <c r="D44" s="17" t="s">
        <v>2548</v>
      </c>
      <c r="E44" s="18" t="s">
        <v>22</v>
      </c>
      <c r="F44" s="19" t="s">
        <v>819</v>
      </c>
      <c r="G44" s="14" t="s">
        <v>12</v>
      </c>
      <c r="H44" s="15">
        <v>0.4</v>
      </c>
      <c r="I44" s="179" t="s">
        <v>19</v>
      </c>
      <c r="J44" s="12" t="s">
        <v>80</v>
      </c>
      <c r="K44" s="16" t="s">
        <v>18</v>
      </c>
      <c r="L44" s="12" t="s">
        <v>109</v>
      </c>
      <c r="M44" s="85">
        <v>2</v>
      </c>
      <c r="N44" s="15">
        <f t="shared" si="0"/>
        <v>0</v>
      </c>
      <c r="O44" s="78">
        <f t="shared" si="1"/>
        <v>0.8</v>
      </c>
      <c r="P44" s="78">
        <f t="shared" si="2"/>
        <v>0</v>
      </c>
      <c r="Q44" s="153">
        <f t="shared" si="3"/>
        <v>0</v>
      </c>
      <c r="R44" s="238"/>
    </row>
    <row r="45" spans="2:18" s="3" customFormat="1" ht="27.95" customHeight="1">
      <c r="B45" s="563"/>
      <c r="C45" s="244"/>
      <c r="D45" s="20"/>
      <c r="E45" s="21"/>
      <c r="F45" s="31"/>
      <c r="G45" s="14" t="s">
        <v>13</v>
      </c>
      <c r="H45" s="15">
        <v>0.4</v>
      </c>
      <c r="I45" s="165" t="s">
        <v>25</v>
      </c>
      <c r="J45" s="13" t="s">
        <v>2600</v>
      </c>
      <c r="K45" s="165" t="s">
        <v>28</v>
      </c>
      <c r="L45" s="206" t="s">
        <v>2632</v>
      </c>
      <c r="M45" s="209">
        <f>M44</f>
        <v>2</v>
      </c>
      <c r="N45" s="15">
        <f t="shared" si="0"/>
        <v>0.99</v>
      </c>
      <c r="O45" s="78">
        <f t="shared" si="1"/>
        <v>0</v>
      </c>
      <c r="P45" s="78">
        <f t="shared" si="2"/>
        <v>0.79200000000000004</v>
      </c>
      <c r="Q45" s="153">
        <f t="shared" si="3"/>
        <v>8.0000000000000071E-3</v>
      </c>
      <c r="R45" s="238"/>
    </row>
    <row r="46" spans="2:18" s="3" customFormat="1" ht="27.95" customHeight="1">
      <c r="B46" s="563"/>
      <c r="C46" s="244"/>
      <c r="D46" s="20"/>
      <c r="E46" s="21"/>
      <c r="F46" s="31"/>
      <c r="G46" s="90" t="s">
        <v>14</v>
      </c>
      <c r="H46" s="172">
        <v>0.2</v>
      </c>
      <c r="I46" s="179" t="s">
        <v>19</v>
      </c>
      <c r="J46" s="12" t="s">
        <v>80</v>
      </c>
      <c r="K46" s="16" t="s">
        <v>18</v>
      </c>
      <c r="L46" s="12" t="s">
        <v>109</v>
      </c>
      <c r="M46" s="85">
        <f>M45</f>
        <v>2</v>
      </c>
      <c r="N46" s="15">
        <f t="shared" si="0"/>
        <v>0</v>
      </c>
      <c r="O46" s="78">
        <f t="shared" si="1"/>
        <v>0.4</v>
      </c>
      <c r="P46" s="78">
        <f t="shared" si="2"/>
        <v>0</v>
      </c>
      <c r="Q46" s="153">
        <f t="shared" si="3"/>
        <v>0</v>
      </c>
      <c r="R46" s="238"/>
    </row>
    <row r="47" spans="2:18" s="3" customFormat="1" ht="27.95" customHeight="1">
      <c r="B47" s="563"/>
      <c r="C47" s="244"/>
      <c r="D47" s="17" t="s">
        <v>2549</v>
      </c>
      <c r="E47" s="18" t="s">
        <v>890</v>
      </c>
      <c r="F47" s="19" t="s">
        <v>1794</v>
      </c>
      <c r="G47" s="14" t="s">
        <v>12</v>
      </c>
      <c r="H47" s="15">
        <v>0.8</v>
      </c>
      <c r="I47" s="179" t="s">
        <v>25</v>
      </c>
      <c r="J47" s="13" t="s">
        <v>2600</v>
      </c>
      <c r="K47" s="165" t="s">
        <v>28</v>
      </c>
      <c r="L47" s="206" t="s">
        <v>2632</v>
      </c>
      <c r="M47" s="85">
        <v>0.2</v>
      </c>
      <c r="N47" s="15">
        <f t="shared" si="0"/>
        <v>0.99</v>
      </c>
      <c r="O47" s="78">
        <f t="shared" si="1"/>
        <v>0</v>
      </c>
      <c r="P47" s="78">
        <f t="shared" si="2"/>
        <v>0.15840000000000004</v>
      </c>
      <c r="Q47" s="153">
        <f t="shared" si="3"/>
        <v>1.6000000000000018E-3</v>
      </c>
      <c r="R47" s="238"/>
    </row>
    <row r="48" spans="2:18" s="3" customFormat="1" ht="27.95" customHeight="1">
      <c r="B48" s="563"/>
      <c r="C48" s="244"/>
      <c r="D48" s="20"/>
      <c r="E48" s="21"/>
      <c r="F48" s="31"/>
      <c r="G48" s="14" t="s">
        <v>13</v>
      </c>
      <c r="H48" s="15">
        <v>0.1</v>
      </c>
      <c r="I48" s="165" t="s">
        <v>19</v>
      </c>
      <c r="J48" s="12" t="s">
        <v>80</v>
      </c>
      <c r="K48" s="16" t="s">
        <v>18</v>
      </c>
      <c r="L48" s="12" t="s">
        <v>109</v>
      </c>
      <c r="M48" s="85">
        <f>M47</f>
        <v>0.2</v>
      </c>
      <c r="N48" s="15">
        <f t="shared" si="0"/>
        <v>0</v>
      </c>
      <c r="O48" s="78">
        <f t="shared" si="1"/>
        <v>2.0000000000000004E-2</v>
      </c>
      <c r="P48" s="78">
        <f t="shared" si="2"/>
        <v>0</v>
      </c>
      <c r="Q48" s="153">
        <f t="shared" si="3"/>
        <v>0</v>
      </c>
      <c r="R48" s="238"/>
    </row>
    <row r="49" spans="2:18" s="3" customFormat="1" ht="27.95" customHeight="1">
      <c r="B49" s="563"/>
      <c r="C49" s="244"/>
      <c r="D49" s="20"/>
      <c r="E49" s="21"/>
      <c r="F49" s="31"/>
      <c r="G49" s="90" t="s">
        <v>14</v>
      </c>
      <c r="H49" s="172">
        <v>0.1</v>
      </c>
      <c r="I49" s="179" t="s">
        <v>19</v>
      </c>
      <c r="J49" s="92" t="s">
        <v>80</v>
      </c>
      <c r="K49" s="91" t="s">
        <v>18</v>
      </c>
      <c r="L49" s="92" t="s">
        <v>109</v>
      </c>
      <c r="M49" s="93">
        <f>M48</f>
        <v>0.2</v>
      </c>
      <c r="N49" s="172">
        <f t="shared" si="0"/>
        <v>0</v>
      </c>
      <c r="O49" s="174">
        <f t="shared" si="1"/>
        <v>2.0000000000000004E-2</v>
      </c>
      <c r="P49" s="174">
        <f t="shared" si="2"/>
        <v>0</v>
      </c>
      <c r="Q49" s="175">
        <f t="shared" si="3"/>
        <v>0</v>
      </c>
      <c r="R49" s="238"/>
    </row>
    <row r="50" spans="2:18" s="3" customFormat="1" ht="27.95" customHeight="1">
      <c r="B50" s="563"/>
      <c r="C50" s="218" t="s">
        <v>2550</v>
      </c>
      <c r="D50" s="17" t="s">
        <v>2551</v>
      </c>
      <c r="E50" s="18" t="s">
        <v>890</v>
      </c>
      <c r="F50" s="19" t="s">
        <v>1291</v>
      </c>
      <c r="G50" s="14" t="s">
        <v>12</v>
      </c>
      <c r="H50" s="15">
        <v>0.8</v>
      </c>
      <c r="I50" s="165" t="s">
        <v>25</v>
      </c>
      <c r="J50" s="13" t="s">
        <v>2603</v>
      </c>
      <c r="K50" s="165" t="s">
        <v>28</v>
      </c>
      <c r="L50" s="206" t="s">
        <v>2632</v>
      </c>
      <c r="M50" s="85">
        <v>0.2</v>
      </c>
      <c r="N50" s="15">
        <f t="shared" si="0"/>
        <v>0.99</v>
      </c>
      <c r="O50" s="78">
        <f t="shared" si="1"/>
        <v>0</v>
      </c>
      <c r="P50" s="78">
        <f t="shared" si="2"/>
        <v>0.15840000000000004</v>
      </c>
      <c r="Q50" s="153">
        <f t="shared" si="3"/>
        <v>1.6000000000000018E-3</v>
      </c>
      <c r="R50" s="238"/>
    </row>
    <row r="51" spans="2:18" s="3" customFormat="1" ht="27.95" customHeight="1">
      <c r="B51" s="563"/>
      <c r="C51" s="244"/>
      <c r="D51" s="20"/>
      <c r="E51" s="21"/>
      <c r="F51" s="31"/>
      <c r="G51" s="14" t="s">
        <v>13</v>
      </c>
      <c r="H51" s="15">
        <v>0.1</v>
      </c>
      <c r="I51" s="165" t="s">
        <v>19</v>
      </c>
      <c r="J51" s="13" t="s">
        <v>946</v>
      </c>
      <c r="K51" s="165" t="s">
        <v>18</v>
      </c>
      <c r="L51" s="13" t="s">
        <v>109</v>
      </c>
      <c r="M51" s="85">
        <f>M50</f>
        <v>0.2</v>
      </c>
      <c r="N51" s="15">
        <f t="shared" si="0"/>
        <v>0</v>
      </c>
      <c r="O51" s="78">
        <f t="shared" si="1"/>
        <v>2.0000000000000004E-2</v>
      </c>
      <c r="P51" s="78">
        <f t="shared" si="2"/>
        <v>0</v>
      </c>
      <c r="Q51" s="153">
        <f t="shared" si="3"/>
        <v>0</v>
      </c>
      <c r="R51" s="238"/>
    </row>
    <row r="52" spans="2:18" s="3" customFormat="1" ht="27.95" customHeight="1">
      <c r="B52" s="563"/>
      <c r="C52" s="244"/>
      <c r="D52" s="20"/>
      <c r="E52" s="21"/>
      <c r="F52" s="31"/>
      <c r="G52" s="90" t="s">
        <v>14</v>
      </c>
      <c r="H52" s="172">
        <v>0.1</v>
      </c>
      <c r="I52" s="179" t="s">
        <v>19</v>
      </c>
      <c r="J52" s="13" t="s">
        <v>946</v>
      </c>
      <c r="K52" s="165" t="s">
        <v>18</v>
      </c>
      <c r="L52" s="13" t="s">
        <v>109</v>
      </c>
      <c r="M52" s="93">
        <f>M51</f>
        <v>0.2</v>
      </c>
      <c r="N52" s="15">
        <f t="shared" si="0"/>
        <v>0</v>
      </c>
      <c r="O52" s="78">
        <f t="shared" si="1"/>
        <v>2.0000000000000004E-2</v>
      </c>
      <c r="P52" s="78">
        <f t="shared" si="2"/>
        <v>0</v>
      </c>
      <c r="Q52" s="153">
        <f t="shared" si="3"/>
        <v>0</v>
      </c>
      <c r="R52" s="238"/>
    </row>
    <row r="53" spans="2:18" s="3" customFormat="1" ht="27.95" customHeight="1">
      <c r="B53" s="563"/>
      <c r="C53" s="244"/>
      <c r="D53" s="17" t="s">
        <v>2552</v>
      </c>
      <c r="E53" s="18" t="s">
        <v>890</v>
      </c>
      <c r="F53" s="19" t="s">
        <v>1292</v>
      </c>
      <c r="G53" s="14" t="s">
        <v>12</v>
      </c>
      <c r="H53" s="15">
        <v>0.8</v>
      </c>
      <c r="I53" s="179" t="s">
        <v>19</v>
      </c>
      <c r="J53" s="13" t="s">
        <v>946</v>
      </c>
      <c r="K53" s="165" t="s">
        <v>18</v>
      </c>
      <c r="L53" s="13" t="s">
        <v>109</v>
      </c>
      <c r="M53" s="85">
        <v>0.2</v>
      </c>
      <c r="N53" s="15">
        <f t="shared" si="0"/>
        <v>0</v>
      </c>
      <c r="O53" s="78">
        <f t="shared" si="1"/>
        <v>0.16000000000000003</v>
      </c>
      <c r="P53" s="78">
        <f t="shared" si="2"/>
        <v>0</v>
      </c>
      <c r="Q53" s="153">
        <f t="shared" si="3"/>
        <v>0</v>
      </c>
      <c r="R53" s="238"/>
    </row>
    <row r="54" spans="2:18" s="3" customFormat="1" ht="27.95" customHeight="1">
      <c r="B54" s="563"/>
      <c r="C54" s="244"/>
      <c r="D54" s="20"/>
      <c r="E54" s="21"/>
      <c r="F54" s="31"/>
      <c r="G54" s="14" t="s">
        <v>13</v>
      </c>
      <c r="H54" s="15">
        <v>0.1</v>
      </c>
      <c r="I54" s="165" t="s">
        <v>25</v>
      </c>
      <c r="J54" s="13" t="s">
        <v>2602</v>
      </c>
      <c r="K54" s="165" t="s">
        <v>28</v>
      </c>
      <c r="L54" s="206" t="s">
        <v>2632</v>
      </c>
      <c r="M54" s="85">
        <f>M53</f>
        <v>0.2</v>
      </c>
      <c r="N54" s="15">
        <f t="shared" si="0"/>
        <v>0.99</v>
      </c>
      <c r="O54" s="78">
        <f t="shared" si="1"/>
        <v>0</v>
      </c>
      <c r="P54" s="78">
        <f t="shared" si="2"/>
        <v>1.9800000000000005E-2</v>
      </c>
      <c r="Q54" s="153">
        <f t="shared" si="3"/>
        <v>2.0000000000000023E-4</v>
      </c>
      <c r="R54" s="238"/>
    </row>
    <row r="55" spans="2:18" s="3" customFormat="1" ht="27.95" customHeight="1">
      <c r="B55" s="563"/>
      <c r="C55" s="244"/>
      <c r="D55" s="20"/>
      <c r="E55" s="21"/>
      <c r="F55" s="31"/>
      <c r="G55" s="90" t="s">
        <v>14</v>
      </c>
      <c r="H55" s="172">
        <v>0.1</v>
      </c>
      <c r="I55" s="179" t="s">
        <v>19</v>
      </c>
      <c r="J55" s="13" t="s">
        <v>946</v>
      </c>
      <c r="K55" s="165" t="s">
        <v>18</v>
      </c>
      <c r="L55" s="13" t="s">
        <v>109</v>
      </c>
      <c r="M55" s="93">
        <f>M54</f>
        <v>0.2</v>
      </c>
      <c r="N55" s="15">
        <f t="shared" si="0"/>
        <v>0</v>
      </c>
      <c r="O55" s="78">
        <f t="shared" si="1"/>
        <v>2.0000000000000004E-2</v>
      </c>
      <c r="P55" s="78">
        <f t="shared" si="2"/>
        <v>0</v>
      </c>
      <c r="Q55" s="153">
        <f t="shared" si="3"/>
        <v>0</v>
      </c>
      <c r="R55" s="238"/>
    </row>
    <row r="56" spans="2:18" s="3" customFormat="1" ht="27.95" customHeight="1">
      <c r="B56" s="563"/>
      <c r="C56" s="244"/>
      <c r="D56" s="17" t="s">
        <v>2553</v>
      </c>
      <c r="E56" s="18" t="s">
        <v>1240</v>
      </c>
      <c r="F56" s="19" t="s">
        <v>1295</v>
      </c>
      <c r="G56" s="168" t="s">
        <v>1326</v>
      </c>
      <c r="H56" s="164">
        <v>0.3</v>
      </c>
      <c r="I56" s="165" t="s">
        <v>25</v>
      </c>
      <c r="J56" s="13" t="s">
        <v>2602</v>
      </c>
      <c r="K56" s="165" t="s">
        <v>28</v>
      </c>
      <c r="L56" s="206" t="s">
        <v>2632</v>
      </c>
      <c r="M56" s="85">
        <v>10</v>
      </c>
      <c r="N56" s="15">
        <f t="shared" si="0"/>
        <v>0.99</v>
      </c>
      <c r="O56" s="78">
        <f t="shared" si="1"/>
        <v>0</v>
      </c>
      <c r="P56" s="78">
        <f t="shared" si="2"/>
        <v>2.9699999999999998</v>
      </c>
      <c r="Q56" s="153">
        <f t="shared" si="3"/>
        <v>3.0000000000000027E-2</v>
      </c>
      <c r="R56" s="557" t="s">
        <v>4480</v>
      </c>
    </row>
    <row r="57" spans="2:18" s="3" customFormat="1" ht="27.95" customHeight="1">
      <c r="B57" s="563"/>
      <c r="C57" s="244"/>
      <c r="D57" s="20"/>
      <c r="E57" s="21"/>
      <c r="F57" s="31"/>
      <c r="G57" s="168" t="s">
        <v>1327</v>
      </c>
      <c r="H57" s="164">
        <v>0.3</v>
      </c>
      <c r="I57" s="161" t="s">
        <v>25</v>
      </c>
      <c r="J57" s="13" t="s">
        <v>2602</v>
      </c>
      <c r="K57" s="161" t="s">
        <v>28</v>
      </c>
      <c r="L57" s="206" t="s">
        <v>2632</v>
      </c>
      <c r="M57" s="85">
        <f>M56</f>
        <v>10</v>
      </c>
      <c r="N57" s="15">
        <f t="shared" si="0"/>
        <v>0.99</v>
      </c>
      <c r="O57" s="78">
        <f t="shared" si="1"/>
        <v>0</v>
      </c>
      <c r="P57" s="78">
        <f t="shared" si="2"/>
        <v>2.9699999999999998</v>
      </c>
      <c r="Q57" s="153">
        <f t="shared" si="3"/>
        <v>3.0000000000000027E-2</v>
      </c>
      <c r="R57" s="558"/>
    </row>
    <row r="58" spans="2:18" s="3" customFormat="1" ht="27.95" customHeight="1">
      <c r="B58" s="563"/>
      <c r="C58" s="244"/>
      <c r="D58" s="20"/>
      <c r="E58" s="21"/>
      <c r="F58" s="31"/>
      <c r="G58" s="168" t="s">
        <v>1328</v>
      </c>
      <c r="H58" s="164">
        <v>0.3</v>
      </c>
      <c r="I58" s="165" t="s">
        <v>25</v>
      </c>
      <c r="J58" s="162" t="s">
        <v>2604</v>
      </c>
      <c r="K58" s="161" t="s">
        <v>28</v>
      </c>
      <c r="L58" s="206" t="s">
        <v>2632</v>
      </c>
      <c r="M58" s="85">
        <f>M57</f>
        <v>10</v>
      </c>
      <c r="N58" s="15">
        <f t="shared" si="0"/>
        <v>0.99</v>
      </c>
      <c r="O58" s="78">
        <f t="shared" si="1"/>
        <v>0</v>
      </c>
      <c r="P58" s="78">
        <f t="shared" si="2"/>
        <v>2.9699999999999998</v>
      </c>
      <c r="Q58" s="153">
        <f t="shared" si="3"/>
        <v>3.0000000000000027E-2</v>
      </c>
      <c r="R58" s="558"/>
    </row>
    <row r="59" spans="2:18" s="3" customFormat="1" ht="39.950000000000003" customHeight="1">
      <c r="B59" s="563"/>
      <c r="C59" s="244"/>
      <c r="D59" s="20"/>
      <c r="E59" s="21"/>
      <c r="F59" s="31"/>
      <c r="G59" s="168" t="s">
        <v>1329</v>
      </c>
      <c r="H59" s="164">
        <v>0.1</v>
      </c>
      <c r="I59" s="165" t="s">
        <v>25</v>
      </c>
      <c r="J59" s="162" t="s">
        <v>2605</v>
      </c>
      <c r="K59" s="165" t="s">
        <v>28</v>
      </c>
      <c r="L59" s="206" t="s">
        <v>2632</v>
      </c>
      <c r="M59" s="93">
        <f>M58</f>
        <v>10</v>
      </c>
      <c r="N59" s="15">
        <f t="shared" si="0"/>
        <v>0.99</v>
      </c>
      <c r="O59" s="78">
        <f t="shared" si="1"/>
        <v>0</v>
      </c>
      <c r="P59" s="78">
        <f t="shared" si="2"/>
        <v>0.99</v>
      </c>
      <c r="Q59" s="153">
        <f t="shared" si="3"/>
        <v>1.0000000000000009E-2</v>
      </c>
      <c r="R59" s="559"/>
    </row>
    <row r="60" spans="2:18" s="3" customFormat="1" ht="27.95" customHeight="1">
      <c r="B60" s="563"/>
      <c r="C60" s="244"/>
      <c r="D60" s="17" t="s">
        <v>2554</v>
      </c>
      <c r="E60" s="18" t="s">
        <v>890</v>
      </c>
      <c r="F60" s="19" t="s">
        <v>1291</v>
      </c>
      <c r="G60" s="14" t="s">
        <v>12</v>
      </c>
      <c r="H60" s="15">
        <v>0.8</v>
      </c>
      <c r="I60" s="165" t="s">
        <v>25</v>
      </c>
      <c r="J60" s="13" t="s">
        <v>2602</v>
      </c>
      <c r="K60" s="161" t="s">
        <v>28</v>
      </c>
      <c r="L60" s="206" t="s">
        <v>2632</v>
      </c>
      <c r="M60" s="85">
        <v>0.2</v>
      </c>
      <c r="N60" s="15">
        <f t="shared" si="0"/>
        <v>0.99</v>
      </c>
      <c r="O60" s="78">
        <f t="shared" si="1"/>
        <v>0</v>
      </c>
      <c r="P60" s="78">
        <f t="shared" si="2"/>
        <v>0.15840000000000004</v>
      </c>
      <c r="Q60" s="153">
        <f t="shared" si="3"/>
        <v>1.6000000000000018E-3</v>
      </c>
      <c r="R60" s="238"/>
    </row>
    <row r="61" spans="2:18" s="3" customFormat="1" ht="27.95" customHeight="1">
      <c r="B61" s="563"/>
      <c r="C61" s="244"/>
      <c r="D61" s="20"/>
      <c r="E61" s="21"/>
      <c r="F61" s="31"/>
      <c r="G61" s="14" t="s">
        <v>13</v>
      </c>
      <c r="H61" s="15">
        <v>0.1</v>
      </c>
      <c r="I61" s="165" t="s">
        <v>19</v>
      </c>
      <c r="J61" s="13" t="s">
        <v>946</v>
      </c>
      <c r="K61" s="165" t="s">
        <v>18</v>
      </c>
      <c r="L61" s="13" t="s">
        <v>109</v>
      </c>
      <c r="M61" s="85">
        <f>M60</f>
        <v>0.2</v>
      </c>
      <c r="N61" s="15">
        <f t="shared" si="0"/>
        <v>0</v>
      </c>
      <c r="O61" s="78">
        <f t="shared" si="1"/>
        <v>2.0000000000000004E-2</v>
      </c>
      <c r="P61" s="78">
        <f t="shared" si="2"/>
        <v>0</v>
      </c>
      <c r="Q61" s="153">
        <f t="shared" si="3"/>
        <v>0</v>
      </c>
      <c r="R61" s="238"/>
    </row>
    <row r="62" spans="2:18" s="3" customFormat="1" ht="27.95" customHeight="1">
      <c r="B62" s="563"/>
      <c r="C62" s="244"/>
      <c r="D62" s="20"/>
      <c r="E62" s="21"/>
      <c r="F62" s="31"/>
      <c r="G62" s="90" t="s">
        <v>14</v>
      </c>
      <c r="H62" s="172">
        <v>0.1</v>
      </c>
      <c r="I62" s="179" t="s">
        <v>19</v>
      </c>
      <c r="J62" s="13" t="s">
        <v>946</v>
      </c>
      <c r="K62" s="165" t="s">
        <v>18</v>
      </c>
      <c r="L62" s="13" t="s">
        <v>109</v>
      </c>
      <c r="M62" s="93">
        <f>M61</f>
        <v>0.2</v>
      </c>
      <c r="N62" s="15">
        <f t="shared" si="0"/>
        <v>0</v>
      </c>
      <c r="O62" s="78">
        <f t="shared" si="1"/>
        <v>2.0000000000000004E-2</v>
      </c>
      <c r="P62" s="78">
        <f t="shared" si="2"/>
        <v>0</v>
      </c>
      <c r="Q62" s="153">
        <f t="shared" si="3"/>
        <v>0</v>
      </c>
      <c r="R62" s="238"/>
    </row>
    <row r="63" spans="2:18" s="3" customFormat="1" ht="27.95" customHeight="1">
      <c r="B63" s="563"/>
      <c r="C63" s="244"/>
      <c r="D63" s="17" t="s">
        <v>2555</v>
      </c>
      <c r="E63" s="18" t="s">
        <v>1788</v>
      </c>
      <c r="F63" s="19" t="s">
        <v>1802</v>
      </c>
      <c r="G63" s="168" t="s">
        <v>356</v>
      </c>
      <c r="H63" s="164">
        <v>0.25</v>
      </c>
      <c r="I63" s="165" t="s">
        <v>25</v>
      </c>
      <c r="J63" s="13" t="s">
        <v>2606</v>
      </c>
      <c r="K63" s="165" t="s">
        <v>28</v>
      </c>
      <c r="L63" s="206" t="s">
        <v>2632</v>
      </c>
      <c r="M63" s="85">
        <v>10</v>
      </c>
      <c r="N63" s="15">
        <f t="shared" si="0"/>
        <v>0.99</v>
      </c>
      <c r="O63" s="78">
        <f t="shared" si="1"/>
        <v>0</v>
      </c>
      <c r="P63" s="78">
        <f t="shared" si="2"/>
        <v>2.4750000000000001</v>
      </c>
      <c r="Q63" s="153">
        <f t="shared" si="3"/>
        <v>2.5000000000000022E-2</v>
      </c>
      <c r="R63" s="238"/>
    </row>
    <row r="64" spans="2:18" s="3" customFormat="1" ht="27.95" customHeight="1">
      <c r="B64" s="563"/>
      <c r="C64" s="244"/>
      <c r="D64" s="20"/>
      <c r="E64" s="21"/>
      <c r="F64" s="31"/>
      <c r="G64" s="168" t="s">
        <v>886</v>
      </c>
      <c r="H64" s="164">
        <v>0.25</v>
      </c>
      <c r="I64" s="16" t="s">
        <v>25</v>
      </c>
      <c r="J64" s="13" t="s">
        <v>2606</v>
      </c>
      <c r="K64" s="16" t="s">
        <v>28</v>
      </c>
      <c r="L64" s="206" t="s">
        <v>2632</v>
      </c>
      <c r="M64" s="85">
        <f>M63</f>
        <v>10</v>
      </c>
      <c r="N64" s="15">
        <f t="shared" si="0"/>
        <v>0.99</v>
      </c>
      <c r="O64" s="78">
        <f t="shared" si="1"/>
        <v>0</v>
      </c>
      <c r="P64" s="78">
        <f t="shared" si="2"/>
        <v>2.4750000000000001</v>
      </c>
      <c r="Q64" s="153">
        <f t="shared" si="3"/>
        <v>2.5000000000000022E-2</v>
      </c>
      <c r="R64" s="238"/>
    </row>
    <row r="65" spans="2:18" s="3" customFormat="1" ht="27.95" customHeight="1">
      <c r="B65" s="563"/>
      <c r="C65" s="244"/>
      <c r="D65" s="20"/>
      <c r="E65" s="21"/>
      <c r="F65" s="31"/>
      <c r="G65" s="168" t="s">
        <v>887</v>
      </c>
      <c r="H65" s="164">
        <v>0.25</v>
      </c>
      <c r="I65" s="16" t="s">
        <v>25</v>
      </c>
      <c r="J65" s="13" t="s">
        <v>2606</v>
      </c>
      <c r="K65" s="16" t="s">
        <v>28</v>
      </c>
      <c r="L65" s="206" t="s">
        <v>2632</v>
      </c>
      <c r="M65" s="85">
        <f>M64</f>
        <v>10</v>
      </c>
      <c r="N65" s="15">
        <f t="shared" si="0"/>
        <v>0.99</v>
      </c>
      <c r="O65" s="78">
        <f t="shared" si="1"/>
        <v>0</v>
      </c>
      <c r="P65" s="78">
        <f t="shared" si="2"/>
        <v>2.4750000000000001</v>
      </c>
      <c r="Q65" s="153">
        <f t="shared" si="3"/>
        <v>2.5000000000000022E-2</v>
      </c>
      <c r="R65" s="238"/>
    </row>
    <row r="66" spans="2:18" s="3" customFormat="1" ht="27.95" customHeight="1">
      <c r="B66" s="563"/>
      <c r="C66" s="244"/>
      <c r="D66" s="20"/>
      <c r="E66" s="21"/>
      <c r="F66" s="31"/>
      <c r="G66" s="186" t="s">
        <v>359</v>
      </c>
      <c r="H66" s="183">
        <v>0.25</v>
      </c>
      <c r="I66" s="165" t="s">
        <v>25</v>
      </c>
      <c r="J66" s="13" t="s">
        <v>2606</v>
      </c>
      <c r="K66" s="165" t="s">
        <v>28</v>
      </c>
      <c r="L66" s="206" t="s">
        <v>2632</v>
      </c>
      <c r="M66" s="93">
        <f>M65</f>
        <v>10</v>
      </c>
      <c r="N66" s="15">
        <f t="shared" si="0"/>
        <v>0.99</v>
      </c>
      <c r="O66" s="78">
        <f t="shared" si="1"/>
        <v>0</v>
      </c>
      <c r="P66" s="78">
        <f t="shared" si="2"/>
        <v>2.4750000000000001</v>
      </c>
      <c r="Q66" s="153">
        <f t="shared" si="3"/>
        <v>2.5000000000000022E-2</v>
      </c>
      <c r="R66" s="238"/>
    </row>
    <row r="67" spans="2:18" s="3" customFormat="1" ht="27.95" customHeight="1">
      <c r="B67" s="563"/>
      <c r="C67" s="244"/>
      <c r="D67" s="17" t="s">
        <v>2556</v>
      </c>
      <c r="E67" s="18" t="s">
        <v>890</v>
      </c>
      <c r="F67" s="19" t="s">
        <v>1302</v>
      </c>
      <c r="G67" s="14" t="s">
        <v>12</v>
      </c>
      <c r="H67" s="15">
        <v>0.8</v>
      </c>
      <c r="I67" s="27" t="s">
        <v>25</v>
      </c>
      <c r="J67" s="13" t="s">
        <v>2606</v>
      </c>
      <c r="K67" s="27" t="s">
        <v>28</v>
      </c>
      <c r="L67" s="206" t="s">
        <v>2632</v>
      </c>
      <c r="M67" s="85">
        <v>0.2</v>
      </c>
      <c r="N67" s="15">
        <f t="shared" si="0"/>
        <v>0.99</v>
      </c>
      <c r="O67" s="78">
        <f t="shared" si="1"/>
        <v>0</v>
      </c>
      <c r="P67" s="78">
        <f t="shared" si="2"/>
        <v>0.15840000000000004</v>
      </c>
      <c r="Q67" s="153">
        <f t="shared" si="3"/>
        <v>1.6000000000000018E-3</v>
      </c>
      <c r="R67" s="238"/>
    </row>
    <row r="68" spans="2:18" s="3" customFormat="1" ht="27.95" customHeight="1">
      <c r="B68" s="563"/>
      <c r="C68" s="244"/>
      <c r="D68" s="20"/>
      <c r="E68" s="21"/>
      <c r="F68" s="31"/>
      <c r="G68" s="14" t="s">
        <v>13</v>
      </c>
      <c r="H68" s="15">
        <v>0.1</v>
      </c>
      <c r="I68" s="16" t="s">
        <v>25</v>
      </c>
      <c r="J68" s="11" t="s">
        <v>2607</v>
      </c>
      <c r="K68" s="27" t="s">
        <v>28</v>
      </c>
      <c r="L68" s="206" t="s">
        <v>2632</v>
      </c>
      <c r="M68" s="85">
        <f>M67</f>
        <v>0.2</v>
      </c>
      <c r="N68" s="15">
        <f t="shared" si="0"/>
        <v>0.99</v>
      </c>
      <c r="O68" s="78">
        <f t="shared" si="1"/>
        <v>0</v>
      </c>
      <c r="P68" s="78">
        <f t="shared" si="2"/>
        <v>1.9800000000000005E-2</v>
      </c>
      <c r="Q68" s="153">
        <f t="shared" si="3"/>
        <v>2.0000000000000023E-4</v>
      </c>
      <c r="R68" s="238"/>
    </row>
    <row r="69" spans="2:18" s="3" customFormat="1" ht="27.95" customHeight="1">
      <c r="B69" s="563"/>
      <c r="C69" s="244"/>
      <c r="D69" s="20"/>
      <c r="E69" s="21"/>
      <c r="F69" s="31"/>
      <c r="G69" s="90" t="s">
        <v>14</v>
      </c>
      <c r="H69" s="172">
        <v>0.1</v>
      </c>
      <c r="I69" s="16" t="s">
        <v>19</v>
      </c>
      <c r="J69" s="12" t="s">
        <v>80</v>
      </c>
      <c r="K69" s="16" t="s">
        <v>18</v>
      </c>
      <c r="L69" s="12" t="s">
        <v>109</v>
      </c>
      <c r="M69" s="93">
        <f>M68</f>
        <v>0.2</v>
      </c>
      <c r="N69" s="15">
        <f t="shared" si="0"/>
        <v>0</v>
      </c>
      <c r="O69" s="78">
        <f t="shared" si="1"/>
        <v>2.0000000000000004E-2</v>
      </c>
      <c r="P69" s="78">
        <f t="shared" si="2"/>
        <v>0</v>
      </c>
      <c r="Q69" s="153">
        <f t="shared" si="3"/>
        <v>0</v>
      </c>
      <c r="R69" s="238"/>
    </row>
    <row r="70" spans="2:18" s="3" customFormat="1" ht="27.95" customHeight="1">
      <c r="B70" s="563"/>
      <c r="C70" s="244"/>
      <c r="D70" s="17" t="s">
        <v>2557</v>
      </c>
      <c r="E70" s="18" t="s">
        <v>890</v>
      </c>
      <c r="F70" s="19" t="s">
        <v>905</v>
      </c>
      <c r="G70" s="14" t="s">
        <v>12</v>
      </c>
      <c r="H70" s="15">
        <v>0.8</v>
      </c>
      <c r="I70" s="165" t="s">
        <v>25</v>
      </c>
      <c r="J70" s="208" t="s">
        <v>2608</v>
      </c>
      <c r="K70" s="165" t="s">
        <v>28</v>
      </c>
      <c r="L70" s="206" t="s">
        <v>2632</v>
      </c>
      <c r="M70" s="85">
        <v>0.2</v>
      </c>
      <c r="N70" s="15">
        <f t="shared" si="0"/>
        <v>0.99</v>
      </c>
      <c r="O70" s="78">
        <f t="shared" si="1"/>
        <v>0</v>
      </c>
      <c r="P70" s="78">
        <f t="shared" si="2"/>
        <v>0.15840000000000004</v>
      </c>
      <c r="Q70" s="153">
        <f t="shared" si="3"/>
        <v>1.6000000000000018E-3</v>
      </c>
      <c r="R70" s="238"/>
    </row>
    <row r="71" spans="2:18" s="3" customFormat="1" ht="27.95" customHeight="1">
      <c r="B71" s="563"/>
      <c r="C71" s="244"/>
      <c r="D71" s="20"/>
      <c r="E71" s="21"/>
      <c r="F71" s="31"/>
      <c r="G71" s="14" t="s">
        <v>13</v>
      </c>
      <c r="H71" s="15">
        <v>0.1</v>
      </c>
      <c r="I71" s="165" t="s">
        <v>25</v>
      </c>
      <c r="J71" s="13" t="s">
        <v>2609</v>
      </c>
      <c r="K71" s="165" t="s">
        <v>28</v>
      </c>
      <c r="L71" s="206" t="s">
        <v>2632</v>
      </c>
      <c r="M71" s="85">
        <f>M70</f>
        <v>0.2</v>
      </c>
      <c r="N71" s="15">
        <f t="shared" ref="N71:N134" si="4">IF(K71="Detected", 0.99,0)</f>
        <v>0.99</v>
      </c>
      <c r="O71" s="78">
        <f t="shared" ref="O71:O134" si="5">IF(I71="Safe", M71*H71,0)</f>
        <v>0</v>
      </c>
      <c r="P71" s="78">
        <f t="shared" ref="P71:P134" si="6">IF(I71="Dangerous",M71*H71*N71,0)</f>
        <v>1.9800000000000005E-2</v>
      </c>
      <c r="Q71" s="153">
        <f t="shared" ref="Q71:Q134" si="7">IF(P71=0,0,M71*H71*(1-N71))</f>
        <v>2.0000000000000023E-4</v>
      </c>
      <c r="R71" s="238"/>
    </row>
    <row r="72" spans="2:18" s="3" customFormat="1" ht="27.95" customHeight="1">
      <c r="B72" s="563"/>
      <c r="C72" s="244"/>
      <c r="D72" s="20"/>
      <c r="E72" s="21"/>
      <c r="F72" s="31"/>
      <c r="G72" s="90" t="s">
        <v>14</v>
      </c>
      <c r="H72" s="172">
        <v>0.1</v>
      </c>
      <c r="I72" s="179" t="s">
        <v>19</v>
      </c>
      <c r="J72" s="12" t="s">
        <v>80</v>
      </c>
      <c r="K72" s="16" t="s">
        <v>18</v>
      </c>
      <c r="L72" s="12" t="s">
        <v>109</v>
      </c>
      <c r="M72" s="93">
        <f>M71</f>
        <v>0.2</v>
      </c>
      <c r="N72" s="15">
        <f t="shared" si="4"/>
        <v>0</v>
      </c>
      <c r="O72" s="78">
        <f t="shared" si="5"/>
        <v>2.0000000000000004E-2</v>
      </c>
      <c r="P72" s="78">
        <f t="shared" si="6"/>
        <v>0</v>
      </c>
      <c r="Q72" s="153">
        <f t="shared" si="7"/>
        <v>0</v>
      </c>
      <c r="R72" s="238"/>
    </row>
    <row r="73" spans="2:18" s="3" customFormat="1" ht="27.95" customHeight="1">
      <c r="B73" s="563"/>
      <c r="C73" s="244"/>
      <c r="D73" s="17" t="s">
        <v>2558</v>
      </c>
      <c r="E73" s="18" t="s">
        <v>1240</v>
      </c>
      <c r="F73" s="19" t="s">
        <v>1295</v>
      </c>
      <c r="G73" s="168" t="s">
        <v>356</v>
      </c>
      <c r="H73" s="164">
        <v>0.25</v>
      </c>
      <c r="I73" s="165" t="s">
        <v>25</v>
      </c>
      <c r="J73" s="13" t="s">
        <v>2610</v>
      </c>
      <c r="K73" s="165" t="s">
        <v>28</v>
      </c>
      <c r="L73" s="206" t="s">
        <v>2632</v>
      </c>
      <c r="M73" s="85">
        <v>10</v>
      </c>
      <c r="N73" s="15">
        <f t="shared" si="4"/>
        <v>0.99</v>
      </c>
      <c r="O73" s="78">
        <f t="shared" si="5"/>
        <v>0</v>
      </c>
      <c r="P73" s="78">
        <f t="shared" si="6"/>
        <v>2.4750000000000001</v>
      </c>
      <c r="Q73" s="153">
        <f t="shared" si="7"/>
        <v>2.5000000000000022E-2</v>
      </c>
      <c r="R73" s="557" t="s">
        <v>4480</v>
      </c>
    </row>
    <row r="74" spans="2:18" s="3" customFormat="1" ht="27.95" customHeight="1">
      <c r="B74" s="563"/>
      <c r="C74" s="244"/>
      <c r="D74" s="20"/>
      <c r="E74" s="21"/>
      <c r="F74" s="31"/>
      <c r="G74" s="168" t="s">
        <v>886</v>
      </c>
      <c r="H74" s="164">
        <v>0.25</v>
      </c>
      <c r="I74" s="165" t="s">
        <v>25</v>
      </c>
      <c r="J74" s="13" t="s">
        <v>2610</v>
      </c>
      <c r="K74" s="165" t="s">
        <v>28</v>
      </c>
      <c r="L74" s="206" t="s">
        <v>2632</v>
      </c>
      <c r="M74" s="85">
        <f>M73</f>
        <v>10</v>
      </c>
      <c r="N74" s="15">
        <f t="shared" si="4"/>
        <v>0.99</v>
      </c>
      <c r="O74" s="78">
        <f t="shared" si="5"/>
        <v>0</v>
      </c>
      <c r="P74" s="78">
        <f t="shared" si="6"/>
        <v>2.4750000000000001</v>
      </c>
      <c r="Q74" s="153">
        <f t="shared" si="7"/>
        <v>2.5000000000000022E-2</v>
      </c>
      <c r="R74" s="558"/>
    </row>
    <row r="75" spans="2:18" s="3" customFormat="1" ht="27.95" customHeight="1">
      <c r="B75" s="563"/>
      <c r="C75" s="244"/>
      <c r="D75" s="20"/>
      <c r="E75" s="21"/>
      <c r="F75" s="31"/>
      <c r="G75" s="168" t="s">
        <v>887</v>
      </c>
      <c r="H75" s="164">
        <v>0.25</v>
      </c>
      <c r="I75" s="165" t="s">
        <v>25</v>
      </c>
      <c r="J75" s="13" t="s">
        <v>2610</v>
      </c>
      <c r="K75" s="165" t="s">
        <v>28</v>
      </c>
      <c r="L75" s="206" t="s">
        <v>2632</v>
      </c>
      <c r="M75" s="85">
        <f>M74</f>
        <v>10</v>
      </c>
      <c r="N75" s="15">
        <f t="shared" si="4"/>
        <v>0.99</v>
      </c>
      <c r="O75" s="78">
        <f t="shared" si="5"/>
        <v>0</v>
      </c>
      <c r="P75" s="78">
        <f t="shared" si="6"/>
        <v>2.4750000000000001</v>
      </c>
      <c r="Q75" s="153">
        <f t="shared" si="7"/>
        <v>2.5000000000000022E-2</v>
      </c>
      <c r="R75" s="558"/>
    </row>
    <row r="76" spans="2:18" s="3" customFormat="1" ht="27.95" customHeight="1">
      <c r="B76" s="563"/>
      <c r="C76" s="244"/>
      <c r="D76" s="20"/>
      <c r="E76" s="21"/>
      <c r="F76" s="31"/>
      <c r="G76" s="186" t="s">
        <v>359</v>
      </c>
      <c r="H76" s="183">
        <v>0.25</v>
      </c>
      <c r="I76" s="165" t="s">
        <v>25</v>
      </c>
      <c r="J76" s="13" t="s">
        <v>2610</v>
      </c>
      <c r="K76" s="165" t="s">
        <v>28</v>
      </c>
      <c r="L76" s="206" t="s">
        <v>2632</v>
      </c>
      <c r="M76" s="93">
        <f>M75</f>
        <v>10</v>
      </c>
      <c r="N76" s="15">
        <f t="shared" si="4"/>
        <v>0.99</v>
      </c>
      <c r="O76" s="78">
        <f t="shared" si="5"/>
        <v>0</v>
      </c>
      <c r="P76" s="78">
        <f t="shared" si="6"/>
        <v>2.4750000000000001</v>
      </c>
      <c r="Q76" s="153">
        <f t="shared" si="7"/>
        <v>2.5000000000000022E-2</v>
      </c>
      <c r="R76" s="559"/>
    </row>
    <row r="77" spans="2:18" s="3" customFormat="1" ht="27.95" customHeight="1">
      <c r="B77" s="563"/>
      <c r="C77" s="244"/>
      <c r="D77" s="17" t="s">
        <v>2559</v>
      </c>
      <c r="E77" s="18" t="s">
        <v>890</v>
      </c>
      <c r="F77" s="19" t="s">
        <v>1794</v>
      </c>
      <c r="G77" s="14" t="s">
        <v>12</v>
      </c>
      <c r="H77" s="15">
        <v>0.8</v>
      </c>
      <c r="I77" s="179" t="s">
        <v>25</v>
      </c>
      <c r="J77" s="13" t="s">
        <v>2611</v>
      </c>
      <c r="K77" s="165" t="s">
        <v>28</v>
      </c>
      <c r="L77" s="206" t="s">
        <v>2632</v>
      </c>
      <c r="M77" s="85">
        <v>0.2</v>
      </c>
      <c r="N77" s="15">
        <f t="shared" si="4"/>
        <v>0.99</v>
      </c>
      <c r="O77" s="78">
        <f t="shared" si="5"/>
        <v>0</v>
      </c>
      <c r="P77" s="78">
        <f t="shared" si="6"/>
        <v>0.15840000000000004</v>
      </c>
      <c r="Q77" s="153">
        <f t="shared" si="7"/>
        <v>1.6000000000000018E-3</v>
      </c>
      <c r="R77" s="238"/>
    </row>
    <row r="78" spans="2:18" s="3" customFormat="1" ht="27.95" customHeight="1">
      <c r="B78" s="563"/>
      <c r="C78" s="244"/>
      <c r="D78" s="20"/>
      <c r="E78" s="21"/>
      <c r="F78" s="31"/>
      <c r="G78" s="14" t="s">
        <v>13</v>
      </c>
      <c r="H78" s="15">
        <v>0.1</v>
      </c>
      <c r="I78" s="165" t="s">
        <v>19</v>
      </c>
      <c r="J78" s="12" t="s">
        <v>80</v>
      </c>
      <c r="K78" s="16" t="s">
        <v>18</v>
      </c>
      <c r="L78" s="12" t="s">
        <v>109</v>
      </c>
      <c r="M78" s="85">
        <f>M77</f>
        <v>0.2</v>
      </c>
      <c r="N78" s="15">
        <f t="shared" si="4"/>
        <v>0</v>
      </c>
      <c r="O78" s="78">
        <f t="shared" si="5"/>
        <v>2.0000000000000004E-2</v>
      </c>
      <c r="P78" s="78">
        <f t="shared" si="6"/>
        <v>0</v>
      </c>
      <c r="Q78" s="153">
        <f t="shared" si="7"/>
        <v>0</v>
      </c>
      <c r="R78" s="238"/>
    </row>
    <row r="79" spans="2:18" s="3" customFormat="1" ht="27.95" customHeight="1">
      <c r="B79" s="563"/>
      <c r="C79" s="244"/>
      <c r="D79" s="20"/>
      <c r="E79" s="21"/>
      <c r="F79" s="31"/>
      <c r="G79" s="90" t="s">
        <v>14</v>
      </c>
      <c r="H79" s="172">
        <v>0.1</v>
      </c>
      <c r="I79" s="179" t="s">
        <v>19</v>
      </c>
      <c r="J79" s="12" t="s">
        <v>80</v>
      </c>
      <c r="K79" s="16" t="s">
        <v>18</v>
      </c>
      <c r="L79" s="12" t="s">
        <v>109</v>
      </c>
      <c r="M79" s="93">
        <f>M78</f>
        <v>0.2</v>
      </c>
      <c r="N79" s="15">
        <f t="shared" si="4"/>
        <v>0</v>
      </c>
      <c r="O79" s="78">
        <f t="shared" si="5"/>
        <v>2.0000000000000004E-2</v>
      </c>
      <c r="P79" s="78">
        <f t="shared" si="6"/>
        <v>0</v>
      </c>
      <c r="Q79" s="153">
        <f t="shared" si="7"/>
        <v>0</v>
      </c>
      <c r="R79" s="238"/>
    </row>
    <row r="80" spans="2:18" s="3" customFormat="1" ht="27.95" customHeight="1">
      <c r="B80" s="563"/>
      <c r="C80" s="244"/>
      <c r="D80" s="17" t="s">
        <v>2560</v>
      </c>
      <c r="E80" s="18" t="s">
        <v>890</v>
      </c>
      <c r="F80" s="19" t="s">
        <v>1296</v>
      </c>
      <c r="G80" s="14" t="s">
        <v>12</v>
      </c>
      <c r="H80" s="15">
        <v>0.8</v>
      </c>
      <c r="I80" s="165" t="s">
        <v>19</v>
      </c>
      <c r="J80" s="12" t="s">
        <v>80</v>
      </c>
      <c r="K80" s="16" t="s">
        <v>18</v>
      </c>
      <c r="L80" s="12" t="s">
        <v>109</v>
      </c>
      <c r="M80" s="85">
        <v>0.2</v>
      </c>
      <c r="N80" s="15">
        <f t="shared" si="4"/>
        <v>0</v>
      </c>
      <c r="O80" s="78">
        <f t="shared" si="5"/>
        <v>0.16000000000000003</v>
      </c>
      <c r="P80" s="78">
        <f t="shared" si="6"/>
        <v>0</v>
      </c>
      <c r="Q80" s="153">
        <f t="shared" si="7"/>
        <v>0</v>
      </c>
      <c r="R80" s="238"/>
    </row>
    <row r="81" spans="2:18" s="3" customFormat="1" ht="27.95" customHeight="1">
      <c r="B81" s="563"/>
      <c r="C81" s="244"/>
      <c r="D81" s="20"/>
      <c r="E81" s="21"/>
      <c r="F81" s="31"/>
      <c r="G81" s="14" t="s">
        <v>13</v>
      </c>
      <c r="H81" s="15">
        <v>0.1</v>
      </c>
      <c r="I81" s="165" t="s">
        <v>25</v>
      </c>
      <c r="J81" s="13" t="s">
        <v>2612</v>
      </c>
      <c r="K81" s="165" t="s">
        <v>28</v>
      </c>
      <c r="L81" s="206" t="s">
        <v>2632</v>
      </c>
      <c r="M81" s="85">
        <f>M80</f>
        <v>0.2</v>
      </c>
      <c r="N81" s="15">
        <f t="shared" si="4"/>
        <v>0.99</v>
      </c>
      <c r="O81" s="78">
        <f t="shared" si="5"/>
        <v>0</v>
      </c>
      <c r="P81" s="78">
        <f t="shared" si="6"/>
        <v>1.9800000000000005E-2</v>
      </c>
      <c r="Q81" s="153">
        <f t="shared" si="7"/>
        <v>2.0000000000000023E-4</v>
      </c>
      <c r="R81" s="238"/>
    </row>
    <row r="82" spans="2:18" s="3" customFormat="1" ht="27.95" customHeight="1">
      <c r="B82" s="563"/>
      <c r="C82" s="244"/>
      <c r="D82" s="20"/>
      <c r="E82" s="21"/>
      <c r="F82" s="31"/>
      <c r="G82" s="90" t="s">
        <v>14</v>
      </c>
      <c r="H82" s="172">
        <v>0.1</v>
      </c>
      <c r="I82" s="179" t="s">
        <v>19</v>
      </c>
      <c r="J82" s="12" t="s">
        <v>80</v>
      </c>
      <c r="K82" s="16" t="s">
        <v>18</v>
      </c>
      <c r="L82" s="12" t="s">
        <v>109</v>
      </c>
      <c r="M82" s="93">
        <f>M81</f>
        <v>0.2</v>
      </c>
      <c r="N82" s="15">
        <f t="shared" si="4"/>
        <v>0</v>
      </c>
      <c r="O82" s="78">
        <f t="shared" si="5"/>
        <v>2.0000000000000004E-2</v>
      </c>
      <c r="P82" s="78">
        <f t="shared" si="6"/>
        <v>0</v>
      </c>
      <c r="Q82" s="153">
        <f t="shared" si="7"/>
        <v>0</v>
      </c>
      <c r="R82" s="238"/>
    </row>
    <row r="83" spans="2:18" s="3" customFormat="1" ht="27.95" customHeight="1">
      <c r="B83" s="563"/>
      <c r="C83" s="244"/>
      <c r="D83" s="17" t="s">
        <v>2561</v>
      </c>
      <c r="E83" s="18" t="s">
        <v>93</v>
      </c>
      <c r="F83" s="19" t="s">
        <v>1546</v>
      </c>
      <c r="G83" s="168" t="s">
        <v>356</v>
      </c>
      <c r="H83" s="164">
        <v>0.25</v>
      </c>
      <c r="I83" s="179" t="s">
        <v>19</v>
      </c>
      <c r="J83" s="12" t="s">
        <v>80</v>
      </c>
      <c r="K83" s="16" t="s">
        <v>18</v>
      </c>
      <c r="L83" s="12" t="s">
        <v>109</v>
      </c>
      <c r="M83" s="85">
        <v>1</v>
      </c>
      <c r="N83" s="15">
        <f t="shared" si="4"/>
        <v>0</v>
      </c>
      <c r="O83" s="78">
        <f t="shared" si="5"/>
        <v>0.25</v>
      </c>
      <c r="P83" s="78">
        <f t="shared" si="6"/>
        <v>0</v>
      </c>
      <c r="Q83" s="153">
        <f t="shared" si="7"/>
        <v>0</v>
      </c>
      <c r="R83" s="561"/>
    </row>
    <row r="84" spans="2:18" s="3" customFormat="1" ht="27.95" customHeight="1">
      <c r="B84" s="563"/>
      <c r="C84" s="244"/>
      <c r="D84" s="20"/>
      <c r="E84" s="21"/>
      <c r="F84" s="31"/>
      <c r="G84" s="168" t="s">
        <v>886</v>
      </c>
      <c r="H84" s="164">
        <v>0.25</v>
      </c>
      <c r="I84" s="165" t="s">
        <v>25</v>
      </c>
      <c r="J84" s="13" t="s">
        <v>2612</v>
      </c>
      <c r="K84" s="165" t="s">
        <v>28</v>
      </c>
      <c r="L84" s="206" t="s">
        <v>2632</v>
      </c>
      <c r="M84" s="85">
        <f>M83</f>
        <v>1</v>
      </c>
      <c r="N84" s="15">
        <f t="shared" si="4"/>
        <v>0.99</v>
      </c>
      <c r="O84" s="78">
        <f t="shared" si="5"/>
        <v>0</v>
      </c>
      <c r="P84" s="78">
        <f t="shared" si="6"/>
        <v>0.2475</v>
      </c>
      <c r="Q84" s="153">
        <f t="shared" si="7"/>
        <v>2.5000000000000022E-3</v>
      </c>
      <c r="R84" s="558"/>
    </row>
    <row r="85" spans="2:18" s="3" customFormat="1" ht="27.95" customHeight="1">
      <c r="B85" s="563"/>
      <c r="C85" s="244"/>
      <c r="D85" s="20"/>
      <c r="E85" s="21"/>
      <c r="F85" s="31"/>
      <c r="G85" s="168" t="s">
        <v>887</v>
      </c>
      <c r="H85" s="164">
        <v>0.25</v>
      </c>
      <c r="I85" s="165" t="s">
        <v>25</v>
      </c>
      <c r="J85" s="13" t="s">
        <v>2612</v>
      </c>
      <c r="K85" s="165" t="s">
        <v>28</v>
      </c>
      <c r="L85" s="206" t="s">
        <v>2632</v>
      </c>
      <c r="M85" s="85">
        <f>M84</f>
        <v>1</v>
      </c>
      <c r="N85" s="15">
        <f t="shared" si="4"/>
        <v>0.99</v>
      </c>
      <c r="O85" s="78">
        <f t="shared" si="5"/>
        <v>0</v>
      </c>
      <c r="P85" s="78">
        <f t="shared" si="6"/>
        <v>0.2475</v>
      </c>
      <c r="Q85" s="153">
        <f t="shared" si="7"/>
        <v>2.5000000000000022E-3</v>
      </c>
      <c r="R85" s="558"/>
    </row>
    <row r="86" spans="2:18" s="3" customFormat="1" ht="27.95" customHeight="1">
      <c r="B86" s="563"/>
      <c r="C86" s="244"/>
      <c r="D86" s="20"/>
      <c r="E86" s="21"/>
      <c r="F86" s="31"/>
      <c r="G86" s="186" t="s">
        <v>359</v>
      </c>
      <c r="H86" s="183">
        <v>0.25</v>
      </c>
      <c r="I86" s="165" t="s">
        <v>25</v>
      </c>
      <c r="J86" s="13" t="s">
        <v>2612</v>
      </c>
      <c r="K86" s="165" t="s">
        <v>28</v>
      </c>
      <c r="L86" s="206" t="s">
        <v>2632</v>
      </c>
      <c r="M86" s="93">
        <f>M85</f>
        <v>1</v>
      </c>
      <c r="N86" s="15">
        <f t="shared" si="4"/>
        <v>0.99</v>
      </c>
      <c r="O86" s="78">
        <f t="shared" si="5"/>
        <v>0</v>
      </c>
      <c r="P86" s="78">
        <f t="shared" si="6"/>
        <v>0.2475</v>
      </c>
      <c r="Q86" s="153">
        <f t="shared" si="7"/>
        <v>2.5000000000000022E-3</v>
      </c>
      <c r="R86" s="558"/>
    </row>
    <row r="87" spans="2:18" s="3" customFormat="1" ht="27.95" customHeight="1">
      <c r="B87" s="563"/>
      <c r="C87" s="244"/>
      <c r="D87" s="17" t="s">
        <v>2562</v>
      </c>
      <c r="E87" s="18" t="s">
        <v>22</v>
      </c>
      <c r="F87" s="19" t="s">
        <v>819</v>
      </c>
      <c r="G87" s="14" t="s">
        <v>12</v>
      </c>
      <c r="H87" s="15">
        <v>0.4</v>
      </c>
      <c r="I87" s="179" t="s">
        <v>19</v>
      </c>
      <c r="J87" s="12" t="s">
        <v>80</v>
      </c>
      <c r="K87" s="16" t="s">
        <v>18</v>
      </c>
      <c r="L87" s="12" t="s">
        <v>109</v>
      </c>
      <c r="M87" s="85">
        <v>2</v>
      </c>
      <c r="N87" s="15">
        <f t="shared" si="4"/>
        <v>0</v>
      </c>
      <c r="O87" s="78">
        <f t="shared" si="5"/>
        <v>0.8</v>
      </c>
      <c r="P87" s="78">
        <f t="shared" si="6"/>
        <v>0</v>
      </c>
      <c r="Q87" s="153">
        <f t="shared" si="7"/>
        <v>0</v>
      </c>
      <c r="R87" s="238"/>
    </row>
    <row r="88" spans="2:18" s="3" customFormat="1" ht="27.95" customHeight="1">
      <c r="B88" s="563"/>
      <c r="C88" s="244"/>
      <c r="D88" s="20"/>
      <c r="E88" s="21"/>
      <c r="F88" s="31"/>
      <c r="G88" s="14" t="s">
        <v>13</v>
      </c>
      <c r="H88" s="15">
        <v>0.4</v>
      </c>
      <c r="I88" s="165" t="s">
        <v>25</v>
      </c>
      <c r="J88" s="13" t="s">
        <v>2612</v>
      </c>
      <c r="K88" s="165" t="s">
        <v>28</v>
      </c>
      <c r="L88" s="206" t="s">
        <v>2632</v>
      </c>
      <c r="M88" s="209">
        <f>M87</f>
        <v>2</v>
      </c>
      <c r="N88" s="15">
        <f t="shared" si="4"/>
        <v>0.99</v>
      </c>
      <c r="O88" s="78">
        <f t="shared" si="5"/>
        <v>0</v>
      </c>
      <c r="P88" s="78">
        <f t="shared" si="6"/>
        <v>0.79200000000000004</v>
      </c>
      <c r="Q88" s="153">
        <f t="shared" si="7"/>
        <v>8.0000000000000071E-3</v>
      </c>
      <c r="R88" s="238"/>
    </row>
    <row r="89" spans="2:18" s="3" customFormat="1" ht="27.95" customHeight="1">
      <c r="B89" s="563"/>
      <c r="C89" s="244"/>
      <c r="D89" s="20"/>
      <c r="E89" s="21"/>
      <c r="F89" s="31"/>
      <c r="G89" s="90" t="s">
        <v>14</v>
      </c>
      <c r="H89" s="172">
        <v>0.2</v>
      </c>
      <c r="I89" s="179" t="s">
        <v>19</v>
      </c>
      <c r="J89" s="12" t="s">
        <v>80</v>
      </c>
      <c r="K89" s="16" t="s">
        <v>18</v>
      </c>
      <c r="L89" s="12" t="s">
        <v>109</v>
      </c>
      <c r="M89" s="85">
        <f>M88</f>
        <v>2</v>
      </c>
      <c r="N89" s="15">
        <f t="shared" si="4"/>
        <v>0</v>
      </c>
      <c r="O89" s="78">
        <f t="shared" si="5"/>
        <v>0.4</v>
      </c>
      <c r="P89" s="78">
        <f t="shared" si="6"/>
        <v>0</v>
      </c>
      <c r="Q89" s="153">
        <f t="shared" si="7"/>
        <v>0</v>
      </c>
      <c r="R89" s="238"/>
    </row>
    <row r="90" spans="2:18" s="3" customFormat="1" ht="27.95" customHeight="1">
      <c r="B90" s="563"/>
      <c r="C90" s="244"/>
      <c r="D90" s="17" t="s">
        <v>2563</v>
      </c>
      <c r="E90" s="18" t="s">
        <v>890</v>
      </c>
      <c r="F90" s="19" t="s">
        <v>1794</v>
      </c>
      <c r="G90" s="14" t="s">
        <v>12</v>
      </c>
      <c r="H90" s="15">
        <v>0.8</v>
      </c>
      <c r="I90" s="179" t="s">
        <v>25</v>
      </c>
      <c r="J90" s="13" t="s">
        <v>2612</v>
      </c>
      <c r="K90" s="165" t="s">
        <v>28</v>
      </c>
      <c r="L90" s="206" t="s">
        <v>2632</v>
      </c>
      <c r="M90" s="85">
        <v>0.2</v>
      </c>
      <c r="N90" s="15">
        <f t="shared" si="4"/>
        <v>0.99</v>
      </c>
      <c r="O90" s="78">
        <f t="shared" si="5"/>
        <v>0</v>
      </c>
      <c r="P90" s="78">
        <f t="shared" si="6"/>
        <v>0.15840000000000004</v>
      </c>
      <c r="Q90" s="153">
        <f t="shared" si="7"/>
        <v>1.6000000000000018E-3</v>
      </c>
      <c r="R90" s="238"/>
    </row>
    <row r="91" spans="2:18" s="3" customFormat="1" ht="27.95" customHeight="1">
      <c r="B91" s="563"/>
      <c r="C91" s="244"/>
      <c r="D91" s="20"/>
      <c r="E91" s="21"/>
      <c r="F91" s="31"/>
      <c r="G91" s="14" t="s">
        <v>13</v>
      </c>
      <c r="H91" s="15">
        <v>0.1</v>
      </c>
      <c r="I91" s="165" t="s">
        <v>19</v>
      </c>
      <c r="J91" s="12" t="s">
        <v>80</v>
      </c>
      <c r="K91" s="16" t="s">
        <v>18</v>
      </c>
      <c r="L91" s="12" t="s">
        <v>109</v>
      </c>
      <c r="M91" s="85">
        <f>M90</f>
        <v>0.2</v>
      </c>
      <c r="N91" s="15">
        <f t="shared" si="4"/>
        <v>0</v>
      </c>
      <c r="O91" s="78">
        <f t="shared" si="5"/>
        <v>2.0000000000000004E-2</v>
      </c>
      <c r="P91" s="78">
        <f t="shared" si="6"/>
        <v>0</v>
      </c>
      <c r="Q91" s="153">
        <f t="shared" si="7"/>
        <v>0</v>
      </c>
      <c r="R91" s="238"/>
    </row>
    <row r="92" spans="2:18" s="3" customFormat="1" ht="27.95" customHeight="1">
      <c r="B92" s="563"/>
      <c r="C92" s="244"/>
      <c r="D92" s="20"/>
      <c r="E92" s="21"/>
      <c r="F92" s="31"/>
      <c r="G92" s="90" t="s">
        <v>14</v>
      </c>
      <c r="H92" s="172">
        <v>0.1</v>
      </c>
      <c r="I92" s="179" t="s">
        <v>19</v>
      </c>
      <c r="J92" s="12" t="s">
        <v>80</v>
      </c>
      <c r="K92" s="16" t="s">
        <v>18</v>
      </c>
      <c r="L92" s="12" t="s">
        <v>109</v>
      </c>
      <c r="M92" s="93">
        <f>M91</f>
        <v>0.2</v>
      </c>
      <c r="N92" s="15">
        <f t="shared" si="4"/>
        <v>0</v>
      </c>
      <c r="O92" s="78">
        <f t="shared" si="5"/>
        <v>2.0000000000000004E-2</v>
      </c>
      <c r="P92" s="78">
        <f t="shared" si="6"/>
        <v>0</v>
      </c>
      <c r="Q92" s="153">
        <f t="shared" si="7"/>
        <v>0</v>
      </c>
      <c r="R92" s="238"/>
    </row>
    <row r="93" spans="2:18" s="3" customFormat="1" ht="27.95" customHeight="1">
      <c r="B93" s="563"/>
      <c r="C93" s="218" t="s">
        <v>2564</v>
      </c>
      <c r="D93" s="17" t="s">
        <v>2565</v>
      </c>
      <c r="E93" s="18" t="s">
        <v>890</v>
      </c>
      <c r="F93" s="19" t="s">
        <v>1291</v>
      </c>
      <c r="G93" s="14" t="s">
        <v>12</v>
      </c>
      <c r="H93" s="15">
        <v>0.8</v>
      </c>
      <c r="I93" s="165" t="s">
        <v>25</v>
      </c>
      <c r="J93" s="13" t="s">
        <v>2614</v>
      </c>
      <c r="K93" s="165" t="s">
        <v>28</v>
      </c>
      <c r="L93" s="206" t="s">
        <v>2632</v>
      </c>
      <c r="M93" s="85">
        <v>0.2</v>
      </c>
      <c r="N93" s="15">
        <f t="shared" si="4"/>
        <v>0.99</v>
      </c>
      <c r="O93" s="78">
        <f t="shared" si="5"/>
        <v>0</v>
      </c>
      <c r="P93" s="78">
        <f t="shared" si="6"/>
        <v>0.15840000000000004</v>
      </c>
      <c r="Q93" s="153">
        <f t="shared" si="7"/>
        <v>1.6000000000000018E-3</v>
      </c>
      <c r="R93" s="238"/>
    </row>
    <row r="94" spans="2:18" s="3" customFormat="1" ht="27.95" customHeight="1">
      <c r="B94" s="563"/>
      <c r="C94" s="244"/>
      <c r="D94" s="20"/>
      <c r="E94" s="21"/>
      <c r="F94" s="31"/>
      <c r="G94" s="14" t="s">
        <v>13</v>
      </c>
      <c r="H94" s="15">
        <v>0.1</v>
      </c>
      <c r="I94" s="165" t="s">
        <v>19</v>
      </c>
      <c r="J94" s="13" t="s">
        <v>946</v>
      </c>
      <c r="K94" s="165" t="s">
        <v>18</v>
      </c>
      <c r="L94" s="13" t="s">
        <v>109</v>
      </c>
      <c r="M94" s="85">
        <f>M93</f>
        <v>0.2</v>
      </c>
      <c r="N94" s="15">
        <f t="shared" si="4"/>
        <v>0</v>
      </c>
      <c r="O94" s="78">
        <f t="shared" si="5"/>
        <v>2.0000000000000004E-2</v>
      </c>
      <c r="P94" s="78">
        <f t="shared" si="6"/>
        <v>0</v>
      </c>
      <c r="Q94" s="153">
        <f t="shared" si="7"/>
        <v>0</v>
      </c>
      <c r="R94" s="238"/>
    </row>
    <row r="95" spans="2:18" s="3" customFormat="1" ht="27.95" customHeight="1">
      <c r="B95" s="563"/>
      <c r="C95" s="244"/>
      <c r="D95" s="20"/>
      <c r="E95" s="21"/>
      <c r="F95" s="31"/>
      <c r="G95" s="90" t="s">
        <v>14</v>
      </c>
      <c r="H95" s="172">
        <v>0.1</v>
      </c>
      <c r="I95" s="179" t="s">
        <v>19</v>
      </c>
      <c r="J95" s="13" t="s">
        <v>946</v>
      </c>
      <c r="K95" s="165" t="s">
        <v>18</v>
      </c>
      <c r="L95" s="13" t="s">
        <v>109</v>
      </c>
      <c r="M95" s="93">
        <f>M94</f>
        <v>0.2</v>
      </c>
      <c r="N95" s="15">
        <f t="shared" si="4"/>
        <v>0</v>
      </c>
      <c r="O95" s="78">
        <f t="shared" si="5"/>
        <v>2.0000000000000004E-2</v>
      </c>
      <c r="P95" s="78">
        <f t="shared" si="6"/>
        <v>0</v>
      </c>
      <c r="Q95" s="153">
        <f t="shared" si="7"/>
        <v>0</v>
      </c>
      <c r="R95" s="238"/>
    </row>
    <row r="96" spans="2:18" s="3" customFormat="1" ht="27.95" customHeight="1">
      <c r="B96" s="563"/>
      <c r="C96" s="244"/>
      <c r="D96" s="17" t="s">
        <v>2566</v>
      </c>
      <c r="E96" s="18" t="s">
        <v>890</v>
      </c>
      <c r="F96" s="19" t="s">
        <v>1292</v>
      </c>
      <c r="G96" s="14" t="s">
        <v>12</v>
      </c>
      <c r="H96" s="15">
        <v>0.8</v>
      </c>
      <c r="I96" s="179" t="s">
        <v>19</v>
      </c>
      <c r="J96" s="13" t="s">
        <v>946</v>
      </c>
      <c r="K96" s="165" t="s">
        <v>18</v>
      </c>
      <c r="L96" s="13" t="s">
        <v>109</v>
      </c>
      <c r="M96" s="85">
        <v>0.2</v>
      </c>
      <c r="N96" s="15">
        <f t="shared" si="4"/>
        <v>0</v>
      </c>
      <c r="O96" s="78">
        <f t="shared" si="5"/>
        <v>0.16000000000000003</v>
      </c>
      <c r="P96" s="78">
        <f t="shared" si="6"/>
        <v>0</v>
      </c>
      <c r="Q96" s="153">
        <f t="shared" si="7"/>
        <v>0</v>
      </c>
      <c r="R96" s="238"/>
    </row>
    <row r="97" spans="2:18" s="3" customFormat="1" ht="27.95" customHeight="1">
      <c r="B97" s="563"/>
      <c r="C97" s="244"/>
      <c r="D97" s="20"/>
      <c r="E97" s="21"/>
      <c r="F97" s="31"/>
      <c r="G97" s="14" t="s">
        <v>13</v>
      </c>
      <c r="H97" s="15">
        <v>0.1</v>
      </c>
      <c r="I97" s="165" t="s">
        <v>25</v>
      </c>
      <c r="J97" s="13" t="s">
        <v>2613</v>
      </c>
      <c r="K97" s="165" t="s">
        <v>28</v>
      </c>
      <c r="L97" s="206" t="s">
        <v>2632</v>
      </c>
      <c r="M97" s="85">
        <f>M96</f>
        <v>0.2</v>
      </c>
      <c r="N97" s="15">
        <f t="shared" si="4"/>
        <v>0.99</v>
      </c>
      <c r="O97" s="78">
        <f t="shared" si="5"/>
        <v>0</v>
      </c>
      <c r="P97" s="78">
        <f t="shared" si="6"/>
        <v>1.9800000000000005E-2</v>
      </c>
      <c r="Q97" s="153">
        <f t="shared" si="7"/>
        <v>2.0000000000000023E-4</v>
      </c>
      <c r="R97" s="238"/>
    </row>
    <row r="98" spans="2:18" s="3" customFormat="1" ht="27.95" customHeight="1">
      <c r="B98" s="563"/>
      <c r="C98" s="244"/>
      <c r="D98" s="20"/>
      <c r="E98" s="21"/>
      <c r="F98" s="31"/>
      <c r="G98" s="90" t="s">
        <v>14</v>
      </c>
      <c r="H98" s="172">
        <v>0.1</v>
      </c>
      <c r="I98" s="179" t="s">
        <v>19</v>
      </c>
      <c r="J98" s="13" t="s">
        <v>946</v>
      </c>
      <c r="K98" s="165" t="s">
        <v>18</v>
      </c>
      <c r="L98" s="13" t="s">
        <v>109</v>
      </c>
      <c r="M98" s="93">
        <f>M97</f>
        <v>0.2</v>
      </c>
      <c r="N98" s="15">
        <f t="shared" si="4"/>
        <v>0</v>
      </c>
      <c r="O98" s="78">
        <f t="shared" si="5"/>
        <v>2.0000000000000004E-2</v>
      </c>
      <c r="P98" s="78">
        <f t="shared" si="6"/>
        <v>0</v>
      </c>
      <c r="Q98" s="153">
        <f t="shared" si="7"/>
        <v>0</v>
      </c>
      <c r="R98" s="238"/>
    </row>
    <row r="99" spans="2:18" s="3" customFormat="1" ht="27.95" customHeight="1">
      <c r="B99" s="563"/>
      <c r="C99" s="244"/>
      <c r="D99" s="17" t="s">
        <v>2567</v>
      </c>
      <c r="E99" s="18" t="s">
        <v>1240</v>
      </c>
      <c r="F99" s="19" t="s">
        <v>1295</v>
      </c>
      <c r="G99" s="168" t="s">
        <v>1326</v>
      </c>
      <c r="H99" s="164">
        <v>0.3</v>
      </c>
      <c r="I99" s="165" t="s">
        <v>25</v>
      </c>
      <c r="J99" s="13" t="s">
        <v>2613</v>
      </c>
      <c r="K99" s="165" t="s">
        <v>28</v>
      </c>
      <c r="L99" s="206" t="s">
        <v>2632</v>
      </c>
      <c r="M99" s="85">
        <v>10</v>
      </c>
      <c r="N99" s="15">
        <f t="shared" si="4"/>
        <v>0.99</v>
      </c>
      <c r="O99" s="78">
        <f t="shared" si="5"/>
        <v>0</v>
      </c>
      <c r="P99" s="78">
        <f t="shared" si="6"/>
        <v>2.9699999999999998</v>
      </c>
      <c r="Q99" s="153">
        <f t="shared" si="7"/>
        <v>3.0000000000000027E-2</v>
      </c>
      <c r="R99" s="557" t="s">
        <v>4480</v>
      </c>
    </row>
    <row r="100" spans="2:18" s="3" customFormat="1" ht="27.95" customHeight="1">
      <c r="B100" s="563"/>
      <c r="C100" s="244"/>
      <c r="D100" s="20"/>
      <c r="E100" s="21"/>
      <c r="F100" s="31"/>
      <c r="G100" s="168" t="s">
        <v>1327</v>
      </c>
      <c r="H100" s="164">
        <v>0.3</v>
      </c>
      <c r="I100" s="161" t="s">
        <v>25</v>
      </c>
      <c r="J100" s="13" t="s">
        <v>2613</v>
      </c>
      <c r="K100" s="161" t="s">
        <v>28</v>
      </c>
      <c r="L100" s="206" t="s">
        <v>2632</v>
      </c>
      <c r="M100" s="85">
        <f>M99</f>
        <v>10</v>
      </c>
      <c r="N100" s="15">
        <f t="shared" si="4"/>
        <v>0.99</v>
      </c>
      <c r="O100" s="78">
        <f t="shared" si="5"/>
        <v>0</v>
      </c>
      <c r="P100" s="78">
        <f t="shared" si="6"/>
        <v>2.9699999999999998</v>
      </c>
      <c r="Q100" s="153">
        <f t="shared" si="7"/>
        <v>3.0000000000000027E-2</v>
      </c>
      <c r="R100" s="558"/>
    </row>
    <row r="101" spans="2:18" s="3" customFormat="1" ht="27.95" customHeight="1">
      <c r="B101" s="563"/>
      <c r="C101" s="244"/>
      <c r="D101" s="20"/>
      <c r="E101" s="21"/>
      <c r="F101" s="31"/>
      <c r="G101" s="168" t="s">
        <v>1328</v>
      </c>
      <c r="H101" s="164">
        <v>0.3</v>
      </c>
      <c r="I101" s="165" t="s">
        <v>25</v>
      </c>
      <c r="J101" s="162" t="s">
        <v>2615</v>
      </c>
      <c r="K101" s="161" t="s">
        <v>28</v>
      </c>
      <c r="L101" s="206" t="s">
        <v>2632</v>
      </c>
      <c r="M101" s="85">
        <f>M100</f>
        <v>10</v>
      </c>
      <c r="N101" s="15">
        <f t="shared" si="4"/>
        <v>0.99</v>
      </c>
      <c r="O101" s="78">
        <f t="shared" si="5"/>
        <v>0</v>
      </c>
      <c r="P101" s="78">
        <f t="shared" si="6"/>
        <v>2.9699999999999998</v>
      </c>
      <c r="Q101" s="153">
        <f t="shared" si="7"/>
        <v>3.0000000000000027E-2</v>
      </c>
      <c r="R101" s="558"/>
    </row>
    <row r="102" spans="2:18" s="3" customFormat="1" ht="39.950000000000003" customHeight="1">
      <c r="B102" s="563"/>
      <c r="C102" s="244"/>
      <c r="D102" s="20"/>
      <c r="E102" s="21"/>
      <c r="F102" s="31"/>
      <c r="G102" s="168" t="s">
        <v>1329</v>
      </c>
      <c r="H102" s="164">
        <v>0.1</v>
      </c>
      <c r="I102" s="165" t="s">
        <v>25</v>
      </c>
      <c r="J102" s="162" t="s">
        <v>2616</v>
      </c>
      <c r="K102" s="165" t="s">
        <v>28</v>
      </c>
      <c r="L102" s="206" t="s">
        <v>2632</v>
      </c>
      <c r="M102" s="93">
        <f>M101</f>
        <v>10</v>
      </c>
      <c r="N102" s="15">
        <f t="shared" si="4"/>
        <v>0.99</v>
      </c>
      <c r="O102" s="78">
        <f t="shared" si="5"/>
        <v>0</v>
      </c>
      <c r="P102" s="78">
        <f t="shared" si="6"/>
        <v>0.99</v>
      </c>
      <c r="Q102" s="153">
        <f t="shared" si="7"/>
        <v>1.0000000000000009E-2</v>
      </c>
      <c r="R102" s="559"/>
    </row>
    <row r="103" spans="2:18" s="3" customFormat="1" ht="27.95" customHeight="1">
      <c r="B103" s="563"/>
      <c r="C103" s="244"/>
      <c r="D103" s="17" t="s">
        <v>2568</v>
      </c>
      <c r="E103" s="18" t="s">
        <v>890</v>
      </c>
      <c r="F103" s="19" t="s">
        <v>1291</v>
      </c>
      <c r="G103" s="14" t="s">
        <v>12</v>
      </c>
      <c r="H103" s="15">
        <v>0.8</v>
      </c>
      <c r="I103" s="165" t="s">
        <v>25</v>
      </c>
      <c r="J103" s="13" t="s">
        <v>2613</v>
      </c>
      <c r="K103" s="161" t="s">
        <v>28</v>
      </c>
      <c r="L103" s="206" t="s">
        <v>2632</v>
      </c>
      <c r="M103" s="85">
        <v>0.2</v>
      </c>
      <c r="N103" s="15">
        <f t="shared" si="4"/>
        <v>0.99</v>
      </c>
      <c r="O103" s="78">
        <f t="shared" si="5"/>
        <v>0</v>
      </c>
      <c r="P103" s="78">
        <f t="shared" si="6"/>
        <v>0.15840000000000004</v>
      </c>
      <c r="Q103" s="153">
        <f t="shared" si="7"/>
        <v>1.6000000000000018E-3</v>
      </c>
      <c r="R103" s="238"/>
    </row>
    <row r="104" spans="2:18" s="3" customFormat="1" ht="27.95" customHeight="1">
      <c r="B104" s="563"/>
      <c r="C104" s="244"/>
      <c r="D104" s="20"/>
      <c r="E104" s="21"/>
      <c r="F104" s="31"/>
      <c r="G104" s="14" t="s">
        <v>13</v>
      </c>
      <c r="H104" s="15">
        <v>0.1</v>
      </c>
      <c r="I104" s="165" t="s">
        <v>19</v>
      </c>
      <c r="J104" s="13" t="s">
        <v>946</v>
      </c>
      <c r="K104" s="165" t="s">
        <v>18</v>
      </c>
      <c r="L104" s="13" t="s">
        <v>109</v>
      </c>
      <c r="M104" s="85">
        <f>M103</f>
        <v>0.2</v>
      </c>
      <c r="N104" s="15">
        <f t="shared" si="4"/>
        <v>0</v>
      </c>
      <c r="O104" s="78">
        <f t="shared" si="5"/>
        <v>2.0000000000000004E-2</v>
      </c>
      <c r="P104" s="78">
        <f t="shared" si="6"/>
        <v>0</v>
      </c>
      <c r="Q104" s="153">
        <f t="shared" si="7"/>
        <v>0</v>
      </c>
      <c r="R104" s="238"/>
    </row>
    <row r="105" spans="2:18" s="3" customFormat="1" ht="27.95" customHeight="1">
      <c r="B105" s="563"/>
      <c r="C105" s="244"/>
      <c r="D105" s="20"/>
      <c r="E105" s="21"/>
      <c r="F105" s="31"/>
      <c r="G105" s="90" t="s">
        <v>14</v>
      </c>
      <c r="H105" s="172">
        <v>0.1</v>
      </c>
      <c r="I105" s="179" t="s">
        <v>19</v>
      </c>
      <c r="J105" s="13" t="s">
        <v>946</v>
      </c>
      <c r="K105" s="165" t="s">
        <v>18</v>
      </c>
      <c r="L105" s="13" t="s">
        <v>109</v>
      </c>
      <c r="M105" s="93">
        <f>M104</f>
        <v>0.2</v>
      </c>
      <c r="N105" s="15">
        <f t="shared" si="4"/>
        <v>0</v>
      </c>
      <c r="O105" s="78">
        <f t="shared" si="5"/>
        <v>2.0000000000000004E-2</v>
      </c>
      <c r="P105" s="78">
        <f t="shared" si="6"/>
        <v>0</v>
      </c>
      <c r="Q105" s="153">
        <f t="shared" si="7"/>
        <v>0</v>
      </c>
      <c r="R105" s="238"/>
    </row>
    <row r="106" spans="2:18" s="3" customFormat="1" ht="27.95" customHeight="1">
      <c r="B106" s="563"/>
      <c r="C106" s="244"/>
      <c r="D106" s="17" t="s">
        <v>2569</v>
      </c>
      <c r="E106" s="18" t="s">
        <v>1788</v>
      </c>
      <c r="F106" s="19" t="s">
        <v>1802</v>
      </c>
      <c r="G106" s="168" t="s">
        <v>356</v>
      </c>
      <c r="H106" s="164">
        <v>0.25</v>
      </c>
      <c r="I106" s="165" t="s">
        <v>25</v>
      </c>
      <c r="J106" s="13" t="s">
        <v>2617</v>
      </c>
      <c r="K106" s="165" t="s">
        <v>28</v>
      </c>
      <c r="L106" s="206" t="s">
        <v>2632</v>
      </c>
      <c r="M106" s="85">
        <v>10</v>
      </c>
      <c r="N106" s="15">
        <f t="shared" si="4"/>
        <v>0.99</v>
      </c>
      <c r="O106" s="78">
        <f t="shared" si="5"/>
        <v>0</v>
      </c>
      <c r="P106" s="78">
        <f t="shared" si="6"/>
        <v>2.4750000000000001</v>
      </c>
      <c r="Q106" s="153">
        <f t="shared" si="7"/>
        <v>2.5000000000000022E-2</v>
      </c>
      <c r="R106" s="238"/>
    </row>
    <row r="107" spans="2:18" s="3" customFormat="1" ht="27.95" customHeight="1">
      <c r="B107" s="563"/>
      <c r="C107" s="244"/>
      <c r="D107" s="20"/>
      <c r="E107" s="21"/>
      <c r="F107" s="31"/>
      <c r="G107" s="168" t="s">
        <v>886</v>
      </c>
      <c r="H107" s="164">
        <v>0.25</v>
      </c>
      <c r="I107" s="16" t="s">
        <v>25</v>
      </c>
      <c r="J107" s="13" t="s">
        <v>2617</v>
      </c>
      <c r="K107" s="16" t="s">
        <v>28</v>
      </c>
      <c r="L107" s="206" t="s">
        <v>2632</v>
      </c>
      <c r="M107" s="85">
        <f>M106</f>
        <v>10</v>
      </c>
      <c r="N107" s="15">
        <f t="shared" si="4"/>
        <v>0.99</v>
      </c>
      <c r="O107" s="78">
        <f t="shared" si="5"/>
        <v>0</v>
      </c>
      <c r="P107" s="78">
        <f t="shared" si="6"/>
        <v>2.4750000000000001</v>
      </c>
      <c r="Q107" s="153">
        <f t="shared" si="7"/>
        <v>2.5000000000000022E-2</v>
      </c>
      <c r="R107" s="238"/>
    </row>
    <row r="108" spans="2:18" s="3" customFormat="1" ht="27.95" customHeight="1">
      <c r="B108" s="563"/>
      <c r="C108" s="244"/>
      <c r="D108" s="20"/>
      <c r="E108" s="21"/>
      <c r="F108" s="31"/>
      <c r="G108" s="168" t="s">
        <v>887</v>
      </c>
      <c r="H108" s="164">
        <v>0.25</v>
      </c>
      <c r="I108" s="16" t="s">
        <v>25</v>
      </c>
      <c r="J108" s="13" t="s">
        <v>2617</v>
      </c>
      <c r="K108" s="16" t="s">
        <v>28</v>
      </c>
      <c r="L108" s="206" t="s">
        <v>2632</v>
      </c>
      <c r="M108" s="85">
        <f>M107</f>
        <v>10</v>
      </c>
      <c r="N108" s="15">
        <f t="shared" si="4"/>
        <v>0.99</v>
      </c>
      <c r="O108" s="78">
        <f t="shared" si="5"/>
        <v>0</v>
      </c>
      <c r="P108" s="78">
        <f t="shared" si="6"/>
        <v>2.4750000000000001</v>
      </c>
      <c r="Q108" s="153">
        <f t="shared" si="7"/>
        <v>2.5000000000000022E-2</v>
      </c>
      <c r="R108" s="238"/>
    </row>
    <row r="109" spans="2:18" s="3" customFormat="1" ht="27.95" customHeight="1">
      <c r="B109" s="563"/>
      <c r="C109" s="244"/>
      <c r="D109" s="20"/>
      <c r="E109" s="21"/>
      <c r="F109" s="31"/>
      <c r="G109" s="186" t="s">
        <v>359</v>
      </c>
      <c r="H109" s="183">
        <v>0.25</v>
      </c>
      <c r="I109" s="165" t="s">
        <v>25</v>
      </c>
      <c r="J109" s="13" t="s">
        <v>2617</v>
      </c>
      <c r="K109" s="165" t="s">
        <v>28</v>
      </c>
      <c r="L109" s="206" t="s">
        <v>2632</v>
      </c>
      <c r="M109" s="93">
        <f>M108</f>
        <v>10</v>
      </c>
      <c r="N109" s="15">
        <f t="shared" si="4"/>
        <v>0.99</v>
      </c>
      <c r="O109" s="78">
        <f t="shared" si="5"/>
        <v>0</v>
      </c>
      <c r="P109" s="78">
        <f t="shared" si="6"/>
        <v>2.4750000000000001</v>
      </c>
      <c r="Q109" s="153">
        <f t="shared" si="7"/>
        <v>2.5000000000000022E-2</v>
      </c>
      <c r="R109" s="238"/>
    </row>
    <row r="110" spans="2:18" s="3" customFormat="1" ht="27.95" customHeight="1">
      <c r="B110" s="563"/>
      <c r="C110" s="244"/>
      <c r="D110" s="17" t="s">
        <v>2570</v>
      </c>
      <c r="E110" s="18" t="s">
        <v>890</v>
      </c>
      <c r="F110" s="19" t="s">
        <v>1302</v>
      </c>
      <c r="G110" s="14" t="s">
        <v>12</v>
      </c>
      <c r="H110" s="15">
        <v>0.8</v>
      </c>
      <c r="I110" s="27" t="s">
        <v>25</v>
      </c>
      <c r="J110" s="13" t="s">
        <v>2617</v>
      </c>
      <c r="K110" s="27" t="s">
        <v>28</v>
      </c>
      <c r="L110" s="206" t="s">
        <v>2632</v>
      </c>
      <c r="M110" s="85">
        <v>0.2</v>
      </c>
      <c r="N110" s="15">
        <f t="shared" si="4"/>
        <v>0.99</v>
      </c>
      <c r="O110" s="78">
        <f t="shared" si="5"/>
        <v>0</v>
      </c>
      <c r="P110" s="78">
        <f t="shared" si="6"/>
        <v>0.15840000000000004</v>
      </c>
      <c r="Q110" s="153">
        <f t="shared" si="7"/>
        <v>1.6000000000000018E-3</v>
      </c>
      <c r="R110" s="238"/>
    </row>
    <row r="111" spans="2:18" s="3" customFormat="1" ht="27.95" customHeight="1">
      <c r="B111" s="563"/>
      <c r="C111" s="244"/>
      <c r="D111" s="20"/>
      <c r="E111" s="21"/>
      <c r="F111" s="31"/>
      <c r="G111" s="14" t="s">
        <v>13</v>
      </c>
      <c r="H111" s="15">
        <v>0.1</v>
      </c>
      <c r="I111" s="16" t="s">
        <v>25</v>
      </c>
      <c r="J111" s="11" t="s">
        <v>2618</v>
      </c>
      <c r="K111" s="27" t="s">
        <v>28</v>
      </c>
      <c r="L111" s="206" t="s">
        <v>2632</v>
      </c>
      <c r="M111" s="85">
        <f>M110</f>
        <v>0.2</v>
      </c>
      <c r="N111" s="15">
        <f t="shared" si="4"/>
        <v>0.99</v>
      </c>
      <c r="O111" s="78">
        <f t="shared" si="5"/>
        <v>0</v>
      </c>
      <c r="P111" s="78">
        <f t="shared" si="6"/>
        <v>1.9800000000000005E-2</v>
      </c>
      <c r="Q111" s="153">
        <f t="shared" si="7"/>
        <v>2.0000000000000023E-4</v>
      </c>
      <c r="R111" s="238"/>
    </row>
    <row r="112" spans="2:18" s="3" customFormat="1" ht="27.95" customHeight="1">
      <c r="B112" s="563"/>
      <c r="C112" s="244"/>
      <c r="D112" s="20"/>
      <c r="E112" s="21"/>
      <c r="F112" s="31"/>
      <c r="G112" s="90" t="s">
        <v>14</v>
      </c>
      <c r="H112" s="172">
        <v>0.1</v>
      </c>
      <c r="I112" s="16" t="s">
        <v>19</v>
      </c>
      <c r="J112" s="12" t="s">
        <v>80</v>
      </c>
      <c r="K112" s="16" t="s">
        <v>18</v>
      </c>
      <c r="L112" s="12" t="s">
        <v>109</v>
      </c>
      <c r="M112" s="93">
        <f>M111</f>
        <v>0.2</v>
      </c>
      <c r="N112" s="15">
        <f t="shared" si="4"/>
        <v>0</v>
      </c>
      <c r="O112" s="78">
        <f t="shared" si="5"/>
        <v>2.0000000000000004E-2</v>
      </c>
      <c r="P112" s="78">
        <f t="shared" si="6"/>
        <v>0</v>
      </c>
      <c r="Q112" s="153">
        <f t="shared" si="7"/>
        <v>0</v>
      </c>
      <c r="R112" s="238"/>
    </row>
    <row r="113" spans="2:18" s="3" customFormat="1" ht="27.95" customHeight="1">
      <c r="B113" s="563"/>
      <c r="C113" s="244"/>
      <c r="D113" s="17" t="s">
        <v>2571</v>
      </c>
      <c r="E113" s="18" t="s">
        <v>890</v>
      </c>
      <c r="F113" s="19" t="s">
        <v>905</v>
      </c>
      <c r="G113" s="14" t="s">
        <v>12</v>
      </c>
      <c r="H113" s="15">
        <v>0.8</v>
      </c>
      <c r="I113" s="165" t="s">
        <v>25</v>
      </c>
      <c r="J113" s="208" t="s">
        <v>2619</v>
      </c>
      <c r="K113" s="165" t="s">
        <v>28</v>
      </c>
      <c r="L113" s="206" t="s">
        <v>2632</v>
      </c>
      <c r="M113" s="85">
        <v>0.2</v>
      </c>
      <c r="N113" s="15">
        <f t="shared" si="4"/>
        <v>0.99</v>
      </c>
      <c r="O113" s="78">
        <f t="shared" si="5"/>
        <v>0</v>
      </c>
      <c r="P113" s="78">
        <f t="shared" si="6"/>
        <v>0.15840000000000004</v>
      </c>
      <c r="Q113" s="153">
        <f t="shared" si="7"/>
        <v>1.6000000000000018E-3</v>
      </c>
      <c r="R113" s="238"/>
    </row>
    <row r="114" spans="2:18" s="3" customFormat="1" ht="27.95" customHeight="1">
      <c r="B114" s="563"/>
      <c r="C114" s="244"/>
      <c r="D114" s="20"/>
      <c r="E114" s="21"/>
      <c r="F114" s="31"/>
      <c r="G114" s="14" t="s">
        <v>13</v>
      </c>
      <c r="H114" s="15">
        <v>0.1</v>
      </c>
      <c r="I114" s="165" t="s">
        <v>25</v>
      </c>
      <c r="J114" s="13" t="s">
        <v>2620</v>
      </c>
      <c r="K114" s="165" t="s">
        <v>28</v>
      </c>
      <c r="L114" s="206" t="s">
        <v>2632</v>
      </c>
      <c r="M114" s="85">
        <f>M113</f>
        <v>0.2</v>
      </c>
      <c r="N114" s="15">
        <f t="shared" si="4"/>
        <v>0.99</v>
      </c>
      <c r="O114" s="78">
        <f t="shared" si="5"/>
        <v>0</v>
      </c>
      <c r="P114" s="78">
        <f t="shared" si="6"/>
        <v>1.9800000000000005E-2</v>
      </c>
      <c r="Q114" s="153">
        <f t="shared" si="7"/>
        <v>2.0000000000000023E-4</v>
      </c>
      <c r="R114" s="238"/>
    </row>
    <row r="115" spans="2:18" s="3" customFormat="1" ht="27.95" customHeight="1">
      <c r="B115" s="563"/>
      <c r="C115" s="244"/>
      <c r="D115" s="20"/>
      <c r="E115" s="21"/>
      <c r="F115" s="31"/>
      <c r="G115" s="90" t="s">
        <v>14</v>
      </c>
      <c r="H115" s="172">
        <v>0.1</v>
      </c>
      <c r="I115" s="179" t="s">
        <v>19</v>
      </c>
      <c r="J115" s="12" t="s">
        <v>80</v>
      </c>
      <c r="K115" s="16" t="s">
        <v>18</v>
      </c>
      <c r="L115" s="12" t="s">
        <v>109</v>
      </c>
      <c r="M115" s="93">
        <f>M114</f>
        <v>0.2</v>
      </c>
      <c r="N115" s="15">
        <f t="shared" si="4"/>
        <v>0</v>
      </c>
      <c r="O115" s="78">
        <f t="shared" si="5"/>
        <v>2.0000000000000004E-2</v>
      </c>
      <c r="P115" s="78">
        <f t="shared" si="6"/>
        <v>0</v>
      </c>
      <c r="Q115" s="153">
        <f t="shared" si="7"/>
        <v>0</v>
      </c>
      <c r="R115" s="238"/>
    </row>
    <row r="116" spans="2:18" s="3" customFormat="1" ht="27.95" customHeight="1">
      <c r="B116" s="563"/>
      <c r="C116" s="244"/>
      <c r="D116" s="17" t="s">
        <v>2572</v>
      </c>
      <c r="E116" s="18" t="s">
        <v>1240</v>
      </c>
      <c r="F116" s="19" t="s">
        <v>1295</v>
      </c>
      <c r="G116" s="168" t="s">
        <v>356</v>
      </c>
      <c r="H116" s="164">
        <v>0.25</v>
      </c>
      <c r="I116" s="165" t="s">
        <v>25</v>
      </c>
      <c r="J116" s="13" t="s">
        <v>2621</v>
      </c>
      <c r="K116" s="165" t="s">
        <v>28</v>
      </c>
      <c r="L116" s="206" t="s">
        <v>2632</v>
      </c>
      <c r="M116" s="85">
        <v>10</v>
      </c>
      <c r="N116" s="15">
        <f t="shared" si="4"/>
        <v>0.99</v>
      </c>
      <c r="O116" s="78">
        <f t="shared" si="5"/>
        <v>0</v>
      </c>
      <c r="P116" s="78">
        <f t="shared" si="6"/>
        <v>2.4750000000000001</v>
      </c>
      <c r="Q116" s="153">
        <f t="shared" si="7"/>
        <v>2.5000000000000022E-2</v>
      </c>
      <c r="R116" s="557" t="s">
        <v>4480</v>
      </c>
    </row>
    <row r="117" spans="2:18" s="3" customFormat="1" ht="27.95" customHeight="1">
      <c r="B117" s="563"/>
      <c r="C117" s="244"/>
      <c r="D117" s="20"/>
      <c r="E117" s="21"/>
      <c r="F117" s="31"/>
      <c r="G117" s="168" t="s">
        <v>886</v>
      </c>
      <c r="H117" s="164">
        <v>0.25</v>
      </c>
      <c r="I117" s="165" t="s">
        <v>25</v>
      </c>
      <c r="J117" s="13" t="s">
        <v>2621</v>
      </c>
      <c r="K117" s="165" t="s">
        <v>28</v>
      </c>
      <c r="L117" s="206" t="s">
        <v>2632</v>
      </c>
      <c r="M117" s="85">
        <f>M116</f>
        <v>10</v>
      </c>
      <c r="N117" s="15">
        <f t="shared" si="4"/>
        <v>0.99</v>
      </c>
      <c r="O117" s="78">
        <f t="shared" si="5"/>
        <v>0</v>
      </c>
      <c r="P117" s="78">
        <f t="shared" si="6"/>
        <v>2.4750000000000001</v>
      </c>
      <c r="Q117" s="153">
        <f t="shared" si="7"/>
        <v>2.5000000000000022E-2</v>
      </c>
      <c r="R117" s="558"/>
    </row>
    <row r="118" spans="2:18" s="3" customFormat="1" ht="27.95" customHeight="1">
      <c r="B118" s="563"/>
      <c r="C118" s="244"/>
      <c r="D118" s="20"/>
      <c r="E118" s="21"/>
      <c r="F118" s="31"/>
      <c r="G118" s="168" t="s">
        <v>887</v>
      </c>
      <c r="H118" s="164">
        <v>0.25</v>
      </c>
      <c r="I118" s="165" t="s">
        <v>25</v>
      </c>
      <c r="J118" s="13" t="s">
        <v>2621</v>
      </c>
      <c r="K118" s="165" t="s">
        <v>28</v>
      </c>
      <c r="L118" s="206" t="s">
        <v>2632</v>
      </c>
      <c r="M118" s="85">
        <f>M117</f>
        <v>10</v>
      </c>
      <c r="N118" s="15">
        <f t="shared" si="4"/>
        <v>0.99</v>
      </c>
      <c r="O118" s="78">
        <f t="shared" si="5"/>
        <v>0</v>
      </c>
      <c r="P118" s="78">
        <f t="shared" si="6"/>
        <v>2.4750000000000001</v>
      </c>
      <c r="Q118" s="153">
        <f t="shared" si="7"/>
        <v>2.5000000000000022E-2</v>
      </c>
      <c r="R118" s="558"/>
    </row>
    <row r="119" spans="2:18" s="3" customFormat="1" ht="27.95" customHeight="1">
      <c r="B119" s="563"/>
      <c r="C119" s="244"/>
      <c r="D119" s="20"/>
      <c r="E119" s="21"/>
      <c r="F119" s="31"/>
      <c r="G119" s="186" t="s">
        <v>359</v>
      </c>
      <c r="H119" s="183">
        <v>0.25</v>
      </c>
      <c r="I119" s="165" t="s">
        <v>25</v>
      </c>
      <c r="J119" s="13" t="s">
        <v>2621</v>
      </c>
      <c r="K119" s="165" t="s">
        <v>28</v>
      </c>
      <c r="L119" s="206" t="s">
        <v>2632</v>
      </c>
      <c r="M119" s="93">
        <f>M118</f>
        <v>10</v>
      </c>
      <c r="N119" s="15">
        <f t="shared" si="4"/>
        <v>0.99</v>
      </c>
      <c r="O119" s="78">
        <f t="shared" si="5"/>
        <v>0</v>
      </c>
      <c r="P119" s="78">
        <f t="shared" si="6"/>
        <v>2.4750000000000001</v>
      </c>
      <c r="Q119" s="153">
        <f t="shared" si="7"/>
        <v>2.5000000000000022E-2</v>
      </c>
      <c r="R119" s="559"/>
    </row>
    <row r="120" spans="2:18" s="3" customFormat="1" ht="27.95" customHeight="1">
      <c r="B120" s="563"/>
      <c r="C120" s="244"/>
      <c r="D120" s="17" t="s">
        <v>2573</v>
      </c>
      <c r="E120" s="18" t="s">
        <v>890</v>
      </c>
      <c r="F120" s="19" t="s">
        <v>1794</v>
      </c>
      <c r="G120" s="14" t="s">
        <v>12</v>
      </c>
      <c r="H120" s="15">
        <v>0.8</v>
      </c>
      <c r="I120" s="179" t="s">
        <v>25</v>
      </c>
      <c r="J120" s="13" t="s">
        <v>2622</v>
      </c>
      <c r="K120" s="165" t="s">
        <v>28</v>
      </c>
      <c r="L120" s="206" t="s">
        <v>2632</v>
      </c>
      <c r="M120" s="85">
        <v>0.2</v>
      </c>
      <c r="N120" s="15">
        <f t="shared" si="4"/>
        <v>0.99</v>
      </c>
      <c r="O120" s="78">
        <f t="shared" si="5"/>
        <v>0</v>
      </c>
      <c r="P120" s="78">
        <f t="shared" si="6"/>
        <v>0.15840000000000004</v>
      </c>
      <c r="Q120" s="153">
        <f t="shared" si="7"/>
        <v>1.6000000000000018E-3</v>
      </c>
      <c r="R120" s="238"/>
    </row>
    <row r="121" spans="2:18" s="3" customFormat="1" ht="27.95" customHeight="1">
      <c r="B121" s="563"/>
      <c r="C121" s="244"/>
      <c r="D121" s="20"/>
      <c r="E121" s="21"/>
      <c r="F121" s="31"/>
      <c r="G121" s="14" t="s">
        <v>13</v>
      </c>
      <c r="H121" s="15">
        <v>0.1</v>
      </c>
      <c r="I121" s="165" t="s">
        <v>19</v>
      </c>
      <c r="J121" s="12" t="s">
        <v>80</v>
      </c>
      <c r="K121" s="16" t="s">
        <v>18</v>
      </c>
      <c r="L121" s="12" t="s">
        <v>109</v>
      </c>
      <c r="M121" s="85">
        <f>M120</f>
        <v>0.2</v>
      </c>
      <c r="N121" s="15">
        <f t="shared" si="4"/>
        <v>0</v>
      </c>
      <c r="O121" s="78">
        <f t="shared" si="5"/>
        <v>2.0000000000000004E-2</v>
      </c>
      <c r="P121" s="78">
        <f t="shared" si="6"/>
        <v>0</v>
      </c>
      <c r="Q121" s="153">
        <f t="shared" si="7"/>
        <v>0</v>
      </c>
      <c r="R121" s="238"/>
    </row>
    <row r="122" spans="2:18" s="3" customFormat="1" ht="27.95" customHeight="1">
      <c r="B122" s="563"/>
      <c r="C122" s="244"/>
      <c r="D122" s="20"/>
      <c r="E122" s="21"/>
      <c r="F122" s="31"/>
      <c r="G122" s="90" t="s">
        <v>14</v>
      </c>
      <c r="H122" s="172">
        <v>0.1</v>
      </c>
      <c r="I122" s="179" t="s">
        <v>19</v>
      </c>
      <c r="J122" s="12" t="s">
        <v>80</v>
      </c>
      <c r="K122" s="16" t="s">
        <v>18</v>
      </c>
      <c r="L122" s="12" t="s">
        <v>109</v>
      </c>
      <c r="M122" s="93">
        <f>M121</f>
        <v>0.2</v>
      </c>
      <c r="N122" s="15">
        <f t="shared" si="4"/>
        <v>0</v>
      </c>
      <c r="O122" s="78">
        <f t="shared" si="5"/>
        <v>2.0000000000000004E-2</v>
      </c>
      <c r="P122" s="78">
        <f t="shared" si="6"/>
        <v>0</v>
      </c>
      <c r="Q122" s="153">
        <f t="shared" si="7"/>
        <v>0</v>
      </c>
      <c r="R122" s="238"/>
    </row>
    <row r="123" spans="2:18" s="3" customFormat="1" ht="27.95" customHeight="1">
      <c r="B123" s="563"/>
      <c r="C123" s="244"/>
      <c r="D123" s="17" t="s">
        <v>2574</v>
      </c>
      <c r="E123" s="18" t="s">
        <v>890</v>
      </c>
      <c r="F123" s="19" t="s">
        <v>1296</v>
      </c>
      <c r="G123" s="14" t="s">
        <v>12</v>
      </c>
      <c r="H123" s="15">
        <v>0.8</v>
      </c>
      <c r="I123" s="165" t="s">
        <v>19</v>
      </c>
      <c r="J123" s="12" t="s">
        <v>80</v>
      </c>
      <c r="K123" s="16" t="s">
        <v>18</v>
      </c>
      <c r="L123" s="12" t="s">
        <v>109</v>
      </c>
      <c r="M123" s="85">
        <v>0.2</v>
      </c>
      <c r="N123" s="15">
        <f t="shared" si="4"/>
        <v>0</v>
      </c>
      <c r="O123" s="78">
        <f t="shared" si="5"/>
        <v>0.16000000000000003</v>
      </c>
      <c r="P123" s="78">
        <f t="shared" si="6"/>
        <v>0</v>
      </c>
      <c r="Q123" s="153">
        <f t="shared" si="7"/>
        <v>0</v>
      </c>
      <c r="R123" s="238"/>
    </row>
    <row r="124" spans="2:18" s="3" customFormat="1" ht="27.95" customHeight="1">
      <c r="B124" s="563"/>
      <c r="C124" s="244"/>
      <c r="D124" s="20"/>
      <c r="E124" s="21"/>
      <c r="F124" s="31"/>
      <c r="G124" s="14" t="s">
        <v>13</v>
      </c>
      <c r="H124" s="15">
        <v>0.1</v>
      </c>
      <c r="I124" s="165" t="s">
        <v>25</v>
      </c>
      <c r="J124" s="13" t="s">
        <v>2622</v>
      </c>
      <c r="K124" s="165" t="s">
        <v>28</v>
      </c>
      <c r="L124" s="206" t="s">
        <v>2632</v>
      </c>
      <c r="M124" s="85">
        <f>M123</f>
        <v>0.2</v>
      </c>
      <c r="N124" s="15">
        <f t="shared" si="4"/>
        <v>0.99</v>
      </c>
      <c r="O124" s="78">
        <f t="shared" si="5"/>
        <v>0</v>
      </c>
      <c r="P124" s="78">
        <f t="shared" si="6"/>
        <v>1.9800000000000005E-2</v>
      </c>
      <c r="Q124" s="153">
        <f t="shared" si="7"/>
        <v>2.0000000000000023E-4</v>
      </c>
      <c r="R124" s="238"/>
    </row>
    <row r="125" spans="2:18" s="3" customFormat="1" ht="27.95" customHeight="1">
      <c r="B125" s="563"/>
      <c r="C125" s="244"/>
      <c r="D125" s="20"/>
      <c r="E125" s="21"/>
      <c r="F125" s="31"/>
      <c r="G125" s="90" t="s">
        <v>14</v>
      </c>
      <c r="H125" s="172">
        <v>0.1</v>
      </c>
      <c r="I125" s="179" t="s">
        <v>19</v>
      </c>
      <c r="J125" s="12" t="s">
        <v>80</v>
      </c>
      <c r="K125" s="16" t="s">
        <v>18</v>
      </c>
      <c r="L125" s="12" t="s">
        <v>109</v>
      </c>
      <c r="M125" s="93">
        <f>M124</f>
        <v>0.2</v>
      </c>
      <c r="N125" s="15">
        <f t="shared" si="4"/>
        <v>0</v>
      </c>
      <c r="O125" s="78">
        <f t="shared" si="5"/>
        <v>2.0000000000000004E-2</v>
      </c>
      <c r="P125" s="78">
        <f t="shared" si="6"/>
        <v>0</v>
      </c>
      <c r="Q125" s="153">
        <f t="shared" si="7"/>
        <v>0</v>
      </c>
      <c r="R125" s="238"/>
    </row>
    <row r="126" spans="2:18" s="3" customFormat="1" ht="27.95" customHeight="1">
      <c r="B126" s="563"/>
      <c r="C126" s="244"/>
      <c r="D126" s="17" t="s">
        <v>2575</v>
      </c>
      <c r="E126" s="18" t="s">
        <v>93</v>
      </c>
      <c r="F126" s="19" t="s">
        <v>1546</v>
      </c>
      <c r="G126" s="168" t="s">
        <v>356</v>
      </c>
      <c r="H126" s="164">
        <v>0.25</v>
      </c>
      <c r="I126" s="179" t="s">
        <v>19</v>
      </c>
      <c r="J126" s="12" t="s">
        <v>80</v>
      </c>
      <c r="K126" s="16" t="s">
        <v>18</v>
      </c>
      <c r="L126" s="12" t="s">
        <v>109</v>
      </c>
      <c r="M126" s="85">
        <v>1</v>
      </c>
      <c r="N126" s="15">
        <f t="shared" si="4"/>
        <v>0</v>
      </c>
      <c r="O126" s="78">
        <f t="shared" si="5"/>
        <v>0.25</v>
      </c>
      <c r="P126" s="78">
        <f t="shared" si="6"/>
        <v>0</v>
      </c>
      <c r="Q126" s="153">
        <f t="shared" si="7"/>
        <v>0</v>
      </c>
      <c r="R126" s="561"/>
    </row>
    <row r="127" spans="2:18" s="3" customFormat="1" ht="27.95" customHeight="1">
      <c r="B127" s="563"/>
      <c r="C127" s="244"/>
      <c r="D127" s="20"/>
      <c r="E127" s="21"/>
      <c r="F127" s="31"/>
      <c r="G127" s="168" t="s">
        <v>886</v>
      </c>
      <c r="H127" s="164">
        <v>0.25</v>
      </c>
      <c r="I127" s="165" t="s">
        <v>25</v>
      </c>
      <c r="J127" s="13" t="s">
        <v>2622</v>
      </c>
      <c r="K127" s="165" t="s">
        <v>28</v>
      </c>
      <c r="L127" s="206" t="s">
        <v>2632</v>
      </c>
      <c r="M127" s="85">
        <f>M126</f>
        <v>1</v>
      </c>
      <c r="N127" s="15">
        <f t="shared" si="4"/>
        <v>0.99</v>
      </c>
      <c r="O127" s="78">
        <f t="shared" si="5"/>
        <v>0</v>
      </c>
      <c r="P127" s="78">
        <f t="shared" si="6"/>
        <v>0.2475</v>
      </c>
      <c r="Q127" s="153">
        <f t="shared" si="7"/>
        <v>2.5000000000000022E-3</v>
      </c>
      <c r="R127" s="558"/>
    </row>
    <row r="128" spans="2:18" s="3" customFormat="1" ht="27.95" customHeight="1">
      <c r="B128" s="563"/>
      <c r="C128" s="244"/>
      <c r="D128" s="20"/>
      <c r="E128" s="21"/>
      <c r="F128" s="31"/>
      <c r="G128" s="168" t="s">
        <v>887</v>
      </c>
      <c r="H128" s="164">
        <v>0.25</v>
      </c>
      <c r="I128" s="165" t="s">
        <v>25</v>
      </c>
      <c r="J128" s="13" t="s">
        <v>2622</v>
      </c>
      <c r="K128" s="165" t="s">
        <v>28</v>
      </c>
      <c r="L128" s="206" t="s">
        <v>2632</v>
      </c>
      <c r="M128" s="85">
        <f>M127</f>
        <v>1</v>
      </c>
      <c r="N128" s="15">
        <f t="shared" si="4"/>
        <v>0.99</v>
      </c>
      <c r="O128" s="78">
        <f t="shared" si="5"/>
        <v>0</v>
      </c>
      <c r="P128" s="78">
        <f t="shared" si="6"/>
        <v>0.2475</v>
      </c>
      <c r="Q128" s="153">
        <f t="shared" si="7"/>
        <v>2.5000000000000022E-3</v>
      </c>
      <c r="R128" s="558"/>
    </row>
    <row r="129" spans="2:18" s="3" customFormat="1" ht="27.95" customHeight="1">
      <c r="B129" s="563"/>
      <c r="C129" s="244"/>
      <c r="D129" s="20"/>
      <c r="E129" s="21"/>
      <c r="F129" s="31"/>
      <c r="G129" s="186" t="s">
        <v>359</v>
      </c>
      <c r="H129" s="183">
        <v>0.25</v>
      </c>
      <c r="I129" s="165" t="s">
        <v>25</v>
      </c>
      <c r="J129" s="13" t="s">
        <v>2622</v>
      </c>
      <c r="K129" s="165" t="s">
        <v>28</v>
      </c>
      <c r="L129" s="206" t="s">
        <v>2632</v>
      </c>
      <c r="M129" s="93">
        <f>M128</f>
        <v>1</v>
      </c>
      <c r="N129" s="15">
        <f t="shared" si="4"/>
        <v>0.99</v>
      </c>
      <c r="O129" s="78">
        <f t="shared" si="5"/>
        <v>0</v>
      </c>
      <c r="P129" s="78">
        <f t="shared" si="6"/>
        <v>0.2475</v>
      </c>
      <c r="Q129" s="153">
        <f t="shared" si="7"/>
        <v>2.5000000000000022E-3</v>
      </c>
      <c r="R129" s="558"/>
    </row>
    <row r="130" spans="2:18" s="3" customFormat="1" ht="27.95" customHeight="1">
      <c r="B130" s="563"/>
      <c r="C130" s="244"/>
      <c r="D130" s="17" t="s">
        <v>2576</v>
      </c>
      <c r="E130" s="18" t="s">
        <v>22</v>
      </c>
      <c r="F130" s="19" t="s">
        <v>819</v>
      </c>
      <c r="G130" s="14" t="s">
        <v>12</v>
      </c>
      <c r="H130" s="15">
        <v>0.4</v>
      </c>
      <c r="I130" s="179" t="s">
        <v>19</v>
      </c>
      <c r="J130" s="12" t="s">
        <v>80</v>
      </c>
      <c r="K130" s="16" t="s">
        <v>18</v>
      </c>
      <c r="L130" s="12" t="s">
        <v>109</v>
      </c>
      <c r="M130" s="85">
        <v>2</v>
      </c>
      <c r="N130" s="15">
        <f t="shared" si="4"/>
        <v>0</v>
      </c>
      <c r="O130" s="78">
        <f t="shared" si="5"/>
        <v>0.8</v>
      </c>
      <c r="P130" s="78">
        <f t="shared" si="6"/>
        <v>0</v>
      </c>
      <c r="Q130" s="153">
        <f t="shared" si="7"/>
        <v>0</v>
      </c>
      <c r="R130" s="238"/>
    </row>
    <row r="131" spans="2:18" s="3" customFormat="1" ht="27.95" customHeight="1">
      <c r="B131" s="563"/>
      <c r="C131" s="244"/>
      <c r="D131" s="20"/>
      <c r="E131" s="21"/>
      <c r="F131" s="31"/>
      <c r="G131" s="14" t="s">
        <v>13</v>
      </c>
      <c r="H131" s="15">
        <v>0.4</v>
      </c>
      <c r="I131" s="165" t="s">
        <v>25</v>
      </c>
      <c r="J131" s="13" t="s">
        <v>2622</v>
      </c>
      <c r="K131" s="165" t="s">
        <v>28</v>
      </c>
      <c r="L131" s="206" t="s">
        <v>2632</v>
      </c>
      <c r="M131" s="209">
        <f>M130</f>
        <v>2</v>
      </c>
      <c r="N131" s="15">
        <f t="shared" si="4"/>
        <v>0.99</v>
      </c>
      <c r="O131" s="78">
        <f t="shared" si="5"/>
        <v>0</v>
      </c>
      <c r="P131" s="78">
        <f t="shared" si="6"/>
        <v>0.79200000000000004</v>
      </c>
      <c r="Q131" s="153">
        <f t="shared" si="7"/>
        <v>8.0000000000000071E-3</v>
      </c>
      <c r="R131" s="238"/>
    </row>
    <row r="132" spans="2:18" s="3" customFormat="1" ht="27.95" customHeight="1">
      <c r="B132" s="563"/>
      <c r="C132" s="244"/>
      <c r="D132" s="20"/>
      <c r="E132" s="21"/>
      <c r="F132" s="31"/>
      <c r="G132" s="90" t="s">
        <v>14</v>
      </c>
      <c r="H132" s="172">
        <v>0.2</v>
      </c>
      <c r="I132" s="179" t="s">
        <v>19</v>
      </c>
      <c r="J132" s="12" t="s">
        <v>80</v>
      </c>
      <c r="K132" s="16" t="s">
        <v>18</v>
      </c>
      <c r="L132" s="12" t="s">
        <v>109</v>
      </c>
      <c r="M132" s="85">
        <f>M131</f>
        <v>2</v>
      </c>
      <c r="N132" s="15">
        <f t="shared" si="4"/>
        <v>0</v>
      </c>
      <c r="O132" s="78">
        <f t="shared" si="5"/>
        <v>0.4</v>
      </c>
      <c r="P132" s="78">
        <f t="shared" si="6"/>
        <v>0</v>
      </c>
      <c r="Q132" s="153">
        <f t="shared" si="7"/>
        <v>0</v>
      </c>
      <c r="R132" s="238"/>
    </row>
    <row r="133" spans="2:18" s="3" customFormat="1" ht="27.95" customHeight="1">
      <c r="B133" s="563"/>
      <c r="C133" s="244"/>
      <c r="D133" s="17" t="s">
        <v>2577</v>
      </c>
      <c r="E133" s="18" t="s">
        <v>890</v>
      </c>
      <c r="F133" s="19" t="s">
        <v>1794</v>
      </c>
      <c r="G133" s="14" t="s">
        <v>12</v>
      </c>
      <c r="H133" s="15">
        <v>0.8</v>
      </c>
      <c r="I133" s="179" t="s">
        <v>25</v>
      </c>
      <c r="J133" s="13" t="s">
        <v>2622</v>
      </c>
      <c r="K133" s="165" t="s">
        <v>28</v>
      </c>
      <c r="L133" s="206" t="s">
        <v>2632</v>
      </c>
      <c r="M133" s="85">
        <v>0.2</v>
      </c>
      <c r="N133" s="15">
        <f t="shared" si="4"/>
        <v>0.99</v>
      </c>
      <c r="O133" s="78">
        <f t="shared" si="5"/>
        <v>0</v>
      </c>
      <c r="P133" s="78">
        <f t="shared" si="6"/>
        <v>0.15840000000000004</v>
      </c>
      <c r="Q133" s="153">
        <f t="shared" si="7"/>
        <v>1.6000000000000018E-3</v>
      </c>
      <c r="R133" s="238"/>
    </row>
    <row r="134" spans="2:18" s="3" customFormat="1" ht="27.95" customHeight="1">
      <c r="B134" s="563"/>
      <c r="C134" s="244"/>
      <c r="D134" s="20"/>
      <c r="E134" s="21"/>
      <c r="F134" s="31"/>
      <c r="G134" s="14" t="s">
        <v>13</v>
      </c>
      <c r="H134" s="15">
        <v>0.1</v>
      </c>
      <c r="I134" s="165" t="s">
        <v>19</v>
      </c>
      <c r="J134" s="12" t="s">
        <v>80</v>
      </c>
      <c r="K134" s="16" t="s">
        <v>18</v>
      </c>
      <c r="L134" s="12" t="s">
        <v>109</v>
      </c>
      <c r="M134" s="85">
        <f>M133</f>
        <v>0.2</v>
      </c>
      <c r="N134" s="15">
        <f t="shared" si="4"/>
        <v>0</v>
      </c>
      <c r="O134" s="78">
        <f t="shared" si="5"/>
        <v>2.0000000000000004E-2</v>
      </c>
      <c r="P134" s="78">
        <f t="shared" si="6"/>
        <v>0</v>
      </c>
      <c r="Q134" s="153">
        <f t="shared" si="7"/>
        <v>0</v>
      </c>
      <c r="R134" s="238"/>
    </row>
    <row r="135" spans="2:18" s="3" customFormat="1" ht="27.95" customHeight="1">
      <c r="B135" s="563"/>
      <c r="C135" s="244"/>
      <c r="D135" s="20"/>
      <c r="E135" s="21"/>
      <c r="F135" s="31"/>
      <c r="G135" s="90" t="s">
        <v>14</v>
      </c>
      <c r="H135" s="172">
        <v>0.1</v>
      </c>
      <c r="I135" s="179" t="s">
        <v>19</v>
      </c>
      <c r="J135" s="12" t="s">
        <v>80</v>
      </c>
      <c r="K135" s="16" t="s">
        <v>18</v>
      </c>
      <c r="L135" s="12" t="s">
        <v>109</v>
      </c>
      <c r="M135" s="93">
        <f>M134</f>
        <v>0.2</v>
      </c>
      <c r="N135" s="15">
        <f t="shared" ref="N135:N178" si="8">IF(K135="Detected", 0.99,0)</f>
        <v>0</v>
      </c>
      <c r="O135" s="78">
        <f t="shared" ref="O135:O178" si="9">IF(I135="Safe", M135*H135,0)</f>
        <v>2.0000000000000004E-2</v>
      </c>
      <c r="P135" s="78">
        <f t="shared" ref="P135:P178" si="10">IF(I135="Dangerous",M135*H135*N135,0)</f>
        <v>0</v>
      </c>
      <c r="Q135" s="153">
        <f t="shared" ref="Q135:Q178" si="11">IF(P135=0,0,M135*H135*(1-N135))</f>
        <v>0</v>
      </c>
      <c r="R135" s="238"/>
    </row>
    <row r="136" spans="2:18" s="3" customFormat="1" ht="27.95" customHeight="1">
      <c r="B136" s="563"/>
      <c r="C136" s="218" t="s">
        <v>2578</v>
      </c>
      <c r="D136" s="17" t="s">
        <v>2579</v>
      </c>
      <c r="E136" s="18" t="s">
        <v>890</v>
      </c>
      <c r="F136" s="19" t="s">
        <v>1291</v>
      </c>
      <c r="G136" s="14" t="s">
        <v>12</v>
      </c>
      <c r="H136" s="15">
        <v>0.8</v>
      </c>
      <c r="I136" s="165" t="s">
        <v>25</v>
      </c>
      <c r="J136" s="13" t="s">
        <v>2623</v>
      </c>
      <c r="K136" s="165" t="s">
        <v>28</v>
      </c>
      <c r="L136" s="206" t="s">
        <v>2632</v>
      </c>
      <c r="M136" s="85">
        <v>0.2</v>
      </c>
      <c r="N136" s="15">
        <f t="shared" si="8"/>
        <v>0.99</v>
      </c>
      <c r="O136" s="78">
        <f t="shared" si="9"/>
        <v>0</v>
      </c>
      <c r="P136" s="78">
        <f t="shared" si="10"/>
        <v>0.15840000000000004</v>
      </c>
      <c r="Q136" s="153">
        <f t="shared" si="11"/>
        <v>1.6000000000000018E-3</v>
      </c>
      <c r="R136" s="238"/>
    </row>
    <row r="137" spans="2:18" s="3" customFormat="1" ht="27.95" customHeight="1">
      <c r="B137" s="563"/>
      <c r="C137" s="244"/>
      <c r="D137" s="20"/>
      <c r="E137" s="21"/>
      <c r="F137" s="31"/>
      <c r="G137" s="14" t="s">
        <v>13</v>
      </c>
      <c r="H137" s="15">
        <v>0.1</v>
      </c>
      <c r="I137" s="165" t="s">
        <v>19</v>
      </c>
      <c r="J137" s="13" t="s">
        <v>946</v>
      </c>
      <c r="K137" s="165" t="s">
        <v>18</v>
      </c>
      <c r="L137" s="13" t="s">
        <v>109</v>
      </c>
      <c r="M137" s="85">
        <f>M136</f>
        <v>0.2</v>
      </c>
      <c r="N137" s="15">
        <f t="shared" si="8"/>
        <v>0</v>
      </c>
      <c r="O137" s="78">
        <f t="shared" si="9"/>
        <v>2.0000000000000004E-2</v>
      </c>
      <c r="P137" s="78">
        <f t="shared" si="10"/>
        <v>0</v>
      </c>
      <c r="Q137" s="153">
        <f t="shared" si="11"/>
        <v>0</v>
      </c>
      <c r="R137" s="238"/>
    </row>
    <row r="138" spans="2:18" s="3" customFormat="1" ht="27.95" customHeight="1">
      <c r="B138" s="563"/>
      <c r="C138" s="244"/>
      <c r="D138" s="20"/>
      <c r="E138" s="21"/>
      <c r="F138" s="31"/>
      <c r="G138" s="90" t="s">
        <v>14</v>
      </c>
      <c r="H138" s="172">
        <v>0.1</v>
      </c>
      <c r="I138" s="179" t="s">
        <v>19</v>
      </c>
      <c r="J138" s="13" t="s">
        <v>946</v>
      </c>
      <c r="K138" s="165" t="s">
        <v>18</v>
      </c>
      <c r="L138" s="13" t="s">
        <v>109</v>
      </c>
      <c r="M138" s="93">
        <f>M137</f>
        <v>0.2</v>
      </c>
      <c r="N138" s="15">
        <f t="shared" si="8"/>
        <v>0</v>
      </c>
      <c r="O138" s="78">
        <f t="shared" si="9"/>
        <v>2.0000000000000004E-2</v>
      </c>
      <c r="P138" s="78">
        <f t="shared" si="10"/>
        <v>0</v>
      </c>
      <c r="Q138" s="153">
        <f t="shared" si="11"/>
        <v>0</v>
      </c>
      <c r="R138" s="238"/>
    </row>
    <row r="139" spans="2:18" s="3" customFormat="1" ht="27.95" customHeight="1">
      <c r="B139" s="563"/>
      <c r="C139" s="244"/>
      <c r="D139" s="17" t="s">
        <v>2580</v>
      </c>
      <c r="E139" s="18" t="s">
        <v>890</v>
      </c>
      <c r="F139" s="19" t="s">
        <v>1292</v>
      </c>
      <c r="G139" s="14" t="s">
        <v>12</v>
      </c>
      <c r="H139" s="15">
        <v>0.8</v>
      </c>
      <c r="I139" s="179" t="s">
        <v>19</v>
      </c>
      <c r="J139" s="13" t="s">
        <v>946</v>
      </c>
      <c r="K139" s="165" t="s">
        <v>18</v>
      </c>
      <c r="L139" s="13" t="s">
        <v>109</v>
      </c>
      <c r="M139" s="85">
        <v>0.2</v>
      </c>
      <c r="N139" s="15">
        <f t="shared" si="8"/>
        <v>0</v>
      </c>
      <c r="O139" s="78">
        <f t="shared" si="9"/>
        <v>0.16000000000000003</v>
      </c>
      <c r="P139" s="78">
        <f t="shared" si="10"/>
        <v>0</v>
      </c>
      <c r="Q139" s="153">
        <f t="shared" si="11"/>
        <v>0</v>
      </c>
      <c r="R139" s="238"/>
    </row>
    <row r="140" spans="2:18" s="3" customFormat="1" ht="27.95" customHeight="1">
      <c r="B140" s="563"/>
      <c r="C140" s="244"/>
      <c r="D140" s="20"/>
      <c r="E140" s="21"/>
      <c r="F140" s="31"/>
      <c r="G140" s="14" t="s">
        <v>13</v>
      </c>
      <c r="H140" s="15">
        <v>0.1</v>
      </c>
      <c r="I140" s="165" t="s">
        <v>25</v>
      </c>
      <c r="J140" s="13" t="s">
        <v>2623</v>
      </c>
      <c r="K140" s="165" t="s">
        <v>28</v>
      </c>
      <c r="L140" s="206" t="s">
        <v>2632</v>
      </c>
      <c r="M140" s="85">
        <f>M139</f>
        <v>0.2</v>
      </c>
      <c r="N140" s="15">
        <f t="shared" si="8"/>
        <v>0.99</v>
      </c>
      <c r="O140" s="78">
        <f t="shared" si="9"/>
        <v>0</v>
      </c>
      <c r="P140" s="78">
        <f t="shared" si="10"/>
        <v>1.9800000000000005E-2</v>
      </c>
      <c r="Q140" s="153">
        <f t="shared" si="11"/>
        <v>2.0000000000000023E-4</v>
      </c>
      <c r="R140" s="238"/>
    </row>
    <row r="141" spans="2:18" s="3" customFormat="1" ht="27.95" customHeight="1">
      <c r="B141" s="563"/>
      <c r="C141" s="244"/>
      <c r="D141" s="20"/>
      <c r="E141" s="21"/>
      <c r="F141" s="31"/>
      <c r="G141" s="90" t="s">
        <v>14</v>
      </c>
      <c r="H141" s="172">
        <v>0.1</v>
      </c>
      <c r="I141" s="179" t="s">
        <v>19</v>
      </c>
      <c r="J141" s="13" t="s">
        <v>946</v>
      </c>
      <c r="K141" s="165" t="s">
        <v>18</v>
      </c>
      <c r="L141" s="13" t="s">
        <v>109</v>
      </c>
      <c r="M141" s="93">
        <f>M140</f>
        <v>0.2</v>
      </c>
      <c r="N141" s="15">
        <f t="shared" si="8"/>
        <v>0</v>
      </c>
      <c r="O141" s="78">
        <f t="shared" si="9"/>
        <v>2.0000000000000004E-2</v>
      </c>
      <c r="P141" s="78">
        <f t="shared" si="10"/>
        <v>0</v>
      </c>
      <c r="Q141" s="153">
        <f t="shared" si="11"/>
        <v>0</v>
      </c>
      <c r="R141" s="238"/>
    </row>
    <row r="142" spans="2:18" s="3" customFormat="1" ht="27.95" customHeight="1">
      <c r="B142" s="563"/>
      <c r="C142" s="244"/>
      <c r="D142" s="17" t="s">
        <v>2581</v>
      </c>
      <c r="E142" s="18" t="s">
        <v>1240</v>
      </c>
      <c r="F142" s="19" t="s">
        <v>1295</v>
      </c>
      <c r="G142" s="168" t="s">
        <v>1326</v>
      </c>
      <c r="H142" s="164">
        <v>0.3</v>
      </c>
      <c r="I142" s="165" t="s">
        <v>25</v>
      </c>
      <c r="J142" s="13" t="s">
        <v>2623</v>
      </c>
      <c r="K142" s="165" t="s">
        <v>28</v>
      </c>
      <c r="L142" s="206" t="s">
        <v>2632</v>
      </c>
      <c r="M142" s="85">
        <v>10</v>
      </c>
      <c r="N142" s="15">
        <f t="shared" si="8"/>
        <v>0.99</v>
      </c>
      <c r="O142" s="78">
        <f t="shared" si="9"/>
        <v>0</v>
      </c>
      <c r="P142" s="78">
        <f t="shared" si="10"/>
        <v>2.9699999999999998</v>
      </c>
      <c r="Q142" s="153">
        <f t="shared" si="11"/>
        <v>3.0000000000000027E-2</v>
      </c>
      <c r="R142" s="557" t="s">
        <v>4480</v>
      </c>
    </row>
    <row r="143" spans="2:18" s="3" customFormat="1" ht="27.95" customHeight="1">
      <c r="B143" s="563"/>
      <c r="C143" s="244"/>
      <c r="D143" s="20"/>
      <c r="E143" s="21"/>
      <c r="F143" s="31"/>
      <c r="G143" s="168" t="s">
        <v>1327</v>
      </c>
      <c r="H143" s="164">
        <v>0.3</v>
      </c>
      <c r="I143" s="161" t="s">
        <v>25</v>
      </c>
      <c r="J143" s="13" t="s">
        <v>2623</v>
      </c>
      <c r="K143" s="161" t="s">
        <v>28</v>
      </c>
      <c r="L143" s="206" t="s">
        <v>2632</v>
      </c>
      <c r="M143" s="85">
        <f>M142</f>
        <v>10</v>
      </c>
      <c r="N143" s="15">
        <f t="shared" si="8"/>
        <v>0.99</v>
      </c>
      <c r="O143" s="78">
        <f t="shared" si="9"/>
        <v>0</v>
      </c>
      <c r="P143" s="78">
        <f t="shared" si="10"/>
        <v>2.9699999999999998</v>
      </c>
      <c r="Q143" s="153">
        <f t="shared" si="11"/>
        <v>3.0000000000000027E-2</v>
      </c>
      <c r="R143" s="558"/>
    </row>
    <row r="144" spans="2:18" s="3" customFormat="1" ht="27.95" customHeight="1">
      <c r="B144" s="563"/>
      <c r="C144" s="244"/>
      <c r="D144" s="20"/>
      <c r="E144" s="21"/>
      <c r="F144" s="31"/>
      <c r="G144" s="168" t="s">
        <v>1328</v>
      </c>
      <c r="H144" s="164">
        <v>0.3</v>
      </c>
      <c r="I144" s="165" t="s">
        <v>25</v>
      </c>
      <c r="J144" s="162" t="s">
        <v>2624</v>
      </c>
      <c r="K144" s="161" t="s">
        <v>28</v>
      </c>
      <c r="L144" s="206" t="s">
        <v>2632</v>
      </c>
      <c r="M144" s="85">
        <f>M143</f>
        <v>10</v>
      </c>
      <c r="N144" s="15">
        <f t="shared" si="8"/>
        <v>0.99</v>
      </c>
      <c r="O144" s="78">
        <f t="shared" si="9"/>
        <v>0</v>
      </c>
      <c r="P144" s="78">
        <f t="shared" si="10"/>
        <v>2.9699999999999998</v>
      </c>
      <c r="Q144" s="153">
        <f t="shared" si="11"/>
        <v>3.0000000000000027E-2</v>
      </c>
      <c r="R144" s="558"/>
    </row>
    <row r="145" spans="2:18" s="3" customFormat="1" ht="39.950000000000003" customHeight="1">
      <c r="B145" s="563"/>
      <c r="C145" s="244"/>
      <c r="D145" s="20"/>
      <c r="E145" s="21"/>
      <c r="F145" s="31"/>
      <c r="G145" s="168" t="s">
        <v>1329</v>
      </c>
      <c r="H145" s="164">
        <v>0.1</v>
      </c>
      <c r="I145" s="165" t="s">
        <v>25</v>
      </c>
      <c r="J145" s="162" t="s">
        <v>2625</v>
      </c>
      <c r="K145" s="165" t="s">
        <v>28</v>
      </c>
      <c r="L145" s="206" t="s">
        <v>2632</v>
      </c>
      <c r="M145" s="93">
        <f>M144</f>
        <v>10</v>
      </c>
      <c r="N145" s="15">
        <f t="shared" si="8"/>
        <v>0.99</v>
      </c>
      <c r="O145" s="78">
        <f t="shared" si="9"/>
        <v>0</v>
      </c>
      <c r="P145" s="78">
        <f t="shared" si="10"/>
        <v>0.99</v>
      </c>
      <c r="Q145" s="153">
        <f t="shared" si="11"/>
        <v>1.0000000000000009E-2</v>
      </c>
      <c r="R145" s="559"/>
    </row>
    <row r="146" spans="2:18" s="3" customFormat="1" ht="27.95" customHeight="1">
      <c r="B146" s="563"/>
      <c r="C146" s="244"/>
      <c r="D146" s="17" t="s">
        <v>2582</v>
      </c>
      <c r="E146" s="18" t="s">
        <v>890</v>
      </c>
      <c r="F146" s="19" t="s">
        <v>1291</v>
      </c>
      <c r="G146" s="14" t="s">
        <v>12</v>
      </c>
      <c r="H146" s="15">
        <v>0.8</v>
      </c>
      <c r="I146" s="165" t="s">
        <v>25</v>
      </c>
      <c r="J146" s="13" t="s">
        <v>2623</v>
      </c>
      <c r="K146" s="161" t="s">
        <v>28</v>
      </c>
      <c r="L146" s="206" t="s">
        <v>2632</v>
      </c>
      <c r="M146" s="85">
        <v>0.2</v>
      </c>
      <c r="N146" s="15">
        <f t="shared" si="8"/>
        <v>0.99</v>
      </c>
      <c r="O146" s="78">
        <f t="shared" si="9"/>
        <v>0</v>
      </c>
      <c r="P146" s="78">
        <f t="shared" si="10"/>
        <v>0.15840000000000004</v>
      </c>
      <c r="Q146" s="153">
        <f t="shared" si="11"/>
        <v>1.6000000000000018E-3</v>
      </c>
      <c r="R146" s="238"/>
    </row>
    <row r="147" spans="2:18" s="3" customFormat="1" ht="27.95" customHeight="1">
      <c r="B147" s="563"/>
      <c r="C147" s="244"/>
      <c r="D147" s="20"/>
      <c r="E147" s="21"/>
      <c r="F147" s="31"/>
      <c r="G147" s="14" t="s">
        <v>13</v>
      </c>
      <c r="H147" s="15">
        <v>0.1</v>
      </c>
      <c r="I147" s="165" t="s">
        <v>19</v>
      </c>
      <c r="J147" s="13" t="s">
        <v>946</v>
      </c>
      <c r="K147" s="165" t="s">
        <v>18</v>
      </c>
      <c r="L147" s="13" t="s">
        <v>109</v>
      </c>
      <c r="M147" s="85">
        <f>M146</f>
        <v>0.2</v>
      </c>
      <c r="N147" s="15">
        <f t="shared" si="8"/>
        <v>0</v>
      </c>
      <c r="O147" s="78">
        <f t="shared" si="9"/>
        <v>2.0000000000000004E-2</v>
      </c>
      <c r="P147" s="78">
        <f t="shared" si="10"/>
        <v>0</v>
      </c>
      <c r="Q147" s="153">
        <f t="shared" si="11"/>
        <v>0</v>
      </c>
      <c r="R147" s="238"/>
    </row>
    <row r="148" spans="2:18" s="3" customFormat="1" ht="27.95" customHeight="1">
      <c r="B148" s="563"/>
      <c r="C148" s="244"/>
      <c r="D148" s="20"/>
      <c r="E148" s="21"/>
      <c r="F148" s="31"/>
      <c r="G148" s="90" t="s">
        <v>14</v>
      </c>
      <c r="H148" s="172">
        <v>0.1</v>
      </c>
      <c r="I148" s="179" t="s">
        <v>19</v>
      </c>
      <c r="J148" s="13" t="s">
        <v>946</v>
      </c>
      <c r="K148" s="165" t="s">
        <v>18</v>
      </c>
      <c r="L148" s="13" t="s">
        <v>109</v>
      </c>
      <c r="M148" s="93">
        <f>M147</f>
        <v>0.2</v>
      </c>
      <c r="N148" s="15">
        <f t="shared" si="8"/>
        <v>0</v>
      </c>
      <c r="O148" s="78">
        <f t="shared" si="9"/>
        <v>2.0000000000000004E-2</v>
      </c>
      <c r="P148" s="78">
        <f t="shared" si="10"/>
        <v>0</v>
      </c>
      <c r="Q148" s="153">
        <f t="shared" si="11"/>
        <v>0</v>
      </c>
      <c r="R148" s="238"/>
    </row>
    <row r="149" spans="2:18" s="3" customFormat="1" ht="27.95" customHeight="1">
      <c r="B149" s="563"/>
      <c r="C149" s="244"/>
      <c r="D149" s="17" t="s">
        <v>2583</v>
      </c>
      <c r="E149" s="18" t="s">
        <v>1788</v>
      </c>
      <c r="F149" s="19" t="s">
        <v>1802</v>
      </c>
      <c r="G149" s="168" t="s">
        <v>356</v>
      </c>
      <c r="H149" s="164">
        <v>0.25</v>
      </c>
      <c r="I149" s="165" t="s">
        <v>25</v>
      </c>
      <c r="J149" s="13" t="s">
        <v>2626</v>
      </c>
      <c r="K149" s="165" t="s">
        <v>28</v>
      </c>
      <c r="L149" s="206" t="s">
        <v>2632</v>
      </c>
      <c r="M149" s="85">
        <v>10</v>
      </c>
      <c r="N149" s="15">
        <f t="shared" si="8"/>
        <v>0.99</v>
      </c>
      <c r="O149" s="78">
        <f t="shared" si="9"/>
        <v>0</v>
      </c>
      <c r="P149" s="78">
        <f t="shared" si="10"/>
        <v>2.4750000000000001</v>
      </c>
      <c r="Q149" s="153">
        <f t="shared" si="11"/>
        <v>2.5000000000000022E-2</v>
      </c>
      <c r="R149" s="238"/>
    </row>
    <row r="150" spans="2:18" s="3" customFormat="1" ht="27.95" customHeight="1">
      <c r="B150" s="563"/>
      <c r="C150" s="244"/>
      <c r="D150" s="20"/>
      <c r="E150" s="21"/>
      <c r="F150" s="31"/>
      <c r="G150" s="168" t="s">
        <v>886</v>
      </c>
      <c r="H150" s="164">
        <v>0.25</v>
      </c>
      <c r="I150" s="16" t="s">
        <v>25</v>
      </c>
      <c r="J150" s="13" t="s">
        <v>2626</v>
      </c>
      <c r="K150" s="16" t="s">
        <v>28</v>
      </c>
      <c r="L150" s="206" t="s">
        <v>2632</v>
      </c>
      <c r="M150" s="85">
        <f>M149</f>
        <v>10</v>
      </c>
      <c r="N150" s="15">
        <f t="shared" si="8"/>
        <v>0.99</v>
      </c>
      <c r="O150" s="78">
        <f t="shared" si="9"/>
        <v>0</v>
      </c>
      <c r="P150" s="78">
        <f t="shared" si="10"/>
        <v>2.4750000000000001</v>
      </c>
      <c r="Q150" s="153">
        <f t="shared" si="11"/>
        <v>2.5000000000000022E-2</v>
      </c>
      <c r="R150" s="238"/>
    </row>
    <row r="151" spans="2:18" s="3" customFormat="1" ht="27.95" customHeight="1">
      <c r="B151" s="563"/>
      <c r="C151" s="244"/>
      <c r="D151" s="20"/>
      <c r="E151" s="21"/>
      <c r="F151" s="31"/>
      <c r="G151" s="168" t="s">
        <v>887</v>
      </c>
      <c r="H151" s="164">
        <v>0.25</v>
      </c>
      <c r="I151" s="16" t="s">
        <v>25</v>
      </c>
      <c r="J151" s="13" t="s">
        <v>2626</v>
      </c>
      <c r="K151" s="16" t="s">
        <v>28</v>
      </c>
      <c r="L151" s="206" t="s">
        <v>2632</v>
      </c>
      <c r="M151" s="85">
        <f>M150</f>
        <v>10</v>
      </c>
      <c r="N151" s="15">
        <f t="shared" si="8"/>
        <v>0.99</v>
      </c>
      <c r="O151" s="78">
        <f t="shared" si="9"/>
        <v>0</v>
      </c>
      <c r="P151" s="78">
        <f t="shared" si="10"/>
        <v>2.4750000000000001</v>
      </c>
      <c r="Q151" s="153">
        <f t="shared" si="11"/>
        <v>2.5000000000000022E-2</v>
      </c>
      <c r="R151" s="238"/>
    </row>
    <row r="152" spans="2:18" s="3" customFormat="1" ht="27.95" customHeight="1">
      <c r="B152" s="563"/>
      <c r="C152" s="244"/>
      <c r="D152" s="20"/>
      <c r="E152" s="21"/>
      <c r="F152" s="31"/>
      <c r="G152" s="186" t="s">
        <v>359</v>
      </c>
      <c r="H152" s="183">
        <v>0.25</v>
      </c>
      <c r="I152" s="165" t="s">
        <v>25</v>
      </c>
      <c r="J152" s="13" t="s">
        <v>2626</v>
      </c>
      <c r="K152" s="165" t="s">
        <v>28</v>
      </c>
      <c r="L152" s="206" t="s">
        <v>2632</v>
      </c>
      <c r="M152" s="93">
        <f>M151</f>
        <v>10</v>
      </c>
      <c r="N152" s="15">
        <f t="shared" si="8"/>
        <v>0.99</v>
      </c>
      <c r="O152" s="78">
        <f t="shared" si="9"/>
        <v>0</v>
      </c>
      <c r="P152" s="78">
        <f t="shared" si="10"/>
        <v>2.4750000000000001</v>
      </c>
      <c r="Q152" s="153">
        <f t="shared" si="11"/>
        <v>2.5000000000000022E-2</v>
      </c>
      <c r="R152" s="238"/>
    </row>
    <row r="153" spans="2:18" s="3" customFormat="1" ht="27.95" customHeight="1">
      <c r="B153" s="563"/>
      <c r="C153" s="244"/>
      <c r="D153" s="17" t="s">
        <v>2584</v>
      </c>
      <c r="E153" s="18" t="s">
        <v>890</v>
      </c>
      <c r="F153" s="19" t="s">
        <v>1302</v>
      </c>
      <c r="G153" s="14" t="s">
        <v>12</v>
      </c>
      <c r="H153" s="15">
        <v>0.8</v>
      </c>
      <c r="I153" s="27" t="s">
        <v>25</v>
      </c>
      <c r="J153" s="13" t="s">
        <v>2626</v>
      </c>
      <c r="K153" s="27" t="s">
        <v>28</v>
      </c>
      <c r="L153" s="206" t="s">
        <v>2632</v>
      </c>
      <c r="M153" s="85">
        <v>0.2</v>
      </c>
      <c r="N153" s="15">
        <f t="shared" si="8"/>
        <v>0.99</v>
      </c>
      <c r="O153" s="78">
        <f t="shared" si="9"/>
        <v>0</v>
      </c>
      <c r="P153" s="78">
        <f t="shared" si="10"/>
        <v>0.15840000000000004</v>
      </c>
      <c r="Q153" s="153">
        <f t="shared" si="11"/>
        <v>1.6000000000000018E-3</v>
      </c>
      <c r="R153" s="238"/>
    </row>
    <row r="154" spans="2:18" s="3" customFormat="1" ht="27.95" customHeight="1">
      <c r="B154" s="563"/>
      <c r="C154" s="244"/>
      <c r="D154" s="20"/>
      <c r="E154" s="21"/>
      <c r="F154" s="31"/>
      <c r="G154" s="14" t="s">
        <v>13</v>
      </c>
      <c r="H154" s="15">
        <v>0.1</v>
      </c>
      <c r="I154" s="16" t="s">
        <v>25</v>
      </c>
      <c r="J154" s="11" t="s">
        <v>2627</v>
      </c>
      <c r="K154" s="27" t="s">
        <v>28</v>
      </c>
      <c r="L154" s="206" t="s">
        <v>2632</v>
      </c>
      <c r="M154" s="85">
        <f>M153</f>
        <v>0.2</v>
      </c>
      <c r="N154" s="15">
        <f t="shared" si="8"/>
        <v>0.99</v>
      </c>
      <c r="O154" s="78">
        <f t="shared" si="9"/>
        <v>0</v>
      </c>
      <c r="P154" s="78">
        <f t="shared" si="10"/>
        <v>1.9800000000000005E-2</v>
      </c>
      <c r="Q154" s="153">
        <f t="shared" si="11"/>
        <v>2.0000000000000023E-4</v>
      </c>
      <c r="R154" s="238"/>
    </row>
    <row r="155" spans="2:18" s="3" customFormat="1" ht="27.95" customHeight="1">
      <c r="B155" s="563"/>
      <c r="C155" s="244"/>
      <c r="D155" s="20"/>
      <c r="E155" s="21"/>
      <c r="F155" s="31"/>
      <c r="G155" s="90" t="s">
        <v>14</v>
      </c>
      <c r="H155" s="172">
        <v>0.1</v>
      </c>
      <c r="I155" s="16" t="s">
        <v>19</v>
      </c>
      <c r="J155" s="12" t="s">
        <v>80</v>
      </c>
      <c r="K155" s="16" t="s">
        <v>18</v>
      </c>
      <c r="L155" s="12" t="s">
        <v>109</v>
      </c>
      <c r="M155" s="93">
        <f>M154</f>
        <v>0.2</v>
      </c>
      <c r="N155" s="15">
        <f t="shared" si="8"/>
        <v>0</v>
      </c>
      <c r="O155" s="78">
        <f t="shared" si="9"/>
        <v>2.0000000000000004E-2</v>
      </c>
      <c r="P155" s="78">
        <f t="shared" si="10"/>
        <v>0</v>
      </c>
      <c r="Q155" s="153">
        <f t="shared" si="11"/>
        <v>0</v>
      </c>
      <c r="R155" s="238"/>
    </row>
    <row r="156" spans="2:18" s="3" customFormat="1" ht="27.95" customHeight="1">
      <c r="B156" s="563"/>
      <c r="C156" s="244"/>
      <c r="D156" s="17" t="s">
        <v>2585</v>
      </c>
      <c r="E156" s="18" t="s">
        <v>890</v>
      </c>
      <c r="F156" s="19" t="s">
        <v>905</v>
      </c>
      <c r="G156" s="14" t="s">
        <v>12</v>
      </c>
      <c r="H156" s="15">
        <v>0.8</v>
      </c>
      <c r="I156" s="165" t="s">
        <v>25</v>
      </c>
      <c r="J156" s="208" t="s">
        <v>2628</v>
      </c>
      <c r="K156" s="165" t="s">
        <v>28</v>
      </c>
      <c r="L156" s="206" t="s">
        <v>2632</v>
      </c>
      <c r="M156" s="85">
        <v>0.2</v>
      </c>
      <c r="N156" s="15">
        <f t="shared" si="8"/>
        <v>0.99</v>
      </c>
      <c r="O156" s="78">
        <f t="shared" si="9"/>
        <v>0</v>
      </c>
      <c r="P156" s="78">
        <f t="shared" si="10"/>
        <v>0.15840000000000004</v>
      </c>
      <c r="Q156" s="153">
        <f t="shared" si="11"/>
        <v>1.6000000000000018E-3</v>
      </c>
      <c r="R156" s="238"/>
    </row>
    <row r="157" spans="2:18" s="3" customFormat="1" ht="27.95" customHeight="1">
      <c r="B157" s="563"/>
      <c r="C157" s="244"/>
      <c r="D157" s="20"/>
      <c r="E157" s="21"/>
      <c r="F157" s="31"/>
      <c r="G157" s="14" t="s">
        <v>13</v>
      </c>
      <c r="H157" s="15">
        <v>0.1</v>
      </c>
      <c r="I157" s="165" t="s">
        <v>25</v>
      </c>
      <c r="J157" s="13" t="s">
        <v>2629</v>
      </c>
      <c r="K157" s="165" t="s">
        <v>28</v>
      </c>
      <c r="L157" s="206" t="s">
        <v>2632</v>
      </c>
      <c r="M157" s="85">
        <f>M156</f>
        <v>0.2</v>
      </c>
      <c r="N157" s="15">
        <f t="shared" si="8"/>
        <v>0.99</v>
      </c>
      <c r="O157" s="78">
        <f t="shared" si="9"/>
        <v>0</v>
      </c>
      <c r="P157" s="78">
        <f t="shared" si="10"/>
        <v>1.9800000000000005E-2</v>
      </c>
      <c r="Q157" s="153">
        <f t="shared" si="11"/>
        <v>2.0000000000000023E-4</v>
      </c>
      <c r="R157" s="238"/>
    </row>
    <row r="158" spans="2:18" s="3" customFormat="1" ht="27.95" customHeight="1">
      <c r="B158" s="563"/>
      <c r="C158" s="244"/>
      <c r="D158" s="20"/>
      <c r="E158" s="21"/>
      <c r="F158" s="31"/>
      <c r="G158" s="90" t="s">
        <v>14</v>
      </c>
      <c r="H158" s="172">
        <v>0.1</v>
      </c>
      <c r="I158" s="179" t="s">
        <v>19</v>
      </c>
      <c r="J158" s="12" t="s">
        <v>80</v>
      </c>
      <c r="K158" s="16" t="s">
        <v>18</v>
      </c>
      <c r="L158" s="12" t="s">
        <v>109</v>
      </c>
      <c r="M158" s="93">
        <f>M157</f>
        <v>0.2</v>
      </c>
      <c r="N158" s="15">
        <f t="shared" si="8"/>
        <v>0</v>
      </c>
      <c r="O158" s="78">
        <f t="shared" si="9"/>
        <v>2.0000000000000004E-2</v>
      </c>
      <c r="P158" s="78">
        <f t="shared" si="10"/>
        <v>0</v>
      </c>
      <c r="Q158" s="153">
        <f t="shared" si="11"/>
        <v>0</v>
      </c>
      <c r="R158" s="238"/>
    </row>
    <row r="159" spans="2:18" s="3" customFormat="1" ht="27.95" customHeight="1">
      <c r="B159" s="563"/>
      <c r="C159" s="244"/>
      <c r="D159" s="17" t="s">
        <v>2586</v>
      </c>
      <c r="E159" s="18" t="s">
        <v>1240</v>
      </c>
      <c r="F159" s="19" t="s">
        <v>1295</v>
      </c>
      <c r="G159" s="168" t="s">
        <v>356</v>
      </c>
      <c r="H159" s="164">
        <v>0.25</v>
      </c>
      <c r="I159" s="165" t="s">
        <v>25</v>
      </c>
      <c r="J159" s="13" t="s">
        <v>2630</v>
      </c>
      <c r="K159" s="165" t="s">
        <v>28</v>
      </c>
      <c r="L159" s="206" t="s">
        <v>2632</v>
      </c>
      <c r="M159" s="85">
        <v>10</v>
      </c>
      <c r="N159" s="15">
        <f t="shared" si="8"/>
        <v>0.99</v>
      </c>
      <c r="O159" s="78">
        <f t="shared" si="9"/>
        <v>0</v>
      </c>
      <c r="P159" s="78">
        <f t="shared" si="10"/>
        <v>2.4750000000000001</v>
      </c>
      <c r="Q159" s="153">
        <f t="shared" si="11"/>
        <v>2.5000000000000022E-2</v>
      </c>
      <c r="R159" s="557" t="s">
        <v>4480</v>
      </c>
    </row>
    <row r="160" spans="2:18" s="3" customFormat="1" ht="27.95" customHeight="1">
      <c r="B160" s="563"/>
      <c r="C160" s="244"/>
      <c r="D160" s="20"/>
      <c r="E160" s="21"/>
      <c r="F160" s="31"/>
      <c r="G160" s="168" t="s">
        <v>886</v>
      </c>
      <c r="H160" s="164">
        <v>0.25</v>
      </c>
      <c r="I160" s="165" t="s">
        <v>25</v>
      </c>
      <c r="J160" s="13" t="s">
        <v>2630</v>
      </c>
      <c r="K160" s="165" t="s">
        <v>28</v>
      </c>
      <c r="L160" s="206" t="s">
        <v>2632</v>
      </c>
      <c r="M160" s="85">
        <f>M159</f>
        <v>10</v>
      </c>
      <c r="N160" s="15">
        <f t="shared" si="8"/>
        <v>0.99</v>
      </c>
      <c r="O160" s="78">
        <f t="shared" si="9"/>
        <v>0</v>
      </c>
      <c r="P160" s="78">
        <f t="shared" si="10"/>
        <v>2.4750000000000001</v>
      </c>
      <c r="Q160" s="153">
        <f t="shared" si="11"/>
        <v>2.5000000000000022E-2</v>
      </c>
      <c r="R160" s="558"/>
    </row>
    <row r="161" spans="2:18" s="3" customFormat="1" ht="27.95" customHeight="1">
      <c r="B161" s="563"/>
      <c r="C161" s="244"/>
      <c r="D161" s="20"/>
      <c r="E161" s="21"/>
      <c r="F161" s="31"/>
      <c r="G161" s="168" t="s">
        <v>887</v>
      </c>
      <c r="H161" s="164">
        <v>0.25</v>
      </c>
      <c r="I161" s="165" t="s">
        <v>25</v>
      </c>
      <c r="J161" s="13" t="s">
        <v>2630</v>
      </c>
      <c r="K161" s="165" t="s">
        <v>28</v>
      </c>
      <c r="L161" s="206" t="s">
        <v>2632</v>
      </c>
      <c r="M161" s="85">
        <f>M160</f>
        <v>10</v>
      </c>
      <c r="N161" s="15">
        <f t="shared" si="8"/>
        <v>0.99</v>
      </c>
      <c r="O161" s="78">
        <f t="shared" si="9"/>
        <v>0</v>
      </c>
      <c r="P161" s="78">
        <f t="shared" si="10"/>
        <v>2.4750000000000001</v>
      </c>
      <c r="Q161" s="153">
        <f t="shared" si="11"/>
        <v>2.5000000000000022E-2</v>
      </c>
      <c r="R161" s="558"/>
    </row>
    <row r="162" spans="2:18" s="3" customFormat="1" ht="27.95" customHeight="1">
      <c r="B162" s="563"/>
      <c r="C162" s="244"/>
      <c r="D162" s="20"/>
      <c r="E162" s="21"/>
      <c r="F162" s="31"/>
      <c r="G162" s="186" t="s">
        <v>359</v>
      </c>
      <c r="H162" s="183">
        <v>0.25</v>
      </c>
      <c r="I162" s="165" t="s">
        <v>25</v>
      </c>
      <c r="J162" s="13" t="s">
        <v>2630</v>
      </c>
      <c r="K162" s="165" t="s">
        <v>28</v>
      </c>
      <c r="L162" s="206" t="s">
        <v>2632</v>
      </c>
      <c r="M162" s="93">
        <f>M161</f>
        <v>10</v>
      </c>
      <c r="N162" s="15">
        <f t="shared" si="8"/>
        <v>0.99</v>
      </c>
      <c r="O162" s="78">
        <f t="shared" si="9"/>
        <v>0</v>
      </c>
      <c r="P162" s="78">
        <f t="shared" si="10"/>
        <v>2.4750000000000001</v>
      </c>
      <c r="Q162" s="153">
        <f t="shared" si="11"/>
        <v>2.5000000000000022E-2</v>
      </c>
      <c r="R162" s="559"/>
    </row>
    <row r="163" spans="2:18" s="3" customFormat="1" ht="27.95" customHeight="1">
      <c r="B163" s="563"/>
      <c r="C163" s="244"/>
      <c r="D163" s="17" t="s">
        <v>2587</v>
      </c>
      <c r="E163" s="18" t="s">
        <v>890</v>
      </c>
      <c r="F163" s="19" t="s">
        <v>1794</v>
      </c>
      <c r="G163" s="14" t="s">
        <v>12</v>
      </c>
      <c r="H163" s="15">
        <v>0.8</v>
      </c>
      <c r="I163" s="179" t="s">
        <v>25</v>
      </c>
      <c r="J163" s="13" t="s">
        <v>2631</v>
      </c>
      <c r="K163" s="165" t="s">
        <v>28</v>
      </c>
      <c r="L163" s="206" t="s">
        <v>2632</v>
      </c>
      <c r="M163" s="85">
        <v>0.2</v>
      </c>
      <c r="N163" s="15">
        <f t="shared" si="8"/>
        <v>0.99</v>
      </c>
      <c r="O163" s="78">
        <f t="shared" si="9"/>
        <v>0</v>
      </c>
      <c r="P163" s="78">
        <f t="shared" si="10"/>
        <v>0.15840000000000004</v>
      </c>
      <c r="Q163" s="153">
        <f t="shared" si="11"/>
        <v>1.6000000000000018E-3</v>
      </c>
      <c r="R163" s="238"/>
    </row>
    <row r="164" spans="2:18" s="3" customFormat="1" ht="27.95" customHeight="1">
      <c r="B164" s="563"/>
      <c r="C164" s="244"/>
      <c r="D164" s="20"/>
      <c r="E164" s="21"/>
      <c r="F164" s="31"/>
      <c r="G164" s="14" t="s">
        <v>13</v>
      </c>
      <c r="H164" s="15">
        <v>0.1</v>
      </c>
      <c r="I164" s="165" t="s">
        <v>19</v>
      </c>
      <c r="J164" s="12" t="s">
        <v>80</v>
      </c>
      <c r="K164" s="16" t="s">
        <v>18</v>
      </c>
      <c r="L164" s="12" t="s">
        <v>109</v>
      </c>
      <c r="M164" s="85">
        <f>M163</f>
        <v>0.2</v>
      </c>
      <c r="N164" s="15">
        <f t="shared" si="8"/>
        <v>0</v>
      </c>
      <c r="O164" s="78">
        <f t="shared" si="9"/>
        <v>2.0000000000000004E-2</v>
      </c>
      <c r="P164" s="78">
        <f t="shared" si="10"/>
        <v>0</v>
      </c>
      <c r="Q164" s="153">
        <f t="shared" si="11"/>
        <v>0</v>
      </c>
      <c r="R164" s="238"/>
    </row>
    <row r="165" spans="2:18" s="3" customFormat="1" ht="27.95" customHeight="1">
      <c r="B165" s="563"/>
      <c r="C165" s="244"/>
      <c r="D165" s="20"/>
      <c r="E165" s="21"/>
      <c r="F165" s="31"/>
      <c r="G165" s="90" t="s">
        <v>14</v>
      </c>
      <c r="H165" s="172">
        <v>0.1</v>
      </c>
      <c r="I165" s="179" t="s">
        <v>19</v>
      </c>
      <c r="J165" s="12" t="s">
        <v>80</v>
      </c>
      <c r="K165" s="16" t="s">
        <v>18</v>
      </c>
      <c r="L165" s="12" t="s">
        <v>109</v>
      </c>
      <c r="M165" s="93">
        <f>M164</f>
        <v>0.2</v>
      </c>
      <c r="N165" s="15">
        <f t="shared" si="8"/>
        <v>0</v>
      </c>
      <c r="O165" s="78">
        <f t="shared" si="9"/>
        <v>2.0000000000000004E-2</v>
      </c>
      <c r="P165" s="78">
        <f t="shared" si="10"/>
        <v>0</v>
      </c>
      <c r="Q165" s="153">
        <f t="shared" si="11"/>
        <v>0</v>
      </c>
      <c r="R165" s="238"/>
    </row>
    <row r="166" spans="2:18" s="3" customFormat="1" ht="27.95" customHeight="1">
      <c r="B166" s="563"/>
      <c r="C166" s="244"/>
      <c r="D166" s="17" t="s">
        <v>2588</v>
      </c>
      <c r="E166" s="18" t="s">
        <v>890</v>
      </c>
      <c r="F166" s="19" t="s">
        <v>1296</v>
      </c>
      <c r="G166" s="14" t="s">
        <v>12</v>
      </c>
      <c r="H166" s="15">
        <v>0.8</v>
      </c>
      <c r="I166" s="165" t="s">
        <v>19</v>
      </c>
      <c r="J166" s="12" t="s">
        <v>80</v>
      </c>
      <c r="K166" s="16" t="s">
        <v>18</v>
      </c>
      <c r="L166" s="12" t="s">
        <v>109</v>
      </c>
      <c r="M166" s="85">
        <v>0.2</v>
      </c>
      <c r="N166" s="15">
        <f t="shared" si="8"/>
        <v>0</v>
      </c>
      <c r="O166" s="78">
        <f t="shared" si="9"/>
        <v>0.16000000000000003</v>
      </c>
      <c r="P166" s="78">
        <f t="shared" si="10"/>
        <v>0</v>
      </c>
      <c r="Q166" s="153">
        <f t="shared" si="11"/>
        <v>0</v>
      </c>
      <c r="R166" s="238"/>
    </row>
    <row r="167" spans="2:18" s="3" customFormat="1" ht="27.95" customHeight="1">
      <c r="B167" s="563"/>
      <c r="C167" s="244"/>
      <c r="D167" s="20"/>
      <c r="E167" s="21"/>
      <c r="F167" s="31"/>
      <c r="G167" s="14" t="s">
        <v>13</v>
      </c>
      <c r="H167" s="15">
        <v>0.1</v>
      </c>
      <c r="I167" s="165" t="s">
        <v>25</v>
      </c>
      <c r="J167" s="13" t="s">
        <v>2631</v>
      </c>
      <c r="K167" s="165" t="s">
        <v>28</v>
      </c>
      <c r="L167" s="206" t="s">
        <v>2632</v>
      </c>
      <c r="M167" s="85">
        <f>M166</f>
        <v>0.2</v>
      </c>
      <c r="N167" s="15">
        <f t="shared" si="8"/>
        <v>0.99</v>
      </c>
      <c r="O167" s="78">
        <f t="shared" si="9"/>
        <v>0</v>
      </c>
      <c r="P167" s="78">
        <f t="shared" si="10"/>
        <v>1.9800000000000005E-2</v>
      </c>
      <c r="Q167" s="153">
        <f t="shared" si="11"/>
        <v>2.0000000000000023E-4</v>
      </c>
      <c r="R167" s="238"/>
    </row>
    <row r="168" spans="2:18" s="3" customFormat="1" ht="27.95" customHeight="1">
      <c r="B168" s="563"/>
      <c r="C168" s="244"/>
      <c r="D168" s="20"/>
      <c r="E168" s="21"/>
      <c r="F168" s="31"/>
      <c r="G168" s="90" t="s">
        <v>14</v>
      </c>
      <c r="H168" s="172">
        <v>0.1</v>
      </c>
      <c r="I168" s="179" t="s">
        <v>19</v>
      </c>
      <c r="J168" s="12" t="s">
        <v>80</v>
      </c>
      <c r="K168" s="16" t="s">
        <v>18</v>
      </c>
      <c r="L168" s="12" t="s">
        <v>109</v>
      </c>
      <c r="M168" s="93">
        <f>M167</f>
        <v>0.2</v>
      </c>
      <c r="N168" s="15">
        <f t="shared" si="8"/>
        <v>0</v>
      </c>
      <c r="O168" s="78">
        <f t="shared" si="9"/>
        <v>2.0000000000000004E-2</v>
      </c>
      <c r="P168" s="78">
        <f t="shared" si="10"/>
        <v>0</v>
      </c>
      <c r="Q168" s="153">
        <f t="shared" si="11"/>
        <v>0</v>
      </c>
      <c r="R168" s="238"/>
    </row>
    <row r="169" spans="2:18" s="3" customFormat="1" ht="27.95" customHeight="1">
      <c r="B169" s="563"/>
      <c r="C169" s="244"/>
      <c r="D169" s="17" t="s">
        <v>2589</v>
      </c>
      <c r="E169" s="18" t="s">
        <v>93</v>
      </c>
      <c r="F169" s="19" t="s">
        <v>1546</v>
      </c>
      <c r="G169" s="168" t="s">
        <v>356</v>
      </c>
      <c r="H169" s="164">
        <v>0.25</v>
      </c>
      <c r="I169" s="179" t="s">
        <v>19</v>
      </c>
      <c r="J169" s="12" t="s">
        <v>80</v>
      </c>
      <c r="K169" s="16" t="s">
        <v>18</v>
      </c>
      <c r="L169" s="12" t="s">
        <v>109</v>
      </c>
      <c r="M169" s="85">
        <v>1</v>
      </c>
      <c r="N169" s="15">
        <f t="shared" si="8"/>
        <v>0</v>
      </c>
      <c r="O169" s="78">
        <f t="shared" si="9"/>
        <v>0.25</v>
      </c>
      <c r="P169" s="78">
        <f t="shared" si="10"/>
        <v>0</v>
      </c>
      <c r="Q169" s="153">
        <f t="shared" si="11"/>
        <v>0</v>
      </c>
      <c r="R169" s="561"/>
    </row>
    <row r="170" spans="2:18" s="3" customFormat="1" ht="27.95" customHeight="1">
      <c r="B170" s="563"/>
      <c r="C170" s="244"/>
      <c r="D170" s="20"/>
      <c r="E170" s="21"/>
      <c r="F170" s="31"/>
      <c r="G170" s="168" t="s">
        <v>886</v>
      </c>
      <c r="H170" s="164">
        <v>0.25</v>
      </c>
      <c r="I170" s="165" t="s">
        <v>25</v>
      </c>
      <c r="J170" s="13" t="s">
        <v>2631</v>
      </c>
      <c r="K170" s="165" t="s">
        <v>28</v>
      </c>
      <c r="L170" s="206" t="s">
        <v>2632</v>
      </c>
      <c r="M170" s="85">
        <f>M169</f>
        <v>1</v>
      </c>
      <c r="N170" s="15">
        <f t="shared" si="8"/>
        <v>0.99</v>
      </c>
      <c r="O170" s="78">
        <f t="shared" si="9"/>
        <v>0</v>
      </c>
      <c r="P170" s="78">
        <f t="shared" si="10"/>
        <v>0.2475</v>
      </c>
      <c r="Q170" s="153">
        <f t="shared" si="11"/>
        <v>2.5000000000000022E-3</v>
      </c>
      <c r="R170" s="558"/>
    </row>
    <row r="171" spans="2:18" s="3" customFormat="1" ht="27.95" customHeight="1">
      <c r="B171" s="563"/>
      <c r="C171" s="244"/>
      <c r="D171" s="20"/>
      <c r="E171" s="21"/>
      <c r="F171" s="31"/>
      <c r="G171" s="168" t="s">
        <v>887</v>
      </c>
      <c r="H171" s="164">
        <v>0.25</v>
      </c>
      <c r="I171" s="165" t="s">
        <v>25</v>
      </c>
      <c r="J171" s="13" t="s">
        <v>2631</v>
      </c>
      <c r="K171" s="165" t="s">
        <v>28</v>
      </c>
      <c r="L171" s="206" t="s">
        <v>2632</v>
      </c>
      <c r="M171" s="85">
        <f>M170</f>
        <v>1</v>
      </c>
      <c r="N171" s="15">
        <f t="shared" si="8"/>
        <v>0.99</v>
      </c>
      <c r="O171" s="78">
        <f t="shared" si="9"/>
        <v>0</v>
      </c>
      <c r="P171" s="78">
        <f t="shared" si="10"/>
        <v>0.2475</v>
      </c>
      <c r="Q171" s="153">
        <f t="shared" si="11"/>
        <v>2.5000000000000022E-3</v>
      </c>
      <c r="R171" s="558"/>
    </row>
    <row r="172" spans="2:18" s="3" customFormat="1" ht="27.95" customHeight="1">
      <c r="B172" s="563"/>
      <c r="C172" s="244"/>
      <c r="D172" s="20"/>
      <c r="E172" s="21"/>
      <c r="F172" s="31"/>
      <c r="G172" s="186" t="s">
        <v>359</v>
      </c>
      <c r="H172" s="183">
        <v>0.25</v>
      </c>
      <c r="I172" s="165" t="s">
        <v>25</v>
      </c>
      <c r="J172" s="13" t="s">
        <v>2631</v>
      </c>
      <c r="K172" s="165" t="s">
        <v>28</v>
      </c>
      <c r="L172" s="206" t="s">
        <v>2632</v>
      </c>
      <c r="M172" s="93">
        <f>M171</f>
        <v>1</v>
      </c>
      <c r="N172" s="15">
        <f t="shared" si="8"/>
        <v>0.99</v>
      </c>
      <c r="O172" s="78">
        <f t="shared" si="9"/>
        <v>0</v>
      </c>
      <c r="P172" s="78">
        <f t="shared" si="10"/>
        <v>0.2475</v>
      </c>
      <c r="Q172" s="153">
        <f t="shared" si="11"/>
        <v>2.5000000000000022E-3</v>
      </c>
      <c r="R172" s="558"/>
    </row>
    <row r="173" spans="2:18" s="3" customFormat="1" ht="27.95" customHeight="1">
      <c r="B173" s="563"/>
      <c r="C173" s="244"/>
      <c r="D173" s="17" t="s">
        <v>2590</v>
      </c>
      <c r="E173" s="18" t="s">
        <v>22</v>
      </c>
      <c r="F173" s="19" t="s">
        <v>819</v>
      </c>
      <c r="G173" s="14" t="s">
        <v>12</v>
      </c>
      <c r="H173" s="15">
        <v>0.4</v>
      </c>
      <c r="I173" s="179" t="s">
        <v>19</v>
      </c>
      <c r="J173" s="12" t="s">
        <v>80</v>
      </c>
      <c r="K173" s="16" t="s">
        <v>18</v>
      </c>
      <c r="L173" s="12" t="s">
        <v>109</v>
      </c>
      <c r="M173" s="85">
        <v>2</v>
      </c>
      <c r="N173" s="15">
        <f t="shared" si="8"/>
        <v>0</v>
      </c>
      <c r="O173" s="78">
        <f t="shared" si="9"/>
        <v>0.8</v>
      </c>
      <c r="P173" s="78">
        <f t="shared" si="10"/>
        <v>0</v>
      </c>
      <c r="Q173" s="153">
        <f t="shared" si="11"/>
        <v>0</v>
      </c>
      <c r="R173" s="238"/>
    </row>
    <row r="174" spans="2:18" s="3" customFormat="1" ht="27.95" customHeight="1">
      <c r="B174" s="563"/>
      <c r="C174" s="244"/>
      <c r="D174" s="20"/>
      <c r="E174" s="21"/>
      <c r="F174" s="31"/>
      <c r="G174" s="14" t="s">
        <v>13</v>
      </c>
      <c r="H174" s="15">
        <v>0.4</v>
      </c>
      <c r="I174" s="165" t="s">
        <v>25</v>
      </c>
      <c r="J174" s="13" t="s">
        <v>2631</v>
      </c>
      <c r="K174" s="165" t="s">
        <v>28</v>
      </c>
      <c r="L174" s="206" t="s">
        <v>2632</v>
      </c>
      <c r="M174" s="209">
        <f>M173</f>
        <v>2</v>
      </c>
      <c r="N174" s="15">
        <f t="shared" si="8"/>
        <v>0.99</v>
      </c>
      <c r="O174" s="78">
        <f t="shared" si="9"/>
        <v>0</v>
      </c>
      <c r="P174" s="78">
        <f t="shared" si="10"/>
        <v>0.79200000000000004</v>
      </c>
      <c r="Q174" s="153">
        <f t="shared" si="11"/>
        <v>8.0000000000000071E-3</v>
      </c>
      <c r="R174" s="238"/>
    </row>
    <row r="175" spans="2:18" s="3" customFormat="1" ht="27.95" customHeight="1">
      <c r="B175" s="563"/>
      <c r="C175" s="244"/>
      <c r="D175" s="20"/>
      <c r="E175" s="21"/>
      <c r="F175" s="31"/>
      <c r="G175" s="90" t="s">
        <v>14</v>
      </c>
      <c r="H175" s="172">
        <v>0.2</v>
      </c>
      <c r="I175" s="179" t="s">
        <v>19</v>
      </c>
      <c r="J175" s="12" t="s">
        <v>80</v>
      </c>
      <c r="K175" s="16" t="s">
        <v>18</v>
      </c>
      <c r="L175" s="12" t="s">
        <v>109</v>
      </c>
      <c r="M175" s="85">
        <f>M174</f>
        <v>2</v>
      </c>
      <c r="N175" s="15">
        <f t="shared" si="8"/>
        <v>0</v>
      </c>
      <c r="O175" s="78">
        <f t="shared" si="9"/>
        <v>0.4</v>
      </c>
      <c r="P175" s="78">
        <f t="shared" si="10"/>
        <v>0</v>
      </c>
      <c r="Q175" s="153">
        <f t="shared" si="11"/>
        <v>0</v>
      </c>
      <c r="R175" s="238"/>
    </row>
    <row r="176" spans="2:18" s="3" customFormat="1" ht="27.95" customHeight="1">
      <c r="B176" s="563"/>
      <c r="C176" s="244"/>
      <c r="D176" s="17" t="s">
        <v>2591</v>
      </c>
      <c r="E176" s="18" t="s">
        <v>890</v>
      </c>
      <c r="F176" s="19" t="s">
        <v>1794</v>
      </c>
      <c r="G176" s="14" t="s">
        <v>12</v>
      </c>
      <c r="H176" s="15">
        <v>0.8</v>
      </c>
      <c r="I176" s="179" t="s">
        <v>25</v>
      </c>
      <c r="J176" s="13" t="s">
        <v>2631</v>
      </c>
      <c r="K176" s="165" t="s">
        <v>28</v>
      </c>
      <c r="L176" s="206" t="s">
        <v>2632</v>
      </c>
      <c r="M176" s="85">
        <v>0.2</v>
      </c>
      <c r="N176" s="15">
        <f t="shared" si="8"/>
        <v>0.99</v>
      </c>
      <c r="O176" s="78">
        <f t="shared" si="9"/>
        <v>0</v>
      </c>
      <c r="P176" s="78">
        <f t="shared" si="10"/>
        <v>0.15840000000000004</v>
      </c>
      <c r="Q176" s="153">
        <f t="shared" si="11"/>
        <v>1.6000000000000018E-3</v>
      </c>
      <c r="R176" s="238"/>
    </row>
    <row r="177" spans="2:18" s="3" customFormat="1" ht="27.95" customHeight="1">
      <c r="B177" s="563"/>
      <c r="C177" s="244"/>
      <c r="D177" s="20"/>
      <c r="E177" s="21"/>
      <c r="F177" s="31"/>
      <c r="G177" s="14" t="s">
        <v>13</v>
      </c>
      <c r="H177" s="15">
        <v>0.1</v>
      </c>
      <c r="I177" s="165" t="s">
        <v>19</v>
      </c>
      <c r="J177" s="12" t="s">
        <v>80</v>
      </c>
      <c r="K177" s="16" t="s">
        <v>18</v>
      </c>
      <c r="L177" s="12" t="s">
        <v>109</v>
      </c>
      <c r="M177" s="85">
        <f>M176</f>
        <v>0.2</v>
      </c>
      <c r="N177" s="15">
        <f t="shared" si="8"/>
        <v>0</v>
      </c>
      <c r="O177" s="78">
        <f t="shared" si="9"/>
        <v>2.0000000000000004E-2</v>
      </c>
      <c r="P177" s="78">
        <f t="shared" si="10"/>
        <v>0</v>
      </c>
      <c r="Q177" s="153">
        <f t="shared" si="11"/>
        <v>0</v>
      </c>
      <c r="R177" s="238"/>
    </row>
    <row r="178" spans="2:18" s="3" customFormat="1" ht="27.95" customHeight="1" thickBot="1">
      <c r="B178" s="527"/>
      <c r="C178" s="189"/>
      <c r="D178" s="43"/>
      <c r="E178" s="43"/>
      <c r="F178" s="48"/>
      <c r="G178" s="49" t="s">
        <v>14</v>
      </c>
      <c r="H178" s="50">
        <v>0.1</v>
      </c>
      <c r="I178" s="198" t="s">
        <v>19</v>
      </c>
      <c r="J178" s="52" t="s">
        <v>80</v>
      </c>
      <c r="K178" s="51" t="s">
        <v>18</v>
      </c>
      <c r="L178" s="52" t="s">
        <v>109</v>
      </c>
      <c r="M178" s="86">
        <f>M177</f>
        <v>0.2</v>
      </c>
      <c r="N178" s="50">
        <f t="shared" si="8"/>
        <v>0</v>
      </c>
      <c r="O178" s="82">
        <f t="shared" si="9"/>
        <v>2.0000000000000004E-2</v>
      </c>
      <c r="P178" s="82">
        <f t="shared" si="10"/>
        <v>0</v>
      </c>
      <c r="Q178" s="154">
        <f t="shared" si="11"/>
        <v>0</v>
      </c>
      <c r="R178" s="197"/>
    </row>
    <row r="179" spans="2:18" s="9" customFormat="1" ht="27.95" customHeight="1">
      <c r="G179" s="213"/>
      <c r="I179" s="214"/>
      <c r="K179" s="214"/>
      <c r="M179" s="215"/>
      <c r="N179" s="216"/>
      <c r="O179" s="217"/>
      <c r="P179" s="217"/>
      <c r="Q179" s="217"/>
    </row>
    <row r="180" spans="2:18" ht="27.95" customHeight="1">
      <c r="G180" s="7"/>
    </row>
    <row r="181" spans="2:18" ht="27.95" customHeight="1">
      <c r="G181" s="7"/>
    </row>
    <row r="182" spans="2:18" ht="27.95" customHeight="1">
      <c r="G182" s="7"/>
    </row>
    <row r="183" spans="2:18">
      <c r="G183" s="7"/>
    </row>
    <row r="184" spans="2:18">
      <c r="G184" s="7"/>
    </row>
    <row r="185" spans="2:18">
      <c r="G185" s="7"/>
    </row>
    <row r="186" spans="2:18">
      <c r="G186" s="7"/>
    </row>
    <row r="187" spans="2:18">
      <c r="G187" s="7"/>
    </row>
    <row r="188" spans="2:18">
      <c r="G188" s="7"/>
    </row>
    <row r="189" spans="2:18">
      <c r="G189" s="7"/>
    </row>
    <row r="190" spans="2:18">
      <c r="G190" s="7"/>
    </row>
    <row r="191" spans="2:18">
      <c r="G191" s="7"/>
    </row>
    <row r="192" spans="2:18">
      <c r="G192" s="7"/>
    </row>
    <row r="193" spans="7:7">
      <c r="G193" s="7"/>
    </row>
    <row r="194" spans="7:7">
      <c r="G194" s="7"/>
    </row>
    <row r="195" spans="7:7">
      <c r="G195" s="7"/>
    </row>
    <row r="196" spans="7:7">
      <c r="G196" s="7"/>
    </row>
    <row r="197" spans="7:7">
      <c r="G197" s="7"/>
    </row>
    <row r="198" spans="7:7">
      <c r="G198" s="7"/>
    </row>
    <row r="199" spans="7:7">
      <c r="G199" s="7"/>
    </row>
    <row r="200" spans="7:7">
      <c r="G200" s="7"/>
    </row>
    <row r="201" spans="7:7">
      <c r="G201" s="7"/>
    </row>
    <row r="202" spans="7:7">
      <c r="G202" s="7"/>
    </row>
    <row r="203" spans="7:7">
      <c r="G203" s="7"/>
    </row>
    <row r="204" spans="7:7">
      <c r="G204" s="7"/>
    </row>
    <row r="205" spans="7:7">
      <c r="G205" s="7"/>
    </row>
    <row r="206" spans="7:7">
      <c r="G206" s="7"/>
    </row>
    <row r="207" spans="7:7">
      <c r="G207" s="7"/>
    </row>
    <row r="208" spans="7:7">
      <c r="G208" s="7"/>
    </row>
    <row r="209" spans="7:7">
      <c r="G209" s="7"/>
    </row>
    <row r="210" spans="7:7">
      <c r="G210" s="7"/>
    </row>
    <row r="211" spans="7:7">
      <c r="G211" s="7"/>
    </row>
    <row r="212" spans="7:7">
      <c r="G212" s="7"/>
    </row>
    <row r="213" spans="7:7">
      <c r="G213" s="7"/>
    </row>
    <row r="214" spans="7:7">
      <c r="G214" s="7"/>
    </row>
    <row r="215" spans="7:7">
      <c r="G215" s="7"/>
    </row>
    <row r="216" spans="7:7">
      <c r="G216" s="7"/>
    </row>
    <row r="217" spans="7:7">
      <c r="G217" s="7"/>
    </row>
    <row r="218" spans="7:7">
      <c r="G218" s="7"/>
    </row>
    <row r="219" spans="7:7">
      <c r="G219" s="7"/>
    </row>
    <row r="220" spans="7:7">
      <c r="G220" s="7"/>
    </row>
    <row r="221" spans="7:7">
      <c r="G221" s="7"/>
    </row>
    <row r="222" spans="7:7">
      <c r="G222" s="7"/>
    </row>
    <row r="223" spans="7:7">
      <c r="G223" s="7"/>
    </row>
    <row r="224" spans="7:7">
      <c r="G224" s="7"/>
    </row>
    <row r="225" spans="7:7">
      <c r="G225" s="7"/>
    </row>
    <row r="226" spans="7:7">
      <c r="G226" s="7"/>
    </row>
    <row r="227" spans="7:7">
      <c r="G227" s="7"/>
    </row>
    <row r="228" spans="7:7">
      <c r="G228" s="7"/>
    </row>
    <row r="229" spans="7:7">
      <c r="G229" s="7"/>
    </row>
    <row r="230" spans="7:7">
      <c r="G230" s="7"/>
    </row>
    <row r="231" spans="7:7">
      <c r="G231" s="7"/>
    </row>
    <row r="232" spans="7:7">
      <c r="G232" s="7"/>
    </row>
    <row r="233" spans="7:7">
      <c r="G233" s="7"/>
    </row>
    <row r="234" spans="7:7">
      <c r="G234" s="7"/>
    </row>
    <row r="235" spans="7:7">
      <c r="G235" s="7"/>
    </row>
    <row r="236" spans="7:7">
      <c r="G236" s="7"/>
    </row>
    <row r="237" spans="7:7">
      <c r="G237" s="7"/>
    </row>
    <row r="238" spans="7:7">
      <c r="G238" s="7"/>
    </row>
    <row r="239" spans="7:7">
      <c r="G239" s="7"/>
    </row>
    <row r="240" spans="7:7">
      <c r="G240" s="7"/>
    </row>
    <row r="241" spans="7:7">
      <c r="G241" s="7"/>
    </row>
    <row r="242" spans="7:7">
      <c r="G242" s="7"/>
    </row>
    <row r="243" spans="7:7">
      <c r="G243" s="7"/>
    </row>
    <row r="244" spans="7:7">
      <c r="G244" s="7"/>
    </row>
    <row r="245" spans="7:7">
      <c r="G245" s="7"/>
    </row>
    <row r="246" spans="7:7">
      <c r="G246" s="7"/>
    </row>
    <row r="247" spans="7:7">
      <c r="G247" s="7"/>
    </row>
    <row r="248" spans="7:7">
      <c r="G248" s="7"/>
    </row>
    <row r="249" spans="7:7">
      <c r="G249" s="7"/>
    </row>
    <row r="250" spans="7:7">
      <c r="G250" s="7"/>
    </row>
    <row r="251" spans="7:7">
      <c r="G251" s="7"/>
    </row>
    <row r="252" spans="7:7">
      <c r="G252" s="7"/>
    </row>
    <row r="253" spans="7:7">
      <c r="G253" s="7"/>
    </row>
    <row r="254" spans="7:7">
      <c r="G254" s="7"/>
    </row>
    <row r="255" spans="7:7">
      <c r="G255" s="7"/>
    </row>
    <row r="256" spans="7: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1048318" spans="2:42" s="4" customFormat="1">
      <c r="B1048318" s="1"/>
      <c r="C1048318" s="1"/>
      <c r="D1048318" s="1"/>
      <c r="E1048318" s="1"/>
      <c r="F1048318" s="1"/>
      <c r="G1048318" s="1"/>
      <c r="H1048318" s="1"/>
      <c r="J1048318" s="12" t="s">
        <v>1351</v>
      </c>
      <c r="L1048318" s="10"/>
      <c r="M1048318" s="57"/>
      <c r="N1048318" s="59"/>
      <c r="O1048318" s="55"/>
      <c r="P1048318" s="55"/>
      <c r="Q1048318" s="55"/>
      <c r="R1048318" s="1"/>
      <c r="S1048318" s="1"/>
      <c r="T1048318" s="1"/>
      <c r="U1048318" s="1"/>
      <c r="V1048318" s="1"/>
      <c r="W1048318" s="1"/>
      <c r="X1048318" s="1"/>
      <c r="Y1048318" s="1"/>
      <c r="Z1048318" s="1"/>
      <c r="AA1048318" s="1"/>
      <c r="AB1048318" s="1"/>
      <c r="AC1048318" s="1"/>
      <c r="AD1048318" s="1"/>
      <c r="AE1048318" s="1"/>
      <c r="AF1048318" s="1"/>
      <c r="AG1048318" s="1"/>
      <c r="AH1048318" s="1"/>
      <c r="AI1048318" s="1"/>
      <c r="AJ1048318" s="1"/>
      <c r="AK1048318" s="1"/>
      <c r="AL1048318" s="1"/>
      <c r="AM1048318" s="1"/>
      <c r="AN1048318" s="1"/>
      <c r="AO1048318" s="1"/>
      <c r="AP1048318" s="1"/>
    </row>
  </sheetData>
  <mergeCells count="15">
    <mergeCell ref="M4:Q4"/>
    <mergeCell ref="B7:B178"/>
    <mergeCell ref="C7:C8"/>
    <mergeCell ref="R40:R43"/>
    <mergeCell ref="R83:R86"/>
    <mergeCell ref="R126:R129"/>
    <mergeCell ref="R169:R172"/>
    <mergeCell ref="R13:R16"/>
    <mergeCell ref="R30:R33"/>
    <mergeCell ref="R56:R59"/>
    <mergeCell ref="R73:R76"/>
    <mergeCell ref="R99:R102"/>
    <mergeCell ref="R116:R119"/>
    <mergeCell ref="R142:R145"/>
    <mergeCell ref="R159:R162"/>
  </mergeCells>
  <phoneticPr fontId="2" type="noConversion"/>
  <hyperlinks>
    <hyperlink ref="R13" r:id="rId1"/>
    <hyperlink ref="R30" r:id="rId2"/>
    <hyperlink ref="R56" r:id="rId3"/>
    <hyperlink ref="R73" r:id="rId4"/>
    <hyperlink ref="R99" r:id="rId5"/>
    <hyperlink ref="R116" r:id="rId6"/>
    <hyperlink ref="R142" r:id="rId7"/>
    <hyperlink ref="R159" r:id="rId8"/>
  </hyperlinks>
  <pageMargins left="0.7" right="0.7" top="0.75" bottom="0.75" header="0.3" footer="0.3"/>
  <pageSetup paperSize="9" orientation="portrait" r:id="rId9"/>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59999389629810485"/>
  </sheetPr>
  <dimension ref="B1:AP1048347"/>
  <sheetViews>
    <sheetView zoomScaleNormal="100" workbookViewId="0">
      <pane ySplit="6" topLeftCell="A96" activePane="bottomLeft" state="frozen"/>
      <selection pane="bottomLeft" activeCell="D108" sqref="D108"/>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C208_4</v>
      </c>
      <c r="C2" s="97" t="s">
        <v>2633</v>
      </c>
      <c r="L2" s="71"/>
      <c r="M2" s="73" t="s">
        <v>256</v>
      </c>
      <c r="N2" s="72" t="s">
        <v>254</v>
      </c>
      <c r="O2" s="73" t="s">
        <v>253</v>
      </c>
      <c r="P2" s="73" t="s">
        <v>255</v>
      </c>
      <c r="Q2" s="74" t="s">
        <v>252</v>
      </c>
    </row>
    <row r="3" spans="2:42" ht="24.95" customHeight="1">
      <c r="C3" s="1" t="s">
        <v>2634</v>
      </c>
      <c r="L3" s="76" t="s">
        <v>123</v>
      </c>
      <c r="M3" s="70">
        <f>P3+Q3</f>
        <v>151.76000000000002</v>
      </c>
      <c r="N3" s="169">
        <f>P3/(P3+Q3)</f>
        <v>0.91521744860305765</v>
      </c>
      <c r="O3" s="70">
        <f>SUM(O7:O237)</f>
        <v>23.739999999999984</v>
      </c>
      <c r="P3" s="70">
        <f>SUM(P7:P237)</f>
        <v>138.89340000000004</v>
      </c>
      <c r="Q3" s="77">
        <f>SUM(Q7:Q237)</f>
        <v>12.86659999999998</v>
      </c>
    </row>
    <row r="4" spans="2:42" ht="24.95" customHeight="1" thickBot="1">
      <c r="L4" s="75" t="s">
        <v>124</v>
      </c>
      <c r="M4" s="554">
        <f>(O3+P3)/(M3+O3)</f>
        <v>0.92668603988604004</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34" t="str">
        <f ca="1">B2</f>
        <v>C208_4</v>
      </c>
      <c r="C7" s="519" t="str">
        <f>C2</f>
        <v>DIO: Buffer, Photo-Coupler &amp; Photo-MOS(Ch.2)</v>
      </c>
      <c r="D7" s="34" t="s">
        <v>2635</v>
      </c>
      <c r="E7" s="35" t="s">
        <v>890</v>
      </c>
      <c r="F7" s="36" t="s">
        <v>1292</v>
      </c>
      <c r="G7" s="37" t="s">
        <v>12</v>
      </c>
      <c r="H7" s="38">
        <v>0.8</v>
      </c>
      <c r="I7" s="203" t="s">
        <v>19</v>
      </c>
      <c r="J7" s="95" t="s">
        <v>946</v>
      </c>
      <c r="K7" s="203" t="s">
        <v>18</v>
      </c>
      <c r="L7" s="211" t="s">
        <v>109</v>
      </c>
      <c r="M7" s="84">
        <v>0.2</v>
      </c>
      <c r="N7" s="38">
        <f t="shared" ref="N7:N51" si="0">IF(K7="Detected", 0.99,0)</f>
        <v>0</v>
      </c>
      <c r="O7" s="79">
        <f t="shared" ref="O7:O51" si="1">IF(I7="Safe", M7*H7,0)</f>
        <v>0.16000000000000003</v>
      </c>
      <c r="P7" s="79">
        <f t="shared" ref="P7:P51" si="2">IF(I7="Dangerous",M7*H7*N7,0)</f>
        <v>0</v>
      </c>
      <c r="Q7" s="157">
        <f t="shared" ref="Q7:Q51" si="3">IF(P7=0,0,M7*H7*(1-N7))</f>
        <v>0</v>
      </c>
      <c r="R7" s="200"/>
    </row>
    <row r="8" spans="2:42" s="3" customFormat="1" ht="27.95" customHeight="1">
      <c r="B8" s="246"/>
      <c r="C8" s="568"/>
      <c r="D8" s="20"/>
      <c r="E8" s="21"/>
      <c r="F8" s="31"/>
      <c r="G8" s="14" t="s">
        <v>13</v>
      </c>
      <c r="H8" s="15">
        <v>0.1</v>
      </c>
      <c r="I8" s="165" t="s">
        <v>25</v>
      </c>
      <c r="J8" s="13" t="s">
        <v>2696</v>
      </c>
      <c r="K8" s="165" t="s">
        <v>28</v>
      </c>
      <c r="L8" s="206" t="s">
        <v>2198</v>
      </c>
      <c r="M8" s="85">
        <f>M7</f>
        <v>0.2</v>
      </c>
      <c r="N8" s="15">
        <f t="shared" si="0"/>
        <v>0.99</v>
      </c>
      <c r="O8" s="78">
        <f t="shared" si="1"/>
        <v>0</v>
      </c>
      <c r="P8" s="78">
        <f t="shared" si="2"/>
        <v>1.9800000000000005E-2</v>
      </c>
      <c r="Q8" s="153">
        <f t="shared" si="3"/>
        <v>2.0000000000000023E-4</v>
      </c>
      <c r="R8" s="238"/>
    </row>
    <row r="9" spans="2:42" s="3" customFormat="1" ht="27.95" customHeight="1">
      <c r="B9" s="246"/>
      <c r="C9" s="244"/>
      <c r="D9" s="20"/>
      <c r="E9" s="21"/>
      <c r="F9" s="31"/>
      <c r="G9" s="90" t="s">
        <v>14</v>
      </c>
      <c r="H9" s="172">
        <v>0.1</v>
      </c>
      <c r="I9" s="179" t="s">
        <v>19</v>
      </c>
      <c r="J9" s="13" t="s">
        <v>946</v>
      </c>
      <c r="K9" s="165" t="s">
        <v>18</v>
      </c>
      <c r="L9" s="13" t="s">
        <v>109</v>
      </c>
      <c r="M9" s="93">
        <f>M8</f>
        <v>0.2</v>
      </c>
      <c r="N9" s="15">
        <f t="shared" si="0"/>
        <v>0</v>
      </c>
      <c r="O9" s="78">
        <f t="shared" si="1"/>
        <v>2.0000000000000004E-2</v>
      </c>
      <c r="P9" s="78">
        <f t="shared" si="2"/>
        <v>0</v>
      </c>
      <c r="Q9" s="153">
        <f t="shared" si="3"/>
        <v>0</v>
      </c>
      <c r="R9" s="238"/>
    </row>
    <row r="10" spans="2:42" s="3" customFormat="1" ht="27.95" customHeight="1">
      <c r="B10" s="246"/>
      <c r="C10" s="244"/>
      <c r="D10" s="17" t="s">
        <v>2636</v>
      </c>
      <c r="E10" s="18" t="s">
        <v>890</v>
      </c>
      <c r="F10" s="19" t="s">
        <v>1292</v>
      </c>
      <c r="G10" s="14" t="s">
        <v>12</v>
      </c>
      <c r="H10" s="15">
        <v>0.8</v>
      </c>
      <c r="I10" s="179" t="s">
        <v>19</v>
      </c>
      <c r="J10" s="13" t="s">
        <v>946</v>
      </c>
      <c r="K10" s="165" t="s">
        <v>18</v>
      </c>
      <c r="L10" s="13" t="s">
        <v>109</v>
      </c>
      <c r="M10" s="85">
        <v>0.2</v>
      </c>
      <c r="N10" s="15">
        <f t="shared" si="0"/>
        <v>0</v>
      </c>
      <c r="O10" s="78">
        <f t="shared" si="1"/>
        <v>0.16000000000000003</v>
      </c>
      <c r="P10" s="78">
        <f t="shared" si="2"/>
        <v>0</v>
      </c>
      <c r="Q10" s="153">
        <f t="shared" si="3"/>
        <v>0</v>
      </c>
      <c r="R10" s="238"/>
    </row>
    <row r="11" spans="2:42" s="3" customFormat="1" ht="27.95" customHeight="1">
      <c r="B11" s="246"/>
      <c r="C11" s="244"/>
      <c r="D11" s="20"/>
      <c r="E11" s="21"/>
      <c r="F11" s="31"/>
      <c r="G11" s="14" t="s">
        <v>13</v>
      </c>
      <c r="H11" s="15">
        <v>0.1</v>
      </c>
      <c r="I11" s="165" t="s">
        <v>25</v>
      </c>
      <c r="J11" s="13" t="s">
        <v>2696</v>
      </c>
      <c r="K11" s="165" t="s">
        <v>28</v>
      </c>
      <c r="L11" s="206" t="s">
        <v>2198</v>
      </c>
      <c r="M11" s="85">
        <f>M10</f>
        <v>0.2</v>
      </c>
      <c r="N11" s="15">
        <f t="shared" si="0"/>
        <v>0.99</v>
      </c>
      <c r="O11" s="78">
        <f t="shared" si="1"/>
        <v>0</v>
      </c>
      <c r="P11" s="78">
        <f t="shared" si="2"/>
        <v>1.9800000000000005E-2</v>
      </c>
      <c r="Q11" s="153">
        <f t="shared" si="3"/>
        <v>2.0000000000000023E-4</v>
      </c>
      <c r="R11" s="238"/>
    </row>
    <row r="12" spans="2:42" s="3" customFormat="1" ht="27.95" customHeight="1">
      <c r="B12" s="246"/>
      <c r="C12" s="244"/>
      <c r="D12" s="20"/>
      <c r="E12" s="21"/>
      <c r="F12" s="31"/>
      <c r="G12" s="90" t="s">
        <v>14</v>
      </c>
      <c r="H12" s="172">
        <v>0.1</v>
      </c>
      <c r="I12" s="179" t="s">
        <v>19</v>
      </c>
      <c r="J12" s="180" t="s">
        <v>946</v>
      </c>
      <c r="K12" s="179" t="s">
        <v>18</v>
      </c>
      <c r="L12" s="180" t="s">
        <v>109</v>
      </c>
      <c r="M12" s="93">
        <f>M11</f>
        <v>0.2</v>
      </c>
      <c r="N12" s="15">
        <f t="shared" si="0"/>
        <v>0</v>
      </c>
      <c r="O12" s="78">
        <f t="shared" si="1"/>
        <v>2.0000000000000004E-2</v>
      </c>
      <c r="P12" s="78">
        <f t="shared" si="2"/>
        <v>0</v>
      </c>
      <c r="Q12" s="153">
        <f t="shared" si="3"/>
        <v>0</v>
      </c>
      <c r="R12" s="238"/>
    </row>
    <row r="13" spans="2:42" s="3" customFormat="1" ht="27.95" customHeight="1">
      <c r="B13" s="246"/>
      <c r="C13" s="244"/>
      <c r="D13" s="17" t="s">
        <v>66</v>
      </c>
      <c r="E13" s="44" t="s">
        <v>1528</v>
      </c>
      <c r="F13" s="19" t="s">
        <v>1550</v>
      </c>
      <c r="G13" s="163" t="s">
        <v>232</v>
      </c>
      <c r="H13" s="15">
        <v>0.2</v>
      </c>
      <c r="I13" s="165" t="s">
        <v>25</v>
      </c>
      <c r="J13" s="13" t="s">
        <v>2696</v>
      </c>
      <c r="K13" s="16" t="s">
        <v>28</v>
      </c>
      <c r="L13" s="206" t="s">
        <v>2198</v>
      </c>
      <c r="M13" s="85">
        <v>0.4</v>
      </c>
      <c r="N13" s="15">
        <f>IF(K13="Detected", 0.9,0)</f>
        <v>0.9</v>
      </c>
      <c r="O13" s="78">
        <f t="shared" si="1"/>
        <v>0</v>
      </c>
      <c r="P13" s="78">
        <f t="shared" si="2"/>
        <v>7.2000000000000022E-2</v>
      </c>
      <c r="Q13" s="153">
        <f t="shared" si="3"/>
        <v>8.0000000000000002E-3</v>
      </c>
      <c r="R13" s="557" t="s">
        <v>1551</v>
      </c>
    </row>
    <row r="14" spans="2:42" s="3" customFormat="1" ht="27.95" customHeight="1">
      <c r="B14" s="246"/>
      <c r="C14" s="244"/>
      <c r="D14" s="20"/>
      <c r="E14" s="21"/>
      <c r="F14" s="31"/>
      <c r="G14" s="163" t="s">
        <v>233</v>
      </c>
      <c r="H14" s="15">
        <v>0.2</v>
      </c>
      <c r="I14" s="165" t="s">
        <v>25</v>
      </c>
      <c r="J14" s="13" t="s">
        <v>2696</v>
      </c>
      <c r="K14" s="16" t="s">
        <v>28</v>
      </c>
      <c r="L14" s="206" t="s">
        <v>2198</v>
      </c>
      <c r="M14" s="85">
        <f>M13</f>
        <v>0.4</v>
      </c>
      <c r="N14" s="15">
        <f>IF(K14="Detected", 0.9,0)</f>
        <v>0.9</v>
      </c>
      <c r="O14" s="78">
        <f t="shared" si="1"/>
        <v>0</v>
      </c>
      <c r="P14" s="78">
        <f t="shared" si="2"/>
        <v>7.2000000000000022E-2</v>
      </c>
      <c r="Q14" s="153">
        <f t="shared" si="3"/>
        <v>8.0000000000000002E-3</v>
      </c>
      <c r="R14" s="561"/>
    </row>
    <row r="15" spans="2:42" s="3" customFormat="1" ht="27.95" customHeight="1">
      <c r="B15" s="246"/>
      <c r="C15" s="244"/>
      <c r="D15" s="20"/>
      <c r="E15" s="21"/>
      <c r="F15" s="31"/>
      <c r="G15" s="163" t="s">
        <v>230</v>
      </c>
      <c r="H15" s="15">
        <v>0.2</v>
      </c>
      <c r="I15" s="16" t="s">
        <v>25</v>
      </c>
      <c r="J15" s="13" t="s">
        <v>2696</v>
      </c>
      <c r="K15" s="16" t="s">
        <v>28</v>
      </c>
      <c r="L15" s="206" t="s">
        <v>2198</v>
      </c>
      <c r="M15" s="85">
        <f>M14</f>
        <v>0.4</v>
      </c>
      <c r="N15" s="15">
        <f t="shared" ref="N15:N17" si="4">IF(K15="Detected", 0.9,0)</f>
        <v>0.9</v>
      </c>
      <c r="O15" s="78">
        <f t="shared" si="1"/>
        <v>0</v>
      </c>
      <c r="P15" s="78">
        <f t="shared" si="2"/>
        <v>7.2000000000000022E-2</v>
      </c>
      <c r="Q15" s="153">
        <f t="shared" si="3"/>
        <v>8.0000000000000002E-3</v>
      </c>
      <c r="R15" s="561"/>
    </row>
    <row r="16" spans="2:42" s="3" customFormat="1" ht="27.95" customHeight="1">
      <c r="B16" s="246"/>
      <c r="C16" s="244"/>
      <c r="D16" s="20"/>
      <c r="E16" s="21"/>
      <c r="F16" s="31"/>
      <c r="G16" s="163" t="s">
        <v>231</v>
      </c>
      <c r="H16" s="15">
        <v>0.2</v>
      </c>
      <c r="I16" s="16" t="s">
        <v>25</v>
      </c>
      <c r="J16" s="13" t="s">
        <v>2696</v>
      </c>
      <c r="K16" s="16" t="s">
        <v>28</v>
      </c>
      <c r="L16" s="206" t="s">
        <v>2198</v>
      </c>
      <c r="M16" s="85">
        <f>M15</f>
        <v>0.4</v>
      </c>
      <c r="N16" s="15">
        <f t="shared" si="4"/>
        <v>0.9</v>
      </c>
      <c r="O16" s="78">
        <f t="shared" si="1"/>
        <v>0</v>
      </c>
      <c r="P16" s="78">
        <f t="shared" si="2"/>
        <v>7.2000000000000022E-2</v>
      </c>
      <c r="Q16" s="153">
        <f t="shared" si="3"/>
        <v>8.0000000000000002E-3</v>
      </c>
      <c r="R16" s="561"/>
    </row>
    <row r="17" spans="2:18" s="3" customFormat="1" ht="39.950000000000003" customHeight="1">
      <c r="B17" s="246"/>
      <c r="C17" s="244"/>
      <c r="D17" s="22"/>
      <c r="E17" s="23"/>
      <c r="F17" s="24"/>
      <c r="G17" s="168" t="s">
        <v>234</v>
      </c>
      <c r="H17" s="15">
        <v>0.2</v>
      </c>
      <c r="I17" s="16" t="s">
        <v>25</v>
      </c>
      <c r="J17" s="13" t="s">
        <v>2696</v>
      </c>
      <c r="K17" s="16" t="s">
        <v>28</v>
      </c>
      <c r="L17" s="206" t="s">
        <v>2198</v>
      </c>
      <c r="M17" s="85">
        <f>M16</f>
        <v>0.4</v>
      </c>
      <c r="N17" s="15">
        <f t="shared" si="4"/>
        <v>0.9</v>
      </c>
      <c r="O17" s="78">
        <f t="shared" si="1"/>
        <v>0</v>
      </c>
      <c r="P17" s="78">
        <f t="shared" si="2"/>
        <v>7.2000000000000022E-2</v>
      </c>
      <c r="Q17" s="153">
        <f t="shared" si="3"/>
        <v>8.0000000000000002E-3</v>
      </c>
      <c r="R17" s="561"/>
    </row>
    <row r="18" spans="2:18" s="3" customFormat="1" ht="27.95" customHeight="1">
      <c r="B18" s="246"/>
      <c r="C18" s="244"/>
      <c r="D18" s="17" t="s">
        <v>2637</v>
      </c>
      <c r="E18" s="18" t="s">
        <v>22</v>
      </c>
      <c r="F18" s="19" t="s">
        <v>819</v>
      </c>
      <c r="G18" s="14" t="s">
        <v>12</v>
      </c>
      <c r="H18" s="15">
        <v>0.4</v>
      </c>
      <c r="I18" s="165" t="s">
        <v>19</v>
      </c>
      <c r="J18" s="13" t="s">
        <v>946</v>
      </c>
      <c r="K18" s="165" t="s">
        <v>18</v>
      </c>
      <c r="L18" s="13" t="s">
        <v>109</v>
      </c>
      <c r="M18" s="85">
        <v>2</v>
      </c>
      <c r="N18" s="15">
        <f t="shared" si="0"/>
        <v>0</v>
      </c>
      <c r="O18" s="78">
        <f t="shared" si="1"/>
        <v>0.8</v>
      </c>
      <c r="P18" s="78">
        <f t="shared" si="2"/>
        <v>0</v>
      </c>
      <c r="Q18" s="153">
        <f t="shared" si="3"/>
        <v>0</v>
      </c>
      <c r="R18" s="201"/>
    </row>
    <row r="19" spans="2:18" s="3" customFormat="1" ht="27.95" customHeight="1">
      <c r="B19" s="246"/>
      <c r="C19" s="244"/>
      <c r="D19" s="20"/>
      <c r="E19" s="21"/>
      <c r="F19" s="31"/>
      <c r="G19" s="14" t="s">
        <v>13</v>
      </c>
      <c r="H19" s="15">
        <v>0.4</v>
      </c>
      <c r="I19" s="165" t="s">
        <v>25</v>
      </c>
      <c r="J19" s="13" t="s">
        <v>2695</v>
      </c>
      <c r="K19" s="16" t="s">
        <v>20</v>
      </c>
      <c r="L19" s="206" t="s">
        <v>2198</v>
      </c>
      <c r="M19" s="85">
        <f>M18</f>
        <v>2</v>
      </c>
      <c r="N19" s="15">
        <f t="shared" si="0"/>
        <v>0.99</v>
      </c>
      <c r="O19" s="78">
        <f t="shared" si="1"/>
        <v>0</v>
      </c>
      <c r="P19" s="78">
        <f t="shared" si="2"/>
        <v>0.79200000000000004</v>
      </c>
      <c r="Q19" s="153">
        <f t="shared" si="3"/>
        <v>8.0000000000000071E-3</v>
      </c>
      <c r="R19" s="238"/>
    </row>
    <row r="20" spans="2:18" s="3" customFormat="1" ht="27.95" customHeight="1">
      <c r="B20" s="246"/>
      <c r="C20" s="244"/>
      <c r="D20" s="20"/>
      <c r="E20" s="21"/>
      <c r="F20" s="31"/>
      <c r="G20" s="90" t="s">
        <v>14</v>
      </c>
      <c r="H20" s="172">
        <v>0.2</v>
      </c>
      <c r="I20" s="165" t="s">
        <v>19</v>
      </c>
      <c r="J20" s="13" t="s">
        <v>946</v>
      </c>
      <c r="K20" s="165" t="s">
        <v>18</v>
      </c>
      <c r="L20" s="13" t="s">
        <v>109</v>
      </c>
      <c r="M20" s="85">
        <f>M19</f>
        <v>2</v>
      </c>
      <c r="N20" s="15">
        <f t="shared" si="0"/>
        <v>0</v>
      </c>
      <c r="O20" s="78">
        <f t="shared" si="1"/>
        <v>0.4</v>
      </c>
      <c r="P20" s="78">
        <f t="shared" si="2"/>
        <v>0</v>
      </c>
      <c r="Q20" s="153">
        <f t="shared" si="3"/>
        <v>0</v>
      </c>
      <c r="R20" s="238"/>
    </row>
    <row r="21" spans="2:18" s="3" customFormat="1" ht="27.95" customHeight="1">
      <c r="B21" s="246"/>
      <c r="C21" s="244"/>
      <c r="D21" s="17" t="s">
        <v>2638</v>
      </c>
      <c r="E21" s="18" t="s">
        <v>22</v>
      </c>
      <c r="F21" s="19" t="s">
        <v>819</v>
      </c>
      <c r="G21" s="14" t="s">
        <v>12</v>
      </c>
      <c r="H21" s="15">
        <v>0.4</v>
      </c>
      <c r="I21" s="165" t="s">
        <v>19</v>
      </c>
      <c r="J21" s="13" t="s">
        <v>946</v>
      </c>
      <c r="K21" s="165" t="s">
        <v>18</v>
      </c>
      <c r="L21" s="13" t="s">
        <v>109</v>
      </c>
      <c r="M21" s="85">
        <v>2</v>
      </c>
      <c r="N21" s="15">
        <f t="shared" si="0"/>
        <v>0</v>
      </c>
      <c r="O21" s="78">
        <f t="shared" si="1"/>
        <v>0.8</v>
      </c>
      <c r="P21" s="78">
        <f t="shared" si="2"/>
        <v>0</v>
      </c>
      <c r="Q21" s="153">
        <f t="shared" si="3"/>
        <v>0</v>
      </c>
      <c r="R21" s="238"/>
    </row>
    <row r="22" spans="2:18" s="3" customFormat="1" ht="27.95" customHeight="1">
      <c r="B22" s="246"/>
      <c r="C22" s="244"/>
      <c r="D22" s="20"/>
      <c r="E22" s="21"/>
      <c r="F22" s="31"/>
      <c r="G22" s="14" t="s">
        <v>13</v>
      </c>
      <c r="H22" s="15">
        <v>0.4</v>
      </c>
      <c r="I22" s="165" t="s">
        <v>25</v>
      </c>
      <c r="J22" s="13" t="s">
        <v>2695</v>
      </c>
      <c r="K22" s="16" t="s">
        <v>20</v>
      </c>
      <c r="L22" s="206" t="s">
        <v>2198</v>
      </c>
      <c r="M22" s="85">
        <f>M21</f>
        <v>2</v>
      </c>
      <c r="N22" s="15">
        <f t="shared" si="0"/>
        <v>0.99</v>
      </c>
      <c r="O22" s="78">
        <f t="shared" si="1"/>
        <v>0</v>
      </c>
      <c r="P22" s="78">
        <f t="shared" si="2"/>
        <v>0.79200000000000004</v>
      </c>
      <c r="Q22" s="153">
        <f t="shared" si="3"/>
        <v>8.0000000000000071E-3</v>
      </c>
      <c r="R22" s="238"/>
    </row>
    <row r="23" spans="2:18" s="3" customFormat="1" ht="27.95" customHeight="1">
      <c r="B23" s="246"/>
      <c r="C23" s="244"/>
      <c r="D23" s="20"/>
      <c r="E23" s="21"/>
      <c r="F23" s="31"/>
      <c r="G23" s="90" t="s">
        <v>14</v>
      </c>
      <c r="H23" s="172">
        <v>0.2</v>
      </c>
      <c r="I23" s="165" t="s">
        <v>19</v>
      </c>
      <c r="J23" s="13" t="s">
        <v>946</v>
      </c>
      <c r="K23" s="165" t="s">
        <v>18</v>
      </c>
      <c r="L23" s="13" t="s">
        <v>109</v>
      </c>
      <c r="M23" s="85">
        <f>M22</f>
        <v>2</v>
      </c>
      <c r="N23" s="15">
        <f t="shared" si="0"/>
        <v>0</v>
      </c>
      <c r="O23" s="78">
        <f t="shared" si="1"/>
        <v>0.4</v>
      </c>
      <c r="P23" s="78">
        <f t="shared" si="2"/>
        <v>0</v>
      </c>
      <c r="Q23" s="153">
        <f t="shared" si="3"/>
        <v>0</v>
      </c>
      <c r="R23" s="238"/>
    </row>
    <row r="24" spans="2:18" s="3" customFormat="1" ht="27.95" customHeight="1">
      <c r="B24" s="246"/>
      <c r="C24" s="244"/>
      <c r="D24" s="17" t="s">
        <v>2639</v>
      </c>
      <c r="E24" s="18" t="s">
        <v>890</v>
      </c>
      <c r="F24" s="19" t="s">
        <v>1292</v>
      </c>
      <c r="G24" s="14" t="s">
        <v>12</v>
      </c>
      <c r="H24" s="15">
        <v>0.8</v>
      </c>
      <c r="I24" s="179" t="s">
        <v>19</v>
      </c>
      <c r="J24" s="13" t="s">
        <v>946</v>
      </c>
      <c r="K24" s="165" t="s">
        <v>18</v>
      </c>
      <c r="L24" s="13" t="s">
        <v>109</v>
      </c>
      <c r="M24" s="85">
        <v>0.2</v>
      </c>
      <c r="N24" s="15">
        <f t="shared" si="0"/>
        <v>0</v>
      </c>
      <c r="O24" s="78">
        <f t="shared" si="1"/>
        <v>0.16000000000000003</v>
      </c>
      <c r="P24" s="78">
        <f t="shared" si="2"/>
        <v>0</v>
      </c>
      <c r="Q24" s="153">
        <f t="shared" si="3"/>
        <v>0</v>
      </c>
      <c r="R24" s="238"/>
    </row>
    <row r="25" spans="2:18" s="3" customFormat="1" ht="27.95" customHeight="1">
      <c r="B25" s="246"/>
      <c r="C25" s="244"/>
      <c r="D25" s="20"/>
      <c r="E25" s="21"/>
      <c r="F25" s="31"/>
      <c r="G25" s="14" t="s">
        <v>13</v>
      </c>
      <c r="H25" s="15">
        <v>0.1</v>
      </c>
      <c r="I25" s="165" t="s">
        <v>25</v>
      </c>
      <c r="J25" s="13" t="s">
        <v>2696</v>
      </c>
      <c r="K25" s="165" t="s">
        <v>28</v>
      </c>
      <c r="L25" s="206" t="s">
        <v>2198</v>
      </c>
      <c r="M25" s="85">
        <f>M24</f>
        <v>0.2</v>
      </c>
      <c r="N25" s="15">
        <f t="shared" si="0"/>
        <v>0.99</v>
      </c>
      <c r="O25" s="78">
        <f t="shared" si="1"/>
        <v>0</v>
      </c>
      <c r="P25" s="78">
        <f t="shared" si="2"/>
        <v>1.9800000000000005E-2</v>
      </c>
      <c r="Q25" s="153">
        <f t="shared" si="3"/>
        <v>2.0000000000000023E-4</v>
      </c>
      <c r="R25" s="238"/>
    </row>
    <row r="26" spans="2:18" s="3" customFormat="1" ht="27.95" customHeight="1">
      <c r="B26" s="246"/>
      <c r="C26" s="244"/>
      <c r="D26" s="20"/>
      <c r="E26" s="21"/>
      <c r="F26" s="31"/>
      <c r="G26" s="90" t="s">
        <v>14</v>
      </c>
      <c r="H26" s="172">
        <v>0.1</v>
      </c>
      <c r="I26" s="179" t="s">
        <v>19</v>
      </c>
      <c r="J26" s="180" t="s">
        <v>946</v>
      </c>
      <c r="K26" s="179" t="s">
        <v>18</v>
      </c>
      <c r="L26" s="180" t="s">
        <v>109</v>
      </c>
      <c r="M26" s="93">
        <f>M25</f>
        <v>0.2</v>
      </c>
      <c r="N26" s="15">
        <f t="shared" si="0"/>
        <v>0</v>
      </c>
      <c r="O26" s="78">
        <f t="shared" si="1"/>
        <v>2.0000000000000004E-2</v>
      </c>
      <c r="P26" s="78">
        <f t="shared" si="2"/>
        <v>0</v>
      </c>
      <c r="Q26" s="153">
        <f t="shared" si="3"/>
        <v>0</v>
      </c>
      <c r="R26" s="238"/>
    </row>
    <row r="27" spans="2:18" s="3" customFormat="1" ht="27.95" customHeight="1">
      <c r="B27" s="246"/>
      <c r="C27" s="244"/>
      <c r="D27" s="17" t="s">
        <v>2640</v>
      </c>
      <c r="E27" s="18" t="s">
        <v>890</v>
      </c>
      <c r="F27" s="19" t="s">
        <v>1292</v>
      </c>
      <c r="G27" s="14" t="s">
        <v>12</v>
      </c>
      <c r="H27" s="15">
        <v>0.8</v>
      </c>
      <c r="I27" s="179" t="s">
        <v>19</v>
      </c>
      <c r="J27" s="13" t="s">
        <v>946</v>
      </c>
      <c r="K27" s="165" t="s">
        <v>18</v>
      </c>
      <c r="L27" s="13" t="s">
        <v>109</v>
      </c>
      <c r="M27" s="85">
        <v>0.2</v>
      </c>
      <c r="N27" s="15">
        <f t="shared" si="0"/>
        <v>0</v>
      </c>
      <c r="O27" s="78">
        <f t="shared" si="1"/>
        <v>0.16000000000000003</v>
      </c>
      <c r="P27" s="78">
        <f t="shared" si="2"/>
        <v>0</v>
      </c>
      <c r="Q27" s="153">
        <f t="shared" si="3"/>
        <v>0</v>
      </c>
      <c r="R27" s="238"/>
    </row>
    <row r="28" spans="2:18" s="3" customFormat="1" ht="27.95" customHeight="1">
      <c r="B28" s="246"/>
      <c r="C28" s="244"/>
      <c r="D28" s="20"/>
      <c r="E28" s="21"/>
      <c r="F28" s="31"/>
      <c r="G28" s="14" t="s">
        <v>13</v>
      </c>
      <c r="H28" s="15">
        <v>0.1</v>
      </c>
      <c r="I28" s="165" t="s">
        <v>25</v>
      </c>
      <c r="J28" s="13" t="s">
        <v>2696</v>
      </c>
      <c r="K28" s="165" t="s">
        <v>28</v>
      </c>
      <c r="L28" s="206" t="s">
        <v>2198</v>
      </c>
      <c r="M28" s="85">
        <f>M27</f>
        <v>0.2</v>
      </c>
      <c r="N28" s="15">
        <f t="shared" si="0"/>
        <v>0.99</v>
      </c>
      <c r="O28" s="78">
        <f t="shared" si="1"/>
        <v>0</v>
      </c>
      <c r="P28" s="78">
        <f t="shared" si="2"/>
        <v>1.9800000000000005E-2</v>
      </c>
      <c r="Q28" s="153">
        <f t="shared" si="3"/>
        <v>2.0000000000000023E-4</v>
      </c>
      <c r="R28" s="238"/>
    </row>
    <row r="29" spans="2:18" s="3" customFormat="1" ht="27.95" customHeight="1">
      <c r="B29" s="246"/>
      <c r="C29" s="244"/>
      <c r="D29" s="20"/>
      <c r="E29" s="21"/>
      <c r="F29" s="31"/>
      <c r="G29" s="90" t="s">
        <v>14</v>
      </c>
      <c r="H29" s="172">
        <v>0.1</v>
      </c>
      <c r="I29" s="179" t="s">
        <v>19</v>
      </c>
      <c r="J29" s="180" t="s">
        <v>946</v>
      </c>
      <c r="K29" s="179" t="s">
        <v>18</v>
      </c>
      <c r="L29" s="180" t="s">
        <v>109</v>
      </c>
      <c r="M29" s="93">
        <f>M28</f>
        <v>0.2</v>
      </c>
      <c r="N29" s="15">
        <f t="shared" si="0"/>
        <v>0</v>
      </c>
      <c r="O29" s="78">
        <f t="shared" si="1"/>
        <v>2.0000000000000004E-2</v>
      </c>
      <c r="P29" s="78">
        <f t="shared" si="2"/>
        <v>0</v>
      </c>
      <c r="Q29" s="153">
        <f t="shared" si="3"/>
        <v>0</v>
      </c>
      <c r="R29" s="238"/>
    </row>
    <row r="30" spans="2:18" s="3" customFormat="1" ht="27.95" customHeight="1">
      <c r="B30" s="246"/>
      <c r="C30" s="244"/>
      <c r="D30" s="17" t="s">
        <v>2641</v>
      </c>
      <c r="E30" s="18" t="s">
        <v>890</v>
      </c>
      <c r="F30" s="19" t="s">
        <v>905</v>
      </c>
      <c r="G30" s="14" t="s">
        <v>12</v>
      </c>
      <c r="H30" s="15">
        <v>0.8</v>
      </c>
      <c r="I30" s="179" t="s">
        <v>19</v>
      </c>
      <c r="J30" s="13" t="s">
        <v>946</v>
      </c>
      <c r="K30" s="165" t="s">
        <v>18</v>
      </c>
      <c r="L30" s="13" t="s">
        <v>109</v>
      </c>
      <c r="M30" s="85">
        <v>0.2</v>
      </c>
      <c r="N30" s="15">
        <f t="shared" si="0"/>
        <v>0</v>
      </c>
      <c r="O30" s="78">
        <f t="shared" si="1"/>
        <v>0.16000000000000003</v>
      </c>
      <c r="P30" s="78">
        <f t="shared" si="2"/>
        <v>0</v>
      </c>
      <c r="Q30" s="153">
        <f t="shared" si="3"/>
        <v>0</v>
      </c>
      <c r="R30" s="238"/>
    </row>
    <row r="31" spans="2:18" s="3" customFormat="1" ht="27.95" customHeight="1">
      <c r="B31" s="246"/>
      <c r="C31" s="244"/>
      <c r="D31" s="20"/>
      <c r="E31" s="21"/>
      <c r="F31" s="31"/>
      <c r="G31" s="14" t="s">
        <v>13</v>
      </c>
      <c r="H31" s="15">
        <v>0.1</v>
      </c>
      <c r="I31" s="165" t="s">
        <v>25</v>
      </c>
      <c r="J31" s="13" t="s">
        <v>2696</v>
      </c>
      <c r="K31" s="165" t="s">
        <v>28</v>
      </c>
      <c r="L31" s="206" t="s">
        <v>2198</v>
      </c>
      <c r="M31" s="85">
        <f>M30</f>
        <v>0.2</v>
      </c>
      <c r="N31" s="15">
        <f t="shared" si="0"/>
        <v>0.99</v>
      </c>
      <c r="O31" s="78">
        <f t="shared" si="1"/>
        <v>0</v>
      </c>
      <c r="P31" s="78">
        <f t="shared" si="2"/>
        <v>1.9800000000000005E-2</v>
      </c>
      <c r="Q31" s="153">
        <f t="shared" si="3"/>
        <v>2.0000000000000023E-4</v>
      </c>
      <c r="R31" s="238"/>
    </row>
    <row r="32" spans="2:18" s="3" customFormat="1" ht="27.95" customHeight="1">
      <c r="B32" s="246"/>
      <c r="C32" s="244"/>
      <c r="D32" s="20"/>
      <c r="E32" s="21"/>
      <c r="F32" s="31"/>
      <c r="G32" s="90" t="s">
        <v>14</v>
      </c>
      <c r="H32" s="172">
        <v>0.1</v>
      </c>
      <c r="I32" s="179" t="s">
        <v>19</v>
      </c>
      <c r="J32" s="180" t="s">
        <v>946</v>
      </c>
      <c r="K32" s="179" t="s">
        <v>18</v>
      </c>
      <c r="L32" s="180" t="s">
        <v>109</v>
      </c>
      <c r="M32" s="93">
        <f>M31</f>
        <v>0.2</v>
      </c>
      <c r="N32" s="15">
        <f t="shared" si="0"/>
        <v>0</v>
      </c>
      <c r="O32" s="78">
        <f t="shared" si="1"/>
        <v>2.0000000000000004E-2</v>
      </c>
      <c r="P32" s="78">
        <f t="shared" si="2"/>
        <v>0</v>
      </c>
      <c r="Q32" s="153">
        <f t="shared" si="3"/>
        <v>0</v>
      </c>
      <c r="R32" s="238"/>
    </row>
    <row r="33" spans="2:18" s="3" customFormat="1" ht="27.95" customHeight="1">
      <c r="B33" s="246"/>
      <c r="C33" s="244"/>
      <c r="D33" s="17" t="s">
        <v>2642</v>
      </c>
      <c r="E33" s="44" t="s">
        <v>1534</v>
      </c>
      <c r="F33" s="19" t="s">
        <v>1552</v>
      </c>
      <c r="G33" s="163" t="s">
        <v>232</v>
      </c>
      <c r="H33" s="15">
        <v>0.2</v>
      </c>
      <c r="I33" s="165" t="s">
        <v>25</v>
      </c>
      <c r="J33" s="13" t="s">
        <v>2697</v>
      </c>
      <c r="K33" s="16" t="s">
        <v>28</v>
      </c>
      <c r="L33" s="206" t="s">
        <v>2198</v>
      </c>
      <c r="M33" s="85">
        <v>5.5</v>
      </c>
      <c r="N33" s="15">
        <f>IF(K33="Detected", 0.9,0)</f>
        <v>0.9</v>
      </c>
      <c r="O33" s="78">
        <f t="shared" si="1"/>
        <v>0</v>
      </c>
      <c r="P33" s="78">
        <f t="shared" si="2"/>
        <v>0.9900000000000001</v>
      </c>
      <c r="Q33" s="153">
        <f t="shared" si="3"/>
        <v>0.10999999999999999</v>
      </c>
      <c r="R33" s="561" t="s">
        <v>1553</v>
      </c>
    </row>
    <row r="34" spans="2:18" s="3" customFormat="1" ht="27.95" customHeight="1">
      <c r="B34" s="246"/>
      <c r="C34" s="244"/>
      <c r="D34" s="20"/>
      <c r="E34" s="21"/>
      <c r="F34" s="31"/>
      <c r="G34" s="163" t="s">
        <v>233</v>
      </c>
      <c r="H34" s="15">
        <v>0.2</v>
      </c>
      <c r="I34" s="165" t="s">
        <v>25</v>
      </c>
      <c r="J34" s="13" t="s">
        <v>2698</v>
      </c>
      <c r="K34" s="16" t="s">
        <v>28</v>
      </c>
      <c r="L34" s="206" t="s">
        <v>2198</v>
      </c>
      <c r="M34" s="85">
        <f>M33</f>
        <v>5.5</v>
      </c>
      <c r="N34" s="15">
        <f t="shared" ref="N34:N37" si="5">IF(K34="Detected", 0.9,0)</f>
        <v>0.9</v>
      </c>
      <c r="O34" s="78">
        <f t="shared" si="1"/>
        <v>0</v>
      </c>
      <c r="P34" s="78">
        <f t="shared" si="2"/>
        <v>0.9900000000000001</v>
      </c>
      <c r="Q34" s="153">
        <f t="shared" si="3"/>
        <v>0.10999999999999999</v>
      </c>
      <c r="R34" s="561"/>
    </row>
    <row r="35" spans="2:18" s="3" customFormat="1" ht="27.95" customHeight="1">
      <c r="B35" s="246"/>
      <c r="C35" s="244"/>
      <c r="D35" s="20"/>
      <c r="E35" s="21"/>
      <c r="F35" s="31"/>
      <c r="G35" s="163" t="s">
        <v>230</v>
      </c>
      <c r="H35" s="15">
        <v>0.2</v>
      </c>
      <c r="I35" s="16" t="s">
        <v>25</v>
      </c>
      <c r="J35" s="13" t="s">
        <v>2698</v>
      </c>
      <c r="K35" s="16" t="s">
        <v>28</v>
      </c>
      <c r="L35" s="206" t="s">
        <v>2198</v>
      </c>
      <c r="M35" s="85">
        <f>M34</f>
        <v>5.5</v>
      </c>
      <c r="N35" s="15">
        <f t="shared" si="5"/>
        <v>0.9</v>
      </c>
      <c r="O35" s="78">
        <f t="shared" si="1"/>
        <v>0</v>
      </c>
      <c r="P35" s="78">
        <f t="shared" si="2"/>
        <v>0.9900000000000001</v>
      </c>
      <c r="Q35" s="153">
        <f t="shared" si="3"/>
        <v>0.10999999999999999</v>
      </c>
      <c r="R35" s="561"/>
    </row>
    <row r="36" spans="2:18" s="3" customFormat="1" ht="27.95" customHeight="1">
      <c r="B36" s="246"/>
      <c r="C36" s="244"/>
      <c r="D36" s="20"/>
      <c r="E36" s="21"/>
      <c r="F36" s="31"/>
      <c r="G36" s="163" t="s">
        <v>231</v>
      </c>
      <c r="H36" s="15">
        <v>0.2</v>
      </c>
      <c r="I36" s="16" t="s">
        <v>25</v>
      </c>
      <c r="J36" s="13" t="s">
        <v>2698</v>
      </c>
      <c r="K36" s="16" t="s">
        <v>28</v>
      </c>
      <c r="L36" s="206" t="s">
        <v>2198</v>
      </c>
      <c r="M36" s="85">
        <f>M35</f>
        <v>5.5</v>
      </c>
      <c r="N36" s="15">
        <f t="shared" si="5"/>
        <v>0.9</v>
      </c>
      <c r="O36" s="78">
        <f t="shared" si="1"/>
        <v>0</v>
      </c>
      <c r="P36" s="78">
        <f t="shared" si="2"/>
        <v>0.9900000000000001</v>
      </c>
      <c r="Q36" s="153">
        <f t="shared" si="3"/>
        <v>0.10999999999999999</v>
      </c>
      <c r="R36" s="561"/>
    </row>
    <row r="37" spans="2:18" s="3" customFormat="1" ht="39.950000000000003" customHeight="1">
      <c r="B37" s="246"/>
      <c r="C37" s="244"/>
      <c r="D37" s="22"/>
      <c r="E37" s="23"/>
      <c r="F37" s="24"/>
      <c r="G37" s="168" t="s">
        <v>234</v>
      </c>
      <c r="H37" s="15">
        <v>0.2</v>
      </c>
      <c r="I37" s="16" t="s">
        <v>25</v>
      </c>
      <c r="J37" s="13" t="s">
        <v>2698</v>
      </c>
      <c r="K37" s="16" t="s">
        <v>28</v>
      </c>
      <c r="L37" s="206" t="s">
        <v>2198</v>
      </c>
      <c r="M37" s="85">
        <f>M36</f>
        <v>5.5</v>
      </c>
      <c r="N37" s="15">
        <f t="shared" si="5"/>
        <v>0.9</v>
      </c>
      <c r="O37" s="78">
        <f t="shared" si="1"/>
        <v>0</v>
      </c>
      <c r="P37" s="78">
        <f t="shared" si="2"/>
        <v>0.9900000000000001</v>
      </c>
      <c r="Q37" s="153">
        <f t="shared" si="3"/>
        <v>0.10999999999999999</v>
      </c>
      <c r="R37" s="561"/>
    </row>
    <row r="38" spans="2:18" s="3" customFormat="1" ht="27.95" customHeight="1">
      <c r="B38" s="246"/>
      <c r="C38" s="244"/>
      <c r="D38" s="17" t="s">
        <v>2643</v>
      </c>
      <c r="E38" s="18" t="s">
        <v>22</v>
      </c>
      <c r="F38" s="19" t="s">
        <v>96</v>
      </c>
      <c r="G38" s="14" t="s">
        <v>12</v>
      </c>
      <c r="H38" s="15">
        <v>0.4</v>
      </c>
      <c r="I38" s="165" t="s">
        <v>19</v>
      </c>
      <c r="J38" s="13" t="s">
        <v>946</v>
      </c>
      <c r="K38" s="165" t="s">
        <v>18</v>
      </c>
      <c r="L38" s="13" t="s">
        <v>109</v>
      </c>
      <c r="M38" s="85">
        <v>2</v>
      </c>
      <c r="N38" s="15">
        <f t="shared" si="0"/>
        <v>0</v>
      </c>
      <c r="O38" s="78">
        <f t="shared" si="1"/>
        <v>0.8</v>
      </c>
      <c r="P38" s="78">
        <f t="shared" si="2"/>
        <v>0</v>
      </c>
      <c r="Q38" s="153">
        <f t="shared" si="3"/>
        <v>0</v>
      </c>
      <c r="R38" s="238"/>
    </row>
    <row r="39" spans="2:18" s="3" customFormat="1" ht="27.95" customHeight="1">
      <c r="B39" s="246"/>
      <c r="C39" s="244"/>
      <c r="D39" s="20"/>
      <c r="E39" s="21"/>
      <c r="F39" s="31"/>
      <c r="G39" s="14" t="s">
        <v>13</v>
      </c>
      <c r="H39" s="15">
        <v>0.4</v>
      </c>
      <c r="I39" s="165" t="s">
        <v>25</v>
      </c>
      <c r="J39" s="13" t="s">
        <v>2699</v>
      </c>
      <c r="K39" s="16" t="s">
        <v>20</v>
      </c>
      <c r="L39" s="206" t="s">
        <v>2198</v>
      </c>
      <c r="M39" s="85">
        <f>M38</f>
        <v>2</v>
      </c>
      <c r="N39" s="15">
        <f t="shared" si="0"/>
        <v>0.99</v>
      </c>
      <c r="O39" s="78">
        <f t="shared" si="1"/>
        <v>0</v>
      </c>
      <c r="P39" s="78">
        <f t="shared" si="2"/>
        <v>0.79200000000000004</v>
      </c>
      <c r="Q39" s="153">
        <f t="shared" si="3"/>
        <v>8.0000000000000071E-3</v>
      </c>
      <c r="R39" s="238"/>
    </row>
    <row r="40" spans="2:18" s="3" customFormat="1" ht="27.95" customHeight="1">
      <c r="B40" s="246"/>
      <c r="C40" s="244"/>
      <c r="D40" s="20"/>
      <c r="E40" s="21"/>
      <c r="F40" s="31"/>
      <c r="G40" s="90" t="s">
        <v>14</v>
      </c>
      <c r="H40" s="172">
        <v>0.2</v>
      </c>
      <c r="I40" s="165" t="s">
        <v>19</v>
      </c>
      <c r="J40" s="13" t="s">
        <v>946</v>
      </c>
      <c r="K40" s="165" t="s">
        <v>18</v>
      </c>
      <c r="L40" s="13" t="s">
        <v>109</v>
      </c>
      <c r="M40" s="85">
        <f>M39</f>
        <v>2</v>
      </c>
      <c r="N40" s="15">
        <f t="shared" si="0"/>
        <v>0</v>
      </c>
      <c r="O40" s="78">
        <f t="shared" si="1"/>
        <v>0.4</v>
      </c>
      <c r="P40" s="78">
        <f t="shared" si="2"/>
        <v>0</v>
      </c>
      <c r="Q40" s="153">
        <f t="shared" si="3"/>
        <v>0</v>
      </c>
      <c r="R40" s="238"/>
    </row>
    <row r="41" spans="2:18" s="3" customFormat="1" ht="27.95" customHeight="1">
      <c r="B41" s="246"/>
      <c r="C41" s="244"/>
      <c r="D41" s="17" t="s">
        <v>2644</v>
      </c>
      <c r="E41" s="18" t="s">
        <v>22</v>
      </c>
      <c r="F41" s="19" t="s">
        <v>819</v>
      </c>
      <c r="G41" s="14" t="s">
        <v>12</v>
      </c>
      <c r="H41" s="15">
        <v>0.4</v>
      </c>
      <c r="I41" s="165" t="s">
        <v>19</v>
      </c>
      <c r="J41" s="13" t="s">
        <v>946</v>
      </c>
      <c r="K41" s="165" t="s">
        <v>18</v>
      </c>
      <c r="L41" s="13" t="s">
        <v>109</v>
      </c>
      <c r="M41" s="85">
        <v>2</v>
      </c>
      <c r="N41" s="15">
        <f t="shared" si="0"/>
        <v>0</v>
      </c>
      <c r="O41" s="78">
        <f t="shared" si="1"/>
        <v>0.8</v>
      </c>
      <c r="P41" s="78">
        <f t="shared" si="2"/>
        <v>0</v>
      </c>
      <c r="Q41" s="153">
        <f t="shared" si="3"/>
        <v>0</v>
      </c>
      <c r="R41" s="238"/>
    </row>
    <row r="42" spans="2:18" s="3" customFormat="1" ht="27.95" customHeight="1">
      <c r="B42" s="246"/>
      <c r="C42" s="244"/>
      <c r="D42" s="20"/>
      <c r="E42" s="21"/>
      <c r="F42" s="31"/>
      <c r="G42" s="14" t="s">
        <v>13</v>
      </c>
      <c r="H42" s="15">
        <v>0.4</v>
      </c>
      <c r="I42" s="165" t="s">
        <v>25</v>
      </c>
      <c r="J42" s="13" t="s">
        <v>2699</v>
      </c>
      <c r="K42" s="16" t="s">
        <v>20</v>
      </c>
      <c r="L42" s="206" t="s">
        <v>2198</v>
      </c>
      <c r="M42" s="85">
        <f>M41</f>
        <v>2</v>
      </c>
      <c r="N42" s="15">
        <f t="shared" si="0"/>
        <v>0.99</v>
      </c>
      <c r="O42" s="78">
        <f t="shared" si="1"/>
        <v>0</v>
      </c>
      <c r="P42" s="78">
        <f t="shared" si="2"/>
        <v>0.79200000000000004</v>
      </c>
      <c r="Q42" s="153">
        <f t="shared" si="3"/>
        <v>8.0000000000000071E-3</v>
      </c>
      <c r="R42" s="238"/>
    </row>
    <row r="43" spans="2:18" s="3" customFormat="1" ht="27.95" customHeight="1">
      <c r="B43" s="246"/>
      <c r="C43" s="244"/>
      <c r="D43" s="20"/>
      <c r="E43" s="21"/>
      <c r="F43" s="31"/>
      <c r="G43" s="90" t="s">
        <v>14</v>
      </c>
      <c r="H43" s="172">
        <v>0.2</v>
      </c>
      <c r="I43" s="165" t="s">
        <v>19</v>
      </c>
      <c r="J43" s="13" t="s">
        <v>946</v>
      </c>
      <c r="K43" s="165" t="s">
        <v>18</v>
      </c>
      <c r="L43" s="13" t="s">
        <v>109</v>
      </c>
      <c r="M43" s="93">
        <f>M42</f>
        <v>2</v>
      </c>
      <c r="N43" s="172">
        <f t="shared" si="0"/>
        <v>0</v>
      </c>
      <c r="O43" s="174">
        <f t="shared" si="1"/>
        <v>0.4</v>
      </c>
      <c r="P43" s="174">
        <f t="shared" si="2"/>
        <v>0</v>
      </c>
      <c r="Q43" s="175">
        <f t="shared" si="3"/>
        <v>0</v>
      </c>
      <c r="R43" s="238"/>
    </row>
    <row r="44" spans="2:18" s="3" customFormat="1" ht="27.95" customHeight="1">
      <c r="B44" s="246"/>
      <c r="C44" s="218" t="s">
        <v>2645</v>
      </c>
      <c r="D44" s="17" t="s">
        <v>2646</v>
      </c>
      <c r="E44" s="18" t="s">
        <v>1217</v>
      </c>
      <c r="F44" s="19" t="s">
        <v>1216</v>
      </c>
      <c r="G44" s="14" t="s">
        <v>12</v>
      </c>
      <c r="H44" s="15">
        <v>0.7</v>
      </c>
      <c r="I44" s="165" t="s">
        <v>25</v>
      </c>
      <c r="J44" s="208" t="s">
        <v>2700</v>
      </c>
      <c r="K44" s="165" t="s">
        <v>28</v>
      </c>
      <c r="L44" s="206" t="s">
        <v>2198</v>
      </c>
      <c r="M44" s="85">
        <v>0.1</v>
      </c>
      <c r="N44" s="15">
        <f t="shared" si="0"/>
        <v>0.99</v>
      </c>
      <c r="O44" s="78">
        <f t="shared" si="1"/>
        <v>0</v>
      </c>
      <c r="P44" s="78">
        <f t="shared" si="2"/>
        <v>6.9299999999999987E-2</v>
      </c>
      <c r="Q44" s="81">
        <f t="shared" si="3"/>
        <v>7.0000000000000053E-4</v>
      </c>
      <c r="R44" s="238"/>
    </row>
    <row r="45" spans="2:18" s="3" customFormat="1" ht="27.95" customHeight="1">
      <c r="B45" s="246"/>
      <c r="C45" s="243"/>
      <c r="D45" s="20"/>
      <c r="E45" s="21"/>
      <c r="F45" s="31"/>
      <c r="G45" s="25" t="s">
        <v>13</v>
      </c>
      <c r="H45" s="26">
        <v>0.1</v>
      </c>
      <c r="I45" s="165" t="s">
        <v>25</v>
      </c>
      <c r="J45" s="208" t="s">
        <v>2701</v>
      </c>
      <c r="K45" s="165" t="s">
        <v>28</v>
      </c>
      <c r="L45" s="206" t="s">
        <v>2198</v>
      </c>
      <c r="M45" s="85">
        <f>M44</f>
        <v>0.1</v>
      </c>
      <c r="N45" s="15">
        <f t="shared" si="0"/>
        <v>0.99</v>
      </c>
      <c r="O45" s="78">
        <f t="shared" si="1"/>
        <v>0</v>
      </c>
      <c r="P45" s="78">
        <f t="shared" si="2"/>
        <v>9.9000000000000025E-3</v>
      </c>
      <c r="Q45" s="81">
        <f t="shared" si="3"/>
        <v>1.0000000000000011E-4</v>
      </c>
      <c r="R45" s="238"/>
    </row>
    <row r="46" spans="2:18" s="3" customFormat="1" ht="27.95" customHeight="1">
      <c r="B46" s="246"/>
      <c r="C46" s="243"/>
      <c r="D46" s="20"/>
      <c r="E46" s="21"/>
      <c r="F46" s="31"/>
      <c r="G46" s="32" t="s">
        <v>54</v>
      </c>
      <c r="H46" s="26">
        <v>0.1</v>
      </c>
      <c r="I46" s="179" t="s">
        <v>25</v>
      </c>
      <c r="J46" s="208" t="s">
        <v>2701</v>
      </c>
      <c r="K46" s="179" t="s">
        <v>28</v>
      </c>
      <c r="L46" s="206" t="s">
        <v>2198</v>
      </c>
      <c r="M46" s="85">
        <f>M45</f>
        <v>0.1</v>
      </c>
      <c r="N46" s="15">
        <f t="shared" si="0"/>
        <v>0.99</v>
      </c>
      <c r="O46" s="78">
        <f t="shared" si="1"/>
        <v>0</v>
      </c>
      <c r="P46" s="78">
        <f t="shared" si="2"/>
        <v>9.9000000000000025E-3</v>
      </c>
      <c r="Q46" s="81">
        <f t="shared" si="3"/>
        <v>1.0000000000000011E-4</v>
      </c>
      <c r="R46" s="238"/>
    </row>
    <row r="47" spans="2:18" s="3" customFormat="1" ht="27.95" customHeight="1">
      <c r="B47" s="246"/>
      <c r="C47" s="243"/>
      <c r="D47" s="20"/>
      <c r="E47" s="21"/>
      <c r="F47" s="31"/>
      <c r="G47" s="25" t="s">
        <v>55</v>
      </c>
      <c r="H47" s="26">
        <v>0.1</v>
      </c>
      <c r="I47" s="165" t="s">
        <v>19</v>
      </c>
      <c r="J47" s="13" t="s">
        <v>946</v>
      </c>
      <c r="K47" s="165" t="s">
        <v>18</v>
      </c>
      <c r="L47" s="13" t="s">
        <v>109</v>
      </c>
      <c r="M47" s="85">
        <f>M46</f>
        <v>0.1</v>
      </c>
      <c r="N47" s="15">
        <f t="shared" si="0"/>
        <v>0</v>
      </c>
      <c r="O47" s="78">
        <f t="shared" si="1"/>
        <v>1.0000000000000002E-2</v>
      </c>
      <c r="P47" s="78">
        <f t="shared" si="2"/>
        <v>0</v>
      </c>
      <c r="Q47" s="81">
        <f t="shared" si="3"/>
        <v>0</v>
      </c>
      <c r="R47" s="238"/>
    </row>
    <row r="48" spans="2:18" s="3" customFormat="1" ht="27.95" customHeight="1">
      <c r="B48" s="246"/>
      <c r="C48" s="244"/>
      <c r="D48" s="17" t="s">
        <v>2647</v>
      </c>
      <c r="E48" s="18" t="s">
        <v>1240</v>
      </c>
      <c r="F48" s="19" t="s">
        <v>1295</v>
      </c>
      <c r="G48" s="168" t="s">
        <v>1326</v>
      </c>
      <c r="H48" s="164">
        <v>0.3</v>
      </c>
      <c r="I48" s="165" t="s">
        <v>25</v>
      </c>
      <c r="J48" s="13" t="s">
        <v>2702</v>
      </c>
      <c r="K48" s="165" t="s">
        <v>28</v>
      </c>
      <c r="L48" s="206" t="s">
        <v>2198</v>
      </c>
      <c r="M48" s="85">
        <v>15</v>
      </c>
      <c r="N48" s="15">
        <f>IF(K48="Detected", 0.9,0)</f>
        <v>0.9</v>
      </c>
      <c r="O48" s="78">
        <f t="shared" si="1"/>
        <v>0</v>
      </c>
      <c r="P48" s="78">
        <f t="shared" si="2"/>
        <v>4.05</v>
      </c>
      <c r="Q48" s="153">
        <f t="shared" si="3"/>
        <v>0.4499999999999999</v>
      </c>
      <c r="R48" s="557" t="s">
        <v>4480</v>
      </c>
    </row>
    <row r="49" spans="2:18" s="3" customFormat="1" ht="27.95" customHeight="1">
      <c r="B49" s="246"/>
      <c r="C49" s="244"/>
      <c r="D49" s="20"/>
      <c r="E49" s="21"/>
      <c r="F49" s="31"/>
      <c r="G49" s="168" t="s">
        <v>1327</v>
      </c>
      <c r="H49" s="164">
        <v>0.3</v>
      </c>
      <c r="I49" s="161" t="s">
        <v>25</v>
      </c>
      <c r="J49" s="13" t="s">
        <v>2702</v>
      </c>
      <c r="K49" s="165" t="s">
        <v>28</v>
      </c>
      <c r="L49" s="206" t="s">
        <v>2198</v>
      </c>
      <c r="M49" s="85">
        <f>M48</f>
        <v>15</v>
      </c>
      <c r="N49" s="15">
        <f t="shared" ref="N49:N51" si="6">IF(K49="Detected", 0.9,0)</f>
        <v>0.9</v>
      </c>
      <c r="O49" s="78">
        <f t="shared" si="1"/>
        <v>0</v>
      </c>
      <c r="P49" s="78">
        <f t="shared" si="2"/>
        <v>4.05</v>
      </c>
      <c r="Q49" s="153">
        <f t="shared" si="3"/>
        <v>0.4499999999999999</v>
      </c>
      <c r="R49" s="558"/>
    </row>
    <row r="50" spans="2:18" s="3" customFormat="1" ht="27.95" customHeight="1">
      <c r="B50" s="246"/>
      <c r="C50" s="244"/>
      <c r="D50" s="20"/>
      <c r="E50" s="21"/>
      <c r="F50" s="31"/>
      <c r="G50" s="168" t="s">
        <v>1328</v>
      </c>
      <c r="H50" s="164">
        <v>0.3</v>
      </c>
      <c r="I50" s="165" t="s">
        <v>25</v>
      </c>
      <c r="J50" s="13" t="s">
        <v>2702</v>
      </c>
      <c r="K50" s="165" t="s">
        <v>28</v>
      </c>
      <c r="L50" s="206" t="s">
        <v>2198</v>
      </c>
      <c r="M50" s="85">
        <f>M49</f>
        <v>15</v>
      </c>
      <c r="N50" s="15">
        <f t="shared" si="6"/>
        <v>0.9</v>
      </c>
      <c r="O50" s="78">
        <f t="shared" si="1"/>
        <v>0</v>
      </c>
      <c r="P50" s="78">
        <f t="shared" si="2"/>
        <v>4.05</v>
      </c>
      <c r="Q50" s="153">
        <f t="shared" si="3"/>
        <v>0.4499999999999999</v>
      </c>
      <c r="R50" s="558"/>
    </row>
    <row r="51" spans="2:18" s="3" customFormat="1" ht="39.950000000000003" customHeight="1">
      <c r="B51" s="246"/>
      <c r="C51" s="244"/>
      <c r="D51" s="20"/>
      <c r="E51" s="21"/>
      <c r="F51" s="31"/>
      <c r="G51" s="168" t="s">
        <v>1329</v>
      </c>
      <c r="H51" s="164">
        <v>0.1</v>
      </c>
      <c r="I51" s="165" t="s">
        <v>25</v>
      </c>
      <c r="J51" s="13" t="s">
        <v>2702</v>
      </c>
      <c r="K51" s="165" t="s">
        <v>28</v>
      </c>
      <c r="L51" s="206" t="s">
        <v>2198</v>
      </c>
      <c r="M51" s="93">
        <f>M50</f>
        <v>15</v>
      </c>
      <c r="N51" s="15">
        <f t="shared" si="6"/>
        <v>0.9</v>
      </c>
      <c r="O51" s="78">
        <f t="shared" si="1"/>
        <v>0</v>
      </c>
      <c r="P51" s="78">
        <f t="shared" si="2"/>
        <v>1.35</v>
      </c>
      <c r="Q51" s="153">
        <f t="shared" si="3"/>
        <v>0.14999999999999997</v>
      </c>
      <c r="R51" s="559"/>
    </row>
    <row r="52" spans="2:18" s="3" customFormat="1" ht="27.95" customHeight="1">
      <c r="B52" s="246"/>
      <c r="C52" s="244"/>
      <c r="D52" s="17" t="s">
        <v>2648</v>
      </c>
      <c r="E52" s="18" t="s">
        <v>890</v>
      </c>
      <c r="F52" s="19" t="s">
        <v>1541</v>
      </c>
      <c r="G52" s="14" t="s">
        <v>12</v>
      </c>
      <c r="H52" s="15">
        <v>0.8</v>
      </c>
      <c r="I52" s="165" t="s">
        <v>25</v>
      </c>
      <c r="J52" s="13" t="s">
        <v>2702</v>
      </c>
      <c r="K52" s="165" t="s">
        <v>28</v>
      </c>
      <c r="L52" s="206" t="s">
        <v>2198</v>
      </c>
      <c r="M52" s="85">
        <v>0.2</v>
      </c>
      <c r="N52" s="15">
        <f>IF(K52="Detected", 0.99,0)</f>
        <v>0.99</v>
      </c>
      <c r="O52" s="78">
        <f>IF(I52="Safe", M52*H52,0)</f>
        <v>0</v>
      </c>
      <c r="P52" s="78">
        <f>IF(I52="Dangerous",M52*H52*N52,0)</f>
        <v>0.15840000000000004</v>
      </c>
      <c r="Q52" s="81">
        <f>IF(P52=0,0,M52*H52*(1-N52))</f>
        <v>1.6000000000000018E-3</v>
      </c>
      <c r="R52" s="238"/>
    </row>
    <row r="53" spans="2:18" s="3" customFormat="1" ht="27.95" customHeight="1">
      <c r="B53" s="246"/>
      <c r="C53" s="244"/>
      <c r="D53" s="20"/>
      <c r="E53" s="21"/>
      <c r="F53" s="31"/>
      <c r="G53" s="14" t="s">
        <v>13</v>
      </c>
      <c r="H53" s="15">
        <v>0.1</v>
      </c>
      <c r="I53" s="165" t="s">
        <v>19</v>
      </c>
      <c r="J53" s="13" t="s">
        <v>946</v>
      </c>
      <c r="K53" s="165" t="s">
        <v>18</v>
      </c>
      <c r="L53" s="206" t="s">
        <v>109</v>
      </c>
      <c r="M53" s="85">
        <f>M52</f>
        <v>0.2</v>
      </c>
      <c r="N53" s="15">
        <f>IF(K53="Detected", 0.99,0)</f>
        <v>0</v>
      </c>
      <c r="O53" s="78">
        <f>IF(I53="Safe", M53*H53,0)</f>
        <v>2.0000000000000004E-2</v>
      </c>
      <c r="P53" s="78">
        <f>IF(I53="Dangerous",M53*H53*N53,0)</f>
        <v>0</v>
      </c>
      <c r="Q53" s="81">
        <f>IF(P53=0,0,M53*H53*(1-N53))</f>
        <v>0</v>
      </c>
      <c r="R53" s="238"/>
    </row>
    <row r="54" spans="2:18" s="3" customFormat="1" ht="27.95" customHeight="1">
      <c r="B54" s="246"/>
      <c r="C54" s="244"/>
      <c r="D54" s="22"/>
      <c r="E54" s="23"/>
      <c r="F54" s="24"/>
      <c r="G54" s="14" t="s">
        <v>14</v>
      </c>
      <c r="H54" s="15">
        <v>0.1</v>
      </c>
      <c r="I54" s="165" t="s">
        <v>19</v>
      </c>
      <c r="J54" s="13" t="s">
        <v>946</v>
      </c>
      <c r="K54" s="165" t="s">
        <v>18</v>
      </c>
      <c r="L54" s="13" t="s">
        <v>109</v>
      </c>
      <c r="M54" s="85">
        <f>M53</f>
        <v>0.2</v>
      </c>
      <c r="N54" s="15">
        <f>IF(K54="Detected", 0.99,0)</f>
        <v>0</v>
      </c>
      <c r="O54" s="78">
        <f>IF(I54="Safe", M54*H54,0)</f>
        <v>2.0000000000000004E-2</v>
      </c>
      <c r="P54" s="78">
        <f>IF(I54="Dangerous",M54*H54*N54,0)</f>
        <v>0</v>
      </c>
      <c r="Q54" s="81">
        <f>IF(P54=0,0,M54*H54*(1-N54))</f>
        <v>0</v>
      </c>
      <c r="R54" s="238"/>
    </row>
    <row r="55" spans="2:18" s="3" customFormat="1" ht="27.95" customHeight="1">
      <c r="B55" s="246"/>
      <c r="C55" s="244"/>
      <c r="D55" s="17" t="s">
        <v>2649</v>
      </c>
      <c r="E55" s="18" t="s">
        <v>890</v>
      </c>
      <c r="F55" s="19" t="s">
        <v>1297</v>
      </c>
      <c r="G55" s="14" t="s">
        <v>12</v>
      </c>
      <c r="H55" s="15">
        <v>0.8</v>
      </c>
      <c r="I55" s="179" t="s">
        <v>19</v>
      </c>
      <c r="J55" s="13" t="s">
        <v>946</v>
      </c>
      <c r="K55" s="165" t="s">
        <v>18</v>
      </c>
      <c r="L55" s="13" t="s">
        <v>109</v>
      </c>
      <c r="M55" s="85">
        <v>0.2</v>
      </c>
      <c r="N55" s="15">
        <f t="shared" ref="N55:N118" si="7">IF(K55="Detected", 0.99,0)</f>
        <v>0</v>
      </c>
      <c r="O55" s="78">
        <f t="shared" ref="O55:O118" si="8">IF(I55="Safe", M55*H55,0)</f>
        <v>0.16000000000000003</v>
      </c>
      <c r="P55" s="78">
        <f t="shared" ref="P55:P118" si="9">IF(I55="Dangerous",M55*H55*N55,0)</f>
        <v>0</v>
      </c>
      <c r="Q55" s="153">
        <f t="shared" ref="Q55:Q118" si="10">IF(P55=0,0,M55*H55*(1-N55))</f>
        <v>0</v>
      </c>
      <c r="R55" s="238"/>
    </row>
    <row r="56" spans="2:18" s="3" customFormat="1" ht="27.95" customHeight="1">
      <c r="B56" s="246"/>
      <c r="C56" s="244"/>
      <c r="D56" s="20"/>
      <c r="E56" s="21"/>
      <c r="F56" s="31"/>
      <c r="G56" s="14" t="s">
        <v>13</v>
      </c>
      <c r="H56" s="15">
        <v>0.1</v>
      </c>
      <c r="I56" s="165" t="s">
        <v>25</v>
      </c>
      <c r="J56" s="13" t="s">
        <v>2601</v>
      </c>
      <c r="K56" s="165" t="s">
        <v>28</v>
      </c>
      <c r="L56" s="206" t="s">
        <v>2198</v>
      </c>
      <c r="M56" s="85">
        <f>M55</f>
        <v>0.2</v>
      </c>
      <c r="N56" s="15">
        <f t="shared" si="7"/>
        <v>0.99</v>
      </c>
      <c r="O56" s="78">
        <f t="shared" si="8"/>
        <v>0</v>
      </c>
      <c r="P56" s="78">
        <f t="shared" si="9"/>
        <v>1.9800000000000005E-2</v>
      </c>
      <c r="Q56" s="153">
        <f t="shared" si="10"/>
        <v>2.0000000000000023E-4</v>
      </c>
      <c r="R56" s="238"/>
    </row>
    <row r="57" spans="2:18" s="3" customFormat="1" ht="27.95" customHeight="1">
      <c r="B57" s="246"/>
      <c r="C57" s="244"/>
      <c r="D57" s="20"/>
      <c r="E57" s="21"/>
      <c r="F57" s="31"/>
      <c r="G57" s="90" t="s">
        <v>14</v>
      </c>
      <c r="H57" s="172">
        <v>0.1</v>
      </c>
      <c r="I57" s="179" t="s">
        <v>19</v>
      </c>
      <c r="J57" s="13" t="s">
        <v>946</v>
      </c>
      <c r="K57" s="165" t="s">
        <v>18</v>
      </c>
      <c r="L57" s="13" t="s">
        <v>109</v>
      </c>
      <c r="M57" s="93">
        <f>M56</f>
        <v>0.2</v>
      </c>
      <c r="N57" s="15">
        <f t="shared" si="7"/>
        <v>0</v>
      </c>
      <c r="O57" s="78">
        <f t="shared" si="8"/>
        <v>2.0000000000000004E-2</v>
      </c>
      <c r="P57" s="78">
        <f t="shared" si="9"/>
        <v>0</v>
      </c>
      <c r="Q57" s="153">
        <f t="shared" si="10"/>
        <v>0</v>
      </c>
      <c r="R57" s="238"/>
    </row>
    <row r="58" spans="2:18" s="3" customFormat="1" ht="27.95" customHeight="1">
      <c r="B58" s="246"/>
      <c r="C58" s="244"/>
      <c r="D58" s="17" t="s">
        <v>2650</v>
      </c>
      <c r="E58" s="18" t="s">
        <v>22</v>
      </c>
      <c r="F58" s="19" t="s">
        <v>819</v>
      </c>
      <c r="G58" s="14" t="s">
        <v>12</v>
      </c>
      <c r="H58" s="15">
        <v>0.4</v>
      </c>
      <c r="I58" s="179" t="s">
        <v>19</v>
      </c>
      <c r="J58" s="13" t="s">
        <v>946</v>
      </c>
      <c r="K58" s="165" t="s">
        <v>18</v>
      </c>
      <c r="L58" s="13" t="s">
        <v>109</v>
      </c>
      <c r="M58" s="85">
        <v>2</v>
      </c>
      <c r="N58" s="15">
        <f t="shared" si="7"/>
        <v>0</v>
      </c>
      <c r="O58" s="78">
        <f t="shared" si="8"/>
        <v>0.8</v>
      </c>
      <c r="P58" s="78">
        <f t="shared" si="9"/>
        <v>0</v>
      </c>
      <c r="Q58" s="153">
        <f t="shared" si="10"/>
        <v>0</v>
      </c>
      <c r="R58" s="238"/>
    </row>
    <row r="59" spans="2:18" s="3" customFormat="1" ht="27.95" customHeight="1">
      <c r="B59" s="246"/>
      <c r="C59" s="244"/>
      <c r="D59" s="20"/>
      <c r="E59" s="21"/>
      <c r="F59" s="31"/>
      <c r="G59" s="14" t="s">
        <v>13</v>
      </c>
      <c r="H59" s="15">
        <v>0.4</v>
      </c>
      <c r="I59" s="165" t="s">
        <v>25</v>
      </c>
      <c r="J59" s="13" t="s">
        <v>2601</v>
      </c>
      <c r="K59" s="165" t="s">
        <v>28</v>
      </c>
      <c r="L59" s="206" t="s">
        <v>2198</v>
      </c>
      <c r="M59" s="85">
        <f>M58</f>
        <v>2</v>
      </c>
      <c r="N59" s="15">
        <f t="shared" si="7"/>
        <v>0.99</v>
      </c>
      <c r="O59" s="78">
        <f t="shared" si="8"/>
        <v>0</v>
      </c>
      <c r="P59" s="78">
        <f t="shared" si="9"/>
        <v>0.79200000000000004</v>
      </c>
      <c r="Q59" s="153">
        <f t="shared" si="10"/>
        <v>8.0000000000000071E-3</v>
      </c>
      <c r="R59" s="238"/>
    </row>
    <row r="60" spans="2:18" s="3" customFormat="1" ht="27.95" customHeight="1">
      <c r="B60" s="246"/>
      <c r="C60" s="244"/>
      <c r="D60" s="20"/>
      <c r="E60" s="21"/>
      <c r="F60" s="31"/>
      <c r="G60" s="90" t="s">
        <v>14</v>
      </c>
      <c r="H60" s="172">
        <v>0.2</v>
      </c>
      <c r="I60" s="179" t="s">
        <v>19</v>
      </c>
      <c r="J60" s="13" t="s">
        <v>946</v>
      </c>
      <c r="K60" s="165" t="s">
        <v>18</v>
      </c>
      <c r="L60" s="13" t="s">
        <v>109</v>
      </c>
      <c r="M60" s="93">
        <f>M59</f>
        <v>2</v>
      </c>
      <c r="N60" s="172">
        <f t="shared" si="7"/>
        <v>0</v>
      </c>
      <c r="O60" s="174">
        <f t="shared" si="8"/>
        <v>0.4</v>
      </c>
      <c r="P60" s="174">
        <f t="shared" si="9"/>
        <v>0</v>
      </c>
      <c r="Q60" s="175">
        <f t="shared" si="10"/>
        <v>0</v>
      </c>
      <c r="R60" s="238"/>
    </row>
    <row r="61" spans="2:18" s="3" customFormat="1" ht="27.95" customHeight="1">
      <c r="B61" s="246"/>
      <c r="C61" s="244"/>
      <c r="D61" s="17" t="s">
        <v>2651</v>
      </c>
      <c r="E61" s="18" t="s">
        <v>93</v>
      </c>
      <c r="F61" s="19" t="s">
        <v>1546</v>
      </c>
      <c r="G61" s="168" t="s">
        <v>356</v>
      </c>
      <c r="H61" s="164">
        <v>0.25</v>
      </c>
      <c r="I61" s="179" t="s">
        <v>19</v>
      </c>
      <c r="J61" s="13" t="s">
        <v>946</v>
      </c>
      <c r="K61" s="165" t="s">
        <v>18</v>
      </c>
      <c r="L61" s="13" t="s">
        <v>109</v>
      </c>
      <c r="M61" s="85">
        <v>1</v>
      </c>
      <c r="N61" s="15">
        <f t="shared" si="7"/>
        <v>0</v>
      </c>
      <c r="O61" s="78">
        <f t="shared" si="8"/>
        <v>0.25</v>
      </c>
      <c r="P61" s="78">
        <f t="shared" si="9"/>
        <v>0</v>
      </c>
      <c r="Q61" s="153">
        <f t="shared" si="10"/>
        <v>0</v>
      </c>
      <c r="R61" s="238"/>
    </row>
    <row r="62" spans="2:18" s="3" customFormat="1" ht="27.95" customHeight="1">
      <c r="B62" s="246"/>
      <c r="C62" s="244"/>
      <c r="D62" s="20"/>
      <c r="E62" s="21"/>
      <c r="F62" s="31"/>
      <c r="G62" s="168" t="s">
        <v>886</v>
      </c>
      <c r="H62" s="164">
        <v>0.25</v>
      </c>
      <c r="I62" s="165" t="s">
        <v>25</v>
      </c>
      <c r="J62" s="13" t="s">
        <v>2601</v>
      </c>
      <c r="K62" s="165" t="s">
        <v>28</v>
      </c>
      <c r="L62" s="206" t="s">
        <v>2198</v>
      </c>
      <c r="M62" s="85">
        <f>M61</f>
        <v>1</v>
      </c>
      <c r="N62" s="15">
        <f t="shared" si="7"/>
        <v>0.99</v>
      </c>
      <c r="O62" s="78">
        <f t="shared" si="8"/>
        <v>0</v>
      </c>
      <c r="P62" s="78">
        <f t="shared" si="9"/>
        <v>0.2475</v>
      </c>
      <c r="Q62" s="153">
        <f t="shared" si="10"/>
        <v>2.5000000000000022E-3</v>
      </c>
      <c r="R62" s="238"/>
    </row>
    <row r="63" spans="2:18" s="3" customFormat="1" ht="27.95" customHeight="1">
      <c r="B63" s="246"/>
      <c r="C63" s="244"/>
      <c r="D63" s="20"/>
      <c r="E63" s="21"/>
      <c r="F63" s="31"/>
      <c r="G63" s="168" t="s">
        <v>887</v>
      </c>
      <c r="H63" s="164">
        <v>0.25</v>
      </c>
      <c r="I63" s="165" t="s">
        <v>25</v>
      </c>
      <c r="J63" s="13" t="s">
        <v>2601</v>
      </c>
      <c r="K63" s="165" t="s">
        <v>28</v>
      </c>
      <c r="L63" s="206" t="s">
        <v>2198</v>
      </c>
      <c r="M63" s="85">
        <f>M62</f>
        <v>1</v>
      </c>
      <c r="N63" s="15">
        <f t="shared" si="7"/>
        <v>0.99</v>
      </c>
      <c r="O63" s="78">
        <f t="shared" si="8"/>
        <v>0</v>
      </c>
      <c r="P63" s="78">
        <f t="shared" si="9"/>
        <v>0.2475</v>
      </c>
      <c r="Q63" s="153">
        <f t="shared" si="10"/>
        <v>2.5000000000000022E-3</v>
      </c>
      <c r="R63" s="238"/>
    </row>
    <row r="64" spans="2:18" s="3" customFormat="1" ht="27.95" customHeight="1">
      <c r="B64" s="246"/>
      <c r="C64" s="244"/>
      <c r="D64" s="20"/>
      <c r="E64" s="21"/>
      <c r="F64" s="31"/>
      <c r="G64" s="186" t="s">
        <v>359</v>
      </c>
      <c r="H64" s="183">
        <v>0.25</v>
      </c>
      <c r="I64" s="165" t="s">
        <v>25</v>
      </c>
      <c r="J64" s="13" t="s">
        <v>2601</v>
      </c>
      <c r="K64" s="165" t="s">
        <v>28</v>
      </c>
      <c r="L64" s="206" t="s">
        <v>2198</v>
      </c>
      <c r="M64" s="93">
        <f>M63</f>
        <v>1</v>
      </c>
      <c r="N64" s="15">
        <f t="shared" si="7"/>
        <v>0.99</v>
      </c>
      <c r="O64" s="78">
        <f t="shared" si="8"/>
        <v>0</v>
      </c>
      <c r="P64" s="78">
        <f t="shared" si="9"/>
        <v>0.2475</v>
      </c>
      <c r="Q64" s="153">
        <f t="shared" si="10"/>
        <v>2.5000000000000022E-3</v>
      </c>
      <c r="R64" s="238"/>
    </row>
    <row r="65" spans="2:18" s="3" customFormat="1" ht="27.95" customHeight="1">
      <c r="B65" s="246"/>
      <c r="C65" s="244"/>
      <c r="D65" s="17" t="s">
        <v>2652</v>
      </c>
      <c r="E65" s="18" t="s">
        <v>890</v>
      </c>
      <c r="F65" s="19" t="s">
        <v>1541</v>
      </c>
      <c r="G65" s="14" t="s">
        <v>12</v>
      </c>
      <c r="H65" s="15">
        <v>0.8</v>
      </c>
      <c r="I65" s="165" t="s">
        <v>25</v>
      </c>
      <c r="J65" s="13" t="s">
        <v>2702</v>
      </c>
      <c r="K65" s="165" t="s">
        <v>28</v>
      </c>
      <c r="L65" s="206" t="s">
        <v>2198</v>
      </c>
      <c r="M65" s="85">
        <v>0.2</v>
      </c>
      <c r="N65" s="15">
        <f t="shared" si="7"/>
        <v>0.99</v>
      </c>
      <c r="O65" s="78">
        <f t="shared" si="8"/>
        <v>0</v>
      </c>
      <c r="P65" s="78">
        <f t="shared" si="9"/>
        <v>0.15840000000000004</v>
      </c>
      <c r="Q65" s="153">
        <f t="shared" si="10"/>
        <v>1.6000000000000018E-3</v>
      </c>
      <c r="R65" s="238"/>
    </row>
    <row r="66" spans="2:18" s="3" customFormat="1" ht="27.95" customHeight="1">
      <c r="B66" s="246"/>
      <c r="C66" s="244"/>
      <c r="D66" s="20"/>
      <c r="E66" s="21"/>
      <c r="F66" s="31"/>
      <c r="G66" s="14" t="s">
        <v>13</v>
      </c>
      <c r="H66" s="15">
        <v>0.1</v>
      </c>
      <c r="I66" s="165" t="s">
        <v>19</v>
      </c>
      <c r="J66" s="13" t="s">
        <v>946</v>
      </c>
      <c r="K66" s="165" t="s">
        <v>18</v>
      </c>
      <c r="L66" s="206" t="s">
        <v>109</v>
      </c>
      <c r="M66" s="85">
        <f>M65</f>
        <v>0.2</v>
      </c>
      <c r="N66" s="15">
        <f t="shared" si="7"/>
        <v>0</v>
      </c>
      <c r="O66" s="78">
        <f t="shared" si="8"/>
        <v>2.0000000000000004E-2</v>
      </c>
      <c r="P66" s="78">
        <f t="shared" si="9"/>
        <v>0</v>
      </c>
      <c r="Q66" s="153">
        <f t="shared" si="10"/>
        <v>0</v>
      </c>
      <c r="R66" s="238"/>
    </row>
    <row r="67" spans="2:18" s="3" customFormat="1" ht="27.95" customHeight="1">
      <c r="B67" s="246"/>
      <c r="C67" s="244"/>
      <c r="D67" s="20"/>
      <c r="E67" s="21"/>
      <c r="F67" s="31"/>
      <c r="G67" s="90" t="s">
        <v>14</v>
      </c>
      <c r="H67" s="172">
        <v>0.1</v>
      </c>
      <c r="I67" s="165" t="s">
        <v>19</v>
      </c>
      <c r="J67" s="13" t="s">
        <v>946</v>
      </c>
      <c r="K67" s="165" t="s">
        <v>18</v>
      </c>
      <c r="L67" s="13" t="s">
        <v>109</v>
      </c>
      <c r="M67" s="93">
        <f>M66</f>
        <v>0.2</v>
      </c>
      <c r="N67" s="172">
        <f t="shared" si="7"/>
        <v>0</v>
      </c>
      <c r="O67" s="174">
        <f t="shared" si="8"/>
        <v>2.0000000000000004E-2</v>
      </c>
      <c r="P67" s="174">
        <f t="shared" si="9"/>
        <v>0</v>
      </c>
      <c r="Q67" s="175">
        <f t="shared" si="10"/>
        <v>0</v>
      </c>
      <c r="R67" s="238"/>
    </row>
    <row r="68" spans="2:18" s="3" customFormat="1" ht="27.95" customHeight="1">
      <c r="B68" s="246"/>
      <c r="C68" s="218" t="s">
        <v>2653</v>
      </c>
      <c r="D68" s="17" t="s">
        <v>2654</v>
      </c>
      <c r="E68" s="18" t="s">
        <v>1240</v>
      </c>
      <c r="F68" s="19" t="s">
        <v>1295</v>
      </c>
      <c r="G68" s="168" t="s">
        <v>1326</v>
      </c>
      <c r="H68" s="164">
        <v>0.3</v>
      </c>
      <c r="I68" s="165" t="s">
        <v>25</v>
      </c>
      <c r="J68" s="13" t="s">
        <v>2610</v>
      </c>
      <c r="K68" s="165" t="s">
        <v>28</v>
      </c>
      <c r="L68" s="206" t="s">
        <v>2198</v>
      </c>
      <c r="M68" s="85">
        <v>15</v>
      </c>
      <c r="N68" s="15">
        <f>IF(K68="Detected", 0.9,0)</f>
        <v>0.9</v>
      </c>
      <c r="O68" s="78">
        <f t="shared" si="8"/>
        <v>0</v>
      </c>
      <c r="P68" s="78">
        <f t="shared" si="9"/>
        <v>4.05</v>
      </c>
      <c r="Q68" s="153">
        <f t="shared" si="10"/>
        <v>0.4499999999999999</v>
      </c>
      <c r="R68" s="557" t="s">
        <v>4480</v>
      </c>
    </row>
    <row r="69" spans="2:18" s="3" customFormat="1" ht="27.95" customHeight="1">
      <c r="B69" s="246"/>
      <c r="C69" s="244"/>
      <c r="D69" s="20"/>
      <c r="E69" s="21"/>
      <c r="F69" s="31"/>
      <c r="G69" s="168" t="s">
        <v>1327</v>
      </c>
      <c r="H69" s="164">
        <v>0.3</v>
      </c>
      <c r="I69" s="161" t="s">
        <v>25</v>
      </c>
      <c r="J69" s="13" t="s">
        <v>2610</v>
      </c>
      <c r="K69" s="165" t="s">
        <v>28</v>
      </c>
      <c r="L69" s="206" t="s">
        <v>2198</v>
      </c>
      <c r="M69" s="85">
        <f>M68</f>
        <v>15</v>
      </c>
      <c r="N69" s="15">
        <f>IF(K69="Detected", 0.9,0)</f>
        <v>0.9</v>
      </c>
      <c r="O69" s="78">
        <f t="shared" si="8"/>
        <v>0</v>
      </c>
      <c r="P69" s="78">
        <f t="shared" si="9"/>
        <v>4.05</v>
      </c>
      <c r="Q69" s="153">
        <f t="shared" si="10"/>
        <v>0.4499999999999999</v>
      </c>
      <c r="R69" s="558"/>
    </row>
    <row r="70" spans="2:18" s="3" customFormat="1" ht="27.95" customHeight="1">
      <c r="B70" s="246"/>
      <c r="C70" s="244"/>
      <c r="D70" s="20"/>
      <c r="E70" s="21"/>
      <c r="F70" s="31"/>
      <c r="G70" s="168" t="s">
        <v>1328</v>
      </c>
      <c r="H70" s="164">
        <v>0.3</v>
      </c>
      <c r="I70" s="165" t="s">
        <v>25</v>
      </c>
      <c r="J70" s="13" t="s">
        <v>2610</v>
      </c>
      <c r="K70" s="165" t="s">
        <v>28</v>
      </c>
      <c r="L70" s="206" t="s">
        <v>2198</v>
      </c>
      <c r="M70" s="85">
        <f>M69</f>
        <v>15</v>
      </c>
      <c r="N70" s="15">
        <f t="shared" ref="N70:N71" si="11">IF(K70="Detected", 0.9,0)</f>
        <v>0.9</v>
      </c>
      <c r="O70" s="78">
        <f t="shared" si="8"/>
        <v>0</v>
      </c>
      <c r="P70" s="78">
        <f t="shared" si="9"/>
        <v>4.05</v>
      </c>
      <c r="Q70" s="153">
        <f t="shared" si="10"/>
        <v>0.4499999999999999</v>
      </c>
      <c r="R70" s="558"/>
    </row>
    <row r="71" spans="2:18" s="3" customFormat="1" ht="39.950000000000003" customHeight="1">
      <c r="B71" s="246"/>
      <c r="C71" s="244"/>
      <c r="D71" s="20"/>
      <c r="E71" s="21"/>
      <c r="F71" s="31"/>
      <c r="G71" s="168" t="s">
        <v>1329</v>
      </c>
      <c r="H71" s="164">
        <v>0.1</v>
      </c>
      <c r="I71" s="165" t="s">
        <v>25</v>
      </c>
      <c r="J71" s="13" t="s">
        <v>2610</v>
      </c>
      <c r="K71" s="165" t="s">
        <v>28</v>
      </c>
      <c r="L71" s="206" t="s">
        <v>2198</v>
      </c>
      <c r="M71" s="93">
        <f>M70</f>
        <v>15</v>
      </c>
      <c r="N71" s="15">
        <f t="shared" si="11"/>
        <v>0.9</v>
      </c>
      <c r="O71" s="78">
        <f t="shared" si="8"/>
        <v>0</v>
      </c>
      <c r="P71" s="78">
        <f t="shared" si="9"/>
        <v>1.35</v>
      </c>
      <c r="Q71" s="153">
        <f t="shared" si="10"/>
        <v>0.14999999999999997</v>
      </c>
      <c r="R71" s="559"/>
    </row>
    <row r="72" spans="2:18" s="3" customFormat="1" ht="27.95" customHeight="1">
      <c r="B72" s="246"/>
      <c r="C72" s="244"/>
      <c r="D72" s="17" t="s">
        <v>2655</v>
      </c>
      <c r="E72" s="18" t="s">
        <v>890</v>
      </c>
      <c r="F72" s="19" t="s">
        <v>1541</v>
      </c>
      <c r="G72" s="14" t="s">
        <v>12</v>
      </c>
      <c r="H72" s="15">
        <v>0.8</v>
      </c>
      <c r="I72" s="165" t="s">
        <v>25</v>
      </c>
      <c r="J72" s="13" t="s">
        <v>2610</v>
      </c>
      <c r="K72" s="165" t="s">
        <v>28</v>
      </c>
      <c r="L72" s="206" t="s">
        <v>2198</v>
      </c>
      <c r="M72" s="85">
        <v>0.2</v>
      </c>
      <c r="N72" s="15">
        <f t="shared" si="7"/>
        <v>0.99</v>
      </c>
      <c r="O72" s="78">
        <f t="shared" si="8"/>
        <v>0</v>
      </c>
      <c r="P72" s="78">
        <f t="shared" si="9"/>
        <v>0.15840000000000004</v>
      </c>
      <c r="Q72" s="81">
        <f t="shared" si="10"/>
        <v>1.6000000000000018E-3</v>
      </c>
      <c r="R72" s="238"/>
    </row>
    <row r="73" spans="2:18" s="3" customFormat="1" ht="27.95" customHeight="1">
      <c r="B73" s="246"/>
      <c r="C73" s="244"/>
      <c r="D73" s="20"/>
      <c r="E73" s="21"/>
      <c r="F73" s="31"/>
      <c r="G73" s="14" t="s">
        <v>13</v>
      </c>
      <c r="H73" s="15">
        <v>0.1</v>
      </c>
      <c r="I73" s="165" t="s">
        <v>19</v>
      </c>
      <c r="J73" s="13" t="s">
        <v>946</v>
      </c>
      <c r="K73" s="165" t="s">
        <v>18</v>
      </c>
      <c r="L73" s="206" t="s">
        <v>109</v>
      </c>
      <c r="M73" s="85">
        <f>M72</f>
        <v>0.2</v>
      </c>
      <c r="N73" s="15">
        <f t="shared" si="7"/>
        <v>0</v>
      </c>
      <c r="O73" s="78">
        <f t="shared" si="8"/>
        <v>2.0000000000000004E-2</v>
      </c>
      <c r="P73" s="78">
        <f t="shared" si="9"/>
        <v>0</v>
      </c>
      <c r="Q73" s="81">
        <f t="shared" si="10"/>
        <v>0</v>
      </c>
      <c r="R73" s="238"/>
    </row>
    <row r="74" spans="2:18" s="3" customFormat="1" ht="27.95" customHeight="1">
      <c r="B74" s="246"/>
      <c r="C74" s="244"/>
      <c r="D74" s="22"/>
      <c r="E74" s="23"/>
      <c r="F74" s="24"/>
      <c r="G74" s="14" t="s">
        <v>14</v>
      </c>
      <c r="H74" s="15">
        <v>0.1</v>
      </c>
      <c r="I74" s="165" t="s">
        <v>19</v>
      </c>
      <c r="J74" s="13" t="s">
        <v>946</v>
      </c>
      <c r="K74" s="165" t="s">
        <v>18</v>
      </c>
      <c r="L74" s="13" t="s">
        <v>109</v>
      </c>
      <c r="M74" s="85">
        <f>M73</f>
        <v>0.2</v>
      </c>
      <c r="N74" s="15">
        <f t="shared" si="7"/>
        <v>0</v>
      </c>
      <c r="O74" s="78">
        <f t="shared" si="8"/>
        <v>2.0000000000000004E-2</v>
      </c>
      <c r="P74" s="78">
        <f t="shared" si="9"/>
        <v>0</v>
      </c>
      <c r="Q74" s="81">
        <f t="shared" si="10"/>
        <v>0</v>
      </c>
      <c r="R74" s="238"/>
    </row>
    <row r="75" spans="2:18" s="3" customFormat="1" ht="27.95" customHeight="1">
      <c r="B75" s="246"/>
      <c r="C75" s="244"/>
      <c r="D75" s="17" t="s">
        <v>2656</v>
      </c>
      <c r="E75" s="18" t="s">
        <v>890</v>
      </c>
      <c r="F75" s="19" t="s">
        <v>1297</v>
      </c>
      <c r="G75" s="14" t="s">
        <v>12</v>
      </c>
      <c r="H75" s="15">
        <v>0.8</v>
      </c>
      <c r="I75" s="179" t="s">
        <v>19</v>
      </c>
      <c r="J75" s="13" t="s">
        <v>946</v>
      </c>
      <c r="K75" s="165" t="s">
        <v>18</v>
      </c>
      <c r="L75" s="13" t="s">
        <v>109</v>
      </c>
      <c r="M75" s="85">
        <v>0.2</v>
      </c>
      <c r="N75" s="15">
        <f t="shared" si="7"/>
        <v>0</v>
      </c>
      <c r="O75" s="78">
        <f t="shared" si="8"/>
        <v>0.16000000000000003</v>
      </c>
      <c r="P75" s="78">
        <f t="shared" si="9"/>
        <v>0</v>
      </c>
      <c r="Q75" s="153">
        <f t="shared" si="10"/>
        <v>0</v>
      </c>
      <c r="R75" s="238"/>
    </row>
    <row r="76" spans="2:18" s="3" customFormat="1" ht="27.95" customHeight="1">
      <c r="B76" s="246"/>
      <c r="C76" s="244"/>
      <c r="D76" s="20"/>
      <c r="E76" s="21"/>
      <c r="F76" s="31"/>
      <c r="G76" s="14" t="s">
        <v>13</v>
      </c>
      <c r="H76" s="15">
        <v>0.1</v>
      </c>
      <c r="I76" s="165" t="s">
        <v>25</v>
      </c>
      <c r="J76" s="13" t="s">
        <v>2703</v>
      </c>
      <c r="K76" s="165" t="s">
        <v>28</v>
      </c>
      <c r="L76" s="206" t="s">
        <v>2198</v>
      </c>
      <c r="M76" s="85">
        <f>M75</f>
        <v>0.2</v>
      </c>
      <c r="N76" s="15">
        <f t="shared" si="7"/>
        <v>0.99</v>
      </c>
      <c r="O76" s="78">
        <f t="shared" si="8"/>
        <v>0</v>
      </c>
      <c r="P76" s="78">
        <f t="shared" si="9"/>
        <v>1.9800000000000005E-2</v>
      </c>
      <c r="Q76" s="153">
        <f t="shared" si="10"/>
        <v>2.0000000000000023E-4</v>
      </c>
      <c r="R76" s="238"/>
    </row>
    <row r="77" spans="2:18" s="3" customFormat="1" ht="27.95" customHeight="1">
      <c r="B77" s="246"/>
      <c r="C77" s="244"/>
      <c r="D77" s="20"/>
      <c r="E77" s="21"/>
      <c r="F77" s="31"/>
      <c r="G77" s="90" t="s">
        <v>14</v>
      </c>
      <c r="H77" s="172">
        <v>0.1</v>
      </c>
      <c r="I77" s="179" t="s">
        <v>19</v>
      </c>
      <c r="J77" s="13" t="s">
        <v>946</v>
      </c>
      <c r="K77" s="165" t="s">
        <v>18</v>
      </c>
      <c r="L77" s="13" t="s">
        <v>109</v>
      </c>
      <c r="M77" s="93">
        <f>M76</f>
        <v>0.2</v>
      </c>
      <c r="N77" s="15">
        <f t="shared" si="7"/>
        <v>0</v>
      </c>
      <c r="O77" s="78">
        <f t="shared" si="8"/>
        <v>2.0000000000000004E-2</v>
      </c>
      <c r="P77" s="78">
        <f t="shared" si="9"/>
        <v>0</v>
      </c>
      <c r="Q77" s="153">
        <f t="shared" si="10"/>
        <v>0</v>
      </c>
      <c r="R77" s="238"/>
    </row>
    <row r="78" spans="2:18" s="3" customFormat="1" ht="27.95" customHeight="1">
      <c r="B78" s="246"/>
      <c r="C78" s="244"/>
      <c r="D78" s="17" t="s">
        <v>2657</v>
      </c>
      <c r="E78" s="18" t="s">
        <v>22</v>
      </c>
      <c r="F78" s="19" t="s">
        <v>819</v>
      </c>
      <c r="G78" s="14" t="s">
        <v>12</v>
      </c>
      <c r="H78" s="15">
        <v>0.4</v>
      </c>
      <c r="I78" s="179" t="s">
        <v>19</v>
      </c>
      <c r="J78" s="13" t="s">
        <v>946</v>
      </c>
      <c r="K78" s="165" t="s">
        <v>18</v>
      </c>
      <c r="L78" s="13" t="s">
        <v>109</v>
      </c>
      <c r="M78" s="85">
        <v>2</v>
      </c>
      <c r="N78" s="15">
        <f t="shared" si="7"/>
        <v>0</v>
      </c>
      <c r="O78" s="78">
        <f t="shared" si="8"/>
        <v>0.8</v>
      </c>
      <c r="P78" s="78">
        <f t="shared" si="9"/>
        <v>0</v>
      </c>
      <c r="Q78" s="153">
        <f t="shared" si="10"/>
        <v>0</v>
      </c>
      <c r="R78" s="238"/>
    </row>
    <row r="79" spans="2:18" s="3" customFormat="1" ht="27.95" customHeight="1">
      <c r="B79" s="246"/>
      <c r="C79" s="244"/>
      <c r="D79" s="20"/>
      <c r="E79" s="21"/>
      <c r="F79" s="31"/>
      <c r="G79" s="14" t="s">
        <v>13</v>
      </c>
      <c r="H79" s="15">
        <v>0.4</v>
      </c>
      <c r="I79" s="165" t="s">
        <v>25</v>
      </c>
      <c r="J79" s="13" t="s">
        <v>2703</v>
      </c>
      <c r="K79" s="165" t="s">
        <v>28</v>
      </c>
      <c r="L79" s="206" t="s">
        <v>2198</v>
      </c>
      <c r="M79" s="85">
        <f>M78</f>
        <v>2</v>
      </c>
      <c r="N79" s="15">
        <f t="shared" si="7"/>
        <v>0.99</v>
      </c>
      <c r="O79" s="78">
        <f t="shared" si="8"/>
        <v>0</v>
      </c>
      <c r="P79" s="78">
        <f t="shared" si="9"/>
        <v>0.79200000000000004</v>
      </c>
      <c r="Q79" s="153">
        <f t="shared" si="10"/>
        <v>8.0000000000000071E-3</v>
      </c>
      <c r="R79" s="238"/>
    </row>
    <row r="80" spans="2:18" s="3" customFormat="1" ht="27.95" customHeight="1">
      <c r="B80" s="246"/>
      <c r="C80" s="244"/>
      <c r="D80" s="20"/>
      <c r="E80" s="21"/>
      <c r="F80" s="31"/>
      <c r="G80" s="90" t="s">
        <v>14</v>
      </c>
      <c r="H80" s="172">
        <v>0.2</v>
      </c>
      <c r="I80" s="179" t="s">
        <v>19</v>
      </c>
      <c r="J80" s="13" t="s">
        <v>946</v>
      </c>
      <c r="K80" s="165" t="s">
        <v>18</v>
      </c>
      <c r="L80" s="13" t="s">
        <v>109</v>
      </c>
      <c r="M80" s="93">
        <f>M79</f>
        <v>2</v>
      </c>
      <c r="N80" s="172">
        <f t="shared" si="7"/>
        <v>0</v>
      </c>
      <c r="O80" s="174">
        <f t="shared" si="8"/>
        <v>0.4</v>
      </c>
      <c r="P80" s="174">
        <f t="shared" si="9"/>
        <v>0</v>
      </c>
      <c r="Q80" s="175">
        <f t="shared" si="10"/>
        <v>0</v>
      </c>
      <c r="R80" s="238"/>
    </row>
    <row r="81" spans="2:18" s="3" customFormat="1" ht="27.95" customHeight="1">
      <c r="B81" s="246"/>
      <c r="C81" s="244"/>
      <c r="D81" s="17" t="s">
        <v>2658</v>
      </c>
      <c r="E81" s="18" t="s">
        <v>93</v>
      </c>
      <c r="F81" s="19" t="s">
        <v>1546</v>
      </c>
      <c r="G81" s="168" t="s">
        <v>356</v>
      </c>
      <c r="H81" s="164">
        <v>0.25</v>
      </c>
      <c r="I81" s="179" t="s">
        <v>19</v>
      </c>
      <c r="J81" s="13" t="s">
        <v>946</v>
      </c>
      <c r="K81" s="165" t="s">
        <v>18</v>
      </c>
      <c r="L81" s="13" t="s">
        <v>109</v>
      </c>
      <c r="M81" s="85">
        <v>1</v>
      </c>
      <c r="N81" s="15">
        <f t="shared" si="7"/>
        <v>0</v>
      </c>
      <c r="O81" s="78">
        <f t="shared" si="8"/>
        <v>0.25</v>
      </c>
      <c r="P81" s="78">
        <f t="shared" si="9"/>
        <v>0</v>
      </c>
      <c r="Q81" s="153">
        <f t="shared" si="10"/>
        <v>0</v>
      </c>
      <c r="R81" s="238"/>
    </row>
    <row r="82" spans="2:18" s="3" customFormat="1" ht="27.95" customHeight="1">
      <c r="B82" s="246"/>
      <c r="C82" s="244"/>
      <c r="D82" s="20"/>
      <c r="E82" s="21"/>
      <c r="F82" s="31"/>
      <c r="G82" s="168" t="s">
        <v>886</v>
      </c>
      <c r="H82" s="164">
        <v>0.25</v>
      </c>
      <c r="I82" s="165" t="s">
        <v>25</v>
      </c>
      <c r="J82" s="13" t="s">
        <v>2703</v>
      </c>
      <c r="K82" s="165" t="s">
        <v>28</v>
      </c>
      <c r="L82" s="206" t="s">
        <v>2198</v>
      </c>
      <c r="M82" s="85">
        <f>M81</f>
        <v>1</v>
      </c>
      <c r="N82" s="15">
        <f t="shared" si="7"/>
        <v>0.99</v>
      </c>
      <c r="O82" s="78">
        <f t="shared" si="8"/>
        <v>0</v>
      </c>
      <c r="P82" s="78">
        <f t="shared" si="9"/>
        <v>0.2475</v>
      </c>
      <c r="Q82" s="153">
        <f t="shared" si="10"/>
        <v>2.5000000000000022E-3</v>
      </c>
      <c r="R82" s="238"/>
    </row>
    <row r="83" spans="2:18" s="3" customFormat="1" ht="27.95" customHeight="1">
      <c r="B83" s="246"/>
      <c r="C83" s="244"/>
      <c r="D83" s="20"/>
      <c r="E83" s="21"/>
      <c r="F83" s="31"/>
      <c r="G83" s="168" t="s">
        <v>887</v>
      </c>
      <c r="H83" s="164">
        <v>0.25</v>
      </c>
      <c r="I83" s="165" t="s">
        <v>25</v>
      </c>
      <c r="J83" s="13" t="s">
        <v>2703</v>
      </c>
      <c r="K83" s="165" t="s">
        <v>28</v>
      </c>
      <c r="L83" s="206" t="s">
        <v>2198</v>
      </c>
      <c r="M83" s="85">
        <f>M82</f>
        <v>1</v>
      </c>
      <c r="N83" s="15">
        <f t="shared" si="7"/>
        <v>0.99</v>
      </c>
      <c r="O83" s="78">
        <f t="shared" si="8"/>
        <v>0</v>
      </c>
      <c r="P83" s="78">
        <f t="shared" si="9"/>
        <v>0.2475</v>
      </c>
      <c r="Q83" s="153">
        <f t="shared" si="10"/>
        <v>2.5000000000000022E-3</v>
      </c>
      <c r="R83" s="238"/>
    </row>
    <row r="84" spans="2:18" s="3" customFormat="1" ht="27.95" customHeight="1">
      <c r="B84" s="246"/>
      <c r="C84" s="244"/>
      <c r="D84" s="20"/>
      <c r="E84" s="21"/>
      <c r="F84" s="31"/>
      <c r="G84" s="186" t="s">
        <v>359</v>
      </c>
      <c r="H84" s="183">
        <v>0.25</v>
      </c>
      <c r="I84" s="165" t="s">
        <v>25</v>
      </c>
      <c r="J84" s="13" t="s">
        <v>2703</v>
      </c>
      <c r="K84" s="165" t="s">
        <v>28</v>
      </c>
      <c r="L84" s="206" t="s">
        <v>2198</v>
      </c>
      <c r="M84" s="93">
        <f>M83</f>
        <v>1</v>
      </c>
      <c r="N84" s="15">
        <f t="shared" si="7"/>
        <v>0.99</v>
      </c>
      <c r="O84" s="78">
        <f t="shared" si="8"/>
        <v>0</v>
      </c>
      <c r="P84" s="78">
        <f t="shared" si="9"/>
        <v>0.2475</v>
      </c>
      <c r="Q84" s="153">
        <f t="shared" si="10"/>
        <v>2.5000000000000022E-3</v>
      </c>
      <c r="R84" s="238"/>
    </row>
    <row r="85" spans="2:18" s="3" customFormat="1" ht="27.95" customHeight="1">
      <c r="B85" s="246"/>
      <c r="C85" s="244"/>
      <c r="D85" s="17" t="s">
        <v>47</v>
      </c>
      <c r="E85" s="18" t="s">
        <v>890</v>
      </c>
      <c r="F85" s="19" t="s">
        <v>1541</v>
      </c>
      <c r="G85" s="14" t="s">
        <v>12</v>
      </c>
      <c r="H85" s="15">
        <v>0.8</v>
      </c>
      <c r="I85" s="165" t="s">
        <v>25</v>
      </c>
      <c r="J85" s="13" t="s">
        <v>2704</v>
      </c>
      <c r="K85" s="165" t="s">
        <v>28</v>
      </c>
      <c r="L85" s="206" t="s">
        <v>2198</v>
      </c>
      <c r="M85" s="85">
        <v>0.2</v>
      </c>
      <c r="N85" s="15">
        <f t="shared" si="7"/>
        <v>0.99</v>
      </c>
      <c r="O85" s="78">
        <f t="shared" si="8"/>
        <v>0</v>
      </c>
      <c r="P85" s="78">
        <f t="shared" si="9"/>
        <v>0.15840000000000004</v>
      </c>
      <c r="Q85" s="153">
        <f t="shared" si="10"/>
        <v>1.6000000000000018E-3</v>
      </c>
      <c r="R85" s="238"/>
    </row>
    <row r="86" spans="2:18" s="3" customFormat="1" ht="27.95" customHeight="1">
      <c r="B86" s="246"/>
      <c r="C86" s="244"/>
      <c r="D86" s="20"/>
      <c r="E86" s="21"/>
      <c r="F86" s="31"/>
      <c r="G86" s="14" t="s">
        <v>13</v>
      </c>
      <c r="H86" s="15">
        <v>0.1</v>
      </c>
      <c r="I86" s="165" t="s">
        <v>19</v>
      </c>
      <c r="J86" s="13" t="s">
        <v>946</v>
      </c>
      <c r="K86" s="165" t="s">
        <v>18</v>
      </c>
      <c r="L86" s="206" t="s">
        <v>109</v>
      </c>
      <c r="M86" s="85">
        <f>M85</f>
        <v>0.2</v>
      </c>
      <c r="N86" s="15">
        <f t="shared" si="7"/>
        <v>0</v>
      </c>
      <c r="O86" s="78">
        <f t="shared" si="8"/>
        <v>2.0000000000000004E-2</v>
      </c>
      <c r="P86" s="78">
        <f t="shared" si="9"/>
        <v>0</v>
      </c>
      <c r="Q86" s="153">
        <f t="shared" si="10"/>
        <v>0</v>
      </c>
      <c r="R86" s="238"/>
    </row>
    <row r="87" spans="2:18" s="3" customFormat="1" ht="27.95" customHeight="1">
      <c r="B87" s="246"/>
      <c r="C87" s="244"/>
      <c r="D87" s="20"/>
      <c r="E87" s="21"/>
      <c r="F87" s="31"/>
      <c r="G87" s="90" t="s">
        <v>14</v>
      </c>
      <c r="H87" s="172">
        <v>0.1</v>
      </c>
      <c r="I87" s="165" t="s">
        <v>19</v>
      </c>
      <c r="J87" s="13" t="s">
        <v>946</v>
      </c>
      <c r="K87" s="165" t="s">
        <v>18</v>
      </c>
      <c r="L87" s="13" t="s">
        <v>109</v>
      </c>
      <c r="M87" s="93">
        <f>M86</f>
        <v>0.2</v>
      </c>
      <c r="N87" s="172">
        <f t="shared" si="7"/>
        <v>0</v>
      </c>
      <c r="O87" s="174">
        <f t="shared" si="8"/>
        <v>2.0000000000000004E-2</v>
      </c>
      <c r="P87" s="174">
        <f t="shared" si="9"/>
        <v>0</v>
      </c>
      <c r="Q87" s="175">
        <f t="shared" si="10"/>
        <v>0</v>
      </c>
      <c r="R87" s="238"/>
    </row>
    <row r="88" spans="2:18" s="3" customFormat="1" ht="27.95" customHeight="1">
      <c r="B88" s="246"/>
      <c r="C88" s="218" t="s">
        <v>2659</v>
      </c>
      <c r="D88" s="17" t="s">
        <v>2660</v>
      </c>
      <c r="E88" s="18" t="s">
        <v>1240</v>
      </c>
      <c r="F88" s="19" t="s">
        <v>1295</v>
      </c>
      <c r="G88" s="168" t="s">
        <v>1326</v>
      </c>
      <c r="H88" s="164">
        <v>0.3</v>
      </c>
      <c r="I88" s="165" t="s">
        <v>25</v>
      </c>
      <c r="J88" s="13" t="s">
        <v>2705</v>
      </c>
      <c r="K88" s="165" t="s">
        <v>28</v>
      </c>
      <c r="L88" s="206" t="s">
        <v>2198</v>
      </c>
      <c r="M88" s="85">
        <v>15</v>
      </c>
      <c r="N88" s="15">
        <f>IF(K88="Detected", 0.9,0)</f>
        <v>0.9</v>
      </c>
      <c r="O88" s="78">
        <f t="shared" si="8"/>
        <v>0</v>
      </c>
      <c r="P88" s="78">
        <f t="shared" si="9"/>
        <v>4.05</v>
      </c>
      <c r="Q88" s="153">
        <f t="shared" si="10"/>
        <v>0.4499999999999999</v>
      </c>
      <c r="R88" s="557" t="s">
        <v>4480</v>
      </c>
    </row>
    <row r="89" spans="2:18" s="3" customFormat="1" ht="27.95" customHeight="1">
      <c r="B89" s="246"/>
      <c r="C89" s="244"/>
      <c r="D89" s="20"/>
      <c r="E89" s="21"/>
      <c r="F89" s="31"/>
      <c r="G89" s="168" t="s">
        <v>1327</v>
      </c>
      <c r="H89" s="164">
        <v>0.3</v>
      </c>
      <c r="I89" s="161" t="s">
        <v>25</v>
      </c>
      <c r="J89" s="13" t="s">
        <v>2705</v>
      </c>
      <c r="K89" s="165" t="s">
        <v>28</v>
      </c>
      <c r="L89" s="206" t="s">
        <v>2198</v>
      </c>
      <c r="M89" s="85">
        <f>M88</f>
        <v>15</v>
      </c>
      <c r="N89" s="15">
        <f t="shared" ref="N89:N91" si="12">IF(K89="Detected", 0.9,0)</f>
        <v>0.9</v>
      </c>
      <c r="O89" s="78">
        <f t="shared" si="8"/>
        <v>0</v>
      </c>
      <c r="P89" s="78">
        <f t="shared" si="9"/>
        <v>4.05</v>
      </c>
      <c r="Q89" s="153">
        <f t="shared" si="10"/>
        <v>0.4499999999999999</v>
      </c>
      <c r="R89" s="558"/>
    </row>
    <row r="90" spans="2:18" s="3" customFormat="1" ht="27.95" customHeight="1">
      <c r="B90" s="246"/>
      <c r="C90" s="244"/>
      <c r="D90" s="20"/>
      <c r="E90" s="21"/>
      <c r="F90" s="31"/>
      <c r="G90" s="168" t="s">
        <v>1328</v>
      </c>
      <c r="H90" s="164">
        <v>0.3</v>
      </c>
      <c r="I90" s="165" t="s">
        <v>25</v>
      </c>
      <c r="J90" s="13" t="s">
        <v>2705</v>
      </c>
      <c r="K90" s="165" t="s">
        <v>28</v>
      </c>
      <c r="L90" s="206" t="s">
        <v>2198</v>
      </c>
      <c r="M90" s="85">
        <f>M89</f>
        <v>15</v>
      </c>
      <c r="N90" s="15">
        <f t="shared" si="12"/>
        <v>0.9</v>
      </c>
      <c r="O90" s="78">
        <f t="shared" si="8"/>
        <v>0</v>
      </c>
      <c r="P90" s="78">
        <f t="shared" si="9"/>
        <v>4.05</v>
      </c>
      <c r="Q90" s="153">
        <f t="shared" si="10"/>
        <v>0.4499999999999999</v>
      </c>
      <c r="R90" s="558"/>
    </row>
    <row r="91" spans="2:18" s="3" customFormat="1" ht="39.950000000000003" customHeight="1">
      <c r="B91" s="246"/>
      <c r="C91" s="244"/>
      <c r="D91" s="20"/>
      <c r="E91" s="21"/>
      <c r="F91" s="31"/>
      <c r="G91" s="168" t="s">
        <v>1329</v>
      </c>
      <c r="H91" s="164">
        <v>0.1</v>
      </c>
      <c r="I91" s="165" t="s">
        <v>25</v>
      </c>
      <c r="J91" s="13" t="s">
        <v>2705</v>
      </c>
      <c r="K91" s="165" t="s">
        <v>28</v>
      </c>
      <c r="L91" s="206" t="s">
        <v>2198</v>
      </c>
      <c r="M91" s="93">
        <f>M90</f>
        <v>15</v>
      </c>
      <c r="N91" s="15">
        <f t="shared" si="12"/>
        <v>0.9</v>
      </c>
      <c r="O91" s="78">
        <f t="shared" si="8"/>
        <v>0</v>
      </c>
      <c r="P91" s="78">
        <f t="shared" si="9"/>
        <v>1.35</v>
      </c>
      <c r="Q91" s="153">
        <f t="shared" si="10"/>
        <v>0.14999999999999997</v>
      </c>
      <c r="R91" s="559"/>
    </row>
    <row r="92" spans="2:18" s="3" customFormat="1" ht="27.95" customHeight="1">
      <c r="B92" s="246"/>
      <c r="C92" s="244"/>
      <c r="D92" s="17" t="s">
        <v>2661</v>
      </c>
      <c r="E92" s="18" t="s">
        <v>890</v>
      </c>
      <c r="F92" s="19" t="s">
        <v>1541</v>
      </c>
      <c r="G92" s="14" t="s">
        <v>12</v>
      </c>
      <c r="H92" s="15">
        <v>0.8</v>
      </c>
      <c r="I92" s="165" t="s">
        <v>25</v>
      </c>
      <c r="J92" s="13" t="s">
        <v>2705</v>
      </c>
      <c r="K92" s="165" t="s">
        <v>28</v>
      </c>
      <c r="L92" s="206" t="s">
        <v>2198</v>
      </c>
      <c r="M92" s="85">
        <v>0.2</v>
      </c>
      <c r="N92" s="15">
        <f t="shared" si="7"/>
        <v>0.99</v>
      </c>
      <c r="O92" s="78">
        <f t="shared" si="8"/>
        <v>0</v>
      </c>
      <c r="P92" s="78">
        <f t="shared" si="9"/>
        <v>0.15840000000000004</v>
      </c>
      <c r="Q92" s="81">
        <f t="shared" si="10"/>
        <v>1.6000000000000018E-3</v>
      </c>
      <c r="R92" s="238"/>
    </row>
    <row r="93" spans="2:18" s="3" customFormat="1" ht="27.95" customHeight="1">
      <c r="B93" s="246"/>
      <c r="C93" s="244"/>
      <c r="D93" s="20"/>
      <c r="E93" s="21"/>
      <c r="F93" s="31"/>
      <c r="G93" s="14" t="s">
        <v>13</v>
      </c>
      <c r="H93" s="15">
        <v>0.1</v>
      </c>
      <c r="I93" s="165" t="s">
        <v>19</v>
      </c>
      <c r="J93" s="13" t="s">
        <v>946</v>
      </c>
      <c r="K93" s="165" t="s">
        <v>18</v>
      </c>
      <c r="L93" s="206" t="s">
        <v>109</v>
      </c>
      <c r="M93" s="85">
        <f>M92</f>
        <v>0.2</v>
      </c>
      <c r="N93" s="15">
        <f t="shared" si="7"/>
        <v>0</v>
      </c>
      <c r="O93" s="78">
        <f t="shared" si="8"/>
        <v>2.0000000000000004E-2</v>
      </c>
      <c r="P93" s="78">
        <f t="shared" si="9"/>
        <v>0</v>
      </c>
      <c r="Q93" s="81">
        <f t="shared" si="10"/>
        <v>0</v>
      </c>
      <c r="R93" s="238"/>
    </row>
    <row r="94" spans="2:18" s="3" customFormat="1" ht="27.95" customHeight="1">
      <c r="B94" s="246"/>
      <c r="C94" s="244"/>
      <c r="D94" s="22"/>
      <c r="E94" s="23"/>
      <c r="F94" s="24"/>
      <c r="G94" s="14" t="s">
        <v>14</v>
      </c>
      <c r="H94" s="15">
        <v>0.1</v>
      </c>
      <c r="I94" s="165" t="s">
        <v>19</v>
      </c>
      <c r="J94" s="13" t="s">
        <v>946</v>
      </c>
      <c r="K94" s="165" t="s">
        <v>18</v>
      </c>
      <c r="L94" s="13" t="s">
        <v>109</v>
      </c>
      <c r="M94" s="85">
        <f>M93</f>
        <v>0.2</v>
      </c>
      <c r="N94" s="15">
        <f t="shared" si="7"/>
        <v>0</v>
      </c>
      <c r="O94" s="78">
        <f t="shared" si="8"/>
        <v>2.0000000000000004E-2</v>
      </c>
      <c r="P94" s="78">
        <f t="shared" si="9"/>
        <v>0</v>
      </c>
      <c r="Q94" s="81">
        <f t="shared" si="10"/>
        <v>0</v>
      </c>
      <c r="R94" s="238"/>
    </row>
    <row r="95" spans="2:18" s="3" customFormat="1" ht="27.95" customHeight="1">
      <c r="B95" s="246"/>
      <c r="C95" s="244"/>
      <c r="D95" s="17" t="s">
        <v>48</v>
      </c>
      <c r="E95" s="18" t="s">
        <v>890</v>
      </c>
      <c r="F95" s="19" t="s">
        <v>1297</v>
      </c>
      <c r="G95" s="14" t="s">
        <v>12</v>
      </c>
      <c r="H95" s="15">
        <v>0.8</v>
      </c>
      <c r="I95" s="179" t="s">
        <v>19</v>
      </c>
      <c r="J95" s="13" t="s">
        <v>946</v>
      </c>
      <c r="K95" s="165" t="s">
        <v>18</v>
      </c>
      <c r="L95" s="13" t="s">
        <v>109</v>
      </c>
      <c r="M95" s="85">
        <v>0.2</v>
      </c>
      <c r="N95" s="15">
        <f t="shared" si="7"/>
        <v>0</v>
      </c>
      <c r="O95" s="78">
        <f t="shared" si="8"/>
        <v>0.16000000000000003</v>
      </c>
      <c r="P95" s="78">
        <f t="shared" si="9"/>
        <v>0</v>
      </c>
      <c r="Q95" s="153">
        <f t="shared" si="10"/>
        <v>0</v>
      </c>
      <c r="R95" s="238"/>
    </row>
    <row r="96" spans="2:18" s="3" customFormat="1" ht="27.95" customHeight="1">
      <c r="B96" s="246"/>
      <c r="C96" s="244"/>
      <c r="D96" s="20"/>
      <c r="E96" s="21"/>
      <c r="F96" s="31"/>
      <c r="G96" s="14" t="s">
        <v>13</v>
      </c>
      <c r="H96" s="15">
        <v>0.1</v>
      </c>
      <c r="I96" s="165" t="s">
        <v>25</v>
      </c>
      <c r="J96" s="13" t="s">
        <v>2706</v>
      </c>
      <c r="K96" s="165" t="s">
        <v>28</v>
      </c>
      <c r="L96" s="206" t="s">
        <v>2198</v>
      </c>
      <c r="M96" s="85">
        <f>M95</f>
        <v>0.2</v>
      </c>
      <c r="N96" s="15">
        <f t="shared" si="7"/>
        <v>0.99</v>
      </c>
      <c r="O96" s="78">
        <f t="shared" si="8"/>
        <v>0</v>
      </c>
      <c r="P96" s="78">
        <f t="shared" si="9"/>
        <v>1.9800000000000005E-2</v>
      </c>
      <c r="Q96" s="153">
        <f t="shared" si="10"/>
        <v>2.0000000000000023E-4</v>
      </c>
      <c r="R96" s="238"/>
    </row>
    <row r="97" spans="2:18" s="3" customFormat="1" ht="27.95" customHeight="1">
      <c r="B97" s="246"/>
      <c r="C97" s="244"/>
      <c r="D97" s="20"/>
      <c r="E97" s="21"/>
      <c r="F97" s="31"/>
      <c r="G97" s="90" t="s">
        <v>14</v>
      </c>
      <c r="H97" s="172">
        <v>0.1</v>
      </c>
      <c r="I97" s="179" t="s">
        <v>19</v>
      </c>
      <c r="J97" s="13" t="s">
        <v>946</v>
      </c>
      <c r="K97" s="165" t="s">
        <v>18</v>
      </c>
      <c r="L97" s="13" t="s">
        <v>109</v>
      </c>
      <c r="M97" s="93">
        <f>M96</f>
        <v>0.2</v>
      </c>
      <c r="N97" s="15">
        <f t="shared" si="7"/>
        <v>0</v>
      </c>
      <c r="O97" s="78">
        <f t="shared" si="8"/>
        <v>2.0000000000000004E-2</v>
      </c>
      <c r="P97" s="78">
        <f t="shared" si="9"/>
        <v>0</v>
      </c>
      <c r="Q97" s="153">
        <f t="shared" si="10"/>
        <v>0</v>
      </c>
      <c r="R97" s="238"/>
    </row>
    <row r="98" spans="2:18" s="3" customFormat="1" ht="27.95" customHeight="1">
      <c r="B98" s="246"/>
      <c r="C98" s="244"/>
      <c r="D98" s="17" t="s">
        <v>2662</v>
      </c>
      <c r="E98" s="18" t="s">
        <v>22</v>
      </c>
      <c r="F98" s="19" t="s">
        <v>819</v>
      </c>
      <c r="G98" s="14" t="s">
        <v>12</v>
      </c>
      <c r="H98" s="15">
        <v>0.4</v>
      </c>
      <c r="I98" s="179" t="s">
        <v>19</v>
      </c>
      <c r="J98" s="13" t="s">
        <v>946</v>
      </c>
      <c r="K98" s="165" t="s">
        <v>18</v>
      </c>
      <c r="L98" s="13" t="s">
        <v>109</v>
      </c>
      <c r="M98" s="85">
        <v>2</v>
      </c>
      <c r="N98" s="15">
        <f t="shared" si="7"/>
        <v>0</v>
      </c>
      <c r="O98" s="78">
        <f t="shared" si="8"/>
        <v>0.8</v>
      </c>
      <c r="P98" s="78">
        <f t="shared" si="9"/>
        <v>0</v>
      </c>
      <c r="Q98" s="153">
        <f t="shared" si="10"/>
        <v>0</v>
      </c>
      <c r="R98" s="238"/>
    </row>
    <row r="99" spans="2:18" s="3" customFormat="1" ht="27.95" customHeight="1">
      <c r="B99" s="246"/>
      <c r="C99" s="244"/>
      <c r="D99" s="20"/>
      <c r="E99" s="21"/>
      <c r="F99" s="31"/>
      <c r="G99" s="14" t="s">
        <v>13</v>
      </c>
      <c r="H99" s="15">
        <v>0.4</v>
      </c>
      <c r="I99" s="165" t="s">
        <v>25</v>
      </c>
      <c r="J99" s="13" t="s">
        <v>2706</v>
      </c>
      <c r="K99" s="165" t="s">
        <v>28</v>
      </c>
      <c r="L99" s="206" t="s">
        <v>2198</v>
      </c>
      <c r="M99" s="85">
        <f>M98</f>
        <v>2</v>
      </c>
      <c r="N99" s="15">
        <f t="shared" si="7"/>
        <v>0.99</v>
      </c>
      <c r="O99" s="78">
        <f t="shared" si="8"/>
        <v>0</v>
      </c>
      <c r="P99" s="78">
        <f t="shared" si="9"/>
        <v>0.79200000000000004</v>
      </c>
      <c r="Q99" s="153">
        <f t="shared" si="10"/>
        <v>8.0000000000000071E-3</v>
      </c>
      <c r="R99" s="238"/>
    </row>
    <row r="100" spans="2:18" s="3" customFormat="1" ht="27.95" customHeight="1">
      <c r="B100" s="246"/>
      <c r="C100" s="244"/>
      <c r="D100" s="20"/>
      <c r="E100" s="21"/>
      <c r="F100" s="31"/>
      <c r="G100" s="90" t="s">
        <v>14</v>
      </c>
      <c r="H100" s="172">
        <v>0.2</v>
      </c>
      <c r="I100" s="179" t="s">
        <v>19</v>
      </c>
      <c r="J100" s="13" t="s">
        <v>946</v>
      </c>
      <c r="K100" s="165" t="s">
        <v>18</v>
      </c>
      <c r="L100" s="13" t="s">
        <v>109</v>
      </c>
      <c r="M100" s="93">
        <f>M99</f>
        <v>2</v>
      </c>
      <c r="N100" s="172">
        <f t="shared" si="7"/>
        <v>0</v>
      </c>
      <c r="O100" s="174">
        <f t="shared" si="8"/>
        <v>0.4</v>
      </c>
      <c r="P100" s="174">
        <f t="shared" si="9"/>
        <v>0</v>
      </c>
      <c r="Q100" s="175">
        <f t="shared" si="10"/>
        <v>0</v>
      </c>
      <c r="R100" s="238"/>
    </row>
    <row r="101" spans="2:18" s="3" customFormat="1" ht="27.95" customHeight="1">
      <c r="B101" s="246"/>
      <c r="C101" s="244"/>
      <c r="D101" s="17" t="s">
        <v>2663</v>
      </c>
      <c r="E101" s="18" t="s">
        <v>93</v>
      </c>
      <c r="F101" s="19" t="s">
        <v>1546</v>
      </c>
      <c r="G101" s="168" t="s">
        <v>356</v>
      </c>
      <c r="H101" s="164">
        <v>0.25</v>
      </c>
      <c r="I101" s="179" t="s">
        <v>19</v>
      </c>
      <c r="J101" s="13" t="s">
        <v>946</v>
      </c>
      <c r="K101" s="165" t="s">
        <v>18</v>
      </c>
      <c r="L101" s="13" t="s">
        <v>109</v>
      </c>
      <c r="M101" s="85">
        <v>1</v>
      </c>
      <c r="N101" s="15">
        <f t="shared" si="7"/>
        <v>0</v>
      </c>
      <c r="O101" s="78">
        <f t="shared" si="8"/>
        <v>0.25</v>
      </c>
      <c r="P101" s="78">
        <f t="shared" si="9"/>
        <v>0</v>
      </c>
      <c r="Q101" s="153">
        <f t="shared" si="10"/>
        <v>0</v>
      </c>
      <c r="R101" s="238"/>
    </row>
    <row r="102" spans="2:18" s="3" customFormat="1" ht="27.95" customHeight="1">
      <c r="B102" s="246"/>
      <c r="C102" s="244"/>
      <c r="D102" s="20"/>
      <c r="E102" s="21"/>
      <c r="F102" s="31"/>
      <c r="G102" s="168" t="s">
        <v>886</v>
      </c>
      <c r="H102" s="164">
        <v>0.25</v>
      </c>
      <c r="I102" s="165" t="s">
        <v>25</v>
      </c>
      <c r="J102" s="13" t="s">
        <v>2706</v>
      </c>
      <c r="K102" s="165" t="s">
        <v>28</v>
      </c>
      <c r="L102" s="206" t="s">
        <v>2198</v>
      </c>
      <c r="M102" s="85">
        <f>M101</f>
        <v>1</v>
      </c>
      <c r="N102" s="15">
        <f t="shared" si="7"/>
        <v>0.99</v>
      </c>
      <c r="O102" s="78">
        <f t="shared" si="8"/>
        <v>0</v>
      </c>
      <c r="P102" s="78">
        <f t="shared" si="9"/>
        <v>0.2475</v>
      </c>
      <c r="Q102" s="153">
        <f t="shared" si="10"/>
        <v>2.5000000000000022E-3</v>
      </c>
      <c r="R102" s="238"/>
    </row>
    <row r="103" spans="2:18" s="3" customFormat="1" ht="39.950000000000003" customHeight="1">
      <c r="B103" s="246"/>
      <c r="C103" s="244"/>
      <c r="D103" s="20"/>
      <c r="E103" s="21"/>
      <c r="F103" s="31"/>
      <c r="G103" s="168" t="s">
        <v>887</v>
      </c>
      <c r="H103" s="164">
        <v>0.25</v>
      </c>
      <c r="I103" s="165" t="s">
        <v>25</v>
      </c>
      <c r="J103" s="13" t="s">
        <v>2706</v>
      </c>
      <c r="K103" s="165" t="s">
        <v>28</v>
      </c>
      <c r="L103" s="206" t="s">
        <v>2198</v>
      </c>
      <c r="M103" s="85">
        <f>M102</f>
        <v>1</v>
      </c>
      <c r="N103" s="15">
        <f t="shared" si="7"/>
        <v>0.99</v>
      </c>
      <c r="O103" s="78">
        <f t="shared" si="8"/>
        <v>0</v>
      </c>
      <c r="P103" s="78">
        <f t="shared" si="9"/>
        <v>0.2475</v>
      </c>
      <c r="Q103" s="153">
        <f t="shared" si="10"/>
        <v>2.5000000000000022E-3</v>
      </c>
      <c r="R103" s="238"/>
    </row>
    <row r="104" spans="2:18" s="3" customFormat="1" ht="27.95" customHeight="1">
      <c r="B104" s="246"/>
      <c r="C104" s="244"/>
      <c r="D104" s="20"/>
      <c r="E104" s="21"/>
      <c r="F104" s="31"/>
      <c r="G104" s="186" t="s">
        <v>359</v>
      </c>
      <c r="H104" s="183">
        <v>0.25</v>
      </c>
      <c r="I104" s="165" t="s">
        <v>25</v>
      </c>
      <c r="J104" s="13" t="s">
        <v>2706</v>
      </c>
      <c r="K104" s="165" t="s">
        <v>28</v>
      </c>
      <c r="L104" s="206" t="s">
        <v>2198</v>
      </c>
      <c r="M104" s="93">
        <f>M103</f>
        <v>1</v>
      </c>
      <c r="N104" s="15">
        <f t="shared" si="7"/>
        <v>0.99</v>
      </c>
      <c r="O104" s="78">
        <f t="shared" si="8"/>
        <v>0</v>
      </c>
      <c r="P104" s="78">
        <f t="shared" si="9"/>
        <v>0.2475</v>
      </c>
      <c r="Q104" s="153">
        <f t="shared" si="10"/>
        <v>2.5000000000000022E-3</v>
      </c>
      <c r="R104" s="238"/>
    </row>
    <row r="105" spans="2:18" s="3" customFormat="1" ht="27.95" customHeight="1">
      <c r="B105" s="246"/>
      <c r="C105" s="244"/>
      <c r="D105" s="17" t="s">
        <v>2664</v>
      </c>
      <c r="E105" s="18" t="s">
        <v>890</v>
      </c>
      <c r="F105" s="19" t="s">
        <v>1541</v>
      </c>
      <c r="G105" s="14" t="s">
        <v>12</v>
      </c>
      <c r="H105" s="15">
        <v>0.8</v>
      </c>
      <c r="I105" s="165" t="s">
        <v>25</v>
      </c>
      <c r="J105" s="13" t="s">
        <v>2707</v>
      </c>
      <c r="K105" s="165" t="s">
        <v>28</v>
      </c>
      <c r="L105" s="206" t="s">
        <v>2198</v>
      </c>
      <c r="M105" s="85">
        <v>0.2</v>
      </c>
      <c r="N105" s="15">
        <f t="shared" si="7"/>
        <v>0.99</v>
      </c>
      <c r="O105" s="78">
        <f t="shared" si="8"/>
        <v>0</v>
      </c>
      <c r="P105" s="78">
        <f t="shared" si="9"/>
        <v>0.15840000000000004</v>
      </c>
      <c r="Q105" s="153">
        <f t="shared" si="10"/>
        <v>1.6000000000000018E-3</v>
      </c>
      <c r="R105" s="238"/>
    </row>
    <row r="106" spans="2:18" s="3" customFormat="1" ht="27.95" customHeight="1">
      <c r="B106" s="246"/>
      <c r="C106" s="244"/>
      <c r="D106" s="20"/>
      <c r="E106" s="21"/>
      <c r="F106" s="31"/>
      <c r="G106" s="14" t="s">
        <v>13</v>
      </c>
      <c r="H106" s="15">
        <v>0.1</v>
      </c>
      <c r="I106" s="165" t="s">
        <v>19</v>
      </c>
      <c r="J106" s="13" t="s">
        <v>946</v>
      </c>
      <c r="K106" s="165" t="s">
        <v>18</v>
      </c>
      <c r="L106" s="206" t="s">
        <v>109</v>
      </c>
      <c r="M106" s="85">
        <f>M105</f>
        <v>0.2</v>
      </c>
      <c r="N106" s="15">
        <f t="shared" si="7"/>
        <v>0</v>
      </c>
      <c r="O106" s="78">
        <f t="shared" si="8"/>
        <v>2.0000000000000004E-2</v>
      </c>
      <c r="P106" s="78">
        <f t="shared" si="9"/>
        <v>0</v>
      </c>
      <c r="Q106" s="153">
        <f t="shared" si="10"/>
        <v>0</v>
      </c>
      <c r="R106" s="238"/>
    </row>
    <row r="107" spans="2:18" s="3" customFormat="1" ht="27.95" customHeight="1">
      <c r="B107" s="246"/>
      <c r="C107" s="244"/>
      <c r="D107" s="20"/>
      <c r="E107" s="21"/>
      <c r="F107" s="31"/>
      <c r="G107" s="90" t="s">
        <v>14</v>
      </c>
      <c r="H107" s="172">
        <v>0.1</v>
      </c>
      <c r="I107" s="165" t="s">
        <v>19</v>
      </c>
      <c r="J107" s="13" t="s">
        <v>946</v>
      </c>
      <c r="K107" s="165" t="s">
        <v>18</v>
      </c>
      <c r="L107" s="13" t="s">
        <v>109</v>
      </c>
      <c r="M107" s="93">
        <f>M106</f>
        <v>0.2</v>
      </c>
      <c r="N107" s="172">
        <f t="shared" si="7"/>
        <v>0</v>
      </c>
      <c r="O107" s="174">
        <f t="shared" si="8"/>
        <v>2.0000000000000004E-2</v>
      </c>
      <c r="P107" s="174">
        <f t="shared" si="9"/>
        <v>0</v>
      </c>
      <c r="Q107" s="175">
        <f t="shared" si="10"/>
        <v>0</v>
      </c>
      <c r="R107" s="238"/>
    </row>
    <row r="108" spans="2:18" s="3" customFormat="1" ht="27.95" customHeight="1">
      <c r="B108" s="246"/>
      <c r="C108" s="218" t="s">
        <v>2665</v>
      </c>
      <c r="D108" s="17" t="s">
        <v>1884</v>
      </c>
      <c r="E108" s="18" t="s">
        <v>1240</v>
      </c>
      <c r="F108" s="19" t="s">
        <v>1295</v>
      </c>
      <c r="G108" s="168" t="s">
        <v>1326</v>
      </c>
      <c r="H108" s="164">
        <v>0.3</v>
      </c>
      <c r="I108" s="165" t="s">
        <v>25</v>
      </c>
      <c r="J108" s="13" t="s">
        <v>2708</v>
      </c>
      <c r="K108" s="165" t="s">
        <v>28</v>
      </c>
      <c r="L108" s="206" t="s">
        <v>2198</v>
      </c>
      <c r="M108" s="85">
        <v>15</v>
      </c>
      <c r="N108" s="15">
        <f>IF(K108="Detected", 0.9,0)</f>
        <v>0.9</v>
      </c>
      <c r="O108" s="78">
        <f t="shared" si="8"/>
        <v>0</v>
      </c>
      <c r="P108" s="78">
        <f t="shared" si="9"/>
        <v>4.05</v>
      </c>
      <c r="Q108" s="153">
        <f t="shared" si="10"/>
        <v>0.4499999999999999</v>
      </c>
      <c r="R108" s="557" t="s">
        <v>4480</v>
      </c>
    </row>
    <row r="109" spans="2:18" s="3" customFormat="1" ht="27.95" customHeight="1">
      <c r="B109" s="246"/>
      <c r="C109" s="244"/>
      <c r="D109" s="20"/>
      <c r="E109" s="21"/>
      <c r="F109" s="31"/>
      <c r="G109" s="168" t="s">
        <v>1327</v>
      </c>
      <c r="H109" s="164">
        <v>0.3</v>
      </c>
      <c r="I109" s="161" t="s">
        <v>25</v>
      </c>
      <c r="J109" s="13" t="s">
        <v>2708</v>
      </c>
      <c r="K109" s="165" t="s">
        <v>28</v>
      </c>
      <c r="L109" s="206" t="s">
        <v>2198</v>
      </c>
      <c r="M109" s="85">
        <f>M108</f>
        <v>15</v>
      </c>
      <c r="N109" s="15">
        <f>IF(K109="Detected", 0.9,0)</f>
        <v>0.9</v>
      </c>
      <c r="O109" s="78">
        <f t="shared" si="8"/>
        <v>0</v>
      </c>
      <c r="P109" s="78">
        <f t="shared" si="9"/>
        <v>4.05</v>
      </c>
      <c r="Q109" s="153">
        <f t="shared" si="10"/>
        <v>0.4499999999999999</v>
      </c>
      <c r="R109" s="558"/>
    </row>
    <row r="110" spans="2:18" s="3" customFormat="1" ht="27.95" customHeight="1">
      <c r="B110" s="246"/>
      <c r="C110" s="244"/>
      <c r="D110" s="20"/>
      <c r="E110" s="21"/>
      <c r="F110" s="31"/>
      <c r="G110" s="168" t="s">
        <v>1328</v>
      </c>
      <c r="H110" s="164">
        <v>0.3</v>
      </c>
      <c r="I110" s="165" t="s">
        <v>25</v>
      </c>
      <c r="J110" s="13" t="s">
        <v>2708</v>
      </c>
      <c r="K110" s="165" t="s">
        <v>28</v>
      </c>
      <c r="L110" s="206" t="s">
        <v>2198</v>
      </c>
      <c r="M110" s="85">
        <f>M109</f>
        <v>15</v>
      </c>
      <c r="N110" s="15">
        <f t="shared" ref="N110:N111" si="13">IF(K110="Detected", 0.9,0)</f>
        <v>0.9</v>
      </c>
      <c r="O110" s="78">
        <f t="shared" si="8"/>
        <v>0</v>
      </c>
      <c r="P110" s="78">
        <f t="shared" si="9"/>
        <v>4.05</v>
      </c>
      <c r="Q110" s="153">
        <f t="shared" si="10"/>
        <v>0.4499999999999999</v>
      </c>
      <c r="R110" s="558"/>
    </row>
    <row r="111" spans="2:18" s="3" customFormat="1" ht="39.950000000000003" customHeight="1">
      <c r="B111" s="246"/>
      <c r="C111" s="244"/>
      <c r="D111" s="20"/>
      <c r="E111" s="21"/>
      <c r="F111" s="31"/>
      <c r="G111" s="168" t="s">
        <v>1329</v>
      </c>
      <c r="H111" s="164">
        <v>0.1</v>
      </c>
      <c r="I111" s="165" t="s">
        <v>25</v>
      </c>
      <c r="J111" s="13" t="s">
        <v>2708</v>
      </c>
      <c r="K111" s="165" t="s">
        <v>28</v>
      </c>
      <c r="L111" s="206" t="s">
        <v>2198</v>
      </c>
      <c r="M111" s="93">
        <f>M110</f>
        <v>15</v>
      </c>
      <c r="N111" s="15">
        <f t="shared" si="13"/>
        <v>0.9</v>
      </c>
      <c r="O111" s="78">
        <f t="shared" si="8"/>
        <v>0</v>
      </c>
      <c r="P111" s="78">
        <f t="shared" si="9"/>
        <v>1.35</v>
      </c>
      <c r="Q111" s="153">
        <f t="shared" si="10"/>
        <v>0.14999999999999997</v>
      </c>
      <c r="R111" s="559"/>
    </row>
    <row r="112" spans="2:18" s="3" customFormat="1" ht="27.95" customHeight="1">
      <c r="B112" s="246"/>
      <c r="C112" s="244"/>
      <c r="D112" s="17" t="s">
        <v>37</v>
      </c>
      <c r="E112" s="18" t="s">
        <v>890</v>
      </c>
      <c r="F112" s="19" t="s">
        <v>1541</v>
      </c>
      <c r="G112" s="14" t="s">
        <v>12</v>
      </c>
      <c r="H112" s="15">
        <v>0.8</v>
      </c>
      <c r="I112" s="165" t="s">
        <v>25</v>
      </c>
      <c r="J112" s="13" t="s">
        <v>2708</v>
      </c>
      <c r="K112" s="165" t="s">
        <v>28</v>
      </c>
      <c r="L112" s="206" t="s">
        <v>2198</v>
      </c>
      <c r="M112" s="85">
        <v>0.2</v>
      </c>
      <c r="N112" s="15">
        <f t="shared" si="7"/>
        <v>0.99</v>
      </c>
      <c r="O112" s="78">
        <f t="shared" si="8"/>
        <v>0</v>
      </c>
      <c r="P112" s="78">
        <f t="shared" si="9"/>
        <v>0.15840000000000004</v>
      </c>
      <c r="Q112" s="81">
        <f t="shared" si="10"/>
        <v>1.6000000000000018E-3</v>
      </c>
      <c r="R112" s="238"/>
    </row>
    <row r="113" spans="2:19" s="3" customFormat="1" ht="27.95" customHeight="1">
      <c r="B113" s="246"/>
      <c r="C113" s="244"/>
      <c r="D113" s="20"/>
      <c r="E113" s="21"/>
      <c r="F113" s="31"/>
      <c r="G113" s="14" t="s">
        <v>13</v>
      </c>
      <c r="H113" s="15">
        <v>0.1</v>
      </c>
      <c r="I113" s="165" t="s">
        <v>19</v>
      </c>
      <c r="J113" s="13" t="s">
        <v>946</v>
      </c>
      <c r="K113" s="165" t="s">
        <v>18</v>
      </c>
      <c r="L113" s="206" t="s">
        <v>109</v>
      </c>
      <c r="M113" s="85">
        <f>M112</f>
        <v>0.2</v>
      </c>
      <c r="N113" s="15">
        <f t="shared" si="7"/>
        <v>0</v>
      </c>
      <c r="O113" s="78">
        <f t="shared" si="8"/>
        <v>2.0000000000000004E-2</v>
      </c>
      <c r="P113" s="78">
        <f t="shared" si="9"/>
        <v>0</v>
      </c>
      <c r="Q113" s="81">
        <f t="shared" si="10"/>
        <v>0</v>
      </c>
      <c r="R113" s="238"/>
    </row>
    <row r="114" spans="2:19" s="3" customFormat="1" ht="27.95" customHeight="1">
      <c r="B114" s="246"/>
      <c r="C114" s="244"/>
      <c r="D114" s="22"/>
      <c r="E114" s="23"/>
      <c r="F114" s="24"/>
      <c r="G114" s="14" t="s">
        <v>14</v>
      </c>
      <c r="H114" s="15">
        <v>0.1</v>
      </c>
      <c r="I114" s="165" t="s">
        <v>19</v>
      </c>
      <c r="J114" s="13" t="s">
        <v>946</v>
      </c>
      <c r="K114" s="165" t="s">
        <v>18</v>
      </c>
      <c r="L114" s="13" t="s">
        <v>109</v>
      </c>
      <c r="M114" s="85">
        <f>M113</f>
        <v>0.2</v>
      </c>
      <c r="N114" s="15">
        <f t="shared" si="7"/>
        <v>0</v>
      </c>
      <c r="O114" s="78">
        <f t="shared" si="8"/>
        <v>2.0000000000000004E-2</v>
      </c>
      <c r="P114" s="78">
        <f t="shared" si="9"/>
        <v>0</v>
      </c>
      <c r="Q114" s="81">
        <f t="shared" si="10"/>
        <v>0</v>
      </c>
      <c r="R114" s="238"/>
    </row>
    <row r="115" spans="2:19" s="3" customFormat="1" ht="27.95" customHeight="1">
      <c r="B115" s="246"/>
      <c r="C115" s="244"/>
      <c r="D115" s="17" t="s">
        <v>2666</v>
      </c>
      <c r="E115" s="18" t="s">
        <v>890</v>
      </c>
      <c r="F115" s="19" t="s">
        <v>1297</v>
      </c>
      <c r="G115" s="14" t="s">
        <v>12</v>
      </c>
      <c r="H115" s="15">
        <v>0.8</v>
      </c>
      <c r="I115" s="179" t="s">
        <v>19</v>
      </c>
      <c r="J115" s="13" t="s">
        <v>946</v>
      </c>
      <c r="K115" s="165" t="s">
        <v>18</v>
      </c>
      <c r="L115" s="13" t="s">
        <v>109</v>
      </c>
      <c r="M115" s="85">
        <v>0.2</v>
      </c>
      <c r="N115" s="15">
        <f t="shared" si="7"/>
        <v>0</v>
      </c>
      <c r="O115" s="78">
        <f t="shared" si="8"/>
        <v>0.16000000000000003</v>
      </c>
      <c r="P115" s="78">
        <f t="shared" si="9"/>
        <v>0</v>
      </c>
      <c r="Q115" s="153">
        <f t="shared" si="10"/>
        <v>0</v>
      </c>
      <c r="R115" s="238"/>
    </row>
    <row r="116" spans="2:19" s="3" customFormat="1" ht="27.95" customHeight="1">
      <c r="B116" s="246"/>
      <c r="C116" s="244"/>
      <c r="D116" s="20"/>
      <c r="E116" s="21"/>
      <c r="F116" s="31"/>
      <c r="G116" s="14" t="s">
        <v>13</v>
      </c>
      <c r="H116" s="15">
        <v>0.1</v>
      </c>
      <c r="I116" s="165" t="s">
        <v>25</v>
      </c>
      <c r="J116" s="13" t="s">
        <v>2709</v>
      </c>
      <c r="K116" s="165" t="s">
        <v>28</v>
      </c>
      <c r="L116" s="206" t="s">
        <v>2198</v>
      </c>
      <c r="M116" s="85">
        <f>M115</f>
        <v>0.2</v>
      </c>
      <c r="N116" s="15">
        <f t="shared" si="7"/>
        <v>0.99</v>
      </c>
      <c r="O116" s="78">
        <f t="shared" si="8"/>
        <v>0</v>
      </c>
      <c r="P116" s="78">
        <f t="shared" si="9"/>
        <v>1.9800000000000005E-2</v>
      </c>
      <c r="Q116" s="153">
        <f t="shared" si="10"/>
        <v>2.0000000000000023E-4</v>
      </c>
      <c r="R116" s="238"/>
    </row>
    <row r="117" spans="2:19" s="3" customFormat="1" ht="27.95" customHeight="1">
      <c r="B117" s="246"/>
      <c r="C117" s="244"/>
      <c r="D117" s="20"/>
      <c r="E117" s="21"/>
      <c r="F117" s="31"/>
      <c r="G117" s="90" t="s">
        <v>14</v>
      </c>
      <c r="H117" s="172">
        <v>0.1</v>
      </c>
      <c r="I117" s="179" t="s">
        <v>19</v>
      </c>
      <c r="J117" s="13" t="s">
        <v>946</v>
      </c>
      <c r="K117" s="165" t="s">
        <v>18</v>
      </c>
      <c r="L117" s="13" t="s">
        <v>109</v>
      </c>
      <c r="M117" s="93">
        <f>M116</f>
        <v>0.2</v>
      </c>
      <c r="N117" s="15">
        <f t="shared" si="7"/>
        <v>0</v>
      </c>
      <c r="O117" s="78">
        <f t="shared" si="8"/>
        <v>2.0000000000000004E-2</v>
      </c>
      <c r="P117" s="78">
        <f t="shared" si="9"/>
        <v>0</v>
      </c>
      <c r="Q117" s="153">
        <f t="shared" si="10"/>
        <v>0</v>
      </c>
      <c r="R117" s="238"/>
    </row>
    <row r="118" spans="2:19" s="3" customFormat="1" ht="27.95" customHeight="1">
      <c r="B118" s="246"/>
      <c r="C118" s="244"/>
      <c r="D118" s="17" t="s">
        <v>2667</v>
      </c>
      <c r="E118" s="18" t="s">
        <v>22</v>
      </c>
      <c r="F118" s="19" t="s">
        <v>819</v>
      </c>
      <c r="G118" s="14" t="s">
        <v>12</v>
      </c>
      <c r="H118" s="15">
        <v>0.4</v>
      </c>
      <c r="I118" s="179" t="s">
        <v>19</v>
      </c>
      <c r="J118" s="13" t="s">
        <v>946</v>
      </c>
      <c r="K118" s="165" t="s">
        <v>18</v>
      </c>
      <c r="L118" s="13" t="s">
        <v>109</v>
      </c>
      <c r="M118" s="85">
        <v>2</v>
      </c>
      <c r="N118" s="15">
        <f t="shared" si="7"/>
        <v>0</v>
      </c>
      <c r="O118" s="78">
        <f t="shared" si="8"/>
        <v>0.8</v>
      </c>
      <c r="P118" s="78">
        <f t="shared" si="9"/>
        <v>0</v>
      </c>
      <c r="Q118" s="153">
        <f t="shared" si="10"/>
        <v>0</v>
      </c>
      <c r="R118" s="238"/>
    </row>
    <row r="119" spans="2:19" s="3" customFormat="1" ht="27.95" customHeight="1">
      <c r="B119" s="246"/>
      <c r="C119" s="244"/>
      <c r="D119" s="20"/>
      <c r="E119" s="21"/>
      <c r="F119" s="31"/>
      <c r="G119" s="14" t="s">
        <v>13</v>
      </c>
      <c r="H119" s="15">
        <v>0.4</v>
      </c>
      <c r="I119" s="165" t="s">
        <v>25</v>
      </c>
      <c r="J119" s="13" t="s">
        <v>2709</v>
      </c>
      <c r="K119" s="165" t="s">
        <v>28</v>
      </c>
      <c r="L119" s="206" t="s">
        <v>2198</v>
      </c>
      <c r="M119" s="85">
        <f>M118</f>
        <v>2</v>
      </c>
      <c r="N119" s="15">
        <f t="shared" ref="N119:N182" si="14">IF(K119="Detected", 0.99,0)</f>
        <v>0.99</v>
      </c>
      <c r="O119" s="78">
        <f t="shared" ref="O119:O182" si="15">IF(I119="Safe", M119*H119,0)</f>
        <v>0</v>
      </c>
      <c r="P119" s="78">
        <f t="shared" ref="P119:P182" si="16">IF(I119="Dangerous",M119*H119*N119,0)</f>
        <v>0.79200000000000004</v>
      </c>
      <c r="Q119" s="153">
        <f t="shared" ref="Q119:Q182" si="17">IF(P119=0,0,M119*H119*(1-N119))</f>
        <v>8.0000000000000071E-3</v>
      </c>
      <c r="R119" s="238"/>
    </row>
    <row r="120" spans="2:19" s="3" customFormat="1" ht="27.95" customHeight="1">
      <c r="B120" s="246"/>
      <c r="C120" s="244"/>
      <c r="D120" s="20"/>
      <c r="E120" s="21"/>
      <c r="F120" s="31"/>
      <c r="G120" s="90" t="s">
        <v>14</v>
      </c>
      <c r="H120" s="172">
        <v>0.2</v>
      </c>
      <c r="I120" s="179" t="s">
        <v>19</v>
      </c>
      <c r="J120" s="13" t="s">
        <v>946</v>
      </c>
      <c r="K120" s="165" t="s">
        <v>18</v>
      </c>
      <c r="L120" s="13" t="s">
        <v>109</v>
      </c>
      <c r="M120" s="93">
        <f>M119</f>
        <v>2</v>
      </c>
      <c r="N120" s="172">
        <f t="shared" si="14"/>
        <v>0</v>
      </c>
      <c r="O120" s="174">
        <f t="shared" si="15"/>
        <v>0.4</v>
      </c>
      <c r="P120" s="174">
        <f t="shared" si="16"/>
        <v>0</v>
      </c>
      <c r="Q120" s="175">
        <f t="shared" si="17"/>
        <v>0</v>
      </c>
      <c r="R120" s="238"/>
    </row>
    <row r="121" spans="2:19" s="3" customFormat="1" ht="27.95" customHeight="1">
      <c r="B121" s="246"/>
      <c r="C121" s="244"/>
      <c r="D121" s="17" t="s">
        <v>2668</v>
      </c>
      <c r="E121" s="18" t="s">
        <v>93</v>
      </c>
      <c r="F121" s="19" t="s">
        <v>1546</v>
      </c>
      <c r="G121" s="168" t="s">
        <v>356</v>
      </c>
      <c r="H121" s="164">
        <v>0.25</v>
      </c>
      <c r="I121" s="179" t="s">
        <v>19</v>
      </c>
      <c r="J121" s="13" t="s">
        <v>946</v>
      </c>
      <c r="K121" s="165" t="s">
        <v>18</v>
      </c>
      <c r="L121" s="13" t="s">
        <v>109</v>
      </c>
      <c r="M121" s="85">
        <v>1</v>
      </c>
      <c r="N121" s="15">
        <f t="shared" si="14"/>
        <v>0</v>
      </c>
      <c r="O121" s="78">
        <f t="shared" si="15"/>
        <v>0.25</v>
      </c>
      <c r="P121" s="78">
        <f t="shared" si="16"/>
        <v>0</v>
      </c>
      <c r="Q121" s="153">
        <f t="shared" si="17"/>
        <v>0</v>
      </c>
      <c r="R121" s="238"/>
    </row>
    <row r="122" spans="2:19" s="3" customFormat="1" ht="27.95" customHeight="1">
      <c r="B122" s="246"/>
      <c r="C122" s="244"/>
      <c r="D122" s="20"/>
      <c r="E122" s="21"/>
      <c r="F122" s="31"/>
      <c r="G122" s="168" t="s">
        <v>886</v>
      </c>
      <c r="H122" s="164">
        <v>0.25</v>
      </c>
      <c r="I122" s="165" t="s">
        <v>25</v>
      </c>
      <c r="J122" s="13" t="s">
        <v>2709</v>
      </c>
      <c r="K122" s="165" t="s">
        <v>28</v>
      </c>
      <c r="L122" s="206" t="s">
        <v>2198</v>
      </c>
      <c r="M122" s="85">
        <f>M121</f>
        <v>1</v>
      </c>
      <c r="N122" s="15">
        <f t="shared" si="14"/>
        <v>0.99</v>
      </c>
      <c r="O122" s="78">
        <f t="shared" si="15"/>
        <v>0</v>
      </c>
      <c r="P122" s="78">
        <f t="shared" si="16"/>
        <v>0.2475</v>
      </c>
      <c r="Q122" s="153">
        <f t="shared" si="17"/>
        <v>2.5000000000000022E-3</v>
      </c>
      <c r="R122" s="238"/>
      <c r="S122" s="1"/>
    </row>
    <row r="123" spans="2:19" s="3" customFormat="1" ht="27.95" customHeight="1">
      <c r="B123" s="246"/>
      <c r="C123" s="244"/>
      <c r="D123" s="20"/>
      <c r="E123" s="21"/>
      <c r="F123" s="31"/>
      <c r="G123" s="168" t="s">
        <v>887</v>
      </c>
      <c r="H123" s="164">
        <v>0.25</v>
      </c>
      <c r="I123" s="165" t="s">
        <v>25</v>
      </c>
      <c r="J123" s="13" t="s">
        <v>2709</v>
      </c>
      <c r="K123" s="165" t="s">
        <v>28</v>
      </c>
      <c r="L123" s="206" t="s">
        <v>2198</v>
      </c>
      <c r="M123" s="85">
        <f>M122</f>
        <v>1</v>
      </c>
      <c r="N123" s="15">
        <f t="shared" si="14"/>
        <v>0.99</v>
      </c>
      <c r="O123" s="78">
        <f t="shared" si="15"/>
        <v>0</v>
      </c>
      <c r="P123" s="78">
        <f t="shared" si="16"/>
        <v>0.2475</v>
      </c>
      <c r="Q123" s="153">
        <f t="shared" si="17"/>
        <v>2.5000000000000022E-3</v>
      </c>
      <c r="R123" s="238"/>
      <c r="S123" s="1"/>
    </row>
    <row r="124" spans="2:19" s="3" customFormat="1" ht="27.95" customHeight="1">
      <c r="B124" s="246"/>
      <c r="C124" s="244"/>
      <c r="D124" s="20"/>
      <c r="E124" s="21"/>
      <c r="F124" s="31"/>
      <c r="G124" s="186" t="s">
        <v>359</v>
      </c>
      <c r="H124" s="183">
        <v>0.25</v>
      </c>
      <c r="I124" s="165" t="s">
        <v>25</v>
      </c>
      <c r="J124" s="13" t="s">
        <v>2709</v>
      </c>
      <c r="K124" s="165" t="s">
        <v>28</v>
      </c>
      <c r="L124" s="206" t="s">
        <v>2198</v>
      </c>
      <c r="M124" s="93">
        <f>M123</f>
        <v>1</v>
      </c>
      <c r="N124" s="15">
        <f t="shared" si="14"/>
        <v>0.99</v>
      </c>
      <c r="O124" s="78">
        <f t="shared" si="15"/>
        <v>0</v>
      </c>
      <c r="P124" s="78">
        <f t="shared" si="16"/>
        <v>0.2475</v>
      </c>
      <c r="Q124" s="153">
        <f t="shared" si="17"/>
        <v>2.5000000000000022E-3</v>
      </c>
      <c r="R124" s="238"/>
      <c r="S124" s="1"/>
    </row>
    <row r="125" spans="2:19" s="3" customFormat="1" ht="39.950000000000003" customHeight="1">
      <c r="B125" s="246"/>
      <c r="C125" s="244"/>
      <c r="D125" s="17" t="s">
        <v>51</v>
      </c>
      <c r="E125" s="18" t="s">
        <v>890</v>
      </c>
      <c r="F125" s="19" t="s">
        <v>1541</v>
      </c>
      <c r="G125" s="14" t="s">
        <v>12</v>
      </c>
      <c r="H125" s="15">
        <v>0.8</v>
      </c>
      <c r="I125" s="165" t="s">
        <v>25</v>
      </c>
      <c r="J125" s="13" t="s">
        <v>2710</v>
      </c>
      <c r="K125" s="165" t="s">
        <v>28</v>
      </c>
      <c r="L125" s="206" t="s">
        <v>2198</v>
      </c>
      <c r="M125" s="85">
        <v>0.2</v>
      </c>
      <c r="N125" s="15">
        <f t="shared" si="14"/>
        <v>0.99</v>
      </c>
      <c r="O125" s="78">
        <f t="shared" si="15"/>
        <v>0</v>
      </c>
      <c r="P125" s="78">
        <f t="shared" si="16"/>
        <v>0.15840000000000004</v>
      </c>
      <c r="Q125" s="153">
        <f t="shared" si="17"/>
        <v>1.6000000000000018E-3</v>
      </c>
      <c r="R125" s="238"/>
      <c r="S125" s="1"/>
    </row>
    <row r="126" spans="2:19" s="3" customFormat="1" ht="27.95" customHeight="1">
      <c r="B126" s="246"/>
      <c r="C126" s="244"/>
      <c r="D126" s="20"/>
      <c r="E126" s="21"/>
      <c r="F126" s="31"/>
      <c r="G126" s="14" t="s">
        <v>13</v>
      </c>
      <c r="H126" s="15">
        <v>0.1</v>
      </c>
      <c r="I126" s="165" t="s">
        <v>19</v>
      </c>
      <c r="J126" s="13" t="s">
        <v>946</v>
      </c>
      <c r="K126" s="165" t="s">
        <v>18</v>
      </c>
      <c r="L126" s="206" t="s">
        <v>109</v>
      </c>
      <c r="M126" s="85">
        <f>M125</f>
        <v>0.2</v>
      </c>
      <c r="N126" s="15">
        <f t="shared" si="14"/>
        <v>0</v>
      </c>
      <c r="O126" s="78">
        <f t="shared" si="15"/>
        <v>2.0000000000000004E-2</v>
      </c>
      <c r="P126" s="78">
        <f t="shared" si="16"/>
        <v>0</v>
      </c>
      <c r="Q126" s="153">
        <f t="shared" si="17"/>
        <v>0</v>
      </c>
      <c r="R126" s="238"/>
      <c r="S126" s="1"/>
    </row>
    <row r="127" spans="2:19" s="3" customFormat="1" ht="27.95" customHeight="1">
      <c r="B127" s="246"/>
      <c r="C127" s="244"/>
      <c r="D127" s="20"/>
      <c r="E127" s="21"/>
      <c r="F127" s="31"/>
      <c r="G127" s="90" t="s">
        <v>14</v>
      </c>
      <c r="H127" s="172">
        <v>0.1</v>
      </c>
      <c r="I127" s="165" t="s">
        <v>19</v>
      </c>
      <c r="J127" s="13" t="s">
        <v>2711</v>
      </c>
      <c r="K127" s="165" t="s">
        <v>18</v>
      </c>
      <c r="L127" s="13" t="s">
        <v>109</v>
      </c>
      <c r="M127" s="93">
        <f>M126</f>
        <v>0.2</v>
      </c>
      <c r="N127" s="172">
        <f t="shared" si="14"/>
        <v>0</v>
      </c>
      <c r="O127" s="174">
        <f t="shared" si="15"/>
        <v>2.0000000000000004E-2</v>
      </c>
      <c r="P127" s="174">
        <f t="shared" si="16"/>
        <v>0</v>
      </c>
      <c r="Q127" s="175">
        <f t="shared" si="17"/>
        <v>0</v>
      </c>
      <c r="R127" s="238"/>
      <c r="S127" s="1"/>
    </row>
    <row r="128" spans="2:19" s="3" customFormat="1" ht="27.95" customHeight="1">
      <c r="B128" s="246"/>
      <c r="C128" s="218" t="s">
        <v>2669</v>
      </c>
      <c r="D128" s="17" t="s">
        <v>2670</v>
      </c>
      <c r="E128" s="18" t="s">
        <v>1217</v>
      </c>
      <c r="F128" s="19" t="s">
        <v>1216</v>
      </c>
      <c r="G128" s="14" t="s">
        <v>12</v>
      </c>
      <c r="H128" s="15">
        <v>0.7</v>
      </c>
      <c r="I128" s="165" t="s">
        <v>25</v>
      </c>
      <c r="J128" s="208" t="s">
        <v>2712</v>
      </c>
      <c r="K128" s="165" t="s">
        <v>28</v>
      </c>
      <c r="L128" s="206" t="s">
        <v>2198</v>
      </c>
      <c r="M128" s="85">
        <v>0.1</v>
      </c>
      <c r="N128" s="15">
        <f t="shared" si="14"/>
        <v>0.99</v>
      </c>
      <c r="O128" s="78">
        <f t="shared" si="15"/>
        <v>0</v>
      </c>
      <c r="P128" s="78">
        <f t="shared" si="16"/>
        <v>6.9299999999999987E-2</v>
      </c>
      <c r="Q128" s="81">
        <f t="shared" si="17"/>
        <v>7.0000000000000053E-4</v>
      </c>
      <c r="R128" s="238"/>
    </row>
    <row r="129" spans="2:19" s="3" customFormat="1" ht="27.95" customHeight="1">
      <c r="B129" s="246"/>
      <c r="C129" s="243"/>
      <c r="D129" s="20"/>
      <c r="E129" s="21"/>
      <c r="F129" s="31"/>
      <c r="G129" s="25" t="s">
        <v>13</v>
      </c>
      <c r="H129" s="26">
        <v>0.1</v>
      </c>
      <c r="I129" s="165" t="s">
        <v>25</v>
      </c>
      <c r="J129" s="208" t="s">
        <v>2713</v>
      </c>
      <c r="K129" s="165" t="s">
        <v>28</v>
      </c>
      <c r="L129" s="206" t="s">
        <v>2198</v>
      </c>
      <c r="M129" s="85">
        <f>M128</f>
        <v>0.1</v>
      </c>
      <c r="N129" s="15">
        <f t="shared" si="14"/>
        <v>0.99</v>
      </c>
      <c r="O129" s="78">
        <f t="shared" si="15"/>
        <v>0</v>
      </c>
      <c r="P129" s="78">
        <f t="shared" si="16"/>
        <v>9.9000000000000025E-3</v>
      </c>
      <c r="Q129" s="81">
        <f t="shared" si="17"/>
        <v>1.0000000000000011E-4</v>
      </c>
      <c r="R129" s="238"/>
    </row>
    <row r="130" spans="2:19" s="3" customFormat="1" ht="27.95" customHeight="1">
      <c r="B130" s="246"/>
      <c r="C130" s="244"/>
      <c r="D130" s="20"/>
      <c r="E130" s="21"/>
      <c r="F130" s="31"/>
      <c r="G130" s="32" t="s">
        <v>54</v>
      </c>
      <c r="H130" s="26">
        <v>0.1</v>
      </c>
      <c r="I130" s="179" t="s">
        <v>25</v>
      </c>
      <c r="J130" s="208" t="s">
        <v>2714</v>
      </c>
      <c r="K130" s="179" t="s">
        <v>28</v>
      </c>
      <c r="L130" s="206" t="s">
        <v>2198</v>
      </c>
      <c r="M130" s="85">
        <f>M129</f>
        <v>0.1</v>
      </c>
      <c r="N130" s="15">
        <f t="shared" si="14"/>
        <v>0.99</v>
      </c>
      <c r="O130" s="78">
        <f t="shared" si="15"/>
        <v>0</v>
      </c>
      <c r="P130" s="78">
        <f t="shared" si="16"/>
        <v>9.9000000000000025E-3</v>
      </c>
      <c r="Q130" s="81">
        <f t="shared" si="17"/>
        <v>1.0000000000000011E-4</v>
      </c>
      <c r="R130" s="238"/>
    </row>
    <row r="131" spans="2:19" s="3" customFormat="1" ht="27.95" customHeight="1">
      <c r="B131" s="246"/>
      <c r="C131" s="244"/>
      <c r="D131" s="20"/>
      <c r="E131" s="21"/>
      <c r="F131" s="31"/>
      <c r="G131" s="25" t="s">
        <v>55</v>
      </c>
      <c r="H131" s="26">
        <v>0.1</v>
      </c>
      <c r="I131" s="165" t="s">
        <v>19</v>
      </c>
      <c r="J131" s="13" t="s">
        <v>946</v>
      </c>
      <c r="K131" s="165" t="s">
        <v>18</v>
      </c>
      <c r="L131" s="13" t="s">
        <v>109</v>
      </c>
      <c r="M131" s="85">
        <f>M130</f>
        <v>0.1</v>
      </c>
      <c r="N131" s="15">
        <f t="shared" si="14"/>
        <v>0</v>
      </c>
      <c r="O131" s="78">
        <f t="shared" si="15"/>
        <v>1.0000000000000002E-2</v>
      </c>
      <c r="P131" s="78">
        <f t="shared" si="16"/>
        <v>0</v>
      </c>
      <c r="Q131" s="81">
        <f t="shared" si="17"/>
        <v>0</v>
      </c>
      <c r="R131" s="238"/>
    </row>
    <row r="132" spans="2:19" s="3" customFormat="1" ht="27.95" customHeight="1">
      <c r="B132" s="246"/>
      <c r="C132" s="244"/>
      <c r="D132" s="17" t="s">
        <v>2671</v>
      </c>
      <c r="E132" s="18" t="s">
        <v>1240</v>
      </c>
      <c r="F132" s="19" t="s">
        <v>1295</v>
      </c>
      <c r="G132" s="168" t="s">
        <v>1326</v>
      </c>
      <c r="H132" s="164">
        <v>0.3</v>
      </c>
      <c r="I132" s="165" t="s">
        <v>25</v>
      </c>
      <c r="J132" s="13" t="s">
        <v>2715</v>
      </c>
      <c r="K132" s="165" t="s">
        <v>28</v>
      </c>
      <c r="L132" s="206" t="s">
        <v>2198</v>
      </c>
      <c r="M132" s="85">
        <v>15</v>
      </c>
      <c r="N132" s="15">
        <f>IF(K132="Detected", 0.9,0)</f>
        <v>0.9</v>
      </c>
      <c r="O132" s="78">
        <f t="shared" si="15"/>
        <v>0</v>
      </c>
      <c r="P132" s="78">
        <f t="shared" si="16"/>
        <v>4.05</v>
      </c>
      <c r="Q132" s="153">
        <f t="shared" si="17"/>
        <v>0.4499999999999999</v>
      </c>
      <c r="R132" s="557" t="s">
        <v>4480</v>
      </c>
      <c r="S132" s="1"/>
    </row>
    <row r="133" spans="2:19" s="3" customFormat="1" ht="27.95" customHeight="1">
      <c r="B133" s="246"/>
      <c r="C133" s="244"/>
      <c r="D133" s="20"/>
      <c r="E133" s="21"/>
      <c r="F133" s="31"/>
      <c r="G133" s="168" t="s">
        <v>1327</v>
      </c>
      <c r="H133" s="164">
        <v>0.3</v>
      </c>
      <c r="I133" s="161" t="s">
        <v>25</v>
      </c>
      <c r="J133" s="13" t="s">
        <v>2715</v>
      </c>
      <c r="K133" s="165" t="s">
        <v>28</v>
      </c>
      <c r="L133" s="206" t="s">
        <v>2198</v>
      </c>
      <c r="M133" s="85">
        <f>M132</f>
        <v>15</v>
      </c>
      <c r="N133" s="15">
        <f>IF(K133="Detected", 0.9,0)</f>
        <v>0.9</v>
      </c>
      <c r="O133" s="78">
        <f t="shared" si="15"/>
        <v>0</v>
      </c>
      <c r="P133" s="78">
        <f t="shared" si="16"/>
        <v>4.05</v>
      </c>
      <c r="Q133" s="153">
        <f t="shared" si="17"/>
        <v>0.4499999999999999</v>
      </c>
      <c r="R133" s="558"/>
      <c r="S133" s="1"/>
    </row>
    <row r="134" spans="2:19" s="3" customFormat="1" ht="27.95" customHeight="1">
      <c r="B134" s="246"/>
      <c r="C134" s="244"/>
      <c r="D134" s="20"/>
      <c r="E134" s="21"/>
      <c r="F134" s="31"/>
      <c r="G134" s="168" t="s">
        <v>1328</v>
      </c>
      <c r="H134" s="164">
        <v>0.3</v>
      </c>
      <c r="I134" s="165" t="s">
        <v>25</v>
      </c>
      <c r="J134" s="13" t="s">
        <v>2715</v>
      </c>
      <c r="K134" s="165" t="s">
        <v>28</v>
      </c>
      <c r="L134" s="206" t="s">
        <v>2198</v>
      </c>
      <c r="M134" s="85">
        <f>M133</f>
        <v>15</v>
      </c>
      <c r="N134" s="15">
        <f>IF(K134="Detected", 0.9,0)</f>
        <v>0.9</v>
      </c>
      <c r="O134" s="78">
        <f t="shared" si="15"/>
        <v>0</v>
      </c>
      <c r="P134" s="78">
        <f t="shared" si="16"/>
        <v>4.05</v>
      </c>
      <c r="Q134" s="153">
        <f t="shared" si="17"/>
        <v>0.4499999999999999</v>
      </c>
      <c r="R134" s="558"/>
      <c r="S134" s="1"/>
    </row>
    <row r="135" spans="2:19" s="3" customFormat="1" ht="39.950000000000003" customHeight="1">
      <c r="B135" s="246"/>
      <c r="C135" s="244"/>
      <c r="D135" s="20"/>
      <c r="E135" s="21"/>
      <c r="F135" s="31"/>
      <c r="G135" s="168" t="s">
        <v>1329</v>
      </c>
      <c r="H135" s="164">
        <v>0.1</v>
      </c>
      <c r="I135" s="165" t="s">
        <v>25</v>
      </c>
      <c r="J135" s="13" t="s">
        <v>2715</v>
      </c>
      <c r="K135" s="165" t="s">
        <v>28</v>
      </c>
      <c r="L135" s="206" t="s">
        <v>2198</v>
      </c>
      <c r="M135" s="93">
        <f>M134</f>
        <v>15</v>
      </c>
      <c r="N135" s="15">
        <f>IF(K135="Detected", 0.9,0)</f>
        <v>0.9</v>
      </c>
      <c r="O135" s="78">
        <f t="shared" si="15"/>
        <v>0</v>
      </c>
      <c r="P135" s="78">
        <f t="shared" si="16"/>
        <v>1.35</v>
      </c>
      <c r="Q135" s="153">
        <f t="shared" si="17"/>
        <v>0.14999999999999997</v>
      </c>
      <c r="R135" s="559"/>
      <c r="S135" s="1"/>
    </row>
    <row r="136" spans="2:19" s="3" customFormat="1" ht="27.95" customHeight="1">
      <c r="B136" s="246"/>
      <c r="C136" s="244"/>
      <c r="D136" s="17" t="s">
        <v>38</v>
      </c>
      <c r="E136" s="18" t="s">
        <v>890</v>
      </c>
      <c r="F136" s="19" t="s">
        <v>1541</v>
      </c>
      <c r="G136" s="14" t="s">
        <v>12</v>
      </c>
      <c r="H136" s="15">
        <v>0.8</v>
      </c>
      <c r="I136" s="165" t="s">
        <v>25</v>
      </c>
      <c r="J136" s="13" t="s">
        <v>2715</v>
      </c>
      <c r="K136" s="165" t="s">
        <v>28</v>
      </c>
      <c r="L136" s="206" t="s">
        <v>2198</v>
      </c>
      <c r="M136" s="85">
        <v>0.2</v>
      </c>
      <c r="N136" s="15">
        <f t="shared" si="14"/>
        <v>0.99</v>
      </c>
      <c r="O136" s="78">
        <f t="shared" si="15"/>
        <v>0</v>
      </c>
      <c r="P136" s="78">
        <f t="shared" si="16"/>
        <v>0.15840000000000004</v>
      </c>
      <c r="Q136" s="81">
        <f t="shared" si="17"/>
        <v>1.6000000000000018E-3</v>
      </c>
      <c r="R136" s="238"/>
      <c r="S136" s="1"/>
    </row>
    <row r="137" spans="2:19" s="3" customFormat="1" ht="27.95" customHeight="1">
      <c r="B137" s="246"/>
      <c r="C137" s="244"/>
      <c r="D137" s="20"/>
      <c r="E137" s="21"/>
      <c r="F137" s="31"/>
      <c r="G137" s="14" t="s">
        <v>13</v>
      </c>
      <c r="H137" s="15">
        <v>0.1</v>
      </c>
      <c r="I137" s="165" t="s">
        <v>19</v>
      </c>
      <c r="J137" s="13" t="s">
        <v>946</v>
      </c>
      <c r="K137" s="165" t="s">
        <v>18</v>
      </c>
      <c r="L137" s="206" t="s">
        <v>109</v>
      </c>
      <c r="M137" s="85">
        <f>M136</f>
        <v>0.2</v>
      </c>
      <c r="N137" s="15">
        <f t="shared" si="14"/>
        <v>0</v>
      </c>
      <c r="O137" s="78">
        <f t="shared" si="15"/>
        <v>2.0000000000000004E-2</v>
      </c>
      <c r="P137" s="78">
        <f t="shared" si="16"/>
        <v>0</v>
      </c>
      <c r="Q137" s="81">
        <f t="shared" si="17"/>
        <v>0</v>
      </c>
      <c r="R137" s="238"/>
      <c r="S137" s="1"/>
    </row>
    <row r="138" spans="2:19" s="3" customFormat="1" ht="27.95" customHeight="1">
      <c r="B138" s="246"/>
      <c r="C138" s="244"/>
      <c r="D138" s="22"/>
      <c r="E138" s="23"/>
      <c r="F138" s="24"/>
      <c r="G138" s="14" t="s">
        <v>14</v>
      </c>
      <c r="H138" s="15">
        <v>0.1</v>
      </c>
      <c r="I138" s="165" t="s">
        <v>19</v>
      </c>
      <c r="J138" s="13" t="s">
        <v>946</v>
      </c>
      <c r="K138" s="165" t="s">
        <v>18</v>
      </c>
      <c r="L138" s="13" t="s">
        <v>109</v>
      </c>
      <c r="M138" s="85">
        <f>M137</f>
        <v>0.2</v>
      </c>
      <c r="N138" s="15">
        <f t="shared" si="14"/>
        <v>0</v>
      </c>
      <c r="O138" s="78">
        <f t="shared" si="15"/>
        <v>2.0000000000000004E-2</v>
      </c>
      <c r="P138" s="78">
        <f t="shared" si="16"/>
        <v>0</v>
      </c>
      <c r="Q138" s="81">
        <f t="shared" si="17"/>
        <v>0</v>
      </c>
      <c r="R138" s="238"/>
      <c r="S138" s="1"/>
    </row>
    <row r="139" spans="2:19" s="3" customFormat="1" ht="27.95" customHeight="1">
      <c r="B139" s="246"/>
      <c r="C139" s="244"/>
      <c r="D139" s="17" t="s">
        <v>2672</v>
      </c>
      <c r="E139" s="18" t="s">
        <v>890</v>
      </c>
      <c r="F139" s="19" t="s">
        <v>1297</v>
      </c>
      <c r="G139" s="14" t="s">
        <v>12</v>
      </c>
      <c r="H139" s="15">
        <v>0.8</v>
      </c>
      <c r="I139" s="179" t="s">
        <v>19</v>
      </c>
      <c r="J139" s="13" t="s">
        <v>946</v>
      </c>
      <c r="K139" s="165" t="s">
        <v>18</v>
      </c>
      <c r="L139" s="13" t="s">
        <v>109</v>
      </c>
      <c r="M139" s="85">
        <v>0.2</v>
      </c>
      <c r="N139" s="15">
        <f t="shared" si="14"/>
        <v>0</v>
      </c>
      <c r="O139" s="78">
        <f t="shared" si="15"/>
        <v>0.16000000000000003</v>
      </c>
      <c r="P139" s="78">
        <f t="shared" si="16"/>
        <v>0</v>
      </c>
      <c r="Q139" s="153">
        <f t="shared" si="17"/>
        <v>0</v>
      </c>
      <c r="R139" s="238"/>
      <c r="S139" s="1"/>
    </row>
    <row r="140" spans="2:19" s="3" customFormat="1" ht="27.95" customHeight="1">
      <c r="B140" s="246"/>
      <c r="C140" s="244"/>
      <c r="D140" s="20"/>
      <c r="E140" s="21"/>
      <c r="F140" s="31"/>
      <c r="G140" s="14" t="s">
        <v>13</v>
      </c>
      <c r="H140" s="15">
        <v>0.1</v>
      </c>
      <c r="I140" s="165" t="s">
        <v>25</v>
      </c>
      <c r="J140" s="13" t="s">
        <v>2716</v>
      </c>
      <c r="K140" s="165" t="s">
        <v>28</v>
      </c>
      <c r="L140" s="206" t="s">
        <v>2198</v>
      </c>
      <c r="M140" s="85">
        <f>M139</f>
        <v>0.2</v>
      </c>
      <c r="N140" s="15">
        <f t="shared" si="14"/>
        <v>0.99</v>
      </c>
      <c r="O140" s="78">
        <f t="shared" si="15"/>
        <v>0</v>
      </c>
      <c r="P140" s="78">
        <f t="shared" si="16"/>
        <v>1.9800000000000005E-2</v>
      </c>
      <c r="Q140" s="153">
        <f t="shared" si="17"/>
        <v>2.0000000000000023E-4</v>
      </c>
      <c r="R140" s="238"/>
      <c r="S140" s="1"/>
    </row>
    <row r="141" spans="2:19" s="3" customFormat="1" ht="27.95" customHeight="1">
      <c r="B141" s="246"/>
      <c r="C141" s="244"/>
      <c r="D141" s="20"/>
      <c r="E141" s="21"/>
      <c r="F141" s="31"/>
      <c r="G141" s="90" t="s">
        <v>14</v>
      </c>
      <c r="H141" s="172">
        <v>0.1</v>
      </c>
      <c r="I141" s="179" t="s">
        <v>19</v>
      </c>
      <c r="J141" s="13" t="s">
        <v>946</v>
      </c>
      <c r="K141" s="165" t="s">
        <v>18</v>
      </c>
      <c r="L141" s="13" t="s">
        <v>109</v>
      </c>
      <c r="M141" s="93">
        <f>M140</f>
        <v>0.2</v>
      </c>
      <c r="N141" s="15">
        <f t="shared" si="14"/>
        <v>0</v>
      </c>
      <c r="O141" s="78">
        <f t="shared" si="15"/>
        <v>2.0000000000000004E-2</v>
      </c>
      <c r="P141" s="78">
        <f t="shared" si="16"/>
        <v>0</v>
      </c>
      <c r="Q141" s="153">
        <f t="shared" si="17"/>
        <v>0</v>
      </c>
      <c r="R141" s="238"/>
      <c r="S141" s="1"/>
    </row>
    <row r="142" spans="2:19" s="3" customFormat="1" ht="27.95" customHeight="1">
      <c r="B142" s="246"/>
      <c r="C142" s="244"/>
      <c r="D142" s="17" t="s">
        <v>2673</v>
      </c>
      <c r="E142" s="18" t="s">
        <v>22</v>
      </c>
      <c r="F142" s="19" t="s">
        <v>819</v>
      </c>
      <c r="G142" s="14" t="s">
        <v>12</v>
      </c>
      <c r="H142" s="15">
        <v>0.4</v>
      </c>
      <c r="I142" s="179" t="s">
        <v>19</v>
      </c>
      <c r="J142" s="13" t="s">
        <v>946</v>
      </c>
      <c r="K142" s="165" t="s">
        <v>18</v>
      </c>
      <c r="L142" s="13" t="s">
        <v>109</v>
      </c>
      <c r="M142" s="85">
        <v>2</v>
      </c>
      <c r="N142" s="15">
        <f t="shared" si="14"/>
        <v>0</v>
      </c>
      <c r="O142" s="78">
        <f t="shared" si="15"/>
        <v>0.8</v>
      </c>
      <c r="P142" s="78">
        <f t="shared" si="16"/>
        <v>0</v>
      </c>
      <c r="Q142" s="153">
        <f t="shared" si="17"/>
        <v>0</v>
      </c>
      <c r="R142" s="238"/>
      <c r="S142" s="1"/>
    </row>
    <row r="143" spans="2:19" s="3" customFormat="1" ht="27.95" customHeight="1">
      <c r="B143" s="246"/>
      <c r="C143" s="244"/>
      <c r="D143" s="20"/>
      <c r="E143" s="21"/>
      <c r="F143" s="31"/>
      <c r="G143" s="14" t="s">
        <v>13</v>
      </c>
      <c r="H143" s="15">
        <v>0.4</v>
      </c>
      <c r="I143" s="165" t="s">
        <v>25</v>
      </c>
      <c r="J143" s="13" t="s">
        <v>2716</v>
      </c>
      <c r="K143" s="165" t="s">
        <v>28</v>
      </c>
      <c r="L143" s="206" t="s">
        <v>2198</v>
      </c>
      <c r="M143" s="85">
        <f>M142</f>
        <v>2</v>
      </c>
      <c r="N143" s="15">
        <f t="shared" si="14"/>
        <v>0.99</v>
      </c>
      <c r="O143" s="78">
        <f t="shared" si="15"/>
        <v>0</v>
      </c>
      <c r="P143" s="78">
        <f t="shared" si="16"/>
        <v>0.79200000000000004</v>
      </c>
      <c r="Q143" s="153">
        <f t="shared" si="17"/>
        <v>8.0000000000000071E-3</v>
      </c>
      <c r="R143" s="238"/>
      <c r="S143" s="1"/>
    </row>
    <row r="144" spans="2:19" s="3" customFormat="1" ht="27.95" customHeight="1">
      <c r="B144" s="246"/>
      <c r="C144" s="244"/>
      <c r="D144" s="20"/>
      <c r="E144" s="21"/>
      <c r="F144" s="31"/>
      <c r="G144" s="90" t="s">
        <v>14</v>
      </c>
      <c r="H144" s="172">
        <v>0.2</v>
      </c>
      <c r="I144" s="179" t="s">
        <v>19</v>
      </c>
      <c r="J144" s="13" t="s">
        <v>946</v>
      </c>
      <c r="K144" s="165" t="s">
        <v>18</v>
      </c>
      <c r="L144" s="13" t="s">
        <v>109</v>
      </c>
      <c r="M144" s="93">
        <f>M143</f>
        <v>2</v>
      </c>
      <c r="N144" s="172">
        <f t="shared" si="14"/>
        <v>0</v>
      </c>
      <c r="O144" s="174">
        <f t="shared" si="15"/>
        <v>0.4</v>
      </c>
      <c r="P144" s="174">
        <f t="shared" si="16"/>
        <v>0</v>
      </c>
      <c r="Q144" s="175">
        <f t="shared" si="17"/>
        <v>0</v>
      </c>
      <c r="R144" s="238"/>
      <c r="S144" s="1"/>
    </row>
    <row r="145" spans="2:19" s="3" customFormat="1" ht="27.95" customHeight="1">
      <c r="B145" s="246"/>
      <c r="C145" s="244"/>
      <c r="D145" s="17" t="s">
        <v>2674</v>
      </c>
      <c r="E145" s="18" t="s">
        <v>93</v>
      </c>
      <c r="F145" s="19" t="s">
        <v>1546</v>
      </c>
      <c r="G145" s="168" t="s">
        <v>356</v>
      </c>
      <c r="H145" s="164">
        <v>0.25</v>
      </c>
      <c r="I145" s="179" t="s">
        <v>19</v>
      </c>
      <c r="J145" s="13" t="s">
        <v>946</v>
      </c>
      <c r="K145" s="165" t="s">
        <v>18</v>
      </c>
      <c r="L145" s="13" t="s">
        <v>109</v>
      </c>
      <c r="M145" s="85">
        <v>1</v>
      </c>
      <c r="N145" s="15">
        <f t="shared" si="14"/>
        <v>0</v>
      </c>
      <c r="O145" s="78">
        <f t="shared" si="15"/>
        <v>0.25</v>
      </c>
      <c r="P145" s="78">
        <f t="shared" si="16"/>
        <v>0</v>
      </c>
      <c r="Q145" s="153">
        <f t="shared" si="17"/>
        <v>0</v>
      </c>
      <c r="R145" s="238"/>
      <c r="S145" s="1"/>
    </row>
    <row r="146" spans="2:19" s="3" customFormat="1" ht="27.95" customHeight="1">
      <c r="B146" s="246"/>
      <c r="C146" s="244"/>
      <c r="D146" s="20"/>
      <c r="E146" s="21"/>
      <c r="F146" s="31"/>
      <c r="G146" s="168" t="s">
        <v>886</v>
      </c>
      <c r="H146" s="164">
        <v>0.25</v>
      </c>
      <c r="I146" s="165" t="s">
        <v>25</v>
      </c>
      <c r="J146" s="13" t="s">
        <v>2716</v>
      </c>
      <c r="K146" s="165" t="s">
        <v>28</v>
      </c>
      <c r="L146" s="206" t="s">
        <v>2198</v>
      </c>
      <c r="M146" s="85">
        <f>M145</f>
        <v>1</v>
      </c>
      <c r="N146" s="15">
        <f t="shared" si="14"/>
        <v>0.99</v>
      </c>
      <c r="O146" s="78">
        <f t="shared" si="15"/>
        <v>0</v>
      </c>
      <c r="P146" s="78">
        <f t="shared" si="16"/>
        <v>0.2475</v>
      </c>
      <c r="Q146" s="153">
        <f t="shared" si="17"/>
        <v>2.5000000000000022E-3</v>
      </c>
      <c r="R146" s="238"/>
      <c r="S146" s="1"/>
    </row>
    <row r="147" spans="2:19" s="3" customFormat="1" ht="27.95" customHeight="1">
      <c r="B147" s="246"/>
      <c r="C147" s="244"/>
      <c r="D147" s="20"/>
      <c r="E147" s="21"/>
      <c r="F147" s="31"/>
      <c r="G147" s="168" t="s">
        <v>887</v>
      </c>
      <c r="H147" s="164">
        <v>0.25</v>
      </c>
      <c r="I147" s="165" t="s">
        <v>25</v>
      </c>
      <c r="J147" s="13" t="s">
        <v>2716</v>
      </c>
      <c r="K147" s="165" t="s">
        <v>28</v>
      </c>
      <c r="L147" s="206" t="s">
        <v>2198</v>
      </c>
      <c r="M147" s="85">
        <f>M146</f>
        <v>1</v>
      </c>
      <c r="N147" s="15">
        <f t="shared" si="14"/>
        <v>0.99</v>
      </c>
      <c r="O147" s="78">
        <f t="shared" si="15"/>
        <v>0</v>
      </c>
      <c r="P147" s="78">
        <f t="shared" si="16"/>
        <v>0.2475</v>
      </c>
      <c r="Q147" s="153">
        <f t="shared" si="17"/>
        <v>2.5000000000000022E-3</v>
      </c>
      <c r="R147" s="238"/>
      <c r="S147" s="1"/>
    </row>
    <row r="148" spans="2:19" s="3" customFormat="1" ht="27.95" customHeight="1">
      <c r="B148" s="246"/>
      <c r="C148" s="244"/>
      <c r="D148" s="20"/>
      <c r="E148" s="21"/>
      <c r="F148" s="31"/>
      <c r="G148" s="186" t="s">
        <v>359</v>
      </c>
      <c r="H148" s="183">
        <v>0.25</v>
      </c>
      <c r="I148" s="165" t="s">
        <v>25</v>
      </c>
      <c r="J148" s="13" t="s">
        <v>2716</v>
      </c>
      <c r="K148" s="165" t="s">
        <v>28</v>
      </c>
      <c r="L148" s="206" t="s">
        <v>2198</v>
      </c>
      <c r="M148" s="93">
        <f>M147</f>
        <v>1</v>
      </c>
      <c r="N148" s="15">
        <f t="shared" si="14"/>
        <v>0.99</v>
      </c>
      <c r="O148" s="78">
        <f t="shared" si="15"/>
        <v>0</v>
      </c>
      <c r="P148" s="78">
        <f t="shared" si="16"/>
        <v>0.2475</v>
      </c>
      <c r="Q148" s="153">
        <f t="shared" si="17"/>
        <v>2.5000000000000022E-3</v>
      </c>
      <c r="R148" s="238"/>
      <c r="S148" s="1"/>
    </row>
    <row r="149" spans="2:19" s="3" customFormat="1" ht="27.95" customHeight="1">
      <c r="B149" s="246"/>
      <c r="C149" s="244"/>
      <c r="D149" s="17" t="s">
        <v>2675</v>
      </c>
      <c r="E149" s="18" t="s">
        <v>890</v>
      </c>
      <c r="F149" s="19" t="s">
        <v>1541</v>
      </c>
      <c r="G149" s="14" t="s">
        <v>12</v>
      </c>
      <c r="H149" s="15">
        <v>0.8</v>
      </c>
      <c r="I149" s="165" t="s">
        <v>25</v>
      </c>
      <c r="J149" s="13" t="s">
        <v>2717</v>
      </c>
      <c r="K149" s="165" t="s">
        <v>28</v>
      </c>
      <c r="L149" s="206" t="s">
        <v>2198</v>
      </c>
      <c r="M149" s="85">
        <v>0.2</v>
      </c>
      <c r="N149" s="15">
        <f t="shared" si="14"/>
        <v>0.99</v>
      </c>
      <c r="O149" s="78">
        <f t="shared" si="15"/>
        <v>0</v>
      </c>
      <c r="P149" s="78">
        <f t="shared" si="16"/>
        <v>0.15840000000000004</v>
      </c>
      <c r="Q149" s="153">
        <f t="shared" si="17"/>
        <v>1.6000000000000018E-3</v>
      </c>
      <c r="R149" s="238"/>
      <c r="S149" s="1"/>
    </row>
    <row r="150" spans="2:19" s="3" customFormat="1" ht="27.95" customHeight="1">
      <c r="B150" s="246"/>
      <c r="C150" s="244"/>
      <c r="D150" s="20"/>
      <c r="E150" s="21"/>
      <c r="F150" s="31"/>
      <c r="G150" s="14" t="s">
        <v>13</v>
      </c>
      <c r="H150" s="15">
        <v>0.1</v>
      </c>
      <c r="I150" s="165" t="s">
        <v>19</v>
      </c>
      <c r="J150" s="13" t="s">
        <v>946</v>
      </c>
      <c r="K150" s="165" t="s">
        <v>18</v>
      </c>
      <c r="L150" s="206" t="s">
        <v>109</v>
      </c>
      <c r="M150" s="85">
        <f>M149</f>
        <v>0.2</v>
      </c>
      <c r="N150" s="15">
        <f t="shared" si="14"/>
        <v>0</v>
      </c>
      <c r="O150" s="78">
        <f t="shared" si="15"/>
        <v>2.0000000000000004E-2</v>
      </c>
      <c r="P150" s="78">
        <f t="shared" si="16"/>
        <v>0</v>
      </c>
      <c r="Q150" s="153">
        <f t="shared" si="17"/>
        <v>0</v>
      </c>
      <c r="R150" s="238"/>
      <c r="S150" s="1"/>
    </row>
    <row r="151" spans="2:19" s="3" customFormat="1" ht="27.95" customHeight="1">
      <c r="B151" s="246"/>
      <c r="C151" s="244"/>
      <c r="D151" s="20"/>
      <c r="E151" s="21"/>
      <c r="F151" s="31"/>
      <c r="G151" s="90" t="s">
        <v>14</v>
      </c>
      <c r="H151" s="172">
        <v>0.1</v>
      </c>
      <c r="I151" s="165" t="s">
        <v>19</v>
      </c>
      <c r="J151" s="13" t="s">
        <v>946</v>
      </c>
      <c r="K151" s="165" t="s">
        <v>18</v>
      </c>
      <c r="L151" s="13" t="s">
        <v>109</v>
      </c>
      <c r="M151" s="93">
        <f>M150</f>
        <v>0.2</v>
      </c>
      <c r="N151" s="172">
        <f t="shared" si="14"/>
        <v>0</v>
      </c>
      <c r="O151" s="174">
        <f t="shared" si="15"/>
        <v>2.0000000000000004E-2</v>
      </c>
      <c r="P151" s="174">
        <f t="shared" si="16"/>
        <v>0</v>
      </c>
      <c r="Q151" s="175">
        <f t="shared" si="17"/>
        <v>0</v>
      </c>
      <c r="R151" s="238"/>
      <c r="S151" s="1"/>
    </row>
    <row r="152" spans="2:19" s="3" customFormat="1" ht="27.95" customHeight="1">
      <c r="B152" s="246"/>
      <c r="C152" s="218" t="s">
        <v>2676</v>
      </c>
      <c r="D152" s="17" t="s">
        <v>2677</v>
      </c>
      <c r="E152" s="18" t="s">
        <v>1240</v>
      </c>
      <c r="F152" s="19" t="s">
        <v>1295</v>
      </c>
      <c r="G152" s="168" t="s">
        <v>1326</v>
      </c>
      <c r="H152" s="164">
        <v>0.3</v>
      </c>
      <c r="I152" s="165" t="s">
        <v>25</v>
      </c>
      <c r="J152" s="13" t="s">
        <v>2718</v>
      </c>
      <c r="K152" s="165" t="s">
        <v>28</v>
      </c>
      <c r="L152" s="206" t="s">
        <v>2198</v>
      </c>
      <c r="M152" s="85">
        <v>15</v>
      </c>
      <c r="N152" s="15">
        <f>IF(K152="Detected", 0.9,0)</f>
        <v>0.9</v>
      </c>
      <c r="O152" s="78">
        <f t="shared" si="15"/>
        <v>0</v>
      </c>
      <c r="P152" s="78">
        <f t="shared" si="16"/>
        <v>4.05</v>
      </c>
      <c r="Q152" s="153">
        <f t="shared" si="17"/>
        <v>0.4499999999999999</v>
      </c>
      <c r="R152" s="557" t="s">
        <v>4480</v>
      </c>
      <c r="S152" s="1"/>
    </row>
    <row r="153" spans="2:19" s="3" customFormat="1" ht="39.950000000000003" customHeight="1">
      <c r="B153" s="246"/>
      <c r="C153" s="244"/>
      <c r="D153" s="20"/>
      <c r="E153" s="21"/>
      <c r="F153" s="31"/>
      <c r="G153" s="168" t="s">
        <v>1327</v>
      </c>
      <c r="H153" s="164">
        <v>0.3</v>
      </c>
      <c r="I153" s="161" t="s">
        <v>25</v>
      </c>
      <c r="J153" s="13" t="s">
        <v>2718</v>
      </c>
      <c r="K153" s="165" t="s">
        <v>28</v>
      </c>
      <c r="L153" s="206" t="s">
        <v>2198</v>
      </c>
      <c r="M153" s="85">
        <f>M152</f>
        <v>15</v>
      </c>
      <c r="N153" s="15">
        <f>IF(K153="Detected", 0.9,0)</f>
        <v>0.9</v>
      </c>
      <c r="O153" s="78">
        <f t="shared" si="15"/>
        <v>0</v>
      </c>
      <c r="P153" s="78">
        <f t="shared" si="16"/>
        <v>4.05</v>
      </c>
      <c r="Q153" s="153">
        <f t="shared" si="17"/>
        <v>0.4499999999999999</v>
      </c>
      <c r="R153" s="558"/>
      <c r="S153" s="1"/>
    </row>
    <row r="154" spans="2:19" s="3" customFormat="1" ht="27.95" customHeight="1">
      <c r="B154" s="246"/>
      <c r="C154" s="244"/>
      <c r="D154" s="20"/>
      <c r="E154" s="21"/>
      <c r="F154" s="31"/>
      <c r="G154" s="168" t="s">
        <v>1328</v>
      </c>
      <c r="H154" s="164">
        <v>0.3</v>
      </c>
      <c r="I154" s="165" t="s">
        <v>25</v>
      </c>
      <c r="J154" s="13" t="s">
        <v>2718</v>
      </c>
      <c r="K154" s="165" t="s">
        <v>28</v>
      </c>
      <c r="L154" s="206" t="s">
        <v>2198</v>
      </c>
      <c r="M154" s="85">
        <f>M153</f>
        <v>15</v>
      </c>
      <c r="N154" s="15">
        <f>IF(K154="Detected", 0.9,0)</f>
        <v>0.9</v>
      </c>
      <c r="O154" s="78">
        <f t="shared" si="15"/>
        <v>0</v>
      </c>
      <c r="P154" s="78">
        <f t="shared" si="16"/>
        <v>4.05</v>
      </c>
      <c r="Q154" s="153">
        <f t="shared" si="17"/>
        <v>0.4499999999999999</v>
      </c>
      <c r="R154" s="558"/>
      <c r="S154" s="1"/>
    </row>
    <row r="155" spans="2:19" s="3" customFormat="1" ht="39.950000000000003" customHeight="1">
      <c r="B155" s="246"/>
      <c r="C155" s="244"/>
      <c r="D155" s="20"/>
      <c r="E155" s="21"/>
      <c r="F155" s="31"/>
      <c r="G155" s="168" t="s">
        <v>1329</v>
      </c>
      <c r="H155" s="164">
        <v>0.1</v>
      </c>
      <c r="I155" s="165" t="s">
        <v>25</v>
      </c>
      <c r="J155" s="13" t="s">
        <v>2718</v>
      </c>
      <c r="K155" s="165" t="s">
        <v>28</v>
      </c>
      <c r="L155" s="206" t="s">
        <v>2198</v>
      </c>
      <c r="M155" s="93">
        <f>M154</f>
        <v>15</v>
      </c>
      <c r="N155" s="15">
        <f>IF(K155="Detected", 0.9,0)</f>
        <v>0.9</v>
      </c>
      <c r="O155" s="78">
        <f t="shared" si="15"/>
        <v>0</v>
      </c>
      <c r="P155" s="78">
        <f t="shared" si="16"/>
        <v>1.35</v>
      </c>
      <c r="Q155" s="153">
        <f t="shared" si="17"/>
        <v>0.14999999999999997</v>
      </c>
      <c r="R155" s="559"/>
      <c r="S155" s="1"/>
    </row>
    <row r="156" spans="2:19" s="3" customFormat="1" ht="27.95" customHeight="1">
      <c r="B156" s="246"/>
      <c r="C156" s="244"/>
      <c r="D156" s="17" t="s">
        <v>2678</v>
      </c>
      <c r="E156" s="18" t="s">
        <v>890</v>
      </c>
      <c r="F156" s="19" t="s">
        <v>1541</v>
      </c>
      <c r="G156" s="14" t="s">
        <v>12</v>
      </c>
      <c r="H156" s="15">
        <v>0.8</v>
      </c>
      <c r="I156" s="165" t="s">
        <v>25</v>
      </c>
      <c r="J156" s="13" t="s">
        <v>2718</v>
      </c>
      <c r="K156" s="165" t="s">
        <v>28</v>
      </c>
      <c r="L156" s="206" t="s">
        <v>2198</v>
      </c>
      <c r="M156" s="85">
        <v>0.2</v>
      </c>
      <c r="N156" s="15">
        <f t="shared" si="14"/>
        <v>0.99</v>
      </c>
      <c r="O156" s="78">
        <f t="shared" si="15"/>
        <v>0</v>
      </c>
      <c r="P156" s="78">
        <f t="shared" si="16"/>
        <v>0.15840000000000004</v>
      </c>
      <c r="Q156" s="81">
        <f t="shared" si="17"/>
        <v>1.6000000000000018E-3</v>
      </c>
      <c r="R156" s="238"/>
      <c r="S156" s="1"/>
    </row>
    <row r="157" spans="2:19" s="3" customFormat="1" ht="27.95" customHeight="1">
      <c r="B157" s="246"/>
      <c r="C157" s="244"/>
      <c r="D157" s="20"/>
      <c r="E157" s="21"/>
      <c r="F157" s="31"/>
      <c r="G157" s="14" t="s">
        <v>13</v>
      </c>
      <c r="H157" s="15">
        <v>0.1</v>
      </c>
      <c r="I157" s="165" t="s">
        <v>19</v>
      </c>
      <c r="J157" s="13" t="s">
        <v>946</v>
      </c>
      <c r="K157" s="165" t="s">
        <v>18</v>
      </c>
      <c r="L157" s="206" t="s">
        <v>109</v>
      </c>
      <c r="M157" s="85">
        <f>M156</f>
        <v>0.2</v>
      </c>
      <c r="N157" s="15">
        <f t="shared" si="14"/>
        <v>0</v>
      </c>
      <c r="O157" s="78">
        <f t="shared" si="15"/>
        <v>2.0000000000000004E-2</v>
      </c>
      <c r="P157" s="78">
        <f t="shared" si="16"/>
        <v>0</v>
      </c>
      <c r="Q157" s="81">
        <f t="shared" si="17"/>
        <v>0</v>
      </c>
      <c r="R157" s="238"/>
      <c r="S157" s="1"/>
    </row>
    <row r="158" spans="2:19" s="3" customFormat="1" ht="27.95" customHeight="1">
      <c r="B158" s="246"/>
      <c r="C158" s="244"/>
      <c r="D158" s="22"/>
      <c r="E158" s="23"/>
      <c r="F158" s="24"/>
      <c r="G158" s="14" t="s">
        <v>14</v>
      </c>
      <c r="H158" s="15">
        <v>0.1</v>
      </c>
      <c r="I158" s="165" t="s">
        <v>19</v>
      </c>
      <c r="J158" s="13" t="s">
        <v>946</v>
      </c>
      <c r="K158" s="165" t="s">
        <v>18</v>
      </c>
      <c r="L158" s="13" t="s">
        <v>109</v>
      </c>
      <c r="M158" s="85">
        <f>M157</f>
        <v>0.2</v>
      </c>
      <c r="N158" s="15">
        <f t="shared" si="14"/>
        <v>0</v>
      </c>
      <c r="O158" s="78">
        <f t="shared" si="15"/>
        <v>2.0000000000000004E-2</v>
      </c>
      <c r="P158" s="78">
        <f t="shared" si="16"/>
        <v>0</v>
      </c>
      <c r="Q158" s="81">
        <f t="shared" si="17"/>
        <v>0</v>
      </c>
      <c r="R158" s="238"/>
      <c r="S158" s="1"/>
    </row>
    <row r="159" spans="2:19" s="3" customFormat="1" ht="27.95" customHeight="1">
      <c r="B159" s="246"/>
      <c r="C159" s="244"/>
      <c r="D159" s="17" t="s">
        <v>2679</v>
      </c>
      <c r="E159" s="18" t="s">
        <v>890</v>
      </c>
      <c r="F159" s="19" t="s">
        <v>1297</v>
      </c>
      <c r="G159" s="14" t="s">
        <v>12</v>
      </c>
      <c r="H159" s="15">
        <v>0.8</v>
      </c>
      <c r="I159" s="179" t="s">
        <v>19</v>
      </c>
      <c r="J159" s="13" t="s">
        <v>946</v>
      </c>
      <c r="K159" s="165" t="s">
        <v>18</v>
      </c>
      <c r="L159" s="13" t="s">
        <v>109</v>
      </c>
      <c r="M159" s="85">
        <v>0.2</v>
      </c>
      <c r="N159" s="15">
        <f t="shared" si="14"/>
        <v>0</v>
      </c>
      <c r="O159" s="78">
        <f t="shared" si="15"/>
        <v>0.16000000000000003</v>
      </c>
      <c r="P159" s="78">
        <f t="shared" si="16"/>
        <v>0</v>
      </c>
      <c r="Q159" s="153">
        <f t="shared" si="17"/>
        <v>0</v>
      </c>
      <c r="R159" s="238"/>
      <c r="S159" s="1"/>
    </row>
    <row r="160" spans="2:19" s="3" customFormat="1" ht="27.95" customHeight="1">
      <c r="B160" s="246"/>
      <c r="C160" s="244"/>
      <c r="D160" s="20"/>
      <c r="E160" s="21"/>
      <c r="F160" s="31"/>
      <c r="G160" s="14" t="s">
        <v>13</v>
      </c>
      <c r="H160" s="15">
        <v>0.1</v>
      </c>
      <c r="I160" s="165" t="s">
        <v>25</v>
      </c>
      <c r="J160" s="13" t="s">
        <v>2719</v>
      </c>
      <c r="K160" s="165" t="s">
        <v>28</v>
      </c>
      <c r="L160" s="206" t="s">
        <v>2198</v>
      </c>
      <c r="M160" s="85">
        <f>M159</f>
        <v>0.2</v>
      </c>
      <c r="N160" s="15">
        <f t="shared" si="14"/>
        <v>0.99</v>
      </c>
      <c r="O160" s="78">
        <f t="shared" si="15"/>
        <v>0</v>
      </c>
      <c r="P160" s="78">
        <f t="shared" si="16"/>
        <v>1.9800000000000005E-2</v>
      </c>
      <c r="Q160" s="153">
        <f t="shared" si="17"/>
        <v>2.0000000000000023E-4</v>
      </c>
      <c r="R160" s="238"/>
      <c r="S160" s="1"/>
    </row>
    <row r="161" spans="2:19" s="3" customFormat="1" ht="27.95" customHeight="1">
      <c r="B161" s="246"/>
      <c r="C161" s="244"/>
      <c r="D161" s="20"/>
      <c r="E161" s="21"/>
      <c r="F161" s="31"/>
      <c r="G161" s="90" t="s">
        <v>14</v>
      </c>
      <c r="H161" s="172">
        <v>0.1</v>
      </c>
      <c r="I161" s="179" t="s">
        <v>19</v>
      </c>
      <c r="J161" s="13" t="s">
        <v>946</v>
      </c>
      <c r="K161" s="165" t="s">
        <v>18</v>
      </c>
      <c r="L161" s="13" t="s">
        <v>109</v>
      </c>
      <c r="M161" s="93">
        <f>M160</f>
        <v>0.2</v>
      </c>
      <c r="N161" s="15">
        <f t="shared" si="14"/>
        <v>0</v>
      </c>
      <c r="O161" s="78">
        <f t="shared" si="15"/>
        <v>2.0000000000000004E-2</v>
      </c>
      <c r="P161" s="78">
        <f t="shared" si="16"/>
        <v>0</v>
      </c>
      <c r="Q161" s="153">
        <f t="shared" si="17"/>
        <v>0</v>
      </c>
      <c r="R161" s="238"/>
      <c r="S161" s="1"/>
    </row>
    <row r="162" spans="2:19" s="3" customFormat="1" ht="27.95" customHeight="1">
      <c r="B162" s="246"/>
      <c r="C162" s="244"/>
      <c r="D162" s="17" t="s">
        <v>59</v>
      </c>
      <c r="E162" s="18" t="s">
        <v>22</v>
      </c>
      <c r="F162" s="19" t="s">
        <v>819</v>
      </c>
      <c r="G162" s="14" t="s">
        <v>12</v>
      </c>
      <c r="H162" s="15">
        <v>0.4</v>
      </c>
      <c r="I162" s="179" t="s">
        <v>19</v>
      </c>
      <c r="J162" s="13" t="s">
        <v>946</v>
      </c>
      <c r="K162" s="165" t="s">
        <v>18</v>
      </c>
      <c r="L162" s="13" t="s">
        <v>109</v>
      </c>
      <c r="M162" s="85">
        <v>2</v>
      </c>
      <c r="N162" s="15">
        <f t="shared" si="14"/>
        <v>0</v>
      </c>
      <c r="O162" s="78">
        <f t="shared" si="15"/>
        <v>0.8</v>
      </c>
      <c r="P162" s="78">
        <f t="shared" si="16"/>
        <v>0</v>
      </c>
      <c r="Q162" s="153">
        <f t="shared" si="17"/>
        <v>0</v>
      </c>
      <c r="R162" s="238"/>
      <c r="S162" s="1"/>
    </row>
    <row r="163" spans="2:19" s="3" customFormat="1" ht="27.95" customHeight="1">
      <c r="B163" s="246"/>
      <c r="C163" s="244"/>
      <c r="D163" s="20"/>
      <c r="E163" s="21"/>
      <c r="F163" s="31"/>
      <c r="G163" s="14" t="s">
        <v>13</v>
      </c>
      <c r="H163" s="15">
        <v>0.4</v>
      </c>
      <c r="I163" s="165" t="s">
        <v>25</v>
      </c>
      <c r="J163" s="13" t="s">
        <v>2719</v>
      </c>
      <c r="K163" s="165" t="s">
        <v>28</v>
      </c>
      <c r="L163" s="206" t="s">
        <v>2198</v>
      </c>
      <c r="M163" s="85">
        <f>M162</f>
        <v>2</v>
      </c>
      <c r="N163" s="15">
        <f t="shared" si="14"/>
        <v>0.99</v>
      </c>
      <c r="O163" s="78">
        <f t="shared" si="15"/>
        <v>0</v>
      </c>
      <c r="P163" s="78">
        <f t="shared" si="16"/>
        <v>0.79200000000000004</v>
      </c>
      <c r="Q163" s="153">
        <f t="shared" si="17"/>
        <v>8.0000000000000071E-3</v>
      </c>
      <c r="R163" s="238"/>
      <c r="S163" s="1"/>
    </row>
    <row r="164" spans="2:19" s="3" customFormat="1" ht="27.95" customHeight="1">
      <c r="B164" s="246"/>
      <c r="C164" s="244"/>
      <c r="D164" s="20"/>
      <c r="E164" s="21"/>
      <c r="F164" s="31"/>
      <c r="G164" s="90" t="s">
        <v>14</v>
      </c>
      <c r="H164" s="172">
        <v>0.2</v>
      </c>
      <c r="I164" s="179" t="s">
        <v>19</v>
      </c>
      <c r="J164" s="13" t="s">
        <v>946</v>
      </c>
      <c r="K164" s="165" t="s">
        <v>18</v>
      </c>
      <c r="L164" s="13" t="s">
        <v>109</v>
      </c>
      <c r="M164" s="93">
        <f>M163</f>
        <v>2</v>
      </c>
      <c r="N164" s="172">
        <f t="shared" si="14"/>
        <v>0</v>
      </c>
      <c r="O164" s="174">
        <f t="shared" si="15"/>
        <v>0.4</v>
      </c>
      <c r="P164" s="174">
        <f t="shared" si="16"/>
        <v>0</v>
      </c>
      <c r="Q164" s="175">
        <f t="shared" si="17"/>
        <v>0</v>
      </c>
      <c r="R164" s="238"/>
      <c r="S164" s="1"/>
    </row>
    <row r="165" spans="2:19" s="3" customFormat="1" ht="27.95" customHeight="1">
      <c r="B165" s="246"/>
      <c r="C165" s="244"/>
      <c r="D165" s="17" t="s">
        <v>2680</v>
      </c>
      <c r="E165" s="18" t="s">
        <v>93</v>
      </c>
      <c r="F165" s="19" t="s">
        <v>1546</v>
      </c>
      <c r="G165" s="168" t="s">
        <v>356</v>
      </c>
      <c r="H165" s="164">
        <v>0.25</v>
      </c>
      <c r="I165" s="179" t="s">
        <v>19</v>
      </c>
      <c r="J165" s="13" t="s">
        <v>946</v>
      </c>
      <c r="K165" s="165" t="s">
        <v>18</v>
      </c>
      <c r="L165" s="13" t="s">
        <v>109</v>
      </c>
      <c r="M165" s="85">
        <v>1</v>
      </c>
      <c r="N165" s="15">
        <f t="shared" si="14"/>
        <v>0</v>
      </c>
      <c r="O165" s="78">
        <f t="shared" si="15"/>
        <v>0.25</v>
      </c>
      <c r="P165" s="78">
        <f t="shared" si="16"/>
        <v>0</v>
      </c>
      <c r="Q165" s="153">
        <f t="shared" si="17"/>
        <v>0</v>
      </c>
      <c r="R165" s="238"/>
      <c r="S165" s="1"/>
    </row>
    <row r="166" spans="2:19" s="3" customFormat="1" ht="27.95" customHeight="1">
      <c r="B166" s="246"/>
      <c r="C166" s="21"/>
      <c r="D166" s="20"/>
      <c r="E166" s="21"/>
      <c r="F166" s="31"/>
      <c r="G166" s="168" t="s">
        <v>886</v>
      </c>
      <c r="H166" s="164">
        <v>0.25</v>
      </c>
      <c r="I166" s="165" t="s">
        <v>25</v>
      </c>
      <c r="J166" s="13" t="s">
        <v>2719</v>
      </c>
      <c r="K166" s="165" t="s">
        <v>28</v>
      </c>
      <c r="L166" s="206" t="s">
        <v>2198</v>
      </c>
      <c r="M166" s="85">
        <f>M165</f>
        <v>1</v>
      </c>
      <c r="N166" s="15">
        <f t="shared" si="14"/>
        <v>0.99</v>
      </c>
      <c r="O166" s="78">
        <f t="shared" si="15"/>
        <v>0</v>
      </c>
      <c r="P166" s="78">
        <f t="shared" si="16"/>
        <v>0.2475</v>
      </c>
      <c r="Q166" s="153">
        <f t="shared" si="17"/>
        <v>2.5000000000000022E-3</v>
      </c>
      <c r="R166" s="238"/>
      <c r="S166" s="1"/>
    </row>
    <row r="167" spans="2:19" s="3" customFormat="1" ht="27.95" customHeight="1">
      <c r="B167" s="246"/>
      <c r="C167" s="21"/>
      <c r="D167" s="20"/>
      <c r="E167" s="21"/>
      <c r="F167" s="31"/>
      <c r="G167" s="168" t="s">
        <v>887</v>
      </c>
      <c r="H167" s="164">
        <v>0.25</v>
      </c>
      <c r="I167" s="165" t="s">
        <v>25</v>
      </c>
      <c r="J167" s="13" t="s">
        <v>2719</v>
      </c>
      <c r="K167" s="165" t="s">
        <v>28</v>
      </c>
      <c r="L167" s="206" t="s">
        <v>2198</v>
      </c>
      <c r="M167" s="85">
        <f>M166</f>
        <v>1</v>
      </c>
      <c r="N167" s="15">
        <f t="shared" si="14"/>
        <v>0.99</v>
      </c>
      <c r="O167" s="78">
        <f t="shared" si="15"/>
        <v>0</v>
      </c>
      <c r="P167" s="78">
        <f t="shared" si="16"/>
        <v>0.2475</v>
      </c>
      <c r="Q167" s="153">
        <f t="shared" si="17"/>
        <v>2.5000000000000022E-3</v>
      </c>
      <c r="R167" s="238"/>
      <c r="S167" s="1"/>
    </row>
    <row r="168" spans="2:19" s="3" customFormat="1" ht="27.95" customHeight="1">
      <c r="B168" s="246"/>
      <c r="C168" s="21"/>
      <c r="D168" s="20"/>
      <c r="E168" s="21"/>
      <c r="F168" s="31"/>
      <c r="G168" s="186" t="s">
        <v>359</v>
      </c>
      <c r="H168" s="183">
        <v>0.25</v>
      </c>
      <c r="I168" s="165" t="s">
        <v>25</v>
      </c>
      <c r="J168" s="13" t="s">
        <v>2719</v>
      </c>
      <c r="K168" s="165" t="s">
        <v>28</v>
      </c>
      <c r="L168" s="206" t="s">
        <v>2198</v>
      </c>
      <c r="M168" s="93">
        <f>M167</f>
        <v>1</v>
      </c>
      <c r="N168" s="15">
        <f t="shared" si="14"/>
        <v>0.99</v>
      </c>
      <c r="O168" s="78">
        <f t="shared" si="15"/>
        <v>0</v>
      </c>
      <c r="P168" s="78">
        <f t="shared" si="16"/>
        <v>0.2475</v>
      </c>
      <c r="Q168" s="153">
        <f t="shared" si="17"/>
        <v>2.5000000000000022E-3</v>
      </c>
      <c r="R168" s="238"/>
      <c r="S168" s="1"/>
    </row>
    <row r="169" spans="2:19" s="3" customFormat="1" ht="27.95" customHeight="1">
      <c r="B169" s="246"/>
      <c r="C169" s="21"/>
      <c r="D169" s="17" t="s">
        <v>2681</v>
      </c>
      <c r="E169" s="18" t="s">
        <v>890</v>
      </c>
      <c r="F169" s="19" t="s">
        <v>1541</v>
      </c>
      <c r="G169" s="14" t="s">
        <v>12</v>
      </c>
      <c r="H169" s="15">
        <v>0.8</v>
      </c>
      <c r="I169" s="165" t="s">
        <v>25</v>
      </c>
      <c r="J169" s="13" t="s">
        <v>2720</v>
      </c>
      <c r="K169" s="165" t="s">
        <v>28</v>
      </c>
      <c r="L169" s="206" t="s">
        <v>2198</v>
      </c>
      <c r="M169" s="85">
        <v>0.2</v>
      </c>
      <c r="N169" s="15">
        <f t="shared" si="14"/>
        <v>0.99</v>
      </c>
      <c r="O169" s="78">
        <f t="shared" si="15"/>
        <v>0</v>
      </c>
      <c r="P169" s="78">
        <f t="shared" si="16"/>
        <v>0.15840000000000004</v>
      </c>
      <c r="Q169" s="153">
        <f t="shared" si="17"/>
        <v>1.6000000000000018E-3</v>
      </c>
      <c r="R169" s="238"/>
      <c r="S169" s="1"/>
    </row>
    <row r="170" spans="2:19" s="3" customFormat="1" ht="27.95" customHeight="1">
      <c r="B170" s="246"/>
      <c r="C170" s="21"/>
      <c r="D170" s="20"/>
      <c r="E170" s="21"/>
      <c r="F170" s="31"/>
      <c r="G170" s="14" t="s">
        <v>13</v>
      </c>
      <c r="H170" s="15">
        <v>0.1</v>
      </c>
      <c r="I170" s="165" t="s">
        <v>19</v>
      </c>
      <c r="J170" s="13" t="s">
        <v>946</v>
      </c>
      <c r="K170" s="165" t="s">
        <v>18</v>
      </c>
      <c r="L170" s="206" t="s">
        <v>109</v>
      </c>
      <c r="M170" s="85">
        <f>M169</f>
        <v>0.2</v>
      </c>
      <c r="N170" s="15">
        <f t="shared" si="14"/>
        <v>0</v>
      </c>
      <c r="O170" s="78">
        <f t="shared" si="15"/>
        <v>2.0000000000000004E-2</v>
      </c>
      <c r="P170" s="78">
        <f t="shared" si="16"/>
        <v>0</v>
      </c>
      <c r="Q170" s="153">
        <f t="shared" si="17"/>
        <v>0</v>
      </c>
      <c r="R170" s="238"/>
      <c r="S170" s="1"/>
    </row>
    <row r="171" spans="2:19" s="3" customFormat="1" ht="27.95" customHeight="1">
      <c r="B171" s="246"/>
      <c r="C171" s="21"/>
      <c r="D171" s="20"/>
      <c r="E171" s="21"/>
      <c r="F171" s="31"/>
      <c r="G171" s="90" t="s">
        <v>14</v>
      </c>
      <c r="H171" s="172">
        <v>0.1</v>
      </c>
      <c r="I171" s="165" t="s">
        <v>19</v>
      </c>
      <c r="J171" s="13" t="s">
        <v>946</v>
      </c>
      <c r="K171" s="165" t="s">
        <v>18</v>
      </c>
      <c r="L171" s="13" t="s">
        <v>109</v>
      </c>
      <c r="M171" s="93">
        <f>M170</f>
        <v>0.2</v>
      </c>
      <c r="N171" s="172">
        <f t="shared" si="14"/>
        <v>0</v>
      </c>
      <c r="O171" s="174">
        <f t="shared" si="15"/>
        <v>2.0000000000000004E-2</v>
      </c>
      <c r="P171" s="174">
        <f t="shared" si="16"/>
        <v>0</v>
      </c>
      <c r="Q171" s="175">
        <f t="shared" si="17"/>
        <v>0</v>
      </c>
      <c r="R171" s="238"/>
      <c r="S171" s="1"/>
    </row>
    <row r="172" spans="2:19" s="3" customFormat="1" ht="27.95" customHeight="1">
      <c r="B172" s="246"/>
      <c r="C172" s="218" t="s">
        <v>2682</v>
      </c>
      <c r="D172" s="17" t="s">
        <v>2683</v>
      </c>
      <c r="E172" s="18" t="s">
        <v>1240</v>
      </c>
      <c r="F172" s="19" t="s">
        <v>1295</v>
      </c>
      <c r="G172" s="168" t="s">
        <v>1326</v>
      </c>
      <c r="H172" s="164">
        <v>0.3</v>
      </c>
      <c r="I172" s="165" t="s">
        <v>25</v>
      </c>
      <c r="J172" s="13" t="s">
        <v>2721</v>
      </c>
      <c r="K172" s="165" t="s">
        <v>28</v>
      </c>
      <c r="L172" s="206" t="s">
        <v>2198</v>
      </c>
      <c r="M172" s="85">
        <v>15</v>
      </c>
      <c r="N172" s="15">
        <f>IF(K172="Detected", 0.9,0)</f>
        <v>0.9</v>
      </c>
      <c r="O172" s="78">
        <f t="shared" si="15"/>
        <v>0</v>
      </c>
      <c r="P172" s="78">
        <f t="shared" si="16"/>
        <v>4.05</v>
      </c>
      <c r="Q172" s="153">
        <f t="shared" si="17"/>
        <v>0.4499999999999999</v>
      </c>
      <c r="R172" s="557" t="s">
        <v>4480</v>
      </c>
      <c r="S172" s="1"/>
    </row>
    <row r="173" spans="2:19" s="3" customFormat="1" ht="27.95" customHeight="1">
      <c r="B173" s="246"/>
      <c r="C173" s="244"/>
      <c r="D173" s="20"/>
      <c r="E173" s="21"/>
      <c r="F173" s="31"/>
      <c r="G173" s="168" t="s">
        <v>1327</v>
      </c>
      <c r="H173" s="164">
        <v>0.3</v>
      </c>
      <c r="I173" s="161" t="s">
        <v>25</v>
      </c>
      <c r="J173" s="13" t="s">
        <v>2721</v>
      </c>
      <c r="K173" s="165" t="s">
        <v>28</v>
      </c>
      <c r="L173" s="206" t="s">
        <v>2198</v>
      </c>
      <c r="M173" s="85">
        <f>M172</f>
        <v>15</v>
      </c>
      <c r="N173" s="15">
        <f>IF(K173="Detected", 0.9,0)</f>
        <v>0.9</v>
      </c>
      <c r="O173" s="78">
        <f t="shared" si="15"/>
        <v>0</v>
      </c>
      <c r="P173" s="78">
        <f t="shared" si="16"/>
        <v>4.05</v>
      </c>
      <c r="Q173" s="153">
        <f t="shared" si="17"/>
        <v>0.4499999999999999</v>
      </c>
      <c r="R173" s="558"/>
      <c r="S173" s="1"/>
    </row>
    <row r="174" spans="2:19" s="3" customFormat="1" ht="27.95" customHeight="1">
      <c r="B174" s="246"/>
      <c r="C174" s="244"/>
      <c r="D174" s="20"/>
      <c r="E174" s="21"/>
      <c r="F174" s="31"/>
      <c r="G174" s="168" t="s">
        <v>1328</v>
      </c>
      <c r="H174" s="164">
        <v>0.3</v>
      </c>
      <c r="I174" s="165" t="s">
        <v>25</v>
      </c>
      <c r="J174" s="13" t="s">
        <v>2721</v>
      </c>
      <c r="K174" s="165" t="s">
        <v>28</v>
      </c>
      <c r="L174" s="206" t="s">
        <v>2198</v>
      </c>
      <c r="M174" s="85">
        <f>M173</f>
        <v>15</v>
      </c>
      <c r="N174" s="15">
        <f>IF(K174="Detected", 0.9,0)</f>
        <v>0.9</v>
      </c>
      <c r="O174" s="78">
        <f t="shared" si="15"/>
        <v>0</v>
      </c>
      <c r="P174" s="78">
        <f t="shared" si="16"/>
        <v>4.05</v>
      </c>
      <c r="Q174" s="153">
        <f t="shared" si="17"/>
        <v>0.4499999999999999</v>
      </c>
      <c r="R174" s="558"/>
      <c r="S174" s="1"/>
    </row>
    <row r="175" spans="2:19" s="3" customFormat="1" ht="39.950000000000003" customHeight="1">
      <c r="B175" s="246"/>
      <c r="C175" s="244"/>
      <c r="D175" s="20"/>
      <c r="E175" s="21"/>
      <c r="F175" s="31"/>
      <c r="G175" s="168" t="s">
        <v>1329</v>
      </c>
      <c r="H175" s="164">
        <v>0.1</v>
      </c>
      <c r="I175" s="165" t="s">
        <v>25</v>
      </c>
      <c r="J175" s="13" t="s">
        <v>2721</v>
      </c>
      <c r="K175" s="165" t="s">
        <v>28</v>
      </c>
      <c r="L175" s="206" t="s">
        <v>2198</v>
      </c>
      <c r="M175" s="93">
        <f>M174</f>
        <v>15</v>
      </c>
      <c r="N175" s="15">
        <f>IF(K175="Detected", 0.9,0)</f>
        <v>0.9</v>
      </c>
      <c r="O175" s="78">
        <f t="shared" si="15"/>
        <v>0</v>
      </c>
      <c r="P175" s="78">
        <f t="shared" si="16"/>
        <v>1.35</v>
      </c>
      <c r="Q175" s="153">
        <f t="shared" si="17"/>
        <v>0.14999999999999997</v>
      </c>
      <c r="R175" s="559"/>
      <c r="S175" s="1"/>
    </row>
    <row r="176" spans="2:19" s="3" customFormat="1" ht="27.95" customHeight="1">
      <c r="B176" s="246"/>
      <c r="C176" s="244"/>
      <c r="D176" s="17" t="s">
        <v>2684</v>
      </c>
      <c r="E176" s="18" t="s">
        <v>890</v>
      </c>
      <c r="F176" s="19" t="s">
        <v>1541</v>
      </c>
      <c r="G176" s="14" t="s">
        <v>12</v>
      </c>
      <c r="H176" s="15">
        <v>0.8</v>
      </c>
      <c r="I176" s="165" t="s">
        <v>25</v>
      </c>
      <c r="J176" s="13" t="s">
        <v>2721</v>
      </c>
      <c r="K176" s="165" t="s">
        <v>28</v>
      </c>
      <c r="L176" s="206" t="s">
        <v>2198</v>
      </c>
      <c r="M176" s="85">
        <v>0.2</v>
      </c>
      <c r="N176" s="15">
        <f t="shared" si="14"/>
        <v>0.99</v>
      </c>
      <c r="O176" s="78">
        <f t="shared" si="15"/>
        <v>0</v>
      </c>
      <c r="P176" s="78">
        <f t="shared" si="16"/>
        <v>0.15840000000000004</v>
      </c>
      <c r="Q176" s="81">
        <f t="shared" si="17"/>
        <v>1.6000000000000018E-3</v>
      </c>
      <c r="R176" s="238"/>
      <c r="S176" s="1"/>
    </row>
    <row r="177" spans="2:19" s="3" customFormat="1" ht="27.95" customHeight="1">
      <c r="B177" s="246"/>
      <c r="C177" s="244"/>
      <c r="D177" s="20"/>
      <c r="E177" s="21"/>
      <c r="F177" s="31"/>
      <c r="G177" s="14" t="s">
        <v>13</v>
      </c>
      <c r="H177" s="15">
        <v>0.1</v>
      </c>
      <c r="I177" s="165" t="s">
        <v>19</v>
      </c>
      <c r="J177" s="13" t="s">
        <v>946</v>
      </c>
      <c r="K177" s="165" t="s">
        <v>18</v>
      </c>
      <c r="L177" s="206" t="s">
        <v>109</v>
      </c>
      <c r="M177" s="85">
        <f>M176</f>
        <v>0.2</v>
      </c>
      <c r="N177" s="15">
        <f t="shared" si="14"/>
        <v>0</v>
      </c>
      <c r="O177" s="78">
        <f t="shared" si="15"/>
        <v>2.0000000000000004E-2</v>
      </c>
      <c r="P177" s="78">
        <f t="shared" si="16"/>
        <v>0</v>
      </c>
      <c r="Q177" s="81">
        <f t="shared" si="17"/>
        <v>0</v>
      </c>
      <c r="R177" s="238"/>
      <c r="S177" s="1"/>
    </row>
    <row r="178" spans="2:19" s="3" customFormat="1" ht="27.95" customHeight="1">
      <c r="B178" s="246"/>
      <c r="C178" s="244"/>
      <c r="D178" s="22"/>
      <c r="E178" s="23"/>
      <c r="F178" s="24"/>
      <c r="G178" s="14" t="s">
        <v>14</v>
      </c>
      <c r="H178" s="15">
        <v>0.1</v>
      </c>
      <c r="I178" s="165" t="s">
        <v>19</v>
      </c>
      <c r="J178" s="13" t="s">
        <v>946</v>
      </c>
      <c r="K178" s="165" t="s">
        <v>18</v>
      </c>
      <c r="L178" s="13" t="s">
        <v>109</v>
      </c>
      <c r="M178" s="85">
        <f>M177</f>
        <v>0.2</v>
      </c>
      <c r="N178" s="15">
        <f t="shared" si="14"/>
        <v>0</v>
      </c>
      <c r="O178" s="78">
        <f t="shared" si="15"/>
        <v>2.0000000000000004E-2</v>
      </c>
      <c r="P178" s="78">
        <f t="shared" si="16"/>
        <v>0</v>
      </c>
      <c r="Q178" s="81">
        <f t="shared" si="17"/>
        <v>0</v>
      </c>
      <c r="R178" s="238"/>
      <c r="S178" s="1"/>
    </row>
    <row r="179" spans="2:19" s="3" customFormat="1" ht="27.95" customHeight="1">
      <c r="B179" s="246"/>
      <c r="C179" s="244"/>
      <c r="D179" s="17" t="s">
        <v>2685</v>
      </c>
      <c r="E179" s="18" t="s">
        <v>890</v>
      </c>
      <c r="F179" s="19" t="s">
        <v>1297</v>
      </c>
      <c r="G179" s="14" t="s">
        <v>12</v>
      </c>
      <c r="H179" s="15">
        <v>0.8</v>
      </c>
      <c r="I179" s="179" t="s">
        <v>19</v>
      </c>
      <c r="J179" s="13" t="s">
        <v>946</v>
      </c>
      <c r="K179" s="165" t="s">
        <v>18</v>
      </c>
      <c r="L179" s="13" t="s">
        <v>109</v>
      </c>
      <c r="M179" s="85">
        <v>0.2</v>
      </c>
      <c r="N179" s="15">
        <f t="shared" si="14"/>
        <v>0</v>
      </c>
      <c r="O179" s="78">
        <f t="shared" si="15"/>
        <v>0.16000000000000003</v>
      </c>
      <c r="P179" s="78">
        <f t="shared" si="16"/>
        <v>0</v>
      </c>
      <c r="Q179" s="153">
        <f t="shared" si="17"/>
        <v>0</v>
      </c>
      <c r="R179" s="238"/>
      <c r="S179" s="1"/>
    </row>
    <row r="180" spans="2:19" s="3" customFormat="1" ht="27.95" customHeight="1">
      <c r="B180" s="246"/>
      <c r="C180" s="244"/>
      <c r="D180" s="20"/>
      <c r="E180" s="21"/>
      <c r="F180" s="31"/>
      <c r="G180" s="14" t="s">
        <v>13</v>
      </c>
      <c r="H180" s="15">
        <v>0.1</v>
      </c>
      <c r="I180" s="165" t="s">
        <v>25</v>
      </c>
      <c r="J180" s="13" t="s">
        <v>2722</v>
      </c>
      <c r="K180" s="165" t="s">
        <v>28</v>
      </c>
      <c r="L180" s="206" t="s">
        <v>2198</v>
      </c>
      <c r="M180" s="85">
        <f>M179</f>
        <v>0.2</v>
      </c>
      <c r="N180" s="15">
        <f t="shared" si="14"/>
        <v>0.99</v>
      </c>
      <c r="O180" s="78">
        <f t="shared" si="15"/>
        <v>0</v>
      </c>
      <c r="P180" s="78">
        <f t="shared" si="16"/>
        <v>1.9800000000000005E-2</v>
      </c>
      <c r="Q180" s="153">
        <f t="shared" si="17"/>
        <v>2.0000000000000023E-4</v>
      </c>
      <c r="R180" s="238"/>
      <c r="S180" s="1"/>
    </row>
    <row r="181" spans="2:19" s="3" customFormat="1" ht="27.95" customHeight="1">
      <c r="B181" s="246"/>
      <c r="C181" s="244"/>
      <c r="D181" s="20"/>
      <c r="E181" s="21"/>
      <c r="F181" s="31"/>
      <c r="G181" s="90" t="s">
        <v>14</v>
      </c>
      <c r="H181" s="172">
        <v>0.1</v>
      </c>
      <c r="I181" s="179" t="s">
        <v>19</v>
      </c>
      <c r="J181" s="13" t="s">
        <v>946</v>
      </c>
      <c r="K181" s="165" t="s">
        <v>18</v>
      </c>
      <c r="L181" s="13" t="s">
        <v>109</v>
      </c>
      <c r="M181" s="93">
        <f>M180</f>
        <v>0.2</v>
      </c>
      <c r="N181" s="15">
        <f t="shared" si="14"/>
        <v>0</v>
      </c>
      <c r="O181" s="78">
        <f t="shared" si="15"/>
        <v>2.0000000000000004E-2</v>
      </c>
      <c r="P181" s="78">
        <f t="shared" si="16"/>
        <v>0</v>
      </c>
      <c r="Q181" s="153">
        <f t="shared" si="17"/>
        <v>0</v>
      </c>
      <c r="R181" s="238"/>
      <c r="S181" s="1"/>
    </row>
    <row r="182" spans="2:19" s="3" customFormat="1" ht="27.95" customHeight="1">
      <c r="B182" s="246"/>
      <c r="C182" s="244"/>
      <c r="D182" s="17" t="s">
        <v>2686</v>
      </c>
      <c r="E182" s="18" t="s">
        <v>22</v>
      </c>
      <c r="F182" s="19" t="s">
        <v>819</v>
      </c>
      <c r="G182" s="14" t="s">
        <v>12</v>
      </c>
      <c r="H182" s="15">
        <v>0.4</v>
      </c>
      <c r="I182" s="179" t="s">
        <v>19</v>
      </c>
      <c r="J182" s="13" t="s">
        <v>946</v>
      </c>
      <c r="K182" s="165" t="s">
        <v>18</v>
      </c>
      <c r="L182" s="13" t="s">
        <v>109</v>
      </c>
      <c r="M182" s="85">
        <v>2</v>
      </c>
      <c r="N182" s="15">
        <f t="shared" si="14"/>
        <v>0</v>
      </c>
      <c r="O182" s="78">
        <f t="shared" si="15"/>
        <v>0.8</v>
      </c>
      <c r="P182" s="78">
        <f t="shared" si="16"/>
        <v>0</v>
      </c>
      <c r="Q182" s="153">
        <f t="shared" si="17"/>
        <v>0</v>
      </c>
      <c r="R182" s="238"/>
      <c r="S182" s="1"/>
    </row>
    <row r="183" spans="2:19" s="3" customFormat="1" ht="27.95" customHeight="1">
      <c r="B183" s="246"/>
      <c r="C183" s="244"/>
      <c r="D183" s="20"/>
      <c r="E183" s="21"/>
      <c r="F183" s="31"/>
      <c r="G183" s="14" t="s">
        <v>13</v>
      </c>
      <c r="H183" s="15">
        <v>0.4</v>
      </c>
      <c r="I183" s="165" t="s">
        <v>25</v>
      </c>
      <c r="J183" s="13" t="s">
        <v>2722</v>
      </c>
      <c r="K183" s="165" t="s">
        <v>28</v>
      </c>
      <c r="L183" s="206" t="s">
        <v>2198</v>
      </c>
      <c r="M183" s="85">
        <f>M182</f>
        <v>2</v>
      </c>
      <c r="N183" s="15">
        <f t="shared" ref="N183:N210" si="18">IF(K183="Detected", 0.99,0)</f>
        <v>0.99</v>
      </c>
      <c r="O183" s="78">
        <f t="shared" ref="O183:O210" si="19">IF(I183="Safe", M183*H183,0)</f>
        <v>0</v>
      </c>
      <c r="P183" s="78">
        <f t="shared" ref="P183:P210" si="20">IF(I183="Dangerous",M183*H183*N183,0)</f>
        <v>0.79200000000000004</v>
      </c>
      <c r="Q183" s="153">
        <f t="shared" ref="Q183:Q210" si="21">IF(P183=0,0,M183*H183*(1-N183))</f>
        <v>8.0000000000000071E-3</v>
      </c>
      <c r="R183" s="238"/>
      <c r="S183" s="1"/>
    </row>
    <row r="184" spans="2:19" s="3" customFormat="1" ht="27.95" customHeight="1">
      <c r="B184" s="246"/>
      <c r="C184" s="244"/>
      <c r="D184" s="20"/>
      <c r="E184" s="21"/>
      <c r="F184" s="31"/>
      <c r="G184" s="90" t="s">
        <v>14</v>
      </c>
      <c r="H184" s="172">
        <v>0.2</v>
      </c>
      <c r="I184" s="179" t="s">
        <v>19</v>
      </c>
      <c r="J184" s="13" t="s">
        <v>946</v>
      </c>
      <c r="K184" s="165" t="s">
        <v>18</v>
      </c>
      <c r="L184" s="13" t="s">
        <v>109</v>
      </c>
      <c r="M184" s="93">
        <f>M183</f>
        <v>2</v>
      </c>
      <c r="N184" s="172">
        <f t="shared" si="18"/>
        <v>0</v>
      </c>
      <c r="O184" s="174">
        <f t="shared" si="19"/>
        <v>0.4</v>
      </c>
      <c r="P184" s="174">
        <f t="shared" si="20"/>
        <v>0</v>
      </c>
      <c r="Q184" s="175">
        <f t="shared" si="21"/>
        <v>0</v>
      </c>
      <c r="R184" s="238"/>
      <c r="S184" s="1"/>
    </row>
    <row r="185" spans="2:19" s="3" customFormat="1" ht="27.95" customHeight="1">
      <c r="B185" s="246"/>
      <c r="C185" s="244"/>
      <c r="D185" s="17" t="s">
        <v>2687</v>
      </c>
      <c r="E185" s="18" t="s">
        <v>93</v>
      </c>
      <c r="F185" s="19" t="s">
        <v>1546</v>
      </c>
      <c r="G185" s="168" t="s">
        <v>356</v>
      </c>
      <c r="H185" s="164">
        <v>0.25</v>
      </c>
      <c r="I185" s="179" t="s">
        <v>19</v>
      </c>
      <c r="J185" s="13" t="s">
        <v>946</v>
      </c>
      <c r="K185" s="165" t="s">
        <v>18</v>
      </c>
      <c r="L185" s="13" t="s">
        <v>109</v>
      </c>
      <c r="M185" s="85">
        <v>1</v>
      </c>
      <c r="N185" s="15">
        <f t="shared" si="18"/>
        <v>0</v>
      </c>
      <c r="O185" s="78">
        <f t="shared" si="19"/>
        <v>0.25</v>
      </c>
      <c r="P185" s="78">
        <f t="shared" si="20"/>
        <v>0</v>
      </c>
      <c r="Q185" s="153">
        <f t="shared" si="21"/>
        <v>0</v>
      </c>
      <c r="R185" s="238"/>
      <c r="S185" s="1"/>
    </row>
    <row r="186" spans="2:19" s="3" customFormat="1" ht="27.95" customHeight="1">
      <c r="B186" s="246"/>
      <c r="C186" s="21"/>
      <c r="D186" s="20"/>
      <c r="E186" s="21"/>
      <c r="F186" s="31"/>
      <c r="G186" s="168" t="s">
        <v>886</v>
      </c>
      <c r="H186" s="164">
        <v>0.25</v>
      </c>
      <c r="I186" s="165" t="s">
        <v>25</v>
      </c>
      <c r="J186" s="13" t="s">
        <v>2722</v>
      </c>
      <c r="K186" s="165" t="s">
        <v>28</v>
      </c>
      <c r="L186" s="206" t="s">
        <v>2198</v>
      </c>
      <c r="M186" s="85">
        <f>M185</f>
        <v>1</v>
      </c>
      <c r="N186" s="15">
        <f t="shared" si="18"/>
        <v>0.99</v>
      </c>
      <c r="O186" s="78">
        <f t="shared" si="19"/>
        <v>0</v>
      </c>
      <c r="P186" s="78">
        <f t="shared" si="20"/>
        <v>0.2475</v>
      </c>
      <c r="Q186" s="153">
        <f t="shared" si="21"/>
        <v>2.5000000000000022E-3</v>
      </c>
      <c r="R186" s="238"/>
      <c r="S186" s="1"/>
    </row>
    <row r="187" spans="2:19" s="3" customFormat="1" ht="27.95" customHeight="1">
      <c r="B187" s="246"/>
      <c r="C187" s="21"/>
      <c r="D187" s="20"/>
      <c r="E187" s="21"/>
      <c r="F187" s="31"/>
      <c r="G187" s="168" t="s">
        <v>887</v>
      </c>
      <c r="H187" s="164">
        <v>0.25</v>
      </c>
      <c r="I187" s="165" t="s">
        <v>25</v>
      </c>
      <c r="J187" s="13" t="s">
        <v>2722</v>
      </c>
      <c r="K187" s="165" t="s">
        <v>28</v>
      </c>
      <c r="L187" s="206" t="s">
        <v>2198</v>
      </c>
      <c r="M187" s="85">
        <f>M186</f>
        <v>1</v>
      </c>
      <c r="N187" s="15">
        <f t="shared" si="18"/>
        <v>0.99</v>
      </c>
      <c r="O187" s="78">
        <f t="shared" si="19"/>
        <v>0</v>
      </c>
      <c r="P187" s="78">
        <f t="shared" si="20"/>
        <v>0.2475</v>
      </c>
      <c r="Q187" s="153">
        <f t="shared" si="21"/>
        <v>2.5000000000000022E-3</v>
      </c>
      <c r="R187" s="238"/>
      <c r="S187" s="1"/>
    </row>
    <row r="188" spans="2:19" s="3" customFormat="1" ht="27.95" customHeight="1">
      <c r="B188" s="246"/>
      <c r="C188" s="21"/>
      <c r="D188" s="20"/>
      <c r="E188" s="21"/>
      <c r="F188" s="31"/>
      <c r="G188" s="186" t="s">
        <v>359</v>
      </c>
      <c r="H188" s="183">
        <v>0.25</v>
      </c>
      <c r="I188" s="165" t="s">
        <v>25</v>
      </c>
      <c r="J188" s="13" t="s">
        <v>2722</v>
      </c>
      <c r="K188" s="165" t="s">
        <v>28</v>
      </c>
      <c r="L188" s="206" t="s">
        <v>2198</v>
      </c>
      <c r="M188" s="93">
        <f>M187</f>
        <v>1</v>
      </c>
      <c r="N188" s="15">
        <f t="shared" si="18"/>
        <v>0.99</v>
      </c>
      <c r="O188" s="78">
        <f t="shared" si="19"/>
        <v>0</v>
      </c>
      <c r="P188" s="78">
        <f t="shared" si="20"/>
        <v>0.2475</v>
      </c>
      <c r="Q188" s="153">
        <f t="shared" si="21"/>
        <v>2.5000000000000022E-3</v>
      </c>
      <c r="R188" s="238"/>
      <c r="S188" s="1"/>
    </row>
    <row r="189" spans="2:19" s="3" customFormat="1" ht="27.95" customHeight="1">
      <c r="B189" s="246"/>
      <c r="C189" s="21"/>
      <c r="D189" s="17" t="s">
        <v>45</v>
      </c>
      <c r="E189" s="18" t="s">
        <v>890</v>
      </c>
      <c r="F189" s="19" t="s">
        <v>1541</v>
      </c>
      <c r="G189" s="14" t="s">
        <v>12</v>
      </c>
      <c r="H189" s="15">
        <v>0.8</v>
      </c>
      <c r="I189" s="165" t="s">
        <v>25</v>
      </c>
      <c r="J189" s="13" t="s">
        <v>2723</v>
      </c>
      <c r="K189" s="165" t="s">
        <v>28</v>
      </c>
      <c r="L189" s="206" t="s">
        <v>2198</v>
      </c>
      <c r="M189" s="85">
        <v>0.2</v>
      </c>
      <c r="N189" s="15">
        <f t="shared" si="18"/>
        <v>0.99</v>
      </c>
      <c r="O189" s="78">
        <f t="shared" si="19"/>
        <v>0</v>
      </c>
      <c r="P189" s="78">
        <f t="shared" si="20"/>
        <v>0.15840000000000004</v>
      </c>
      <c r="Q189" s="153">
        <f t="shared" si="21"/>
        <v>1.6000000000000018E-3</v>
      </c>
      <c r="R189" s="238"/>
      <c r="S189" s="1"/>
    </row>
    <row r="190" spans="2:19" ht="27.95" customHeight="1">
      <c r="B190" s="246"/>
      <c r="C190" s="21"/>
      <c r="D190" s="20"/>
      <c r="E190" s="21"/>
      <c r="F190" s="31"/>
      <c r="G190" s="14" t="s">
        <v>13</v>
      </c>
      <c r="H190" s="15">
        <v>0.1</v>
      </c>
      <c r="I190" s="165" t="s">
        <v>19</v>
      </c>
      <c r="J190" s="13" t="s">
        <v>946</v>
      </c>
      <c r="K190" s="165" t="s">
        <v>18</v>
      </c>
      <c r="L190" s="206" t="s">
        <v>109</v>
      </c>
      <c r="M190" s="85">
        <f>M189</f>
        <v>0.2</v>
      </c>
      <c r="N190" s="15">
        <f t="shared" si="18"/>
        <v>0</v>
      </c>
      <c r="O190" s="78">
        <f t="shared" si="19"/>
        <v>2.0000000000000004E-2</v>
      </c>
      <c r="P190" s="78">
        <f t="shared" si="20"/>
        <v>0</v>
      </c>
      <c r="Q190" s="153">
        <f t="shared" si="21"/>
        <v>0</v>
      </c>
      <c r="R190" s="238"/>
    </row>
    <row r="191" spans="2:19" ht="27.95" customHeight="1">
      <c r="B191" s="246"/>
      <c r="C191" s="21"/>
      <c r="D191" s="20"/>
      <c r="E191" s="21"/>
      <c r="F191" s="31"/>
      <c r="G191" s="90" t="s">
        <v>14</v>
      </c>
      <c r="H191" s="172">
        <v>0.1</v>
      </c>
      <c r="I191" s="165" t="s">
        <v>19</v>
      </c>
      <c r="J191" s="13" t="s">
        <v>946</v>
      </c>
      <c r="K191" s="165" t="s">
        <v>18</v>
      </c>
      <c r="L191" s="13" t="s">
        <v>109</v>
      </c>
      <c r="M191" s="93">
        <f>M190</f>
        <v>0.2</v>
      </c>
      <c r="N191" s="172">
        <f t="shared" si="18"/>
        <v>0</v>
      </c>
      <c r="O191" s="174">
        <f t="shared" si="19"/>
        <v>2.0000000000000004E-2</v>
      </c>
      <c r="P191" s="174">
        <f t="shared" si="20"/>
        <v>0</v>
      </c>
      <c r="Q191" s="175">
        <f t="shared" si="21"/>
        <v>0</v>
      </c>
      <c r="R191" s="238"/>
    </row>
    <row r="192" spans="2:19" ht="27.95" customHeight="1">
      <c r="B192" s="246"/>
      <c r="C192" s="218" t="s">
        <v>2688</v>
      </c>
      <c r="D192" s="17" t="s">
        <v>2689</v>
      </c>
      <c r="E192" s="18" t="s">
        <v>1240</v>
      </c>
      <c r="F192" s="19" t="s">
        <v>1295</v>
      </c>
      <c r="G192" s="168" t="s">
        <v>1326</v>
      </c>
      <c r="H192" s="164">
        <v>0.3</v>
      </c>
      <c r="I192" s="165" t="s">
        <v>25</v>
      </c>
      <c r="J192" s="13" t="s">
        <v>2724</v>
      </c>
      <c r="K192" s="165" t="s">
        <v>28</v>
      </c>
      <c r="L192" s="206" t="s">
        <v>2198</v>
      </c>
      <c r="M192" s="85">
        <v>15</v>
      </c>
      <c r="N192" s="15">
        <f>IF(K192="Detected", 0.9,0)</f>
        <v>0.9</v>
      </c>
      <c r="O192" s="78">
        <f t="shared" si="19"/>
        <v>0</v>
      </c>
      <c r="P192" s="78">
        <f t="shared" si="20"/>
        <v>4.05</v>
      </c>
      <c r="Q192" s="153">
        <f t="shared" si="21"/>
        <v>0.4499999999999999</v>
      </c>
      <c r="R192" s="557" t="s">
        <v>4480</v>
      </c>
    </row>
    <row r="193" spans="2:18" ht="27.95" customHeight="1">
      <c r="B193" s="246"/>
      <c r="C193" s="244"/>
      <c r="D193" s="20"/>
      <c r="E193" s="21"/>
      <c r="F193" s="31"/>
      <c r="G193" s="168" t="s">
        <v>1327</v>
      </c>
      <c r="H193" s="164">
        <v>0.3</v>
      </c>
      <c r="I193" s="161" t="s">
        <v>25</v>
      </c>
      <c r="J193" s="13" t="s">
        <v>2724</v>
      </c>
      <c r="K193" s="165" t="s">
        <v>28</v>
      </c>
      <c r="L193" s="206" t="s">
        <v>2198</v>
      </c>
      <c r="M193" s="85">
        <f>M192</f>
        <v>15</v>
      </c>
      <c r="N193" s="15">
        <f>IF(K193="Detected", 0.9,0)</f>
        <v>0.9</v>
      </c>
      <c r="O193" s="78">
        <f t="shared" si="19"/>
        <v>0</v>
      </c>
      <c r="P193" s="78">
        <f t="shared" si="20"/>
        <v>4.05</v>
      </c>
      <c r="Q193" s="153">
        <f t="shared" si="21"/>
        <v>0.4499999999999999</v>
      </c>
      <c r="R193" s="558"/>
    </row>
    <row r="194" spans="2:18" ht="27.95" customHeight="1">
      <c r="B194" s="246"/>
      <c r="C194" s="244"/>
      <c r="D194" s="20"/>
      <c r="E194" s="21"/>
      <c r="F194" s="31"/>
      <c r="G194" s="168" t="s">
        <v>1328</v>
      </c>
      <c r="H194" s="164">
        <v>0.3</v>
      </c>
      <c r="I194" s="165" t="s">
        <v>25</v>
      </c>
      <c r="J194" s="13" t="s">
        <v>2724</v>
      </c>
      <c r="K194" s="165" t="s">
        <v>28</v>
      </c>
      <c r="L194" s="206" t="s">
        <v>2198</v>
      </c>
      <c r="M194" s="85">
        <f>M193</f>
        <v>15</v>
      </c>
      <c r="N194" s="15">
        <f>IF(K194="Detected", 0.9,0)</f>
        <v>0.9</v>
      </c>
      <c r="O194" s="78">
        <f t="shared" si="19"/>
        <v>0</v>
      </c>
      <c r="P194" s="78">
        <f t="shared" si="20"/>
        <v>4.05</v>
      </c>
      <c r="Q194" s="153">
        <f t="shared" si="21"/>
        <v>0.4499999999999999</v>
      </c>
      <c r="R194" s="558"/>
    </row>
    <row r="195" spans="2:18" ht="39.950000000000003" customHeight="1">
      <c r="B195" s="246"/>
      <c r="C195" s="244"/>
      <c r="D195" s="20"/>
      <c r="E195" s="21"/>
      <c r="F195" s="31"/>
      <c r="G195" s="168" t="s">
        <v>1329</v>
      </c>
      <c r="H195" s="164">
        <v>0.1</v>
      </c>
      <c r="I195" s="165" t="s">
        <v>25</v>
      </c>
      <c r="J195" s="13" t="s">
        <v>2724</v>
      </c>
      <c r="K195" s="165" t="s">
        <v>28</v>
      </c>
      <c r="L195" s="206" t="s">
        <v>2198</v>
      </c>
      <c r="M195" s="93">
        <f>M194</f>
        <v>15</v>
      </c>
      <c r="N195" s="15">
        <f>IF(K195="Detected", 0.9,0)</f>
        <v>0.9</v>
      </c>
      <c r="O195" s="78">
        <f t="shared" si="19"/>
        <v>0</v>
      </c>
      <c r="P195" s="78">
        <f t="shared" si="20"/>
        <v>1.35</v>
      </c>
      <c r="Q195" s="153">
        <f t="shared" si="21"/>
        <v>0.14999999999999997</v>
      </c>
      <c r="R195" s="559"/>
    </row>
    <row r="196" spans="2:18" ht="27.95" customHeight="1">
      <c r="B196" s="246"/>
      <c r="C196" s="244"/>
      <c r="D196" s="17" t="s">
        <v>2690</v>
      </c>
      <c r="E196" s="18" t="s">
        <v>890</v>
      </c>
      <c r="F196" s="19" t="s">
        <v>1541</v>
      </c>
      <c r="G196" s="14" t="s">
        <v>12</v>
      </c>
      <c r="H196" s="15">
        <v>0.8</v>
      </c>
      <c r="I196" s="165" t="s">
        <v>25</v>
      </c>
      <c r="J196" s="13" t="s">
        <v>2724</v>
      </c>
      <c r="K196" s="165" t="s">
        <v>28</v>
      </c>
      <c r="L196" s="206" t="s">
        <v>2198</v>
      </c>
      <c r="M196" s="85">
        <v>0.2</v>
      </c>
      <c r="N196" s="15">
        <f t="shared" si="18"/>
        <v>0.99</v>
      </c>
      <c r="O196" s="78">
        <f t="shared" si="19"/>
        <v>0</v>
      </c>
      <c r="P196" s="78">
        <f t="shared" si="20"/>
        <v>0.15840000000000004</v>
      </c>
      <c r="Q196" s="81">
        <f t="shared" si="21"/>
        <v>1.6000000000000018E-3</v>
      </c>
      <c r="R196" s="238"/>
    </row>
    <row r="197" spans="2:18" ht="27.95" customHeight="1">
      <c r="B197" s="246"/>
      <c r="C197" s="244"/>
      <c r="D197" s="20"/>
      <c r="E197" s="21"/>
      <c r="F197" s="31"/>
      <c r="G197" s="14" t="s">
        <v>13</v>
      </c>
      <c r="H197" s="15">
        <v>0.1</v>
      </c>
      <c r="I197" s="165" t="s">
        <v>19</v>
      </c>
      <c r="J197" s="13" t="s">
        <v>946</v>
      </c>
      <c r="K197" s="165" t="s">
        <v>18</v>
      </c>
      <c r="L197" s="206" t="s">
        <v>109</v>
      </c>
      <c r="M197" s="85">
        <f>M196</f>
        <v>0.2</v>
      </c>
      <c r="N197" s="15">
        <f t="shared" si="18"/>
        <v>0</v>
      </c>
      <c r="O197" s="78">
        <f t="shared" si="19"/>
        <v>2.0000000000000004E-2</v>
      </c>
      <c r="P197" s="78">
        <f t="shared" si="20"/>
        <v>0</v>
      </c>
      <c r="Q197" s="81">
        <f t="shared" si="21"/>
        <v>0</v>
      </c>
      <c r="R197" s="238"/>
    </row>
    <row r="198" spans="2:18" ht="27.95" customHeight="1">
      <c r="B198" s="246"/>
      <c r="C198" s="244"/>
      <c r="D198" s="22"/>
      <c r="E198" s="23"/>
      <c r="F198" s="24"/>
      <c r="G198" s="14" t="s">
        <v>14</v>
      </c>
      <c r="H198" s="15">
        <v>0.1</v>
      </c>
      <c r="I198" s="165" t="s">
        <v>19</v>
      </c>
      <c r="J198" s="13" t="s">
        <v>946</v>
      </c>
      <c r="K198" s="165" t="s">
        <v>18</v>
      </c>
      <c r="L198" s="13" t="s">
        <v>109</v>
      </c>
      <c r="M198" s="85">
        <f>M197</f>
        <v>0.2</v>
      </c>
      <c r="N198" s="15">
        <f t="shared" si="18"/>
        <v>0</v>
      </c>
      <c r="O198" s="78">
        <f t="shared" si="19"/>
        <v>2.0000000000000004E-2</v>
      </c>
      <c r="P198" s="78">
        <f t="shared" si="20"/>
        <v>0</v>
      </c>
      <c r="Q198" s="81">
        <f t="shared" si="21"/>
        <v>0</v>
      </c>
      <c r="R198" s="238"/>
    </row>
    <row r="199" spans="2:18" ht="39.950000000000003" customHeight="1">
      <c r="B199" s="246"/>
      <c r="C199" s="244"/>
      <c r="D199" s="17" t="s">
        <v>2691</v>
      </c>
      <c r="E199" s="18" t="s">
        <v>890</v>
      </c>
      <c r="F199" s="19" t="s">
        <v>1297</v>
      </c>
      <c r="G199" s="14" t="s">
        <v>12</v>
      </c>
      <c r="H199" s="15">
        <v>0.8</v>
      </c>
      <c r="I199" s="179" t="s">
        <v>19</v>
      </c>
      <c r="J199" s="13" t="s">
        <v>946</v>
      </c>
      <c r="K199" s="165" t="s">
        <v>18</v>
      </c>
      <c r="L199" s="13" t="s">
        <v>109</v>
      </c>
      <c r="M199" s="85">
        <v>0.2</v>
      </c>
      <c r="N199" s="15">
        <f t="shared" si="18"/>
        <v>0</v>
      </c>
      <c r="O199" s="78">
        <f t="shared" si="19"/>
        <v>0.16000000000000003</v>
      </c>
      <c r="P199" s="78">
        <f t="shared" si="20"/>
        <v>0</v>
      </c>
      <c r="Q199" s="153">
        <f t="shared" si="21"/>
        <v>0</v>
      </c>
      <c r="R199" s="238"/>
    </row>
    <row r="200" spans="2:18" ht="27.95" customHeight="1">
      <c r="B200" s="246"/>
      <c r="C200" s="244"/>
      <c r="D200" s="20"/>
      <c r="E200" s="21"/>
      <c r="F200" s="31"/>
      <c r="G200" s="14" t="s">
        <v>13</v>
      </c>
      <c r="H200" s="15">
        <v>0.1</v>
      </c>
      <c r="I200" s="165" t="s">
        <v>25</v>
      </c>
      <c r="J200" s="13" t="s">
        <v>2725</v>
      </c>
      <c r="K200" s="165" t="s">
        <v>28</v>
      </c>
      <c r="L200" s="206" t="s">
        <v>2198</v>
      </c>
      <c r="M200" s="85">
        <f>M199</f>
        <v>0.2</v>
      </c>
      <c r="N200" s="15">
        <f t="shared" si="18"/>
        <v>0.99</v>
      </c>
      <c r="O200" s="78">
        <f t="shared" si="19"/>
        <v>0</v>
      </c>
      <c r="P200" s="78">
        <f t="shared" si="20"/>
        <v>1.9800000000000005E-2</v>
      </c>
      <c r="Q200" s="153">
        <f t="shared" si="21"/>
        <v>2.0000000000000023E-4</v>
      </c>
      <c r="R200" s="238"/>
    </row>
    <row r="201" spans="2:18" ht="27.95" customHeight="1">
      <c r="B201" s="246"/>
      <c r="C201" s="244"/>
      <c r="D201" s="20"/>
      <c r="E201" s="21"/>
      <c r="F201" s="31"/>
      <c r="G201" s="90" t="s">
        <v>14</v>
      </c>
      <c r="H201" s="172">
        <v>0.1</v>
      </c>
      <c r="I201" s="179" t="s">
        <v>19</v>
      </c>
      <c r="J201" s="13" t="s">
        <v>946</v>
      </c>
      <c r="K201" s="165" t="s">
        <v>18</v>
      </c>
      <c r="L201" s="13" t="s">
        <v>109</v>
      </c>
      <c r="M201" s="93">
        <f>M200</f>
        <v>0.2</v>
      </c>
      <c r="N201" s="15">
        <f t="shared" si="18"/>
        <v>0</v>
      </c>
      <c r="O201" s="78">
        <f t="shared" si="19"/>
        <v>2.0000000000000004E-2</v>
      </c>
      <c r="P201" s="78">
        <f t="shared" si="20"/>
        <v>0</v>
      </c>
      <c r="Q201" s="153">
        <f t="shared" si="21"/>
        <v>0</v>
      </c>
      <c r="R201" s="238"/>
    </row>
    <row r="202" spans="2:18" ht="27.95" customHeight="1">
      <c r="B202" s="246"/>
      <c r="C202" s="244"/>
      <c r="D202" s="17" t="s">
        <v>2692</v>
      </c>
      <c r="E202" s="18" t="s">
        <v>22</v>
      </c>
      <c r="F202" s="19" t="s">
        <v>819</v>
      </c>
      <c r="G202" s="14" t="s">
        <v>12</v>
      </c>
      <c r="H202" s="15">
        <v>0.4</v>
      </c>
      <c r="I202" s="179" t="s">
        <v>19</v>
      </c>
      <c r="J202" s="13" t="s">
        <v>946</v>
      </c>
      <c r="K202" s="165" t="s">
        <v>18</v>
      </c>
      <c r="L202" s="13" t="s">
        <v>109</v>
      </c>
      <c r="M202" s="85">
        <v>2</v>
      </c>
      <c r="N202" s="15">
        <f t="shared" si="18"/>
        <v>0</v>
      </c>
      <c r="O202" s="78">
        <f t="shared" si="19"/>
        <v>0.8</v>
      </c>
      <c r="P202" s="78">
        <f t="shared" si="20"/>
        <v>0</v>
      </c>
      <c r="Q202" s="153">
        <f t="shared" si="21"/>
        <v>0</v>
      </c>
      <c r="R202" s="238"/>
    </row>
    <row r="203" spans="2:18" ht="27.95" customHeight="1">
      <c r="B203" s="246"/>
      <c r="C203" s="244"/>
      <c r="D203" s="20"/>
      <c r="E203" s="21"/>
      <c r="F203" s="31"/>
      <c r="G203" s="14" t="s">
        <v>13</v>
      </c>
      <c r="H203" s="15">
        <v>0.4</v>
      </c>
      <c r="I203" s="165" t="s">
        <v>25</v>
      </c>
      <c r="J203" s="13" t="s">
        <v>2725</v>
      </c>
      <c r="K203" s="165" t="s">
        <v>28</v>
      </c>
      <c r="L203" s="206" t="s">
        <v>2198</v>
      </c>
      <c r="M203" s="85">
        <f>M202</f>
        <v>2</v>
      </c>
      <c r="N203" s="15">
        <f t="shared" si="18"/>
        <v>0.99</v>
      </c>
      <c r="O203" s="78">
        <f t="shared" si="19"/>
        <v>0</v>
      </c>
      <c r="P203" s="78">
        <f t="shared" si="20"/>
        <v>0.79200000000000004</v>
      </c>
      <c r="Q203" s="153">
        <f t="shared" si="21"/>
        <v>8.0000000000000071E-3</v>
      </c>
      <c r="R203" s="238"/>
    </row>
    <row r="204" spans="2:18" ht="27.95" customHeight="1">
      <c r="B204" s="246"/>
      <c r="C204" s="244"/>
      <c r="D204" s="20"/>
      <c r="E204" s="21"/>
      <c r="F204" s="31"/>
      <c r="G204" s="90" t="s">
        <v>14</v>
      </c>
      <c r="H204" s="172">
        <v>0.2</v>
      </c>
      <c r="I204" s="179" t="s">
        <v>19</v>
      </c>
      <c r="J204" s="13" t="s">
        <v>946</v>
      </c>
      <c r="K204" s="165" t="s">
        <v>18</v>
      </c>
      <c r="L204" s="13" t="s">
        <v>109</v>
      </c>
      <c r="M204" s="93">
        <f>M203</f>
        <v>2</v>
      </c>
      <c r="N204" s="172">
        <f t="shared" si="18"/>
        <v>0</v>
      </c>
      <c r="O204" s="174">
        <f t="shared" si="19"/>
        <v>0.4</v>
      </c>
      <c r="P204" s="174">
        <f t="shared" si="20"/>
        <v>0</v>
      </c>
      <c r="Q204" s="175">
        <f t="shared" si="21"/>
        <v>0</v>
      </c>
      <c r="R204" s="238"/>
    </row>
    <row r="205" spans="2:18" ht="27.95" customHeight="1">
      <c r="B205" s="246"/>
      <c r="C205" s="244"/>
      <c r="D205" s="17" t="s">
        <v>2693</v>
      </c>
      <c r="E205" s="18" t="s">
        <v>93</v>
      </c>
      <c r="F205" s="19" t="s">
        <v>1546</v>
      </c>
      <c r="G205" s="168" t="s">
        <v>356</v>
      </c>
      <c r="H205" s="164">
        <v>0.25</v>
      </c>
      <c r="I205" s="179" t="s">
        <v>19</v>
      </c>
      <c r="J205" s="13" t="s">
        <v>946</v>
      </c>
      <c r="K205" s="165" t="s">
        <v>18</v>
      </c>
      <c r="L205" s="13" t="s">
        <v>109</v>
      </c>
      <c r="M205" s="85">
        <v>1</v>
      </c>
      <c r="N205" s="15">
        <f t="shared" si="18"/>
        <v>0</v>
      </c>
      <c r="O205" s="78">
        <f t="shared" si="19"/>
        <v>0.25</v>
      </c>
      <c r="P205" s="78">
        <f t="shared" si="20"/>
        <v>0</v>
      </c>
      <c r="Q205" s="153">
        <f t="shared" si="21"/>
        <v>0</v>
      </c>
      <c r="R205" s="238"/>
    </row>
    <row r="206" spans="2:18" ht="27.95" customHeight="1">
      <c r="B206" s="246"/>
      <c r="C206" s="21"/>
      <c r="D206" s="20"/>
      <c r="E206" s="21"/>
      <c r="F206" s="31"/>
      <c r="G206" s="168" t="s">
        <v>886</v>
      </c>
      <c r="H206" s="164">
        <v>0.25</v>
      </c>
      <c r="I206" s="165" t="s">
        <v>25</v>
      </c>
      <c r="J206" s="13" t="s">
        <v>2725</v>
      </c>
      <c r="K206" s="165" t="s">
        <v>28</v>
      </c>
      <c r="L206" s="206" t="s">
        <v>2198</v>
      </c>
      <c r="M206" s="85">
        <f>M205</f>
        <v>1</v>
      </c>
      <c r="N206" s="15">
        <f t="shared" si="18"/>
        <v>0.99</v>
      </c>
      <c r="O206" s="78">
        <f t="shared" si="19"/>
        <v>0</v>
      </c>
      <c r="P206" s="78">
        <f t="shared" si="20"/>
        <v>0.2475</v>
      </c>
      <c r="Q206" s="153">
        <f t="shared" si="21"/>
        <v>2.5000000000000022E-3</v>
      </c>
      <c r="R206" s="238"/>
    </row>
    <row r="207" spans="2:18" ht="27.95" customHeight="1">
      <c r="B207" s="246"/>
      <c r="C207" s="21"/>
      <c r="D207" s="20"/>
      <c r="E207" s="21"/>
      <c r="F207" s="31"/>
      <c r="G207" s="168" t="s">
        <v>887</v>
      </c>
      <c r="H207" s="164">
        <v>0.25</v>
      </c>
      <c r="I207" s="165" t="s">
        <v>25</v>
      </c>
      <c r="J207" s="13" t="s">
        <v>2725</v>
      </c>
      <c r="K207" s="165" t="s">
        <v>28</v>
      </c>
      <c r="L207" s="206" t="s">
        <v>2198</v>
      </c>
      <c r="M207" s="85">
        <f>M206</f>
        <v>1</v>
      </c>
      <c r="N207" s="15">
        <f t="shared" si="18"/>
        <v>0.99</v>
      </c>
      <c r="O207" s="78">
        <f t="shared" si="19"/>
        <v>0</v>
      </c>
      <c r="P207" s="78">
        <f t="shared" si="20"/>
        <v>0.2475</v>
      </c>
      <c r="Q207" s="153">
        <f t="shared" si="21"/>
        <v>2.5000000000000022E-3</v>
      </c>
      <c r="R207" s="238"/>
    </row>
    <row r="208" spans="2:18" ht="27.95" customHeight="1">
      <c r="B208" s="246"/>
      <c r="C208" s="21"/>
      <c r="D208" s="20"/>
      <c r="E208" s="21"/>
      <c r="F208" s="31"/>
      <c r="G208" s="186" t="s">
        <v>359</v>
      </c>
      <c r="H208" s="183">
        <v>0.25</v>
      </c>
      <c r="I208" s="165" t="s">
        <v>25</v>
      </c>
      <c r="J208" s="13" t="s">
        <v>2725</v>
      </c>
      <c r="K208" s="165" t="s">
        <v>28</v>
      </c>
      <c r="L208" s="206" t="s">
        <v>2198</v>
      </c>
      <c r="M208" s="93">
        <f>M207</f>
        <v>1</v>
      </c>
      <c r="N208" s="15">
        <f t="shared" si="18"/>
        <v>0.99</v>
      </c>
      <c r="O208" s="78">
        <f t="shared" si="19"/>
        <v>0</v>
      </c>
      <c r="P208" s="78">
        <f t="shared" si="20"/>
        <v>0.2475</v>
      </c>
      <c r="Q208" s="153">
        <f t="shared" si="21"/>
        <v>2.5000000000000022E-3</v>
      </c>
      <c r="R208" s="238"/>
    </row>
    <row r="209" spans="2:18" ht="27.95" customHeight="1">
      <c r="B209" s="246"/>
      <c r="C209" s="21"/>
      <c r="D209" s="17" t="s">
        <v>2694</v>
      </c>
      <c r="E209" s="18" t="s">
        <v>890</v>
      </c>
      <c r="F209" s="19" t="s">
        <v>1541</v>
      </c>
      <c r="G209" s="14" t="s">
        <v>12</v>
      </c>
      <c r="H209" s="15">
        <v>0.8</v>
      </c>
      <c r="I209" s="165" t="s">
        <v>25</v>
      </c>
      <c r="J209" s="13" t="s">
        <v>2726</v>
      </c>
      <c r="K209" s="165" t="s">
        <v>28</v>
      </c>
      <c r="L209" s="206" t="s">
        <v>2198</v>
      </c>
      <c r="M209" s="85">
        <v>0.2</v>
      </c>
      <c r="N209" s="15">
        <f t="shared" si="18"/>
        <v>0.99</v>
      </c>
      <c r="O209" s="78">
        <f t="shared" si="19"/>
        <v>0</v>
      </c>
      <c r="P209" s="78">
        <f t="shared" si="20"/>
        <v>0.15840000000000004</v>
      </c>
      <c r="Q209" s="153">
        <f t="shared" si="21"/>
        <v>1.6000000000000018E-3</v>
      </c>
      <c r="R209" s="238"/>
    </row>
    <row r="210" spans="2:18" ht="27.95" customHeight="1">
      <c r="B210" s="246"/>
      <c r="C210" s="21"/>
      <c r="D210" s="20"/>
      <c r="E210" s="21"/>
      <c r="F210" s="31"/>
      <c r="G210" s="14" t="s">
        <v>13</v>
      </c>
      <c r="H210" s="15">
        <v>0.1</v>
      </c>
      <c r="I210" s="165" t="s">
        <v>19</v>
      </c>
      <c r="J210" s="13" t="s">
        <v>946</v>
      </c>
      <c r="K210" s="165" t="s">
        <v>18</v>
      </c>
      <c r="L210" s="206" t="s">
        <v>109</v>
      </c>
      <c r="M210" s="85">
        <f>M209</f>
        <v>0.2</v>
      </c>
      <c r="N210" s="15">
        <f t="shared" si="18"/>
        <v>0</v>
      </c>
      <c r="O210" s="78">
        <f t="shared" si="19"/>
        <v>2.0000000000000004E-2</v>
      </c>
      <c r="P210" s="78">
        <f t="shared" si="20"/>
        <v>0</v>
      </c>
      <c r="Q210" s="153">
        <f t="shared" si="21"/>
        <v>0</v>
      </c>
      <c r="R210" s="238"/>
    </row>
    <row r="211" spans="2:18" ht="27.95" customHeight="1">
      <c r="B211" s="246"/>
      <c r="C211" s="21"/>
      <c r="D211" s="20"/>
      <c r="E211" s="21"/>
      <c r="F211" s="31"/>
      <c r="G211" s="90" t="s">
        <v>14</v>
      </c>
      <c r="H211" s="172">
        <v>0.1</v>
      </c>
      <c r="I211" s="179" t="s">
        <v>19</v>
      </c>
      <c r="J211" s="180" t="s">
        <v>946</v>
      </c>
      <c r="K211" s="179" t="s">
        <v>18</v>
      </c>
      <c r="L211" s="180" t="s">
        <v>109</v>
      </c>
      <c r="M211" s="93">
        <f>M210</f>
        <v>0.2</v>
      </c>
      <c r="N211" s="172">
        <f>IF(K211="Detected", 0.99,0)</f>
        <v>0</v>
      </c>
      <c r="O211" s="174">
        <f>IF(I211="Safe", M211*H211,0)</f>
        <v>2.0000000000000004E-2</v>
      </c>
      <c r="P211" s="174">
        <f>IF(I211="Dangerous",M211*H211*N211,0)</f>
        <v>0</v>
      </c>
      <c r="Q211" s="175">
        <f>IF(P211=0,0,M211*H211*(1-N211))</f>
        <v>0</v>
      </c>
      <c r="R211" s="238"/>
    </row>
    <row r="212" spans="2:18" ht="27.95" customHeight="1">
      <c r="B212" s="246"/>
      <c r="C212" s="21"/>
      <c r="D212" s="17" t="s">
        <v>3882</v>
      </c>
      <c r="E212" s="18" t="s">
        <v>22</v>
      </c>
      <c r="F212" s="19" t="s">
        <v>3860</v>
      </c>
      <c r="G212" s="14" t="s">
        <v>12</v>
      </c>
      <c r="H212" s="15">
        <v>0.4</v>
      </c>
      <c r="I212" s="179" t="s">
        <v>19</v>
      </c>
      <c r="J212" s="13" t="s">
        <v>946</v>
      </c>
      <c r="K212" s="165" t="s">
        <v>18</v>
      </c>
      <c r="L212" s="13" t="s">
        <v>109</v>
      </c>
      <c r="M212" s="85">
        <v>2</v>
      </c>
      <c r="N212" s="15">
        <f t="shared" ref="N212:N222" si="22">IF(K212="Detected", 0.99,0)</f>
        <v>0</v>
      </c>
      <c r="O212" s="78">
        <f t="shared" ref="O212:O222" si="23">IF(I212="Safe", M212*H212,0)</f>
        <v>0.8</v>
      </c>
      <c r="P212" s="78">
        <f t="shared" ref="P212:P222" si="24">IF(I212="Dangerous",M212*H212*N212,0)</f>
        <v>0</v>
      </c>
      <c r="Q212" s="81">
        <f t="shared" ref="Q212:Q222" si="25">IF(P212=0,0,M212*H212*(1-N212))</f>
        <v>0</v>
      </c>
      <c r="R212" s="238"/>
    </row>
    <row r="213" spans="2:18" ht="27.95" customHeight="1">
      <c r="B213" s="246"/>
      <c r="C213" s="244"/>
      <c r="D213" s="20"/>
      <c r="E213" s="21"/>
      <c r="F213" s="31"/>
      <c r="G213" s="14" t="s">
        <v>13</v>
      </c>
      <c r="H213" s="15">
        <v>0.4</v>
      </c>
      <c r="I213" s="165" t="s">
        <v>25</v>
      </c>
      <c r="J213" s="13" t="s">
        <v>3880</v>
      </c>
      <c r="K213" s="165" t="s">
        <v>28</v>
      </c>
      <c r="L213" s="166" t="s">
        <v>3835</v>
      </c>
      <c r="M213" s="85">
        <f>M212</f>
        <v>2</v>
      </c>
      <c r="N213" s="15">
        <f t="shared" si="22"/>
        <v>0.99</v>
      </c>
      <c r="O213" s="78">
        <f t="shared" si="23"/>
        <v>0</v>
      </c>
      <c r="P213" s="78">
        <f t="shared" si="24"/>
        <v>0.79200000000000004</v>
      </c>
      <c r="Q213" s="153">
        <f t="shared" si="25"/>
        <v>8.0000000000000071E-3</v>
      </c>
      <c r="R213" s="238"/>
    </row>
    <row r="214" spans="2:18" ht="27.95" customHeight="1">
      <c r="B214" s="246"/>
      <c r="C214" s="244"/>
      <c r="D214" s="20"/>
      <c r="E214" s="21"/>
      <c r="F214" s="31"/>
      <c r="G214" s="90" t="s">
        <v>14</v>
      </c>
      <c r="H214" s="172">
        <v>0.2</v>
      </c>
      <c r="I214" s="179" t="s">
        <v>19</v>
      </c>
      <c r="J214" s="13" t="s">
        <v>946</v>
      </c>
      <c r="K214" s="165" t="s">
        <v>18</v>
      </c>
      <c r="L214" s="13" t="s">
        <v>109</v>
      </c>
      <c r="M214" s="93">
        <f>M213</f>
        <v>2</v>
      </c>
      <c r="N214" s="172">
        <f t="shared" si="22"/>
        <v>0</v>
      </c>
      <c r="O214" s="174">
        <f t="shared" si="23"/>
        <v>0.4</v>
      </c>
      <c r="P214" s="174">
        <f t="shared" si="24"/>
        <v>0</v>
      </c>
      <c r="Q214" s="175">
        <f t="shared" si="25"/>
        <v>0</v>
      </c>
      <c r="R214" s="238"/>
    </row>
    <row r="215" spans="2:18" s="3" customFormat="1" ht="27.95" customHeight="1">
      <c r="B215" s="246"/>
      <c r="C215" s="244"/>
      <c r="D215" s="17" t="s">
        <v>3883</v>
      </c>
      <c r="E215" s="44" t="s">
        <v>3862</v>
      </c>
      <c r="F215" s="19" t="s">
        <v>3863</v>
      </c>
      <c r="G215" s="163" t="s">
        <v>232</v>
      </c>
      <c r="H215" s="15">
        <v>0.2</v>
      </c>
      <c r="I215" s="165" t="s">
        <v>25</v>
      </c>
      <c r="J215" s="13" t="s">
        <v>3877</v>
      </c>
      <c r="K215" s="16" t="s">
        <v>28</v>
      </c>
      <c r="L215" s="166" t="s">
        <v>3835</v>
      </c>
      <c r="M215" s="85">
        <v>0.2</v>
      </c>
      <c r="N215" s="15">
        <f>IF(K215="Detected", 0.9,0)</f>
        <v>0.9</v>
      </c>
      <c r="O215" s="78">
        <f t="shared" si="23"/>
        <v>0</v>
      </c>
      <c r="P215" s="78">
        <f t="shared" si="24"/>
        <v>3.6000000000000011E-2</v>
      </c>
      <c r="Q215" s="153">
        <f t="shared" si="25"/>
        <v>4.0000000000000001E-3</v>
      </c>
      <c r="R215" s="557" t="s">
        <v>3864</v>
      </c>
    </row>
    <row r="216" spans="2:18" s="3" customFormat="1" ht="27.95" customHeight="1">
      <c r="B216" s="246"/>
      <c r="C216" s="244"/>
      <c r="D216" s="20"/>
      <c r="E216" s="21"/>
      <c r="F216" s="31"/>
      <c r="G216" s="163" t="s">
        <v>233</v>
      </c>
      <c r="H216" s="15">
        <v>0.2</v>
      </c>
      <c r="I216" s="165" t="s">
        <v>25</v>
      </c>
      <c r="J216" s="13" t="s">
        <v>3877</v>
      </c>
      <c r="K216" s="16" t="s">
        <v>28</v>
      </c>
      <c r="L216" s="166" t="s">
        <v>3835</v>
      </c>
      <c r="M216" s="85">
        <f>M215</f>
        <v>0.2</v>
      </c>
      <c r="N216" s="15">
        <f>IF(K216="Detected", 0.9,0)</f>
        <v>0.9</v>
      </c>
      <c r="O216" s="78">
        <f t="shared" si="23"/>
        <v>0</v>
      </c>
      <c r="P216" s="78">
        <f t="shared" si="24"/>
        <v>3.6000000000000011E-2</v>
      </c>
      <c r="Q216" s="153">
        <f t="shared" si="25"/>
        <v>4.0000000000000001E-3</v>
      </c>
      <c r="R216" s="561"/>
    </row>
    <row r="217" spans="2:18" s="3" customFormat="1" ht="27.95" customHeight="1">
      <c r="B217" s="246"/>
      <c r="C217" s="244"/>
      <c r="D217" s="20"/>
      <c r="E217" s="21"/>
      <c r="F217" s="31"/>
      <c r="G217" s="163" t="s">
        <v>230</v>
      </c>
      <c r="H217" s="15">
        <v>0.2</v>
      </c>
      <c r="I217" s="16" t="s">
        <v>25</v>
      </c>
      <c r="J217" s="13" t="s">
        <v>3877</v>
      </c>
      <c r="K217" s="16" t="s">
        <v>28</v>
      </c>
      <c r="L217" s="166" t="s">
        <v>3835</v>
      </c>
      <c r="M217" s="85">
        <f>M216</f>
        <v>0.2</v>
      </c>
      <c r="N217" s="15">
        <f t="shared" ref="N217:N219" si="26">IF(K217="Detected", 0.9,0)</f>
        <v>0.9</v>
      </c>
      <c r="O217" s="78">
        <f t="shared" si="23"/>
        <v>0</v>
      </c>
      <c r="P217" s="78">
        <f t="shared" si="24"/>
        <v>3.6000000000000011E-2</v>
      </c>
      <c r="Q217" s="153">
        <f t="shared" si="25"/>
        <v>4.0000000000000001E-3</v>
      </c>
      <c r="R217" s="561"/>
    </row>
    <row r="218" spans="2:18" s="3" customFormat="1" ht="27.95" customHeight="1">
      <c r="B218" s="246"/>
      <c r="C218" s="244"/>
      <c r="D218" s="20"/>
      <c r="E218" s="21"/>
      <c r="F218" s="31"/>
      <c r="G218" s="163" t="s">
        <v>231</v>
      </c>
      <c r="H218" s="15">
        <v>0.2</v>
      </c>
      <c r="I218" s="16" t="s">
        <v>25</v>
      </c>
      <c r="J218" s="13" t="s">
        <v>3877</v>
      </c>
      <c r="K218" s="16" t="s">
        <v>28</v>
      </c>
      <c r="L218" s="166" t="s">
        <v>3835</v>
      </c>
      <c r="M218" s="85">
        <f>M217</f>
        <v>0.2</v>
      </c>
      <c r="N218" s="15">
        <f t="shared" si="26"/>
        <v>0.9</v>
      </c>
      <c r="O218" s="78">
        <f t="shared" si="23"/>
        <v>0</v>
      </c>
      <c r="P218" s="78">
        <f t="shared" si="24"/>
        <v>3.6000000000000011E-2</v>
      </c>
      <c r="Q218" s="153">
        <f t="shared" si="25"/>
        <v>4.0000000000000001E-3</v>
      </c>
      <c r="R218" s="561"/>
    </row>
    <row r="219" spans="2:18" s="3" customFormat="1" ht="39.950000000000003" customHeight="1">
      <c r="B219" s="246"/>
      <c r="C219" s="244"/>
      <c r="D219" s="22"/>
      <c r="E219" s="23"/>
      <c r="F219" s="24"/>
      <c r="G219" s="168" t="s">
        <v>234</v>
      </c>
      <c r="H219" s="15">
        <v>0.2</v>
      </c>
      <c r="I219" s="16" t="s">
        <v>25</v>
      </c>
      <c r="J219" s="13" t="s">
        <v>3877</v>
      </c>
      <c r="K219" s="16" t="s">
        <v>28</v>
      </c>
      <c r="L219" s="166" t="s">
        <v>3835</v>
      </c>
      <c r="M219" s="85">
        <f>M218</f>
        <v>0.2</v>
      </c>
      <c r="N219" s="15">
        <f t="shared" si="26"/>
        <v>0.9</v>
      </c>
      <c r="O219" s="78">
        <f t="shared" si="23"/>
        <v>0</v>
      </c>
      <c r="P219" s="78">
        <f t="shared" si="24"/>
        <v>3.6000000000000011E-2</v>
      </c>
      <c r="Q219" s="153">
        <f t="shared" si="25"/>
        <v>4.0000000000000001E-3</v>
      </c>
      <c r="R219" s="561"/>
    </row>
    <row r="220" spans="2:18" ht="27.95" customHeight="1">
      <c r="B220" s="246"/>
      <c r="C220" s="21"/>
      <c r="D220" s="17" t="s">
        <v>3884</v>
      </c>
      <c r="E220" s="18" t="s">
        <v>22</v>
      </c>
      <c r="F220" s="19" t="s">
        <v>3865</v>
      </c>
      <c r="G220" s="14" t="s">
        <v>12</v>
      </c>
      <c r="H220" s="15">
        <v>0.4</v>
      </c>
      <c r="I220" s="179" t="s">
        <v>3231</v>
      </c>
      <c r="J220" s="13" t="s">
        <v>3874</v>
      </c>
      <c r="K220" s="165" t="s">
        <v>3875</v>
      </c>
      <c r="L220" s="166" t="s">
        <v>3835</v>
      </c>
      <c r="M220" s="85">
        <v>2</v>
      </c>
      <c r="N220" s="15">
        <f t="shared" si="22"/>
        <v>0.99</v>
      </c>
      <c r="O220" s="78">
        <f t="shared" si="23"/>
        <v>0</v>
      </c>
      <c r="P220" s="78">
        <f t="shared" si="24"/>
        <v>0.79200000000000004</v>
      </c>
      <c r="Q220" s="153">
        <f t="shared" si="25"/>
        <v>8.0000000000000071E-3</v>
      </c>
      <c r="R220" s="201"/>
    </row>
    <row r="221" spans="2:18" ht="27.95" customHeight="1">
      <c r="B221" s="246"/>
      <c r="C221" s="244"/>
      <c r="D221" s="20"/>
      <c r="E221" s="21"/>
      <c r="F221" s="31"/>
      <c r="G221" s="14" t="s">
        <v>13</v>
      </c>
      <c r="H221" s="15">
        <v>0.4</v>
      </c>
      <c r="I221" s="165" t="s">
        <v>25</v>
      </c>
      <c r="J221" s="13" t="s">
        <v>3874</v>
      </c>
      <c r="K221" s="165" t="s">
        <v>28</v>
      </c>
      <c r="L221" s="207" t="s">
        <v>1348</v>
      </c>
      <c r="M221" s="85">
        <f>M220</f>
        <v>2</v>
      </c>
      <c r="N221" s="15">
        <f t="shared" si="22"/>
        <v>0.99</v>
      </c>
      <c r="O221" s="78">
        <f t="shared" si="23"/>
        <v>0</v>
      </c>
      <c r="P221" s="78">
        <f t="shared" si="24"/>
        <v>0.79200000000000004</v>
      </c>
      <c r="Q221" s="153">
        <f t="shared" si="25"/>
        <v>8.0000000000000071E-3</v>
      </c>
      <c r="R221" s="238"/>
    </row>
    <row r="222" spans="2:18" ht="27.75" customHeight="1">
      <c r="B222" s="246"/>
      <c r="C222" s="244"/>
      <c r="D222" s="20"/>
      <c r="E222" s="21"/>
      <c r="F222" s="31"/>
      <c r="G222" s="90" t="s">
        <v>14</v>
      </c>
      <c r="H222" s="172">
        <v>0.2</v>
      </c>
      <c r="I222" s="179" t="s">
        <v>19</v>
      </c>
      <c r="J222" s="13" t="s">
        <v>946</v>
      </c>
      <c r="K222" s="165" t="s">
        <v>18</v>
      </c>
      <c r="L222" s="13" t="s">
        <v>109</v>
      </c>
      <c r="M222" s="93">
        <f>M221</f>
        <v>2</v>
      </c>
      <c r="N222" s="172">
        <f t="shared" si="22"/>
        <v>0</v>
      </c>
      <c r="O222" s="174">
        <f t="shared" si="23"/>
        <v>0.4</v>
      </c>
      <c r="P222" s="174">
        <f t="shared" si="24"/>
        <v>0</v>
      </c>
      <c r="Q222" s="175">
        <f t="shared" si="25"/>
        <v>0</v>
      </c>
      <c r="R222" s="238"/>
    </row>
    <row r="223" spans="2:18" s="3" customFormat="1" ht="27.95" customHeight="1">
      <c r="B223" s="246"/>
      <c r="C223" s="243"/>
      <c r="D223" s="17" t="s">
        <v>3885</v>
      </c>
      <c r="E223" s="18" t="s">
        <v>1034</v>
      </c>
      <c r="F223" s="19" t="s">
        <v>3866</v>
      </c>
      <c r="G223" s="14" t="s">
        <v>12</v>
      </c>
      <c r="H223" s="164">
        <v>0.8</v>
      </c>
      <c r="I223" s="16" t="s">
        <v>25</v>
      </c>
      <c r="J223" s="12" t="s">
        <v>3876</v>
      </c>
      <c r="K223" s="16" t="s">
        <v>28</v>
      </c>
      <c r="L223" s="166" t="s">
        <v>3835</v>
      </c>
      <c r="M223" s="85">
        <v>3</v>
      </c>
      <c r="N223" s="15">
        <f>IF(K223="Detected", 0.99,0)</f>
        <v>0.99</v>
      </c>
      <c r="O223" s="78">
        <f>IF(I223="Safe", M223*H223,0)</f>
        <v>0</v>
      </c>
      <c r="P223" s="78">
        <f>IF(I223="Dangerous",M223*H223*N223,0)</f>
        <v>2.3760000000000003</v>
      </c>
      <c r="Q223" s="153">
        <f>IF(P223=0,0,M223*H223*(1-N223))</f>
        <v>2.4000000000000025E-2</v>
      </c>
      <c r="R223" s="238"/>
    </row>
    <row r="224" spans="2:18" s="3" customFormat="1" ht="27.95" customHeight="1">
      <c r="B224" s="246"/>
      <c r="C224" s="243"/>
      <c r="D224" s="20"/>
      <c r="E224" s="21"/>
      <c r="F224" s="31"/>
      <c r="G224" s="14" t="s">
        <v>13</v>
      </c>
      <c r="H224" s="164">
        <v>0.1</v>
      </c>
      <c r="I224" s="16" t="s">
        <v>25</v>
      </c>
      <c r="J224" s="12" t="s">
        <v>3878</v>
      </c>
      <c r="K224" s="16" t="s">
        <v>28</v>
      </c>
      <c r="L224" s="207" t="s">
        <v>1348</v>
      </c>
      <c r="M224" s="85">
        <f>M223</f>
        <v>3</v>
      </c>
      <c r="N224" s="15">
        <f>IF(K224="Detected", 0.99,0)</f>
        <v>0.99</v>
      </c>
      <c r="O224" s="78">
        <f>IF(I224="Safe", M224*H224,0)</f>
        <v>0</v>
      </c>
      <c r="P224" s="78">
        <f>IF(I224="Dangerous",M224*H224*N224,0)</f>
        <v>0.29700000000000004</v>
      </c>
      <c r="Q224" s="153">
        <f>IF(P224=0,0,M224*H224*(1-N224))</f>
        <v>3.0000000000000031E-3</v>
      </c>
      <c r="R224" s="238"/>
    </row>
    <row r="225" spans="2:18" s="3" customFormat="1" ht="27.95" customHeight="1">
      <c r="B225" s="246"/>
      <c r="C225" s="243"/>
      <c r="D225" s="20"/>
      <c r="E225" s="21"/>
      <c r="F225" s="31"/>
      <c r="G225" s="90" t="s">
        <v>14</v>
      </c>
      <c r="H225" s="164">
        <v>0.1</v>
      </c>
      <c r="I225" s="16" t="s">
        <v>19</v>
      </c>
      <c r="J225" s="12" t="s">
        <v>80</v>
      </c>
      <c r="K225" s="16" t="s">
        <v>18</v>
      </c>
      <c r="L225" s="13" t="s">
        <v>109</v>
      </c>
      <c r="M225" s="85">
        <f>M224</f>
        <v>3</v>
      </c>
      <c r="N225" s="15">
        <f>IF(K225="Detected", 0.99,0)</f>
        <v>0</v>
      </c>
      <c r="O225" s="78">
        <f>IF(I225="Safe", M225*H225,0)</f>
        <v>0.30000000000000004</v>
      </c>
      <c r="P225" s="78">
        <f>IF(I225="Dangerous",M225*H225*N225,0)</f>
        <v>0</v>
      </c>
      <c r="Q225" s="153">
        <f>IF(P225=0,0,M225*H225*(1-N225))</f>
        <v>0</v>
      </c>
      <c r="R225" s="238"/>
    </row>
    <row r="226" spans="2:18" ht="27.95" customHeight="1">
      <c r="B226" s="246"/>
      <c r="C226" s="21"/>
      <c r="D226" s="17" t="s">
        <v>904</v>
      </c>
      <c r="E226" s="18" t="s">
        <v>890</v>
      </c>
      <c r="F226" s="19" t="s">
        <v>3868</v>
      </c>
      <c r="G226" s="14" t="s">
        <v>12</v>
      </c>
      <c r="H226" s="15">
        <v>0.8</v>
      </c>
      <c r="I226" s="179" t="s">
        <v>25</v>
      </c>
      <c r="J226" s="12" t="s">
        <v>3876</v>
      </c>
      <c r="K226" s="165" t="s">
        <v>28</v>
      </c>
      <c r="L226" s="166" t="s">
        <v>3835</v>
      </c>
      <c r="M226" s="85">
        <v>0.2</v>
      </c>
      <c r="N226" s="15">
        <f t="shared" ref="N226:N237" si="27">IF(K226="Detected", 0.99,0)</f>
        <v>0.99</v>
      </c>
      <c r="O226" s="78">
        <f t="shared" ref="O226:O237" si="28">IF(I226="Safe", M226*H226,0)</f>
        <v>0</v>
      </c>
      <c r="P226" s="78">
        <f t="shared" ref="P226:P237" si="29">IF(I226="Dangerous",M226*H226*N226,0)</f>
        <v>0.15840000000000004</v>
      </c>
      <c r="Q226" s="153">
        <f t="shared" ref="Q226:Q237" si="30">IF(P226=0,0,M226*H226*(1-N226))</f>
        <v>1.6000000000000018E-3</v>
      </c>
      <c r="R226" s="238"/>
    </row>
    <row r="227" spans="2:18" ht="27.95" customHeight="1">
      <c r="B227" s="246"/>
      <c r="C227" s="21"/>
      <c r="D227" s="20"/>
      <c r="E227" s="21"/>
      <c r="F227" s="31"/>
      <c r="G227" s="14" t="s">
        <v>13</v>
      </c>
      <c r="H227" s="15">
        <v>0.1</v>
      </c>
      <c r="I227" s="165" t="s">
        <v>25</v>
      </c>
      <c r="J227" s="12" t="s">
        <v>3881</v>
      </c>
      <c r="K227" s="165" t="s">
        <v>28</v>
      </c>
      <c r="L227" s="166" t="s">
        <v>3835</v>
      </c>
      <c r="M227" s="85">
        <f>M226</f>
        <v>0.2</v>
      </c>
      <c r="N227" s="15">
        <f t="shared" si="27"/>
        <v>0.99</v>
      </c>
      <c r="O227" s="78">
        <f t="shared" si="28"/>
        <v>0</v>
      </c>
      <c r="P227" s="78">
        <f t="shared" si="29"/>
        <v>1.9800000000000005E-2</v>
      </c>
      <c r="Q227" s="153">
        <f t="shared" si="30"/>
        <v>2.0000000000000023E-4</v>
      </c>
      <c r="R227" s="238"/>
    </row>
    <row r="228" spans="2:18" ht="27.95" customHeight="1">
      <c r="B228" s="246"/>
      <c r="C228" s="21"/>
      <c r="D228" s="20"/>
      <c r="E228" s="21"/>
      <c r="F228" s="31"/>
      <c r="G228" s="90" t="s">
        <v>14</v>
      </c>
      <c r="H228" s="172">
        <v>0.1</v>
      </c>
      <c r="I228" s="179" t="s">
        <v>3226</v>
      </c>
      <c r="J228" s="12" t="s">
        <v>80</v>
      </c>
      <c r="K228" s="165" t="s">
        <v>18</v>
      </c>
      <c r="L228" s="13" t="s">
        <v>109</v>
      </c>
      <c r="M228" s="93">
        <f>M227</f>
        <v>0.2</v>
      </c>
      <c r="N228" s="15">
        <f t="shared" si="27"/>
        <v>0</v>
      </c>
      <c r="O228" s="78">
        <f t="shared" si="28"/>
        <v>2.0000000000000004E-2</v>
      </c>
      <c r="P228" s="78">
        <f t="shared" si="29"/>
        <v>0</v>
      </c>
      <c r="Q228" s="153">
        <f t="shared" si="30"/>
        <v>0</v>
      </c>
      <c r="R228" s="238"/>
    </row>
    <row r="229" spans="2:18" ht="27.95" customHeight="1">
      <c r="B229" s="246"/>
      <c r="C229" s="21"/>
      <c r="D229" s="17" t="s">
        <v>3886</v>
      </c>
      <c r="E229" s="18" t="s">
        <v>890</v>
      </c>
      <c r="F229" s="19" t="s">
        <v>3870</v>
      </c>
      <c r="G229" s="14" t="s">
        <v>12</v>
      </c>
      <c r="H229" s="15">
        <v>0.8</v>
      </c>
      <c r="I229" s="179" t="s">
        <v>2782</v>
      </c>
      <c r="J229" s="12" t="s">
        <v>3876</v>
      </c>
      <c r="K229" s="165" t="s">
        <v>3223</v>
      </c>
      <c r="L229" s="166" t="s">
        <v>3835</v>
      </c>
      <c r="M229" s="85">
        <v>0.2</v>
      </c>
      <c r="N229" s="15">
        <f t="shared" si="27"/>
        <v>0.99</v>
      </c>
      <c r="O229" s="78">
        <f t="shared" si="28"/>
        <v>0</v>
      </c>
      <c r="P229" s="78">
        <f t="shared" si="29"/>
        <v>0.15840000000000004</v>
      </c>
      <c r="Q229" s="153">
        <f t="shared" si="30"/>
        <v>1.6000000000000018E-3</v>
      </c>
      <c r="R229" s="238"/>
    </row>
    <row r="230" spans="2:18" ht="27.95" customHeight="1">
      <c r="B230" s="246"/>
      <c r="C230" s="21"/>
      <c r="D230" s="20"/>
      <c r="E230" s="21"/>
      <c r="F230" s="31"/>
      <c r="G230" s="14" t="s">
        <v>13</v>
      </c>
      <c r="H230" s="15">
        <v>0.1</v>
      </c>
      <c r="I230" s="165" t="s">
        <v>25</v>
      </c>
      <c r="J230" s="12" t="s">
        <v>3878</v>
      </c>
      <c r="K230" s="165" t="s">
        <v>28</v>
      </c>
      <c r="L230" s="166" t="s">
        <v>3835</v>
      </c>
      <c r="M230" s="85">
        <f>M229</f>
        <v>0.2</v>
      </c>
      <c r="N230" s="15">
        <f t="shared" si="27"/>
        <v>0.99</v>
      </c>
      <c r="O230" s="78">
        <f t="shared" si="28"/>
        <v>0</v>
      </c>
      <c r="P230" s="78">
        <f t="shared" si="29"/>
        <v>1.9800000000000005E-2</v>
      </c>
      <c r="Q230" s="153">
        <f t="shared" si="30"/>
        <v>2.0000000000000023E-4</v>
      </c>
      <c r="R230" s="238"/>
    </row>
    <row r="231" spans="2:18" ht="27.95" customHeight="1">
      <c r="B231" s="246"/>
      <c r="C231" s="21"/>
      <c r="D231" s="20"/>
      <c r="E231" s="21"/>
      <c r="F231" s="31"/>
      <c r="G231" s="90" t="s">
        <v>14</v>
      </c>
      <c r="H231" s="172">
        <v>0.1</v>
      </c>
      <c r="I231" s="179" t="s">
        <v>19</v>
      </c>
      <c r="J231" s="12" t="s">
        <v>80</v>
      </c>
      <c r="K231" s="165" t="s">
        <v>18</v>
      </c>
      <c r="L231" s="13" t="s">
        <v>109</v>
      </c>
      <c r="M231" s="93">
        <f>M230</f>
        <v>0.2</v>
      </c>
      <c r="N231" s="15">
        <f t="shared" si="27"/>
        <v>0</v>
      </c>
      <c r="O231" s="78">
        <f t="shared" si="28"/>
        <v>2.0000000000000004E-2</v>
      </c>
      <c r="P231" s="78">
        <f t="shared" si="29"/>
        <v>0</v>
      </c>
      <c r="Q231" s="153">
        <f t="shared" si="30"/>
        <v>0</v>
      </c>
      <c r="R231" s="238"/>
    </row>
    <row r="232" spans="2:18" ht="27.95" customHeight="1">
      <c r="B232" s="246"/>
      <c r="C232" s="21"/>
      <c r="D232" s="17" t="s">
        <v>75</v>
      </c>
      <c r="E232" s="18" t="s">
        <v>22</v>
      </c>
      <c r="F232" s="19" t="s">
        <v>3873</v>
      </c>
      <c r="G232" s="14" t="s">
        <v>12</v>
      </c>
      <c r="H232" s="15">
        <v>0.4</v>
      </c>
      <c r="I232" s="179" t="s">
        <v>19</v>
      </c>
      <c r="J232" s="13" t="s">
        <v>946</v>
      </c>
      <c r="K232" s="165" t="s">
        <v>18</v>
      </c>
      <c r="L232" s="13" t="s">
        <v>109</v>
      </c>
      <c r="M232" s="85">
        <v>2</v>
      </c>
      <c r="N232" s="15">
        <f t="shared" si="27"/>
        <v>0</v>
      </c>
      <c r="O232" s="78">
        <f t="shared" si="28"/>
        <v>0.8</v>
      </c>
      <c r="P232" s="78">
        <f t="shared" si="29"/>
        <v>0</v>
      </c>
      <c r="Q232" s="153">
        <f t="shared" si="30"/>
        <v>0</v>
      </c>
      <c r="R232" s="238"/>
    </row>
    <row r="233" spans="2:18" ht="27.95" customHeight="1">
      <c r="B233" s="246"/>
      <c r="C233" s="244"/>
      <c r="D233" s="20"/>
      <c r="E233" s="21"/>
      <c r="F233" s="31"/>
      <c r="G233" s="14" t="s">
        <v>13</v>
      </c>
      <c r="H233" s="15">
        <v>0.4</v>
      </c>
      <c r="I233" s="165" t="s">
        <v>25</v>
      </c>
      <c r="J233" s="13" t="s">
        <v>3879</v>
      </c>
      <c r="K233" s="165" t="s">
        <v>28</v>
      </c>
      <c r="L233" s="166" t="s">
        <v>3835</v>
      </c>
      <c r="M233" s="85">
        <f>M232</f>
        <v>2</v>
      </c>
      <c r="N233" s="15">
        <f t="shared" si="27"/>
        <v>0.99</v>
      </c>
      <c r="O233" s="78">
        <f t="shared" si="28"/>
        <v>0</v>
      </c>
      <c r="P233" s="78">
        <f t="shared" si="29"/>
        <v>0.79200000000000004</v>
      </c>
      <c r="Q233" s="153">
        <f t="shared" si="30"/>
        <v>8.0000000000000071E-3</v>
      </c>
      <c r="R233" s="238"/>
    </row>
    <row r="234" spans="2:18" ht="27.75" customHeight="1">
      <c r="B234" s="246"/>
      <c r="C234" s="244"/>
      <c r="D234" s="20"/>
      <c r="E234" s="21"/>
      <c r="F234" s="31"/>
      <c r="G234" s="90" t="s">
        <v>14</v>
      </c>
      <c r="H234" s="172">
        <v>0.2</v>
      </c>
      <c r="I234" s="179" t="s">
        <v>19</v>
      </c>
      <c r="J234" s="13" t="s">
        <v>946</v>
      </c>
      <c r="K234" s="165" t="s">
        <v>18</v>
      </c>
      <c r="L234" s="13" t="s">
        <v>109</v>
      </c>
      <c r="M234" s="93">
        <f>M233</f>
        <v>2</v>
      </c>
      <c r="N234" s="172">
        <f t="shared" si="27"/>
        <v>0</v>
      </c>
      <c r="O234" s="174">
        <f t="shared" si="28"/>
        <v>0.4</v>
      </c>
      <c r="P234" s="174">
        <f t="shared" si="29"/>
        <v>0</v>
      </c>
      <c r="Q234" s="175">
        <f t="shared" si="30"/>
        <v>0</v>
      </c>
      <c r="R234" s="238"/>
    </row>
    <row r="235" spans="2:18" ht="27.95" customHeight="1">
      <c r="B235" s="246"/>
      <c r="C235" s="21"/>
      <c r="D235" s="17" t="s">
        <v>3887</v>
      </c>
      <c r="E235" s="18" t="s">
        <v>22</v>
      </c>
      <c r="F235" s="19" t="s">
        <v>819</v>
      </c>
      <c r="G235" s="14" t="s">
        <v>12</v>
      </c>
      <c r="H235" s="15">
        <v>0.4</v>
      </c>
      <c r="I235" s="179" t="s">
        <v>19</v>
      </c>
      <c r="J235" s="13" t="s">
        <v>946</v>
      </c>
      <c r="K235" s="165" t="s">
        <v>18</v>
      </c>
      <c r="L235" s="13" t="s">
        <v>109</v>
      </c>
      <c r="M235" s="85">
        <v>2</v>
      </c>
      <c r="N235" s="15">
        <f t="shared" si="27"/>
        <v>0</v>
      </c>
      <c r="O235" s="78">
        <f t="shared" si="28"/>
        <v>0.8</v>
      </c>
      <c r="P235" s="78">
        <f t="shared" si="29"/>
        <v>0</v>
      </c>
      <c r="Q235" s="81">
        <f t="shared" si="30"/>
        <v>0</v>
      </c>
      <c r="R235" s="201"/>
    </row>
    <row r="236" spans="2:18" ht="27.95" customHeight="1">
      <c r="B236" s="246"/>
      <c r="C236" s="244"/>
      <c r="D236" s="20"/>
      <c r="E236" s="21"/>
      <c r="F236" s="31"/>
      <c r="G236" s="14" t="s">
        <v>13</v>
      </c>
      <c r="H236" s="15">
        <v>0.4</v>
      </c>
      <c r="I236" s="165" t="s">
        <v>25</v>
      </c>
      <c r="J236" s="13" t="s">
        <v>3879</v>
      </c>
      <c r="K236" s="165" t="s">
        <v>28</v>
      </c>
      <c r="L236" s="166" t="s">
        <v>3835</v>
      </c>
      <c r="M236" s="85">
        <f>M235</f>
        <v>2</v>
      </c>
      <c r="N236" s="15">
        <f t="shared" si="27"/>
        <v>0.99</v>
      </c>
      <c r="O236" s="78">
        <f t="shared" si="28"/>
        <v>0</v>
      </c>
      <c r="P236" s="78">
        <f t="shared" si="29"/>
        <v>0.79200000000000004</v>
      </c>
      <c r="Q236" s="81">
        <f t="shared" si="30"/>
        <v>8.0000000000000071E-3</v>
      </c>
      <c r="R236" s="238"/>
    </row>
    <row r="237" spans="2:18" ht="27.75" customHeight="1" thickBot="1">
      <c r="B237" s="247"/>
      <c r="C237" s="322"/>
      <c r="D237" s="46"/>
      <c r="E237" s="43"/>
      <c r="F237" s="48"/>
      <c r="G237" s="49" t="s">
        <v>14</v>
      </c>
      <c r="H237" s="50">
        <v>0.2</v>
      </c>
      <c r="I237" s="198" t="s">
        <v>19</v>
      </c>
      <c r="J237" s="199" t="s">
        <v>946</v>
      </c>
      <c r="K237" s="198" t="s">
        <v>18</v>
      </c>
      <c r="L237" s="199" t="s">
        <v>109</v>
      </c>
      <c r="M237" s="86">
        <f>M236</f>
        <v>2</v>
      </c>
      <c r="N237" s="50">
        <f t="shared" si="27"/>
        <v>0</v>
      </c>
      <c r="O237" s="82">
        <f t="shared" si="28"/>
        <v>0.4</v>
      </c>
      <c r="P237" s="82">
        <f t="shared" si="29"/>
        <v>0</v>
      </c>
      <c r="Q237" s="83">
        <f t="shared" si="30"/>
        <v>0</v>
      </c>
      <c r="R237" s="197"/>
    </row>
    <row r="238" spans="2:18">
      <c r="G238" s="7"/>
    </row>
    <row r="239" spans="2:18">
      <c r="G239" s="7"/>
    </row>
    <row r="240" spans="2:18">
      <c r="G240" s="7"/>
    </row>
    <row r="241" spans="7:7">
      <c r="G241" s="7"/>
    </row>
    <row r="242" spans="7:7">
      <c r="G242" s="7"/>
    </row>
    <row r="243" spans="7:7">
      <c r="G243" s="7"/>
    </row>
    <row r="244" spans="7:7">
      <c r="G244" s="7"/>
    </row>
    <row r="245" spans="7:7">
      <c r="G245" s="7"/>
    </row>
    <row r="246" spans="7:7">
      <c r="G246" s="7"/>
    </row>
    <row r="247" spans="7:7">
      <c r="G247" s="7"/>
    </row>
    <row r="248" spans="7:7">
      <c r="G248" s="7"/>
    </row>
    <row r="249" spans="7:7">
      <c r="G249" s="7"/>
    </row>
    <row r="250" spans="7:7">
      <c r="G250" s="7"/>
    </row>
    <row r="251" spans="7:7">
      <c r="G251" s="7"/>
    </row>
    <row r="252" spans="7:7">
      <c r="G252" s="7"/>
    </row>
    <row r="253" spans="7:7">
      <c r="G253" s="7"/>
    </row>
    <row r="254" spans="7:7">
      <c r="G254" s="7"/>
    </row>
    <row r="255" spans="7:7">
      <c r="G255" s="7"/>
    </row>
    <row r="256" spans="7:7">
      <c r="G256" s="7"/>
    </row>
    <row r="257" spans="7:7">
      <c r="G257" s="7"/>
    </row>
    <row r="258" spans="7:7">
      <c r="G258" s="7"/>
    </row>
    <row r="259" spans="7:7">
      <c r="G259" s="7"/>
    </row>
    <row r="260" spans="7:7">
      <c r="G260" s="7"/>
    </row>
    <row r="261" spans="7:7">
      <c r="G261" s="7"/>
    </row>
    <row r="262" spans="7:7">
      <c r="G262" s="7"/>
    </row>
    <row r="263" spans="7:7">
      <c r="G263" s="7"/>
    </row>
    <row r="264" spans="7:7">
      <c r="G264" s="7"/>
    </row>
    <row r="265" spans="7:7">
      <c r="G265" s="7"/>
    </row>
    <row r="266" spans="7:7">
      <c r="G266" s="7"/>
    </row>
    <row r="267" spans="7:7">
      <c r="G267" s="7"/>
    </row>
    <row r="268" spans="7:7">
      <c r="G268" s="7"/>
    </row>
    <row r="269" spans="7:7">
      <c r="G269" s="7"/>
    </row>
    <row r="270" spans="7:7">
      <c r="G270" s="7"/>
    </row>
    <row r="271" spans="7:7">
      <c r="G271" s="7"/>
    </row>
    <row r="272" spans="7:7">
      <c r="G272" s="7"/>
    </row>
    <row r="273" spans="7:7">
      <c r="G273" s="7"/>
    </row>
    <row r="274" spans="7:7">
      <c r="G274" s="7"/>
    </row>
    <row r="275" spans="7:7">
      <c r="G275" s="7"/>
    </row>
    <row r="276" spans="7:7">
      <c r="G276" s="7"/>
    </row>
    <row r="277" spans="7:7">
      <c r="G277" s="7"/>
    </row>
    <row r="278" spans="7:7">
      <c r="G278" s="7"/>
    </row>
    <row r="279" spans="7:7">
      <c r="G279" s="7"/>
    </row>
    <row r="280" spans="7:7">
      <c r="G280" s="7"/>
    </row>
    <row r="281" spans="7:7">
      <c r="G281" s="7"/>
    </row>
    <row r="282" spans="7:7">
      <c r="G282" s="7"/>
    </row>
    <row r="283" spans="7:7">
      <c r="G283" s="7"/>
    </row>
    <row r="284" spans="7:7">
      <c r="G284" s="7"/>
    </row>
    <row r="285" spans="7:7">
      <c r="G285" s="7"/>
    </row>
    <row r="286" spans="7:7">
      <c r="G286" s="7"/>
    </row>
    <row r="287" spans="7:7">
      <c r="G287" s="7"/>
    </row>
    <row r="288" spans="7:7">
      <c r="G288" s="7"/>
    </row>
    <row r="289" spans="7:7">
      <c r="G289" s="7"/>
    </row>
    <row r="290" spans="7:7">
      <c r="G290" s="7"/>
    </row>
    <row r="291" spans="7:7">
      <c r="G291" s="7"/>
    </row>
    <row r="292" spans="7:7">
      <c r="G292" s="7"/>
    </row>
    <row r="293" spans="7:7">
      <c r="G293" s="7"/>
    </row>
    <row r="294" spans="7:7">
      <c r="G294" s="7"/>
    </row>
    <row r="295" spans="7:7">
      <c r="G295" s="7"/>
    </row>
    <row r="296" spans="7:7">
      <c r="G296" s="7"/>
    </row>
    <row r="297" spans="7:7">
      <c r="G297" s="7"/>
    </row>
    <row r="298" spans="7:7">
      <c r="G298" s="7"/>
    </row>
    <row r="299" spans="7:7">
      <c r="G299" s="7"/>
    </row>
    <row r="300" spans="7:7">
      <c r="G300" s="7"/>
    </row>
    <row r="301" spans="7:7">
      <c r="G301" s="7"/>
    </row>
    <row r="302" spans="7:7">
      <c r="G302" s="7"/>
    </row>
    <row r="303" spans="7:7">
      <c r="G303" s="7"/>
    </row>
    <row r="304" spans="7:7">
      <c r="G304" s="7"/>
    </row>
    <row r="305" spans="7:7">
      <c r="G305" s="7"/>
    </row>
    <row r="306" spans="7:7">
      <c r="G306" s="7"/>
    </row>
    <row r="307" spans="7:7">
      <c r="G307" s="7"/>
    </row>
    <row r="308" spans="7:7">
      <c r="G308" s="7"/>
    </row>
    <row r="309" spans="7:7">
      <c r="G309" s="7"/>
    </row>
    <row r="310" spans="7:7">
      <c r="G310" s="7"/>
    </row>
    <row r="311" spans="7:7">
      <c r="G311" s="7"/>
    </row>
    <row r="312" spans="7:7">
      <c r="G312" s="7"/>
    </row>
    <row r="313" spans="7:7">
      <c r="G313" s="7"/>
    </row>
    <row r="314" spans="7:7">
      <c r="G314" s="7"/>
    </row>
    <row r="315" spans="7:7">
      <c r="G315" s="7"/>
    </row>
    <row r="316" spans="7:7">
      <c r="G316" s="7"/>
    </row>
    <row r="317" spans="7:7">
      <c r="G317" s="7"/>
    </row>
    <row r="318" spans="7:7">
      <c r="G318" s="7"/>
    </row>
    <row r="319" spans="7:7">
      <c r="G319" s="7"/>
    </row>
    <row r="320" spans="7:7">
      <c r="G320" s="7"/>
    </row>
    <row r="321" spans="7:7">
      <c r="G321" s="7"/>
    </row>
    <row r="322" spans="7:7">
      <c r="G322" s="7"/>
    </row>
    <row r="323" spans="7:7">
      <c r="G323" s="7"/>
    </row>
    <row r="324" spans="7:7">
      <c r="G324" s="7"/>
    </row>
    <row r="325" spans="7:7">
      <c r="G325" s="7"/>
    </row>
    <row r="326" spans="7:7">
      <c r="G326" s="7"/>
    </row>
    <row r="327" spans="7:7">
      <c r="G327" s="7"/>
    </row>
    <row r="328" spans="7:7">
      <c r="G328" s="7"/>
    </row>
    <row r="329" spans="7:7">
      <c r="G329" s="7"/>
    </row>
    <row r="330" spans="7:7">
      <c r="G330" s="7"/>
    </row>
    <row r="331" spans="7:7">
      <c r="G331" s="7"/>
    </row>
    <row r="332" spans="7:7">
      <c r="G332" s="7"/>
    </row>
    <row r="333" spans="7:7">
      <c r="G333" s="7"/>
    </row>
    <row r="334" spans="7:7">
      <c r="G334" s="7"/>
    </row>
    <row r="335" spans="7:7">
      <c r="G335" s="7"/>
    </row>
    <row r="336" spans="7:7">
      <c r="G336" s="7"/>
    </row>
    <row r="337" spans="7:7">
      <c r="G337" s="7"/>
    </row>
    <row r="338" spans="7:7">
      <c r="G338" s="7"/>
    </row>
    <row r="339" spans="7:7">
      <c r="G339" s="7"/>
    </row>
    <row r="340" spans="7:7">
      <c r="G340" s="7"/>
    </row>
    <row r="341" spans="7:7">
      <c r="G341" s="7"/>
    </row>
    <row r="342" spans="7:7">
      <c r="G342" s="7"/>
    </row>
    <row r="343" spans="7:7">
      <c r="G343" s="7"/>
    </row>
    <row r="344" spans="7:7">
      <c r="G344" s="7"/>
    </row>
    <row r="345" spans="7:7">
      <c r="G345" s="7"/>
    </row>
    <row r="346" spans="7:7">
      <c r="G346" s="7"/>
    </row>
    <row r="347" spans="7:7">
      <c r="G347" s="7"/>
    </row>
    <row r="348" spans="7:7">
      <c r="G348" s="7"/>
    </row>
    <row r="349" spans="7:7">
      <c r="G349" s="7"/>
    </row>
    <row r="350" spans="7:7">
      <c r="G350" s="7"/>
    </row>
    <row r="351" spans="7:7">
      <c r="G351" s="7"/>
    </row>
    <row r="352" spans="7:7">
      <c r="G352" s="7"/>
    </row>
    <row r="353" spans="7:7">
      <c r="G353" s="7"/>
    </row>
    <row r="354" spans="7:7">
      <c r="G354" s="7"/>
    </row>
    <row r="355" spans="7:7">
      <c r="G355" s="7"/>
    </row>
    <row r="356" spans="7:7">
      <c r="G356" s="7"/>
    </row>
    <row r="357" spans="7:7">
      <c r="G357" s="7"/>
    </row>
    <row r="358" spans="7:7">
      <c r="G358" s="7"/>
    </row>
    <row r="359" spans="7:7">
      <c r="G359" s="7"/>
    </row>
    <row r="360" spans="7:7">
      <c r="G360" s="7"/>
    </row>
    <row r="361" spans="7:7">
      <c r="G361" s="7"/>
    </row>
    <row r="362" spans="7:7">
      <c r="G362" s="7"/>
    </row>
    <row r="363" spans="7:7">
      <c r="G363" s="7"/>
    </row>
    <row r="364" spans="7:7">
      <c r="G364" s="7"/>
    </row>
    <row r="365" spans="7:7">
      <c r="G365" s="7"/>
    </row>
    <row r="366" spans="7:7">
      <c r="G366" s="7"/>
    </row>
    <row r="367" spans="7:7">
      <c r="G367" s="7"/>
    </row>
    <row r="368" spans="7:7">
      <c r="G368" s="7"/>
    </row>
    <row r="369" spans="7:7">
      <c r="G369" s="7"/>
    </row>
    <row r="370" spans="7:7">
      <c r="G370" s="7"/>
    </row>
    <row r="371" spans="7:7">
      <c r="G371" s="7"/>
    </row>
    <row r="372" spans="7:7">
      <c r="G372" s="7"/>
    </row>
    <row r="373" spans="7:7">
      <c r="G373" s="7"/>
    </row>
    <row r="374" spans="7:7">
      <c r="G374" s="7"/>
    </row>
    <row r="375" spans="7:7">
      <c r="G375" s="7"/>
    </row>
    <row r="376" spans="7:7">
      <c r="G376" s="7"/>
    </row>
    <row r="377" spans="7:7">
      <c r="G377" s="7"/>
    </row>
    <row r="378" spans="7:7">
      <c r="G378" s="7"/>
    </row>
    <row r="379" spans="7:7">
      <c r="G379" s="7"/>
    </row>
    <row r="380" spans="7:7">
      <c r="G380" s="7"/>
    </row>
    <row r="381" spans="7:7">
      <c r="G381" s="7"/>
    </row>
    <row r="382" spans="7:7">
      <c r="G382" s="7"/>
    </row>
    <row r="383" spans="7:7">
      <c r="G383" s="7"/>
    </row>
    <row r="384" spans="7:7">
      <c r="G384" s="7"/>
    </row>
    <row r="385" spans="7:7">
      <c r="G385" s="7"/>
    </row>
    <row r="386" spans="7:7">
      <c r="G386" s="7"/>
    </row>
    <row r="387" spans="7:7">
      <c r="G387" s="7"/>
    </row>
    <row r="388" spans="7:7">
      <c r="G388" s="7"/>
    </row>
    <row r="389" spans="7:7">
      <c r="G389" s="7"/>
    </row>
    <row r="390" spans="7:7">
      <c r="G390" s="7"/>
    </row>
    <row r="391" spans="7:7">
      <c r="G391" s="7"/>
    </row>
    <row r="392" spans="7:7">
      <c r="G392" s="7"/>
    </row>
    <row r="393" spans="7:7">
      <c r="G393" s="7"/>
    </row>
    <row r="394" spans="7:7">
      <c r="G394" s="7"/>
    </row>
    <row r="395" spans="7:7">
      <c r="G395" s="7"/>
    </row>
    <row r="396" spans="7:7">
      <c r="G396" s="7"/>
    </row>
    <row r="397" spans="7:7">
      <c r="G397" s="7"/>
    </row>
    <row r="398" spans="7:7">
      <c r="G398" s="7"/>
    </row>
    <row r="399" spans="7:7">
      <c r="G399" s="7"/>
    </row>
    <row r="400" spans="7:7">
      <c r="G400" s="7"/>
    </row>
    <row r="401" spans="7:7">
      <c r="G401" s="7"/>
    </row>
    <row r="402" spans="7:7">
      <c r="G402" s="7"/>
    </row>
    <row r="403" spans="7:7">
      <c r="G403" s="7"/>
    </row>
    <row r="404" spans="7:7">
      <c r="G404" s="7"/>
    </row>
    <row r="405" spans="7:7">
      <c r="G405" s="7"/>
    </row>
    <row r="406" spans="7:7">
      <c r="G406" s="7"/>
    </row>
    <row r="407" spans="7:7">
      <c r="G407" s="7"/>
    </row>
    <row r="408" spans="7:7">
      <c r="G408" s="7"/>
    </row>
    <row r="409" spans="7:7">
      <c r="G409" s="7"/>
    </row>
    <row r="410" spans="7:7">
      <c r="G410" s="7"/>
    </row>
    <row r="411" spans="7:7">
      <c r="G411" s="7"/>
    </row>
    <row r="412" spans="7:7">
      <c r="G412" s="7"/>
    </row>
    <row r="413" spans="7:7">
      <c r="G413" s="7"/>
    </row>
    <row r="414" spans="7:7">
      <c r="G414" s="7"/>
    </row>
    <row r="415" spans="7:7">
      <c r="G415" s="7"/>
    </row>
    <row r="416" spans="7: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1048347" spans="2:42" s="4" customFormat="1">
      <c r="B1048347" s="1"/>
      <c r="C1048347" s="1"/>
      <c r="D1048347" s="1"/>
      <c r="E1048347" s="1"/>
      <c r="F1048347" s="1"/>
      <c r="G1048347" s="1"/>
      <c r="H1048347" s="1"/>
      <c r="J1048347" s="12" t="s">
        <v>1351</v>
      </c>
      <c r="L1048347" s="10"/>
      <c r="M1048347" s="57"/>
      <c r="N1048347" s="59"/>
      <c r="O1048347" s="55"/>
      <c r="P1048347" s="55"/>
      <c r="Q1048347" s="55"/>
      <c r="R1048347" s="1"/>
      <c r="S1048347" s="1"/>
      <c r="T1048347" s="1"/>
      <c r="U1048347" s="1"/>
      <c r="V1048347" s="1"/>
      <c r="W1048347" s="1"/>
      <c r="X1048347" s="1"/>
      <c r="Y1048347" s="1"/>
      <c r="Z1048347" s="1"/>
      <c r="AA1048347" s="1"/>
      <c r="AB1048347" s="1"/>
      <c r="AC1048347" s="1"/>
      <c r="AD1048347" s="1"/>
      <c r="AE1048347" s="1"/>
      <c r="AF1048347" s="1"/>
      <c r="AG1048347" s="1"/>
      <c r="AH1048347" s="1"/>
      <c r="AI1048347" s="1"/>
      <c r="AJ1048347" s="1"/>
      <c r="AK1048347" s="1"/>
      <c r="AL1048347" s="1"/>
      <c r="AM1048347" s="1"/>
      <c r="AN1048347" s="1"/>
      <c r="AO1048347" s="1"/>
      <c r="AP1048347" s="1"/>
    </row>
  </sheetData>
  <mergeCells count="13">
    <mergeCell ref="M4:Q4"/>
    <mergeCell ref="C7:C8"/>
    <mergeCell ref="R13:R17"/>
    <mergeCell ref="R33:R37"/>
    <mergeCell ref="R215:R219"/>
    <mergeCell ref="R48:R51"/>
    <mergeCell ref="R68:R71"/>
    <mergeCell ref="R88:R91"/>
    <mergeCell ref="R108:R111"/>
    <mergeCell ref="R132:R135"/>
    <mergeCell ref="R152:R155"/>
    <mergeCell ref="R172:R175"/>
    <mergeCell ref="R192:R195"/>
  </mergeCells>
  <phoneticPr fontId="2" type="noConversion"/>
  <hyperlinks>
    <hyperlink ref="R33" r:id="rId1" location="resultstable"/>
    <hyperlink ref="R13" r:id="rId2" location="resultstable"/>
    <hyperlink ref="R215" r:id="rId3" location="resultstable"/>
    <hyperlink ref="R48" r:id="rId4"/>
    <hyperlink ref="R68" r:id="rId5"/>
    <hyperlink ref="R88" r:id="rId6"/>
    <hyperlink ref="R108" r:id="rId7"/>
    <hyperlink ref="R132" r:id="rId8"/>
    <hyperlink ref="R152" r:id="rId9"/>
    <hyperlink ref="R172" r:id="rId10"/>
    <hyperlink ref="R192" r:id="rId11"/>
  </hyperlinks>
  <pageMargins left="0.7" right="0.7" top="0.75" bottom="0.75" header="0.3" footer="0.3"/>
  <pageSetup paperSize="9" orientation="portrait" r:id="rId1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3" tint="0.59999389629810485"/>
  </sheetPr>
  <dimension ref="B1:AP1320"/>
  <sheetViews>
    <sheetView zoomScaleNormal="100" workbookViewId="0">
      <pane ySplit="6" topLeftCell="A39" activePane="bottomLeft" state="frozen"/>
      <selection pane="bottomLeft" activeCell="K57" sqref="K5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C1xx</v>
      </c>
      <c r="C2" s="97" t="s">
        <v>3309</v>
      </c>
      <c r="L2" s="71"/>
      <c r="M2" s="73" t="s">
        <v>256</v>
      </c>
      <c r="N2" s="72" t="s">
        <v>254</v>
      </c>
      <c r="O2" s="73" t="s">
        <v>253</v>
      </c>
      <c r="P2" s="73" t="s">
        <v>255</v>
      </c>
      <c r="Q2" s="74" t="s">
        <v>252</v>
      </c>
    </row>
    <row r="3" spans="2:42" ht="24.95" customHeight="1">
      <c r="L3" s="76" t="s">
        <v>123</v>
      </c>
      <c r="M3" s="70">
        <f>P3+Q3</f>
        <v>0.82000000000000006</v>
      </c>
      <c r="N3" s="169">
        <f>IF((P3+Q3)=0, 0, P3/(P3+Q3))</f>
        <v>0.99</v>
      </c>
      <c r="O3" s="70">
        <f>SUM(O7:O129)</f>
        <v>34.28</v>
      </c>
      <c r="P3" s="70">
        <f>SUM(P7:P129)</f>
        <v>0.81180000000000008</v>
      </c>
      <c r="Q3" s="77">
        <f>SUM(Q7:Q129)</f>
        <v>8.2000000000000076E-3</v>
      </c>
    </row>
    <row r="4" spans="2:42" ht="24.95" customHeight="1" thickBot="1">
      <c r="L4" s="75" t="s">
        <v>124</v>
      </c>
      <c r="M4" s="554">
        <f>(O3+P3)/(M3+O3)</f>
        <v>0.99976638176638166</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C1xx</v>
      </c>
      <c r="C7" s="192" t="str">
        <f>C2</f>
        <v>Non-Safety(Ch.1)</v>
      </c>
      <c r="D7" s="17" t="s">
        <v>3310</v>
      </c>
      <c r="E7" s="18" t="s">
        <v>6</v>
      </c>
      <c r="F7" s="19" t="s">
        <v>200</v>
      </c>
      <c r="G7" s="14" t="s">
        <v>12</v>
      </c>
      <c r="H7" s="15">
        <v>0.8</v>
      </c>
      <c r="I7" s="16" t="s">
        <v>2983</v>
      </c>
      <c r="J7" s="12" t="s">
        <v>3316</v>
      </c>
      <c r="K7" s="16" t="s">
        <v>3227</v>
      </c>
      <c r="L7" s="65" t="s">
        <v>2794</v>
      </c>
      <c r="M7" s="85">
        <v>0.2</v>
      </c>
      <c r="N7" s="15">
        <f t="shared" ref="N7:N13" si="0">IF(K7="Detected", 0.99,0)</f>
        <v>0</v>
      </c>
      <c r="O7" s="78">
        <f t="shared" ref="O7:O13" si="1">IF(I7="Safe", M7*H7,0)</f>
        <v>0.16000000000000003</v>
      </c>
      <c r="P7" s="78">
        <f t="shared" ref="P7:P13" si="2">IF(I7="Dangerous",M7*H7*N7,0)</f>
        <v>0</v>
      </c>
      <c r="Q7" s="153">
        <f t="shared" ref="Q7:Q13" si="3">IF(P7=0,0,M7*H7*(1-N7))</f>
        <v>0</v>
      </c>
      <c r="R7" s="257"/>
    </row>
    <row r="8" spans="2:42" s="3" customFormat="1" ht="27.95" customHeight="1">
      <c r="B8" s="338"/>
      <c r="C8" s="344"/>
      <c r="D8" s="20"/>
      <c r="E8" s="21"/>
      <c r="F8" s="31"/>
      <c r="G8" s="14" t="s">
        <v>13</v>
      </c>
      <c r="H8" s="15">
        <v>0.1</v>
      </c>
      <c r="I8" s="16" t="s">
        <v>19</v>
      </c>
      <c r="J8" s="12" t="s">
        <v>3313</v>
      </c>
      <c r="K8" s="16" t="s">
        <v>18</v>
      </c>
      <c r="L8" s="65" t="s">
        <v>109</v>
      </c>
      <c r="M8" s="85">
        <f t="shared" ref="M8:M23" si="4">M7</f>
        <v>0.2</v>
      </c>
      <c r="N8" s="15">
        <f t="shared" si="0"/>
        <v>0</v>
      </c>
      <c r="O8" s="78">
        <f t="shared" si="1"/>
        <v>2.0000000000000004E-2</v>
      </c>
      <c r="P8" s="78">
        <f t="shared" si="2"/>
        <v>0</v>
      </c>
      <c r="Q8" s="153">
        <f t="shared" si="3"/>
        <v>0</v>
      </c>
      <c r="R8" s="257"/>
    </row>
    <row r="9" spans="2:42" s="3" customFormat="1" ht="27.95" customHeight="1">
      <c r="B9" s="338"/>
      <c r="C9" s="344"/>
      <c r="D9" s="22"/>
      <c r="E9" s="23"/>
      <c r="F9" s="24"/>
      <c r="G9" s="14" t="s">
        <v>14</v>
      </c>
      <c r="H9" s="15">
        <v>0.1</v>
      </c>
      <c r="I9" s="16" t="s">
        <v>3226</v>
      </c>
      <c r="J9" s="12" t="s">
        <v>210</v>
      </c>
      <c r="K9" s="16" t="s">
        <v>18</v>
      </c>
      <c r="L9" s="65" t="s">
        <v>21</v>
      </c>
      <c r="M9" s="85">
        <f t="shared" si="4"/>
        <v>0.2</v>
      </c>
      <c r="N9" s="15">
        <f t="shared" si="0"/>
        <v>0</v>
      </c>
      <c r="O9" s="78">
        <f t="shared" si="1"/>
        <v>2.0000000000000004E-2</v>
      </c>
      <c r="P9" s="78">
        <f t="shared" si="2"/>
        <v>0</v>
      </c>
      <c r="Q9" s="153">
        <f t="shared" si="3"/>
        <v>0</v>
      </c>
      <c r="R9" s="257"/>
    </row>
    <row r="10" spans="2:42" s="3" customFormat="1" ht="27.95" customHeight="1">
      <c r="B10" s="338"/>
      <c r="C10" s="293" t="s">
        <v>3348</v>
      </c>
      <c r="D10" s="17" t="s">
        <v>3314</v>
      </c>
      <c r="E10" s="18" t="s">
        <v>908</v>
      </c>
      <c r="F10" s="19" t="s">
        <v>3315</v>
      </c>
      <c r="G10" s="168" t="s">
        <v>356</v>
      </c>
      <c r="H10" s="164">
        <v>0.25</v>
      </c>
      <c r="I10" s="16" t="s">
        <v>19</v>
      </c>
      <c r="J10" s="12" t="s">
        <v>3312</v>
      </c>
      <c r="K10" s="16" t="s">
        <v>18</v>
      </c>
      <c r="L10" s="65" t="s">
        <v>109</v>
      </c>
      <c r="M10" s="85">
        <v>2</v>
      </c>
      <c r="N10" s="15">
        <f t="shared" si="0"/>
        <v>0</v>
      </c>
      <c r="O10" s="78">
        <f t="shared" si="1"/>
        <v>0.5</v>
      </c>
      <c r="P10" s="78">
        <f t="shared" si="2"/>
        <v>0</v>
      </c>
      <c r="Q10" s="153">
        <f t="shared" si="3"/>
        <v>0</v>
      </c>
      <c r="R10" s="340"/>
    </row>
    <row r="11" spans="2:42" s="3" customFormat="1" ht="27.95" customHeight="1">
      <c r="B11" s="338"/>
      <c r="C11" s="343"/>
      <c r="D11" s="20"/>
      <c r="E11" s="21"/>
      <c r="F11" s="31"/>
      <c r="G11" s="168" t="s">
        <v>886</v>
      </c>
      <c r="H11" s="164">
        <v>0.25</v>
      </c>
      <c r="I11" s="16" t="s">
        <v>19</v>
      </c>
      <c r="J11" s="12" t="s">
        <v>3312</v>
      </c>
      <c r="K11" s="16" t="s">
        <v>18</v>
      </c>
      <c r="L11" s="65" t="s">
        <v>109</v>
      </c>
      <c r="M11" s="85">
        <f>M10</f>
        <v>2</v>
      </c>
      <c r="N11" s="15">
        <f t="shared" si="0"/>
        <v>0</v>
      </c>
      <c r="O11" s="78">
        <f t="shared" si="1"/>
        <v>0.5</v>
      </c>
      <c r="P11" s="78">
        <f t="shared" si="2"/>
        <v>0</v>
      </c>
      <c r="Q11" s="153">
        <f t="shared" si="3"/>
        <v>0</v>
      </c>
      <c r="R11" s="340"/>
    </row>
    <row r="12" spans="2:42" s="3" customFormat="1" ht="27.95" customHeight="1">
      <c r="B12" s="338"/>
      <c r="C12" s="343"/>
      <c r="D12" s="20"/>
      <c r="E12" s="21"/>
      <c r="F12" s="31"/>
      <c r="G12" s="168" t="s">
        <v>887</v>
      </c>
      <c r="H12" s="164">
        <v>0.25</v>
      </c>
      <c r="I12" s="16" t="s">
        <v>19</v>
      </c>
      <c r="J12" s="12" t="s">
        <v>3312</v>
      </c>
      <c r="K12" s="16" t="s">
        <v>18</v>
      </c>
      <c r="L12" s="65" t="s">
        <v>109</v>
      </c>
      <c r="M12" s="85">
        <f>M11</f>
        <v>2</v>
      </c>
      <c r="N12" s="15">
        <f t="shared" si="0"/>
        <v>0</v>
      </c>
      <c r="O12" s="78">
        <f t="shared" si="1"/>
        <v>0.5</v>
      </c>
      <c r="P12" s="78">
        <f t="shared" si="2"/>
        <v>0</v>
      </c>
      <c r="Q12" s="153">
        <f t="shared" si="3"/>
        <v>0</v>
      </c>
      <c r="R12" s="340"/>
    </row>
    <row r="13" spans="2:42" s="3" customFormat="1" ht="27.95" customHeight="1">
      <c r="B13" s="338"/>
      <c r="C13" s="343"/>
      <c r="D13" s="20"/>
      <c r="E13" s="21"/>
      <c r="F13" s="31"/>
      <c r="G13" s="186" t="s">
        <v>359</v>
      </c>
      <c r="H13" s="183">
        <v>0.25</v>
      </c>
      <c r="I13" s="16" t="s">
        <v>19</v>
      </c>
      <c r="J13" s="12" t="s">
        <v>210</v>
      </c>
      <c r="K13" s="16" t="s">
        <v>18</v>
      </c>
      <c r="L13" s="65" t="s">
        <v>109</v>
      </c>
      <c r="M13" s="85">
        <f>M12</f>
        <v>2</v>
      </c>
      <c r="N13" s="15">
        <f t="shared" si="0"/>
        <v>0</v>
      </c>
      <c r="O13" s="78">
        <f t="shared" si="1"/>
        <v>0.5</v>
      </c>
      <c r="P13" s="78">
        <f t="shared" si="2"/>
        <v>0</v>
      </c>
      <c r="Q13" s="153">
        <f t="shared" si="3"/>
        <v>0</v>
      </c>
      <c r="R13" s="340"/>
    </row>
    <row r="14" spans="2:42" s="3" customFormat="1" ht="27.95" customHeight="1">
      <c r="B14" s="338"/>
      <c r="C14" s="293" t="s">
        <v>3349</v>
      </c>
      <c r="D14" s="17" t="s">
        <v>3320</v>
      </c>
      <c r="E14" s="18" t="s">
        <v>6</v>
      </c>
      <c r="F14" s="19" t="s">
        <v>3203</v>
      </c>
      <c r="G14" s="14" t="s">
        <v>12</v>
      </c>
      <c r="H14" s="15">
        <v>0.8</v>
      </c>
      <c r="I14" s="16" t="s">
        <v>2983</v>
      </c>
      <c r="J14" s="12" t="s">
        <v>3327</v>
      </c>
      <c r="K14" s="16" t="s">
        <v>3227</v>
      </c>
      <c r="L14" s="65" t="s">
        <v>2794</v>
      </c>
      <c r="M14" s="85">
        <v>0.2</v>
      </c>
      <c r="N14" s="15">
        <f t="shared" ref="N14:N20" si="5">IF(K14="Detected", 0.99,0)</f>
        <v>0</v>
      </c>
      <c r="O14" s="78">
        <f t="shared" ref="O14:O20" si="6">IF(I14="Safe", M14*H14,0)</f>
        <v>0.16000000000000003</v>
      </c>
      <c r="P14" s="78">
        <f t="shared" ref="P14:P20" si="7">IF(I14="Dangerous",M14*H14*N14,0)</f>
        <v>0</v>
      </c>
      <c r="Q14" s="153">
        <f t="shared" ref="Q14:Q20" si="8">IF(P14=0,0,M14*H14*(1-N14))</f>
        <v>0</v>
      </c>
      <c r="R14" s="257"/>
    </row>
    <row r="15" spans="2:42" s="3" customFormat="1" ht="39.950000000000003" customHeight="1">
      <c r="B15" s="338"/>
      <c r="C15" s="344"/>
      <c r="D15" s="20"/>
      <c r="E15" s="21"/>
      <c r="F15" s="31"/>
      <c r="G15" s="14" t="s">
        <v>13</v>
      </c>
      <c r="H15" s="15">
        <v>0.1</v>
      </c>
      <c r="I15" s="16" t="s">
        <v>19</v>
      </c>
      <c r="J15" s="12" t="s">
        <v>3328</v>
      </c>
      <c r="K15" s="16" t="s">
        <v>18</v>
      </c>
      <c r="L15" s="65" t="s">
        <v>109</v>
      </c>
      <c r="M15" s="85">
        <f t="shared" si="4"/>
        <v>0.2</v>
      </c>
      <c r="N15" s="15">
        <f t="shared" si="5"/>
        <v>0</v>
      </c>
      <c r="O15" s="78">
        <f t="shared" si="6"/>
        <v>2.0000000000000004E-2</v>
      </c>
      <c r="P15" s="78">
        <f t="shared" si="7"/>
        <v>0</v>
      </c>
      <c r="Q15" s="153">
        <f t="shared" si="8"/>
        <v>0</v>
      </c>
      <c r="R15" s="257"/>
    </row>
    <row r="16" spans="2:42" s="3" customFormat="1" ht="27.95" customHeight="1">
      <c r="B16" s="338"/>
      <c r="C16" s="344"/>
      <c r="D16" s="22"/>
      <c r="E16" s="23"/>
      <c r="F16" s="24"/>
      <c r="G16" s="14" t="s">
        <v>14</v>
      </c>
      <c r="H16" s="15">
        <v>0.1</v>
      </c>
      <c r="I16" s="16" t="s">
        <v>3226</v>
      </c>
      <c r="J16" s="12" t="s">
        <v>210</v>
      </c>
      <c r="K16" s="16" t="s">
        <v>18</v>
      </c>
      <c r="L16" s="65" t="s">
        <v>21</v>
      </c>
      <c r="M16" s="85">
        <f t="shared" si="4"/>
        <v>0.2</v>
      </c>
      <c r="N16" s="15">
        <f t="shared" si="5"/>
        <v>0</v>
      </c>
      <c r="O16" s="78">
        <f t="shared" si="6"/>
        <v>2.0000000000000004E-2</v>
      </c>
      <c r="P16" s="78">
        <f t="shared" si="7"/>
        <v>0</v>
      </c>
      <c r="Q16" s="153">
        <f t="shared" si="8"/>
        <v>0</v>
      </c>
      <c r="R16" s="257"/>
    </row>
    <row r="17" spans="2:18" s="3" customFormat="1" ht="27.95" customHeight="1">
      <c r="B17" s="338"/>
      <c r="C17" s="21"/>
      <c r="D17" s="17" t="s">
        <v>3321</v>
      </c>
      <c r="E17" s="18" t="s">
        <v>908</v>
      </c>
      <c r="F17" s="19" t="s">
        <v>3315</v>
      </c>
      <c r="G17" s="168" t="s">
        <v>356</v>
      </c>
      <c r="H17" s="164">
        <v>0.25</v>
      </c>
      <c r="I17" s="16" t="s">
        <v>19</v>
      </c>
      <c r="J17" s="12" t="s">
        <v>3327</v>
      </c>
      <c r="K17" s="16" t="s">
        <v>18</v>
      </c>
      <c r="L17" s="65" t="s">
        <v>109</v>
      </c>
      <c r="M17" s="85">
        <v>2</v>
      </c>
      <c r="N17" s="15">
        <f t="shared" si="5"/>
        <v>0</v>
      </c>
      <c r="O17" s="78">
        <f t="shared" si="6"/>
        <v>0.5</v>
      </c>
      <c r="P17" s="78">
        <f t="shared" si="7"/>
        <v>0</v>
      </c>
      <c r="Q17" s="153">
        <f t="shared" si="8"/>
        <v>0</v>
      </c>
      <c r="R17" s="257"/>
    </row>
    <row r="18" spans="2:18" s="3" customFormat="1" ht="39.950000000000003" customHeight="1">
      <c r="B18" s="338"/>
      <c r="C18" s="344"/>
      <c r="D18" s="20"/>
      <c r="E18" s="21"/>
      <c r="F18" s="31"/>
      <c r="G18" s="168" t="s">
        <v>886</v>
      </c>
      <c r="H18" s="164">
        <v>0.25</v>
      </c>
      <c r="I18" s="16" t="s">
        <v>19</v>
      </c>
      <c r="J18" s="12" t="s">
        <v>3329</v>
      </c>
      <c r="K18" s="16" t="s">
        <v>18</v>
      </c>
      <c r="L18" s="65" t="s">
        <v>109</v>
      </c>
      <c r="M18" s="85">
        <f>M17</f>
        <v>2</v>
      </c>
      <c r="N18" s="15">
        <f t="shared" si="5"/>
        <v>0</v>
      </c>
      <c r="O18" s="78">
        <f t="shared" si="6"/>
        <v>0.5</v>
      </c>
      <c r="P18" s="78">
        <f t="shared" si="7"/>
        <v>0</v>
      </c>
      <c r="Q18" s="153">
        <f t="shared" si="8"/>
        <v>0</v>
      </c>
      <c r="R18" s="257"/>
    </row>
    <row r="19" spans="2:18" s="3" customFormat="1" ht="27.95" customHeight="1">
      <c r="B19" s="338"/>
      <c r="C19" s="344"/>
      <c r="D19" s="20"/>
      <c r="E19" s="21"/>
      <c r="F19" s="31"/>
      <c r="G19" s="168" t="s">
        <v>887</v>
      </c>
      <c r="H19" s="164">
        <v>0.25</v>
      </c>
      <c r="I19" s="16" t="s">
        <v>19</v>
      </c>
      <c r="J19" s="12" t="s">
        <v>3329</v>
      </c>
      <c r="K19" s="16" t="s">
        <v>18</v>
      </c>
      <c r="L19" s="65" t="s">
        <v>109</v>
      </c>
      <c r="M19" s="85">
        <f>M18</f>
        <v>2</v>
      </c>
      <c r="N19" s="15">
        <f t="shared" si="5"/>
        <v>0</v>
      </c>
      <c r="O19" s="78">
        <f t="shared" si="6"/>
        <v>0.5</v>
      </c>
      <c r="P19" s="78">
        <f t="shared" si="7"/>
        <v>0</v>
      </c>
      <c r="Q19" s="153">
        <f t="shared" si="8"/>
        <v>0</v>
      </c>
      <c r="R19" s="257"/>
    </row>
    <row r="20" spans="2:18" s="3" customFormat="1" ht="27.95" customHeight="1">
      <c r="B20" s="338"/>
      <c r="C20" s="344"/>
      <c r="D20" s="20"/>
      <c r="E20" s="21"/>
      <c r="F20" s="31"/>
      <c r="G20" s="186" t="s">
        <v>359</v>
      </c>
      <c r="H20" s="183">
        <v>0.25</v>
      </c>
      <c r="I20" s="16" t="s">
        <v>19</v>
      </c>
      <c r="J20" s="12" t="s">
        <v>210</v>
      </c>
      <c r="K20" s="16" t="s">
        <v>18</v>
      </c>
      <c r="L20" s="65" t="s">
        <v>109</v>
      </c>
      <c r="M20" s="85">
        <f>M19</f>
        <v>2</v>
      </c>
      <c r="N20" s="15">
        <f t="shared" si="5"/>
        <v>0</v>
      </c>
      <c r="O20" s="78">
        <f t="shared" si="6"/>
        <v>0.5</v>
      </c>
      <c r="P20" s="78">
        <f t="shared" si="7"/>
        <v>0</v>
      </c>
      <c r="Q20" s="153">
        <f t="shared" si="8"/>
        <v>0</v>
      </c>
      <c r="R20" s="257"/>
    </row>
    <row r="21" spans="2:18" s="3" customFormat="1" ht="27.95" customHeight="1">
      <c r="B21" s="338"/>
      <c r="C21" s="344"/>
      <c r="D21" s="17" t="s">
        <v>3322</v>
      </c>
      <c r="E21" s="18" t="s">
        <v>6</v>
      </c>
      <c r="F21" s="19" t="s">
        <v>3323</v>
      </c>
      <c r="G21" s="14" t="s">
        <v>12</v>
      </c>
      <c r="H21" s="15">
        <v>0.8</v>
      </c>
      <c r="I21" s="16" t="s">
        <v>2983</v>
      </c>
      <c r="J21" s="12" t="s">
        <v>3327</v>
      </c>
      <c r="K21" s="16" t="s">
        <v>3227</v>
      </c>
      <c r="L21" s="65" t="s">
        <v>2794</v>
      </c>
      <c r="M21" s="85">
        <v>0.2</v>
      </c>
      <c r="N21" s="15">
        <f t="shared" ref="N21:N44" si="9">IF(K21="Detected", 0.99,0)</f>
        <v>0</v>
      </c>
      <c r="O21" s="78">
        <f t="shared" ref="O21:O44" si="10">IF(I21="Safe", M21*H21,0)</f>
        <v>0.16000000000000003</v>
      </c>
      <c r="P21" s="78">
        <f t="shared" ref="P21:P44" si="11">IF(I21="Dangerous",M21*H21*N21,0)</f>
        <v>0</v>
      </c>
      <c r="Q21" s="153">
        <f t="shared" ref="Q21:Q44" si="12">IF(P21=0,0,M21*H21*(1-N21))</f>
        <v>0</v>
      </c>
      <c r="R21" s="257"/>
    </row>
    <row r="22" spans="2:18" s="3" customFormat="1" ht="27.95" customHeight="1">
      <c r="B22" s="338"/>
      <c r="C22" s="344"/>
      <c r="D22" s="20"/>
      <c r="E22" s="21"/>
      <c r="F22" s="31"/>
      <c r="G22" s="14" t="s">
        <v>13</v>
      </c>
      <c r="H22" s="15">
        <v>0.1</v>
      </c>
      <c r="I22" s="16" t="s">
        <v>19</v>
      </c>
      <c r="J22" s="12" t="s">
        <v>3328</v>
      </c>
      <c r="K22" s="16" t="s">
        <v>18</v>
      </c>
      <c r="L22" s="65" t="s">
        <v>109</v>
      </c>
      <c r="M22" s="85">
        <f t="shared" si="4"/>
        <v>0.2</v>
      </c>
      <c r="N22" s="15">
        <f t="shared" si="9"/>
        <v>0</v>
      </c>
      <c r="O22" s="78">
        <f t="shared" si="10"/>
        <v>2.0000000000000004E-2</v>
      </c>
      <c r="P22" s="78">
        <f t="shared" si="11"/>
        <v>0</v>
      </c>
      <c r="Q22" s="153">
        <f t="shared" si="12"/>
        <v>0</v>
      </c>
      <c r="R22" s="257"/>
    </row>
    <row r="23" spans="2:18" s="3" customFormat="1" ht="27.95" customHeight="1">
      <c r="B23" s="338"/>
      <c r="C23" s="344"/>
      <c r="D23" s="22"/>
      <c r="E23" s="23"/>
      <c r="F23" s="24"/>
      <c r="G23" s="14" t="s">
        <v>14</v>
      </c>
      <c r="H23" s="15">
        <v>0.1</v>
      </c>
      <c r="I23" s="16" t="s">
        <v>3226</v>
      </c>
      <c r="J23" s="12" t="s">
        <v>210</v>
      </c>
      <c r="K23" s="16" t="s">
        <v>18</v>
      </c>
      <c r="L23" s="65" t="s">
        <v>21</v>
      </c>
      <c r="M23" s="85">
        <f t="shared" si="4"/>
        <v>0.2</v>
      </c>
      <c r="N23" s="15">
        <f t="shared" si="9"/>
        <v>0</v>
      </c>
      <c r="O23" s="78">
        <f t="shared" si="10"/>
        <v>2.0000000000000004E-2</v>
      </c>
      <c r="P23" s="78">
        <f t="shared" si="11"/>
        <v>0</v>
      </c>
      <c r="Q23" s="153">
        <f t="shared" si="12"/>
        <v>0</v>
      </c>
      <c r="R23" s="257"/>
    </row>
    <row r="24" spans="2:18" s="3" customFormat="1" ht="27.95" customHeight="1">
      <c r="B24" s="338"/>
      <c r="C24" s="344"/>
      <c r="D24" s="17" t="s">
        <v>3330</v>
      </c>
      <c r="E24" s="18" t="s">
        <v>3331</v>
      </c>
      <c r="F24" s="19" t="s">
        <v>1802</v>
      </c>
      <c r="G24" s="168" t="s">
        <v>356</v>
      </c>
      <c r="H24" s="164">
        <v>0.25</v>
      </c>
      <c r="I24" s="165" t="s">
        <v>3226</v>
      </c>
      <c r="J24" s="12" t="s">
        <v>3327</v>
      </c>
      <c r="K24" s="16" t="s">
        <v>3227</v>
      </c>
      <c r="L24" s="65" t="s">
        <v>3334</v>
      </c>
      <c r="M24" s="85">
        <v>2</v>
      </c>
      <c r="N24" s="15">
        <f t="shared" si="9"/>
        <v>0</v>
      </c>
      <c r="O24" s="78">
        <f t="shared" si="10"/>
        <v>0.5</v>
      </c>
      <c r="P24" s="78">
        <f t="shared" si="11"/>
        <v>0</v>
      </c>
      <c r="Q24" s="153">
        <f t="shared" si="12"/>
        <v>0</v>
      </c>
      <c r="R24" s="257"/>
    </row>
    <row r="25" spans="2:18" s="3" customFormat="1" ht="27.95" customHeight="1">
      <c r="B25" s="338"/>
      <c r="C25" s="344"/>
      <c r="D25" s="29"/>
      <c r="E25" s="30"/>
      <c r="F25" s="33"/>
      <c r="G25" s="168" t="s">
        <v>886</v>
      </c>
      <c r="H25" s="164">
        <v>0.25</v>
      </c>
      <c r="I25" s="165" t="s">
        <v>3226</v>
      </c>
      <c r="J25" s="12" t="s">
        <v>3328</v>
      </c>
      <c r="K25" s="16" t="s">
        <v>3227</v>
      </c>
      <c r="L25" s="65" t="s">
        <v>2794</v>
      </c>
      <c r="M25" s="85">
        <f>M24</f>
        <v>2</v>
      </c>
      <c r="N25" s="15">
        <f t="shared" si="9"/>
        <v>0</v>
      </c>
      <c r="O25" s="78">
        <f t="shared" si="10"/>
        <v>0.5</v>
      </c>
      <c r="P25" s="78">
        <f t="shared" si="11"/>
        <v>0</v>
      </c>
      <c r="Q25" s="153">
        <f t="shared" si="12"/>
        <v>0</v>
      </c>
      <c r="R25" s="257"/>
    </row>
    <row r="26" spans="2:18" s="3" customFormat="1" ht="27.95" customHeight="1">
      <c r="B26" s="338"/>
      <c r="C26" s="344"/>
      <c r="D26" s="29"/>
      <c r="E26" s="30"/>
      <c r="F26" s="33"/>
      <c r="G26" s="168" t="s">
        <v>887</v>
      </c>
      <c r="H26" s="164">
        <v>0.25</v>
      </c>
      <c r="I26" s="165" t="s">
        <v>19</v>
      </c>
      <c r="J26" s="12" t="s">
        <v>3328</v>
      </c>
      <c r="K26" s="16" t="s">
        <v>3333</v>
      </c>
      <c r="L26" s="65" t="s">
        <v>2794</v>
      </c>
      <c r="M26" s="85">
        <f>M25</f>
        <v>2</v>
      </c>
      <c r="N26" s="15">
        <f t="shared" si="9"/>
        <v>0</v>
      </c>
      <c r="O26" s="78">
        <f t="shared" si="10"/>
        <v>0.5</v>
      </c>
      <c r="P26" s="78">
        <f t="shared" si="11"/>
        <v>0</v>
      </c>
      <c r="Q26" s="153">
        <f t="shared" si="12"/>
        <v>0</v>
      </c>
      <c r="R26" s="257"/>
    </row>
    <row r="27" spans="2:18" s="3" customFormat="1" ht="27.95" customHeight="1">
      <c r="B27" s="338"/>
      <c r="C27" s="344"/>
      <c r="D27" s="29"/>
      <c r="E27" s="30"/>
      <c r="F27" s="33"/>
      <c r="G27" s="186" t="s">
        <v>359</v>
      </c>
      <c r="H27" s="183">
        <v>0.25</v>
      </c>
      <c r="I27" s="179" t="s">
        <v>19</v>
      </c>
      <c r="J27" s="12" t="s">
        <v>3311</v>
      </c>
      <c r="K27" s="16" t="s">
        <v>3227</v>
      </c>
      <c r="L27" s="65" t="s">
        <v>3335</v>
      </c>
      <c r="M27" s="85">
        <f>M26</f>
        <v>2</v>
      </c>
      <c r="N27" s="15">
        <f t="shared" si="9"/>
        <v>0</v>
      </c>
      <c r="O27" s="78">
        <f t="shared" si="10"/>
        <v>0.5</v>
      </c>
      <c r="P27" s="78">
        <f t="shared" si="11"/>
        <v>0</v>
      </c>
      <c r="Q27" s="153">
        <f t="shared" si="12"/>
        <v>0</v>
      </c>
      <c r="R27" s="257"/>
    </row>
    <row r="28" spans="2:18" s="3" customFormat="1" ht="27.95" customHeight="1">
      <c r="B28" s="338"/>
      <c r="C28" s="293" t="s">
        <v>3352</v>
      </c>
      <c r="D28" s="17" t="s">
        <v>30</v>
      </c>
      <c r="E28" s="18" t="s">
        <v>6</v>
      </c>
      <c r="F28" s="19" t="s">
        <v>3323</v>
      </c>
      <c r="G28" s="14" t="s">
        <v>12</v>
      </c>
      <c r="H28" s="15">
        <v>0.8</v>
      </c>
      <c r="I28" s="16" t="s">
        <v>2983</v>
      </c>
      <c r="J28" s="12" t="s">
        <v>3353</v>
      </c>
      <c r="K28" s="16" t="s">
        <v>3227</v>
      </c>
      <c r="L28" s="65" t="s">
        <v>2794</v>
      </c>
      <c r="M28" s="85">
        <v>0.2</v>
      </c>
      <c r="N28" s="15">
        <f t="shared" si="9"/>
        <v>0</v>
      </c>
      <c r="O28" s="78">
        <f t="shared" si="10"/>
        <v>0.16000000000000003</v>
      </c>
      <c r="P28" s="78">
        <f t="shared" si="11"/>
        <v>0</v>
      </c>
      <c r="Q28" s="153">
        <f t="shared" si="12"/>
        <v>0</v>
      </c>
      <c r="R28" s="257"/>
    </row>
    <row r="29" spans="2:18" s="3" customFormat="1" ht="27.95" customHeight="1">
      <c r="B29" s="338"/>
      <c r="C29" s="344"/>
      <c r="D29" s="20"/>
      <c r="E29" s="21"/>
      <c r="F29" s="31"/>
      <c r="G29" s="14" t="s">
        <v>13</v>
      </c>
      <c r="H29" s="15">
        <v>0.1</v>
      </c>
      <c r="I29" s="16" t="s">
        <v>19</v>
      </c>
      <c r="J29" s="12" t="s">
        <v>3354</v>
      </c>
      <c r="K29" s="16" t="s">
        <v>18</v>
      </c>
      <c r="L29" s="65" t="s">
        <v>109</v>
      </c>
      <c r="M29" s="85">
        <f t="shared" ref="M29:M36" si="13">M28</f>
        <v>0.2</v>
      </c>
      <c r="N29" s="15">
        <f t="shared" si="9"/>
        <v>0</v>
      </c>
      <c r="O29" s="78">
        <f t="shared" si="10"/>
        <v>2.0000000000000004E-2</v>
      </c>
      <c r="P29" s="78">
        <f t="shared" si="11"/>
        <v>0</v>
      </c>
      <c r="Q29" s="153">
        <f t="shared" si="12"/>
        <v>0</v>
      </c>
      <c r="R29" s="257"/>
    </row>
    <row r="30" spans="2:18" s="3" customFormat="1" ht="27.95" customHeight="1">
      <c r="B30" s="338"/>
      <c r="C30" s="344"/>
      <c r="D30" s="22"/>
      <c r="E30" s="23"/>
      <c r="F30" s="24"/>
      <c r="G30" s="14" t="s">
        <v>14</v>
      </c>
      <c r="H30" s="15">
        <v>0.1</v>
      </c>
      <c r="I30" s="16" t="s">
        <v>3226</v>
      </c>
      <c r="J30" s="12" t="s">
        <v>210</v>
      </c>
      <c r="K30" s="16" t="s">
        <v>18</v>
      </c>
      <c r="L30" s="65" t="s">
        <v>21</v>
      </c>
      <c r="M30" s="85">
        <f t="shared" si="13"/>
        <v>0.2</v>
      </c>
      <c r="N30" s="15">
        <f t="shared" si="9"/>
        <v>0</v>
      </c>
      <c r="O30" s="78">
        <f t="shared" si="10"/>
        <v>2.0000000000000004E-2</v>
      </c>
      <c r="P30" s="78">
        <f t="shared" si="11"/>
        <v>0</v>
      </c>
      <c r="Q30" s="153">
        <f t="shared" si="12"/>
        <v>0</v>
      </c>
      <c r="R30" s="257"/>
    </row>
    <row r="31" spans="2:18" s="3" customFormat="1" ht="27.95" customHeight="1">
      <c r="B31" s="338"/>
      <c r="C31" s="344"/>
      <c r="D31" s="17" t="s">
        <v>3355</v>
      </c>
      <c r="E31" s="18" t="s">
        <v>6</v>
      </c>
      <c r="F31" s="19" t="s">
        <v>3323</v>
      </c>
      <c r="G31" s="14" t="s">
        <v>12</v>
      </c>
      <c r="H31" s="15">
        <v>0.8</v>
      </c>
      <c r="I31" s="16" t="s">
        <v>2983</v>
      </c>
      <c r="J31" s="12" t="s">
        <v>3353</v>
      </c>
      <c r="K31" s="16" t="s">
        <v>3227</v>
      </c>
      <c r="L31" s="65" t="s">
        <v>2794</v>
      </c>
      <c r="M31" s="85">
        <v>0.2</v>
      </c>
      <c r="N31" s="15">
        <f t="shared" si="9"/>
        <v>0</v>
      </c>
      <c r="O31" s="78">
        <f t="shared" si="10"/>
        <v>0.16000000000000003</v>
      </c>
      <c r="P31" s="78">
        <f t="shared" si="11"/>
        <v>0</v>
      </c>
      <c r="Q31" s="153">
        <f t="shared" si="12"/>
        <v>0</v>
      </c>
      <c r="R31" s="257"/>
    </row>
    <row r="32" spans="2:18" s="3" customFormat="1" ht="27.95" customHeight="1">
      <c r="B32" s="338"/>
      <c r="C32" s="344"/>
      <c r="D32" s="20"/>
      <c r="E32" s="21"/>
      <c r="F32" s="31"/>
      <c r="G32" s="14" t="s">
        <v>13</v>
      </c>
      <c r="H32" s="15">
        <v>0.1</v>
      </c>
      <c r="I32" s="16" t="s">
        <v>19</v>
      </c>
      <c r="J32" s="12" t="s">
        <v>3354</v>
      </c>
      <c r="K32" s="16" t="s">
        <v>18</v>
      </c>
      <c r="L32" s="65" t="s">
        <v>109</v>
      </c>
      <c r="M32" s="85">
        <f t="shared" si="13"/>
        <v>0.2</v>
      </c>
      <c r="N32" s="15">
        <f t="shared" si="9"/>
        <v>0</v>
      </c>
      <c r="O32" s="78">
        <f t="shared" si="10"/>
        <v>2.0000000000000004E-2</v>
      </c>
      <c r="P32" s="78">
        <f t="shared" si="11"/>
        <v>0</v>
      </c>
      <c r="Q32" s="153">
        <f t="shared" si="12"/>
        <v>0</v>
      </c>
      <c r="R32" s="257"/>
    </row>
    <row r="33" spans="2:18" s="3" customFormat="1" ht="27.95" customHeight="1">
      <c r="B33" s="338"/>
      <c r="C33" s="344"/>
      <c r="D33" s="22"/>
      <c r="E33" s="23"/>
      <c r="F33" s="24"/>
      <c r="G33" s="14" t="s">
        <v>14</v>
      </c>
      <c r="H33" s="15">
        <v>0.1</v>
      </c>
      <c r="I33" s="16" t="s">
        <v>3226</v>
      </c>
      <c r="J33" s="12" t="s">
        <v>210</v>
      </c>
      <c r="K33" s="16" t="s">
        <v>18</v>
      </c>
      <c r="L33" s="65" t="s">
        <v>21</v>
      </c>
      <c r="M33" s="85">
        <f t="shared" si="13"/>
        <v>0.2</v>
      </c>
      <c r="N33" s="15">
        <f t="shared" si="9"/>
        <v>0</v>
      </c>
      <c r="O33" s="78">
        <f t="shared" si="10"/>
        <v>2.0000000000000004E-2</v>
      </c>
      <c r="P33" s="78">
        <f t="shared" si="11"/>
        <v>0</v>
      </c>
      <c r="Q33" s="153">
        <f t="shared" si="12"/>
        <v>0</v>
      </c>
      <c r="R33" s="257"/>
    </row>
    <row r="34" spans="2:18" s="3" customFormat="1" ht="27.95" customHeight="1">
      <c r="B34" s="338"/>
      <c r="C34" s="344"/>
      <c r="D34" s="17" t="s">
        <v>3356</v>
      </c>
      <c r="E34" s="18" t="s">
        <v>6</v>
      </c>
      <c r="F34" s="19" t="s">
        <v>3323</v>
      </c>
      <c r="G34" s="14" t="s">
        <v>12</v>
      </c>
      <c r="H34" s="15">
        <v>0.8</v>
      </c>
      <c r="I34" s="16" t="s">
        <v>2983</v>
      </c>
      <c r="J34" s="12" t="s">
        <v>3353</v>
      </c>
      <c r="K34" s="16" t="s">
        <v>3227</v>
      </c>
      <c r="L34" s="65" t="s">
        <v>2794</v>
      </c>
      <c r="M34" s="85">
        <v>0.2</v>
      </c>
      <c r="N34" s="15">
        <f t="shared" si="9"/>
        <v>0</v>
      </c>
      <c r="O34" s="78">
        <f t="shared" si="10"/>
        <v>0.16000000000000003</v>
      </c>
      <c r="P34" s="78">
        <f t="shared" si="11"/>
        <v>0</v>
      </c>
      <c r="Q34" s="153">
        <f t="shared" si="12"/>
        <v>0</v>
      </c>
      <c r="R34" s="257"/>
    </row>
    <row r="35" spans="2:18" s="3" customFormat="1" ht="27.95" customHeight="1">
      <c r="B35" s="338"/>
      <c r="C35" s="344"/>
      <c r="D35" s="20"/>
      <c r="E35" s="21"/>
      <c r="F35" s="31"/>
      <c r="G35" s="14" t="s">
        <v>13</v>
      </c>
      <c r="H35" s="15">
        <v>0.1</v>
      </c>
      <c r="I35" s="16" t="s">
        <v>19</v>
      </c>
      <c r="J35" s="12" t="s">
        <v>3354</v>
      </c>
      <c r="K35" s="16" t="s">
        <v>18</v>
      </c>
      <c r="L35" s="65" t="s">
        <v>109</v>
      </c>
      <c r="M35" s="85">
        <f t="shared" si="13"/>
        <v>0.2</v>
      </c>
      <c r="N35" s="15">
        <f t="shared" si="9"/>
        <v>0</v>
      </c>
      <c r="O35" s="78">
        <f t="shared" si="10"/>
        <v>2.0000000000000004E-2</v>
      </c>
      <c r="P35" s="78">
        <f t="shared" si="11"/>
        <v>0</v>
      </c>
      <c r="Q35" s="153">
        <f t="shared" si="12"/>
        <v>0</v>
      </c>
      <c r="R35" s="257"/>
    </row>
    <row r="36" spans="2:18" s="3" customFormat="1" ht="27.95" customHeight="1">
      <c r="B36" s="338"/>
      <c r="C36" s="344"/>
      <c r="D36" s="22"/>
      <c r="E36" s="23"/>
      <c r="F36" s="24"/>
      <c r="G36" s="14" t="s">
        <v>14</v>
      </c>
      <c r="H36" s="15">
        <v>0.1</v>
      </c>
      <c r="I36" s="16" t="s">
        <v>3226</v>
      </c>
      <c r="J36" s="12" t="s">
        <v>210</v>
      </c>
      <c r="K36" s="16" t="s">
        <v>18</v>
      </c>
      <c r="L36" s="65" t="s">
        <v>21</v>
      </c>
      <c r="M36" s="85">
        <f t="shared" si="13"/>
        <v>0.2</v>
      </c>
      <c r="N36" s="15">
        <f t="shared" si="9"/>
        <v>0</v>
      </c>
      <c r="O36" s="78">
        <f t="shared" si="10"/>
        <v>2.0000000000000004E-2</v>
      </c>
      <c r="P36" s="78">
        <f t="shared" si="11"/>
        <v>0</v>
      </c>
      <c r="Q36" s="153">
        <f t="shared" si="12"/>
        <v>0</v>
      </c>
      <c r="R36" s="257"/>
    </row>
    <row r="37" spans="2:18" s="3" customFormat="1" ht="27.95" customHeight="1">
      <c r="B37" s="338"/>
      <c r="C37" s="344"/>
      <c r="D37" s="17" t="s">
        <v>136</v>
      </c>
      <c r="E37" s="18" t="s">
        <v>908</v>
      </c>
      <c r="F37" s="19" t="s">
        <v>3605</v>
      </c>
      <c r="G37" s="168" t="s">
        <v>356</v>
      </c>
      <c r="H37" s="164">
        <v>0.25</v>
      </c>
      <c r="I37" s="16" t="s">
        <v>19</v>
      </c>
      <c r="J37" s="12" t="s">
        <v>3357</v>
      </c>
      <c r="K37" s="16" t="s">
        <v>18</v>
      </c>
      <c r="L37" s="65" t="s">
        <v>109</v>
      </c>
      <c r="M37" s="85">
        <v>2</v>
      </c>
      <c r="N37" s="15">
        <f t="shared" si="9"/>
        <v>0</v>
      </c>
      <c r="O37" s="78">
        <f t="shared" si="10"/>
        <v>0.5</v>
      </c>
      <c r="P37" s="78">
        <f t="shared" si="11"/>
        <v>0</v>
      </c>
      <c r="Q37" s="153">
        <f t="shared" si="12"/>
        <v>0</v>
      </c>
      <c r="R37" s="257"/>
    </row>
    <row r="38" spans="2:18" s="3" customFormat="1" ht="27.95" customHeight="1">
      <c r="B38" s="338"/>
      <c r="C38" s="344"/>
      <c r="D38" s="20"/>
      <c r="E38" s="21"/>
      <c r="F38" s="31"/>
      <c r="G38" s="168" t="s">
        <v>886</v>
      </c>
      <c r="H38" s="164">
        <v>0.25</v>
      </c>
      <c r="I38" s="16" t="s">
        <v>19</v>
      </c>
      <c r="J38" s="12" t="s">
        <v>3358</v>
      </c>
      <c r="K38" s="16" t="s">
        <v>18</v>
      </c>
      <c r="L38" s="65" t="s">
        <v>109</v>
      </c>
      <c r="M38" s="85">
        <f>M37</f>
        <v>2</v>
      </c>
      <c r="N38" s="15">
        <f t="shared" si="9"/>
        <v>0</v>
      </c>
      <c r="O38" s="78">
        <f t="shared" si="10"/>
        <v>0.5</v>
      </c>
      <c r="P38" s="78">
        <f t="shared" si="11"/>
        <v>0</v>
      </c>
      <c r="Q38" s="153">
        <f t="shared" si="12"/>
        <v>0</v>
      </c>
      <c r="R38" s="257"/>
    </row>
    <row r="39" spans="2:18" s="3" customFormat="1" ht="27.95" customHeight="1">
      <c r="B39" s="338"/>
      <c r="C39" s="344"/>
      <c r="D39" s="20"/>
      <c r="E39" s="21"/>
      <c r="F39" s="31"/>
      <c r="G39" s="168" t="s">
        <v>887</v>
      </c>
      <c r="H39" s="164">
        <v>0.25</v>
      </c>
      <c r="I39" s="16" t="s">
        <v>19</v>
      </c>
      <c r="J39" s="12" t="s">
        <v>3358</v>
      </c>
      <c r="K39" s="16" t="s">
        <v>18</v>
      </c>
      <c r="L39" s="65" t="s">
        <v>109</v>
      </c>
      <c r="M39" s="85">
        <f>M38</f>
        <v>2</v>
      </c>
      <c r="N39" s="15">
        <f t="shared" si="9"/>
        <v>0</v>
      </c>
      <c r="O39" s="78">
        <f t="shared" si="10"/>
        <v>0.5</v>
      </c>
      <c r="P39" s="78">
        <f t="shared" si="11"/>
        <v>0</v>
      </c>
      <c r="Q39" s="153">
        <f t="shared" si="12"/>
        <v>0</v>
      </c>
      <c r="R39" s="257"/>
    </row>
    <row r="40" spans="2:18" s="3" customFormat="1" ht="27.95" customHeight="1">
      <c r="B40" s="338"/>
      <c r="C40" s="344"/>
      <c r="D40" s="20"/>
      <c r="E40" s="21"/>
      <c r="F40" s="31"/>
      <c r="G40" s="186" t="s">
        <v>359</v>
      </c>
      <c r="H40" s="183">
        <v>0.25</v>
      </c>
      <c r="I40" s="91" t="s">
        <v>19</v>
      </c>
      <c r="J40" s="92" t="s">
        <v>210</v>
      </c>
      <c r="K40" s="91" t="s">
        <v>18</v>
      </c>
      <c r="L40" s="173" t="s">
        <v>109</v>
      </c>
      <c r="M40" s="93">
        <f>M39</f>
        <v>2</v>
      </c>
      <c r="N40" s="172">
        <f t="shared" si="9"/>
        <v>0</v>
      </c>
      <c r="O40" s="174">
        <f t="shared" si="10"/>
        <v>0.5</v>
      </c>
      <c r="P40" s="174">
        <f t="shared" si="11"/>
        <v>0</v>
      </c>
      <c r="Q40" s="175">
        <f t="shared" si="12"/>
        <v>0</v>
      </c>
      <c r="R40" s="257"/>
    </row>
    <row r="41" spans="2:18" s="3" customFormat="1" ht="27.95" customHeight="1">
      <c r="B41" s="338"/>
      <c r="C41" s="293" t="s">
        <v>3363</v>
      </c>
      <c r="D41" s="17" t="s">
        <v>3364</v>
      </c>
      <c r="E41" s="18" t="s">
        <v>1217</v>
      </c>
      <c r="F41" s="19" t="s">
        <v>2031</v>
      </c>
      <c r="G41" s="14" t="s">
        <v>12</v>
      </c>
      <c r="H41" s="15">
        <v>0.7</v>
      </c>
      <c r="I41" s="286" t="s">
        <v>3226</v>
      </c>
      <c r="J41" s="277" t="s">
        <v>3374</v>
      </c>
      <c r="K41" s="286" t="s">
        <v>18</v>
      </c>
      <c r="L41" s="276" t="s">
        <v>2794</v>
      </c>
      <c r="M41" s="292">
        <v>0.1</v>
      </c>
      <c r="N41" s="15">
        <f t="shared" si="9"/>
        <v>0</v>
      </c>
      <c r="O41" s="78">
        <f t="shared" si="10"/>
        <v>6.9999999999999993E-2</v>
      </c>
      <c r="P41" s="78">
        <f t="shared" si="11"/>
        <v>0</v>
      </c>
      <c r="Q41" s="81">
        <f t="shared" si="12"/>
        <v>0</v>
      </c>
      <c r="R41" s="257"/>
    </row>
    <row r="42" spans="2:18" s="3" customFormat="1" ht="27.95" customHeight="1">
      <c r="B42" s="338"/>
      <c r="C42" s="344"/>
      <c r="D42" s="20"/>
      <c r="E42" s="21"/>
      <c r="F42" s="31"/>
      <c r="G42" s="25" t="s">
        <v>13</v>
      </c>
      <c r="H42" s="26">
        <v>0.1</v>
      </c>
      <c r="I42" s="286" t="s">
        <v>19</v>
      </c>
      <c r="J42" s="277" t="s">
        <v>3374</v>
      </c>
      <c r="K42" s="286" t="s">
        <v>18</v>
      </c>
      <c r="L42" s="276" t="s">
        <v>109</v>
      </c>
      <c r="M42" s="292">
        <f>M41</f>
        <v>0.1</v>
      </c>
      <c r="N42" s="15">
        <f t="shared" si="9"/>
        <v>0</v>
      </c>
      <c r="O42" s="78">
        <f t="shared" si="10"/>
        <v>1.0000000000000002E-2</v>
      </c>
      <c r="P42" s="78">
        <f t="shared" si="11"/>
        <v>0</v>
      </c>
      <c r="Q42" s="81">
        <f t="shared" si="12"/>
        <v>0</v>
      </c>
      <c r="R42" s="257"/>
    </row>
    <row r="43" spans="2:18" s="3" customFormat="1" ht="27.95" customHeight="1">
      <c r="B43" s="338"/>
      <c r="C43" s="344"/>
      <c r="D43" s="20"/>
      <c r="E43" s="21"/>
      <c r="F43" s="31"/>
      <c r="G43" s="32" t="s">
        <v>54</v>
      </c>
      <c r="H43" s="26">
        <v>0.1</v>
      </c>
      <c r="I43" s="286" t="s">
        <v>3226</v>
      </c>
      <c r="J43" s="277" t="s">
        <v>3374</v>
      </c>
      <c r="K43" s="286" t="s">
        <v>3227</v>
      </c>
      <c r="L43" s="276" t="s">
        <v>21</v>
      </c>
      <c r="M43" s="292">
        <f>M42</f>
        <v>0.1</v>
      </c>
      <c r="N43" s="15">
        <f t="shared" si="9"/>
        <v>0</v>
      </c>
      <c r="O43" s="78">
        <f t="shared" si="10"/>
        <v>1.0000000000000002E-2</v>
      </c>
      <c r="P43" s="78">
        <f t="shared" si="11"/>
        <v>0</v>
      </c>
      <c r="Q43" s="81">
        <f t="shared" si="12"/>
        <v>0</v>
      </c>
      <c r="R43" s="257"/>
    </row>
    <row r="44" spans="2:18" s="3" customFormat="1" ht="27.95" customHeight="1">
      <c r="B44" s="338"/>
      <c r="C44" s="344"/>
      <c r="D44" s="20"/>
      <c r="E44" s="21"/>
      <c r="F44" s="31"/>
      <c r="G44" s="25" t="s">
        <v>55</v>
      </c>
      <c r="H44" s="26">
        <v>0.1</v>
      </c>
      <c r="I44" s="286" t="s">
        <v>3226</v>
      </c>
      <c r="J44" s="277" t="s">
        <v>3374</v>
      </c>
      <c r="K44" s="286" t="s">
        <v>18</v>
      </c>
      <c r="L44" s="276" t="s">
        <v>2794</v>
      </c>
      <c r="M44" s="292">
        <f>M43</f>
        <v>0.1</v>
      </c>
      <c r="N44" s="15">
        <f t="shared" si="9"/>
        <v>0</v>
      </c>
      <c r="O44" s="78">
        <f t="shared" si="10"/>
        <v>1.0000000000000002E-2</v>
      </c>
      <c r="P44" s="78">
        <f t="shared" si="11"/>
        <v>0</v>
      </c>
      <c r="Q44" s="81">
        <f t="shared" si="12"/>
        <v>0</v>
      </c>
      <c r="R44" s="257"/>
    </row>
    <row r="45" spans="2:18" s="3" customFormat="1" ht="27.95" customHeight="1">
      <c r="B45" s="338"/>
      <c r="C45" s="344"/>
      <c r="D45" s="17" t="s">
        <v>3365</v>
      </c>
      <c r="E45" s="18" t="s">
        <v>6</v>
      </c>
      <c r="F45" s="19" t="s">
        <v>905</v>
      </c>
      <c r="G45" s="14" t="s">
        <v>12</v>
      </c>
      <c r="H45" s="15">
        <v>0.8</v>
      </c>
      <c r="I45" s="275" t="s">
        <v>2983</v>
      </c>
      <c r="J45" s="277" t="s">
        <v>3374</v>
      </c>
      <c r="K45" s="275" t="s">
        <v>3227</v>
      </c>
      <c r="L45" s="276" t="s">
        <v>2794</v>
      </c>
      <c r="M45" s="85">
        <v>0.2</v>
      </c>
      <c r="N45" s="15">
        <f t="shared" ref="N45:N54" si="14">IF(K45="Detected", 0.99,0)</f>
        <v>0</v>
      </c>
      <c r="O45" s="78">
        <f t="shared" ref="O45:O54" si="15">IF(I45="Safe", M45*H45,0)</f>
        <v>0.16000000000000003</v>
      </c>
      <c r="P45" s="78">
        <f t="shared" ref="P45:P54" si="16">IF(I45="Dangerous",M45*H45*N45,0)</f>
        <v>0</v>
      </c>
      <c r="Q45" s="153">
        <f t="shared" ref="Q45:Q54" si="17">IF(P45=0,0,M45*H45*(1-N45))</f>
        <v>0</v>
      </c>
      <c r="R45" s="257"/>
    </row>
    <row r="46" spans="2:18" s="3" customFormat="1" ht="27.95" customHeight="1">
      <c r="B46" s="338"/>
      <c r="C46" s="344"/>
      <c r="D46" s="20"/>
      <c r="E46" s="21"/>
      <c r="F46" s="31"/>
      <c r="G46" s="14" t="s">
        <v>13</v>
      </c>
      <c r="H46" s="15">
        <v>0.1</v>
      </c>
      <c r="I46" s="275" t="s">
        <v>19</v>
      </c>
      <c r="J46" s="274" t="s">
        <v>210</v>
      </c>
      <c r="K46" s="275" t="s">
        <v>18</v>
      </c>
      <c r="L46" s="276" t="s">
        <v>109</v>
      </c>
      <c r="M46" s="85">
        <f t="shared" ref="M46:M47" si="18">M45</f>
        <v>0.2</v>
      </c>
      <c r="N46" s="15">
        <f t="shared" si="14"/>
        <v>0</v>
      </c>
      <c r="O46" s="78">
        <f t="shared" si="15"/>
        <v>2.0000000000000004E-2</v>
      </c>
      <c r="P46" s="78">
        <f t="shared" si="16"/>
        <v>0</v>
      </c>
      <c r="Q46" s="153">
        <f t="shared" si="17"/>
        <v>0</v>
      </c>
      <c r="R46" s="257"/>
    </row>
    <row r="47" spans="2:18" s="3" customFormat="1" ht="27.95" customHeight="1">
      <c r="B47" s="338"/>
      <c r="C47" s="344"/>
      <c r="D47" s="22"/>
      <c r="E47" s="23"/>
      <c r="F47" s="24"/>
      <c r="G47" s="14" t="s">
        <v>14</v>
      </c>
      <c r="H47" s="15">
        <v>0.1</v>
      </c>
      <c r="I47" s="275" t="s">
        <v>3226</v>
      </c>
      <c r="J47" s="274" t="s">
        <v>210</v>
      </c>
      <c r="K47" s="275" t="s">
        <v>18</v>
      </c>
      <c r="L47" s="276" t="s">
        <v>21</v>
      </c>
      <c r="M47" s="85">
        <f t="shared" si="18"/>
        <v>0.2</v>
      </c>
      <c r="N47" s="15">
        <f t="shared" si="14"/>
        <v>0</v>
      </c>
      <c r="O47" s="78">
        <f t="shared" si="15"/>
        <v>2.0000000000000004E-2</v>
      </c>
      <c r="P47" s="78">
        <f t="shared" si="16"/>
        <v>0</v>
      </c>
      <c r="Q47" s="153">
        <f t="shared" si="17"/>
        <v>0</v>
      </c>
      <c r="R47" s="257"/>
    </row>
    <row r="48" spans="2:18" s="3" customFormat="1" ht="27.95" customHeight="1">
      <c r="B48" s="338"/>
      <c r="C48" s="344"/>
      <c r="D48" s="17" t="s">
        <v>3366</v>
      </c>
      <c r="E48" s="18" t="s">
        <v>6</v>
      </c>
      <c r="F48" s="19" t="s">
        <v>905</v>
      </c>
      <c r="G48" s="14" t="s">
        <v>12</v>
      </c>
      <c r="H48" s="15">
        <v>0.8</v>
      </c>
      <c r="I48" s="275" t="s">
        <v>2983</v>
      </c>
      <c r="J48" s="277" t="s">
        <v>3374</v>
      </c>
      <c r="K48" s="275" t="s">
        <v>3227</v>
      </c>
      <c r="L48" s="276" t="s">
        <v>2794</v>
      </c>
      <c r="M48" s="85">
        <v>0.2</v>
      </c>
      <c r="N48" s="15">
        <f t="shared" si="14"/>
        <v>0</v>
      </c>
      <c r="O48" s="78">
        <f t="shared" si="15"/>
        <v>0.16000000000000003</v>
      </c>
      <c r="P48" s="78">
        <f t="shared" si="16"/>
        <v>0</v>
      </c>
      <c r="Q48" s="153">
        <f t="shared" si="17"/>
        <v>0</v>
      </c>
      <c r="R48" s="257"/>
    </row>
    <row r="49" spans="2:18" s="3" customFormat="1" ht="27.95" customHeight="1">
      <c r="B49" s="338"/>
      <c r="C49" s="344"/>
      <c r="D49" s="20"/>
      <c r="E49" s="21"/>
      <c r="F49" s="31"/>
      <c r="G49" s="14" t="s">
        <v>13</v>
      </c>
      <c r="H49" s="15">
        <v>0.1</v>
      </c>
      <c r="I49" s="275" t="s">
        <v>19</v>
      </c>
      <c r="J49" s="274" t="s">
        <v>210</v>
      </c>
      <c r="K49" s="275" t="s">
        <v>18</v>
      </c>
      <c r="L49" s="276" t="s">
        <v>109</v>
      </c>
      <c r="M49" s="85">
        <f t="shared" ref="M49:M50" si="19">M48</f>
        <v>0.2</v>
      </c>
      <c r="N49" s="15">
        <f t="shared" si="14"/>
        <v>0</v>
      </c>
      <c r="O49" s="78">
        <f t="shared" si="15"/>
        <v>2.0000000000000004E-2</v>
      </c>
      <c r="P49" s="78">
        <f t="shared" si="16"/>
        <v>0</v>
      </c>
      <c r="Q49" s="153">
        <f t="shared" si="17"/>
        <v>0</v>
      </c>
      <c r="R49" s="257"/>
    </row>
    <row r="50" spans="2:18" s="3" customFormat="1" ht="27.95" customHeight="1">
      <c r="B50" s="338"/>
      <c r="C50" s="344"/>
      <c r="D50" s="22"/>
      <c r="E50" s="23"/>
      <c r="F50" s="24"/>
      <c r="G50" s="14" t="s">
        <v>14</v>
      </c>
      <c r="H50" s="15">
        <v>0.1</v>
      </c>
      <c r="I50" s="275" t="s">
        <v>3226</v>
      </c>
      <c r="J50" s="274" t="s">
        <v>210</v>
      </c>
      <c r="K50" s="275" t="s">
        <v>18</v>
      </c>
      <c r="L50" s="276" t="s">
        <v>21</v>
      </c>
      <c r="M50" s="85">
        <f t="shared" si="19"/>
        <v>0.2</v>
      </c>
      <c r="N50" s="15">
        <f t="shared" si="14"/>
        <v>0</v>
      </c>
      <c r="O50" s="78">
        <f t="shared" si="15"/>
        <v>2.0000000000000004E-2</v>
      </c>
      <c r="P50" s="78">
        <f t="shared" si="16"/>
        <v>0</v>
      </c>
      <c r="Q50" s="153">
        <f t="shared" si="17"/>
        <v>0</v>
      </c>
      <c r="R50" s="257"/>
    </row>
    <row r="51" spans="2:18" s="3" customFormat="1" ht="27.95" customHeight="1">
      <c r="B51" s="338"/>
      <c r="C51" s="344"/>
      <c r="D51" s="17" t="s">
        <v>3367</v>
      </c>
      <c r="E51" s="18" t="s">
        <v>2774</v>
      </c>
      <c r="F51" s="19" t="s">
        <v>3368</v>
      </c>
      <c r="G51" s="168" t="s">
        <v>356</v>
      </c>
      <c r="H51" s="164">
        <v>0.25</v>
      </c>
      <c r="I51" s="296" t="s">
        <v>19</v>
      </c>
      <c r="J51" s="274" t="s">
        <v>210</v>
      </c>
      <c r="K51" s="275" t="s">
        <v>2791</v>
      </c>
      <c r="L51" s="274" t="s">
        <v>109</v>
      </c>
      <c r="M51" s="292">
        <v>0.5</v>
      </c>
      <c r="N51" s="15">
        <f t="shared" si="14"/>
        <v>0</v>
      </c>
      <c r="O51" s="78">
        <f t="shared" si="15"/>
        <v>0.125</v>
      </c>
      <c r="P51" s="78">
        <f t="shared" si="16"/>
        <v>0</v>
      </c>
      <c r="Q51" s="153">
        <f t="shared" si="17"/>
        <v>0</v>
      </c>
      <c r="R51" s="257"/>
    </row>
    <row r="52" spans="2:18" s="3" customFormat="1" ht="27.95" customHeight="1">
      <c r="B52" s="338"/>
      <c r="C52" s="344"/>
      <c r="D52" s="20"/>
      <c r="E52" s="21"/>
      <c r="F52" s="31"/>
      <c r="G52" s="168" t="s">
        <v>886</v>
      </c>
      <c r="H52" s="164">
        <v>0.25</v>
      </c>
      <c r="I52" s="286" t="s">
        <v>3226</v>
      </c>
      <c r="J52" s="277" t="s">
        <v>3374</v>
      </c>
      <c r="K52" s="275" t="s">
        <v>3227</v>
      </c>
      <c r="L52" s="287" t="s">
        <v>109</v>
      </c>
      <c r="M52" s="292">
        <f>M51</f>
        <v>0.5</v>
      </c>
      <c r="N52" s="15">
        <f t="shared" si="14"/>
        <v>0</v>
      </c>
      <c r="O52" s="78">
        <f t="shared" si="15"/>
        <v>0.125</v>
      </c>
      <c r="P52" s="78">
        <f t="shared" si="16"/>
        <v>0</v>
      </c>
      <c r="Q52" s="153">
        <f t="shared" si="17"/>
        <v>0</v>
      </c>
      <c r="R52" s="257"/>
    </row>
    <row r="53" spans="2:18" s="3" customFormat="1" ht="27.95" customHeight="1">
      <c r="B53" s="338"/>
      <c r="C53" s="344"/>
      <c r="D53" s="20"/>
      <c r="E53" s="21"/>
      <c r="F53" s="31"/>
      <c r="G53" s="168" t="s">
        <v>887</v>
      </c>
      <c r="H53" s="164">
        <v>0.25</v>
      </c>
      <c r="I53" s="286" t="s">
        <v>19</v>
      </c>
      <c r="J53" s="277" t="s">
        <v>3374</v>
      </c>
      <c r="K53" s="275" t="s">
        <v>3227</v>
      </c>
      <c r="L53" s="287" t="s">
        <v>109</v>
      </c>
      <c r="M53" s="292">
        <f>M52</f>
        <v>0.5</v>
      </c>
      <c r="N53" s="15">
        <f t="shared" si="14"/>
        <v>0</v>
      </c>
      <c r="O53" s="78">
        <f t="shared" si="15"/>
        <v>0.125</v>
      </c>
      <c r="P53" s="78">
        <f t="shared" si="16"/>
        <v>0</v>
      </c>
      <c r="Q53" s="153">
        <f t="shared" si="17"/>
        <v>0</v>
      </c>
      <c r="R53" s="257"/>
    </row>
    <row r="54" spans="2:18" s="3" customFormat="1" ht="27.95" customHeight="1">
      <c r="B54" s="338"/>
      <c r="C54" s="344"/>
      <c r="D54" s="22"/>
      <c r="E54" s="23"/>
      <c r="F54" s="24"/>
      <c r="G54" s="168" t="s">
        <v>359</v>
      </c>
      <c r="H54" s="164">
        <v>0.25</v>
      </c>
      <c r="I54" s="296" t="s">
        <v>19</v>
      </c>
      <c r="J54" s="274" t="s">
        <v>210</v>
      </c>
      <c r="K54" s="275" t="s">
        <v>2791</v>
      </c>
      <c r="L54" s="274" t="s">
        <v>109</v>
      </c>
      <c r="M54" s="292">
        <f>M52</f>
        <v>0.5</v>
      </c>
      <c r="N54" s="15">
        <f t="shared" si="14"/>
        <v>0</v>
      </c>
      <c r="O54" s="78">
        <f t="shared" si="15"/>
        <v>0.125</v>
      </c>
      <c r="P54" s="78">
        <f t="shared" si="16"/>
        <v>0</v>
      </c>
      <c r="Q54" s="153">
        <f t="shared" si="17"/>
        <v>0</v>
      </c>
      <c r="R54" s="257"/>
    </row>
    <row r="55" spans="2:18" s="3" customFormat="1" ht="27.95" customHeight="1">
      <c r="B55" s="338"/>
      <c r="C55" s="344"/>
      <c r="D55" s="20" t="s">
        <v>3369</v>
      </c>
      <c r="E55" s="21" t="s">
        <v>3371</v>
      </c>
      <c r="F55" s="31" t="s">
        <v>3370</v>
      </c>
      <c r="G55" s="268" t="s">
        <v>3372</v>
      </c>
      <c r="H55" s="164">
        <v>0.1</v>
      </c>
      <c r="I55" s="165" t="s">
        <v>2780</v>
      </c>
      <c r="J55" s="13" t="s">
        <v>3374</v>
      </c>
      <c r="K55" s="165" t="s">
        <v>3227</v>
      </c>
      <c r="L55" s="166" t="s">
        <v>2794</v>
      </c>
      <c r="M55" s="294">
        <v>0.15</v>
      </c>
      <c r="N55" s="164">
        <v>0.99</v>
      </c>
      <c r="O55" s="167">
        <f>IF(I55="Safe", M55*H55,0)</f>
        <v>1.4999999999999999E-2</v>
      </c>
      <c r="P55" s="167">
        <f>IF(I55="Dangerous",M55*H55*N55,0)</f>
        <v>0</v>
      </c>
      <c r="Q55" s="295">
        <f>IF(P55=0,0,M55*H55*(1-N55))</f>
        <v>0</v>
      </c>
      <c r="R55" s="257"/>
    </row>
    <row r="56" spans="2:18" s="3" customFormat="1" ht="54" customHeight="1">
      <c r="B56" s="338"/>
      <c r="C56" s="344"/>
      <c r="D56" s="20"/>
      <c r="E56" s="21"/>
      <c r="F56" s="31"/>
      <c r="G56" s="168" t="s">
        <v>1642</v>
      </c>
      <c r="H56" s="164">
        <v>0.1</v>
      </c>
      <c r="I56" s="165" t="s">
        <v>19</v>
      </c>
      <c r="J56" s="13" t="s">
        <v>3374</v>
      </c>
      <c r="K56" s="165" t="s">
        <v>2789</v>
      </c>
      <c r="L56" s="166" t="s">
        <v>2794</v>
      </c>
      <c r="M56" s="294">
        <f>M55</f>
        <v>0.15</v>
      </c>
      <c r="N56" s="164">
        <v>0.99</v>
      </c>
      <c r="O56" s="167">
        <f>IF(I56="Safe", M56*H56,0)</f>
        <v>1.4999999999999999E-2</v>
      </c>
      <c r="P56" s="167">
        <f>IF(I56="Dangerous",M56*H56*N56,0)</f>
        <v>0</v>
      </c>
      <c r="Q56" s="295">
        <f>IF(P56=0,0,M56*H56*(1-N56))</f>
        <v>0</v>
      </c>
      <c r="R56" s="257"/>
    </row>
    <row r="57" spans="2:18" s="3" customFormat="1" ht="27.95" customHeight="1">
      <c r="B57" s="338"/>
      <c r="C57" s="344"/>
      <c r="D57" s="20"/>
      <c r="E57" s="21"/>
      <c r="F57" s="31"/>
      <c r="G57" s="168" t="s">
        <v>3373</v>
      </c>
      <c r="H57" s="164">
        <v>0.8</v>
      </c>
      <c r="I57" s="165" t="s">
        <v>3226</v>
      </c>
      <c r="J57" s="13" t="s">
        <v>3374</v>
      </c>
      <c r="K57" s="165" t="s">
        <v>3375</v>
      </c>
      <c r="L57" s="166" t="s">
        <v>3334</v>
      </c>
      <c r="M57" s="294">
        <f>M55</f>
        <v>0.15</v>
      </c>
      <c r="N57" s="164">
        <v>0.99</v>
      </c>
      <c r="O57" s="167">
        <f>IF(I57="Safe", M57*H57,0)</f>
        <v>0.12</v>
      </c>
      <c r="P57" s="167">
        <f>IF(I57="Dangerous",M57*H57*N57,0)</f>
        <v>0</v>
      </c>
      <c r="Q57" s="295">
        <f>IF(P57=0,0,M57*H57*(1-N57))</f>
        <v>0</v>
      </c>
      <c r="R57" s="257"/>
    </row>
    <row r="58" spans="2:18" s="3" customFormat="1" ht="27.95" customHeight="1">
      <c r="B58" s="338"/>
      <c r="C58" s="344"/>
      <c r="D58" s="17" t="s">
        <v>46</v>
      </c>
      <c r="E58" s="18" t="s">
        <v>3376</v>
      </c>
      <c r="F58" s="19" t="s">
        <v>3377</v>
      </c>
      <c r="G58" s="14" t="s">
        <v>12</v>
      </c>
      <c r="H58" s="15">
        <v>0.8</v>
      </c>
      <c r="I58" s="275" t="s">
        <v>2983</v>
      </c>
      <c r="J58" s="277" t="s">
        <v>3374</v>
      </c>
      <c r="K58" s="275" t="s">
        <v>3227</v>
      </c>
      <c r="L58" s="276" t="s">
        <v>2794</v>
      </c>
      <c r="M58" s="85">
        <v>0.2</v>
      </c>
      <c r="N58" s="15">
        <f t="shared" ref="N58:N60" si="20">IF(K58="Detected", 0.99,0)</f>
        <v>0</v>
      </c>
      <c r="O58" s="78">
        <f t="shared" ref="O58:O60" si="21">IF(I58="Safe", M58*H58,0)</f>
        <v>0.16000000000000003</v>
      </c>
      <c r="P58" s="78">
        <f t="shared" ref="P58:P60" si="22">IF(I58="Dangerous",M58*H58*N58,0)</f>
        <v>0</v>
      </c>
      <c r="Q58" s="153">
        <f t="shared" ref="Q58:Q60" si="23">IF(P58=0,0,M58*H58*(1-N58))</f>
        <v>0</v>
      </c>
      <c r="R58" s="257"/>
    </row>
    <row r="59" spans="2:18" s="3" customFormat="1" ht="27.95" customHeight="1">
      <c r="B59" s="338"/>
      <c r="C59" s="344"/>
      <c r="D59" s="20"/>
      <c r="E59" s="21"/>
      <c r="F59" s="31"/>
      <c r="G59" s="14" t="s">
        <v>13</v>
      </c>
      <c r="H59" s="15">
        <v>0.1</v>
      </c>
      <c r="I59" s="275" t="s">
        <v>19</v>
      </c>
      <c r="J59" s="274" t="s">
        <v>210</v>
      </c>
      <c r="K59" s="275" t="s">
        <v>18</v>
      </c>
      <c r="L59" s="276" t="s">
        <v>109</v>
      </c>
      <c r="M59" s="85">
        <f t="shared" ref="M59:M63" si="24">M58</f>
        <v>0.2</v>
      </c>
      <c r="N59" s="15">
        <f t="shared" si="20"/>
        <v>0</v>
      </c>
      <c r="O59" s="78">
        <f t="shared" si="21"/>
        <v>2.0000000000000004E-2</v>
      </c>
      <c r="P59" s="78">
        <f t="shared" si="22"/>
        <v>0</v>
      </c>
      <c r="Q59" s="153">
        <f t="shared" si="23"/>
        <v>0</v>
      </c>
      <c r="R59" s="257"/>
    </row>
    <row r="60" spans="2:18" s="3" customFormat="1" ht="27.95" customHeight="1">
      <c r="B60" s="338"/>
      <c r="C60" s="344"/>
      <c r="D60" s="20"/>
      <c r="E60" s="21"/>
      <c r="F60" s="31"/>
      <c r="G60" s="14" t="s">
        <v>14</v>
      </c>
      <c r="H60" s="15">
        <v>0.1</v>
      </c>
      <c r="I60" s="275" t="s">
        <v>3226</v>
      </c>
      <c r="J60" s="274" t="s">
        <v>210</v>
      </c>
      <c r="K60" s="275" t="s">
        <v>18</v>
      </c>
      <c r="L60" s="276" t="s">
        <v>21</v>
      </c>
      <c r="M60" s="85">
        <f t="shared" si="24"/>
        <v>0.2</v>
      </c>
      <c r="N60" s="15">
        <f t="shared" si="20"/>
        <v>0</v>
      </c>
      <c r="O60" s="78">
        <f t="shared" si="21"/>
        <v>2.0000000000000004E-2</v>
      </c>
      <c r="P60" s="78">
        <f t="shared" si="22"/>
        <v>0</v>
      </c>
      <c r="Q60" s="153">
        <f t="shared" si="23"/>
        <v>0</v>
      </c>
      <c r="R60" s="257"/>
    </row>
    <row r="61" spans="2:18" s="3" customFormat="1" ht="27.95" customHeight="1">
      <c r="B61" s="338"/>
      <c r="C61" s="344"/>
      <c r="D61" s="17" t="s">
        <v>3378</v>
      </c>
      <c r="E61" s="18" t="s">
        <v>3376</v>
      </c>
      <c r="F61" s="19" t="s">
        <v>3203</v>
      </c>
      <c r="G61" s="14" t="s">
        <v>12</v>
      </c>
      <c r="H61" s="15">
        <v>0.8</v>
      </c>
      <c r="I61" s="275" t="s">
        <v>2983</v>
      </c>
      <c r="J61" s="274" t="s">
        <v>210</v>
      </c>
      <c r="K61" s="275" t="s">
        <v>3227</v>
      </c>
      <c r="L61" s="276" t="s">
        <v>2794</v>
      </c>
      <c r="M61" s="85">
        <v>0.2</v>
      </c>
      <c r="N61" s="15">
        <f t="shared" ref="N61:N70" si="25">IF(K61="Detected", 0.99,0)</f>
        <v>0</v>
      </c>
      <c r="O61" s="78">
        <f t="shared" ref="O61:O70" si="26">IF(I61="Safe", M61*H61,0)</f>
        <v>0.16000000000000003</v>
      </c>
      <c r="P61" s="78">
        <f t="shared" ref="P61:P70" si="27">IF(I61="Dangerous",M61*H61*N61,0)</f>
        <v>0</v>
      </c>
      <c r="Q61" s="153">
        <f t="shared" ref="Q61:Q70" si="28">IF(P61=0,0,M61*H61*(1-N61))</f>
        <v>0</v>
      </c>
      <c r="R61" s="257"/>
    </row>
    <row r="62" spans="2:18" s="3" customFormat="1" ht="27.95" customHeight="1">
      <c r="B62" s="338"/>
      <c r="C62" s="344"/>
      <c r="D62" s="20"/>
      <c r="E62" s="21"/>
      <c r="F62" s="31"/>
      <c r="G62" s="14" t="s">
        <v>13</v>
      </c>
      <c r="H62" s="15">
        <v>0.1</v>
      </c>
      <c r="I62" s="275" t="s">
        <v>3383</v>
      </c>
      <c r="J62" s="277" t="s">
        <v>3381</v>
      </c>
      <c r="K62" s="275" t="s">
        <v>3382</v>
      </c>
      <c r="L62" s="65" t="s">
        <v>3384</v>
      </c>
      <c r="M62" s="85">
        <f t="shared" si="24"/>
        <v>0.2</v>
      </c>
      <c r="N62" s="15">
        <f t="shared" si="25"/>
        <v>0.99</v>
      </c>
      <c r="O62" s="78">
        <f t="shared" si="26"/>
        <v>0</v>
      </c>
      <c r="P62" s="78">
        <f>IF(I62="Dangerous",M62*H62*N62,0)</f>
        <v>1.9800000000000005E-2</v>
      </c>
      <c r="Q62" s="153">
        <f t="shared" si="28"/>
        <v>2.0000000000000023E-4</v>
      </c>
      <c r="R62" s="257"/>
    </row>
    <row r="63" spans="2:18" s="3" customFormat="1" ht="27.95" customHeight="1">
      <c r="B63" s="338"/>
      <c r="C63" s="344"/>
      <c r="D63" s="20"/>
      <c r="E63" s="21"/>
      <c r="F63" s="31"/>
      <c r="G63" s="14" t="s">
        <v>14</v>
      </c>
      <c r="H63" s="15">
        <v>0.1</v>
      </c>
      <c r="I63" s="275" t="s">
        <v>3226</v>
      </c>
      <c r="J63" s="274" t="s">
        <v>210</v>
      </c>
      <c r="K63" s="275" t="s">
        <v>18</v>
      </c>
      <c r="L63" s="276" t="s">
        <v>21</v>
      </c>
      <c r="M63" s="85">
        <f t="shared" si="24"/>
        <v>0.2</v>
      </c>
      <c r="N63" s="15">
        <f t="shared" si="25"/>
        <v>0</v>
      </c>
      <c r="O63" s="78">
        <f t="shared" si="26"/>
        <v>2.0000000000000004E-2</v>
      </c>
      <c r="P63" s="78">
        <f t="shared" si="27"/>
        <v>0</v>
      </c>
      <c r="Q63" s="153">
        <f t="shared" si="28"/>
        <v>0</v>
      </c>
      <c r="R63" s="257"/>
    </row>
    <row r="64" spans="2:18" s="3" customFormat="1" ht="27.95" customHeight="1">
      <c r="B64" s="338"/>
      <c r="C64" s="293" t="s">
        <v>3388</v>
      </c>
      <c r="D64" s="17" t="s">
        <v>3389</v>
      </c>
      <c r="E64" s="18" t="s">
        <v>1217</v>
      </c>
      <c r="F64" s="19" t="s">
        <v>3390</v>
      </c>
      <c r="G64" s="14" t="s">
        <v>12</v>
      </c>
      <c r="H64" s="15">
        <v>0.7</v>
      </c>
      <c r="I64" s="286" t="s">
        <v>3226</v>
      </c>
      <c r="J64" s="277" t="s">
        <v>3392</v>
      </c>
      <c r="K64" s="286" t="s">
        <v>18</v>
      </c>
      <c r="L64" s="276" t="s">
        <v>2794</v>
      </c>
      <c r="M64" s="292">
        <v>0.1</v>
      </c>
      <c r="N64" s="15">
        <f t="shared" si="25"/>
        <v>0</v>
      </c>
      <c r="O64" s="78">
        <f t="shared" si="26"/>
        <v>6.9999999999999993E-2</v>
      </c>
      <c r="P64" s="78">
        <f t="shared" si="27"/>
        <v>0</v>
      </c>
      <c r="Q64" s="81">
        <f t="shared" si="28"/>
        <v>0</v>
      </c>
      <c r="R64" s="257"/>
    </row>
    <row r="65" spans="2:18" s="3" customFormat="1" ht="27.95" customHeight="1">
      <c r="B65" s="338"/>
      <c r="C65" s="344"/>
      <c r="D65" s="20"/>
      <c r="E65" s="21"/>
      <c r="F65" s="31"/>
      <c r="G65" s="25" t="s">
        <v>13</v>
      </c>
      <c r="H65" s="26">
        <v>0.1</v>
      </c>
      <c r="I65" s="286" t="s">
        <v>19</v>
      </c>
      <c r="J65" s="277" t="s">
        <v>3392</v>
      </c>
      <c r="K65" s="286" t="s">
        <v>18</v>
      </c>
      <c r="L65" s="276" t="s">
        <v>109</v>
      </c>
      <c r="M65" s="292">
        <f>M64</f>
        <v>0.1</v>
      </c>
      <c r="N65" s="15">
        <f t="shared" si="25"/>
        <v>0</v>
      </c>
      <c r="O65" s="78">
        <f t="shared" si="26"/>
        <v>1.0000000000000002E-2</v>
      </c>
      <c r="P65" s="78">
        <f t="shared" si="27"/>
        <v>0</v>
      </c>
      <c r="Q65" s="81">
        <f t="shared" si="28"/>
        <v>0</v>
      </c>
      <c r="R65" s="257"/>
    </row>
    <row r="66" spans="2:18" s="3" customFormat="1" ht="27.95" customHeight="1">
      <c r="B66" s="338"/>
      <c r="C66" s="344"/>
      <c r="D66" s="20"/>
      <c r="E66" s="21"/>
      <c r="F66" s="31"/>
      <c r="G66" s="32" t="s">
        <v>54</v>
      </c>
      <c r="H66" s="26">
        <v>0.1</v>
      </c>
      <c r="I66" s="286" t="s">
        <v>3226</v>
      </c>
      <c r="J66" s="277" t="s">
        <v>3392</v>
      </c>
      <c r="K66" s="286" t="s">
        <v>3227</v>
      </c>
      <c r="L66" s="276" t="s">
        <v>21</v>
      </c>
      <c r="M66" s="292">
        <f>M65</f>
        <v>0.1</v>
      </c>
      <c r="N66" s="15">
        <f t="shared" si="25"/>
        <v>0</v>
      </c>
      <c r="O66" s="78">
        <f t="shared" si="26"/>
        <v>1.0000000000000002E-2</v>
      </c>
      <c r="P66" s="78">
        <f t="shared" si="27"/>
        <v>0</v>
      </c>
      <c r="Q66" s="81">
        <f t="shared" si="28"/>
        <v>0</v>
      </c>
      <c r="R66" s="257"/>
    </row>
    <row r="67" spans="2:18" s="3" customFormat="1" ht="27.95" customHeight="1">
      <c r="B67" s="338"/>
      <c r="C67" s="344"/>
      <c r="D67" s="20"/>
      <c r="E67" s="21"/>
      <c r="F67" s="31"/>
      <c r="G67" s="25" t="s">
        <v>55</v>
      </c>
      <c r="H67" s="26">
        <v>0.1</v>
      </c>
      <c r="I67" s="286" t="s">
        <v>3226</v>
      </c>
      <c r="J67" s="277" t="s">
        <v>3392</v>
      </c>
      <c r="K67" s="286" t="s">
        <v>18</v>
      </c>
      <c r="L67" s="276" t="s">
        <v>2794</v>
      </c>
      <c r="M67" s="292">
        <f>M66</f>
        <v>0.1</v>
      </c>
      <c r="N67" s="15">
        <f t="shared" si="25"/>
        <v>0</v>
      </c>
      <c r="O67" s="78">
        <f t="shared" si="26"/>
        <v>1.0000000000000002E-2</v>
      </c>
      <c r="P67" s="78">
        <f t="shared" si="27"/>
        <v>0</v>
      </c>
      <c r="Q67" s="81">
        <f t="shared" si="28"/>
        <v>0</v>
      </c>
      <c r="R67" s="257"/>
    </row>
    <row r="68" spans="2:18" s="3" customFormat="1" ht="27.95" customHeight="1">
      <c r="B68" s="338"/>
      <c r="C68" s="344"/>
      <c r="D68" s="17" t="s">
        <v>3391</v>
      </c>
      <c r="E68" s="18" t="s">
        <v>22</v>
      </c>
      <c r="F68" s="19" t="s">
        <v>198</v>
      </c>
      <c r="G68" s="14" t="s">
        <v>12</v>
      </c>
      <c r="H68" s="15">
        <v>0.4</v>
      </c>
      <c r="I68" s="16" t="s">
        <v>15</v>
      </c>
      <c r="J68" s="12" t="s">
        <v>210</v>
      </c>
      <c r="K68" s="16" t="s">
        <v>18</v>
      </c>
      <c r="L68" s="65" t="s">
        <v>21</v>
      </c>
      <c r="M68" s="85">
        <v>2</v>
      </c>
      <c r="N68" s="15">
        <f t="shared" si="25"/>
        <v>0</v>
      </c>
      <c r="O68" s="78">
        <f t="shared" si="26"/>
        <v>0.8</v>
      </c>
      <c r="P68" s="78">
        <f t="shared" si="27"/>
        <v>0</v>
      </c>
      <c r="Q68" s="153">
        <f t="shared" si="28"/>
        <v>0</v>
      </c>
      <c r="R68" s="257"/>
    </row>
    <row r="69" spans="2:18" s="3" customFormat="1" ht="27.95" customHeight="1">
      <c r="B69" s="338"/>
      <c r="C69" s="344"/>
      <c r="D69" s="20"/>
      <c r="E69" s="21"/>
      <c r="F69" s="31"/>
      <c r="G69" s="14" t="s">
        <v>13</v>
      </c>
      <c r="H69" s="15">
        <v>0.4</v>
      </c>
      <c r="I69" s="16" t="s">
        <v>3226</v>
      </c>
      <c r="J69" s="13" t="s">
        <v>3392</v>
      </c>
      <c r="K69" s="16" t="s">
        <v>3227</v>
      </c>
      <c r="L69" s="66" t="s">
        <v>2795</v>
      </c>
      <c r="M69" s="85">
        <f t="shared" ref="M69:M82" si="29">M68</f>
        <v>2</v>
      </c>
      <c r="N69" s="15">
        <f t="shared" si="25"/>
        <v>0</v>
      </c>
      <c r="O69" s="78">
        <f t="shared" si="26"/>
        <v>0.8</v>
      </c>
      <c r="P69" s="78">
        <f t="shared" si="27"/>
        <v>0</v>
      </c>
      <c r="Q69" s="153">
        <f t="shared" si="28"/>
        <v>0</v>
      </c>
      <c r="R69" s="257"/>
    </row>
    <row r="70" spans="2:18" s="3" customFormat="1" ht="27.95" customHeight="1">
      <c r="B70" s="338"/>
      <c r="C70" s="344"/>
      <c r="D70" s="22"/>
      <c r="E70" s="23"/>
      <c r="F70" s="24"/>
      <c r="G70" s="14" t="s">
        <v>14</v>
      </c>
      <c r="H70" s="15">
        <v>0.2</v>
      </c>
      <c r="I70" s="16" t="s">
        <v>15</v>
      </c>
      <c r="J70" s="12" t="s">
        <v>210</v>
      </c>
      <c r="K70" s="16" t="s">
        <v>18</v>
      </c>
      <c r="L70" s="65" t="s">
        <v>21</v>
      </c>
      <c r="M70" s="85">
        <f t="shared" si="29"/>
        <v>2</v>
      </c>
      <c r="N70" s="15">
        <f t="shared" si="25"/>
        <v>0</v>
      </c>
      <c r="O70" s="78">
        <f t="shared" si="26"/>
        <v>0.4</v>
      </c>
      <c r="P70" s="78">
        <f t="shared" si="27"/>
        <v>0</v>
      </c>
      <c r="Q70" s="153">
        <f t="shared" si="28"/>
        <v>0</v>
      </c>
      <c r="R70" s="257"/>
    </row>
    <row r="71" spans="2:18" s="3" customFormat="1" ht="27.95" customHeight="1">
      <c r="B71" s="338"/>
      <c r="C71" s="344"/>
      <c r="D71" s="17" t="s">
        <v>3393</v>
      </c>
      <c r="E71" s="18" t="s">
        <v>22</v>
      </c>
      <c r="F71" s="19" t="s">
        <v>198</v>
      </c>
      <c r="G71" s="14" t="s">
        <v>12</v>
      </c>
      <c r="H71" s="15">
        <v>0.4</v>
      </c>
      <c r="I71" s="16" t="s">
        <v>15</v>
      </c>
      <c r="J71" s="12" t="s">
        <v>210</v>
      </c>
      <c r="K71" s="16" t="s">
        <v>18</v>
      </c>
      <c r="L71" s="65" t="s">
        <v>21</v>
      </c>
      <c r="M71" s="85">
        <v>2</v>
      </c>
      <c r="N71" s="15">
        <f t="shared" ref="N71:N76" si="30">IF(K71="Detected", 0.99,0)</f>
        <v>0</v>
      </c>
      <c r="O71" s="78">
        <f t="shared" ref="O71:O76" si="31">IF(I71="Safe", M71*H71,0)</f>
        <v>0.8</v>
      </c>
      <c r="P71" s="78">
        <f t="shared" ref="P71:P76" si="32">IF(I71="Dangerous",M71*H71*N71,0)</f>
        <v>0</v>
      </c>
      <c r="Q71" s="153">
        <f t="shared" ref="Q71:Q76" si="33">IF(P71=0,0,M71*H71*(1-N71))</f>
        <v>0</v>
      </c>
      <c r="R71" s="257"/>
    </row>
    <row r="72" spans="2:18" s="3" customFormat="1" ht="27.95" customHeight="1">
      <c r="B72" s="338"/>
      <c r="C72" s="344"/>
      <c r="D72" s="20"/>
      <c r="E72" s="21"/>
      <c r="F72" s="31"/>
      <c r="G72" s="14" t="s">
        <v>13</v>
      </c>
      <c r="H72" s="15">
        <v>0.4</v>
      </c>
      <c r="I72" s="16" t="s">
        <v>3226</v>
      </c>
      <c r="J72" s="13" t="s">
        <v>3392</v>
      </c>
      <c r="K72" s="16" t="s">
        <v>3227</v>
      </c>
      <c r="L72" s="66" t="s">
        <v>2795</v>
      </c>
      <c r="M72" s="85">
        <f t="shared" si="29"/>
        <v>2</v>
      </c>
      <c r="N72" s="15">
        <f t="shared" si="30"/>
        <v>0</v>
      </c>
      <c r="O72" s="78">
        <f t="shared" si="31"/>
        <v>0.8</v>
      </c>
      <c r="P72" s="78">
        <f t="shared" si="32"/>
        <v>0</v>
      </c>
      <c r="Q72" s="153">
        <f t="shared" si="33"/>
        <v>0</v>
      </c>
      <c r="R72" s="257"/>
    </row>
    <row r="73" spans="2:18" s="3" customFormat="1" ht="27.95" customHeight="1">
      <c r="B73" s="338"/>
      <c r="C73" s="344"/>
      <c r="D73" s="22"/>
      <c r="E73" s="23"/>
      <c r="F73" s="24"/>
      <c r="G73" s="14" t="s">
        <v>14</v>
      </c>
      <c r="H73" s="15">
        <v>0.2</v>
      </c>
      <c r="I73" s="16" t="s">
        <v>15</v>
      </c>
      <c r="J73" s="12" t="s">
        <v>210</v>
      </c>
      <c r="K73" s="16" t="s">
        <v>18</v>
      </c>
      <c r="L73" s="65" t="s">
        <v>21</v>
      </c>
      <c r="M73" s="85">
        <f t="shared" si="29"/>
        <v>2</v>
      </c>
      <c r="N73" s="15">
        <f t="shared" si="30"/>
        <v>0</v>
      </c>
      <c r="O73" s="78">
        <f t="shared" si="31"/>
        <v>0.4</v>
      </c>
      <c r="P73" s="78">
        <f t="shared" si="32"/>
        <v>0</v>
      </c>
      <c r="Q73" s="153">
        <f t="shared" si="33"/>
        <v>0</v>
      </c>
      <c r="R73" s="257"/>
    </row>
    <row r="74" spans="2:18" s="3" customFormat="1" ht="27.95" customHeight="1">
      <c r="B74" s="338"/>
      <c r="C74" s="344"/>
      <c r="D74" s="17" t="s">
        <v>3394</v>
      </c>
      <c r="E74" s="18" t="s">
        <v>22</v>
      </c>
      <c r="F74" s="19" t="s">
        <v>198</v>
      </c>
      <c r="G74" s="14" t="s">
        <v>12</v>
      </c>
      <c r="H74" s="15">
        <v>0.4</v>
      </c>
      <c r="I74" s="16" t="s">
        <v>15</v>
      </c>
      <c r="J74" s="12" t="s">
        <v>210</v>
      </c>
      <c r="K74" s="16" t="s">
        <v>18</v>
      </c>
      <c r="L74" s="65" t="s">
        <v>21</v>
      </c>
      <c r="M74" s="85">
        <v>2</v>
      </c>
      <c r="N74" s="15">
        <f t="shared" si="30"/>
        <v>0</v>
      </c>
      <c r="O74" s="78">
        <f t="shared" si="31"/>
        <v>0.8</v>
      </c>
      <c r="P74" s="78">
        <f t="shared" si="32"/>
        <v>0</v>
      </c>
      <c r="Q74" s="153">
        <f t="shared" si="33"/>
        <v>0</v>
      </c>
      <c r="R74" s="257"/>
    </row>
    <row r="75" spans="2:18" s="3" customFormat="1" ht="27.95" customHeight="1">
      <c r="B75" s="338"/>
      <c r="C75" s="344"/>
      <c r="D75" s="20"/>
      <c r="E75" s="21"/>
      <c r="F75" s="31"/>
      <c r="G75" s="14" t="s">
        <v>13</v>
      </c>
      <c r="H75" s="15">
        <v>0.4</v>
      </c>
      <c r="I75" s="16" t="s">
        <v>3226</v>
      </c>
      <c r="J75" s="13" t="s">
        <v>3392</v>
      </c>
      <c r="K75" s="16" t="s">
        <v>3227</v>
      </c>
      <c r="L75" s="66" t="s">
        <v>2795</v>
      </c>
      <c r="M75" s="85">
        <f t="shared" si="29"/>
        <v>2</v>
      </c>
      <c r="N75" s="15">
        <f t="shared" si="30"/>
        <v>0</v>
      </c>
      <c r="O75" s="78">
        <f t="shared" si="31"/>
        <v>0.8</v>
      </c>
      <c r="P75" s="78">
        <f t="shared" si="32"/>
        <v>0</v>
      </c>
      <c r="Q75" s="153">
        <f t="shared" si="33"/>
        <v>0</v>
      </c>
      <c r="R75" s="257"/>
    </row>
    <row r="76" spans="2:18" s="3" customFormat="1" ht="27.95" customHeight="1">
      <c r="B76" s="338"/>
      <c r="C76" s="344"/>
      <c r="D76" s="22"/>
      <c r="E76" s="23"/>
      <c r="F76" s="24"/>
      <c r="G76" s="14" t="s">
        <v>14</v>
      </c>
      <c r="H76" s="15">
        <v>0.2</v>
      </c>
      <c r="I76" s="16" t="s">
        <v>15</v>
      </c>
      <c r="J76" s="12" t="s">
        <v>210</v>
      </c>
      <c r="K76" s="16" t="s">
        <v>18</v>
      </c>
      <c r="L76" s="65" t="s">
        <v>21</v>
      </c>
      <c r="M76" s="85">
        <f t="shared" si="29"/>
        <v>2</v>
      </c>
      <c r="N76" s="15">
        <f t="shared" si="30"/>
        <v>0</v>
      </c>
      <c r="O76" s="78">
        <f t="shared" si="31"/>
        <v>0.4</v>
      </c>
      <c r="P76" s="78">
        <f t="shared" si="32"/>
        <v>0</v>
      </c>
      <c r="Q76" s="153">
        <f t="shared" si="33"/>
        <v>0</v>
      </c>
      <c r="R76" s="257"/>
    </row>
    <row r="77" spans="2:18" s="3" customFormat="1" ht="27.95" customHeight="1">
      <c r="B77" s="338"/>
      <c r="C77" s="344"/>
      <c r="D77" s="17" t="s">
        <v>2022</v>
      </c>
      <c r="E77" s="18" t="s">
        <v>22</v>
      </c>
      <c r="F77" s="19" t="s">
        <v>198</v>
      </c>
      <c r="G77" s="14" t="s">
        <v>12</v>
      </c>
      <c r="H77" s="15">
        <v>0.4</v>
      </c>
      <c r="I77" s="16" t="s">
        <v>15</v>
      </c>
      <c r="J77" s="12" t="s">
        <v>210</v>
      </c>
      <c r="K77" s="16" t="s">
        <v>18</v>
      </c>
      <c r="L77" s="65" t="s">
        <v>21</v>
      </c>
      <c r="M77" s="85">
        <v>2</v>
      </c>
      <c r="N77" s="15">
        <f t="shared" ref="N77:N79" si="34">IF(K77="Detected", 0.99,0)</f>
        <v>0</v>
      </c>
      <c r="O77" s="78">
        <f t="shared" ref="O77:O79" si="35">IF(I77="Safe", M77*H77,0)</f>
        <v>0.8</v>
      </c>
      <c r="P77" s="78">
        <f t="shared" ref="P77:P79" si="36">IF(I77="Dangerous",M77*H77*N77,0)</f>
        <v>0</v>
      </c>
      <c r="Q77" s="153">
        <f t="shared" ref="Q77:Q79" si="37">IF(P77=0,0,M77*H77*(1-N77))</f>
        <v>0</v>
      </c>
      <c r="R77" s="257"/>
    </row>
    <row r="78" spans="2:18" s="3" customFormat="1" ht="27.95" customHeight="1">
      <c r="B78" s="338"/>
      <c r="C78" s="344"/>
      <c r="D78" s="20"/>
      <c r="E78" s="21"/>
      <c r="F78" s="31"/>
      <c r="G78" s="14" t="s">
        <v>13</v>
      </c>
      <c r="H78" s="15">
        <v>0.4</v>
      </c>
      <c r="I78" s="16" t="s">
        <v>3226</v>
      </c>
      <c r="J78" s="13" t="s">
        <v>3392</v>
      </c>
      <c r="K78" s="16" t="s">
        <v>3227</v>
      </c>
      <c r="L78" s="66" t="s">
        <v>2795</v>
      </c>
      <c r="M78" s="85">
        <f t="shared" si="29"/>
        <v>2</v>
      </c>
      <c r="N78" s="15">
        <f t="shared" si="34"/>
        <v>0</v>
      </c>
      <c r="O78" s="78">
        <f t="shared" si="35"/>
        <v>0.8</v>
      </c>
      <c r="P78" s="78">
        <f t="shared" si="36"/>
        <v>0</v>
      </c>
      <c r="Q78" s="153">
        <f t="shared" si="37"/>
        <v>0</v>
      </c>
      <c r="R78" s="257"/>
    </row>
    <row r="79" spans="2:18" s="3" customFormat="1" ht="27.95" customHeight="1">
      <c r="B79" s="338"/>
      <c r="C79" s="344"/>
      <c r="D79" s="22"/>
      <c r="E79" s="23"/>
      <c r="F79" s="24"/>
      <c r="G79" s="14" t="s">
        <v>14</v>
      </c>
      <c r="H79" s="15">
        <v>0.2</v>
      </c>
      <c r="I79" s="16" t="s">
        <v>15</v>
      </c>
      <c r="J79" s="12" t="s">
        <v>210</v>
      </c>
      <c r="K79" s="16" t="s">
        <v>18</v>
      </c>
      <c r="L79" s="65" t="s">
        <v>21</v>
      </c>
      <c r="M79" s="85">
        <f t="shared" si="29"/>
        <v>2</v>
      </c>
      <c r="N79" s="15">
        <f t="shared" si="34"/>
        <v>0</v>
      </c>
      <c r="O79" s="78">
        <f t="shared" si="35"/>
        <v>0.4</v>
      </c>
      <c r="P79" s="78">
        <f t="shared" si="36"/>
        <v>0</v>
      </c>
      <c r="Q79" s="153">
        <f t="shared" si="37"/>
        <v>0</v>
      </c>
      <c r="R79" s="257"/>
    </row>
    <row r="80" spans="2:18" s="3" customFormat="1" ht="27.95" customHeight="1">
      <c r="B80" s="338"/>
      <c r="C80" s="344"/>
      <c r="D80" s="17" t="s">
        <v>2023</v>
      </c>
      <c r="E80" s="18" t="s">
        <v>22</v>
      </c>
      <c r="F80" s="19" t="s">
        <v>198</v>
      </c>
      <c r="G80" s="14" t="s">
        <v>12</v>
      </c>
      <c r="H80" s="15">
        <v>0.4</v>
      </c>
      <c r="I80" s="16" t="s">
        <v>15</v>
      </c>
      <c r="J80" s="12" t="s">
        <v>210</v>
      </c>
      <c r="K80" s="16" t="s">
        <v>18</v>
      </c>
      <c r="L80" s="65" t="s">
        <v>21</v>
      </c>
      <c r="M80" s="85">
        <v>2</v>
      </c>
      <c r="N80" s="15">
        <f t="shared" ref="N80:N90" si="38">IF(K80="Detected", 0.99,0)</f>
        <v>0</v>
      </c>
      <c r="O80" s="78">
        <f t="shared" ref="O80:O90" si="39">IF(I80="Safe", M80*H80,0)</f>
        <v>0.8</v>
      </c>
      <c r="P80" s="78">
        <f t="shared" ref="P80:P90" si="40">IF(I80="Dangerous",M80*H80*N80,0)</f>
        <v>0</v>
      </c>
      <c r="Q80" s="153">
        <f t="shared" ref="Q80:Q90" si="41">IF(P80=0,0,M80*H80*(1-N80))</f>
        <v>0</v>
      </c>
      <c r="R80" s="257"/>
    </row>
    <row r="81" spans="2:18" s="3" customFormat="1" ht="27.95" customHeight="1">
      <c r="B81" s="338"/>
      <c r="C81" s="344"/>
      <c r="D81" s="20"/>
      <c r="E81" s="21"/>
      <c r="F81" s="31"/>
      <c r="G81" s="14" t="s">
        <v>13</v>
      </c>
      <c r="H81" s="15">
        <v>0.4</v>
      </c>
      <c r="I81" s="275" t="s">
        <v>3231</v>
      </c>
      <c r="J81" s="277" t="s">
        <v>3395</v>
      </c>
      <c r="K81" s="286" t="s">
        <v>28</v>
      </c>
      <c r="L81" s="277" t="s">
        <v>2195</v>
      </c>
      <c r="M81" s="292">
        <f t="shared" si="29"/>
        <v>2</v>
      </c>
      <c r="N81" s="266">
        <f t="shared" si="38"/>
        <v>0.99</v>
      </c>
      <c r="O81" s="297">
        <f t="shared" si="39"/>
        <v>0</v>
      </c>
      <c r="P81" s="297">
        <f t="shared" si="40"/>
        <v>0.79200000000000004</v>
      </c>
      <c r="Q81" s="298">
        <f t="shared" si="41"/>
        <v>8.0000000000000071E-3</v>
      </c>
      <c r="R81" s="257"/>
    </row>
    <row r="82" spans="2:18" s="3" customFormat="1" ht="27.95" customHeight="1">
      <c r="B82" s="338"/>
      <c r="C82" s="344"/>
      <c r="D82" s="22"/>
      <c r="E82" s="23"/>
      <c r="F82" s="24"/>
      <c r="G82" s="14" t="s">
        <v>14</v>
      </c>
      <c r="H82" s="15">
        <v>0.2</v>
      </c>
      <c r="I82" s="16" t="s">
        <v>15</v>
      </c>
      <c r="J82" s="12" t="s">
        <v>210</v>
      </c>
      <c r="K82" s="16" t="s">
        <v>18</v>
      </c>
      <c r="L82" s="65" t="s">
        <v>21</v>
      </c>
      <c r="M82" s="85">
        <f t="shared" si="29"/>
        <v>2</v>
      </c>
      <c r="N82" s="15">
        <f t="shared" si="38"/>
        <v>0</v>
      </c>
      <c r="O82" s="78">
        <f t="shared" si="39"/>
        <v>0.4</v>
      </c>
      <c r="P82" s="78">
        <f t="shared" si="40"/>
        <v>0</v>
      </c>
      <c r="Q82" s="153">
        <f t="shared" si="41"/>
        <v>0</v>
      </c>
      <c r="R82" s="257"/>
    </row>
    <row r="83" spans="2:18" s="3" customFormat="1" ht="27.95" customHeight="1">
      <c r="B83" s="338"/>
      <c r="C83" s="344"/>
      <c r="D83" s="17" t="s">
        <v>52</v>
      </c>
      <c r="E83" s="44" t="s">
        <v>3396</v>
      </c>
      <c r="F83" s="19" t="s">
        <v>3397</v>
      </c>
      <c r="G83" s="163" t="s">
        <v>232</v>
      </c>
      <c r="H83" s="15">
        <v>0.2</v>
      </c>
      <c r="I83" s="165" t="s">
        <v>19</v>
      </c>
      <c r="J83" s="13" t="s">
        <v>3392</v>
      </c>
      <c r="K83" s="165" t="s">
        <v>28</v>
      </c>
      <c r="L83" s="65" t="s">
        <v>21</v>
      </c>
      <c r="M83" s="85">
        <v>0.1</v>
      </c>
      <c r="N83" s="15">
        <f t="shared" si="38"/>
        <v>0.99</v>
      </c>
      <c r="O83" s="78">
        <f t="shared" si="39"/>
        <v>2.0000000000000004E-2</v>
      </c>
      <c r="P83" s="78">
        <f t="shared" si="40"/>
        <v>0</v>
      </c>
      <c r="Q83" s="153">
        <f t="shared" si="41"/>
        <v>0</v>
      </c>
      <c r="R83" s="557" t="s">
        <v>2024</v>
      </c>
    </row>
    <row r="84" spans="2:18" s="3" customFormat="1" ht="27.95" customHeight="1">
      <c r="B84" s="338"/>
      <c r="C84" s="344"/>
      <c r="D84" s="20"/>
      <c r="E84" s="21"/>
      <c r="F84" s="31"/>
      <c r="G84" s="163" t="s">
        <v>233</v>
      </c>
      <c r="H84" s="15">
        <v>0.2</v>
      </c>
      <c r="I84" s="165" t="s">
        <v>2779</v>
      </c>
      <c r="J84" s="13" t="s">
        <v>3392</v>
      </c>
      <c r="K84" s="165" t="s">
        <v>28</v>
      </c>
      <c r="L84" s="65" t="s">
        <v>21</v>
      </c>
      <c r="M84" s="85">
        <f>M83</f>
        <v>0.1</v>
      </c>
      <c r="N84" s="15">
        <f t="shared" si="38"/>
        <v>0.99</v>
      </c>
      <c r="O84" s="78">
        <f t="shared" si="39"/>
        <v>2.0000000000000004E-2</v>
      </c>
      <c r="P84" s="78">
        <f t="shared" si="40"/>
        <v>0</v>
      </c>
      <c r="Q84" s="153">
        <f t="shared" si="41"/>
        <v>0</v>
      </c>
      <c r="R84" s="558"/>
    </row>
    <row r="85" spans="2:18" s="3" customFormat="1" ht="27.95" customHeight="1">
      <c r="B85" s="338"/>
      <c r="C85" s="344"/>
      <c r="D85" s="20"/>
      <c r="E85" s="21"/>
      <c r="F85" s="31"/>
      <c r="G85" s="163" t="s">
        <v>230</v>
      </c>
      <c r="H85" s="15">
        <v>0.2</v>
      </c>
      <c r="I85" s="16" t="s">
        <v>3226</v>
      </c>
      <c r="J85" s="13" t="s">
        <v>3392</v>
      </c>
      <c r="K85" s="165" t="s">
        <v>28</v>
      </c>
      <c r="L85" s="65" t="s">
        <v>21</v>
      </c>
      <c r="M85" s="85">
        <f>M84</f>
        <v>0.1</v>
      </c>
      <c r="N85" s="15">
        <f t="shared" si="38"/>
        <v>0.99</v>
      </c>
      <c r="O85" s="78">
        <f t="shared" si="39"/>
        <v>2.0000000000000004E-2</v>
      </c>
      <c r="P85" s="78">
        <f t="shared" si="40"/>
        <v>0</v>
      </c>
      <c r="Q85" s="153">
        <f t="shared" si="41"/>
        <v>0</v>
      </c>
      <c r="R85" s="558"/>
    </row>
    <row r="86" spans="2:18" s="3" customFormat="1" ht="27.95" customHeight="1">
      <c r="B86" s="338"/>
      <c r="C86" s="344"/>
      <c r="D86" s="20"/>
      <c r="E86" s="21"/>
      <c r="F86" s="31"/>
      <c r="G86" s="163" t="s">
        <v>231</v>
      </c>
      <c r="H86" s="15">
        <v>0.2</v>
      </c>
      <c r="I86" s="16" t="s">
        <v>3226</v>
      </c>
      <c r="J86" s="13" t="s">
        <v>3392</v>
      </c>
      <c r="K86" s="165" t="s">
        <v>28</v>
      </c>
      <c r="L86" s="65" t="s">
        <v>21</v>
      </c>
      <c r="M86" s="85">
        <f>M85</f>
        <v>0.1</v>
      </c>
      <c r="N86" s="15">
        <f t="shared" si="38"/>
        <v>0.99</v>
      </c>
      <c r="O86" s="78">
        <f t="shared" si="39"/>
        <v>2.0000000000000004E-2</v>
      </c>
      <c r="P86" s="78">
        <f t="shared" si="40"/>
        <v>0</v>
      </c>
      <c r="Q86" s="153">
        <f t="shared" si="41"/>
        <v>0</v>
      </c>
      <c r="R86" s="558"/>
    </row>
    <row r="87" spans="2:18" s="3" customFormat="1" ht="39.950000000000003" customHeight="1">
      <c r="B87" s="338"/>
      <c r="C87" s="344"/>
      <c r="D87" s="22"/>
      <c r="E87" s="23"/>
      <c r="F87" s="24"/>
      <c r="G87" s="168" t="s">
        <v>234</v>
      </c>
      <c r="H87" s="15">
        <v>0.2</v>
      </c>
      <c r="I87" s="16" t="s">
        <v>3226</v>
      </c>
      <c r="J87" s="13" t="s">
        <v>3392</v>
      </c>
      <c r="K87" s="165" t="s">
        <v>28</v>
      </c>
      <c r="L87" s="65" t="s">
        <v>21</v>
      </c>
      <c r="M87" s="85">
        <f>M86</f>
        <v>0.1</v>
      </c>
      <c r="N87" s="15">
        <f t="shared" si="38"/>
        <v>0.99</v>
      </c>
      <c r="O87" s="78">
        <f t="shared" si="39"/>
        <v>2.0000000000000004E-2</v>
      </c>
      <c r="P87" s="78">
        <f t="shared" si="40"/>
        <v>0</v>
      </c>
      <c r="Q87" s="153">
        <f t="shared" si="41"/>
        <v>0</v>
      </c>
      <c r="R87" s="558"/>
    </row>
    <row r="88" spans="2:18" s="3" customFormat="1" ht="27.95" customHeight="1">
      <c r="B88" s="338"/>
      <c r="C88" s="344"/>
      <c r="D88" s="17" t="s">
        <v>3398</v>
      </c>
      <c r="E88" s="18" t="s">
        <v>97</v>
      </c>
      <c r="F88" s="19" t="s">
        <v>3399</v>
      </c>
      <c r="G88" s="163" t="s">
        <v>12</v>
      </c>
      <c r="H88" s="15">
        <v>0.8</v>
      </c>
      <c r="I88" s="16" t="s">
        <v>19</v>
      </c>
      <c r="J88" s="13" t="s">
        <v>3392</v>
      </c>
      <c r="K88" s="165" t="s">
        <v>28</v>
      </c>
      <c r="L88" s="13" t="s">
        <v>3334</v>
      </c>
      <c r="M88" s="85">
        <v>3</v>
      </c>
      <c r="N88" s="15">
        <f t="shared" si="38"/>
        <v>0.99</v>
      </c>
      <c r="O88" s="78">
        <f t="shared" si="39"/>
        <v>2.4000000000000004</v>
      </c>
      <c r="P88" s="78">
        <f t="shared" si="40"/>
        <v>0</v>
      </c>
      <c r="Q88" s="153">
        <f t="shared" si="41"/>
        <v>0</v>
      </c>
      <c r="R88" s="299"/>
    </row>
    <row r="89" spans="2:18" s="3" customFormat="1" ht="27.95" customHeight="1">
      <c r="B89" s="338"/>
      <c r="C89" s="344"/>
      <c r="D89" s="20"/>
      <c r="E89" s="21"/>
      <c r="F89" s="31"/>
      <c r="G89" s="163" t="s">
        <v>13</v>
      </c>
      <c r="H89" s="15">
        <v>0.1</v>
      </c>
      <c r="I89" s="16" t="s">
        <v>19</v>
      </c>
      <c r="J89" s="13" t="s">
        <v>210</v>
      </c>
      <c r="K89" s="165" t="s">
        <v>18</v>
      </c>
      <c r="L89" s="66" t="s">
        <v>109</v>
      </c>
      <c r="M89" s="85">
        <f>M88</f>
        <v>3</v>
      </c>
      <c r="N89" s="15">
        <f t="shared" si="38"/>
        <v>0</v>
      </c>
      <c r="O89" s="78">
        <f t="shared" si="39"/>
        <v>0.30000000000000004</v>
      </c>
      <c r="P89" s="78">
        <f t="shared" si="40"/>
        <v>0</v>
      </c>
      <c r="Q89" s="153">
        <f t="shared" si="41"/>
        <v>0</v>
      </c>
      <c r="R89" s="257"/>
    </row>
    <row r="90" spans="2:18" s="3" customFormat="1" ht="27.95" customHeight="1">
      <c r="B90" s="338"/>
      <c r="C90" s="344"/>
      <c r="D90" s="20"/>
      <c r="E90" s="21"/>
      <c r="F90" s="31"/>
      <c r="G90" s="163" t="s">
        <v>55</v>
      </c>
      <c r="H90" s="15">
        <v>0.1</v>
      </c>
      <c r="I90" s="16" t="s">
        <v>19</v>
      </c>
      <c r="J90" s="13" t="s">
        <v>2788</v>
      </c>
      <c r="K90" s="165" t="s">
        <v>18</v>
      </c>
      <c r="L90" s="66" t="s">
        <v>109</v>
      </c>
      <c r="M90" s="85">
        <f>M89</f>
        <v>3</v>
      </c>
      <c r="N90" s="15">
        <f t="shared" si="38"/>
        <v>0</v>
      </c>
      <c r="O90" s="78">
        <f t="shared" si="39"/>
        <v>0.30000000000000004</v>
      </c>
      <c r="P90" s="78">
        <f t="shared" si="40"/>
        <v>0</v>
      </c>
      <c r="Q90" s="153">
        <f t="shared" si="41"/>
        <v>0</v>
      </c>
      <c r="R90" s="257"/>
    </row>
    <row r="91" spans="2:18" s="3" customFormat="1" ht="27.95" customHeight="1">
      <c r="B91" s="338"/>
      <c r="C91" s="344"/>
      <c r="D91" s="17" t="s">
        <v>3400</v>
      </c>
      <c r="E91" s="18" t="s">
        <v>3371</v>
      </c>
      <c r="F91" s="300" t="s">
        <v>3401</v>
      </c>
      <c r="G91" s="268" t="s">
        <v>3372</v>
      </c>
      <c r="H91" s="164">
        <v>0.1</v>
      </c>
      <c r="I91" s="165" t="s">
        <v>2780</v>
      </c>
      <c r="J91" s="13" t="s">
        <v>3392</v>
      </c>
      <c r="K91" s="165" t="s">
        <v>3227</v>
      </c>
      <c r="L91" s="166" t="s">
        <v>2794</v>
      </c>
      <c r="M91" s="294">
        <v>0.15</v>
      </c>
      <c r="N91" s="164">
        <v>0.99</v>
      </c>
      <c r="O91" s="167">
        <f>IF(I91="Safe", M91*H91,0)</f>
        <v>1.4999999999999999E-2</v>
      </c>
      <c r="P91" s="167">
        <f>IF(I91="Dangerous",M91*H91*N91,0)</f>
        <v>0</v>
      </c>
      <c r="Q91" s="295">
        <f>IF(P91=0,0,M91*H91*(1-N91))</f>
        <v>0</v>
      </c>
      <c r="R91" s="257"/>
    </row>
    <row r="92" spans="2:18" s="3" customFormat="1" ht="39.950000000000003" customHeight="1">
      <c r="B92" s="338"/>
      <c r="C92" s="344"/>
      <c r="D92" s="20"/>
      <c r="E92" s="21"/>
      <c r="F92" s="31"/>
      <c r="G92" s="168" t="s">
        <v>1642</v>
      </c>
      <c r="H92" s="164">
        <v>0.1</v>
      </c>
      <c r="I92" s="165" t="s">
        <v>19</v>
      </c>
      <c r="J92" s="13" t="s">
        <v>3392</v>
      </c>
      <c r="K92" s="165" t="s">
        <v>2789</v>
      </c>
      <c r="L92" s="166" t="s">
        <v>2794</v>
      </c>
      <c r="M92" s="294">
        <f>M91</f>
        <v>0.15</v>
      </c>
      <c r="N92" s="164">
        <v>0.99</v>
      </c>
      <c r="O92" s="167">
        <f>IF(I92="Safe", M92*H92,0)</f>
        <v>1.4999999999999999E-2</v>
      </c>
      <c r="P92" s="167">
        <f>IF(I92="Dangerous",M92*H92*N92,0)</f>
        <v>0</v>
      </c>
      <c r="Q92" s="295">
        <f>IF(P92=0,0,M92*H92*(1-N92))</f>
        <v>0</v>
      </c>
      <c r="R92" s="257"/>
    </row>
    <row r="93" spans="2:18" s="3" customFormat="1" ht="27.95" customHeight="1">
      <c r="B93" s="338"/>
      <c r="C93" s="344"/>
      <c r="D93" s="20"/>
      <c r="E93" s="21"/>
      <c r="F93" s="31"/>
      <c r="G93" s="168" t="s">
        <v>3373</v>
      </c>
      <c r="H93" s="164">
        <v>0.8</v>
      </c>
      <c r="I93" s="165" t="s">
        <v>3226</v>
      </c>
      <c r="J93" s="13" t="s">
        <v>3392</v>
      </c>
      <c r="K93" s="165" t="s">
        <v>3375</v>
      </c>
      <c r="L93" s="166" t="s">
        <v>3334</v>
      </c>
      <c r="M93" s="294">
        <f>M91</f>
        <v>0.15</v>
      </c>
      <c r="N93" s="164">
        <v>0.99</v>
      </c>
      <c r="O93" s="167">
        <f>IF(I93="Safe", M93*H93,0)</f>
        <v>0.12</v>
      </c>
      <c r="P93" s="167">
        <f>IF(I93="Dangerous",M93*H93*N93,0)</f>
        <v>0</v>
      </c>
      <c r="Q93" s="295">
        <f>IF(P93=0,0,M93*H93*(1-N93))</f>
        <v>0</v>
      </c>
      <c r="R93" s="257"/>
    </row>
    <row r="94" spans="2:18" s="3" customFormat="1" ht="27.95" customHeight="1">
      <c r="B94" s="338"/>
      <c r="C94" s="293" t="s">
        <v>3409</v>
      </c>
      <c r="D94" s="17" t="s">
        <v>3410</v>
      </c>
      <c r="E94" s="18" t="s">
        <v>3376</v>
      </c>
      <c r="F94" s="19" t="s">
        <v>3411</v>
      </c>
      <c r="G94" s="14" t="s">
        <v>12</v>
      </c>
      <c r="H94" s="15">
        <v>0.8</v>
      </c>
      <c r="I94" s="275" t="s">
        <v>2983</v>
      </c>
      <c r="J94" s="12" t="s">
        <v>3412</v>
      </c>
      <c r="K94" s="275" t="s">
        <v>3227</v>
      </c>
      <c r="L94" s="276" t="s">
        <v>2794</v>
      </c>
      <c r="M94" s="85">
        <v>0.2</v>
      </c>
      <c r="N94" s="15">
        <f t="shared" ref="N94:N100" si="42">IF(K94="Detected", 0.99,0)</f>
        <v>0</v>
      </c>
      <c r="O94" s="78">
        <f t="shared" ref="O94:O100" si="43">IF(I94="Safe", M94*H94,0)</f>
        <v>0.16000000000000003</v>
      </c>
      <c r="P94" s="78">
        <f t="shared" ref="P94:P100" si="44">IF(I94="Dangerous",M94*H94*N94,0)</f>
        <v>0</v>
      </c>
      <c r="Q94" s="153">
        <f t="shared" ref="Q94:Q100" si="45">IF(P94=0,0,M94*H94*(1-N94))</f>
        <v>0</v>
      </c>
      <c r="R94" s="257"/>
    </row>
    <row r="95" spans="2:18" s="3" customFormat="1" ht="27.95" customHeight="1">
      <c r="B95" s="338"/>
      <c r="C95" s="344"/>
      <c r="D95" s="20"/>
      <c r="E95" s="21"/>
      <c r="F95" s="31"/>
      <c r="G95" s="14" t="s">
        <v>13</v>
      </c>
      <c r="H95" s="15">
        <v>0.1</v>
      </c>
      <c r="I95" s="275" t="s">
        <v>19</v>
      </c>
      <c r="J95" s="274" t="s">
        <v>210</v>
      </c>
      <c r="K95" s="275" t="s">
        <v>18</v>
      </c>
      <c r="L95" s="276" t="s">
        <v>109</v>
      </c>
      <c r="M95" s="85">
        <f t="shared" ref="M95:M96" si="46">M94</f>
        <v>0.2</v>
      </c>
      <c r="N95" s="15">
        <f t="shared" si="42"/>
        <v>0</v>
      </c>
      <c r="O95" s="78">
        <f t="shared" si="43"/>
        <v>2.0000000000000004E-2</v>
      </c>
      <c r="P95" s="78">
        <f t="shared" si="44"/>
        <v>0</v>
      </c>
      <c r="Q95" s="153">
        <f t="shared" si="45"/>
        <v>0</v>
      </c>
      <c r="R95" s="257"/>
    </row>
    <row r="96" spans="2:18" s="3" customFormat="1" ht="27.95" customHeight="1">
      <c r="B96" s="338"/>
      <c r="C96" s="344"/>
      <c r="D96" s="20"/>
      <c r="E96" s="21"/>
      <c r="F96" s="31"/>
      <c r="G96" s="14" t="s">
        <v>14</v>
      </c>
      <c r="H96" s="15">
        <v>0.1</v>
      </c>
      <c r="I96" s="275" t="s">
        <v>3226</v>
      </c>
      <c r="J96" s="274" t="s">
        <v>210</v>
      </c>
      <c r="K96" s="275" t="s">
        <v>18</v>
      </c>
      <c r="L96" s="276" t="s">
        <v>21</v>
      </c>
      <c r="M96" s="85">
        <f t="shared" si="46"/>
        <v>0.2</v>
      </c>
      <c r="N96" s="15">
        <f t="shared" si="42"/>
        <v>0</v>
      </c>
      <c r="O96" s="78">
        <f t="shared" si="43"/>
        <v>2.0000000000000004E-2</v>
      </c>
      <c r="P96" s="78">
        <f t="shared" si="44"/>
        <v>0</v>
      </c>
      <c r="Q96" s="153">
        <f t="shared" si="45"/>
        <v>0</v>
      </c>
      <c r="R96" s="257"/>
    </row>
    <row r="97" spans="2:18" s="3" customFormat="1" ht="27.95" customHeight="1">
      <c r="B97" s="338"/>
      <c r="C97" s="344"/>
      <c r="D97" s="17" t="s">
        <v>3413</v>
      </c>
      <c r="E97" s="18" t="s">
        <v>908</v>
      </c>
      <c r="F97" s="19" t="s">
        <v>3414</v>
      </c>
      <c r="G97" s="168" t="s">
        <v>356</v>
      </c>
      <c r="H97" s="164">
        <v>0.25</v>
      </c>
      <c r="I97" s="16" t="s">
        <v>19</v>
      </c>
      <c r="J97" s="12" t="s">
        <v>3412</v>
      </c>
      <c r="K97" s="16" t="s">
        <v>18</v>
      </c>
      <c r="L97" s="65" t="s">
        <v>109</v>
      </c>
      <c r="M97" s="85">
        <v>2</v>
      </c>
      <c r="N97" s="15">
        <f t="shared" si="42"/>
        <v>0</v>
      </c>
      <c r="O97" s="78">
        <f t="shared" si="43"/>
        <v>0.5</v>
      </c>
      <c r="P97" s="78">
        <f t="shared" si="44"/>
        <v>0</v>
      </c>
      <c r="Q97" s="153">
        <f t="shared" si="45"/>
        <v>0</v>
      </c>
      <c r="R97" s="257"/>
    </row>
    <row r="98" spans="2:18" s="3" customFormat="1" ht="27.95" customHeight="1">
      <c r="B98" s="338"/>
      <c r="C98" s="344"/>
      <c r="D98" s="20"/>
      <c r="E98" s="21"/>
      <c r="F98" s="31"/>
      <c r="G98" s="168" t="s">
        <v>886</v>
      </c>
      <c r="H98" s="164">
        <v>0.25</v>
      </c>
      <c r="I98" s="16" t="s">
        <v>19</v>
      </c>
      <c r="J98" s="12" t="s">
        <v>3412</v>
      </c>
      <c r="K98" s="16" t="s">
        <v>18</v>
      </c>
      <c r="L98" s="65" t="s">
        <v>109</v>
      </c>
      <c r="M98" s="85">
        <f>M97</f>
        <v>2</v>
      </c>
      <c r="N98" s="15">
        <f t="shared" si="42"/>
        <v>0</v>
      </c>
      <c r="O98" s="78">
        <f t="shared" si="43"/>
        <v>0.5</v>
      </c>
      <c r="P98" s="78">
        <f t="shared" si="44"/>
        <v>0</v>
      </c>
      <c r="Q98" s="153">
        <f t="shared" si="45"/>
        <v>0</v>
      </c>
      <c r="R98" s="257"/>
    </row>
    <row r="99" spans="2:18" s="3" customFormat="1" ht="27.95" customHeight="1">
      <c r="B99" s="338"/>
      <c r="C99" s="344"/>
      <c r="D99" s="20"/>
      <c r="E99" s="21"/>
      <c r="F99" s="31"/>
      <c r="G99" s="168" t="s">
        <v>887</v>
      </c>
      <c r="H99" s="164">
        <v>0.25</v>
      </c>
      <c r="I99" s="16" t="s">
        <v>19</v>
      </c>
      <c r="J99" s="12" t="s">
        <v>3412</v>
      </c>
      <c r="K99" s="16" t="s">
        <v>18</v>
      </c>
      <c r="L99" s="65" t="s">
        <v>109</v>
      </c>
      <c r="M99" s="85">
        <f>M98</f>
        <v>2</v>
      </c>
      <c r="N99" s="15">
        <f t="shared" si="42"/>
        <v>0</v>
      </c>
      <c r="O99" s="78">
        <f t="shared" si="43"/>
        <v>0.5</v>
      </c>
      <c r="P99" s="78">
        <f t="shared" si="44"/>
        <v>0</v>
      </c>
      <c r="Q99" s="153">
        <f t="shared" si="45"/>
        <v>0</v>
      </c>
      <c r="R99" s="257"/>
    </row>
    <row r="100" spans="2:18" s="3" customFormat="1" ht="27.95" customHeight="1">
      <c r="B100" s="338"/>
      <c r="C100" s="344"/>
      <c r="D100" s="20"/>
      <c r="E100" s="21"/>
      <c r="F100" s="31"/>
      <c r="G100" s="186" t="s">
        <v>359</v>
      </c>
      <c r="H100" s="183">
        <v>0.25</v>
      </c>
      <c r="I100" s="16" t="s">
        <v>19</v>
      </c>
      <c r="J100" s="12" t="s">
        <v>210</v>
      </c>
      <c r="K100" s="16" t="s">
        <v>18</v>
      </c>
      <c r="L100" s="65" t="s">
        <v>109</v>
      </c>
      <c r="M100" s="85">
        <f>M99</f>
        <v>2</v>
      </c>
      <c r="N100" s="15">
        <f t="shared" si="42"/>
        <v>0</v>
      </c>
      <c r="O100" s="78">
        <f t="shared" si="43"/>
        <v>0.5</v>
      </c>
      <c r="P100" s="78">
        <f t="shared" si="44"/>
        <v>0</v>
      </c>
      <c r="Q100" s="153">
        <f t="shared" si="45"/>
        <v>0</v>
      </c>
      <c r="R100" s="257"/>
    </row>
    <row r="101" spans="2:18" s="3" customFormat="1" ht="27.95" customHeight="1">
      <c r="B101" s="338"/>
      <c r="C101" s="344"/>
      <c r="D101" s="17" t="s">
        <v>3415</v>
      </c>
      <c r="E101" s="18" t="s">
        <v>3376</v>
      </c>
      <c r="F101" s="19" t="s">
        <v>3411</v>
      </c>
      <c r="G101" s="14" t="s">
        <v>12</v>
      </c>
      <c r="H101" s="15">
        <v>0.8</v>
      </c>
      <c r="I101" s="275" t="s">
        <v>2983</v>
      </c>
      <c r="J101" s="12" t="s">
        <v>3417</v>
      </c>
      <c r="K101" s="275" t="s">
        <v>3227</v>
      </c>
      <c r="L101" s="276" t="s">
        <v>2794</v>
      </c>
      <c r="M101" s="85">
        <v>0.2</v>
      </c>
      <c r="N101" s="15">
        <f t="shared" ref="N101:N107" si="47">IF(K101="Detected", 0.99,0)</f>
        <v>0</v>
      </c>
      <c r="O101" s="78">
        <f t="shared" ref="O101:O107" si="48">IF(I101="Safe", M101*H101,0)</f>
        <v>0.16000000000000003</v>
      </c>
      <c r="P101" s="78">
        <f t="shared" ref="P101:P107" si="49">IF(I101="Dangerous",M101*H101*N101,0)</f>
        <v>0</v>
      </c>
      <c r="Q101" s="153">
        <f t="shared" ref="Q101:Q107" si="50">IF(P101=0,0,M101*H101*(1-N101))</f>
        <v>0</v>
      </c>
      <c r="R101" s="257"/>
    </row>
    <row r="102" spans="2:18" s="3" customFormat="1" ht="27.95" customHeight="1">
      <c r="B102" s="338"/>
      <c r="C102" s="344"/>
      <c r="D102" s="20"/>
      <c r="E102" s="21"/>
      <c r="F102" s="31"/>
      <c r="G102" s="14" t="s">
        <v>13</v>
      </c>
      <c r="H102" s="15">
        <v>0.1</v>
      </c>
      <c r="I102" s="275" t="s">
        <v>19</v>
      </c>
      <c r="J102" s="274" t="s">
        <v>210</v>
      </c>
      <c r="K102" s="275" t="s">
        <v>18</v>
      </c>
      <c r="L102" s="276" t="s">
        <v>109</v>
      </c>
      <c r="M102" s="85">
        <f t="shared" ref="M102:M103" si="51">M101</f>
        <v>0.2</v>
      </c>
      <c r="N102" s="15">
        <f t="shared" si="47"/>
        <v>0</v>
      </c>
      <c r="O102" s="78">
        <f t="shared" si="48"/>
        <v>2.0000000000000004E-2</v>
      </c>
      <c r="P102" s="78">
        <f t="shared" si="49"/>
        <v>0</v>
      </c>
      <c r="Q102" s="153">
        <f t="shared" si="50"/>
        <v>0</v>
      </c>
      <c r="R102" s="257"/>
    </row>
    <row r="103" spans="2:18" s="3" customFormat="1" ht="27.95" customHeight="1">
      <c r="B103" s="338"/>
      <c r="C103" s="344"/>
      <c r="D103" s="20"/>
      <c r="E103" s="21"/>
      <c r="F103" s="31"/>
      <c r="G103" s="14" t="s">
        <v>14</v>
      </c>
      <c r="H103" s="15">
        <v>0.1</v>
      </c>
      <c r="I103" s="275" t="s">
        <v>3226</v>
      </c>
      <c r="J103" s="274" t="s">
        <v>210</v>
      </c>
      <c r="K103" s="275" t="s">
        <v>18</v>
      </c>
      <c r="L103" s="276" t="s">
        <v>21</v>
      </c>
      <c r="M103" s="85">
        <f t="shared" si="51"/>
        <v>0.2</v>
      </c>
      <c r="N103" s="15">
        <f t="shared" si="47"/>
        <v>0</v>
      </c>
      <c r="O103" s="78">
        <f t="shared" si="48"/>
        <v>2.0000000000000004E-2</v>
      </c>
      <c r="P103" s="78">
        <f t="shared" si="49"/>
        <v>0</v>
      </c>
      <c r="Q103" s="153">
        <f t="shared" si="50"/>
        <v>0</v>
      </c>
      <c r="R103" s="257"/>
    </row>
    <row r="104" spans="2:18" s="3" customFormat="1" ht="27.95" customHeight="1">
      <c r="B104" s="338"/>
      <c r="C104" s="344"/>
      <c r="D104" s="17" t="s">
        <v>3416</v>
      </c>
      <c r="E104" s="18" t="s">
        <v>908</v>
      </c>
      <c r="F104" s="19" t="s">
        <v>3414</v>
      </c>
      <c r="G104" s="168" t="s">
        <v>356</v>
      </c>
      <c r="H104" s="164">
        <v>0.25</v>
      </c>
      <c r="I104" s="16" t="s">
        <v>19</v>
      </c>
      <c r="J104" s="12" t="s">
        <v>3417</v>
      </c>
      <c r="K104" s="16" t="s">
        <v>18</v>
      </c>
      <c r="L104" s="65" t="s">
        <v>109</v>
      </c>
      <c r="M104" s="85">
        <v>2</v>
      </c>
      <c r="N104" s="15">
        <f t="shared" si="47"/>
        <v>0</v>
      </c>
      <c r="O104" s="78">
        <f t="shared" si="48"/>
        <v>0.5</v>
      </c>
      <c r="P104" s="78">
        <f t="shared" si="49"/>
        <v>0</v>
      </c>
      <c r="Q104" s="153">
        <f t="shared" si="50"/>
        <v>0</v>
      </c>
      <c r="R104" s="257"/>
    </row>
    <row r="105" spans="2:18" s="3" customFormat="1" ht="27.95" customHeight="1">
      <c r="B105" s="338"/>
      <c r="C105" s="344"/>
      <c r="D105" s="20"/>
      <c r="E105" s="21"/>
      <c r="F105" s="31"/>
      <c r="G105" s="168" t="s">
        <v>886</v>
      </c>
      <c r="H105" s="164">
        <v>0.25</v>
      </c>
      <c r="I105" s="16" t="s">
        <v>19</v>
      </c>
      <c r="J105" s="12" t="s">
        <v>3417</v>
      </c>
      <c r="K105" s="16" t="s">
        <v>18</v>
      </c>
      <c r="L105" s="65" t="s">
        <v>109</v>
      </c>
      <c r="M105" s="85">
        <f>M104</f>
        <v>2</v>
      </c>
      <c r="N105" s="15">
        <f t="shared" si="47"/>
        <v>0</v>
      </c>
      <c r="O105" s="78">
        <f t="shared" si="48"/>
        <v>0.5</v>
      </c>
      <c r="P105" s="78">
        <f t="shared" si="49"/>
        <v>0</v>
      </c>
      <c r="Q105" s="153">
        <f t="shared" si="50"/>
        <v>0</v>
      </c>
      <c r="R105" s="257"/>
    </row>
    <row r="106" spans="2:18" s="3" customFormat="1" ht="27.95" customHeight="1">
      <c r="B106" s="338"/>
      <c r="C106" s="344"/>
      <c r="D106" s="20"/>
      <c r="E106" s="21"/>
      <c r="F106" s="31"/>
      <c r="G106" s="168" t="s">
        <v>887</v>
      </c>
      <c r="H106" s="164">
        <v>0.25</v>
      </c>
      <c r="I106" s="16" t="s">
        <v>19</v>
      </c>
      <c r="J106" s="12" t="s">
        <v>3417</v>
      </c>
      <c r="K106" s="16" t="s">
        <v>18</v>
      </c>
      <c r="L106" s="65" t="s">
        <v>109</v>
      </c>
      <c r="M106" s="85">
        <f>M105</f>
        <v>2</v>
      </c>
      <c r="N106" s="15">
        <f t="shared" si="47"/>
        <v>0</v>
      </c>
      <c r="O106" s="78">
        <f t="shared" si="48"/>
        <v>0.5</v>
      </c>
      <c r="P106" s="78">
        <f t="shared" si="49"/>
        <v>0</v>
      </c>
      <c r="Q106" s="153">
        <f t="shared" si="50"/>
        <v>0</v>
      </c>
      <c r="R106" s="257"/>
    </row>
    <row r="107" spans="2:18" s="3" customFormat="1" ht="27.95" customHeight="1">
      <c r="B107" s="338"/>
      <c r="C107" s="344"/>
      <c r="D107" s="20"/>
      <c r="E107" s="21"/>
      <c r="F107" s="31"/>
      <c r="G107" s="186" t="s">
        <v>359</v>
      </c>
      <c r="H107" s="183">
        <v>0.25</v>
      </c>
      <c r="I107" s="16" t="s">
        <v>19</v>
      </c>
      <c r="J107" s="12" t="s">
        <v>210</v>
      </c>
      <c r="K107" s="16" t="s">
        <v>18</v>
      </c>
      <c r="L107" s="65" t="s">
        <v>109</v>
      </c>
      <c r="M107" s="85">
        <f>M106</f>
        <v>2</v>
      </c>
      <c r="N107" s="15">
        <f t="shared" si="47"/>
        <v>0</v>
      </c>
      <c r="O107" s="78">
        <f t="shared" si="48"/>
        <v>0.5</v>
      </c>
      <c r="P107" s="78">
        <f t="shared" si="49"/>
        <v>0</v>
      </c>
      <c r="Q107" s="153">
        <f t="shared" si="50"/>
        <v>0</v>
      </c>
      <c r="R107" s="257"/>
    </row>
    <row r="108" spans="2:18" s="3" customFormat="1" ht="27.95" customHeight="1">
      <c r="B108" s="338"/>
      <c r="C108" s="344"/>
      <c r="D108" s="17" t="s">
        <v>3418</v>
      </c>
      <c r="E108" s="18" t="s">
        <v>3376</v>
      </c>
      <c r="F108" s="19" t="s">
        <v>3411</v>
      </c>
      <c r="G108" s="14" t="s">
        <v>12</v>
      </c>
      <c r="H108" s="15">
        <v>0.8</v>
      </c>
      <c r="I108" s="275" t="s">
        <v>2983</v>
      </c>
      <c r="J108" s="12" t="s">
        <v>3419</v>
      </c>
      <c r="K108" s="275" t="s">
        <v>3227</v>
      </c>
      <c r="L108" s="276" t="s">
        <v>2794</v>
      </c>
      <c r="M108" s="85">
        <v>0.2</v>
      </c>
      <c r="N108" s="15">
        <f t="shared" ref="N108:N114" si="52">IF(K108="Detected", 0.99,0)</f>
        <v>0</v>
      </c>
      <c r="O108" s="78">
        <f t="shared" ref="O108:O114" si="53">IF(I108="Safe", M108*H108,0)</f>
        <v>0.16000000000000003</v>
      </c>
      <c r="P108" s="78">
        <f t="shared" ref="P108:P114" si="54">IF(I108="Dangerous",M108*H108*N108,0)</f>
        <v>0</v>
      </c>
      <c r="Q108" s="153">
        <f t="shared" ref="Q108:Q114" si="55">IF(P108=0,0,M108*H108*(1-N108))</f>
        <v>0</v>
      </c>
      <c r="R108" s="257"/>
    </row>
    <row r="109" spans="2:18" s="3" customFormat="1" ht="27.95" customHeight="1">
      <c r="B109" s="338"/>
      <c r="C109" s="344"/>
      <c r="D109" s="20"/>
      <c r="E109" s="21"/>
      <c r="F109" s="31"/>
      <c r="G109" s="14" t="s">
        <v>13</v>
      </c>
      <c r="H109" s="15">
        <v>0.1</v>
      </c>
      <c r="I109" s="275" t="s">
        <v>19</v>
      </c>
      <c r="J109" s="274" t="s">
        <v>210</v>
      </c>
      <c r="K109" s="275" t="s">
        <v>18</v>
      </c>
      <c r="L109" s="276" t="s">
        <v>109</v>
      </c>
      <c r="M109" s="85">
        <f t="shared" ref="M109:M110" si="56">M108</f>
        <v>0.2</v>
      </c>
      <c r="N109" s="15">
        <f t="shared" si="52"/>
        <v>0</v>
      </c>
      <c r="O109" s="78">
        <f t="shared" si="53"/>
        <v>2.0000000000000004E-2</v>
      </c>
      <c r="P109" s="78">
        <f t="shared" si="54"/>
        <v>0</v>
      </c>
      <c r="Q109" s="153">
        <f t="shared" si="55"/>
        <v>0</v>
      </c>
      <c r="R109" s="257"/>
    </row>
    <row r="110" spans="2:18" s="3" customFormat="1" ht="27.95" customHeight="1">
      <c r="B110" s="338"/>
      <c r="C110" s="344"/>
      <c r="D110" s="20"/>
      <c r="E110" s="21"/>
      <c r="F110" s="31"/>
      <c r="G110" s="14" t="s">
        <v>14</v>
      </c>
      <c r="H110" s="15">
        <v>0.1</v>
      </c>
      <c r="I110" s="275" t="s">
        <v>3226</v>
      </c>
      <c r="J110" s="274" t="s">
        <v>210</v>
      </c>
      <c r="K110" s="275" t="s">
        <v>18</v>
      </c>
      <c r="L110" s="276" t="s">
        <v>21</v>
      </c>
      <c r="M110" s="85">
        <f t="shared" si="56"/>
        <v>0.2</v>
      </c>
      <c r="N110" s="15">
        <f t="shared" si="52"/>
        <v>0</v>
      </c>
      <c r="O110" s="78">
        <f t="shared" si="53"/>
        <v>2.0000000000000004E-2</v>
      </c>
      <c r="P110" s="78">
        <f t="shared" si="54"/>
        <v>0</v>
      </c>
      <c r="Q110" s="153">
        <f t="shared" si="55"/>
        <v>0</v>
      </c>
      <c r="R110" s="257"/>
    </row>
    <row r="111" spans="2:18" s="3" customFormat="1" ht="27.95" customHeight="1">
      <c r="B111" s="338"/>
      <c r="C111" s="344"/>
      <c r="D111" s="17" t="s">
        <v>3420</v>
      </c>
      <c r="E111" s="18" t="s">
        <v>908</v>
      </c>
      <c r="F111" s="19" t="s">
        <v>3414</v>
      </c>
      <c r="G111" s="168" t="s">
        <v>356</v>
      </c>
      <c r="H111" s="164">
        <v>0.25</v>
      </c>
      <c r="I111" s="16" t="s">
        <v>19</v>
      </c>
      <c r="J111" s="12" t="s">
        <v>3419</v>
      </c>
      <c r="K111" s="16" t="s">
        <v>18</v>
      </c>
      <c r="L111" s="65" t="s">
        <v>109</v>
      </c>
      <c r="M111" s="85">
        <v>2</v>
      </c>
      <c r="N111" s="15">
        <f t="shared" si="52"/>
        <v>0</v>
      </c>
      <c r="O111" s="78">
        <f t="shared" si="53"/>
        <v>0.5</v>
      </c>
      <c r="P111" s="78">
        <f t="shared" si="54"/>
        <v>0</v>
      </c>
      <c r="Q111" s="153">
        <f t="shared" si="55"/>
        <v>0</v>
      </c>
      <c r="R111" s="257"/>
    </row>
    <row r="112" spans="2:18" s="3" customFormat="1" ht="27.95" customHeight="1">
      <c r="B112" s="338"/>
      <c r="C112" s="344"/>
      <c r="D112" s="20"/>
      <c r="E112" s="21"/>
      <c r="F112" s="31"/>
      <c r="G112" s="168" t="s">
        <v>886</v>
      </c>
      <c r="H112" s="164">
        <v>0.25</v>
      </c>
      <c r="I112" s="16" t="s">
        <v>19</v>
      </c>
      <c r="J112" s="12" t="s">
        <v>3419</v>
      </c>
      <c r="K112" s="16" t="s">
        <v>18</v>
      </c>
      <c r="L112" s="65" t="s">
        <v>109</v>
      </c>
      <c r="M112" s="85">
        <f>M111</f>
        <v>2</v>
      </c>
      <c r="N112" s="15">
        <f t="shared" si="52"/>
        <v>0</v>
      </c>
      <c r="O112" s="78">
        <f t="shared" si="53"/>
        <v>0.5</v>
      </c>
      <c r="P112" s="78">
        <f t="shared" si="54"/>
        <v>0</v>
      </c>
      <c r="Q112" s="153">
        <f t="shared" si="55"/>
        <v>0</v>
      </c>
      <c r="R112" s="257"/>
    </row>
    <row r="113" spans="2:18" s="3" customFormat="1" ht="27.95" customHeight="1">
      <c r="B113" s="338"/>
      <c r="C113" s="344"/>
      <c r="D113" s="20"/>
      <c r="E113" s="21"/>
      <c r="F113" s="31"/>
      <c r="G113" s="168" t="s">
        <v>887</v>
      </c>
      <c r="H113" s="164">
        <v>0.25</v>
      </c>
      <c r="I113" s="16" t="s">
        <v>19</v>
      </c>
      <c r="J113" s="12" t="s">
        <v>3419</v>
      </c>
      <c r="K113" s="16" t="s">
        <v>18</v>
      </c>
      <c r="L113" s="65" t="s">
        <v>109</v>
      </c>
      <c r="M113" s="85">
        <f>M112</f>
        <v>2</v>
      </c>
      <c r="N113" s="15">
        <f t="shared" si="52"/>
        <v>0</v>
      </c>
      <c r="O113" s="78">
        <f t="shared" si="53"/>
        <v>0.5</v>
      </c>
      <c r="P113" s="78">
        <f t="shared" si="54"/>
        <v>0</v>
      </c>
      <c r="Q113" s="153">
        <f t="shared" si="55"/>
        <v>0</v>
      </c>
      <c r="R113" s="257"/>
    </row>
    <row r="114" spans="2:18" s="3" customFormat="1" ht="27.95" customHeight="1">
      <c r="B114" s="338"/>
      <c r="C114" s="344"/>
      <c r="D114" s="20"/>
      <c r="E114" s="21"/>
      <c r="F114" s="31"/>
      <c r="G114" s="186" t="s">
        <v>359</v>
      </c>
      <c r="H114" s="183">
        <v>0.25</v>
      </c>
      <c r="I114" s="16" t="s">
        <v>19</v>
      </c>
      <c r="J114" s="12" t="s">
        <v>210</v>
      </c>
      <c r="K114" s="16" t="s">
        <v>18</v>
      </c>
      <c r="L114" s="65" t="s">
        <v>109</v>
      </c>
      <c r="M114" s="85">
        <f>M113</f>
        <v>2</v>
      </c>
      <c r="N114" s="15">
        <f t="shared" si="52"/>
        <v>0</v>
      </c>
      <c r="O114" s="78">
        <f t="shared" si="53"/>
        <v>0.5</v>
      </c>
      <c r="P114" s="78">
        <f t="shared" si="54"/>
        <v>0</v>
      </c>
      <c r="Q114" s="153">
        <f t="shared" si="55"/>
        <v>0</v>
      </c>
      <c r="R114" s="257"/>
    </row>
    <row r="115" spans="2:18" s="3" customFormat="1" ht="27.95" customHeight="1">
      <c r="B115" s="338"/>
      <c r="C115" s="344"/>
      <c r="D115" s="17" t="s">
        <v>63</v>
      </c>
      <c r="E115" s="18" t="s">
        <v>3376</v>
      </c>
      <c r="F115" s="19" t="s">
        <v>3411</v>
      </c>
      <c r="G115" s="14" t="s">
        <v>12</v>
      </c>
      <c r="H115" s="15">
        <v>0.8</v>
      </c>
      <c r="I115" s="275" t="s">
        <v>2983</v>
      </c>
      <c r="J115" s="12" t="s">
        <v>3421</v>
      </c>
      <c r="K115" s="275" t="s">
        <v>3227</v>
      </c>
      <c r="L115" s="276" t="s">
        <v>2794</v>
      </c>
      <c r="M115" s="85">
        <v>0.2</v>
      </c>
      <c r="N115" s="15">
        <f t="shared" ref="N115:N121" si="57">IF(K115="Detected", 0.99,0)</f>
        <v>0</v>
      </c>
      <c r="O115" s="78">
        <f t="shared" ref="O115:O121" si="58">IF(I115="Safe", M115*H115,0)</f>
        <v>0.16000000000000003</v>
      </c>
      <c r="P115" s="78">
        <f t="shared" ref="P115:P121" si="59">IF(I115="Dangerous",M115*H115*N115,0)</f>
        <v>0</v>
      </c>
      <c r="Q115" s="153">
        <f t="shared" ref="Q115:Q121" si="60">IF(P115=0,0,M115*H115*(1-N115))</f>
        <v>0</v>
      </c>
      <c r="R115" s="257"/>
    </row>
    <row r="116" spans="2:18" s="3" customFormat="1" ht="27.95" customHeight="1">
      <c r="B116" s="338"/>
      <c r="C116" s="344"/>
      <c r="D116" s="20"/>
      <c r="E116" s="21"/>
      <c r="F116" s="31"/>
      <c r="G116" s="14" t="s">
        <v>13</v>
      </c>
      <c r="H116" s="15">
        <v>0.1</v>
      </c>
      <c r="I116" s="275" t="s">
        <v>19</v>
      </c>
      <c r="J116" s="274" t="s">
        <v>210</v>
      </c>
      <c r="K116" s="275" t="s">
        <v>18</v>
      </c>
      <c r="L116" s="276" t="s">
        <v>109</v>
      </c>
      <c r="M116" s="85">
        <f t="shared" ref="M116:M117" si="61">M115</f>
        <v>0.2</v>
      </c>
      <c r="N116" s="15">
        <f t="shared" si="57"/>
        <v>0</v>
      </c>
      <c r="O116" s="78">
        <f t="shared" si="58"/>
        <v>2.0000000000000004E-2</v>
      </c>
      <c r="P116" s="78">
        <f t="shared" si="59"/>
        <v>0</v>
      </c>
      <c r="Q116" s="153">
        <f t="shared" si="60"/>
        <v>0</v>
      </c>
      <c r="R116" s="257"/>
    </row>
    <row r="117" spans="2:18" s="3" customFormat="1" ht="27.95" customHeight="1">
      <c r="B117" s="338"/>
      <c r="C117" s="344"/>
      <c r="D117" s="20"/>
      <c r="E117" s="21"/>
      <c r="F117" s="31"/>
      <c r="G117" s="14" t="s">
        <v>14</v>
      </c>
      <c r="H117" s="15">
        <v>0.1</v>
      </c>
      <c r="I117" s="275" t="s">
        <v>3226</v>
      </c>
      <c r="J117" s="274" t="s">
        <v>210</v>
      </c>
      <c r="K117" s="275" t="s">
        <v>18</v>
      </c>
      <c r="L117" s="276" t="s">
        <v>21</v>
      </c>
      <c r="M117" s="85">
        <f t="shared" si="61"/>
        <v>0.2</v>
      </c>
      <c r="N117" s="15">
        <f t="shared" si="57"/>
        <v>0</v>
      </c>
      <c r="O117" s="78">
        <f t="shared" si="58"/>
        <v>2.0000000000000004E-2</v>
      </c>
      <c r="P117" s="78">
        <f t="shared" si="59"/>
        <v>0</v>
      </c>
      <c r="Q117" s="153">
        <f t="shared" si="60"/>
        <v>0</v>
      </c>
      <c r="R117" s="257"/>
    </row>
    <row r="118" spans="2:18" s="3" customFormat="1" ht="27.95" customHeight="1">
      <c r="B118" s="338"/>
      <c r="C118" s="344"/>
      <c r="D118" s="17" t="s">
        <v>3422</v>
      </c>
      <c r="E118" s="18" t="s">
        <v>908</v>
      </c>
      <c r="F118" s="19" t="s">
        <v>3423</v>
      </c>
      <c r="G118" s="168" t="s">
        <v>356</v>
      </c>
      <c r="H118" s="164">
        <v>0.25</v>
      </c>
      <c r="I118" s="16" t="s">
        <v>19</v>
      </c>
      <c r="J118" s="12" t="s">
        <v>3421</v>
      </c>
      <c r="K118" s="16" t="s">
        <v>18</v>
      </c>
      <c r="L118" s="65" t="s">
        <v>109</v>
      </c>
      <c r="M118" s="85">
        <v>2</v>
      </c>
      <c r="N118" s="15">
        <f t="shared" si="57"/>
        <v>0</v>
      </c>
      <c r="O118" s="78">
        <f t="shared" si="58"/>
        <v>0.5</v>
      </c>
      <c r="P118" s="78">
        <f t="shared" si="59"/>
        <v>0</v>
      </c>
      <c r="Q118" s="153">
        <f t="shared" si="60"/>
        <v>0</v>
      </c>
      <c r="R118" s="257"/>
    </row>
    <row r="119" spans="2:18" s="3" customFormat="1" ht="27.95" customHeight="1">
      <c r="B119" s="338"/>
      <c r="C119" s="344"/>
      <c r="D119" s="20"/>
      <c r="E119" s="21"/>
      <c r="F119" s="31"/>
      <c r="G119" s="168" t="s">
        <v>886</v>
      </c>
      <c r="H119" s="164">
        <v>0.25</v>
      </c>
      <c r="I119" s="16" t="s">
        <v>19</v>
      </c>
      <c r="J119" s="12" t="s">
        <v>3421</v>
      </c>
      <c r="K119" s="16" t="s">
        <v>18</v>
      </c>
      <c r="L119" s="65" t="s">
        <v>109</v>
      </c>
      <c r="M119" s="85">
        <f>M118</f>
        <v>2</v>
      </c>
      <c r="N119" s="15">
        <f t="shared" si="57"/>
        <v>0</v>
      </c>
      <c r="O119" s="78">
        <f t="shared" si="58"/>
        <v>0.5</v>
      </c>
      <c r="P119" s="78">
        <f t="shared" si="59"/>
        <v>0</v>
      </c>
      <c r="Q119" s="153">
        <f t="shared" si="60"/>
        <v>0</v>
      </c>
      <c r="R119" s="257"/>
    </row>
    <row r="120" spans="2:18" s="3" customFormat="1" ht="27.95" customHeight="1">
      <c r="B120" s="338"/>
      <c r="C120" s="344"/>
      <c r="D120" s="20"/>
      <c r="E120" s="21"/>
      <c r="F120" s="31"/>
      <c r="G120" s="168" t="s">
        <v>887</v>
      </c>
      <c r="H120" s="164">
        <v>0.25</v>
      </c>
      <c r="I120" s="16" t="s">
        <v>19</v>
      </c>
      <c r="J120" s="12" t="s">
        <v>3421</v>
      </c>
      <c r="K120" s="16" t="s">
        <v>18</v>
      </c>
      <c r="L120" s="65" t="s">
        <v>109</v>
      </c>
      <c r="M120" s="85">
        <f>M119</f>
        <v>2</v>
      </c>
      <c r="N120" s="15">
        <f t="shared" si="57"/>
        <v>0</v>
      </c>
      <c r="O120" s="78">
        <f t="shared" si="58"/>
        <v>0.5</v>
      </c>
      <c r="P120" s="78">
        <f t="shared" si="59"/>
        <v>0</v>
      </c>
      <c r="Q120" s="153">
        <f t="shared" si="60"/>
        <v>0</v>
      </c>
      <c r="R120" s="257"/>
    </row>
    <row r="121" spans="2:18" s="3" customFormat="1" ht="27.95" customHeight="1">
      <c r="B121" s="338"/>
      <c r="C121" s="344"/>
      <c r="D121" s="20"/>
      <c r="E121" s="21"/>
      <c r="F121" s="31"/>
      <c r="G121" s="186" t="s">
        <v>359</v>
      </c>
      <c r="H121" s="183">
        <v>0.25</v>
      </c>
      <c r="I121" s="16" t="s">
        <v>19</v>
      </c>
      <c r="J121" s="12" t="s">
        <v>210</v>
      </c>
      <c r="K121" s="16" t="s">
        <v>18</v>
      </c>
      <c r="L121" s="65" t="s">
        <v>109</v>
      </c>
      <c r="M121" s="85">
        <f>M120</f>
        <v>2</v>
      </c>
      <c r="N121" s="15">
        <f t="shared" si="57"/>
        <v>0</v>
      </c>
      <c r="O121" s="78">
        <f t="shared" si="58"/>
        <v>0.5</v>
      </c>
      <c r="P121" s="78">
        <f t="shared" si="59"/>
        <v>0</v>
      </c>
      <c r="Q121" s="153">
        <f t="shared" si="60"/>
        <v>0</v>
      </c>
      <c r="R121" s="257"/>
    </row>
    <row r="122" spans="2:18" s="3" customFormat="1" ht="27.95" customHeight="1">
      <c r="B122" s="338"/>
      <c r="C122" s="344"/>
      <c r="D122" s="20"/>
      <c r="E122" s="21"/>
      <c r="F122" s="31"/>
      <c r="G122" s="186"/>
      <c r="H122" s="183"/>
      <c r="I122" s="16"/>
      <c r="J122" s="12"/>
      <c r="K122" s="16"/>
      <c r="L122" s="65"/>
      <c r="M122" s="85"/>
      <c r="N122" s="15"/>
      <c r="O122" s="78"/>
      <c r="P122" s="78"/>
      <c r="Q122" s="153"/>
      <c r="R122" s="257"/>
    </row>
    <row r="123" spans="2:18" s="3" customFormat="1" ht="27.95" customHeight="1">
      <c r="B123" s="338"/>
      <c r="C123" s="293" t="s">
        <v>3851</v>
      </c>
      <c r="D123" s="17" t="s">
        <v>3849</v>
      </c>
      <c r="E123" s="18" t="s">
        <v>3376</v>
      </c>
      <c r="F123" s="19" t="s">
        <v>905</v>
      </c>
      <c r="G123" s="14" t="s">
        <v>12</v>
      </c>
      <c r="H123" s="15">
        <v>0.8</v>
      </c>
      <c r="I123" s="275" t="s">
        <v>2983</v>
      </c>
      <c r="J123" s="12" t="s">
        <v>3853</v>
      </c>
      <c r="K123" s="275" t="s">
        <v>3227</v>
      </c>
      <c r="L123" s="276" t="s">
        <v>2794</v>
      </c>
      <c r="M123" s="85">
        <v>0.2</v>
      </c>
      <c r="N123" s="15">
        <f t="shared" ref="N123:N129" si="62">IF(K123="Detected", 0.99,0)</f>
        <v>0</v>
      </c>
      <c r="O123" s="78">
        <f t="shared" ref="O123:O129" si="63">IF(I123="Safe", M123*H123,0)</f>
        <v>0.16000000000000003</v>
      </c>
      <c r="P123" s="78">
        <f t="shared" ref="P123:P129" si="64">IF(I123="Dangerous",M123*H123*N123,0)</f>
        <v>0</v>
      </c>
      <c r="Q123" s="153">
        <f t="shared" ref="Q123:Q129" si="65">IF(P123=0,0,M123*H123*(1-N123))</f>
        <v>0</v>
      </c>
      <c r="R123" s="257"/>
    </row>
    <row r="124" spans="2:18" s="3" customFormat="1" ht="27.95" customHeight="1">
      <c r="B124" s="338"/>
      <c r="C124" s="321" t="s">
        <v>3852</v>
      </c>
      <c r="D124" s="20"/>
      <c r="E124" s="21"/>
      <c r="F124" s="31"/>
      <c r="G124" s="14" t="s">
        <v>13</v>
      </c>
      <c r="H124" s="15">
        <v>0.1</v>
      </c>
      <c r="I124" s="275" t="s">
        <v>19</v>
      </c>
      <c r="J124" s="274" t="s">
        <v>210</v>
      </c>
      <c r="K124" s="275" t="s">
        <v>18</v>
      </c>
      <c r="L124" s="276" t="s">
        <v>109</v>
      </c>
      <c r="M124" s="85">
        <f t="shared" ref="M124:M125" si="66">M123</f>
        <v>0.2</v>
      </c>
      <c r="N124" s="15">
        <f t="shared" si="62"/>
        <v>0</v>
      </c>
      <c r="O124" s="78">
        <f t="shared" si="63"/>
        <v>2.0000000000000004E-2</v>
      </c>
      <c r="P124" s="78">
        <f t="shared" si="64"/>
        <v>0</v>
      </c>
      <c r="Q124" s="153">
        <f t="shared" si="65"/>
        <v>0</v>
      </c>
      <c r="R124" s="257"/>
    </row>
    <row r="125" spans="2:18" s="3" customFormat="1" ht="27.95" customHeight="1">
      <c r="B125" s="338"/>
      <c r="C125" s="344"/>
      <c r="D125" s="20"/>
      <c r="E125" s="21"/>
      <c r="F125" s="31"/>
      <c r="G125" s="14" t="s">
        <v>14</v>
      </c>
      <c r="H125" s="15">
        <v>0.1</v>
      </c>
      <c r="I125" s="275" t="s">
        <v>3226</v>
      </c>
      <c r="J125" s="274" t="s">
        <v>210</v>
      </c>
      <c r="K125" s="275" t="s">
        <v>18</v>
      </c>
      <c r="L125" s="276" t="s">
        <v>21</v>
      </c>
      <c r="M125" s="85">
        <f t="shared" si="66"/>
        <v>0.2</v>
      </c>
      <c r="N125" s="15">
        <f t="shared" si="62"/>
        <v>0</v>
      </c>
      <c r="O125" s="78">
        <f t="shared" si="63"/>
        <v>2.0000000000000004E-2</v>
      </c>
      <c r="P125" s="78">
        <f t="shared" si="64"/>
        <v>0</v>
      </c>
      <c r="Q125" s="153">
        <f t="shared" si="65"/>
        <v>0</v>
      </c>
      <c r="R125" s="257"/>
    </row>
    <row r="126" spans="2:18" s="3" customFormat="1" ht="27.95" customHeight="1">
      <c r="B126" s="338"/>
      <c r="C126" s="344"/>
      <c r="D126" s="17" t="s">
        <v>907</v>
      </c>
      <c r="E126" s="18" t="s">
        <v>908</v>
      </c>
      <c r="F126" s="19" t="s">
        <v>3850</v>
      </c>
      <c r="G126" s="168" t="s">
        <v>356</v>
      </c>
      <c r="H126" s="164">
        <v>0.25</v>
      </c>
      <c r="I126" s="16" t="s">
        <v>19</v>
      </c>
      <c r="J126" s="12" t="s">
        <v>3853</v>
      </c>
      <c r="K126" s="16" t="s">
        <v>18</v>
      </c>
      <c r="L126" s="65" t="s">
        <v>109</v>
      </c>
      <c r="M126" s="85">
        <v>2</v>
      </c>
      <c r="N126" s="15">
        <f t="shared" si="62"/>
        <v>0</v>
      </c>
      <c r="O126" s="78">
        <f t="shared" si="63"/>
        <v>0.5</v>
      </c>
      <c r="P126" s="78">
        <f t="shared" si="64"/>
        <v>0</v>
      </c>
      <c r="Q126" s="153">
        <f t="shared" si="65"/>
        <v>0</v>
      </c>
      <c r="R126" s="257"/>
    </row>
    <row r="127" spans="2:18" s="3" customFormat="1" ht="27.95" customHeight="1">
      <c r="B127" s="338"/>
      <c r="C127" s="344"/>
      <c r="D127" s="20"/>
      <c r="E127" s="21"/>
      <c r="F127" s="31"/>
      <c r="G127" s="168" t="s">
        <v>886</v>
      </c>
      <c r="H127" s="164">
        <v>0.25</v>
      </c>
      <c r="I127" s="16" t="s">
        <v>19</v>
      </c>
      <c r="J127" s="12" t="s">
        <v>3853</v>
      </c>
      <c r="K127" s="16" t="s">
        <v>18</v>
      </c>
      <c r="L127" s="65" t="s">
        <v>109</v>
      </c>
      <c r="M127" s="85">
        <f>M126</f>
        <v>2</v>
      </c>
      <c r="N127" s="15">
        <f t="shared" si="62"/>
        <v>0</v>
      </c>
      <c r="O127" s="78">
        <f t="shared" si="63"/>
        <v>0.5</v>
      </c>
      <c r="P127" s="78">
        <f t="shared" si="64"/>
        <v>0</v>
      </c>
      <c r="Q127" s="153">
        <f t="shared" si="65"/>
        <v>0</v>
      </c>
      <c r="R127" s="257"/>
    </row>
    <row r="128" spans="2:18" s="3" customFormat="1" ht="27.95" customHeight="1">
      <c r="B128" s="338"/>
      <c r="C128" s="344"/>
      <c r="D128" s="20"/>
      <c r="E128" s="21"/>
      <c r="F128" s="31"/>
      <c r="G128" s="168" t="s">
        <v>887</v>
      </c>
      <c r="H128" s="164">
        <v>0.25</v>
      </c>
      <c r="I128" s="16" t="s">
        <v>19</v>
      </c>
      <c r="J128" s="12" t="s">
        <v>3853</v>
      </c>
      <c r="K128" s="16" t="s">
        <v>18</v>
      </c>
      <c r="L128" s="65" t="s">
        <v>109</v>
      </c>
      <c r="M128" s="85">
        <f>M127</f>
        <v>2</v>
      </c>
      <c r="N128" s="15">
        <f t="shared" si="62"/>
        <v>0</v>
      </c>
      <c r="O128" s="78">
        <f t="shared" si="63"/>
        <v>0.5</v>
      </c>
      <c r="P128" s="78">
        <f t="shared" si="64"/>
        <v>0</v>
      </c>
      <c r="Q128" s="153">
        <f t="shared" si="65"/>
        <v>0</v>
      </c>
      <c r="R128" s="257"/>
    </row>
    <row r="129" spans="2:18" s="3" customFormat="1" ht="27.95" customHeight="1" thickBot="1">
      <c r="B129" s="339"/>
      <c r="C129" s="345"/>
      <c r="D129" s="46"/>
      <c r="E129" s="43"/>
      <c r="F129" s="48"/>
      <c r="G129" s="195" t="s">
        <v>359</v>
      </c>
      <c r="H129" s="196">
        <v>0.25</v>
      </c>
      <c r="I129" s="51" t="s">
        <v>19</v>
      </c>
      <c r="J129" s="52" t="s">
        <v>210</v>
      </c>
      <c r="K129" s="51" t="s">
        <v>18</v>
      </c>
      <c r="L129" s="67" t="s">
        <v>109</v>
      </c>
      <c r="M129" s="86">
        <f>M128</f>
        <v>2</v>
      </c>
      <c r="N129" s="50">
        <f t="shared" si="62"/>
        <v>0</v>
      </c>
      <c r="O129" s="82">
        <f t="shared" si="63"/>
        <v>0.5</v>
      </c>
      <c r="P129" s="82">
        <f t="shared" si="64"/>
        <v>0</v>
      </c>
      <c r="Q129" s="154">
        <f t="shared" si="65"/>
        <v>0</v>
      </c>
      <c r="R129" s="261"/>
    </row>
    <row r="130" spans="2:18" s="3" customFormat="1" ht="12.75">
      <c r="G130" s="6"/>
      <c r="H130" s="8"/>
      <c r="I130" s="5"/>
      <c r="J130" s="9"/>
      <c r="K130" s="5"/>
      <c r="L130" s="9"/>
      <c r="M130" s="58"/>
      <c r="N130" s="60"/>
      <c r="O130" s="56"/>
      <c r="P130" s="56"/>
      <c r="Q130" s="56"/>
    </row>
    <row r="131" spans="2:18" s="3" customFormat="1" ht="12.75">
      <c r="G131" s="6"/>
      <c r="H131" s="8"/>
      <c r="I131" s="5"/>
      <c r="J131" s="9"/>
      <c r="K131" s="5"/>
      <c r="L131" s="9"/>
      <c r="M131" s="58"/>
      <c r="N131" s="60"/>
      <c r="O131" s="56"/>
      <c r="P131" s="56"/>
      <c r="Q131" s="56"/>
    </row>
    <row r="132" spans="2:18" s="3" customFormat="1" ht="12.75">
      <c r="G132" s="6"/>
      <c r="H132" s="8"/>
      <c r="I132" s="5"/>
      <c r="J132" s="9"/>
      <c r="K132" s="5"/>
      <c r="L132" s="9"/>
      <c r="M132" s="58"/>
      <c r="N132" s="60"/>
      <c r="O132" s="56"/>
      <c r="P132" s="56"/>
      <c r="Q132" s="56"/>
    </row>
    <row r="133" spans="2:18" s="3" customFormat="1" ht="12.75">
      <c r="G133" s="6"/>
      <c r="H133" s="8"/>
      <c r="I133" s="5"/>
      <c r="J133" s="9"/>
      <c r="K133" s="5"/>
      <c r="L133" s="9"/>
      <c r="M133" s="58"/>
      <c r="N133" s="60"/>
      <c r="O133" s="56"/>
      <c r="P133" s="56"/>
      <c r="Q133" s="56"/>
    </row>
    <row r="134" spans="2:18" s="3" customFormat="1" ht="12.75">
      <c r="G134" s="6"/>
      <c r="H134" s="8"/>
      <c r="I134" s="5"/>
      <c r="J134" s="9"/>
      <c r="K134" s="5"/>
      <c r="L134" s="9"/>
      <c r="M134" s="58"/>
      <c r="N134" s="60"/>
      <c r="O134" s="56"/>
      <c r="P134" s="56"/>
      <c r="Q134" s="56"/>
    </row>
    <row r="135" spans="2:18" s="3" customFormat="1" ht="12.75">
      <c r="G135" s="6"/>
      <c r="H135" s="8"/>
      <c r="I135" s="5"/>
      <c r="J135" s="9"/>
      <c r="K135" s="5"/>
      <c r="L135" s="9"/>
      <c r="M135" s="58"/>
      <c r="N135" s="60"/>
      <c r="O135" s="56"/>
      <c r="P135" s="56"/>
      <c r="Q135" s="56"/>
    </row>
    <row r="136" spans="2:18" s="3" customFormat="1" ht="12.75">
      <c r="G136" s="6"/>
      <c r="H136" s="8"/>
      <c r="I136" s="5"/>
      <c r="J136" s="9"/>
      <c r="K136" s="5"/>
      <c r="L136" s="9"/>
      <c r="M136" s="58"/>
      <c r="N136" s="60"/>
      <c r="O136" s="56"/>
      <c r="P136" s="56"/>
      <c r="Q136" s="56"/>
    </row>
    <row r="137" spans="2:18" s="3" customFormat="1" ht="12.75">
      <c r="G137" s="6"/>
      <c r="H137" s="8"/>
      <c r="I137" s="5"/>
      <c r="J137" s="9"/>
      <c r="K137" s="5"/>
      <c r="L137" s="9"/>
      <c r="M137" s="58"/>
      <c r="N137" s="60"/>
      <c r="O137" s="56"/>
      <c r="P137" s="56"/>
      <c r="Q137" s="56"/>
    </row>
    <row r="138" spans="2:18" s="3" customFormat="1" ht="12.75">
      <c r="G138" s="6"/>
      <c r="H138" s="8"/>
      <c r="I138" s="5"/>
      <c r="J138" s="9"/>
      <c r="K138" s="5"/>
      <c r="L138" s="9"/>
      <c r="M138" s="58"/>
      <c r="N138" s="60"/>
      <c r="O138" s="56"/>
      <c r="P138" s="56"/>
      <c r="Q138" s="56"/>
    </row>
    <row r="139" spans="2:18" s="3" customFormat="1" ht="12.75">
      <c r="G139" s="6"/>
      <c r="H139" s="8"/>
      <c r="I139" s="5"/>
      <c r="J139" s="9"/>
      <c r="K139" s="5"/>
      <c r="L139" s="9"/>
      <c r="M139" s="58"/>
      <c r="N139" s="60"/>
      <c r="O139" s="56"/>
      <c r="P139" s="56"/>
      <c r="Q139" s="56"/>
    </row>
    <row r="140" spans="2:18" s="3" customFormat="1" ht="12.75">
      <c r="G140" s="6"/>
      <c r="H140" s="8"/>
      <c r="I140" s="5"/>
      <c r="J140" s="9"/>
      <c r="K140" s="5"/>
      <c r="L140" s="9"/>
      <c r="M140" s="58"/>
      <c r="N140" s="60"/>
      <c r="O140" s="56"/>
      <c r="P140" s="56"/>
      <c r="Q140" s="56"/>
    </row>
    <row r="141" spans="2:18" s="3" customFormat="1" ht="12.75">
      <c r="G141" s="6"/>
      <c r="H141" s="8"/>
      <c r="I141" s="5"/>
      <c r="J141" s="9"/>
      <c r="K141" s="5"/>
      <c r="L141" s="9"/>
      <c r="M141" s="58"/>
      <c r="N141" s="60"/>
      <c r="O141" s="56"/>
      <c r="P141" s="56"/>
      <c r="Q141" s="56"/>
    </row>
    <row r="142" spans="2:18" s="3" customFormat="1" ht="12.75">
      <c r="G142" s="6"/>
      <c r="H142" s="8"/>
      <c r="I142" s="5"/>
      <c r="J142" s="9"/>
      <c r="K142" s="5"/>
      <c r="L142" s="9"/>
      <c r="M142" s="58"/>
      <c r="N142" s="60"/>
      <c r="O142" s="56"/>
      <c r="P142" s="56"/>
      <c r="Q142" s="56"/>
    </row>
    <row r="143" spans="2:18" s="3" customFormat="1" ht="12.75">
      <c r="G143" s="6"/>
      <c r="H143" s="8"/>
      <c r="I143" s="5"/>
      <c r="J143" s="9"/>
      <c r="K143" s="5"/>
      <c r="L143" s="9"/>
      <c r="M143" s="58"/>
      <c r="N143" s="60"/>
      <c r="O143" s="56"/>
      <c r="P143" s="56"/>
      <c r="Q143" s="56"/>
    </row>
    <row r="144" spans="2:18"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I761" s="5"/>
      <c r="J761" s="9"/>
      <c r="K761" s="5"/>
      <c r="L761" s="9"/>
      <c r="M761" s="58"/>
      <c r="N761" s="60"/>
      <c r="O761" s="56"/>
      <c r="P761" s="56"/>
      <c r="Q761" s="56"/>
    </row>
    <row r="762" spans="7:17" s="3" customFormat="1" ht="12.75">
      <c r="G762" s="6"/>
      <c r="I762" s="5"/>
      <c r="J762" s="9"/>
      <c r="K762" s="5"/>
      <c r="L762" s="9"/>
      <c r="M762" s="58"/>
      <c r="N762" s="60"/>
      <c r="O762" s="56"/>
      <c r="P762" s="56"/>
      <c r="Q762" s="56"/>
    </row>
    <row r="763" spans="7:17" s="3" customFormat="1" ht="12.75">
      <c r="G763" s="6"/>
      <c r="I763" s="5"/>
      <c r="J763" s="9"/>
      <c r="K763" s="5"/>
      <c r="L763" s="9"/>
      <c r="M763" s="58"/>
      <c r="N763" s="60"/>
      <c r="O763" s="56"/>
      <c r="P763" s="56"/>
      <c r="Q763" s="56"/>
    </row>
    <row r="764" spans="7:17" s="3" customFormat="1" ht="12.75">
      <c r="G764" s="6"/>
      <c r="I764" s="5"/>
      <c r="J764" s="9"/>
      <c r="K764" s="5"/>
      <c r="L764" s="9"/>
      <c r="M764" s="58"/>
      <c r="N764" s="60"/>
      <c r="O764" s="56"/>
      <c r="P764" s="56"/>
      <c r="Q764" s="56"/>
    </row>
    <row r="765" spans="7:17" s="3" customFormat="1" ht="12.75">
      <c r="G765" s="6"/>
      <c r="I765" s="5"/>
      <c r="J765" s="9"/>
      <c r="K765" s="5"/>
      <c r="L765" s="9"/>
      <c r="M765" s="58"/>
      <c r="N765" s="60"/>
      <c r="O765" s="56"/>
      <c r="P765" s="56"/>
      <c r="Q765" s="56"/>
    </row>
    <row r="766" spans="7:17" s="3" customFormat="1" ht="12.75">
      <c r="G766" s="6"/>
      <c r="I766" s="5"/>
      <c r="J766" s="9"/>
      <c r="K766" s="5"/>
      <c r="L766" s="9"/>
      <c r="M766" s="58"/>
      <c r="N766" s="60"/>
      <c r="O766" s="56"/>
      <c r="P766" s="56"/>
      <c r="Q766" s="56"/>
    </row>
    <row r="767" spans="7:17" s="3" customFormat="1" ht="12.75">
      <c r="G767" s="6"/>
      <c r="I767" s="5"/>
      <c r="J767" s="9"/>
      <c r="K767" s="5"/>
      <c r="L767" s="9"/>
      <c r="M767" s="58"/>
      <c r="N767" s="60"/>
      <c r="O767" s="56"/>
      <c r="P767" s="56"/>
      <c r="Q767" s="56"/>
    </row>
    <row r="768" spans="7:17" s="3" customFormat="1" ht="12.75">
      <c r="G768" s="6"/>
      <c r="I768" s="5"/>
      <c r="J768" s="9"/>
      <c r="K768" s="5"/>
      <c r="L768" s="9"/>
      <c r="M768" s="58"/>
      <c r="N768" s="60"/>
      <c r="O768" s="56"/>
      <c r="P768" s="56"/>
      <c r="Q768" s="56"/>
    </row>
    <row r="769" spans="7:17" s="3" customFormat="1" ht="12.75">
      <c r="G769" s="6"/>
      <c r="I769" s="5"/>
      <c r="J769" s="9"/>
      <c r="K769" s="5"/>
      <c r="L769" s="9"/>
      <c r="M769" s="58"/>
      <c r="N769" s="60"/>
      <c r="O769" s="56"/>
      <c r="P769" s="56"/>
      <c r="Q769" s="56"/>
    </row>
    <row r="770" spans="7:17" s="3" customFormat="1" ht="12.75">
      <c r="G770" s="6"/>
      <c r="I770" s="5"/>
      <c r="J770" s="9"/>
      <c r="K770" s="5"/>
      <c r="L770" s="9"/>
      <c r="M770" s="58"/>
      <c r="N770" s="60"/>
      <c r="O770" s="56"/>
      <c r="P770" s="56"/>
      <c r="Q770" s="56"/>
    </row>
    <row r="771" spans="7:17" s="3" customFormat="1" ht="12.75">
      <c r="G771" s="6"/>
      <c r="I771" s="5"/>
      <c r="J771" s="9"/>
      <c r="K771" s="5"/>
      <c r="L771" s="9"/>
      <c r="M771" s="58"/>
      <c r="N771" s="60"/>
      <c r="O771" s="56"/>
      <c r="P771" s="56"/>
      <c r="Q771" s="56"/>
    </row>
    <row r="772" spans="7:17" s="3" customFormat="1" ht="12.75">
      <c r="G772" s="6"/>
      <c r="I772" s="5"/>
      <c r="J772" s="9"/>
      <c r="K772" s="5"/>
      <c r="L772" s="9"/>
      <c r="M772" s="58"/>
      <c r="N772" s="60"/>
      <c r="O772" s="56"/>
      <c r="P772" s="56"/>
      <c r="Q772" s="56"/>
    </row>
    <row r="773" spans="7:17" s="3" customFormat="1" ht="12.75">
      <c r="G773" s="6"/>
      <c r="I773" s="5"/>
      <c r="J773" s="9"/>
      <c r="K773" s="5"/>
      <c r="L773" s="9"/>
      <c r="M773" s="58"/>
      <c r="N773" s="60"/>
      <c r="O773" s="56"/>
      <c r="P773" s="56"/>
      <c r="Q773" s="56"/>
    </row>
    <row r="774" spans="7:17" s="3" customFormat="1" ht="12.75">
      <c r="G774" s="6"/>
      <c r="I774" s="5"/>
      <c r="J774" s="9"/>
      <c r="K774" s="5"/>
      <c r="L774" s="9"/>
      <c r="M774" s="58"/>
      <c r="N774" s="60"/>
      <c r="O774" s="56"/>
      <c r="P774" s="56"/>
      <c r="Q774" s="56"/>
    </row>
    <row r="775" spans="7:17" s="3" customFormat="1" ht="12.75">
      <c r="G775" s="6"/>
      <c r="I775" s="5"/>
      <c r="J775" s="9"/>
      <c r="K775" s="5"/>
      <c r="L775" s="9"/>
      <c r="M775" s="58"/>
      <c r="N775" s="60"/>
      <c r="O775" s="56"/>
      <c r="P775" s="56"/>
      <c r="Q775" s="56"/>
    </row>
    <row r="776" spans="7:17" s="3" customFormat="1" ht="12.75">
      <c r="G776" s="6"/>
      <c r="I776" s="5"/>
      <c r="J776" s="9"/>
      <c r="K776" s="5"/>
      <c r="L776" s="9"/>
      <c r="M776" s="58"/>
      <c r="N776" s="60"/>
      <c r="O776" s="56"/>
      <c r="P776" s="56"/>
      <c r="Q776" s="56"/>
    </row>
    <row r="777" spans="7:17" s="3" customFormat="1" ht="12.75">
      <c r="G777" s="6"/>
      <c r="I777" s="5"/>
      <c r="J777" s="9"/>
      <c r="K777" s="5"/>
      <c r="L777" s="9"/>
      <c r="M777" s="58"/>
      <c r="N777" s="60"/>
      <c r="O777" s="56"/>
      <c r="P777" s="56"/>
      <c r="Q777" s="56"/>
    </row>
    <row r="778" spans="7:17" s="3" customFormat="1" ht="12.75">
      <c r="G778" s="6"/>
      <c r="I778" s="5"/>
      <c r="J778" s="9"/>
      <c r="K778" s="5"/>
      <c r="L778" s="9"/>
      <c r="M778" s="58"/>
      <c r="N778" s="60"/>
      <c r="O778" s="56"/>
      <c r="P778" s="56"/>
      <c r="Q778" s="56"/>
    </row>
    <row r="779" spans="7:17" s="3" customFormat="1" ht="12.75">
      <c r="G779" s="6"/>
      <c r="I779" s="5"/>
      <c r="J779" s="9"/>
      <c r="K779" s="5"/>
      <c r="L779" s="9"/>
      <c r="M779" s="58"/>
      <c r="N779" s="60"/>
      <c r="O779" s="56"/>
      <c r="P779" s="56"/>
      <c r="Q779" s="56"/>
    </row>
    <row r="780" spans="7:17" s="3" customFormat="1" ht="12.75">
      <c r="G780" s="6"/>
      <c r="I780" s="5"/>
      <c r="J780" s="9"/>
      <c r="K780" s="5"/>
      <c r="L780" s="9"/>
      <c r="M780" s="58"/>
      <c r="N780" s="60"/>
      <c r="O780" s="56"/>
      <c r="P780" s="56"/>
      <c r="Q780" s="56"/>
    </row>
    <row r="781" spans="7:17" s="3" customFormat="1" ht="12.75">
      <c r="G781" s="6"/>
      <c r="I781" s="5"/>
      <c r="J781" s="9"/>
      <c r="K781" s="5"/>
      <c r="L781" s="9"/>
      <c r="M781" s="58"/>
      <c r="N781" s="60"/>
      <c r="O781" s="56"/>
      <c r="P781" s="56"/>
      <c r="Q781" s="56"/>
    </row>
    <row r="782" spans="7:17" s="3" customFormat="1" ht="12.75">
      <c r="G782" s="6"/>
      <c r="I782" s="5"/>
      <c r="J782" s="9"/>
      <c r="K782" s="5"/>
      <c r="L782" s="9"/>
      <c r="M782" s="58"/>
      <c r="N782" s="60"/>
      <c r="O782" s="56"/>
      <c r="P782" s="56"/>
      <c r="Q782" s="56"/>
    </row>
    <row r="783" spans="7:17" s="3" customFormat="1" ht="12.75">
      <c r="G783" s="6"/>
      <c r="I783" s="5"/>
      <c r="J783" s="9"/>
      <c r="K783" s="5"/>
      <c r="L783" s="9"/>
      <c r="M783" s="58"/>
      <c r="N783" s="60"/>
      <c r="O783" s="56"/>
      <c r="P783" s="56"/>
      <c r="Q783" s="56"/>
    </row>
    <row r="784" spans="7:17" s="3" customFormat="1" ht="12.75">
      <c r="G784" s="6"/>
      <c r="I784" s="5"/>
      <c r="J784" s="9"/>
      <c r="K784" s="5"/>
      <c r="L784" s="9"/>
      <c r="M784" s="58"/>
      <c r="N784" s="60"/>
      <c r="O784" s="56"/>
      <c r="P784" s="56"/>
      <c r="Q784" s="56"/>
    </row>
    <row r="785" spans="7:17" s="3" customFormat="1" ht="12.75">
      <c r="G785" s="6"/>
      <c r="I785" s="5"/>
      <c r="J785" s="9"/>
      <c r="K785" s="5"/>
      <c r="L785" s="9"/>
      <c r="M785" s="58"/>
      <c r="N785" s="60"/>
      <c r="O785" s="56"/>
      <c r="P785" s="56"/>
      <c r="Q785" s="56"/>
    </row>
    <row r="786" spans="7:17" s="3" customFormat="1" ht="12.75">
      <c r="G786" s="6"/>
      <c r="I786" s="5"/>
      <c r="J786" s="9"/>
      <c r="K786" s="5"/>
      <c r="L786" s="9"/>
      <c r="M786" s="58"/>
      <c r="N786" s="60"/>
      <c r="O786" s="56"/>
      <c r="P786" s="56"/>
      <c r="Q786" s="56"/>
    </row>
    <row r="787" spans="7:17" s="3" customFormat="1" ht="12.75">
      <c r="G787" s="6"/>
      <c r="I787" s="5"/>
      <c r="J787" s="9"/>
      <c r="K787" s="5"/>
      <c r="L787" s="9"/>
      <c r="M787" s="58"/>
      <c r="N787" s="60"/>
      <c r="O787" s="56"/>
      <c r="P787" s="56"/>
      <c r="Q787" s="56"/>
    </row>
    <row r="788" spans="7:17" s="3" customFormat="1" ht="12.75">
      <c r="G788" s="6"/>
      <c r="I788" s="5"/>
      <c r="J788" s="9"/>
      <c r="K788" s="5"/>
      <c r="L788" s="9"/>
      <c r="M788" s="58"/>
      <c r="N788" s="60"/>
      <c r="O788" s="56"/>
      <c r="P788" s="56"/>
      <c r="Q788" s="56"/>
    </row>
    <row r="789" spans="7:17" s="3" customFormat="1" ht="12.75">
      <c r="G789" s="6"/>
      <c r="I789" s="5"/>
      <c r="J789" s="9"/>
      <c r="K789" s="5"/>
      <c r="L789" s="9"/>
      <c r="M789" s="58"/>
      <c r="N789" s="60"/>
      <c r="O789" s="56"/>
      <c r="P789" s="56"/>
      <c r="Q789" s="56"/>
    </row>
    <row r="790" spans="7:17" s="3" customFormat="1" ht="12.75">
      <c r="G790" s="6"/>
      <c r="I790" s="5"/>
      <c r="J790" s="9"/>
      <c r="K790" s="5"/>
      <c r="L790" s="9"/>
      <c r="M790" s="58"/>
      <c r="N790" s="60"/>
      <c r="O790" s="56"/>
      <c r="P790" s="56"/>
      <c r="Q790" s="56"/>
    </row>
    <row r="791" spans="7:17" s="3" customFormat="1" ht="12.75">
      <c r="G791" s="6"/>
      <c r="I791" s="5"/>
      <c r="J791" s="9"/>
      <c r="K791" s="5"/>
      <c r="L791" s="9"/>
      <c r="M791" s="58"/>
      <c r="N791" s="60"/>
      <c r="O791" s="56"/>
      <c r="P791" s="56"/>
      <c r="Q791" s="56"/>
    </row>
    <row r="792" spans="7:17" s="3" customFormat="1" ht="12.75">
      <c r="G792" s="6"/>
      <c r="I792" s="5"/>
      <c r="J792" s="9"/>
      <c r="K792" s="5"/>
      <c r="L792" s="9"/>
      <c r="M792" s="58"/>
      <c r="N792" s="60"/>
      <c r="O792" s="56"/>
      <c r="P792" s="56"/>
      <c r="Q792" s="56"/>
    </row>
    <row r="793" spans="7:17" s="3" customFormat="1" ht="12.75">
      <c r="G793" s="6"/>
      <c r="I793" s="5"/>
      <c r="J793" s="9"/>
      <c r="K793" s="5"/>
      <c r="L793" s="9"/>
      <c r="M793" s="58"/>
      <c r="N793" s="60"/>
      <c r="O793" s="56"/>
      <c r="P793" s="56"/>
      <c r="Q793" s="56"/>
    </row>
    <row r="794" spans="7:17" s="3" customFormat="1" ht="12.75">
      <c r="G794" s="6"/>
      <c r="I794" s="5"/>
      <c r="J794" s="9"/>
      <c r="K794" s="5"/>
      <c r="L794" s="9"/>
      <c r="M794" s="58"/>
      <c r="N794" s="60"/>
      <c r="O794" s="56"/>
      <c r="P794" s="56"/>
      <c r="Q794" s="56"/>
    </row>
    <row r="795" spans="7:17" s="3" customFormat="1" ht="12.75">
      <c r="G795" s="6"/>
      <c r="I795" s="5"/>
      <c r="J795" s="9"/>
      <c r="K795" s="5"/>
      <c r="L795" s="9"/>
      <c r="M795" s="58"/>
      <c r="N795" s="60"/>
      <c r="O795" s="56"/>
      <c r="P795" s="56"/>
      <c r="Q795" s="56"/>
    </row>
    <row r="796" spans="7:17" s="3" customFormat="1" ht="12.75">
      <c r="G796" s="6"/>
      <c r="I796" s="5"/>
      <c r="J796" s="9"/>
      <c r="K796" s="5"/>
      <c r="L796" s="9"/>
      <c r="M796" s="58"/>
      <c r="N796" s="60"/>
      <c r="O796" s="56"/>
      <c r="P796" s="56"/>
      <c r="Q796" s="56"/>
    </row>
    <row r="797" spans="7:17" s="3" customFormat="1" ht="12.75">
      <c r="G797" s="6"/>
      <c r="I797" s="5"/>
      <c r="J797" s="9"/>
      <c r="K797" s="5"/>
      <c r="L797" s="9"/>
      <c r="M797" s="58"/>
      <c r="N797" s="60"/>
      <c r="O797" s="56"/>
      <c r="P797" s="56"/>
      <c r="Q797" s="56"/>
    </row>
    <row r="798" spans="7:17" s="3" customFormat="1" ht="12.75">
      <c r="G798" s="6"/>
      <c r="I798" s="5"/>
      <c r="J798" s="9"/>
      <c r="K798" s="5"/>
      <c r="L798" s="9"/>
      <c r="M798" s="58"/>
      <c r="N798" s="60"/>
      <c r="O798" s="56"/>
      <c r="P798" s="56"/>
      <c r="Q798" s="56"/>
    </row>
    <row r="799" spans="7:17" s="3" customFormat="1" ht="12.75">
      <c r="G799" s="6"/>
      <c r="I799" s="5"/>
      <c r="J799" s="9"/>
      <c r="K799" s="5"/>
      <c r="L799" s="9"/>
      <c r="M799" s="58"/>
      <c r="N799" s="60"/>
      <c r="O799" s="56"/>
      <c r="P799" s="56"/>
      <c r="Q799" s="56"/>
    </row>
    <row r="800" spans="7:17" s="3" customFormat="1" ht="12.75">
      <c r="G800" s="6"/>
      <c r="I800" s="5"/>
      <c r="J800" s="9"/>
      <c r="K800" s="5"/>
      <c r="L800" s="9"/>
      <c r="M800" s="58"/>
      <c r="N800" s="60"/>
      <c r="O800" s="56"/>
      <c r="P800" s="56"/>
      <c r="Q800" s="56"/>
    </row>
    <row r="801" spans="7:17" s="3" customFormat="1" ht="12.75">
      <c r="G801" s="6"/>
      <c r="I801" s="5"/>
      <c r="J801" s="9"/>
      <c r="K801" s="5"/>
      <c r="L801" s="9"/>
      <c r="M801" s="58"/>
      <c r="N801" s="60"/>
      <c r="O801" s="56"/>
      <c r="P801" s="56"/>
      <c r="Q801" s="56"/>
    </row>
    <row r="802" spans="7:17" s="3" customFormat="1" ht="12.75">
      <c r="G802" s="6"/>
      <c r="I802" s="5"/>
      <c r="J802" s="9"/>
      <c r="K802" s="5"/>
      <c r="L802" s="9"/>
      <c r="M802" s="58"/>
      <c r="N802" s="60"/>
      <c r="O802" s="56"/>
      <c r="P802" s="56"/>
      <c r="Q802" s="56"/>
    </row>
    <row r="803" spans="7:17" s="3" customFormat="1" ht="12.75">
      <c r="G803" s="6"/>
      <c r="I803" s="5"/>
      <c r="J803" s="9"/>
      <c r="K803" s="5"/>
      <c r="L803" s="9"/>
      <c r="M803" s="58"/>
      <c r="N803" s="60"/>
      <c r="O803" s="56"/>
      <c r="P803" s="56"/>
      <c r="Q803" s="56"/>
    </row>
    <row r="804" spans="7:17" s="3" customFormat="1" ht="12.75">
      <c r="G804" s="6"/>
      <c r="I804" s="5"/>
      <c r="J804" s="9"/>
      <c r="K804" s="5"/>
      <c r="L804" s="9"/>
      <c r="M804" s="58"/>
      <c r="N804" s="60"/>
      <c r="O804" s="56"/>
      <c r="P804" s="56"/>
      <c r="Q804" s="56"/>
    </row>
    <row r="805" spans="7:17" s="3" customFormat="1" ht="12.75">
      <c r="G805" s="6"/>
      <c r="I805" s="5"/>
      <c r="J805" s="9"/>
      <c r="K805" s="5"/>
      <c r="L805" s="9"/>
      <c r="M805" s="58"/>
      <c r="N805" s="60"/>
      <c r="O805" s="56"/>
      <c r="P805" s="56"/>
      <c r="Q805" s="56"/>
    </row>
    <row r="806" spans="7:17" s="3" customFormat="1" ht="12.75">
      <c r="G806" s="6"/>
      <c r="I806" s="5"/>
      <c r="J806" s="9"/>
      <c r="K806" s="5"/>
      <c r="L806" s="9"/>
      <c r="M806" s="58"/>
      <c r="N806" s="60"/>
      <c r="O806" s="56"/>
      <c r="P806" s="56"/>
      <c r="Q806" s="56"/>
    </row>
    <row r="807" spans="7:17" s="3" customFormat="1" ht="12.75">
      <c r="G807" s="6"/>
      <c r="I807" s="5"/>
      <c r="J807" s="9"/>
      <c r="K807" s="5"/>
      <c r="L807" s="9"/>
      <c r="M807" s="58"/>
      <c r="N807" s="60"/>
      <c r="O807" s="56"/>
      <c r="P807" s="56"/>
      <c r="Q807" s="56"/>
    </row>
    <row r="808" spans="7:17" s="3" customFormat="1" ht="12.75">
      <c r="G808" s="6"/>
      <c r="I808" s="5"/>
      <c r="J808" s="9"/>
      <c r="K808" s="5"/>
      <c r="L808" s="9"/>
      <c r="M808" s="58"/>
      <c r="N808" s="60"/>
      <c r="O808" s="56"/>
      <c r="P808" s="56"/>
      <c r="Q808" s="56"/>
    </row>
    <row r="809" spans="7:17" s="3" customFormat="1" ht="12.75">
      <c r="G809" s="6"/>
      <c r="I809" s="5"/>
      <c r="J809" s="9"/>
      <c r="K809" s="5"/>
      <c r="L809" s="9"/>
      <c r="M809" s="58"/>
      <c r="N809" s="60"/>
      <c r="O809" s="56"/>
      <c r="P809" s="56"/>
      <c r="Q809" s="56"/>
    </row>
    <row r="810" spans="7:17" s="3" customFormat="1" ht="12.75">
      <c r="G810" s="6"/>
      <c r="I810" s="5"/>
      <c r="J810" s="9"/>
      <c r="K810" s="5"/>
      <c r="L810" s="9"/>
      <c r="M810" s="58"/>
      <c r="N810" s="60"/>
      <c r="O810" s="56"/>
      <c r="P810" s="56"/>
      <c r="Q810" s="56"/>
    </row>
    <row r="811" spans="7:17" s="3" customFormat="1" ht="12.75">
      <c r="G811" s="6"/>
      <c r="I811" s="5"/>
      <c r="J811" s="9"/>
      <c r="K811" s="5"/>
      <c r="L811" s="9"/>
      <c r="M811" s="58"/>
      <c r="N811" s="60"/>
      <c r="O811" s="56"/>
      <c r="P811" s="56"/>
      <c r="Q811" s="56"/>
    </row>
    <row r="812" spans="7:17" s="3" customFormat="1" ht="12.75">
      <c r="G812" s="6"/>
      <c r="I812" s="5"/>
      <c r="J812" s="9"/>
      <c r="K812" s="5"/>
      <c r="L812" s="9"/>
      <c r="M812" s="58"/>
      <c r="N812" s="60"/>
      <c r="O812" s="56"/>
      <c r="P812" s="56"/>
      <c r="Q812" s="56"/>
    </row>
    <row r="813" spans="7:17" s="3" customFormat="1" ht="12.75">
      <c r="G813" s="6"/>
      <c r="I813" s="5"/>
      <c r="J813" s="9"/>
      <c r="K813" s="5"/>
      <c r="L813" s="9"/>
      <c r="M813" s="58"/>
      <c r="N813" s="60"/>
      <c r="O813" s="56"/>
      <c r="P813" s="56"/>
      <c r="Q813" s="56"/>
    </row>
    <row r="814" spans="7:17" s="3" customFormat="1" ht="12.75">
      <c r="G814" s="6"/>
      <c r="I814" s="5"/>
      <c r="J814" s="9"/>
      <c r="K814" s="5"/>
      <c r="L814" s="9"/>
      <c r="M814" s="58"/>
      <c r="N814" s="60"/>
      <c r="O814" s="56"/>
      <c r="P814" s="56"/>
      <c r="Q814" s="56"/>
    </row>
    <row r="815" spans="7:17" s="3" customFormat="1" ht="12.75">
      <c r="G815" s="6"/>
      <c r="I815" s="5"/>
      <c r="J815" s="9"/>
      <c r="K815" s="5"/>
      <c r="L815" s="9"/>
      <c r="M815" s="58"/>
      <c r="N815" s="60"/>
      <c r="O815" s="56"/>
      <c r="P815" s="56"/>
      <c r="Q815" s="56"/>
    </row>
    <row r="816" spans="7:17" s="3" customFormat="1" ht="12.75">
      <c r="G816" s="6"/>
      <c r="I816" s="5"/>
      <c r="J816" s="9"/>
      <c r="K816" s="5"/>
      <c r="L816" s="9"/>
      <c r="M816" s="58"/>
      <c r="N816" s="60"/>
      <c r="O816" s="56"/>
      <c r="P816" s="56"/>
      <c r="Q816" s="56"/>
    </row>
    <row r="817" spans="7:17" s="3" customFormat="1" ht="12.75">
      <c r="G817" s="6"/>
      <c r="I817" s="5"/>
      <c r="J817" s="9"/>
      <c r="K817" s="5"/>
      <c r="L817" s="9"/>
      <c r="M817" s="58"/>
      <c r="N817" s="60"/>
      <c r="O817" s="56"/>
      <c r="P817" s="56"/>
      <c r="Q817" s="56"/>
    </row>
    <row r="818" spans="7:17" s="3" customFormat="1" ht="12.75">
      <c r="G818" s="6"/>
      <c r="I818" s="5"/>
      <c r="J818" s="9"/>
      <c r="K818" s="5"/>
      <c r="L818" s="9"/>
      <c r="M818" s="58"/>
      <c r="N818" s="60"/>
      <c r="O818" s="56"/>
      <c r="P818" s="56"/>
      <c r="Q818" s="56"/>
    </row>
    <row r="819" spans="7:17" s="3" customFormat="1" ht="12.75">
      <c r="G819" s="6"/>
      <c r="I819" s="5"/>
      <c r="J819" s="9"/>
      <c r="K819" s="5"/>
      <c r="L819" s="9"/>
      <c r="M819" s="58"/>
      <c r="N819" s="60"/>
      <c r="O819" s="56"/>
      <c r="P819" s="56"/>
      <c r="Q819" s="56"/>
    </row>
    <row r="820" spans="7:17" s="3" customFormat="1" ht="12.75">
      <c r="G820" s="6"/>
      <c r="I820" s="5"/>
      <c r="J820" s="9"/>
      <c r="K820" s="5"/>
      <c r="L820" s="9"/>
      <c r="M820" s="58"/>
      <c r="N820" s="60"/>
      <c r="O820" s="56"/>
      <c r="P820" s="56"/>
      <c r="Q820" s="56"/>
    </row>
    <row r="821" spans="7:17" s="3" customFormat="1" ht="12.75">
      <c r="G821" s="6"/>
      <c r="I821" s="5"/>
      <c r="J821" s="9"/>
      <c r="K821" s="5"/>
      <c r="L821" s="9"/>
      <c r="M821" s="58"/>
      <c r="N821" s="60"/>
      <c r="O821" s="56"/>
      <c r="P821" s="56"/>
      <c r="Q821" s="56"/>
    </row>
    <row r="822" spans="7:17" s="3" customFormat="1" ht="12.75">
      <c r="G822" s="6"/>
      <c r="I822" s="5"/>
      <c r="J822" s="9"/>
      <c r="K822" s="5"/>
      <c r="L822" s="9"/>
      <c r="M822" s="58"/>
      <c r="N822" s="60"/>
      <c r="O822" s="56"/>
      <c r="P822" s="56"/>
      <c r="Q822" s="56"/>
    </row>
    <row r="823" spans="7:17" s="3" customFormat="1" ht="12.75">
      <c r="G823" s="6"/>
      <c r="I823" s="5"/>
      <c r="J823" s="9"/>
      <c r="K823" s="5"/>
      <c r="L823" s="9"/>
      <c r="M823" s="58"/>
      <c r="N823" s="60"/>
      <c r="O823" s="56"/>
      <c r="P823" s="56"/>
      <c r="Q823" s="56"/>
    </row>
    <row r="824" spans="7:17" s="3" customFormat="1" ht="12.75">
      <c r="G824" s="6"/>
      <c r="I824" s="5"/>
      <c r="J824" s="9"/>
      <c r="K824" s="5"/>
      <c r="L824" s="9"/>
      <c r="M824" s="58"/>
      <c r="N824" s="60"/>
      <c r="O824" s="56"/>
      <c r="P824" s="56"/>
      <c r="Q824" s="56"/>
    </row>
    <row r="825" spans="7:17" s="3" customFormat="1" ht="12.75">
      <c r="G825" s="6"/>
      <c r="I825" s="5"/>
      <c r="J825" s="9"/>
      <c r="K825" s="5"/>
      <c r="L825" s="9"/>
      <c r="M825" s="58"/>
      <c r="N825" s="60"/>
      <c r="O825" s="56"/>
      <c r="P825" s="56"/>
      <c r="Q825" s="56"/>
    </row>
    <row r="826" spans="7:17" s="3" customFormat="1" ht="12.75">
      <c r="G826" s="6"/>
      <c r="I826" s="5"/>
      <c r="J826" s="9"/>
      <c r="K826" s="5"/>
      <c r="L826" s="9"/>
      <c r="M826" s="58"/>
      <c r="N826" s="60"/>
      <c r="O826" s="56"/>
      <c r="P826" s="56"/>
      <c r="Q826" s="56"/>
    </row>
    <row r="827" spans="7:17" s="3" customFormat="1" ht="12.75">
      <c r="G827" s="6"/>
      <c r="I827" s="5"/>
      <c r="J827" s="9"/>
      <c r="K827" s="5"/>
      <c r="L827" s="9"/>
      <c r="M827" s="58"/>
      <c r="N827" s="60"/>
      <c r="O827" s="56"/>
      <c r="P827" s="56"/>
      <c r="Q827" s="56"/>
    </row>
    <row r="828" spans="7:17" s="3" customFormat="1" ht="12.75">
      <c r="G828" s="6"/>
      <c r="I828" s="5"/>
      <c r="J828" s="9"/>
      <c r="K828" s="5"/>
      <c r="L828" s="9"/>
      <c r="M828" s="58"/>
      <c r="N828" s="60"/>
      <c r="O828" s="56"/>
      <c r="P828" s="56"/>
      <c r="Q828" s="56"/>
    </row>
    <row r="829" spans="7:17" s="3" customFormat="1" ht="12.75">
      <c r="G829" s="6"/>
      <c r="I829" s="5"/>
      <c r="J829" s="9"/>
      <c r="K829" s="5"/>
      <c r="L829" s="9"/>
      <c r="M829" s="58"/>
      <c r="N829" s="60"/>
      <c r="O829" s="56"/>
      <c r="P829" s="56"/>
      <c r="Q829" s="56"/>
    </row>
    <row r="830" spans="7:17" s="3" customFormat="1" ht="12.75">
      <c r="G830" s="6"/>
      <c r="I830" s="5"/>
      <c r="J830" s="9"/>
      <c r="K830" s="5"/>
      <c r="L830" s="9"/>
      <c r="M830" s="58"/>
      <c r="N830" s="60"/>
      <c r="O830" s="56"/>
      <c r="P830" s="56"/>
      <c r="Q830" s="56"/>
    </row>
    <row r="831" spans="7:17" s="3" customFormat="1" ht="12.75">
      <c r="G831" s="6"/>
      <c r="I831" s="5"/>
      <c r="J831" s="9"/>
      <c r="K831" s="5"/>
      <c r="L831" s="9"/>
      <c r="M831" s="58"/>
      <c r="N831" s="60"/>
      <c r="O831" s="56"/>
      <c r="P831" s="56"/>
      <c r="Q831" s="56"/>
    </row>
    <row r="832" spans="7:17" s="3" customFormat="1" ht="12.75">
      <c r="G832" s="6"/>
      <c r="I832" s="5"/>
      <c r="J832" s="9"/>
      <c r="K832" s="5"/>
      <c r="L832" s="9"/>
      <c r="M832" s="58"/>
      <c r="N832" s="60"/>
      <c r="O832" s="56"/>
      <c r="P832" s="56"/>
      <c r="Q832" s="56"/>
    </row>
    <row r="833" spans="7:17" s="3" customFormat="1" ht="12.75">
      <c r="G833" s="6"/>
      <c r="I833" s="5"/>
      <c r="J833" s="9"/>
      <c r="K833" s="5"/>
      <c r="L833" s="9"/>
      <c r="M833" s="58"/>
      <c r="N833" s="60"/>
      <c r="O833" s="56"/>
      <c r="P833" s="56"/>
      <c r="Q833" s="56"/>
    </row>
    <row r="834" spans="7:17" s="3" customFormat="1" ht="12.75">
      <c r="G834" s="6"/>
      <c r="I834" s="5"/>
      <c r="J834" s="9"/>
      <c r="K834" s="5"/>
      <c r="L834" s="9"/>
      <c r="M834" s="58"/>
      <c r="N834" s="60"/>
      <c r="O834" s="56"/>
      <c r="P834" s="56"/>
      <c r="Q834" s="56"/>
    </row>
    <row r="835" spans="7:17" s="3" customFormat="1" ht="12.75">
      <c r="G835" s="6"/>
      <c r="I835" s="5"/>
      <c r="J835" s="9"/>
      <c r="K835" s="5"/>
      <c r="L835" s="9"/>
      <c r="M835" s="58"/>
      <c r="N835" s="60"/>
      <c r="O835" s="56"/>
      <c r="P835" s="56"/>
      <c r="Q835" s="56"/>
    </row>
    <row r="836" spans="7:17" s="3" customFormat="1" ht="12.75">
      <c r="G836" s="6"/>
      <c r="I836" s="5"/>
      <c r="J836" s="9"/>
      <c r="K836" s="5"/>
      <c r="L836" s="9"/>
      <c r="M836" s="58"/>
      <c r="N836" s="60"/>
      <c r="O836" s="56"/>
      <c r="P836" s="56"/>
      <c r="Q836" s="56"/>
    </row>
    <row r="837" spans="7:17">
      <c r="G837" s="7"/>
    </row>
    <row r="838" spans="7:17">
      <c r="G838" s="7"/>
    </row>
    <row r="839" spans="7:17">
      <c r="G839" s="7"/>
    </row>
    <row r="840" spans="7:17">
      <c r="G840" s="7"/>
    </row>
    <row r="841" spans="7:17">
      <c r="G841" s="7"/>
    </row>
    <row r="842" spans="7:17">
      <c r="G842" s="7"/>
    </row>
    <row r="843" spans="7:17">
      <c r="G843" s="7"/>
    </row>
    <row r="844" spans="7:17">
      <c r="G844" s="7"/>
    </row>
    <row r="845" spans="7:17">
      <c r="G845" s="7"/>
    </row>
    <row r="846" spans="7:17">
      <c r="G846" s="7"/>
    </row>
    <row r="847" spans="7:17">
      <c r="G847" s="7"/>
    </row>
    <row r="848" spans="7:1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sheetData>
  <mergeCells count="2">
    <mergeCell ref="M4:Q4"/>
    <mergeCell ref="R83:R87"/>
  </mergeCells>
  <phoneticPr fontId="2" type="noConversion"/>
  <hyperlinks>
    <hyperlink ref="R83" r:id="rId1" location="resultstable"/>
  </hyperlinks>
  <pageMargins left="0.7" right="0.7" top="0.75" bottom="0.75" header="0.3" footer="0.3"/>
  <pageSetup paperSize="9" orientation="portrait" r:id="rId2"/>
  <ignoredErrors>
    <ignoredError sqref="F91"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59999389629810485"/>
  </sheetPr>
  <dimension ref="B1:AP1250"/>
  <sheetViews>
    <sheetView zoomScaleNormal="100" workbookViewId="0">
      <pane ySplit="6" topLeftCell="A51" activePane="bottomLeft" state="frozen"/>
      <selection activeCell="G22" sqref="G22"/>
      <selection pane="bottomLeft" activeCell="K25" sqref="K25"/>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C2xx</v>
      </c>
      <c r="C2" s="97" t="s">
        <v>3317</v>
      </c>
      <c r="L2" s="71"/>
      <c r="M2" s="73" t="s">
        <v>256</v>
      </c>
      <c r="N2" s="72" t="s">
        <v>254</v>
      </c>
      <c r="O2" s="73" t="s">
        <v>253</v>
      </c>
      <c r="P2" s="73" t="s">
        <v>255</v>
      </c>
      <c r="Q2" s="74" t="s">
        <v>252</v>
      </c>
    </row>
    <row r="3" spans="2:42" ht="24.95" customHeight="1">
      <c r="L3" s="76" t="s">
        <v>123</v>
      </c>
      <c r="M3" s="70">
        <f>P3+Q3</f>
        <v>2.0000000000000004E-2</v>
      </c>
      <c r="N3" s="169">
        <f>IF((P3+Q3)=0, 0, P3/(P3+Q3))</f>
        <v>0.9900000000000001</v>
      </c>
      <c r="O3" s="70">
        <f>SUM(O7:O59)</f>
        <v>14.929999999999998</v>
      </c>
      <c r="P3" s="70">
        <f>SUM(P7:P59)</f>
        <v>1.9800000000000005E-2</v>
      </c>
      <c r="Q3" s="77">
        <f>SUM(Q7:Q59)</f>
        <v>2.0000000000000023E-4</v>
      </c>
    </row>
    <row r="4" spans="2:42" ht="24.95" customHeight="1" thickBot="1">
      <c r="L4" s="75" t="s">
        <v>124</v>
      </c>
      <c r="M4" s="554">
        <f>(O3+P3)/(M3+O3)</f>
        <v>0.99998662207357858</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C2xx</v>
      </c>
      <c r="C7" s="192" t="str">
        <f>C2</f>
        <v>Non-Safety(Ch.2)</v>
      </c>
      <c r="D7" s="17" t="s">
        <v>3318</v>
      </c>
      <c r="E7" s="18" t="s">
        <v>6</v>
      </c>
      <c r="F7" s="19" t="s">
        <v>200</v>
      </c>
      <c r="G7" s="14" t="s">
        <v>12</v>
      </c>
      <c r="H7" s="15">
        <v>0.8</v>
      </c>
      <c r="I7" s="16" t="s">
        <v>2983</v>
      </c>
      <c r="J7" s="12" t="s">
        <v>3324</v>
      </c>
      <c r="K7" s="16" t="s">
        <v>3227</v>
      </c>
      <c r="L7" s="65" t="s">
        <v>2794</v>
      </c>
      <c r="M7" s="85">
        <v>0.2</v>
      </c>
      <c r="N7" s="15">
        <f t="shared" ref="N7:N27" si="0">IF(K7="Detected", 0.99,0)</f>
        <v>0</v>
      </c>
      <c r="O7" s="78">
        <f t="shared" ref="O7:O27" si="1">IF(I7="Safe", M7*H7,0)</f>
        <v>0.16000000000000003</v>
      </c>
      <c r="P7" s="78">
        <f t="shared" ref="P7:P27" si="2">IF(I7="Dangerous",M7*H7*N7,0)</f>
        <v>0</v>
      </c>
      <c r="Q7" s="153">
        <f t="shared" ref="Q7:Q27" si="3">IF(P7=0,0,M7*H7*(1-N7))</f>
        <v>0</v>
      </c>
      <c r="R7" s="257"/>
    </row>
    <row r="8" spans="2:42" s="3" customFormat="1" ht="27.95" customHeight="1">
      <c r="B8" s="338"/>
      <c r="C8" s="344"/>
      <c r="D8" s="20"/>
      <c r="E8" s="21"/>
      <c r="F8" s="31"/>
      <c r="G8" s="14" t="s">
        <v>13</v>
      </c>
      <c r="H8" s="15">
        <v>0.1</v>
      </c>
      <c r="I8" s="16" t="s">
        <v>19</v>
      </c>
      <c r="J8" s="12" t="s">
        <v>3325</v>
      </c>
      <c r="K8" s="16" t="s">
        <v>18</v>
      </c>
      <c r="L8" s="65" t="s">
        <v>109</v>
      </c>
      <c r="M8" s="85">
        <f t="shared" ref="M8:M9" si="4">M7</f>
        <v>0.2</v>
      </c>
      <c r="N8" s="15">
        <f t="shared" si="0"/>
        <v>0</v>
      </c>
      <c r="O8" s="78">
        <f t="shared" si="1"/>
        <v>2.0000000000000004E-2</v>
      </c>
      <c r="P8" s="78">
        <f t="shared" si="2"/>
        <v>0</v>
      </c>
      <c r="Q8" s="153">
        <f t="shared" si="3"/>
        <v>0</v>
      </c>
      <c r="R8" s="257"/>
    </row>
    <row r="9" spans="2:42" s="3" customFormat="1" ht="27.95" customHeight="1">
      <c r="B9" s="338"/>
      <c r="C9" s="344"/>
      <c r="D9" s="22"/>
      <c r="E9" s="23"/>
      <c r="F9" s="24"/>
      <c r="G9" s="14" t="s">
        <v>14</v>
      </c>
      <c r="H9" s="15">
        <v>0.1</v>
      </c>
      <c r="I9" s="16" t="s">
        <v>3226</v>
      </c>
      <c r="J9" s="12" t="s">
        <v>210</v>
      </c>
      <c r="K9" s="16" t="s">
        <v>18</v>
      </c>
      <c r="L9" s="65" t="s">
        <v>21</v>
      </c>
      <c r="M9" s="85">
        <f t="shared" si="4"/>
        <v>0.2</v>
      </c>
      <c r="N9" s="15">
        <f t="shared" si="0"/>
        <v>0</v>
      </c>
      <c r="O9" s="78">
        <f t="shared" si="1"/>
        <v>2.0000000000000004E-2</v>
      </c>
      <c r="P9" s="78">
        <f t="shared" si="2"/>
        <v>0</v>
      </c>
      <c r="Q9" s="153">
        <f t="shared" si="3"/>
        <v>0</v>
      </c>
      <c r="R9" s="257"/>
    </row>
    <row r="10" spans="2:42" s="3" customFormat="1" ht="27.95" customHeight="1">
      <c r="B10" s="338"/>
      <c r="C10" s="293" t="s">
        <v>3350</v>
      </c>
      <c r="D10" s="17" t="s">
        <v>3319</v>
      </c>
      <c r="E10" s="18" t="s">
        <v>908</v>
      </c>
      <c r="F10" s="19" t="s">
        <v>3315</v>
      </c>
      <c r="G10" s="168" t="s">
        <v>356</v>
      </c>
      <c r="H10" s="164">
        <v>0.25</v>
      </c>
      <c r="I10" s="16" t="s">
        <v>19</v>
      </c>
      <c r="J10" s="12" t="s">
        <v>3324</v>
      </c>
      <c r="K10" s="16" t="s">
        <v>18</v>
      </c>
      <c r="L10" s="65" t="s">
        <v>109</v>
      </c>
      <c r="M10" s="85">
        <v>2</v>
      </c>
      <c r="N10" s="15">
        <f t="shared" si="0"/>
        <v>0</v>
      </c>
      <c r="O10" s="78">
        <f t="shared" si="1"/>
        <v>0.5</v>
      </c>
      <c r="P10" s="78">
        <f t="shared" si="2"/>
        <v>0</v>
      </c>
      <c r="Q10" s="153">
        <f t="shared" si="3"/>
        <v>0</v>
      </c>
      <c r="R10" s="340"/>
    </row>
    <row r="11" spans="2:42" s="3" customFormat="1" ht="27.95" customHeight="1">
      <c r="B11" s="338"/>
      <c r="C11" s="343"/>
      <c r="D11" s="20"/>
      <c r="E11" s="21"/>
      <c r="F11" s="31"/>
      <c r="G11" s="168" t="s">
        <v>886</v>
      </c>
      <c r="H11" s="164">
        <v>0.25</v>
      </c>
      <c r="I11" s="16" t="s">
        <v>19</v>
      </c>
      <c r="J11" s="12" t="s">
        <v>3326</v>
      </c>
      <c r="K11" s="16" t="s">
        <v>18</v>
      </c>
      <c r="L11" s="65" t="s">
        <v>109</v>
      </c>
      <c r="M11" s="85">
        <f>M10</f>
        <v>2</v>
      </c>
      <c r="N11" s="15">
        <f t="shared" si="0"/>
        <v>0</v>
      </c>
      <c r="O11" s="78">
        <f t="shared" si="1"/>
        <v>0.5</v>
      </c>
      <c r="P11" s="78">
        <f t="shared" si="2"/>
        <v>0</v>
      </c>
      <c r="Q11" s="153">
        <f t="shared" si="3"/>
        <v>0</v>
      </c>
      <c r="R11" s="340"/>
    </row>
    <row r="12" spans="2:42" s="3" customFormat="1" ht="27.95" customHeight="1">
      <c r="B12" s="338"/>
      <c r="C12" s="343"/>
      <c r="D12" s="20"/>
      <c r="E12" s="21"/>
      <c r="F12" s="31"/>
      <c r="G12" s="168" t="s">
        <v>887</v>
      </c>
      <c r="H12" s="164">
        <v>0.25</v>
      </c>
      <c r="I12" s="16" t="s">
        <v>19</v>
      </c>
      <c r="J12" s="12" t="s">
        <v>3326</v>
      </c>
      <c r="K12" s="16" t="s">
        <v>18</v>
      </c>
      <c r="L12" s="65" t="s">
        <v>109</v>
      </c>
      <c r="M12" s="85">
        <f>M11</f>
        <v>2</v>
      </c>
      <c r="N12" s="15">
        <f t="shared" si="0"/>
        <v>0</v>
      </c>
      <c r="O12" s="78">
        <f t="shared" si="1"/>
        <v>0.5</v>
      </c>
      <c r="P12" s="78">
        <f t="shared" si="2"/>
        <v>0</v>
      </c>
      <c r="Q12" s="153">
        <f t="shared" si="3"/>
        <v>0</v>
      </c>
      <c r="R12" s="340"/>
    </row>
    <row r="13" spans="2:42" s="3" customFormat="1" ht="27.95" customHeight="1">
      <c r="B13" s="338"/>
      <c r="C13" s="343"/>
      <c r="D13" s="20"/>
      <c r="E13" s="21"/>
      <c r="F13" s="31"/>
      <c r="G13" s="186" t="s">
        <v>359</v>
      </c>
      <c r="H13" s="183">
        <v>0.25</v>
      </c>
      <c r="I13" s="16" t="s">
        <v>19</v>
      </c>
      <c r="J13" s="12" t="s">
        <v>210</v>
      </c>
      <c r="K13" s="16" t="s">
        <v>18</v>
      </c>
      <c r="L13" s="65" t="s">
        <v>109</v>
      </c>
      <c r="M13" s="85">
        <f>M12</f>
        <v>2</v>
      </c>
      <c r="N13" s="15">
        <f t="shared" si="0"/>
        <v>0</v>
      </c>
      <c r="O13" s="78">
        <f t="shared" si="1"/>
        <v>0.5</v>
      </c>
      <c r="P13" s="78">
        <f t="shared" si="2"/>
        <v>0</v>
      </c>
      <c r="Q13" s="153">
        <f t="shared" si="3"/>
        <v>0</v>
      </c>
      <c r="R13" s="340"/>
    </row>
    <row r="14" spans="2:42" s="3" customFormat="1" ht="27.95" customHeight="1">
      <c r="B14" s="338"/>
      <c r="C14" s="293" t="s">
        <v>3351</v>
      </c>
      <c r="D14" s="17" t="s">
        <v>3336</v>
      </c>
      <c r="E14" s="18" t="s">
        <v>6</v>
      </c>
      <c r="F14" s="19" t="s">
        <v>3203</v>
      </c>
      <c r="G14" s="14" t="s">
        <v>12</v>
      </c>
      <c r="H14" s="15">
        <v>0.8</v>
      </c>
      <c r="I14" s="16" t="s">
        <v>2983</v>
      </c>
      <c r="J14" s="12" t="s">
        <v>3340</v>
      </c>
      <c r="K14" s="16" t="s">
        <v>3227</v>
      </c>
      <c r="L14" s="65" t="s">
        <v>2794</v>
      </c>
      <c r="M14" s="85">
        <v>0.2</v>
      </c>
      <c r="N14" s="15">
        <f t="shared" si="0"/>
        <v>0</v>
      </c>
      <c r="O14" s="78">
        <f t="shared" si="1"/>
        <v>0.16000000000000003</v>
      </c>
      <c r="P14" s="78">
        <f t="shared" si="2"/>
        <v>0</v>
      </c>
      <c r="Q14" s="153">
        <f t="shared" si="3"/>
        <v>0</v>
      </c>
      <c r="R14" s="257"/>
    </row>
    <row r="15" spans="2:42" s="3" customFormat="1" ht="39.950000000000003" customHeight="1">
      <c r="B15" s="338"/>
      <c r="C15" s="344"/>
      <c r="D15" s="20"/>
      <c r="E15" s="21"/>
      <c r="F15" s="31"/>
      <c r="G15" s="14" t="s">
        <v>13</v>
      </c>
      <c r="H15" s="15">
        <v>0.1</v>
      </c>
      <c r="I15" s="16" t="s">
        <v>19</v>
      </c>
      <c r="J15" s="12" t="s">
        <v>3341</v>
      </c>
      <c r="K15" s="16" t="s">
        <v>18</v>
      </c>
      <c r="L15" s="65" t="s">
        <v>109</v>
      </c>
      <c r="M15" s="85">
        <f t="shared" ref="M15:M23" si="5">M14</f>
        <v>0.2</v>
      </c>
      <c r="N15" s="15">
        <f t="shared" si="0"/>
        <v>0</v>
      </c>
      <c r="O15" s="78">
        <f t="shared" si="1"/>
        <v>2.0000000000000004E-2</v>
      </c>
      <c r="P15" s="78">
        <f t="shared" si="2"/>
        <v>0</v>
      </c>
      <c r="Q15" s="153">
        <f t="shared" si="3"/>
        <v>0</v>
      </c>
      <c r="R15" s="257"/>
    </row>
    <row r="16" spans="2:42" s="3" customFormat="1" ht="27.95" customHeight="1">
      <c r="B16" s="338"/>
      <c r="C16" s="344"/>
      <c r="D16" s="22"/>
      <c r="E16" s="23"/>
      <c r="F16" s="24"/>
      <c r="G16" s="14" t="s">
        <v>14</v>
      </c>
      <c r="H16" s="15">
        <v>0.1</v>
      </c>
      <c r="I16" s="16" t="s">
        <v>3226</v>
      </c>
      <c r="J16" s="12" t="s">
        <v>210</v>
      </c>
      <c r="K16" s="16" t="s">
        <v>18</v>
      </c>
      <c r="L16" s="65" t="s">
        <v>21</v>
      </c>
      <c r="M16" s="85">
        <f t="shared" si="5"/>
        <v>0.2</v>
      </c>
      <c r="N16" s="15">
        <f t="shared" si="0"/>
        <v>0</v>
      </c>
      <c r="O16" s="78">
        <f t="shared" si="1"/>
        <v>2.0000000000000004E-2</v>
      </c>
      <c r="P16" s="78">
        <f t="shared" si="2"/>
        <v>0</v>
      </c>
      <c r="Q16" s="153">
        <f t="shared" si="3"/>
        <v>0</v>
      </c>
      <c r="R16" s="257"/>
    </row>
    <row r="17" spans="2:18" s="3" customFormat="1" ht="27.95" customHeight="1">
      <c r="B17" s="338"/>
      <c r="C17" s="344"/>
      <c r="D17" s="17" t="s">
        <v>3337</v>
      </c>
      <c r="E17" s="18" t="s">
        <v>908</v>
      </c>
      <c r="F17" s="19" t="s">
        <v>3315</v>
      </c>
      <c r="G17" s="168" t="s">
        <v>356</v>
      </c>
      <c r="H17" s="164">
        <v>0.25</v>
      </c>
      <c r="I17" s="16" t="s">
        <v>19</v>
      </c>
      <c r="J17" s="12" t="s">
        <v>3342</v>
      </c>
      <c r="K17" s="16" t="s">
        <v>18</v>
      </c>
      <c r="L17" s="65" t="s">
        <v>109</v>
      </c>
      <c r="M17" s="85">
        <v>2</v>
      </c>
      <c r="N17" s="15">
        <f t="shared" si="0"/>
        <v>0</v>
      </c>
      <c r="O17" s="78">
        <f t="shared" si="1"/>
        <v>0.5</v>
      </c>
      <c r="P17" s="78">
        <f t="shared" si="2"/>
        <v>0</v>
      </c>
      <c r="Q17" s="153">
        <f t="shared" si="3"/>
        <v>0</v>
      </c>
      <c r="R17" s="257"/>
    </row>
    <row r="18" spans="2:18" s="3" customFormat="1" ht="27.95" customHeight="1">
      <c r="B18" s="338"/>
      <c r="C18" s="344"/>
      <c r="D18" s="20"/>
      <c r="E18" s="21"/>
      <c r="F18" s="31"/>
      <c r="G18" s="168" t="s">
        <v>886</v>
      </c>
      <c r="H18" s="164">
        <v>0.25</v>
      </c>
      <c r="I18" s="16" t="s">
        <v>19</v>
      </c>
      <c r="J18" s="12" t="s">
        <v>3340</v>
      </c>
      <c r="K18" s="16" t="s">
        <v>18</v>
      </c>
      <c r="L18" s="65" t="s">
        <v>109</v>
      </c>
      <c r="M18" s="85">
        <f>M17</f>
        <v>2</v>
      </c>
      <c r="N18" s="15">
        <f t="shared" si="0"/>
        <v>0</v>
      </c>
      <c r="O18" s="78">
        <f t="shared" si="1"/>
        <v>0.5</v>
      </c>
      <c r="P18" s="78">
        <f t="shared" si="2"/>
        <v>0</v>
      </c>
      <c r="Q18" s="153">
        <f t="shared" si="3"/>
        <v>0</v>
      </c>
      <c r="R18" s="257"/>
    </row>
    <row r="19" spans="2:18" s="3" customFormat="1" ht="27.95" customHeight="1">
      <c r="B19" s="338"/>
      <c r="C19" s="344"/>
      <c r="D19" s="20"/>
      <c r="E19" s="21"/>
      <c r="F19" s="31"/>
      <c r="G19" s="168" t="s">
        <v>887</v>
      </c>
      <c r="H19" s="164">
        <v>0.25</v>
      </c>
      <c r="I19" s="16" t="s">
        <v>19</v>
      </c>
      <c r="J19" s="12" t="s">
        <v>3343</v>
      </c>
      <c r="K19" s="16" t="s">
        <v>18</v>
      </c>
      <c r="L19" s="65" t="s">
        <v>109</v>
      </c>
      <c r="M19" s="85">
        <f>M18</f>
        <v>2</v>
      </c>
      <c r="N19" s="15">
        <f t="shared" si="0"/>
        <v>0</v>
      </c>
      <c r="O19" s="78">
        <f t="shared" si="1"/>
        <v>0.5</v>
      </c>
      <c r="P19" s="78">
        <f t="shared" si="2"/>
        <v>0</v>
      </c>
      <c r="Q19" s="153">
        <f t="shared" si="3"/>
        <v>0</v>
      </c>
      <c r="R19" s="257"/>
    </row>
    <row r="20" spans="2:18" s="3" customFormat="1" ht="27.95" customHeight="1">
      <c r="B20" s="338"/>
      <c r="C20" s="344"/>
      <c r="D20" s="20"/>
      <c r="E20" s="21"/>
      <c r="F20" s="31"/>
      <c r="G20" s="186" t="s">
        <v>359</v>
      </c>
      <c r="H20" s="183">
        <v>0.25</v>
      </c>
      <c r="I20" s="16" t="s">
        <v>19</v>
      </c>
      <c r="J20" s="12" t="s">
        <v>210</v>
      </c>
      <c r="K20" s="16" t="s">
        <v>18</v>
      </c>
      <c r="L20" s="65" t="s">
        <v>109</v>
      </c>
      <c r="M20" s="85">
        <f>M19</f>
        <v>2</v>
      </c>
      <c r="N20" s="15">
        <f t="shared" si="0"/>
        <v>0</v>
      </c>
      <c r="O20" s="78">
        <f t="shared" si="1"/>
        <v>0.5</v>
      </c>
      <c r="P20" s="78">
        <f t="shared" si="2"/>
        <v>0</v>
      </c>
      <c r="Q20" s="153">
        <f t="shared" si="3"/>
        <v>0</v>
      </c>
      <c r="R20" s="257"/>
    </row>
    <row r="21" spans="2:18" s="3" customFormat="1" ht="27.95" customHeight="1">
      <c r="B21" s="338"/>
      <c r="C21" s="344"/>
      <c r="D21" s="17" t="s">
        <v>3338</v>
      </c>
      <c r="E21" s="18" t="s">
        <v>6</v>
      </c>
      <c r="F21" s="19" t="s">
        <v>3323</v>
      </c>
      <c r="G21" s="14" t="s">
        <v>12</v>
      </c>
      <c r="H21" s="15">
        <v>0.8</v>
      </c>
      <c r="I21" s="16" t="s">
        <v>2983</v>
      </c>
      <c r="J21" s="12" t="s">
        <v>3344</v>
      </c>
      <c r="K21" s="16" t="s">
        <v>3227</v>
      </c>
      <c r="L21" s="65" t="s">
        <v>2794</v>
      </c>
      <c r="M21" s="85">
        <v>0.2</v>
      </c>
      <c r="N21" s="15">
        <f t="shared" si="0"/>
        <v>0</v>
      </c>
      <c r="O21" s="78">
        <f t="shared" si="1"/>
        <v>0.16000000000000003</v>
      </c>
      <c r="P21" s="78">
        <f t="shared" si="2"/>
        <v>0</v>
      </c>
      <c r="Q21" s="153">
        <f t="shared" si="3"/>
        <v>0</v>
      </c>
      <c r="R21" s="257"/>
    </row>
    <row r="22" spans="2:18" s="3" customFormat="1" ht="27.95" customHeight="1">
      <c r="B22" s="338"/>
      <c r="C22" s="344"/>
      <c r="D22" s="20"/>
      <c r="E22" s="21"/>
      <c r="F22" s="31"/>
      <c r="G22" s="14" t="s">
        <v>13</v>
      </c>
      <c r="H22" s="15">
        <v>0.1</v>
      </c>
      <c r="I22" s="16" t="s">
        <v>19</v>
      </c>
      <c r="J22" s="12" t="s">
        <v>3345</v>
      </c>
      <c r="K22" s="16" t="s">
        <v>18</v>
      </c>
      <c r="L22" s="65" t="s">
        <v>109</v>
      </c>
      <c r="M22" s="85">
        <f t="shared" si="5"/>
        <v>0.2</v>
      </c>
      <c r="N22" s="15">
        <f t="shared" si="0"/>
        <v>0</v>
      </c>
      <c r="O22" s="78">
        <f t="shared" si="1"/>
        <v>2.0000000000000004E-2</v>
      </c>
      <c r="P22" s="78">
        <f t="shared" si="2"/>
        <v>0</v>
      </c>
      <c r="Q22" s="153">
        <f t="shared" si="3"/>
        <v>0</v>
      </c>
      <c r="R22" s="257"/>
    </row>
    <row r="23" spans="2:18" s="3" customFormat="1" ht="27.95" customHeight="1">
      <c r="B23" s="338"/>
      <c r="C23" s="344"/>
      <c r="D23" s="22"/>
      <c r="E23" s="23"/>
      <c r="F23" s="24"/>
      <c r="G23" s="14" t="s">
        <v>14</v>
      </c>
      <c r="H23" s="15">
        <v>0.1</v>
      </c>
      <c r="I23" s="16" t="s">
        <v>3226</v>
      </c>
      <c r="J23" s="12" t="s">
        <v>210</v>
      </c>
      <c r="K23" s="16" t="s">
        <v>18</v>
      </c>
      <c r="L23" s="65" t="s">
        <v>21</v>
      </c>
      <c r="M23" s="85">
        <f t="shared" si="5"/>
        <v>0.2</v>
      </c>
      <c r="N23" s="15">
        <f t="shared" si="0"/>
        <v>0</v>
      </c>
      <c r="O23" s="78">
        <f t="shared" si="1"/>
        <v>2.0000000000000004E-2</v>
      </c>
      <c r="P23" s="78">
        <f t="shared" si="2"/>
        <v>0</v>
      </c>
      <c r="Q23" s="153">
        <f t="shared" si="3"/>
        <v>0</v>
      </c>
      <c r="R23" s="257"/>
    </row>
    <row r="24" spans="2:18" s="3" customFormat="1" ht="27.95" customHeight="1">
      <c r="B24" s="338"/>
      <c r="C24" s="344"/>
      <c r="D24" s="17" t="s">
        <v>3339</v>
      </c>
      <c r="E24" s="18" t="s">
        <v>3331</v>
      </c>
      <c r="F24" s="19" t="s">
        <v>1802</v>
      </c>
      <c r="G24" s="168" t="s">
        <v>356</v>
      </c>
      <c r="H24" s="164">
        <v>0.25</v>
      </c>
      <c r="I24" s="165" t="s">
        <v>3226</v>
      </c>
      <c r="J24" s="12" t="s">
        <v>3346</v>
      </c>
      <c r="K24" s="16" t="s">
        <v>3227</v>
      </c>
      <c r="L24" s="65" t="s">
        <v>3334</v>
      </c>
      <c r="M24" s="85">
        <v>2</v>
      </c>
      <c r="N24" s="15">
        <f t="shared" si="0"/>
        <v>0</v>
      </c>
      <c r="O24" s="78">
        <f t="shared" si="1"/>
        <v>0.5</v>
      </c>
      <c r="P24" s="78">
        <f t="shared" si="2"/>
        <v>0</v>
      </c>
      <c r="Q24" s="153">
        <f t="shared" si="3"/>
        <v>0</v>
      </c>
      <c r="R24" s="257"/>
    </row>
    <row r="25" spans="2:18" s="3" customFormat="1" ht="27.95" customHeight="1">
      <c r="B25" s="338"/>
      <c r="C25" s="344"/>
      <c r="D25" s="29"/>
      <c r="E25" s="30"/>
      <c r="F25" s="33"/>
      <c r="G25" s="168" t="s">
        <v>886</v>
      </c>
      <c r="H25" s="164">
        <v>0.25</v>
      </c>
      <c r="I25" s="165" t="s">
        <v>3226</v>
      </c>
      <c r="J25" s="12" t="s">
        <v>3347</v>
      </c>
      <c r="K25" s="16" t="s">
        <v>3227</v>
      </c>
      <c r="L25" s="65" t="s">
        <v>2794</v>
      </c>
      <c r="M25" s="85">
        <f>M24</f>
        <v>2</v>
      </c>
      <c r="N25" s="15">
        <f t="shared" si="0"/>
        <v>0</v>
      </c>
      <c r="O25" s="78">
        <f t="shared" si="1"/>
        <v>0.5</v>
      </c>
      <c r="P25" s="78">
        <f t="shared" si="2"/>
        <v>0</v>
      </c>
      <c r="Q25" s="153">
        <f t="shared" si="3"/>
        <v>0</v>
      </c>
      <c r="R25" s="257"/>
    </row>
    <row r="26" spans="2:18" s="3" customFormat="1" ht="27.95" customHeight="1">
      <c r="B26" s="338"/>
      <c r="C26" s="344"/>
      <c r="D26" s="29"/>
      <c r="E26" s="30"/>
      <c r="F26" s="33"/>
      <c r="G26" s="168" t="s">
        <v>887</v>
      </c>
      <c r="H26" s="164">
        <v>0.25</v>
      </c>
      <c r="I26" s="165" t="s">
        <v>19</v>
      </c>
      <c r="J26" s="12" t="s">
        <v>3345</v>
      </c>
      <c r="K26" s="16" t="s">
        <v>3333</v>
      </c>
      <c r="L26" s="65" t="s">
        <v>2794</v>
      </c>
      <c r="M26" s="85">
        <f>M25</f>
        <v>2</v>
      </c>
      <c r="N26" s="15">
        <f t="shared" si="0"/>
        <v>0</v>
      </c>
      <c r="O26" s="78">
        <f t="shared" si="1"/>
        <v>0.5</v>
      </c>
      <c r="P26" s="78">
        <f t="shared" si="2"/>
        <v>0</v>
      </c>
      <c r="Q26" s="153">
        <f t="shared" si="3"/>
        <v>0</v>
      </c>
      <c r="R26" s="570"/>
    </row>
    <row r="27" spans="2:18" s="3" customFormat="1" ht="27.95" customHeight="1">
      <c r="B27" s="338"/>
      <c r="C27" s="344"/>
      <c r="D27" s="29"/>
      <c r="E27" s="30"/>
      <c r="F27" s="33"/>
      <c r="G27" s="186" t="s">
        <v>359</v>
      </c>
      <c r="H27" s="183">
        <v>0.25</v>
      </c>
      <c r="I27" s="179" t="s">
        <v>19</v>
      </c>
      <c r="J27" s="12" t="s">
        <v>3311</v>
      </c>
      <c r="K27" s="16" t="s">
        <v>3227</v>
      </c>
      <c r="L27" s="65" t="s">
        <v>3335</v>
      </c>
      <c r="M27" s="85">
        <f>M26</f>
        <v>2</v>
      </c>
      <c r="N27" s="15">
        <f t="shared" si="0"/>
        <v>0</v>
      </c>
      <c r="O27" s="78">
        <f t="shared" si="1"/>
        <v>0.5</v>
      </c>
      <c r="P27" s="78">
        <f t="shared" si="2"/>
        <v>0</v>
      </c>
      <c r="Q27" s="153">
        <f t="shared" si="3"/>
        <v>0</v>
      </c>
      <c r="R27" s="571"/>
    </row>
    <row r="28" spans="2:18" s="3" customFormat="1" ht="27.95" customHeight="1">
      <c r="B28" s="338"/>
      <c r="C28" s="293" t="s">
        <v>3362</v>
      </c>
      <c r="D28" s="17" t="s">
        <v>3359</v>
      </c>
      <c r="E28" s="18" t="s">
        <v>6</v>
      </c>
      <c r="F28" s="19" t="s">
        <v>3323</v>
      </c>
      <c r="G28" s="14" t="s">
        <v>12</v>
      </c>
      <c r="H28" s="15">
        <v>0.8</v>
      </c>
      <c r="I28" s="16" t="s">
        <v>2983</v>
      </c>
      <c r="J28" s="12" t="s">
        <v>3353</v>
      </c>
      <c r="K28" s="16" t="s">
        <v>3227</v>
      </c>
      <c r="L28" s="65" t="s">
        <v>2794</v>
      </c>
      <c r="M28" s="85">
        <v>0.2</v>
      </c>
      <c r="N28" s="15">
        <f t="shared" ref="N28:N30" si="6">IF(K28="Detected", 0.99,0)</f>
        <v>0</v>
      </c>
      <c r="O28" s="78">
        <f t="shared" ref="O28:O30" si="7">IF(I28="Safe", M28*H28,0)</f>
        <v>0.16000000000000003</v>
      </c>
      <c r="P28" s="78">
        <f t="shared" ref="P28:P30" si="8">IF(I28="Dangerous",M28*H28*N28,0)</f>
        <v>0</v>
      </c>
      <c r="Q28" s="153">
        <f t="shared" ref="Q28:Q30" si="9">IF(P28=0,0,M28*H28*(1-N28))</f>
        <v>0</v>
      </c>
      <c r="R28" s="571"/>
    </row>
    <row r="29" spans="2:18" s="3" customFormat="1" ht="27.95" customHeight="1">
      <c r="B29" s="338"/>
      <c r="C29" s="344"/>
      <c r="D29" s="20"/>
      <c r="E29" s="21"/>
      <c r="F29" s="31"/>
      <c r="G29" s="14" t="s">
        <v>13</v>
      </c>
      <c r="H29" s="15">
        <v>0.1</v>
      </c>
      <c r="I29" s="16" t="s">
        <v>19</v>
      </c>
      <c r="J29" s="12" t="s">
        <v>3354</v>
      </c>
      <c r="K29" s="16" t="s">
        <v>18</v>
      </c>
      <c r="L29" s="65" t="s">
        <v>109</v>
      </c>
      <c r="M29" s="85">
        <f t="shared" ref="M29:M36" si="10">M28</f>
        <v>0.2</v>
      </c>
      <c r="N29" s="15">
        <f t="shared" si="6"/>
        <v>0</v>
      </c>
      <c r="O29" s="78">
        <f t="shared" si="7"/>
        <v>2.0000000000000004E-2</v>
      </c>
      <c r="P29" s="78">
        <f t="shared" si="8"/>
        <v>0</v>
      </c>
      <c r="Q29" s="153">
        <f t="shared" si="9"/>
        <v>0</v>
      </c>
      <c r="R29" s="571"/>
    </row>
    <row r="30" spans="2:18" s="3" customFormat="1" ht="27.95" customHeight="1">
      <c r="B30" s="338"/>
      <c r="C30" s="344"/>
      <c r="D30" s="22"/>
      <c r="E30" s="23"/>
      <c r="F30" s="24"/>
      <c r="G30" s="14" t="s">
        <v>14</v>
      </c>
      <c r="H30" s="15">
        <v>0.1</v>
      </c>
      <c r="I30" s="16" t="s">
        <v>3226</v>
      </c>
      <c r="J30" s="12" t="s">
        <v>210</v>
      </c>
      <c r="K30" s="16" t="s">
        <v>18</v>
      </c>
      <c r="L30" s="65" t="s">
        <v>21</v>
      </c>
      <c r="M30" s="85">
        <f t="shared" si="10"/>
        <v>0.2</v>
      </c>
      <c r="N30" s="15">
        <f t="shared" si="6"/>
        <v>0</v>
      </c>
      <c r="O30" s="78">
        <f t="shared" si="7"/>
        <v>2.0000000000000004E-2</v>
      </c>
      <c r="P30" s="78">
        <f t="shared" si="8"/>
        <v>0</v>
      </c>
      <c r="Q30" s="153">
        <f t="shared" si="9"/>
        <v>0</v>
      </c>
      <c r="R30" s="572"/>
    </row>
    <row r="31" spans="2:18" s="3" customFormat="1" ht="27.95" customHeight="1">
      <c r="B31" s="338"/>
      <c r="C31" s="344"/>
      <c r="D31" s="17" t="s">
        <v>3360</v>
      </c>
      <c r="E31" s="18" t="s">
        <v>6</v>
      </c>
      <c r="F31" s="19" t="s">
        <v>3323</v>
      </c>
      <c r="G31" s="14" t="s">
        <v>12</v>
      </c>
      <c r="H31" s="15">
        <v>0.8</v>
      </c>
      <c r="I31" s="16" t="s">
        <v>2983</v>
      </c>
      <c r="J31" s="12" t="s">
        <v>3353</v>
      </c>
      <c r="K31" s="16" t="s">
        <v>3227</v>
      </c>
      <c r="L31" s="65" t="s">
        <v>2794</v>
      </c>
      <c r="M31" s="85">
        <v>0.2</v>
      </c>
      <c r="N31" s="15">
        <f t="shared" ref="N31:N49" si="11">IF(K31="Detected", 0.99,0)</f>
        <v>0</v>
      </c>
      <c r="O31" s="78">
        <f t="shared" ref="O31:O49" si="12">IF(I31="Safe", M31*H31,0)</f>
        <v>0.16000000000000003</v>
      </c>
      <c r="P31" s="78">
        <f t="shared" ref="P31:P49" si="13">IF(I31="Dangerous",M31*H31*N31,0)</f>
        <v>0</v>
      </c>
      <c r="Q31" s="153">
        <f t="shared" ref="Q31:Q49" si="14">IF(P31=0,0,M31*H31*(1-N31))</f>
        <v>0</v>
      </c>
      <c r="R31" s="257"/>
    </row>
    <row r="32" spans="2:18" s="3" customFormat="1" ht="27.95" customHeight="1">
      <c r="B32" s="338"/>
      <c r="C32" s="344"/>
      <c r="D32" s="20"/>
      <c r="E32" s="21"/>
      <c r="F32" s="31"/>
      <c r="G32" s="14" t="s">
        <v>13</v>
      </c>
      <c r="H32" s="15">
        <v>0.1</v>
      </c>
      <c r="I32" s="16" t="s">
        <v>19</v>
      </c>
      <c r="J32" s="12" t="s">
        <v>3354</v>
      </c>
      <c r="K32" s="16" t="s">
        <v>18</v>
      </c>
      <c r="L32" s="65" t="s">
        <v>109</v>
      </c>
      <c r="M32" s="85">
        <f t="shared" si="10"/>
        <v>0.2</v>
      </c>
      <c r="N32" s="15">
        <f t="shared" si="11"/>
        <v>0</v>
      </c>
      <c r="O32" s="78">
        <f t="shared" si="12"/>
        <v>2.0000000000000004E-2</v>
      </c>
      <c r="P32" s="78">
        <f t="shared" si="13"/>
        <v>0</v>
      </c>
      <c r="Q32" s="153">
        <f t="shared" si="14"/>
        <v>0</v>
      </c>
      <c r="R32" s="257"/>
    </row>
    <row r="33" spans="2:18" s="3" customFormat="1" ht="27.95" customHeight="1">
      <c r="B33" s="338"/>
      <c r="C33" s="344"/>
      <c r="D33" s="22"/>
      <c r="E33" s="23"/>
      <c r="F33" s="24"/>
      <c r="G33" s="14" t="s">
        <v>14</v>
      </c>
      <c r="H33" s="15">
        <v>0.1</v>
      </c>
      <c r="I33" s="16" t="s">
        <v>3226</v>
      </c>
      <c r="J33" s="12" t="s">
        <v>210</v>
      </c>
      <c r="K33" s="16" t="s">
        <v>18</v>
      </c>
      <c r="L33" s="65" t="s">
        <v>21</v>
      </c>
      <c r="M33" s="85">
        <f t="shared" si="10"/>
        <v>0.2</v>
      </c>
      <c r="N33" s="15">
        <f t="shared" si="11"/>
        <v>0</v>
      </c>
      <c r="O33" s="78">
        <f t="shared" si="12"/>
        <v>2.0000000000000004E-2</v>
      </c>
      <c r="P33" s="78">
        <f t="shared" si="13"/>
        <v>0</v>
      </c>
      <c r="Q33" s="153">
        <f t="shared" si="14"/>
        <v>0</v>
      </c>
      <c r="R33" s="257"/>
    </row>
    <row r="34" spans="2:18" s="3" customFormat="1" ht="27.95" customHeight="1">
      <c r="B34" s="338"/>
      <c r="C34" s="344"/>
      <c r="D34" s="17" t="s">
        <v>2666</v>
      </c>
      <c r="E34" s="18" t="s">
        <v>6</v>
      </c>
      <c r="F34" s="19" t="s">
        <v>3323</v>
      </c>
      <c r="G34" s="14" t="s">
        <v>12</v>
      </c>
      <c r="H34" s="15">
        <v>0.8</v>
      </c>
      <c r="I34" s="16" t="s">
        <v>2983</v>
      </c>
      <c r="J34" s="12" t="s">
        <v>3353</v>
      </c>
      <c r="K34" s="16" t="s">
        <v>3227</v>
      </c>
      <c r="L34" s="65" t="s">
        <v>2794</v>
      </c>
      <c r="M34" s="85">
        <v>0.2</v>
      </c>
      <c r="N34" s="15">
        <f t="shared" si="11"/>
        <v>0</v>
      </c>
      <c r="O34" s="78">
        <f t="shared" si="12"/>
        <v>0.16000000000000003</v>
      </c>
      <c r="P34" s="78">
        <f t="shared" si="13"/>
        <v>0</v>
      </c>
      <c r="Q34" s="153">
        <f t="shared" si="14"/>
        <v>0</v>
      </c>
      <c r="R34" s="257"/>
    </row>
    <row r="35" spans="2:18" s="3" customFormat="1" ht="27.95" customHeight="1">
      <c r="B35" s="338"/>
      <c r="C35" s="344"/>
      <c r="D35" s="20"/>
      <c r="E35" s="21"/>
      <c r="F35" s="31"/>
      <c r="G35" s="14" t="s">
        <v>13</v>
      </c>
      <c r="H35" s="15">
        <v>0.1</v>
      </c>
      <c r="I35" s="16" t="s">
        <v>19</v>
      </c>
      <c r="J35" s="12" t="s">
        <v>3354</v>
      </c>
      <c r="K35" s="16" t="s">
        <v>18</v>
      </c>
      <c r="L35" s="65" t="s">
        <v>109</v>
      </c>
      <c r="M35" s="85">
        <f t="shared" si="10"/>
        <v>0.2</v>
      </c>
      <c r="N35" s="15">
        <f t="shared" si="11"/>
        <v>0</v>
      </c>
      <c r="O35" s="78">
        <f t="shared" si="12"/>
        <v>2.0000000000000004E-2</v>
      </c>
      <c r="P35" s="78">
        <f t="shared" si="13"/>
        <v>0</v>
      </c>
      <c r="Q35" s="153">
        <f t="shared" si="14"/>
        <v>0</v>
      </c>
      <c r="R35" s="257"/>
    </row>
    <row r="36" spans="2:18" s="3" customFormat="1" ht="27.95" customHeight="1">
      <c r="B36" s="338"/>
      <c r="C36" s="344"/>
      <c r="D36" s="22"/>
      <c r="E36" s="23"/>
      <c r="F36" s="24"/>
      <c r="G36" s="14" t="s">
        <v>14</v>
      </c>
      <c r="H36" s="15">
        <v>0.1</v>
      </c>
      <c r="I36" s="16" t="s">
        <v>3226</v>
      </c>
      <c r="J36" s="12" t="s">
        <v>210</v>
      </c>
      <c r="K36" s="16" t="s">
        <v>18</v>
      </c>
      <c r="L36" s="65" t="s">
        <v>21</v>
      </c>
      <c r="M36" s="85">
        <f t="shared" si="10"/>
        <v>0.2</v>
      </c>
      <c r="N36" s="15">
        <f t="shared" si="11"/>
        <v>0</v>
      </c>
      <c r="O36" s="78">
        <f t="shared" si="12"/>
        <v>2.0000000000000004E-2</v>
      </c>
      <c r="P36" s="78">
        <f t="shared" si="13"/>
        <v>0</v>
      </c>
      <c r="Q36" s="153">
        <f t="shared" si="14"/>
        <v>0</v>
      </c>
      <c r="R36" s="257"/>
    </row>
    <row r="37" spans="2:18" s="3" customFormat="1" ht="27.95" customHeight="1">
      <c r="B37" s="338"/>
      <c r="C37" s="344"/>
      <c r="D37" s="17" t="s">
        <v>3361</v>
      </c>
      <c r="E37" s="18" t="s">
        <v>908</v>
      </c>
      <c r="F37" s="19" t="s">
        <v>3315</v>
      </c>
      <c r="G37" s="168" t="s">
        <v>356</v>
      </c>
      <c r="H37" s="164">
        <v>0.25</v>
      </c>
      <c r="I37" s="16" t="s">
        <v>19</v>
      </c>
      <c r="J37" s="12" t="s">
        <v>3357</v>
      </c>
      <c r="K37" s="16" t="s">
        <v>18</v>
      </c>
      <c r="L37" s="65" t="s">
        <v>109</v>
      </c>
      <c r="M37" s="85">
        <v>2</v>
      </c>
      <c r="N37" s="15">
        <f t="shared" si="11"/>
        <v>0</v>
      </c>
      <c r="O37" s="78">
        <f t="shared" si="12"/>
        <v>0.5</v>
      </c>
      <c r="P37" s="78">
        <f t="shared" si="13"/>
        <v>0</v>
      </c>
      <c r="Q37" s="153">
        <f t="shared" si="14"/>
        <v>0</v>
      </c>
      <c r="R37" s="257"/>
    </row>
    <row r="38" spans="2:18" s="3" customFormat="1" ht="27.95" customHeight="1">
      <c r="B38" s="338"/>
      <c r="C38" s="344"/>
      <c r="D38" s="20"/>
      <c r="E38" s="21"/>
      <c r="F38" s="31"/>
      <c r="G38" s="168" t="s">
        <v>886</v>
      </c>
      <c r="H38" s="164">
        <v>0.25</v>
      </c>
      <c r="I38" s="16" t="s">
        <v>19</v>
      </c>
      <c r="J38" s="12" t="s">
        <v>3358</v>
      </c>
      <c r="K38" s="16" t="s">
        <v>18</v>
      </c>
      <c r="L38" s="65" t="s">
        <v>109</v>
      </c>
      <c r="M38" s="85">
        <f>M37</f>
        <v>2</v>
      </c>
      <c r="N38" s="15">
        <f t="shared" si="11"/>
        <v>0</v>
      </c>
      <c r="O38" s="78">
        <f t="shared" si="12"/>
        <v>0.5</v>
      </c>
      <c r="P38" s="78">
        <f t="shared" si="13"/>
        <v>0</v>
      </c>
      <c r="Q38" s="153">
        <f t="shared" si="14"/>
        <v>0</v>
      </c>
      <c r="R38" s="257"/>
    </row>
    <row r="39" spans="2:18" s="3" customFormat="1" ht="27.95" customHeight="1">
      <c r="B39" s="338"/>
      <c r="C39" s="344"/>
      <c r="D39" s="20"/>
      <c r="E39" s="21"/>
      <c r="F39" s="31"/>
      <c r="G39" s="168" t="s">
        <v>887</v>
      </c>
      <c r="H39" s="164">
        <v>0.25</v>
      </c>
      <c r="I39" s="16" t="s">
        <v>19</v>
      </c>
      <c r="J39" s="12" t="s">
        <v>3358</v>
      </c>
      <c r="K39" s="16" t="s">
        <v>18</v>
      </c>
      <c r="L39" s="65" t="s">
        <v>109</v>
      </c>
      <c r="M39" s="85">
        <f>M38</f>
        <v>2</v>
      </c>
      <c r="N39" s="15">
        <f t="shared" si="11"/>
        <v>0</v>
      </c>
      <c r="O39" s="78">
        <f t="shared" si="12"/>
        <v>0.5</v>
      </c>
      <c r="P39" s="78">
        <f t="shared" si="13"/>
        <v>0</v>
      </c>
      <c r="Q39" s="153">
        <f t="shared" si="14"/>
        <v>0</v>
      </c>
      <c r="R39" s="257"/>
    </row>
    <row r="40" spans="2:18" s="3" customFormat="1" ht="27.95" customHeight="1">
      <c r="B40" s="338"/>
      <c r="C40" s="344"/>
      <c r="D40" s="20"/>
      <c r="E40" s="21"/>
      <c r="F40" s="31"/>
      <c r="G40" s="186" t="s">
        <v>359</v>
      </c>
      <c r="H40" s="183">
        <v>0.25</v>
      </c>
      <c r="I40" s="16" t="s">
        <v>19</v>
      </c>
      <c r="J40" s="12" t="s">
        <v>210</v>
      </c>
      <c r="K40" s="16" t="s">
        <v>18</v>
      </c>
      <c r="L40" s="65" t="s">
        <v>109</v>
      </c>
      <c r="M40" s="85">
        <f>M39</f>
        <v>2</v>
      </c>
      <c r="N40" s="15">
        <f t="shared" si="11"/>
        <v>0</v>
      </c>
      <c r="O40" s="78">
        <f t="shared" si="12"/>
        <v>0.5</v>
      </c>
      <c r="P40" s="78">
        <f t="shared" si="13"/>
        <v>0</v>
      </c>
      <c r="Q40" s="153">
        <f t="shared" si="14"/>
        <v>0</v>
      </c>
      <c r="R40" s="257"/>
    </row>
    <row r="41" spans="2:18" s="3" customFormat="1" ht="27.95" customHeight="1">
      <c r="B41" s="338"/>
      <c r="C41" s="293" t="s">
        <v>3387</v>
      </c>
      <c r="D41" s="17" t="s">
        <v>3379</v>
      </c>
      <c r="E41" s="18" t="s">
        <v>3376</v>
      </c>
      <c r="F41" s="19" t="s">
        <v>3377</v>
      </c>
      <c r="G41" s="14" t="s">
        <v>12</v>
      </c>
      <c r="H41" s="15">
        <v>0.8</v>
      </c>
      <c r="I41" s="275" t="s">
        <v>2983</v>
      </c>
      <c r="J41" s="277" t="s">
        <v>3374</v>
      </c>
      <c r="K41" s="275" t="s">
        <v>3227</v>
      </c>
      <c r="L41" s="276" t="s">
        <v>2794</v>
      </c>
      <c r="M41" s="85">
        <v>0.2</v>
      </c>
      <c r="N41" s="15">
        <f t="shared" si="11"/>
        <v>0</v>
      </c>
      <c r="O41" s="78">
        <f t="shared" si="12"/>
        <v>0.16000000000000003</v>
      </c>
      <c r="P41" s="78">
        <f t="shared" si="13"/>
        <v>0</v>
      </c>
      <c r="Q41" s="153">
        <f t="shared" si="14"/>
        <v>0</v>
      </c>
      <c r="R41" s="257"/>
    </row>
    <row r="42" spans="2:18" s="3" customFormat="1" ht="27.95" customHeight="1">
      <c r="B42" s="338"/>
      <c r="C42" s="344"/>
      <c r="D42" s="20"/>
      <c r="E42" s="21"/>
      <c r="F42" s="31"/>
      <c r="G42" s="14" t="s">
        <v>13</v>
      </c>
      <c r="H42" s="15">
        <v>0.1</v>
      </c>
      <c r="I42" s="275" t="s">
        <v>19</v>
      </c>
      <c r="J42" s="274" t="s">
        <v>210</v>
      </c>
      <c r="K42" s="275" t="s">
        <v>18</v>
      </c>
      <c r="L42" s="276" t="s">
        <v>109</v>
      </c>
      <c r="M42" s="85">
        <f t="shared" ref="M42:M46" si="15">M41</f>
        <v>0.2</v>
      </c>
      <c r="N42" s="15">
        <f t="shared" si="11"/>
        <v>0</v>
      </c>
      <c r="O42" s="78">
        <f t="shared" si="12"/>
        <v>2.0000000000000004E-2</v>
      </c>
      <c r="P42" s="78">
        <f t="shared" si="13"/>
        <v>0</v>
      </c>
      <c r="Q42" s="153">
        <f t="shared" si="14"/>
        <v>0</v>
      </c>
      <c r="R42" s="257"/>
    </row>
    <row r="43" spans="2:18" s="3" customFormat="1" ht="27.95" customHeight="1">
      <c r="B43" s="338"/>
      <c r="C43" s="344"/>
      <c r="D43" s="20"/>
      <c r="E43" s="21"/>
      <c r="F43" s="31"/>
      <c r="G43" s="14" t="s">
        <v>14</v>
      </c>
      <c r="H43" s="15">
        <v>0.1</v>
      </c>
      <c r="I43" s="275" t="s">
        <v>3226</v>
      </c>
      <c r="J43" s="274" t="s">
        <v>210</v>
      </c>
      <c r="K43" s="275" t="s">
        <v>18</v>
      </c>
      <c r="L43" s="276" t="s">
        <v>21</v>
      </c>
      <c r="M43" s="85">
        <f t="shared" si="15"/>
        <v>0.2</v>
      </c>
      <c r="N43" s="15">
        <f t="shared" si="11"/>
        <v>0</v>
      </c>
      <c r="O43" s="78">
        <f t="shared" si="12"/>
        <v>2.0000000000000004E-2</v>
      </c>
      <c r="P43" s="78">
        <f t="shared" si="13"/>
        <v>0</v>
      </c>
      <c r="Q43" s="153">
        <f t="shared" si="14"/>
        <v>0</v>
      </c>
      <c r="R43" s="257"/>
    </row>
    <row r="44" spans="2:18" s="3" customFormat="1" ht="27.95" customHeight="1">
      <c r="B44" s="338"/>
      <c r="C44" s="344"/>
      <c r="D44" s="17" t="s">
        <v>3380</v>
      </c>
      <c r="E44" s="18" t="s">
        <v>3376</v>
      </c>
      <c r="F44" s="19" t="s">
        <v>3203</v>
      </c>
      <c r="G44" s="14" t="s">
        <v>12</v>
      </c>
      <c r="H44" s="15">
        <v>0.8</v>
      </c>
      <c r="I44" s="275" t="s">
        <v>2983</v>
      </c>
      <c r="J44" s="274" t="s">
        <v>210</v>
      </c>
      <c r="K44" s="275" t="s">
        <v>3227</v>
      </c>
      <c r="L44" s="276" t="s">
        <v>2794</v>
      </c>
      <c r="M44" s="85">
        <v>0.2</v>
      </c>
      <c r="N44" s="15">
        <f t="shared" si="11"/>
        <v>0</v>
      </c>
      <c r="O44" s="78">
        <f t="shared" si="12"/>
        <v>0.16000000000000003</v>
      </c>
      <c r="P44" s="78">
        <f t="shared" si="13"/>
        <v>0</v>
      </c>
      <c r="Q44" s="153">
        <f t="shared" si="14"/>
        <v>0</v>
      </c>
      <c r="R44" s="257"/>
    </row>
    <row r="45" spans="2:18" s="3" customFormat="1" ht="27.95" customHeight="1">
      <c r="B45" s="338"/>
      <c r="C45" s="344"/>
      <c r="D45" s="20"/>
      <c r="E45" s="21"/>
      <c r="F45" s="31"/>
      <c r="G45" s="14" t="s">
        <v>13</v>
      </c>
      <c r="H45" s="15">
        <v>0.1</v>
      </c>
      <c r="I45" s="275" t="s">
        <v>3383</v>
      </c>
      <c r="J45" s="277" t="s">
        <v>3385</v>
      </c>
      <c r="K45" s="275" t="s">
        <v>3382</v>
      </c>
      <c r="L45" s="65" t="s">
        <v>3386</v>
      </c>
      <c r="M45" s="85">
        <f t="shared" si="15"/>
        <v>0.2</v>
      </c>
      <c r="N45" s="15">
        <f t="shared" si="11"/>
        <v>0.99</v>
      </c>
      <c r="O45" s="78">
        <f t="shared" si="12"/>
        <v>0</v>
      </c>
      <c r="P45" s="78">
        <f>IF(I45="Dangerous",M45*H45*N45,0)</f>
        <v>1.9800000000000005E-2</v>
      </c>
      <c r="Q45" s="153">
        <f t="shared" si="14"/>
        <v>2.0000000000000023E-4</v>
      </c>
      <c r="R45" s="257"/>
    </row>
    <row r="46" spans="2:18" s="3" customFormat="1" ht="27.95" customHeight="1">
      <c r="B46" s="338"/>
      <c r="C46" s="344"/>
      <c r="D46" s="20"/>
      <c r="E46" s="21"/>
      <c r="F46" s="31"/>
      <c r="G46" s="14" t="s">
        <v>14</v>
      </c>
      <c r="H46" s="15">
        <v>0.1</v>
      </c>
      <c r="I46" s="275" t="s">
        <v>3226</v>
      </c>
      <c r="J46" s="274" t="s">
        <v>210</v>
      </c>
      <c r="K46" s="275" t="s">
        <v>18</v>
      </c>
      <c r="L46" s="276" t="s">
        <v>21</v>
      </c>
      <c r="M46" s="85">
        <f t="shared" si="15"/>
        <v>0.2</v>
      </c>
      <c r="N46" s="15">
        <f t="shared" si="11"/>
        <v>0</v>
      </c>
      <c r="O46" s="78">
        <f t="shared" si="12"/>
        <v>2.0000000000000004E-2</v>
      </c>
      <c r="P46" s="78">
        <f t="shared" si="13"/>
        <v>0</v>
      </c>
      <c r="Q46" s="153">
        <f t="shared" si="14"/>
        <v>0</v>
      </c>
      <c r="R46" s="257"/>
    </row>
    <row r="47" spans="2:18" s="3" customFormat="1" ht="27.95" customHeight="1">
      <c r="B47" s="338"/>
      <c r="C47" s="293" t="s">
        <v>3402</v>
      </c>
      <c r="D47" s="17" t="s">
        <v>4446</v>
      </c>
      <c r="E47" s="18" t="s">
        <v>97</v>
      </c>
      <c r="F47" s="19" t="s">
        <v>3399</v>
      </c>
      <c r="G47" s="163" t="s">
        <v>12</v>
      </c>
      <c r="H47" s="15">
        <v>0.8</v>
      </c>
      <c r="I47" s="16" t="s">
        <v>19</v>
      </c>
      <c r="J47" s="13" t="s">
        <v>3392</v>
      </c>
      <c r="K47" s="165" t="s">
        <v>28</v>
      </c>
      <c r="L47" s="13" t="s">
        <v>3334</v>
      </c>
      <c r="M47" s="85">
        <v>3</v>
      </c>
      <c r="N47" s="15">
        <f t="shared" si="11"/>
        <v>0.99</v>
      </c>
      <c r="O47" s="78">
        <f t="shared" si="12"/>
        <v>2.4000000000000004</v>
      </c>
      <c r="P47" s="78">
        <f t="shared" si="13"/>
        <v>0</v>
      </c>
      <c r="Q47" s="153">
        <f t="shared" si="14"/>
        <v>0</v>
      </c>
      <c r="R47" s="257"/>
    </row>
    <row r="48" spans="2:18" s="3" customFormat="1" ht="27.95" customHeight="1">
      <c r="B48" s="338"/>
      <c r="C48" s="344"/>
      <c r="D48" s="20"/>
      <c r="E48" s="21"/>
      <c r="F48" s="31"/>
      <c r="G48" s="163" t="s">
        <v>13</v>
      </c>
      <c r="H48" s="15">
        <v>0.1</v>
      </c>
      <c r="I48" s="16" t="s">
        <v>19</v>
      </c>
      <c r="J48" s="13" t="s">
        <v>210</v>
      </c>
      <c r="K48" s="165" t="s">
        <v>18</v>
      </c>
      <c r="L48" s="66" t="s">
        <v>109</v>
      </c>
      <c r="M48" s="85">
        <f>M47</f>
        <v>3</v>
      </c>
      <c r="N48" s="15">
        <f t="shared" si="11"/>
        <v>0</v>
      </c>
      <c r="O48" s="78">
        <f t="shared" si="12"/>
        <v>0.30000000000000004</v>
      </c>
      <c r="P48" s="78">
        <f t="shared" si="13"/>
        <v>0</v>
      </c>
      <c r="Q48" s="153">
        <f t="shared" si="14"/>
        <v>0</v>
      </c>
      <c r="R48" s="257"/>
    </row>
    <row r="49" spans="2:18" s="3" customFormat="1" ht="27.95" customHeight="1">
      <c r="B49" s="338"/>
      <c r="C49" s="344"/>
      <c r="D49" s="20"/>
      <c r="E49" s="21"/>
      <c r="F49" s="31"/>
      <c r="G49" s="163" t="s">
        <v>55</v>
      </c>
      <c r="H49" s="15">
        <v>0.1</v>
      </c>
      <c r="I49" s="16" t="s">
        <v>19</v>
      </c>
      <c r="J49" s="13" t="s">
        <v>2788</v>
      </c>
      <c r="K49" s="165" t="s">
        <v>18</v>
      </c>
      <c r="L49" s="66" t="s">
        <v>109</v>
      </c>
      <c r="M49" s="85">
        <f>M48</f>
        <v>3</v>
      </c>
      <c r="N49" s="15">
        <f t="shared" si="11"/>
        <v>0</v>
      </c>
      <c r="O49" s="78">
        <f t="shared" si="12"/>
        <v>0.30000000000000004</v>
      </c>
      <c r="P49" s="78">
        <f t="shared" si="13"/>
        <v>0</v>
      </c>
      <c r="Q49" s="153">
        <f t="shared" si="14"/>
        <v>0</v>
      </c>
      <c r="R49" s="257"/>
    </row>
    <row r="50" spans="2:18" s="3" customFormat="1" ht="27.95" customHeight="1">
      <c r="B50" s="338"/>
      <c r="C50" s="344"/>
      <c r="D50" s="17" t="s">
        <v>4447</v>
      </c>
      <c r="E50" s="18" t="s">
        <v>3371</v>
      </c>
      <c r="F50" s="300" t="s">
        <v>3401</v>
      </c>
      <c r="G50" s="268" t="s">
        <v>3372</v>
      </c>
      <c r="H50" s="164">
        <v>0.1</v>
      </c>
      <c r="I50" s="165" t="s">
        <v>2780</v>
      </c>
      <c r="J50" s="13" t="s">
        <v>3392</v>
      </c>
      <c r="K50" s="165" t="s">
        <v>3227</v>
      </c>
      <c r="L50" s="166" t="s">
        <v>2794</v>
      </c>
      <c r="M50" s="294">
        <v>0.15</v>
      </c>
      <c r="N50" s="164">
        <v>0.99</v>
      </c>
      <c r="O50" s="167">
        <f>IF(I50="Safe", M50*H50,0)</f>
        <v>1.4999999999999999E-2</v>
      </c>
      <c r="P50" s="167">
        <f>IF(I50="Dangerous",M50*H50*N50,0)</f>
        <v>0</v>
      </c>
      <c r="Q50" s="295">
        <f>IF(P50=0,0,M50*H50*(1-N50))</f>
        <v>0</v>
      </c>
      <c r="R50" s="257"/>
    </row>
    <row r="51" spans="2:18" s="3" customFormat="1" ht="39.950000000000003" customHeight="1">
      <c r="B51" s="338"/>
      <c r="C51" s="344"/>
      <c r="D51" s="20"/>
      <c r="E51" s="21"/>
      <c r="F51" s="31"/>
      <c r="G51" s="168" t="s">
        <v>1642</v>
      </c>
      <c r="H51" s="164">
        <v>0.1</v>
      </c>
      <c r="I51" s="165" t="s">
        <v>19</v>
      </c>
      <c r="J51" s="13" t="s">
        <v>3392</v>
      </c>
      <c r="K51" s="165" t="s">
        <v>2789</v>
      </c>
      <c r="L51" s="166" t="s">
        <v>2794</v>
      </c>
      <c r="M51" s="294">
        <f>M50</f>
        <v>0.15</v>
      </c>
      <c r="N51" s="164">
        <v>0.99</v>
      </c>
      <c r="O51" s="167">
        <f>IF(I51="Safe", M51*H51,0)</f>
        <v>1.4999999999999999E-2</v>
      </c>
      <c r="P51" s="167">
        <f>IF(I51="Dangerous",M51*H51*N51,0)</f>
        <v>0</v>
      </c>
      <c r="Q51" s="295">
        <f>IF(P51=0,0,M51*H51*(1-N51))</f>
        <v>0</v>
      </c>
      <c r="R51" s="257"/>
    </row>
    <row r="52" spans="2:18" s="3" customFormat="1" ht="27.95" customHeight="1">
      <c r="B52" s="338"/>
      <c r="C52" s="344"/>
      <c r="D52" s="20"/>
      <c r="E52" s="21"/>
      <c r="F52" s="31"/>
      <c r="G52" s="168" t="s">
        <v>3373</v>
      </c>
      <c r="H52" s="164">
        <v>0.8</v>
      </c>
      <c r="I52" s="165" t="s">
        <v>3226</v>
      </c>
      <c r="J52" s="13" t="s">
        <v>3392</v>
      </c>
      <c r="K52" s="165" t="s">
        <v>3375</v>
      </c>
      <c r="L52" s="166" t="s">
        <v>3334</v>
      </c>
      <c r="M52" s="294">
        <f>M50</f>
        <v>0.15</v>
      </c>
      <c r="N52" s="164">
        <v>0.99</v>
      </c>
      <c r="O52" s="167">
        <f>IF(I52="Safe", M52*H52,0)</f>
        <v>0.12</v>
      </c>
      <c r="P52" s="167">
        <f>IF(I52="Dangerous",M52*H52*N52,0)</f>
        <v>0</v>
      </c>
      <c r="Q52" s="295">
        <f>IF(P52=0,0,M52*H52*(1-N52))</f>
        <v>0</v>
      </c>
      <c r="R52" s="257"/>
    </row>
    <row r="53" spans="2:18" s="3" customFormat="1" ht="27.95" customHeight="1">
      <c r="B53" s="338"/>
      <c r="C53" s="293" t="s">
        <v>3854</v>
      </c>
      <c r="D53" s="17" t="s">
        <v>3855</v>
      </c>
      <c r="E53" s="18" t="s">
        <v>3376</v>
      </c>
      <c r="F53" s="19" t="s">
        <v>905</v>
      </c>
      <c r="G53" s="14" t="s">
        <v>12</v>
      </c>
      <c r="H53" s="15">
        <v>0.8</v>
      </c>
      <c r="I53" s="275" t="s">
        <v>2983</v>
      </c>
      <c r="J53" s="12" t="s">
        <v>3857</v>
      </c>
      <c r="K53" s="275" t="s">
        <v>3227</v>
      </c>
      <c r="L53" s="276" t="s">
        <v>2794</v>
      </c>
      <c r="M53" s="85">
        <v>0.2</v>
      </c>
      <c r="N53" s="15">
        <f t="shared" ref="N53:N59" si="16">IF(K53="Detected", 0.99,0)</f>
        <v>0</v>
      </c>
      <c r="O53" s="78">
        <f t="shared" ref="O53:O59" si="17">IF(I53="Safe", M53*H53,0)</f>
        <v>0.16000000000000003</v>
      </c>
      <c r="P53" s="78">
        <f t="shared" ref="P53:P59" si="18">IF(I53="Dangerous",M53*H53*N53,0)</f>
        <v>0</v>
      </c>
      <c r="Q53" s="153">
        <f t="shared" ref="Q53:Q59" si="19">IF(P53=0,0,M53*H53*(1-N53))</f>
        <v>0</v>
      </c>
      <c r="R53" s="257"/>
    </row>
    <row r="54" spans="2:18" s="3" customFormat="1" ht="27.95" customHeight="1">
      <c r="B54" s="338"/>
      <c r="C54" s="321" t="s">
        <v>3852</v>
      </c>
      <c r="D54" s="20"/>
      <c r="E54" s="21"/>
      <c r="F54" s="31"/>
      <c r="G54" s="14" t="s">
        <v>13</v>
      </c>
      <c r="H54" s="15">
        <v>0.1</v>
      </c>
      <c r="I54" s="275" t="s">
        <v>19</v>
      </c>
      <c r="J54" s="274" t="s">
        <v>210</v>
      </c>
      <c r="K54" s="275" t="s">
        <v>18</v>
      </c>
      <c r="L54" s="276" t="s">
        <v>109</v>
      </c>
      <c r="M54" s="85">
        <f t="shared" ref="M54:M55" si="20">M53</f>
        <v>0.2</v>
      </c>
      <c r="N54" s="15">
        <f t="shared" si="16"/>
        <v>0</v>
      </c>
      <c r="O54" s="78">
        <f t="shared" si="17"/>
        <v>2.0000000000000004E-2</v>
      </c>
      <c r="P54" s="78">
        <f t="shared" si="18"/>
        <v>0</v>
      </c>
      <c r="Q54" s="153">
        <f t="shared" si="19"/>
        <v>0</v>
      </c>
      <c r="R54" s="257"/>
    </row>
    <row r="55" spans="2:18" s="3" customFormat="1" ht="27.95" customHeight="1">
      <c r="B55" s="338"/>
      <c r="C55" s="344"/>
      <c r="D55" s="20"/>
      <c r="E55" s="21"/>
      <c r="F55" s="31"/>
      <c r="G55" s="14" t="s">
        <v>14</v>
      </c>
      <c r="H55" s="15">
        <v>0.1</v>
      </c>
      <c r="I55" s="275" t="s">
        <v>3226</v>
      </c>
      <c r="J55" s="274" t="s">
        <v>210</v>
      </c>
      <c r="K55" s="275" t="s">
        <v>18</v>
      </c>
      <c r="L55" s="276" t="s">
        <v>21</v>
      </c>
      <c r="M55" s="85">
        <f t="shared" si="20"/>
        <v>0.2</v>
      </c>
      <c r="N55" s="15">
        <f t="shared" si="16"/>
        <v>0</v>
      </c>
      <c r="O55" s="78">
        <f t="shared" si="17"/>
        <v>2.0000000000000004E-2</v>
      </c>
      <c r="P55" s="78">
        <f t="shared" si="18"/>
        <v>0</v>
      </c>
      <c r="Q55" s="153">
        <f t="shared" si="19"/>
        <v>0</v>
      </c>
      <c r="R55" s="257"/>
    </row>
    <row r="56" spans="2:18" s="3" customFormat="1" ht="27.95" customHeight="1">
      <c r="B56" s="338"/>
      <c r="C56" s="344"/>
      <c r="D56" s="17" t="s">
        <v>3856</v>
      </c>
      <c r="E56" s="18" t="s">
        <v>908</v>
      </c>
      <c r="F56" s="19" t="s">
        <v>3850</v>
      </c>
      <c r="G56" s="168" t="s">
        <v>356</v>
      </c>
      <c r="H56" s="164">
        <v>0.25</v>
      </c>
      <c r="I56" s="16" t="s">
        <v>19</v>
      </c>
      <c r="J56" s="12" t="s">
        <v>3857</v>
      </c>
      <c r="K56" s="16" t="s">
        <v>18</v>
      </c>
      <c r="L56" s="65" t="s">
        <v>109</v>
      </c>
      <c r="M56" s="85">
        <v>2</v>
      </c>
      <c r="N56" s="15">
        <f t="shared" si="16"/>
        <v>0</v>
      </c>
      <c r="O56" s="78">
        <f t="shared" si="17"/>
        <v>0.5</v>
      </c>
      <c r="P56" s="78">
        <f t="shared" si="18"/>
        <v>0</v>
      </c>
      <c r="Q56" s="153">
        <f t="shared" si="19"/>
        <v>0</v>
      </c>
      <c r="R56" s="257"/>
    </row>
    <row r="57" spans="2:18" s="3" customFormat="1" ht="27.95" customHeight="1">
      <c r="B57" s="338"/>
      <c r="C57" s="344"/>
      <c r="D57" s="20"/>
      <c r="E57" s="21"/>
      <c r="F57" s="31"/>
      <c r="G57" s="168" t="s">
        <v>886</v>
      </c>
      <c r="H57" s="164">
        <v>0.25</v>
      </c>
      <c r="I57" s="16" t="s">
        <v>19</v>
      </c>
      <c r="J57" s="12" t="s">
        <v>3858</v>
      </c>
      <c r="K57" s="16" t="s">
        <v>18</v>
      </c>
      <c r="L57" s="65" t="s">
        <v>109</v>
      </c>
      <c r="M57" s="85">
        <f>M56</f>
        <v>2</v>
      </c>
      <c r="N57" s="15">
        <f t="shared" si="16"/>
        <v>0</v>
      </c>
      <c r="O57" s="78">
        <f t="shared" si="17"/>
        <v>0.5</v>
      </c>
      <c r="P57" s="78">
        <f t="shared" si="18"/>
        <v>0</v>
      </c>
      <c r="Q57" s="153">
        <f t="shared" si="19"/>
        <v>0</v>
      </c>
      <c r="R57" s="257"/>
    </row>
    <row r="58" spans="2:18" s="3" customFormat="1" ht="27.95" customHeight="1">
      <c r="B58" s="338"/>
      <c r="C58" s="344"/>
      <c r="D58" s="20"/>
      <c r="E58" s="21"/>
      <c r="F58" s="31"/>
      <c r="G58" s="168" t="s">
        <v>887</v>
      </c>
      <c r="H58" s="164">
        <v>0.25</v>
      </c>
      <c r="I58" s="16" t="s">
        <v>19</v>
      </c>
      <c r="J58" s="12" t="s">
        <v>3858</v>
      </c>
      <c r="K58" s="16" t="s">
        <v>18</v>
      </c>
      <c r="L58" s="65" t="s">
        <v>109</v>
      </c>
      <c r="M58" s="85">
        <f>M57</f>
        <v>2</v>
      </c>
      <c r="N58" s="15">
        <f t="shared" si="16"/>
        <v>0</v>
      </c>
      <c r="O58" s="78">
        <f t="shared" si="17"/>
        <v>0.5</v>
      </c>
      <c r="P58" s="78">
        <f t="shared" si="18"/>
        <v>0</v>
      </c>
      <c r="Q58" s="153">
        <f t="shared" si="19"/>
        <v>0</v>
      </c>
      <c r="R58" s="257"/>
    </row>
    <row r="59" spans="2:18" s="3" customFormat="1" ht="27.95" customHeight="1" thickBot="1">
      <c r="B59" s="339"/>
      <c r="C59" s="345"/>
      <c r="D59" s="46"/>
      <c r="E59" s="43"/>
      <c r="F59" s="48"/>
      <c r="G59" s="195" t="s">
        <v>359</v>
      </c>
      <c r="H59" s="196">
        <v>0.25</v>
      </c>
      <c r="I59" s="51" t="s">
        <v>19</v>
      </c>
      <c r="J59" s="52" t="s">
        <v>210</v>
      </c>
      <c r="K59" s="51" t="s">
        <v>18</v>
      </c>
      <c r="L59" s="67" t="s">
        <v>109</v>
      </c>
      <c r="M59" s="86">
        <f>M58</f>
        <v>2</v>
      </c>
      <c r="N59" s="50">
        <f t="shared" si="16"/>
        <v>0</v>
      </c>
      <c r="O59" s="82">
        <f t="shared" si="17"/>
        <v>0.5</v>
      </c>
      <c r="P59" s="82">
        <f t="shared" si="18"/>
        <v>0</v>
      </c>
      <c r="Q59" s="154">
        <f t="shared" si="19"/>
        <v>0</v>
      </c>
      <c r="R59" s="261"/>
    </row>
    <row r="60" spans="2:18" s="3" customFormat="1" ht="12.75">
      <c r="G60" s="6"/>
      <c r="H60" s="8"/>
      <c r="I60" s="5"/>
      <c r="J60" s="9"/>
      <c r="K60" s="5"/>
      <c r="L60" s="9"/>
      <c r="M60" s="58"/>
      <c r="N60" s="60"/>
      <c r="O60" s="56"/>
      <c r="P60" s="56"/>
      <c r="Q60" s="56"/>
    </row>
    <row r="61" spans="2:18" s="3" customFormat="1" ht="12.75">
      <c r="G61" s="6"/>
      <c r="H61" s="8"/>
      <c r="I61" s="5"/>
      <c r="J61" s="9"/>
      <c r="K61" s="5"/>
      <c r="L61" s="9"/>
      <c r="M61" s="58"/>
      <c r="N61" s="60"/>
      <c r="O61" s="56"/>
      <c r="P61" s="56"/>
      <c r="Q61" s="56"/>
    </row>
    <row r="62" spans="2:18" s="3" customFormat="1" ht="12.75">
      <c r="G62" s="6"/>
      <c r="H62" s="8"/>
      <c r="I62" s="5"/>
      <c r="J62" s="9"/>
      <c r="K62" s="5"/>
      <c r="L62" s="9"/>
      <c r="M62" s="58"/>
      <c r="N62" s="60"/>
      <c r="O62" s="56"/>
      <c r="P62" s="56"/>
      <c r="Q62" s="56"/>
    </row>
    <row r="63" spans="2:18" s="3" customFormat="1" ht="12.75">
      <c r="G63" s="6"/>
      <c r="H63" s="8"/>
      <c r="I63" s="5"/>
      <c r="J63" s="9"/>
      <c r="K63" s="5"/>
      <c r="L63" s="9"/>
      <c r="M63" s="58"/>
      <c r="N63" s="60"/>
      <c r="O63" s="56"/>
      <c r="P63" s="56"/>
      <c r="Q63" s="56"/>
    </row>
    <row r="64" spans="2:18"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s="3" customFormat="1" ht="12.75">
      <c r="G728" s="6"/>
      <c r="I728" s="5"/>
      <c r="J728" s="9"/>
      <c r="K728" s="5"/>
      <c r="L728" s="9"/>
      <c r="M728" s="58"/>
      <c r="N728" s="60"/>
      <c r="O728" s="56"/>
      <c r="P728" s="56"/>
      <c r="Q728" s="56"/>
    </row>
    <row r="729" spans="7:17" s="3" customFormat="1" ht="12.75">
      <c r="G729" s="6"/>
      <c r="I729" s="5"/>
      <c r="J729" s="9"/>
      <c r="K729" s="5"/>
      <c r="L729" s="9"/>
      <c r="M729" s="58"/>
      <c r="N729" s="60"/>
      <c r="O729" s="56"/>
      <c r="P729" s="56"/>
      <c r="Q729" s="56"/>
    </row>
    <row r="730" spans="7:17" s="3" customFormat="1" ht="12.75">
      <c r="G730" s="6"/>
      <c r="I730" s="5"/>
      <c r="J730" s="9"/>
      <c r="K730" s="5"/>
      <c r="L730" s="9"/>
      <c r="M730" s="58"/>
      <c r="N730" s="60"/>
      <c r="O730" s="56"/>
      <c r="P730" s="56"/>
      <c r="Q730" s="56"/>
    </row>
    <row r="731" spans="7:17" s="3" customFormat="1" ht="12.75">
      <c r="G731" s="6"/>
      <c r="I731" s="5"/>
      <c r="J731" s="9"/>
      <c r="K731" s="5"/>
      <c r="L731" s="9"/>
      <c r="M731" s="58"/>
      <c r="N731" s="60"/>
      <c r="O731" s="56"/>
      <c r="P731" s="56"/>
      <c r="Q731" s="56"/>
    </row>
    <row r="732" spans="7:17" s="3" customFormat="1" ht="12.75">
      <c r="G732" s="6"/>
      <c r="I732" s="5"/>
      <c r="J732" s="9"/>
      <c r="K732" s="5"/>
      <c r="L732" s="9"/>
      <c r="M732" s="58"/>
      <c r="N732" s="60"/>
      <c r="O732" s="56"/>
      <c r="P732" s="56"/>
      <c r="Q732" s="56"/>
    </row>
    <row r="733" spans="7:17" s="3" customFormat="1" ht="12.75">
      <c r="G733" s="6"/>
      <c r="I733" s="5"/>
      <c r="J733" s="9"/>
      <c r="K733" s="5"/>
      <c r="L733" s="9"/>
      <c r="M733" s="58"/>
      <c r="N733" s="60"/>
      <c r="O733" s="56"/>
      <c r="P733" s="56"/>
      <c r="Q733" s="56"/>
    </row>
    <row r="734" spans="7:17" s="3" customFormat="1" ht="12.75">
      <c r="G734" s="6"/>
      <c r="I734" s="5"/>
      <c r="J734" s="9"/>
      <c r="K734" s="5"/>
      <c r="L734" s="9"/>
      <c r="M734" s="58"/>
      <c r="N734" s="60"/>
      <c r="O734" s="56"/>
      <c r="P734" s="56"/>
      <c r="Q734" s="56"/>
    </row>
    <row r="735" spans="7:17" s="3" customFormat="1" ht="12.75">
      <c r="G735" s="6"/>
      <c r="I735" s="5"/>
      <c r="J735" s="9"/>
      <c r="K735" s="5"/>
      <c r="L735" s="9"/>
      <c r="M735" s="58"/>
      <c r="N735" s="60"/>
      <c r="O735" s="56"/>
      <c r="P735" s="56"/>
      <c r="Q735" s="56"/>
    </row>
    <row r="736" spans="7:17" s="3" customFormat="1" ht="12.75">
      <c r="G736" s="6"/>
      <c r="I736" s="5"/>
      <c r="J736" s="9"/>
      <c r="K736" s="5"/>
      <c r="L736" s="9"/>
      <c r="M736" s="58"/>
      <c r="N736" s="60"/>
      <c r="O736" s="56"/>
      <c r="P736" s="56"/>
      <c r="Q736" s="56"/>
    </row>
    <row r="737" spans="7:17" s="3" customFormat="1" ht="12.75">
      <c r="G737" s="6"/>
      <c r="I737" s="5"/>
      <c r="J737" s="9"/>
      <c r="K737" s="5"/>
      <c r="L737" s="9"/>
      <c r="M737" s="58"/>
      <c r="N737" s="60"/>
      <c r="O737" s="56"/>
      <c r="P737" s="56"/>
      <c r="Q737" s="56"/>
    </row>
    <row r="738" spans="7:17" s="3" customFormat="1" ht="12.75">
      <c r="G738" s="6"/>
      <c r="I738" s="5"/>
      <c r="J738" s="9"/>
      <c r="K738" s="5"/>
      <c r="L738" s="9"/>
      <c r="M738" s="58"/>
      <c r="N738" s="60"/>
      <c r="O738" s="56"/>
      <c r="P738" s="56"/>
      <c r="Q738" s="56"/>
    </row>
    <row r="739" spans="7:17" s="3" customFormat="1" ht="12.75">
      <c r="G739" s="6"/>
      <c r="I739" s="5"/>
      <c r="J739" s="9"/>
      <c r="K739" s="5"/>
      <c r="L739" s="9"/>
      <c r="M739" s="58"/>
      <c r="N739" s="60"/>
      <c r="O739" s="56"/>
      <c r="P739" s="56"/>
      <c r="Q739" s="56"/>
    </row>
    <row r="740" spans="7:17" s="3" customFormat="1" ht="12.75">
      <c r="G740" s="6"/>
      <c r="I740" s="5"/>
      <c r="J740" s="9"/>
      <c r="K740" s="5"/>
      <c r="L740" s="9"/>
      <c r="M740" s="58"/>
      <c r="N740" s="60"/>
      <c r="O740" s="56"/>
      <c r="P740" s="56"/>
      <c r="Q740" s="56"/>
    </row>
    <row r="741" spans="7:17" s="3" customFormat="1" ht="12.75">
      <c r="G741" s="6"/>
      <c r="I741" s="5"/>
      <c r="J741" s="9"/>
      <c r="K741" s="5"/>
      <c r="L741" s="9"/>
      <c r="M741" s="58"/>
      <c r="N741" s="60"/>
      <c r="O741" s="56"/>
      <c r="P741" s="56"/>
      <c r="Q741" s="56"/>
    </row>
    <row r="742" spans="7:17" s="3" customFormat="1" ht="12.75">
      <c r="G742" s="6"/>
      <c r="I742" s="5"/>
      <c r="J742" s="9"/>
      <c r="K742" s="5"/>
      <c r="L742" s="9"/>
      <c r="M742" s="58"/>
      <c r="N742" s="60"/>
      <c r="O742" s="56"/>
      <c r="P742" s="56"/>
      <c r="Q742" s="56"/>
    </row>
    <row r="743" spans="7:17" s="3" customFormat="1" ht="12.75">
      <c r="G743" s="6"/>
      <c r="I743" s="5"/>
      <c r="J743" s="9"/>
      <c r="K743" s="5"/>
      <c r="L743" s="9"/>
      <c r="M743" s="58"/>
      <c r="N743" s="60"/>
      <c r="O743" s="56"/>
      <c r="P743" s="56"/>
      <c r="Q743" s="56"/>
    </row>
    <row r="744" spans="7:17" s="3" customFormat="1" ht="12.75">
      <c r="G744" s="6"/>
      <c r="I744" s="5"/>
      <c r="J744" s="9"/>
      <c r="K744" s="5"/>
      <c r="L744" s="9"/>
      <c r="M744" s="58"/>
      <c r="N744" s="60"/>
      <c r="O744" s="56"/>
      <c r="P744" s="56"/>
      <c r="Q744" s="56"/>
    </row>
    <row r="745" spans="7:17" s="3" customFormat="1" ht="12.75">
      <c r="G745" s="6"/>
      <c r="I745" s="5"/>
      <c r="J745" s="9"/>
      <c r="K745" s="5"/>
      <c r="L745" s="9"/>
      <c r="M745" s="58"/>
      <c r="N745" s="60"/>
      <c r="O745" s="56"/>
      <c r="P745" s="56"/>
      <c r="Q745" s="56"/>
    </row>
    <row r="746" spans="7:17" s="3" customFormat="1" ht="12.75">
      <c r="G746" s="6"/>
      <c r="I746" s="5"/>
      <c r="J746" s="9"/>
      <c r="K746" s="5"/>
      <c r="L746" s="9"/>
      <c r="M746" s="58"/>
      <c r="N746" s="60"/>
      <c r="O746" s="56"/>
      <c r="P746" s="56"/>
      <c r="Q746" s="56"/>
    </row>
    <row r="747" spans="7:17" s="3" customFormat="1" ht="12.75">
      <c r="G747" s="6"/>
      <c r="I747" s="5"/>
      <c r="J747" s="9"/>
      <c r="K747" s="5"/>
      <c r="L747" s="9"/>
      <c r="M747" s="58"/>
      <c r="N747" s="60"/>
      <c r="O747" s="56"/>
      <c r="P747" s="56"/>
      <c r="Q747" s="56"/>
    </row>
    <row r="748" spans="7:17" s="3" customFormat="1" ht="12.75">
      <c r="G748" s="6"/>
      <c r="I748" s="5"/>
      <c r="J748" s="9"/>
      <c r="K748" s="5"/>
      <c r="L748" s="9"/>
      <c r="M748" s="58"/>
      <c r="N748" s="60"/>
      <c r="O748" s="56"/>
      <c r="P748" s="56"/>
      <c r="Q748" s="56"/>
    </row>
    <row r="749" spans="7:17" s="3" customFormat="1" ht="12.75">
      <c r="G749" s="6"/>
      <c r="I749" s="5"/>
      <c r="J749" s="9"/>
      <c r="K749" s="5"/>
      <c r="L749" s="9"/>
      <c r="M749" s="58"/>
      <c r="N749" s="60"/>
      <c r="O749" s="56"/>
      <c r="P749" s="56"/>
      <c r="Q749" s="56"/>
    </row>
    <row r="750" spans="7:17" s="3" customFormat="1" ht="12.75">
      <c r="G750" s="6"/>
      <c r="I750" s="5"/>
      <c r="J750" s="9"/>
      <c r="K750" s="5"/>
      <c r="L750" s="9"/>
      <c r="M750" s="58"/>
      <c r="N750" s="60"/>
      <c r="O750" s="56"/>
      <c r="P750" s="56"/>
      <c r="Q750" s="56"/>
    </row>
    <row r="751" spans="7:17" s="3" customFormat="1" ht="12.75">
      <c r="G751" s="6"/>
      <c r="I751" s="5"/>
      <c r="J751" s="9"/>
      <c r="K751" s="5"/>
      <c r="L751" s="9"/>
      <c r="M751" s="58"/>
      <c r="N751" s="60"/>
      <c r="O751" s="56"/>
      <c r="P751" s="56"/>
      <c r="Q751" s="56"/>
    </row>
    <row r="752" spans="7:17" s="3" customFormat="1" ht="12.75">
      <c r="G752" s="6"/>
      <c r="I752" s="5"/>
      <c r="J752" s="9"/>
      <c r="K752" s="5"/>
      <c r="L752" s="9"/>
      <c r="M752" s="58"/>
      <c r="N752" s="60"/>
      <c r="O752" s="56"/>
      <c r="P752" s="56"/>
      <c r="Q752" s="56"/>
    </row>
    <row r="753" spans="7:17" s="3" customFormat="1" ht="12.75">
      <c r="G753" s="6"/>
      <c r="I753" s="5"/>
      <c r="J753" s="9"/>
      <c r="K753" s="5"/>
      <c r="L753" s="9"/>
      <c r="M753" s="58"/>
      <c r="N753" s="60"/>
      <c r="O753" s="56"/>
      <c r="P753" s="56"/>
      <c r="Q753" s="56"/>
    </row>
    <row r="754" spans="7:17" s="3" customFormat="1" ht="12.75">
      <c r="G754" s="6"/>
      <c r="I754" s="5"/>
      <c r="J754" s="9"/>
      <c r="K754" s="5"/>
      <c r="L754" s="9"/>
      <c r="M754" s="58"/>
      <c r="N754" s="60"/>
      <c r="O754" s="56"/>
      <c r="P754" s="56"/>
      <c r="Q754" s="56"/>
    </row>
    <row r="755" spans="7:17" s="3" customFormat="1" ht="12.75">
      <c r="G755" s="6"/>
      <c r="I755" s="5"/>
      <c r="J755" s="9"/>
      <c r="K755" s="5"/>
      <c r="L755" s="9"/>
      <c r="M755" s="58"/>
      <c r="N755" s="60"/>
      <c r="O755" s="56"/>
      <c r="P755" s="56"/>
      <c r="Q755" s="56"/>
    </row>
    <row r="756" spans="7:17" s="3" customFormat="1" ht="12.75">
      <c r="G756" s="6"/>
      <c r="I756" s="5"/>
      <c r="J756" s="9"/>
      <c r="K756" s="5"/>
      <c r="L756" s="9"/>
      <c r="M756" s="58"/>
      <c r="N756" s="60"/>
      <c r="O756" s="56"/>
      <c r="P756" s="56"/>
      <c r="Q756" s="56"/>
    </row>
    <row r="757" spans="7:17" s="3" customFormat="1" ht="12.75">
      <c r="G757" s="6"/>
      <c r="I757" s="5"/>
      <c r="J757" s="9"/>
      <c r="K757" s="5"/>
      <c r="L757" s="9"/>
      <c r="M757" s="58"/>
      <c r="N757" s="60"/>
      <c r="O757" s="56"/>
      <c r="P757" s="56"/>
      <c r="Q757" s="56"/>
    </row>
    <row r="758" spans="7:17" s="3" customFormat="1" ht="12.75">
      <c r="G758" s="6"/>
      <c r="I758" s="5"/>
      <c r="J758" s="9"/>
      <c r="K758" s="5"/>
      <c r="L758" s="9"/>
      <c r="M758" s="58"/>
      <c r="N758" s="60"/>
      <c r="O758" s="56"/>
      <c r="P758" s="56"/>
      <c r="Q758" s="56"/>
    </row>
    <row r="759" spans="7:17" s="3" customFormat="1" ht="12.75">
      <c r="G759" s="6"/>
      <c r="I759" s="5"/>
      <c r="J759" s="9"/>
      <c r="K759" s="5"/>
      <c r="L759" s="9"/>
      <c r="M759" s="58"/>
      <c r="N759" s="60"/>
      <c r="O759" s="56"/>
      <c r="P759" s="56"/>
      <c r="Q759" s="56"/>
    </row>
    <row r="760" spans="7:17" s="3" customFormat="1" ht="12.75">
      <c r="G760" s="6"/>
      <c r="I760" s="5"/>
      <c r="J760" s="9"/>
      <c r="K760" s="5"/>
      <c r="L760" s="9"/>
      <c r="M760" s="58"/>
      <c r="N760" s="60"/>
      <c r="O760" s="56"/>
      <c r="P760" s="56"/>
      <c r="Q760" s="56"/>
    </row>
    <row r="761" spans="7:17" s="3" customFormat="1" ht="12.75">
      <c r="G761" s="6"/>
      <c r="I761" s="5"/>
      <c r="J761" s="9"/>
      <c r="K761" s="5"/>
      <c r="L761" s="9"/>
      <c r="M761" s="58"/>
      <c r="N761" s="60"/>
      <c r="O761" s="56"/>
      <c r="P761" s="56"/>
      <c r="Q761" s="56"/>
    </row>
    <row r="762" spans="7:17" s="3" customFormat="1" ht="12.75">
      <c r="G762" s="6"/>
      <c r="I762" s="5"/>
      <c r="J762" s="9"/>
      <c r="K762" s="5"/>
      <c r="L762" s="9"/>
      <c r="M762" s="58"/>
      <c r="N762" s="60"/>
      <c r="O762" s="56"/>
      <c r="P762" s="56"/>
      <c r="Q762" s="56"/>
    </row>
    <row r="763" spans="7:17" s="3" customFormat="1" ht="12.75">
      <c r="G763" s="6"/>
      <c r="I763" s="5"/>
      <c r="J763" s="9"/>
      <c r="K763" s="5"/>
      <c r="L763" s="9"/>
      <c r="M763" s="58"/>
      <c r="N763" s="60"/>
      <c r="O763" s="56"/>
      <c r="P763" s="56"/>
      <c r="Q763" s="56"/>
    </row>
    <row r="764" spans="7:17" s="3" customFormat="1" ht="12.75">
      <c r="G764" s="6"/>
      <c r="I764" s="5"/>
      <c r="J764" s="9"/>
      <c r="K764" s="5"/>
      <c r="L764" s="9"/>
      <c r="M764" s="58"/>
      <c r="N764" s="60"/>
      <c r="O764" s="56"/>
      <c r="P764" s="56"/>
      <c r="Q764" s="56"/>
    </row>
    <row r="765" spans="7:17" s="3" customFormat="1" ht="12.75">
      <c r="G765" s="6"/>
      <c r="I765" s="5"/>
      <c r="J765" s="9"/>
      <c r="K765" s="5"/>
      <c r="L765" s="9"/>
      <c r="M765" s="58"/>
      <c r="N765" s="60"/>
      <c r="O765" s="56"/>
      <c r="P765" s="56"/>
      <c r="Q765" s="56"/>
    </row>
    <row r="766" spans="7:17" s="3" customFormat="1" ht="12.75">
      <c r="G766" s="6"/>
      <c r="I766" s="5"/>
      <c r="J766" s="9"/>
      <c r="K766" s="5"/>
      <c r="L766" s="9"/>
      <c r="M766" s="58"/>
      <c r="N766" s="60"/>
      <c r="O766" s="56"/>
      <c r="P766" s="56"/>
      <c r="Q766" s="56"/>
    </row>
    <row r="767" spans="7:17">
      <c r="G767" s="7"/>
    </row>
    <row r="768" spans="7:1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sheetData>
  <mergeCells count="2">
    <mergeCell ref="M4:Q4"/>
    <mergeCell ref="R26:R30"/>
  </mergeCells>
  <phoneticPr fontId="2" type="noConversion"/>
  <pageMargins left="0.7" right="0.7" top="0.75" bottom="0.75" header="0.3" footer="0.3"/>
  <pageSetup paperSize="9" orientation="portrait" r:id="rId1"/>
  <ignoredErrors>
    <ignoredError sqref="F50"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1"/>
  </sheetPr>
  <dimension ref="B1:AP1052"/>
  <sheetViews>
    <sheetView zoomScaleNormal="100" workbookViewId="0">
      <pane ySplit="6" topLeftCell="A7" activePane="bottomLeft" state="frozen"/>
      <selection pane="bottomLeft" activeCell="T171" sqref="T171"/>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C000</v>
      </c>
      <c r="C2" s="97" t="s">
        <v>4448</v>
      </c>
      <c r="G2" s="230" t="s">
        <v>4472</v>
      </c>
      <c r="L2" s="71"/>
      <c r="M2" s="73" t="s">
        <v>256</v>
      </c>
      <c r="N2" s="72" t="s">
        <v>254</v>
      </c>
      <c r="O2" s="73" t="s">
        <v>253</v>
      </c>
      <c r="P2" s="73" t="s">
        <v>255</v>
      </c>
      <c r="Q2" s="74" t="s">
        <v>252</v>
      </c>
    </row>
    <row r="3" spans="2:42" ht="24.95" customHeight="1">
      <c r="L3" s="76" t="s">
        <v>123</v>
      </c>
      <c r="M3" s="70">
        <f>P3+Q3</f>
        <v>53.470000000000006</v>
      </c>
      <c r="N3" s="169">
        <f>P3/(P3+Q3)</f>
        <v>0.99</v>
      </c>
      <c r="O3" s="70">
        <f>SUM(O7:O178)</f>
        <v>22.829999999999991</v>
      </c>
      <c r="P3" s="70">
        <f>SUM(P7:P178)</f>
        <v>52.935300000000005</v>
      </c>
      <c r="Q3" s="77">
        <f>SUM(Q7:Q178)</f>
        <v>0.53470000000000051</v>
      </c>
    </row>
    <row r="4" spans="2:42" ht="24.95" customHeight="1" thickBot="1">
      <c r="L4" s="75" t="s">
        <v>124</v>
      </c>
      <c r="M4" s="554">
        <f>(O3+P3)/(M3+O3)</f>
        <v>0.99299213630406291</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C000</v>
      </c>
      <c r="C7" s="519" t="str">
        <f>C2</f>
        <v>EtherCAT Communication(Ch.1)</v>
      </c>
      <c r="D7" s="17" t="s">
        <v>3106</v>
      </c>
      <c r="E7" s="18" t="s">
        <v>24</v>
      </c>
      <c r="F7" s="19" t="s">
        <v>3107</v>
      </c>
      <c r="G7" s="14" t="s">
        <v>12</v>
      </c>
      <c r="H7" s="15">
        <v>0.8</v>
      </c>
      <c r="I7" s="16" t="s">
        <v>25</v>
      </c>
      <c r="J7" s="13" t="s">
        <v>3248</v>
      </c>
      <c r="K7" s="165" t="s">
        <v>28</v>
      </c>
      <c r="L7" s="287" t="s">
        <v>3304</v>
      </c>
      <c r="M7" s="85">
        <v>0.2</v>
      </c>
      <c r="N7" s="15">
        <f t="shared" ref="N7:N9" si="0">IF(K7="Detected", 0.99,0)</f>
        <v>0.99</v>
      </c>
      <c r="O7" s="78">
        <f>IF(I7="Safe", M7*H7,0)</f>
        <v>0</v>
      </c>
      <c r="P7" s="78">
        <f t="shared" ref="P7:P9" si="1">IF(I7="Dangerous",M7*H7*N7,0)</f>
        <v>0.15840000000000004</v>
      </c>
      <c r="Q7" s="153">
        <f t="shared" ref="Q7:Q9" si="2">IF(P7=0,0,M7*H7*(1-N7))</f>
        <v>1.6000000000000018E-3</v>
      </c>
      <c r="R7" s="239"/>
    </row>
    <row r="8" spans="2:42" s="3" customFormat="1" ht="27.95" customHeight="1">
      <c r="B8" s="236"/>
      <c r="C8" s="576"/>
      <c r="D8" s="20"/>
      <c r="E8" s="21"/>
      <c r="F8" s="31"/>
      <c r="G8" s="14" t="s">
        <v>13</v>
      </c>
      <c r="H8" s="15">
        <v>0.1</v>
      </c>
      <c r="I8" s="16" t="s">
        <v>19</v>
      </c>
      <c r="J8" s="13" t="s">
        <v>80</v>
      </c>
      <c r="K8" s="165" t="s">
        <v>18</v>
      </c>
      <c r="L8" s="66" t="s">
        <v>109</v>
      </c>
      <c r="M8" s="85">
        <f t="shared" ref="M8:M12" si="3">M7</f>
        <v>0.2</v>
      </c>
      <c r="N8" s="15">
        <f t="shared" si="0"/>
        <v>0</v>
      </c>
      <c r="O8" s="78">
        <f t="shared" ref="O8:O9" si="4">IF(I8="Safe", M8*H8,0)</f>
        <v>2.0000000000000004E-2</v>
      </c>
      <c r="P8" s="78">
        <f t="shared" si="1"/>
        <v>0</v>
      </c>
      <c r="Q8" s="153">
        <f t="shared" si="2"/>
        <v>0</v>
      </c>
      <c r="R8" s="238"/>
    </row>
    <row r="9" spans="2:42" s="3" customFormat="1" ht="27.95" customHeight="1">
      <c r="B9" s="236"/>
      <c r="C9" s="241"/>
      <c r="D9" s="22"/>
      <c r="E9" s="23"/>
      <c r="F9" s="24"/>
      <c r="G9" s="14" t="s">
        <v>14</v>
      </c>
      <c r="H9" s="15">
        <v>0.1</v>
      </c>
      <c r="I9" s="16" t="s">
        <v>19</v>
      </c>
      <c r="J9" s="13" t="s">
        <v>80</v>
      </c>
      <c r="K9" s="165" t="s">
        <v>18</v>
      </c>
      <c r="L9" s="66" t="s">
        <v>109</v>
      </c>
      <c r="M9" s="85">
        <f t="shared" si="3"/>
        <v>0.2</v>
      </c>
      <c r="N9" s="15">
        <f t="shared" si="0"/>
        <v>0</v>
      </c>
      <c r="O9" s="78">
        <f t="shared" si="4"/>
        <v>2.0000000000000004E-2</v>
      </c>
      <c r="P9" s="78">
        <f t="shared" si="1"/>
        <v>0</v>
      </c>
      <c r="Q9" s="153">
        <f t="shared" si="2"/>
        <v>0</v>
      </c>
      <c r="R9" s="238"/>
    </row>
    <row r="10" spans="2:42" s="3" customFormat="1" ht="27.95" customHeight="1">
      <c r="B10" s="236"/>
      <c r="C10" s="291" t="s">
        <v>3173</v>
      </c>
      <c r="D10" s="17" t="s">
        <v>3108</v>
      </c>
      <c r="E10" s="18" t="s">
        <v>24</v>
      </c>
      <c r="F10" s="19" t="s">
        <v>3107</v>
      </c>
      <c r="G10" s="14" t="s">
        <v>12</v>
      </c>
      <c r="H10" s="15">
        <v>0.8</v>
      </c>
      <c r="I10" s="16" t="s">
        <v>25</v>
      </c>
      <c r="J10" s="13" t="s">
        <v>3224</v>
      </c>
      <c r="K10" s="165" t="s">
        <v>28</v>
      </c>
      <c r="L10" s="287" t="s">
        <v>3305</v>
      </c>
      <c r="M10" s="85">
        <v>0.2</v>
      </c>
      <c r="N10" s="15">
        <f t="shared" ref="N10:N16" si="5">IF(K10="Detected", 0.99,0)</f>
        <v>0.99</v>
      </c>
      <c r="O10" s="78">
        <f t="shared" ref="O10:O16" si="6">IF(I10="Safe", M10*H10,0)</f>
        <v>0</v>
      </c>
      <c r="P10" s="78">
        <f t="shared" ref="P10:P16" si="7">IF(I10="Dangerous",M10*H10*N10,0)</f>
        <v>0.15840000000000004</v>
      </c>
      <c r="Q10" s="153">
        <f t="shared" ref="Q10:Q16" si="8">IF(P10=0,0,M10*H10*(1-N10))</f>
        <v>1.6000000000000018E-3</v>
      </c>
      <c r="R10" s="238"/>
    </row>
    <row r="11" spans="2:42" s="3" customFormat="1" ht="27.95" customHeight="1">
      <c r="B11" s="236"/>
      <c r="C11" s="241"/>
      <c r="D11" s="20"/>
      <c r="E11" s="21"/>
      <c r="F11" s="31"/>
      <c r="G11" s="14" t="s">
        <v>13</v>
      </c>
      <c r="H11" s="15">
        <v>0.1</v>
      </c>
      <c r="I11" s="16" t="s">
        <v>19</v>
      </c>
      <c r="J11" s="13" t="s">
        <v>80</v>
      </c>
      <c r="K11" s="165" t="s">
        <v>18</v>
      </c>
      <c r="L11" s="66" t="s">
        <v>109</v>
      </c>
      <c r="M11" s="85">
        <f t="shared" si="3"/>
        <v>0.2</v>
      </c>
      <c r="N11" s="15">
        <f t="shared" si="5"/>
        <v>0</v>
      </c>
      <c r="O11" s="78">
        <f t="shared" si="6"/>
        <v>2.0000000000000004E-2</v>
      </c>
      <c r="P11" s="78">
        <f t="shared" si="7"/>
        <v>0</v>
      </c>
      <c r="Q11" s="153">
        <f t="shared" si="8"/>
        <v>0</v>
      </c>
      <c r="R11" s="238"/>
    </row>
    <row r="12" spans="2:42" s="3" customFormat="1" ht="27.95" customHeight="1">
      <c r="B12" s="236"/>
      <c r="C12" s="241"/>
      <c r="D12" s="22"/>
      <c r="E12" s="23"/>
      <c r="F12" s="24"/>
      <c r="G12" s="14" t="s">
        <v>14</v>
      </c>
      <c r="H12" s="15">
        <v>0.1</v>
      </c>
      <c r="I12" s="16" t="s">
        <v>19</v>
      </c>
      <c r="J12" s="13" t="s">
        <v>80</v>
      </c>
      <c r="K12" s="165" t="s">
        <v>18</v>
      </c>
      <c r="L12" s="66" t="s">
        <v>109</v>
      </c>
      <c r="M12" s="85">
        <f t="shared" si="3"/>
        <v>0.2</v>
      </c>
      <c r="N12" s="15">
        <f t="shared" si="5"/>
        <v>0</v>
      </c>
      <c r="O12" s="78">
        <f t="shared" si="6"/>
        <v>2.0000000000000004E-2</v>
      </c>
      <c r="P12" s="78">
        <f t="shared" si="7"/>
        <v>0</v>
      </c>
      <c r="Q12" s="153">
        <f t="shared" si="8"/>
        <v>0</v>
      </c>
      <c r="R12" s="238"/>
    </row>
    <row r="13" spans="2:42" s="3" customFormat="1" ht="27.95" customHeight="1">
      <c r="B13" s="236"/>
      <c r="C13" s="243"/>
      <c r="D13" s="17" t="s">
        <v>3109</v>
      </c>
      <c r="E13" s="18" t="s">
        <v>1217</v>
      </c>
      <c r="F13" s="19" t="s">
        <v>2031</v>
      </c>
      <c r="G13" s="25" t="s">
        <v>12</v>
      </c>
      <c r="H13" s="26">
        <v>0.7</v>
      </c>
      <c r="I13" s="16" t="s">
        <v>25</v>
      </c>
      <c r="J13" s="13" t="s">
        <v>3224</v>
      </c>
      <c r="K13" s="165" t="s">
        <v>28</v>
      </c>
      <c r="L13" s="287" t="s">
        <v>3305</v>
      </c>
      <c r="M13" s="85">
        <v>0.1</v>
      </c>
      <c r="N13" s="15">
        <f t="shared" si="5"/>
        <v>0.99</v>
      </c>
      <c r="O13" s="78">
        <f t="shared" si="6"/>
        <v>0</v>
      </c>
      <c r="P13" s="78">
        <f t="shared" si="7"/>
        <v>6.9299999999999987E-2</v>
      </c>
      <c r="Q13" s="153">
        <f t="shared" si="8"/>
        <v>7.0000000000000053E-4</v>
      </c>
      <c r="R13" s="238"/>
    </row>
    <row r="14" spans="2:42" s="3" customFormat="1" ht="27.95" customHeight="1">
      <c r="B14" s="236"/>
      <c r="C14" s="243"/>
      <c r="D14" s="20"/>
      <c r="E14" s="21"/>
      <c r="F14" s="31"/>
      <c r="G14" s="25" t="s">
        <v>13</v>
      </c>
      <c r="H14" s="26">
        <v>0.1</v>
      </c>
      <c r="I14" s="16" t="s">
        <v>19</v>
      </c>
      <c r="J14" s="13" t="s">
        <v>80</v>
      </c>
      <c r="K14" s="165" t="s">
        <v>18</v>
      </c>
      <c r="L14" s="66" t="s">
        <v>109</v>
      </c>
      <c r="M14" s="85">
        <f>M13</f>
        <v>0.1</v>
      </c>
      <c r="N14" s="15">
        <f t="shared" si="5"/>
        <v>0</v>
      </c>
      <c r="O14" s="78">
        <f t="shared" si="6"/>
        <v>1.0000000000000002E-2</v>
      </c>
      <c r="P14" s="78">
        <f t="shared" si="7"/>
        <v>0</v>
      </c>
      <c r="Q14" s="153">
        <f t="shared" si="8"/>
        <v>0</v>
      </c>
      <c r="R14" s="238"/>
    </row>
    <row r="15" spans="2:42" s="3" customFormat="1" ht="27.95" customHeight="1">
      <c r="B15" s="236"/>
      <c r="C15" s="243"/>
      <c r="D15" s="20"/>
      <c r="E15" s="21"/>
      <c r="F15" s="31"/>
      <c r="G15" s="32" t="s">
        <v>54</v>
      </c>
      <c r="H15" s="26">
        <v>0.1</v>
      </c>
      <c r="I15" s="16" t="s">
        <v>25</v>
      </c>
      <c r="J15" s="13" t="s">
        <v>3224</v>
      </c>
      <c r="K15" s="165" t="s">
        <v>28</v>
      </c>
      <c r="L15" s="287" t="s">
        <v>3305</v>
      </c>
      <c r="M15" s="85">
        <f>M14</f>
        <v>0.1</v>
      </c>
      <c r="N15" s="15">
        <f t="shared" si="5"/>
        <v>0.99</v>
      </c>
      <c r="O15" s="78">
        <f t="shared" si="6"/>
        <v>0</v>
      </c>
      <c r="P15" s="78">
        <f t="shared" si="7"/>
        <v>9.9000000000000025E-3</v>
      </c>
      <c r="Q15" s="153">
        <f t="shared" si="8"/>
        <v>1.0000000000000011E-4</v>
      </c>
      <c r="R15" s="238"/>
    </row>
    <row r="16" spans="2:42" s="3" customFormat="1" ht="27.95" customHeight="1">
      <c r="B16" s="236"/>
      <c r="C16" s="243"/>
      <c r="D16" s="20"/>
      <c r="E16" s="21"/>
      <c r="F16" s="31"/>
      <c r="G16" s="25" t="s">
        <v>55</v>
      </c>
      <c r="H16" s="26">
        <v>0.1</v>
      </c>
      <c r="I16" s="16" t="s">
        <v>19</v>
      </c>
      <c r="J16" s="13" t="s">
        <v>80</v>
      </c>
      <c r="K16" s="165" t="s">
        <v>18</v>
      </c>
      <c r="L16" s="66" t="s">
        <v>109</v>
      </c>
      <c r="M16" s="85">
        <f>M15</f>
        <v>0.1</v>
      </c>
      <c r="N16" s="15">
        <f t="shared" si="5"/>
        <v>0</v>
      </c>
      <c r="O16" s="78">
        <f t="shared" si="6"/>
        <v>1.0000000000000002E-2</v>
      </c>
      <c r="P16" s="78">
        <f t="shared" si="7"/>
        <v>0</v>
      </c>
      <c r="Q16" s="153">
        <f t="shared" si="8"/>
        <v>0</v>
      </c>
      <c r="R16" s="238"/>
    </row>
    <row r="17" spans="2:18" s="3" customFormat="1" ht="27.95" customHeight="1">
      <c r="B17" s="236"/>
      <c r="C17" s="241"/>
      <c r="D17" s="17" t="s">
        <v>3110</v>
      </c>
      <c r="E17" s="18" t="s">
        <v>24</v>
      </c>
      <c r="F17" s="19" t="s">
        <v>3111</v>
      </c>
      <c r="G17" s="14" t="s">
        <v>12</v>
      </c>
      <c r="H17" s="15">
        <v>0.8</v>
      </c>
      <c r="I17" s="16" t="s">
        <v>25</v>
      </c>
      <c r="J17" s="13" t="s">
        <v>3224</v>
      </c>
      <c r="K17" s="165" t="s">
        <v>28</v>
      </c>
      <c r="L17" s="287" t="s">
        <v>3305</v>
      </c>
      <c r="M17" s="85">
        <v>0.2</v>
      </c>
      <c r="N17" s="15">
        <f t="shared" ref="N17:N19" si="9">IF(K17="Detected", 0.99,0)</f>
        <v>0.99</v>
      </c>
      <c r="O17" s="78">
        <f t="shared" ref="O17:O19" si="10">IF(I17="Safe", M17*H17,0)</f>
        <v>0</v>
      </c>
      <c r="P17" s="78">
        <f t="shared" ref="P17:P19" si="11">IF(I17="Dangerous",M17*H17*N17,0)</f>
        <v>0.15840000000000004</v>
      </c>
      <c r="Q17" s="153">
        <f t="shared" ref="Q17:Q19" si="12">IF(P17=0,0,M17*H17*(1-N17))</f>
        <v>1.6000000000000018E-3</v>
      </c>
      <c r="R17" s="238"/>
    </row>
    <row r="18" spans="2:18" s="3" customFormat="1" ht="27.95" customHeight="1">
      <c r="B18" s="236"/>
      <c r="C18" s="241"/>
      <c r="D18" s="20"/>
      <c r="E18" s="21"/>
      <c r="F18" s="31"/>
      <c r="G18" s="14" t="s">
        <v>13</v>
      </c>
      <c r="H18" s="15">
        <v>0.1</v>
      </c>
      <c r="I18" s="16" t="s">
        <v>25</v>
      </c>
      <c r="J18" s="13" t="s">
        <v>3224</v>
      </c>
      <c r="K18" s="165" t="s">
        <v>28</v>
      </c>
      <c r="L18" s="287" t="s">
        <v>3305</v>
      </c>
      <c r="M18" s="85">
        <f t="shared" ref="M18:M22" si="13">M17</f>
        <v>0.2</v>
      </c>
      <c r="N18" s="15">
        <f t="shared" si="9"/>
        <v>0.99</v>
      </c>
      <c r="O18" s="78">
        <f t="shared" si="10"/>
        <v>0</v>
      </c>
      <c r="P18" s="78">
        <f t="shared" si="11"/>
        <v>1.9800000000000005E-2</v>
      </c>
      <c r="Q18" s="153">
        <f t="shared" si="12"/>
        <v>2.0000000000000023E-4</v>
      </c>
      <c r="R18" s="238"/>
    </row>
    <row r="19" spans="2:18" s="3" customFormat="1" ht="27.95" customHeight="1">
      <c r="B19" s="236"/>
      <c r="C19" s="241"/>
      <c r="D19" s="22"/>
      <c r="E19" s="23"/>
      <c r="F19" s="24"/>
      <c r="G19" s="14" t="s">
        <v>14</v>
      </c>
      <c r="H19" s="15">
        <v>0.1</v>
      </c>
      <c r="I19" s="16" t="s">
        <v>19</v>
      </c>
      <c r="J19" s="13" t="s">
        <v>80</v>
      </c>
      <c r="K19" s="165" t="s">
        <v>18</v>
      </c>
      <c r="L19" s="66" t="s">
        <v>109</v>
      </c>
      <c r="M19" s="85">
        <f t="shared" si="13"/>
        <v>0.2</v>
      </c>
      <c r="N19" s="15">
        <f t="shared" si="9"/>
        <v>0</v>
      </c>
      <c r="O19" s="78">
        <f t="shared" si="10"/>
        <v>2.0000000000000004E-2</v>
      </c>
      <c r="P19" s="78">
        <f t="shared" si="11"/>
        <v>0</v>
      </c>
      <c r="Q19" s="153">
        <f t="shared" si="12"/>
        <v>0</v>
      </c>
      <c r="R19" s="238"/>
    </row>
    <row r="20" spans="2:18" s="3" customFormat="1" ht="27.95" customHeight="1">
      <c r="B20" s="236"/>
      <c r="C20" s="241"/>
      <c r="D20" s="17" t="s">
        <v>3112</v>
      </c>
      <c r="E20" s="18" t="s">
        <v>24</v>
      </c>
      <c r="F20" s="19" t="s">
        <v>1292</v>
      </c>
      <c r="G20" s="14" t="s">
        <v>12</v>
      </c>
      <c r="H20" s="15">
        <v>0.8</v>
      </c>
      <c r="I20" s="16" t="s">
        <v>19</v>
      </c>
      <c r="J20" s="13" t="s">
        <v>80</v>
      </c>
      <c r="K20" s="165" t="s">
        <v>18</v>
      </c>
      <c r="L20" s="66" t="s">
        <v>109</v>
      </c>
      <c r="M20" s="85">
        <v>0.2</v>
      </c>
      <c r="N20" s="15">
        <f t="shared" ref="N20:N26" si="14">IF(K20="Detected", 0.99,0)</f>
        <v>0</v>
      </c>
      <c r="O20" s="78">
        <f t="shared" ref="O20:O26" si="15">IF(I20="Safe", M20*H20,0)</f>
        <v>0.16000000000000003</v>
      </c>
      <c r="P20" s="78">
        <f t="shared" ref="P20:P26" si="16">IF(I20="Dangerous",M20*H20*N20,0)</f>
        <v>0</v>
      </c>
      <c r="Q20" s="153">
        <f t="shared" ref="Q20:Q26" si="17">IF(P20=0,0,M20*H20*(1-N20))</f>
        <v>0</v>
      </c>
      <c r="R20" s="238"/>
    </row>
    <row r="21" spans="2:18" s="3" customFormat="1" ht="27.95" customHeight="1">
      <c r="B21" s="236"/>
      <c r="C21" s="241"/>
      <c r="D21" s="20"/>
      <c r="E21" s="21"/>
      <c r="F21" s="31"/>
      <c r="G21" s="14" t="s">
        <v>13</v>
      </c>
      <c r="H21" s="15">
        <v>0.1</v>
      </c>
      <c r="I21" s="16" t="s">
        <v>25</v>
      </c>
      <c r="J21" s="13" t="s">
        <v>3224</v>
      </c>
      <c r="K21" s="165" t="s">
        <v>28</v>
      </c>
      <c r="L21" s="287" t="s">
        <v>3305</v>
      </c>
      <c r="M21" s="85">
        <f t="shared" si="13"/>
        <v>0.2</v>
      </c>
      <c r="N21" s="15">
        <f t="shared" si="14"/>
        <v>0.99</v>
      </c>
      <c r="O21" s="78">
        <f t="shared" si="15"/>
        <v>0</v>
      </c>
      <c r="P21" s="78">
        <f t="shared" si="16"/>
        <v>1.9800000000000005E-2</v>
      </c>
      <c r="Q21" s="153">
        <f t="shared" si="17"/>
        <v>2.0000000000000023E-4</v>
      </c>
      <c r="R21" s="238"/>
    </row>
    <row r="22" spans="2:18" s="3" customFormat="1" ht="27.95" customHeight="1">
      <c r="B22" s="236"/>
      <c r="C22" s="241"/>
      <c r="D22" s="22"/>
      <c r="E22" s="23"/>
      <c r="F22" s="24"/>
      <c r="G22" s="14" t="s">
        <v>14</v>
      </c>
      <c r="H22" s="15">
        <v>0.1</v>
      </c>
      <c r="I22" s="16" t="s">
        <v>19</v>
      </c>
      <c r="J22" s="13" t="s">
        <v>80</v>
      </c>
      <c r="K22" s="165" t="s">
        <v>18</v>
      </c>
      <c r="L22" s="66" t="s">
        <v>109</v>
      </c>
      <c r="M22" s="85">
        <f t="shared" si="13"/>
        <v>0.2</v>
      </c>
      <c r="N22" s="15">
        <f t="shared" si="14"/>
        <v>0</v>
      </c>
      <c r="O22" s="78">
        <f t="shared" si="15"/>
        <v>2.0000000000000004E-2</v>
      </c>
      <c r="P22" s="78">
        <f t="shared" si="16"/>
        <v>0</v>
      </c>
      <c r="Q22" s="153">
        <f t="shared" si="17"/>
        <v>0</v>
      </c>
      <c r="R22" s="238"/>
    </row>
    <row r="23" spans="2:18" s="3" customFormat="1" ht="27.95" customHeight="1">
      <c r="B23" s="236"/>
      <c r="C23" s="243"/>
      <c r="D23" s="17" t="s">
        <v>3113</v>
      </c>
      <c r="E23" s="18" t="s">
        <v>1217</v>
      </c>
      <c r="F23" s="19" t="s">
        <v>2031</v>
      </c>
      <c r="G23" s="25" t="s">
        <v>12</v>
      </c>
      <c r="H23" s="26">
        <v>0.7</v>
      </c>
      <c r="I23" s="16" t="s">
        <v>25</v>
      </c>
      <c r="J23" s="13" t="s">
        <v>3224</v>
      </c>
      <c r="K23" s="165" t="s">
        <v>28</v>
      </c>
      <c r="L23" s="287" t="s">
        <v>3305</v>
      </c>
      <c r="M23" s="85">
        <v>0.1</v>
      </c>
      <c r="N23" s="15">
        <f t="shared" si="14"/>
        <v>0.99</v>
      </c>
      <c r="O23" s="78">
        <f t="shared" si="15"/>
        <v>0</v>
      </c>
      <c r="P23" s="78">
        <f t="shared" si="16"/>
        <v>6.9299999999999987E-2</v>
      </c>
      <c r="Q23" s="153">
        <f t="shared" si="17"/>
        <v>7.0000000000000053E-4</v>
      </c>
      <c r="R23" s="238"/>
    </row>
    <row r="24" spans="2:18" s="3" customFormat="1" ht="27.95" customHeight="1">
      <c r="B24" s="236"/>
      <c r="C24" s="243"/>
      <c r="D24" s="20"/>
      <c r="E24" s="21"/>
      <c r="F24" s="31"/>
      <c r="G24" s="25" t="s">
        <v>13</v>
      </c>
      <c r="H24" s="26">
        <v>0.1</v>
      </c>
      <c r="I24" s="16" t="s">
        <v>19</v>
      </c>
      <c r="J24" s="13" t="s">
        <v>80</v>
      </c>
      <c r="K24" s="165" t="s">
        <v>18</v>
      </c>
      <c r="L24" s="66" t="s">
        <v>109</v>
      </c>
      <c r="M24" s="85">
        <f>M23</f>
        <v>0.1</v>
      </c>
      <c r="N24" s="15">
        <f t="shared" si="14"/>
        <v>0</v>
      </c>
      <c r="O24" s="78">
        <f t="shared" si="15"/>
        <v>1.0000000000000002E-2</v>
      </c>
      <c r="P24" s="78">
        <f t="shared" si="16"/>
        <v>0</v>
      </c>
      <c r="Q24" s="153">
        <f t="shared" si="17"/>
        <v>0</v>
      </c>
      <c r="R24" s="238"/>
    </row>
    <row r="25" spans="2:18" s="3" customFormat="1" ht="27.95" customHeight="1">
      <c r="B25" s="236"/>
      <c r="C25" s="243"/>
      <c r="D25" s="20"/>
      <c r="E25" s="21"/>
      <c r="F25" s="31"/>
      <c r="G25" s="32" t="s">
        <v>54</v>
      </c>
      <c r="H25" s="26">
        <v>0.1</v>
      </c>
      <c r="I25" s="16" t="s">
        <v>25</v>
      </c>
      <c r="J25" s="13" t="s">
        <v>3224</v>
      </c>
      <c r="K25" s="165" t="s">
        <v>28</v>
      </c>
      <c r="L25" s="287" t="s">
        <v>3305</v>
      </c>
      <c r="M25" s="85">
        <f>M24</f>
        <v>0.1</v>
      </c>
      <c r="N25" s="15">
        <f t="shared" si="14"/>
        <v>0.99</v>
      </c>
      <c r="O25" s="78">
        <f t="shared" si="15"/>
        <v>0</v>
      </c>
      <c r="P25" s="78">
        <f t="shared" si="16"/>
        <v>9.9000000000000025E-3</v>
      </c>
      <c r="Q25" s="153">
        <f t="shared" si="17"/>
        <v>1.0000000000000011E-4</v>
      </c>
      <c r="R25" s="238"/>
    </row>
    <row r="26" spans="2:18" s="3" customFormat="1" ht="27.95" customHeight="1">
      <c r="B26" s="236"/>
      <c r="C26" s="243"/>
      <c r="D26" s="20"/>
      <c r="E26" s="21"/>
      <c r="F26" s="31"/>
      <c r="G26" s="25" t="s">
        <v>55</v>
      </c>
      <c r="H26" s="26">
        <v>0.1</v>
      </c>
      <c r="I26" s="16" t="s">
        <v>19</v>
      </c>
      <c r="J26" s="13" t="s">
        <v>80</v>
      </c>
      <c r="K26" s="165" t="s">
        <v>18</v>
      </c>
      <c r="L26" s="66" t="s">
        <v>109</v>
      </c>
      <c r="M26" s="85">
        <f>M25</f>
        <v>0.1</v>
      </c>
      <c r="N26" s="15">
        <f t="shared" si="14"/>
        <v>0</v>
      </c>
      <c r="O26" s="78">
        <f t="shared" si="15"/>
        <v>1.0000000000000002E-2</v>
      </c>
      <c r="P26" s="78">
        <f t="shared" si="16"/>
        <v>0</v>
      </c>
      <c r="Q26" s="153">
        <f t="shared" si="17"/>
        <v>0</v>
      </c>
      <c r="R26" s="238"/>
    </row>
    <row r="27" spans="2:18" s="3" customFormat="1" ht="27.95" customHeight="1">
      <c r="B27" s="236"/>
      <c r="C27" s="243"/>
      <c r="D27" s="17" t="s">
        <v>3114</v>
      </c>
      <c r="E27" s="18" t="s">
        <v>1217</v>
      </c>
      <c r="F27" s="19" t="s">
        <v>2031</v>
      </c>
      <c r="G27" s="25" t="s">
        <v>12</v>
      </c>
      <c r="H27" s="26">
        <v>0.7</v>
      </c>
      <c r="I27" s="16" t="s">
        <v>25</v>
      </c>
      <c r="J27" s="13" t="s">
        <v>3224</v>
      </c>
      <c r="K27" s="165" t="s">
        <v>28</v>
      </c>
      <c r="L27" s="287" t="s">
        <v>3305</v>
      </c>
      <c r="M27" s="85">
        <v>0.1</v>
      </c>
      <c r="N27" s="15">
        <f t="shared" ref="N27:N38" si="18">IF(K27="Detected", 0.99,0)</f>
        <v>0.99</v>
      </c>
      <c r="O27" s="78">
        <f t="shared" ref="O27:O34" si="19">IF(I27="Safe", M27*H27,0)</f>
        <v>0</v>
      </c>
      <c r="P27" s="78">
        <f t="shared" ref="P27:P38" si="20">IF(I27="Dangerous",M27*H27*N27,0)</f>
        <v>6.9299999999999987E-2</v>
      </c>
      <c r="Q27" s="153">
        <f t="shared" ref="Q27:Q38" si="21">IF(P27=0,0,M27*H27*(1-N27))</f>
        <v>7.0000000000000053E-4</v>
      </c>
      <c r="R27" s="238"/>
    </row>
    <row r="28" spans="2:18" s="3" customFormat="1" ht="27.95" customHeight="1">
      <c r="B28" s="236"/>
      <c r="C28" s="243"/>
      <c r="D28" s="20"/>
      <c r="E28" s="21"/>
      <c r="F28" s="31"/>
      <c r="G28" s="25" t="s">
        <v>13</v>
      </c>
      <c r="H28" s="26">
        <v>0.1</v>
      </c>
      <c r="I28" s="16" t="s">
        <v>19</v>
      </c>
      <c r="J28" s="13" t="s">
        <v>80</v>
      </c>
      <c r="K28" s="165" t="s">
        <v>18</v>
      </c>
      <c r="L28" s="66" t="s">
        <v>109</v>
      </c>
      <c r="M28" s="85">
        <f>M27</f>
        <v>0.1</v>
      </c>
      <c r="N28" s="15">
        <f t="shared" si="18"/>
        <v>0</v>
      </c>
      <c r="O28" s="78">
        <f t="shared" si="19"/>
        <v>1.0000000000000002E-2</v>
      </c>
      <c r="P28" s="78">
        <f t="shared" si="20"/>
        <v>0</v>
      </c>
      <c r="Q28" s="153">
        <f t="shared" si="21"/>
        <v>0</v>
      </c>
      <c r="R28" s="238"/>
    </row>
    <row r="29" spans="2:18" s="3" customFormat="1" ht="27.95" customHeight="1">
      <c r="B29" s="236"/>
      <c r="C29" s="243"/>
      <c r="D29" s="20"/>
      <c r="E29" s="21"/>
      <c r="F29" s="31"/>
      <c r="G29" s="32" t="s">
        <v>54</v>
      </c>
      <c r="H29" s="26">
        <v>0.1</v>
      </c>
      <c r="I29" s="16" t="s">
        <v>25</v>
      </c>
      <c r="J29" s="13" t="s">
        <v>3224</v>
      </c>
      <c r="K29" s="165" t="s">
        <v>28</v>
      </c>
      <c r="L29" s="287" t="s">
        <v>3305</v>
      </c>
      <c r="M29" s="85">
        <f>M28</f>
        <v>0.1</v>
      </c>
      <c r="N29" s="15">
        <f t="shared" si="18"/>
        <v>0.99</v>
      </c>
      <c r="O29" s="78">
        <f t="shared" si="19"/>
        <v>0</v>
      </c>
      <c r="P29" s="78">
        <f t="shared" si="20"/>
        <v>9.9000000000000025E-3</v>
      </c>
      <c r="Q29" s="153">
        <f t="shared" si="21"/>
        <v>1.0000000000000011E-4</v>
      </c>
      <c r="R29" s="238"/>
    </row>
    <row r="30" spans="2:18" s="3" customFormat="1" ht="27.95" customHeight="1">
      <c r="B30" s="236"/>
      <c r="C30" s="243"/>
      <c r="D30" s="20"/>
      <c r="E30" s="21"/>
      <c r="F30" s="31"/>
      <c r="G30" s="25" t="s">
        <v>55</v>
      </c>
      <c r="H30" s="26">
        <v>0.1</v>
      </c>
      <c r="I30" s="16" t="s">
        <v>19</v>
      </c>
      <c r="J30" s="13" t="s">
        <v>80</v>
      </c>
      <c r="K30" s="165" t="s">
        <v>18</v>
      </c>
      <c r="L30" s="66" t="s">
        <v>109</v>
      </c>
      <c r="M30" s="85">
        <f>M29</f>
        <v>0.1</v>
      </c>
      <c r="N30" s="15">
        <f t="shared" si="18"/>
        <v>0</v>
      </c>
      <c r="O30" s="78">
        <f t="shared" si="19"/>
        <v>1.0000000000000002E-2</v>
      </c>
      <c r="P30" s="78">
        <f t="shared" si="20"/>
        <v>0</v>
      </c>
      <c r="Q30" s="153">
        <f t="shared" si="21"/>
        <v>0</v>
      </c>
      <c r="R30" s="238"/>
    </row>
    <row r="31" spans="2:18" s="3" customFormat="1" ht="27.95" customHeight="1">
      <c r="B31" s="236"/>
      <c r="C31" s="241"/>
      <c r="D31" s="17" t="s">
        <v>36</v>
      </c>
      <c r="E31" s="18" t="s">
        <v>3115</v>
      </c>
      <c r="F31" s="19" t="s">
        <v>3116</v>
      </c>
      <c r="G31" s="159" t="s">
        <v>232</v>
      </c>
      <c r="H31" s="15">
        <v>0.2</v>
      </c>
      <c r="I31" s="16" t="s">
        <v>25</v>
      </c>
      <c r="J31" s="13" t="s">
        <v>3224</v>
      </c>
      <c r="K31" s="165" t="s">
        <v>28</v>
      </c>
      <c r="L31" s="287" t="s">
        <v>3305</v>
      </c>
      <c r="M31" s="289">
        <v>0.2</v>
      </c>
      <c r="N31" s="15">
        <f t="shared" si="18"/>
        <v>0.99</v>
      </c>
      <c r="O31" s="78">
        <f t="shared" si="19"/>
        <v>0</v>
      </c>
      <c r="P31" s="78">
        <f t="shared" si="20"/>
        <v>3.960000000000001E-2</v>
      </c>
      <c r="Q31" s="153">
        <f t="shared" si="21"/>
        <v>4.0000000000000045E-4</v>
      </c>
      <c r="R31" s="573" t="s">
        <v>272</v>
      </c>
    </row>
    <row r="32" spans="2:18" s="3" customFormat="1" ht="27.95" customHeight="1">
      <c r="B32" s="236"/>
      <c r="C32" s="241"/>
      <c r="D32" s="20"/>
      <c r="E32" s="21"/>
      <c r="F32" s="31"/>
      <c r="G32" s="163" t="s">
        <v>233</v>
      </c>
      <c r="H32" s="15">
        <v>0.2</v>
      </c>
      <c r="I32" s="16" t="s">
        <v>25</v>
      </c>
      <c r="J32" s="13" t="s">
        <v>3224</v>
      </c>
      <c r="K32" s="165" t="s">
        <v>28</v>
      </c>
      <c r="L32" s="287" t="s">
        <v>3305</v>
      </c>
      <c r="M32" s="289">
        <f>M31</f>
        <v>0.2</v>
      </c>
      <c r="N32" s="15">
        <f t="shared" si="18"/>
        <v>0.99</v>
      </c>
      <c r="O32" s="78">
        <f t="shared" si="19"/>
        <v>0</v>
      </c>
      <c r="P32" s="78">
        <f t="shared" si="20"/>
        <v>3.960000000000001E-2</v>
      </c>
      <c r="Q32" s="153">
        <f t="shared" si="21"/>
        <v>4.0000000000000045E-4</v>
      </c>
      <c r="R32" s="577"/>
    </row>
    <row r="33" spans="2:18" s="3" customFormat="1" ht="27.95" customHeight="1">
      <c r="B33" s="236"/>
      <c r="C33" s="241"/>
      <c r="D33" s="20"/>
      <c r="E33" s="21"/>
      <c r="F33" s="31"/>
      <c r="G33" s="163" t="s">
        <v>230</v>
      </c>
      <c r="H33" s="15">
        <v>0.2</v>
      </c>
      <c r="I33" s="16" t="s">
        <v>25</v>
      </c>
      <c r="J33" s="13" t="s">
        <v>3224</v>
      </c>
      <c r="K33" s="165" t="s">
        <v>28</v>
      </c>
      <c r="L33" s="287" t="s">
        <v>3305</v>
      </c>
      <c r="M33" s="289">
        <f>M32</f>
        <v>0.2</v>
      </c>
      <c r="N33" s="15">
        <f t="shared" si="18"/>
        <v>0.99</v>
      </c>
      <c r="O33" s="78">
        <f>IF(I33="Safe", M33*H33,0)</f>
        <v>0</v>
      </c>
      <c r="P33" s="78">
        <f>IF(I33="Dangerous",M33*H33*N33,0)</f>
        <v>3.960000000000001E-2</v>
      </c>
      <c r="Q33" s="153">
        <f>IF(P33=0,0,M33*H33*(1-N33))</f>
        <v>4.0000000000000045E-4</v>
      </c>
      <c r="R33" s="577"/>
    </row>
    <row r="34" spans="2:18" s="3" customFormat="1" ht="27.95" customHeight="1">
      <c r="B34" s="236"/>
      <c r="C34" s="241"/>
      <c r="D34" s="20"/>
      <c r="E34" s="21"/>
      <c r="F34" s="31"/>
      <c r="G34" s="163" t="s">
        <v>231</v>
      </c>
      <c r="H34" s="15">
        <v>0.2</v>
      </c>
      <c r="I34" s="16" t="s">
        <v>25</v>
      </c>
      <c r="J34" s="13" t="s">
        <v>3224</v>
      </c>
      <c r="K34" s="165" t="s">
        <v>28</v>
      </c>
      <c r="L34" s="287" t="s">
        <v>3305</v>
      </c>
      <c r="M34" s="289">
        <f>M33</f>
        <v>0.2</v>
      </c>
      <c r="N34" s="15">
        <f t="shared" si="18"/>
        <v>0.99</v>
      </c>
      <c r="O34" s="78">
        <f t="shared" si="19"/>
        <v>0</v>
      </c>
      <c r="P34" s="78">
        <f t="shared" si="20"/>
        <v>3.960000000000001E-2</v>
      </c>
      <c r="Q34" s="153">
        <f t="shared" si="21"/>
        <v>4.0000000000000045E-4</v>
      </c>
      <c r="R34" s="577"/>
    </row>
    <row r="35" spans="2:18" s="3" customFormat="1" ht="39.950000000000003" customHeight="1">
      <c r="B35" s="236"/>
      <c r="C35" s="241"/>
      <c r="D35" s="22"/>
      <c r="E35" s="23"/>
      <c r="F35" s="24"/>
      <c r="G35" s="168" t="s">
        <v>234</v>
      </c>
      <c r="H35" s="15">
        <v>0.2</v>
      </c>
      <c r="I35" s="16" t="s">
        <v>25</v>
      </c>
      <c r="J35" s="13" t="s">
        <v>3224</v>
      </c>
      <c r="K35" s="165" t="s">
        <v>28</v>
      </c>
      <c r="L35" s="287" t="s">
        <v>3305</v>
      </c>
      <c r="M35" s="289">
        <f>M34</f>
        <v>0.2</v>
      </c>
      <c r="N35" s="15">
        <f t="shared" si="18"/>
        <v>0.99</v>
      </c>
      <c r="O35" s="78">
        <f>IF(I35="Safe", M35*H35,0)</f>
        <v>0</v>
      </c>
      <c r="P35" s="78">
        <f t="shared" si="20"/>
        <v>3.960000000000001E-2</v>
      </c>
      <c r="Q35" s="153">
        <f t="shared" si="21"/>
        <v>4.0000000000000045E-4</v>
      </c>
      <c r="R35" s="578"/>
    </row>
    <row r="36" spans="2:18" s="3" customFormat="1" ht="27.95" customHeight="1">
      <c r="B36" s="236"/>
      <c r="C36" s="241"/>
      <c r="D36" s="17" t="s">
        <v>3117</v>
      </c>
      <c r="E36" s="18" t="s">
        <v>22</v>
      </c>
      <c r="F36" s="19" t="s">
        <v>819</v>
      </c>
      <c r="G36" s="14" t="s">
        <v>12</v>
      </c>
      <c r="H36" s="15">
        <v>0.4</v>
      </c>
      <c r="I36" s="16" t="s">
        <v>19</v>
      </c>
      <c r="J36" s="13" t="s">
        <v>80</v>
      </c>
      <c r="K36" s="165" t="s">
        <v>18</v>
      </c>
      <c r="L36" s="66" t="s">
        <v>109</v>
      </c>
      <c r="M36" s="85">
        <v>2</v>
      </c>
      <c r="N36" s="15">
        <f t="shared" si="18"/>
        <v>0</v>
      </c>
      <c r="O36" s="78">
        <f t="shared" ref="O36:O38" si="22">IF(I36="Safe", M36*H36,0)</f>
        <v>0.8</v>
      </c>
      <c r="P36" s="78">
        <f t="shared" si="20"/>
        <v>0</v>
      </c>
      <c r="Q36" s="153">
        <f t="shared" si="21"/>
        <v>0</v>
      </c>
      <c r="R36" s="113"/>
    </row>
    <row r="37" spans="2:18" s="3" customFormat="1" ht="27.95" customHeight="1">
      <c r="B37" s="236"/>
      <c r="C37" s="241"/>
      <c r="D37" s="20"/>
      <c r="E37" s="21"/>
      <c r="F37" s="31"/>
      <c r="G37" s="14" t="s">
        <v>13</v>
      </c>
      <c r="H37" s="15">
        <v>0.4</v>
      </c>
      <c r="I37" s="16" t="s">
        <v>25</v>
      </c>
      <c r="J37" s="13" t="s">
        <v>3225</v>
      </c>
      <c r="K37" s="165" t="s">
        <v>28</v>
      </c>
      <c r="L37" s="287" t="s">
        <v>3305</v>
      </c>
      <c r="M37" s="85">
        <f t="shared" ref="M37:M41" si="23">M36</f>
        <v>2</v>
      </c>
      <c r="N37" s="15">
        <f t="shared" si="18"/>
        <v>0.99</v>
      </c>
      <c r="O37" s="78">
        <f t="shared" si="22"/>
        <v>0</v>
      </c>
      <c r="P37" s="78">
        <f t="shared" si="20"/>
        <v>0.79200000000000004</v>
      </c>
      <c r="Q37" s="153">
        <f t="shared" si="21"/>
        <v>8.0000000000000071E-3</v>
      </c>
      <c r="R37" s="113"/>
    </row>
    <row r="38" spans="2:18" s="3" customFormat="1" ht="27.95" customHeight="1">
      <c r="B38" s="236"/>
      <c r="C38" s="241"/>
      <c r="D38" s="22"/>
      <c r="E38" s="23"/>
      <c r="F38" s="24"/>
      <c r="G38" s="14" t="s">
        <v>14</v>
      </c>
      <c r="H38" s="15">
        <v>0.2</v>
      </c>
      <c r="I38" s="16" t="s">
        <v>19</v>
      </c>
      <c r="J38" s="13" t="s">
        <v>80</v>
      </c>
      <c r="K38" s="165" t="s">
        <v>18</v>
      </c>
      <c r="L38" s="66" t="s">
        <v>109</v>
      </c>
      <c r="M38" s="85">
        <f t="shared" si="23"/>
        <v>2</v>
      </c>
      <c r="N38" s="15">
        <f t="shared" si="18"/>
        <v>0</v>
      </c>
      <c r="O38" s="78">
        <f t="shared" si="22"/>
        <v>0.4</v>
      </c>
      <c r="P38" s="78">
        <f t="shared" si="20"/>
        <v>0</v>
      </c>
      <c r="Q38" s="153">
        <f t="shared" si="21"/>
        <v>0</v>
      </c>
      <c r="R38" s="113"/>
    </row>
    <row r="39" spans="2:18" s="3" customFormat="1" ht="27.95" customHeight="1">
      <c r="B39" s="236"/>
      <c r="C39" s="241"/>
      <c r="D39" s="17" t="s">
        <v>3118</v>
      </c>
      <c r="E39" s="18" t="s">
        <v>22</v>
      </c>
      <c r="F39" s="19" t="s">
        <v>3119</v>
      </c>
      <c r="G39" s="14" t="s">
        <v>12</v>
      </c>
      <c r="H39" s="15">
        <v>0.4</v>
      </c>
      <c r="I39" s="16" t="s">
        <v>19</v>
      </c>
      <c r="J39" s="13" t="s">
        <v>80</v>
      </c>
      <c r="K39" s="165" t="s">
        <v>18</v>
      </c>
      <c r="L39" s="66" t="s">
        <v>109</v>
      </c>
      <c r="M39" s="85">
        <v>2</v>
      </c>
      <c r="N39" s="15">
        <f t="shared" ref="N39:N44" si="24">IF(K39="Detected", 0.99,0)</f>
        <v>0</v>
      </c>
      <c r="O39" s="78">
        <f t="shared" ref="O39:O44" si="25">IF(I39="Safe", M39*H39,0)</f>
        <v>0.8</v>
      </c>
      <c r="P39" s="78">
        <f t="shared" ref="P39:P44" si="26">IF(I39="Dangerous",M39*H39*N39,0)</f>
        <v>0</v>
      </c>
      <c r="Q39" s="153">
        <f t="shared" ref="Q39:Q44" si="27">IF(P39=0,0,M39*H39*(1-N39))</f>
        <v>0</v>
      </c>
      <c r="R39" s="113"/>
    </row>
    <row r="40" spans="2:18" s="3" customFormat="1" ht="27.95" customHeight="1">
      <c r="B40" s="236"/>
      <c r="C40" s="241"/>
      <c r="D40" s="20"/>
      <c r="E40" s="21"/>
      <c r="F40" s="31"/>
      <c r="G40" s="14" t="s">
        <v>13</v>
      </c>
      <c r="H40" s="15">
        <v>0.4</v>
      </c>
      <c r="I40" s="16" t="s">
        <v>25</v>
      </c>
      <c r="J40" s="13" t="s">
        <v>3225</v>
      </c>
      <c r="K40" s="165" t="s">
        <v>28</v>
      </c>
      <c r="L40" s="287" t="s">
        <v>3305</v>
      </c>
      <c r="M40" s="85">
        <f t="shared" si="23"/>
        <v>2</v>
      </c>
      <c r="N40" s="15">
        <f t="shared" si="24"/>
        <v>0.99</v>
      </c>
      <c r="O40" s="78">
        <f t="shared" si="25"/>
        <v>0</v>
      </c>
      <c r="P40" s="78">
        <f t="shared" si="26"/>
        <v>0.79200000000000004</v>
      </c>
      <c r="Q40" s="153">
        <f t="shared" si="27"/>
        <v>8.0000000000000071E-3</v>
      </c>
      <c r="R40" s="113"/>
    </row>
    <row r="41" spans="2:18" s="3" customFormat="1" ht="27.95" customHeight="1">
      <c r="B41" s="236"/>
      <c r="C41" s="241"/>
      <c r="D41" s="22"/>
      <c r="E41" s="23"/>
      <c r="F41" s="24"/>
      <c r="G41" s="14" t="s">
        <v>14</v>
      </c>
      <c r="H41" s="15">
        <v>0.2</v>
      </c>
      <c r="I41" s="16" t="s">
        <v>19</v>
      </c>
      <c r="J41" s="13" t="s">
        <v>80</v>
      </c>
      <c r="K41" s="165" t="s">
        <v>18</v>
      </c>
      <c r="L41" s="66" t="s">
        <v>109</v>
      </c>
      <c r="M41" s="85">
        <f t="shared" si="23"/>
        <v>2</v>
      </c>
      <c r="N41" s="15">
        <f t="shared" si="24"/>
        <v>0</v>
      </c>
      <c r="O41" s="78">
        <f t="shared" si="25"/>
        <v>0.4</v>
      </c>
      <c r="P41" s="78">
        <f t="shared" si="26"/>
        <v>0</v>
      </c>
      <c r="Q41" s="153">
        <f t="shared" si="27"/>
        <v>0</v>
      </c>
      <c r="R41" s="113"/>
    </row>
    <row r="42" spans="2:18" s="3" customFormat="1" ht="27.95" customHeight="1">
      <c r="B42" s="236"/>
      <c r="C42" s="241"/>
      <c r="D42" s="17" t="s">
        <v>3120</v>
      </c>
      <c r="E42" s="18" t="s">
        <v>24</v>
      </c>
      <c r="F42" s="19" t="s">
        <v>3121</v>
      </c>
      <c r="G42" s="14" t="s">
        <v>12</v>
      </c>
      <c r="H42" s="15">
        <v>0.8</v>
      </c>
      <c r="I42" s="16" t="s">
        <v>25</v>
      </c>
      <c r="J42" s="13" t="s">
        <v>3221</v>
      </c>
      <c r="K42" s="165" t="s">
        <v>28</v>
      </c>
      <c r="L42" s="287" t="s">
        <v>3305</v>
      </c>
      <c r="M42" s="85">
        <v>0.2</v>
      </c>
      <c r="N42" s="15">
        <f t="shared" si="24"/>
        <v>0.99</v>
      </c>
      <c r="O42" s="78">
        <f t="shared" si="25"/>
        <v>0</v>
      </c>
      <c r="P42" s="78">
        <f t="shared" si="26"/>
        <v>0.15840000000000004</v>
      </c>
      <c r="Q42" s="153">
        <f t="shared" si="27"/>
        <v>1.6000000000000018E-3</v>
      </c>
      <c r="R42" s="238"/>
    </row>
    <row r="43" spans="2:18" s="3" customFormat="1" ht="27.95" customHeight="1">
      <c r="B43" s="236"/>
      <c r="C43" s="241"/>
      <c r="D43" s="20"/>
      <c r="E43" s="21"/>
      <c r="F43" s="31"/>
      <c r="G43" s="14" t="s">
        <v>13</v>
      </c>
      <c r="H43" s="15">
        <v>0.1</v>
      </c>
      <c r="I43" s="16" t="s">
        <v>2782</v>
      </c>
      <c r="J43" s="13" t="s">
        <v>3221</v>
      </c>
      <c r="K43" s="165" t="s">
        <v>3223</v>
      </c>
      <c r="L43" s="287" t="s">
        <v>3305</v>
      </c>
      <c r="M43" s="85">
        <f t="shared" ref="M43:M50" si="28">M42</f>
        <v>0.2</v>
      </c>
      <c r="N43" s="15">
        <f t="shared" si="24"/>
        <v>0.99</v>
      </c>
      <c r="O43" s="78">
        <f t="shared" si="25"/>
        <v>0</v>
      </c>
      <c r="P43" s="78">
        <f t="shared" si="26"/>
        <v>1.9800000000000005E-2</v>
      </c>
      <c r="Q43" s="153">
        <f t="shared" si="27"/>
        <v>2.0000000000000023E-4</v>
      </c>
      <c r="R43" s="238"/>
    </row>
    <row r="44" spans="2:18" s="3" customFormat="1" ht="27.95" customHeight="1">
      <c r="B44" s="236"/>
      <c r="C44" s="241"/>
      <c r="D44" s="22"/>
      <c r="E44" s="23"/>
      <c r="F44" s="24"/>
      <c r="G44" s="14" t="s">
        <v>14</v>
      </c>
      <c r="H44" s="15">
        <v>0.1</v>
      </c>
      <c r="I44" s="16" t="s">
        <v>3222</v>
      </c>
      <c r="J44" s="13" t="s">
        <v>3224</v>
      </c>
      <c r="K44" s="165" t="s">
        <v>3223</v>
      </c>
      <c r="L44" s="287" t="s">
        <v>3305</v>
      </c>
      <c r="M44" s="85">
        <f t="shared" si="28"/>
        <v>0.2</v>
      </c>
      <c r="N44" s="15">
        <f t="shared" si="24"/>
        <v>0.99</v>
      </c>
      <c r="O44" s="78">
        <f t="shared" si="25"/>
        <v>0</v>
      </c>
      <c r="P44" s="78">
        <f t="shared" si="26"/>
        <v>1.9800000000000005E-2</v>
      </c>
      <c r="Q44" s="153">
        <f t="shared" si="27"/>
        <v>2.0000000000000023E-4</v>
      </c>
      <c r="R44" s="238"/>
    </row>
    <row r="45" spans="2:18" s="3" customFormat="1" ht="27.95" customHeight="1">
      <c r="B45" s="236"/>
      <c r="C45" s="241"/>
      <c r="D45" s="17" t="s">
        <v>3278</v>
      </c>
      <c r="E45" s="18" t="s">
        <v>24</v>
      </c>
      <c r="F45" s="19" t="s">
        <v>3279</v>
      </c>
      <c r="G45" s="14" t="s">
        <v>12</v>
      </c>
      <c r="H45" s="15">
        <v>0.8</v>
      </c>
      <c r="I45" s="16" t="s">
        <v>19</v>
      </c>
      <c r="J45" s="13" t="s">
        <v>3280</v>
      </c>
      <c r="K45" s="165" t="s">
        <v>3227</v>
      </c>
      <c r="L45" s="288" t="s">
        <v>109</v>
      </c>
      <c r="M45" s="85">
        <v>0.2</v>
      </c>
      <c r="N45" s="15">
        <f t="shared" ref="N45:N47" si="29">IF(K45="Detected", 0.99,0)</f>
        <v>0</v>
      </c>
      <c r="O45" s="78">
        <f t="shared" ref="O45:O47" si="30">IF(I45="Safe", M45*H45,0)</f>
        <v>0.16000000000000003</v>
      </c>
      <c r="P45" s="78">
        <f t="shared" ref="P45:P47" si="31">IF(I45="Dangerous",M45*H45*N45,0)</f>
        <v>0</v>
      </c>
      <c r="Q45" s="153">
        <f t="shared" ref="Q45:Q47" si="32">IF(P45=0,0,M45*H45*(1-N45))</f>
        <v>0</v>
      </c>
      <c r="R45" s="238"/>
    </row>
    <row r="46" spans="2:18" s="3" customFormat="1" ht="27.95" customHeight="1">
      <c r="B46" s="236"/>
      <c r="C46" s="241"/>
      <c r="D46" s="20"/>
      <c r="E46" s="21"/>
      <c r="F46" s="31"/>
      <c r="G46" s="14" t="s">
        <v>13</v>
      </c>
      <c r="H46" s="15">
        <v>0.1</v>
      </c>
      <c r="I46" s="16" t="s">
        <v>3231</v>
      </c>
      <c r="J46" s="13" t="s">
        <v>3221</v>
      </c>
      <c r="K46" s="165" t="s">
        <v>3223</v>
      </c>
      <c r="L46" s="287" t="s">
        <v>3305</v>
      </c>
      <c r="M46" s="85">
        <f t="shared" si="28"/>
        <v>0.2</v>
      </c>
      <c r="N46" s="15">
        <f t="shared" si="29"/>
        <v>0.99</v>
      </c>
      <c r="O46" s="78">
        <f t="shared" si="30"/>
        <v>0</v>
      </c>
      <c r="P46" s="78">
        <f t="shared" si="31"/>
        <v>1.9800000000000005E-2</v>
      </c>
      <c r="Q46" s="153">
        <f t="shared" si="32"/>
        <v>2.0000000000000023E-4</v>
      </c>
      <c r="R46" s="238"/>
    </row>
    <row r="47" spans="2:18" s="3" customFormat="1" ht="27.95" customHeight="1">
      <c r="B47" s="236"/>
      <c r="C47" s="241"/>
      <c r="D47" s="22"/>
      <c r="E47" s="23"/>
      <c r="F47" s="24"/>
      <c r="G47" s="14" t="s">
        <v>14</v>
      </c>
      <c r="H47" s="15">
        <v>0.1</v>
      </c>
      <c r="I47" s="16" t="s">
        <v>3226</v>
      </c>
      <c r="J47" s="13" t="s">
        <v>3280</v>
      </c>
      <c r="K47" s="165" t="s">
        <v>3227</v>
      </c>
      <c r="L47" s="288" t="s">
        <v>109</v>
      </c>
      <c r="M47" s="85">
        <f t="shared" si="28"/>
        <v>0.2</v>
      </c>
      <c r="N47" s="15">
        <f t="shared" si="29"/>
        <v>0</v>
      </c>
      <c r="O47" s="78">
        <f t="shared" si="30"/>
        <v>2.0000000000000004E-2</v>
      </c>
      <c r="P47" s="78">
        <f t="shared" si="31"/>
        <v>0</v>
      </c>
      <c r="Q47" s="153">
        <f t="shared" si="32"/>
        <v>0</v>
      </c>
      <c r="R47" s="238"/>
    </row>
    <row r="48" spans="2:18" s="3" customFormat="1" ht="27.95" customHeight="1">
      <c r="B48" s="236"/>
      <c r="C48" s="241"/>
      <c r="D48" s="17" t="s">
        <v>3122</v>
      </c>
      <c r="E48" s="18" t="s">
        <v>24</v>
      </c>
      <c r="F48" s="19" t="s">
        <v>3279</v>
      </c>
      <c r="G48" s="14" t="s">
        <v>12</v>
      </c>
      <c r="H48" s="15">
        <v>0.8</v>
      </c>
      <c r="I48" s="16" t="s">
        <v>19</v>
      </c>
      <c r="J48" s="13" t="s">
        <v>3280</v>
      </c>
      <c r="K48" s="165" t="s">
        <v>3227</v>
      </c>
      <c r="L48" s="288" t="s">
        <v>109</v>
      </c>
      <c r="M48" s="85">
        <v>0.2</v>
      </c>
      <c r="N48" s="15">
        <f t="shared" ref="N48:N56" si="33">IF(K48="Detected", 0.99,0)</f>
        <v>0</v>
      </c>
      <c r="O48" s="78">
        <f t="shared" ref="O48:O56" si="34">IF(I48="Safe", M48*H48,0)</f>
        <v>0.16000000000000003</v>
      </c>
      <c r="P48" s="78">
        <f t="shared" ref="P48:P56" si="35">IF(I48="Dangerous",M48*H48*N48,0)</f>
        <v>0</v>
      </c>
      <c r="Q48" s="153">
        <f t="shared" ref="Q48:Q56" si="36">IF(P48=0,0,M48*H48*(1-N48))</f>
        <v>0</v>
      </c>
      <c r="R48" s="238"/>
    </row>
    <row r="49" spans="2:18" s="3" customFormat="1" ht="27.95" customHeight="1">
      <c r="B49" s="236"/>
      <c r="C49" s="241"/>
      <c r="D49" s="20"/>
      <c r="E49" s="21"/>
      <c r="F49" s="31"/>
      <c r="G49" s="14" t="s">
        <v>13</v>
      </c>
      <c r="H49" s="15">
        <v>0.1</v>
      </c>
      <c r="I49" s="16" t="s">
        <v>3231</v>
      </c>
      <c r="J49" s="13" t="s">
        <v>3221</v>
      </c>
      <c r="K49" s="165" t="s">
        <v>3223</v>
      </c>
      <c r="L49" s="287" t="s">
        <v>3305</v>
      </c>
      <c r="M49" s="85">
        <f t="shared" si="28"/>
        <v>0.2</v>
      </c>
      <c r="N49" s="15">
        <f t="shared" si="33"/>
        <v>0.99</v>
      </c>
      <c r="O49" s="78">
        <f t="shared" si="34"/>
        <v>0</v>
      </c>
      <c r="P49" s="78">
        <f t="shared" si="35"/>
        <v>1.9800000000000005E-2</v>
      </c>
      <c r="Q49" s="153">
        <f t="shared" si="36"/>
        <v>2.0000000000000023E-4</v>
      </c>
      <c r="R49" s="238"/>
    </row>
    <row r="50" spans="2:18" s="3" customFormat="1" ht="27.95" customHeight="1">
      <c r="B50" s="236"/>
      <c r="C50" s="241"/>
      <c r="D50" s="22"/>
      <c r="E50" s="23"/>
      <c r="F50" s="24"/>
      <c r="G50" s="14" t="s">
        <v>14</v>
      </c>
      <c r="H50" s="15">
        <v>0.1</v>
      </c>
      <c r="I50" s="16" t="s">
        <v>3226</v>
      </c>
      <c r="J50" s="13" t="s">
        <v>3280</v>
      </c>
      <c r="K50" s="165" t="s">
        <v>3227</v>
      </c>
      <c r="L50" s="288" t="s">
        <v>109</v>
      </c>
      <c r="M50" s="85">
        <f t="shared" si="28"/>
        <v>0.2</v>
      </c>
      <c r="N50" s="15">
        <f t="shared" si="33"/>
        <v>0</v>
      </c>
      <c r="O50" s="78">
        <f t="shared" si="34"/>
        <v>2.0000000000000004E-2</v>
      </c>
      <c r="P50" s="78">
        <f t="shared" si="35"/>
        <v>0</v>
      </c>
      <c r="Q50" s="153">
        <f t="shared" si="36"/>
        <v>0</v>
      </c>
      <c r="R50" s="238"/>
    </row>
    <row r="51" spans="2:18" s="3" customFormat="1" ht="27.95" customHeight="1">
      <c r="B51" s="236"/>
      <c r="C51" s="241"/>
      <c r="D51" s="17" t="s">
        <v>3281</v>
      </c>
      <c r="E51" s="18" t="s">
        <v>22</v>
      </c>
      <c r="F51" s="19" t="s">
        <v>3282</v>
      </c>
      <c r="G51" s="14" t="s">
        <v>12</v>
      </c>
      <c r="H51" s="15">
        <v>0.4</v>
      </c>
      <c r="I51" s="16" t="s">
        <v>19</v>
      </c>
      <c r="J51" s="13" t="s">
        <v>80</v>
      </c>
      <c r="K51" s="165" t="s">
        <v>18</v>
      </c>
      <c r="L51" s="66" t="s">
        <v>109</v>
      </c>
      <c r="M51" s="85">
        <v>2</v>
      </c>
      <c r="N51" s="15">
        <f t="shared" si="33"/>
        <v>0</v>
      </c>
      <c r="O51" s="78">
        <f t="shared" si="34"/>
        <v>0.8</v>
      </c>
      <c r="P51" s="78">
        <f t="shared" si="35"/>
        <v>0</v>
      </c>
      <c r="Q51" s="153">
        <f t="shared" si="36"/>
        <v>0</v>
      </c>
      <c r="R51" s="238"/>
    </row>
    <row r="52" spans="2:18" s="3" customFormat="1" ht="27.95" customHeight="1">
      <c r="B52" s="236"/>
      <c r="C52" s="241"/>
      <c r="D52" s="20"/>
      <c r="E52" s="21"/>
      <c r="F52" s="31"/>
      <c r="G52" s="14" t="s">
        <v>13</v>
      </c>
      <c r="H52" s="15">
        <v>0.4</v>
      </c>
      <c r="I52" s="16" t="s">
        <v>25</v>
      </c>
      <c r="J52" s="13" t="s">
        <v>3221</v>
      </c>
      <c r="K52" s="165" t="s">
        <v>28</v>
      </c>
      <c r="L52" s="287" t="s">
        <v>3305</v>
      </c>
      <c r="M52" s="85">
        <f t="shared" ref="M52:M53" si="37">M51</f>
        <v>2</v>
      </c>
      <c r="N52" s="15">
        <f t="shared" si="33"/>
        <v>0.99</v>
      </c>
      <c r="O52" s="78">
        <f t="shared" si="34"/>
        <v>0</v>
      </c>
      <c r="P52" s="78">
        <f t="shared" si="35"/>
        <v>0.79200000000000004</v>
      </c>
      <c r="Q52" s="153">
        <f t="shared" si="36"/>
        <v>8.0000000000000071E-3</v>
      </c>
      <c r="R52" s="238"/>
    </row>
    <row r="53" spans="2:18" s="3" customFormat="1" ht="27.95" customHeight="1">
      <c r="B53" s="236"/>
      <c r="C53" s="241"/>
      <c r="D53" s="22"/>
      <c r="E53" s="23"/>
      <c r="F53" s="24"/>
      <c r="G53" s="14" t="s">
        <v>14</v>
      </c>
      <c r="H53" s="15">
        <v>0.2</v>
      </c>
      <c r="I53" s="16" t="s">
        <v>19</v>
      </c>
      <c r="J53" s="13" t="s">
        <v>80</v>
      </c>
      <c r="K53" s="165" t="s">
        <v>18</v>
      </c>
      <c r="L53" s="66" t="s">
        <v>109</v>
      </c>
      <c r="M53" s="85">
        <f t="shared" si="37"/>
        <v>2</v>
      </c>
      <c r="N53" s="15">
        <f t="shared" si="33"/>
        <v>0</v>
      </c>
      <c r="O53" s="78">
        <f t="shared" si="34"/>
        <v>0.4</v>
      </c>
      <c r="P53" s="78">
        <f t="shared" si="35"/>
        <v>0</v>
      </c>
      <c r="Q53" s="153">
        <f t="shared" si="36"/>
        <v>0</v>
      </c>
      <c r="R53" s="238"/>
    </row>
    <row r="54" spans="2:18" s="3" customFormat="1" ht="27.95" customHeight="1">
      <c r="B54" s="236"/>
      <c r="C54" s="241"/>
      <c r="D54" s="17" t="s">
        <v>3124</v>
      </c>
      <c r="E54" s="18" t="s">
        <v>24</v>
      </c>
      <c r="F54" s="19" t="s">
        <v>3279</v>
      </c>
      <c r="G54" s="14" t="s">
        <v>12</v>
      </c>
      <c r="H54" s="15">
        <v>0.8</v>
      </c>
      <c r="I54" s="16" t="s">
        <v>19</v>
      </c>
      <c r="J54" s="13" t="s">
        <v>3280</v>
      </c>
      <c r="K54" s="165" t="s">
        <v>3227</v>
      </c>
      <c r="L54" s="288" t="s">
        <v>109</v>
      </c>
      <c r="M54" s="85">
        <v>0.2</v>
      </c>
      <c r="N54" s="15">
        <f t="shared" si="33"/>
        <v>0</v>
      </c>
      <c r="O54" s="78">
        <f t="shared" si="34"/>
        <v>0.16000000000000003</v>
      </c>
      <c r="P54" s="78">
        <f t="shared" si="35"/>
        <v>0</v>
      </c>
      <c r="Q54" s="153">
        <f t="shared" si="36"/>
        <v>0</v>
      </c>
      <c r="R54" s="238"/>
    </row>
    <row r="55" spans="2:18" s="3" customFormat="1" ht="27.95" customHeight="1">
      <c r="B55" s="236"/>
      <c r="C55" s="241"/>
      <c r="D55" s="20"/>
      <c r="E55" s="21"/>
      <c r="F55" s="31"/>
      <c r="G55" s="14" t="s">
        <v>13</v>
      </c>
      <c r="H55" s="15">
        <v>0.1</v>
      </c>
      <c r="I55" s="16" t="s">
        <v>3231</v>
      </c>
      <c r="J55" s="13" t="s">
        <v>3221</v>
      </c>
      <c r="K55" s="165" t="s">
        <v>3223</v>
      </c>
      <c r="L55" s="287" t="s">
        <v>3305</v>
      </c>
      <c r="M55" s="85">
        <f t="shared" ref="M55:M59" si="38">M54</f>
        <v>0.2</v>
      </c>
      <c r="N55" s="15">
        <f t="shared" si="33"/>
        <v>0.99</v>
      </c>
      <c r="O55" s="78">
        <f t="shared" si="34"/>
        <v>0</v>
      </c>
      <c r="P55" s="78">
        <f t="shared" si="35"/>
        <v>1.9800000000000005E-2</v>
      </c>
      <c r="Q55" s="153">
        <f t="shared" si="36"/>
        <v>2.0000000000000023E-4</v>
      </c>
      <c r="R55" s="238"/>
    </row>
    <row r="56" spans="2:18" s="3" customFormat="1" ht="27.95" customHeight="1">
      <c r="B56" s="236"/>
      <c r="C56" s="241"/>
      <c r="D56" s="22"/>
      <c r="E56" s="23"/>
      <c r="F56" s="24"/>
      <c r="G56" s="14" t="s">
        <v>14</v>
      </c>
      <c r="H56" s="15">
        <v>0.1</v>
      </c>
      <c r="I56" s="16" t="s">
        <v>3226</v>
      </c>
      <c r="J56" s="13" t="s">
        <v>3280</v>
      </c>
      <c r="K56" s="165" t="s">
        <v>3227</v>
      </c>
      <c r="L56" s="288" t="s">
        <v>109</v>
      </c>
      <c r="M56" s="85">
        <f t="shared" si="38"/>
        <v>0.2</v>
      </c>
      <c r="N56" s="15">
        <f t="shared" si="33"/>
        <v>0</v>
      </c>
      <c r="O56" s="78">
        <f t="shared" si="34"/>
        <v>2.0000000000000004E-2</v>
      </c>
      <c r="P56" s="78">
        <f t="shared" si="35"/>
        <v>0</v>
      </c>
      <c r="Q56" s="153">
        <f t="shared" si="36"/>
        <v>0</v>
      </c>
      <c r="R56" s="238"/>
    </row>
    <row r="57" spans="2:18" s="3" customFormat="1" ht="27.95" customHeight="1">
      <c r="B57" s="236"/>
      <c r="C57" s="241"/>
      <c r="D57" s="17" t="s">
        <v>3283</v>
      </c>
      <c r="E57" s="18" t="s">
        <v>24</v>
      </c>
      <c r="F57" s="19" t="s">
        <v>3279</v>
      </c>
      <c r="G57" s="14" t="s">
        <v>12</v>
      </c>
      <c r="H57" s="15">
        <v>0.8</v>
      </c>
      <c r="I57" s="16" t="s">
        <v>19</v>
      </c>
      <c r="J57" s="13" t="s">
        <v>3280</v>
      </c>
      <c r="K57" s="165" t="s">
        <v>3227</v>
      </c>
      <c r="L57" s="288" t="s">
        <v>109</v>
      </c>
      <c r="M57" s="85">
        <v>0.2</v>
      </c>
      <c r="N57" s="15">
        <f t="shared" ref="N57:N62" si="39">IF(K57="Detected", 0.99,0)</f>
        <v>0</v>
      </c>
      <c r="O57" s="78">
        <f t="shared" ref="O57:O62" si="40">IF(I57="Safe", M57*H57,0)</f>
        <v>0.16000000000000003</v>
      </c>
      <c r="P57" s="78">
        <f t="shared" ref="P57:P62" si="41">IF(I57="Dangerous",M57*H57*N57,0)</f>
        <v>0</v>
      </c>
      <c r="Q57" s="153">
        <f t="shared" ref="Q57:Q62" si="42">IF(P57=0,0,M57*H57*(1-N57))</f>
        <v>0</v>
      </c>
      <c r="R57" s="238"/>
    </row>
    <row r="58" spans="2:18" s="3" customFormat="1" ht="27.95" customHeight="1">
      <c r="B58" s="236"/>
      <c r="C58" s="241"/>
      <c r="D58" s="20"/>
      <c r="E58" s="21"/>
      <c r="F58" s="31"/>
      <c r="G58" s="14" t="s">
        <v>13</v>
      </c>
      <c r="H58" s="15">
        <v>0.1</v>
      </c>
      <c r="I58" s="16" t="s">
        <v>3231</v>
      </c>
      <c r="J58" s="13" t="s">
        <v>3221</v>
      </c>
      <c r="K58" s="165" t="s">
        <v>3223</v>
      </c>
      <c r="L58" s="287" t="s">
        <v>3305</v>
      </c>
      <c r="M58" s="85">
        <f t="shared" si="38"/>
        <v>0.2</v>
      </c>
      <c r="N58" s="15">
        <f t="shared" si="39"/>
        <v>0.99</v>
      </c>
      <c r="O58" s="78">
        <f t="shared" si="40"/>
        <v>0</v>
      </c>
      <c r="P58" s="78">
        <f t="shared" si="41"/>
        <v>1.9800000000000005E-2</v>
      </c>
      <c r="Q58" s="153">
        <f t="shared" si="42"/>
        <v>2.0000000000000023E-4</v>
      </c>
      <c r="R58" s="238"/>
    </row>
    <row r="59" spans="2:18" s="3" customFormat="1" ht="27.95" customHeight="1">
      <c r="B59" s="236"/>
      <c r="C59" s="241"/>
      <c r="D59" s="22"/>
      <c r="E59" s="23"/>
      <c r="F59" s="24"/>
      <c r="G59" s="14" t="s">
        <v>14</v>
      </c>
      <c r="H59" s="15">
        <v>0.1</v>
      </c>
      <c r="I59" s="16" t="s">
        <v>3226</v>
      </c>
      <c r="J59" s="13" t="s">
        <v>3280</v>
      </c>
      <c r="K59" s="165" t="s">
        <v>3227</v>
      </c>
      <c r="L59" s="288" t="s">
        <v>109</v>
      </c>
      <c r="M59" s="85">
        <f t="shared" si="38"/>
        <v>0.2</v>
      </c>
      <c r="N59" s="15">
        <f t="shared" si="39"/>
        <v>0</v>
      </c>
      <c r="O59" s="78">
        <f t="shared" si="40"/>
        <v>2.0000000000000004E-2</v>
      </c>
      <c r="P59" s="78">
        <f t="shared" si="41"/>
        <v>0</v>
      </c>
      <c r="Q59" s="153">
        <f t="shared" si="42"/>
        <v>0</v>
      </c>
      <c r="R59" s="238"/>
    </row>
    <row r="60" spans="2:18" s="3" customFormat="1" ht="27.95" customHeight="1">
      <c r="B60" s="236"/>
      <c r="C60" s="241"/>
      <c r="D60" s="17" t="s">
        <v>3284</v>
      </c>
      <c r="E60" s="18" t="s">
        <v>22</v>
      </c>
      <c r="F60" s="19" t="s">
        <v>3282</v>
      </c>
      <c r="G60" s="14" t="s">
        <v>12</v>
      </c>
      <c r="H60" s="15">
        <v>0.4</v>
      </c>
      <c r="I60" s="16" t="s">
        <v>19</v>
      </c>
      <c r="J60" s="13" t="s">
        <v>80</v>
      </c>
      <c r="K60" s="165" t="s">
        <v>18</v>
      </c>
      <c r="L60" s="66" t="s">
        <v>109</v>
      </c>
      <c r="M60" s="85">
        <v>2</v>
      </c>
      <c r="N60" s="15">
        <f t="shared" si="39"/>
        <v>0</v>
      </c>
      <c r="O60" s="78">
        <f t="shared" si="40"/>
        <v>0.8</v>
      </c>
      <c r="P60" s="78">
        <f t="shared" si="41"/>
        <v>0</v>
      </c>
      <c r="Q60" s="153">
        <f t="shared" si="42"/>
        <v>0</v>
      </c>
      <c r="R60" s="238"/>
    </row>
    <row r="61" spans="2:18" s="3" customFormat="1" ht="27.95" customHeight="1">
      <c r="B61" s="236"/>
      <c r="C61" s="241"/>
      <c r="D61" s="20"/>
      <c r="E61" s="21"/>
      <c r="F61" s="31"/>
      <c r="G61" s="14" t="s">
        <v>13</v>
      </c>
      <c r="H61" s="15">
        <v>0.4</v>
      </c>
      <c r="I61" s="16" t="s">
        <v>25</v>
      </c>
      <c r="J61" s="13" t="s">
        <v>3221</v>
      </c>
      <c r="K61" s="165" t="s">
        <v>28</v>
      </c>
      <c r="L61" s="287" t="s">
        <v>3305</v>
      </c>
      <c r="M61" s="85">
        <f t="shared" ref="M61:M62" si="43">M60</f>
        <v>2</v>
      </c>
      <c r="N61" s="15">
        <f t="shared" si="39"/>
        <v>0.99</v>
      </c>
      <c r="O61" s="78">
        <f t="shared" si="40"/>
        <v>0</v>
      </c>
      <c r="P61" s="78">
        <f t="shared" si="41"/>
        <v>0.79200000000000004</v>
      </c>
      <c r="Q61" s="153">
        <f t="shared" si="42"/>
        <v>8.0000000000000071E-3</v>
      </c>
      <c r="R61" s="238"/>
    </row>
    <row r="62" spans="2:18" s="3" customFormat="1" ht="27.95" customHeight="1">
      <c r="B62" s="236"/>
      <c r="C62" s="241"/>
      <c r="D62" s="22"/>
      <c r="E62" s="23"/>
      <c r="F62" s="24"/>
      <c r="G62" s="14" t="s">
        <v>14</v>
      </c>
      <c r="H62" s="15">
        <v>0.2</v>
      </c>
      <c r="I62" s="16" t="s">
        <v>19</v>
      </c>
      <c r="J62" s="13" t="s">
        <v>80</v>
      </c>
      <c r="K62" s="165" t="s">
        <v>18</v>
      </c>
      <c r="L62" s="66" t="s">
        <v>109</v>
      </c>
      <c r="M62" s="85">
        <f t="shared" si="43"/>
        <v>2</v>
      </c>
      <c r="N62" s="15">
        <f t="shared" si="39"/>
        <v>0</v>
      </c>
      <c r="O62" s="78">
        <f t="shared" si="40"/>
        <v>0.4</v>
      </c>
      <c r="P62" s="78">
        <f t="shared" si="41"/>
        <v>0</v>
      </c>
      <c r="Q62" s="153">
        <f t="shared" si="42"/>
        <v>0</v>
      </c>
      <c r="R62" s="238"/>
    </row>
    <row r="63" spans="2:18" s="3" customFormat="1" ht="27.95" customHeight="1">
      <c r="B63" s="236"/>
      <c r="C63" s="241"/>
      <c r="D63" s="17" t="s">
        <v>3125</v>
      </c>
      <c r="E63" s="18" t="s">
        <v>24</v>
      </c>
      <c r="F63" s="19" t="s">
        <v>3126</v>
      </c>
      <c r="G63" s="14" t="s">
        <v>12</v>
      </c>
      <c r="H63" s="15">
        <v>0.8</v>
      </c>
      <c r="I63" s="16" t="s">
        <v>25</v>
      </c>
      <c r="J63" s="13" t="s">
        <v>3224</v>
      </c>
      <c r="K63" s="165" t="s">
        <v>28</v>
      </c>
      <c r="L63" s="287" t="s">
        <v>3305</v>
      </c>
      <c r="M63" s="85">
        <v>0.2</v>
      </c>
      <c r="N63" s="15">
        <f t="shared" ref="N63:N65" si="44">IF(K63="Detected", 0.99,0)</f>
        <v>0.99</v>
      </c>
      <c r="O63" s="78">
        <f t="shared" ref="O63:O65" si="45">IF(I63="Safe", M63*H63,0)</f>
        <v>0</v>
      </c>
      <c r="P63" s="78">
        <f t="shared" ref="P63:P65" si="46">IF(I63="Dangerous",M63*H63*N63,0)</f>
        <v>0.15840000000000004</v>
      </c>
      <c r="Q63" s="153">
        <f t="shared" ref="Q63:Q65" si="47">IF(P63=0,0,M63*H63*(1-N63))</f>
        <v>1.6000000000000018E-3</v>
      </c>
      <c r="R63" s="238"/>
    </row>
    <row r="64" spans="2:18" s="3" customFormat="1" ht="27.95" customHeight="1">
      <c r="B64" s="236"/>
      <c r="C64" s="241"/>
      <c r="D64" s="20"/>
      <c r="E64" s="21"/>
      <c r="F64" s="31"/>
      <c r="G64" s="14" t="s">
        <v>13</v>
      </c>
      <c r="H64" s="15">
        <v>0.1</v>
      </c>
      <c r="I64" s="16" t="s">
        <v>19</v>
      </c>
      <c r="J64" s="13" t="s">
        <v>80</v>
      </c>
      <c r="K64" s="165" t="s">
        <v>18</v>
      </c>
      <c r="L64" s="66" t="s">
        <v>109</v>
      </c>
      <c r="M64" s="85">
        <f t="shared" ref="M64:M74" si="48">M63</f>
        <v>0.2</v>
      </c>
      <c r="N64" s="15">
        <f t="shared" si="44"/>
        <v>0</v>
      </c>
      <c r="O64" s="78">
        <f t="shared" si="45"/>
        <v>2.0000000000000004E-2</v>
      </c>
      <c r="P64" s="78">
        <f t="shared" si="46"/>
        <v>0</v>
      </c>
      <c r="Q64" s="153">
        <f t="shared" si="47"/>
        <v>0</v>
      </c>
      <c r="R64" s="238"/>
    </row>
    <row r="65" spans="2:18" s="3" customFormat="1" ht="27.95" customHeight="1">
      <c r="B65" s="236"/>
      <c r="C65" s="241"/>
      <c r="D65" s="22"/>
      <c r="E65" s="23"/>
      <c r="F65" s="24"/>
      <c r="G65" s="14" t="s">
        <v>14</v>
      </c>
      <c r="H65" s="15">
        <v>0.1</v>
      </c>
      <c r="I65" s="16" t="s">
        <v>19</v>
      </c>
      <c r="J65" s="13" t="s">
        <v>80</v>
      </c>
      <c r="K65" s="165" t="s">
        <v>18</v>
      </c>
      <c r="L65" s="66" t="s">
        <v>109</v>
      </c>
      <c r="M65" s="85">
        <f t="shared" si="48"/>
        <v>0.2</v>
      </c>
      <c r="N65" s="15">
        <f t="shared" si="44"/>
        <v>0</v>
      </c>
      <c r="O65" s="78">
        <f t="shared" si="45"/>
        <v>2.0000000000000004E-2</v>
      </c>
      <c r="P65" s="78">
        <f t="shared" si="46"/>
        <v>0</v>
      </c>
      <c r="Q65" s="153">
        <f t="shared" si="47"/>
        <v>0</v>
      </c>
      <c r="R65" s="238"/>
    </row>
    <row r="66" spans="2:18" s="3" customFormat="1" ht="27.95" customHeight="1">
      <c r="B66" s="236"/>
      <c r="C66" s="241"/>
      <c r="D66" s="17" t="s">
        <v>3127</v>
      </c>
      <c r="E66" s="18" t="s">
        <v>24</v>
      </c>
      <c r="F66" s="19" t="s">
        <v>3126</v>
      </c>
      <c r="G66" s="14" t="s">
        <v>12</v>
      </c>
      <c r="H66" s="15">
        <v>0.8</v>
      </c>
      <c r="I66" s="16" t="s">
        <v>3226</v>
      </c>
      <c r="J66" s="13" t="s">
        <v>80</v>
      </c>
      <c r="K66" s="165" t="s">
        <v>3227</v>
      </c>
      <c r="L66" s="166" t="s">
        <v>3228</v>
      </c>
      <c r="M66" s="85">
        <v>0.2</v>
      </c>
      <c r="N66" s="15">
        <f t="shared" ref="N66:N71" si="49">IF(K66="Detected", 0.99,0)</f>
        <v>0</v>
      </c>
      <c r="O66" s="78">
        <f t="shared" ref="O66:O71" si="50">IF(I66="Safe", M66*H66,0)</f>
        <v>0.16000000000000003</v>
      </c>
      <c r="P66" s="78">
        <f t="shared" ref="P66:P71" si="51">IF(I66="Dangerous",M66*H66*N66,0)</f>
        <v>0</v>
      </c>
      <c r="Q66" s="153">
        <f t="shared" ref="Q66:Q71" si="52">IF(P66=0,0,M66*H66*(1-N66))</f>
        <v>0</v>
      </c>
      <c r="R66" s="238"/>
    </row>
    <row r="67" spans="2:18" s="3" customFormat="1" ht="27.95" customHeight="1">
      <c r="B67" s="236"/>
      <c r="C67" s="241"/>
      <c r="D67" s="20"/>
      <c r="E67" s="21"/>
      <c r="F67" s="31"/>
      <c r="G67" s="14" t="s">
        <v>13</v>
      </c>
      <c r="H67" s="15">
        <v>0.1</v>
      </c>
      <c r="I67" s="16" t="s">
        <v>19</v>
      </c>
      <c r="J67" s="13" t="s">
        <v>80</v>
      </c>
      <c r="K67" s="165" t="s">
        <v>18</v>
      </c>
      <c r="L67" s="66" t="s">
        <v>109</v>
      </c>
      <c r="M67" s="85">
        <f t="shared" si="48"/>
        <v>0.2</v>
      </c>
      <c r="N67" s="15">
        <f t="shared" si="49"/>
        <v>0</v>
      </c>
      <c r="O67" s="78">
        <f t="shared" si="50"/>
        <v>2.0000000000000004E-2</v>
      </c>
      <c r="P67" s="78">
        <f t="shared" si="51"/>
        <v>0</v>
      </c>
      <c r="Q67" s="153">
        <f t="shared" si="52"/>
        <v>0</v>
      </c>
      <c r="R67" s="238"/>
    </row>
    <row r="68" spans="2:18" s="3" customFormat="1" ht="27.95" customHeight="1">
      <c r="B68" s="236"/>
      <c r="C68" s="241"/>
      <c r="D68" s="22"/>
      <c r="E68" s="23"/>
      <c r="F68" s="24"/>
      <c r="G68" s="14" t="s">
        <v>14</v>
      </c>
      <c r="H68" s="15">
        <v>0.1</v>
      </c>
      <c r="I68" s="16" t="s">
        <v>19</v>
      </c>
      <c r="J68" s="13" t="s">
        <v>80</v>
      </c>
      <c r="K68" s="165" t="s">
        <v>18</v>
      </c>
      <c r="L68" s="66" t="s">
        <v>109</v>
      </c>
      <c r="M68" s="85">
        <f t="shared" si="48"/>
        <v>0.2</v>
      </c>
      <c r="N68" s="15">
        <f t="shared" si="49"/>
        <v>0</v>
      </c>
      <c r="O68" s="78">
        <f t="shared" si="50"/>
        <v>2.0000000000000004E-2</v>
      </c>
      <c r="P68" s="78">
        <f t="shared" si="51"/>
        <v>0</v>
      </c>
      <c r="Q68" s="153">
        <f t="shared" si="52"/>
        <v>0</v>
      </c>
      <c r="R68" s="238"/>
    </row>
    <row r="69" spans="2:18" s="3" customFormat="1" ht="27.95" customHeight="1">
      <c r="B69" s="236"/>
      <c r="C69" s="241"/>
      <c r="D69" s="17" t="s">
        <v>3128</v>
      </c>
      <c r="E69" s="18" t="s">
        <v>24</v>
      </c>
      <c r="F69" s="19" t="s">
        <v>3126</v>
      </c>
      <c r="G69" s="14" t="s">
        <v>12</v>
      </c>
      <c r="H69" s="15">
        <v>0.8</v>
      </c>
      <c r="I69" s="16" t="s">
        <v>3226</v>
      </c>
      <c r="J69" s="13" t="s">
        <v>80</v>
      </c>
      <c r="K69" s="165" t="s">
        <v>3227</v>
      </c>
      <c r="L69" s="166" t="s">
        <v>3228</v>
      </c>
      <c r="M69" s="85">
        <v>0.2</v>
      </c>
      <c r="N69" s="15">
        <f t="shared" si="49"/>
        <v>0</v>
      </c>
      <c r="O69" s="78">
        <f t="shared" si="50"/>
        <v>0.16000000000000003</v>
      </c>
      <c r="P69" s="78">
        <f t="shared" si="51"/>
        <v>0</v>
      </c>
      <c r="Q69" s="153">
        <f t="shared" si="52"/>
        <v>0</v>
      </c>
      <c r="R69" s="238"/>
    </row>
    <row r="70" spans="2:18" s="3" customFormat="1" ht="27.95" customHeight="1">
      <c r="B70" s="236"/>
      <c r="C70" s="241"/>
      <c r="D70" s="20"/>
      <c r="E70" s="21"/>
      <c r="F70" s="31"/>
      <c r="G70" s="14" t="s">
        <v>13</v>
      </c>
      <c r="H70" s="15">
        <v>0.1</v>
      </c>
      <c r="I70" s="16" t="s">
        <v>19</v>
      </c>
      <c r="J70" s="13" t="s">
        <v>80</v>
      </c>
      <c r="K70" s="165" t="s">
        <v>18</v>
      </c>
      <c r="L70" s="66" t="s">
        <v>109</v>
      </c>
      <c r="M70" s="85">
        <f t="shared" si="48"/>
        <v>0.2</v>
      </c>
      <c r="N70" s="15">
        <f t="shared" si="49"/>
        <v>0</v>
      </c>
      <c r="O70" s="78">
        <f t="shared" si="50"/>
        <v>2.0000000000000004E-2</v>
      </c>
      <c r="P70" s="78">
        <f t="shared" si="51"/>
        <v>0</v>
      </c>
      <c r="Q70" s="153">
        <f t="shared" si="52"/>
        <v>0</v>
      </c>
      <c r="R70" s="238"/>
    </row>
    <row r="71" spans="2:18" s="3" customFormat="1" ht="27.95" customHeight="1">
      <c r="B71" s="236"/>
      <c r="C71" s="241"/>
      <c r="D71" s="22"/>
      <c r="E71" s="23"/>
      <c r="F71" s="24"/>
      <c r="G71" s="14" t="s">
        <v>14</v>
      </c>
      <c r="H71" s="15">
        <v>0.1</v>
      </c>
      <c r="I71" s="16" t="s">
        <v>19</v>
      </c>
      <c r="J71" s="13" t="s">
        <v>80</v>
      </c>
      <c r="K71" s="165" t="s">
        <v>18</v>
      </c>
      <c r="L71" s="66" t="s">
        <v>109</v>
      </c>
      <c r="M71" s="85">
        <f t="shared" si="48"/>
        <v>0.2</v>
      </c>
      <c r="N71" s="15">
        <f t="shared" si="49"/>
        <v>0</v>
      </c>
      <c r="O71" s="78">
        <f t="shared" si="50"/>
        <v>2.0000000000000004E-2</v>
      </c>
      <c r="P71" s="78">
        <f t="shared" si="51"/>
        <v>0</v>
      </c>
      <c r="Q71" s="153">
        <f t="shared" si="52"/>
        <v>0</v>
      </c>
      <c r="R71" s="238"/>
    </row>
    <row r="72" spans="2:18" s="3" customFormat="1" ht="27.95" customHeight="1">
      <c r="B72" s="236"/>
      <c r="C72" s="241"/>
      <c r="D72" s="17" t="s">
        <v>3129</v>
      </c>
      <c r="E72" s="18" t="s">
        <v>24</v>
      </c>
      <c r="F72" s="19" t="s">
        <v>3130</v>
      </c>
      <c r="G72" s="14" t="s">
        <v>12</v>
      </c>
      <c r="H72" s="15">
        <v>0.8</v>
      </c>
      <c r="I72" s="16" t="s">
        <v>25</v>
      </c>
      <c r="J72" s="13" t="s">
        <v>3224</v>
      </c>
      <c r="K72" s="165" t="s">
        <v>28</v>
      </c>
      <c r="L72" s="287" t="s">
        <v>3305</v>
      </c>
      <c r="M72" s="85">
        <v>0.2</v>
      </c>
      <c r="N72" s="15">
        <f t="shared" ref="N72:N77" si="53">IF(K72="Detected", 0.99,0)</f>
        <v>0.99</v>
      </c>
      <c r="O72" s="78">
        <f t="shared" ref="O72:O77" si="54">IF(I72="Safe", M72*H72,0)</f>
        <v>0</v>
      </c>
      <c r="P72" s="78">
        <f t="shared" ref="P72:P77" si="55">IF(I72="Dangerous",M72*H72*N72,0)</f>
        <v>0.15840000000000004</v>
      </c>
      <c r="Q72" s="153">
        <f t="shared" ref="Q72:Q77" si="56">IF(P72=0,0,M72*H72*(1-N72))</f>
        <v>1.6000000000000018E-3</v>
      </c>
      <c r="R72" s="238"/>
    </row>
    <row r="73" spans="2:18" s="3" customFormat="1" ht="27.95" customHeight="1">
      <c r="B73" s="236"/>
      <c r="C73" s="241"/>
      <c r="D73" s="20"/>
      <c r="E73" s="21"/>
      <c r="F73" s="31"/>
      <c r="G73" s="14" t="s">
        <v>13</v>
      </c>
      <c r="H73" s="15">
        <v>0.1</v>
      </c>
      <c r="I73" s="16" t="s">
        <v>19</v>
      </c>
      <c r="J73" s="13" t="s">
        <v>80</v>
      </c>
      <c r="K73" s="165" t="s">
        <v>18</v>
      </c>
      <c r="L73" s="66" t="s">
        <v>109</v>
      </c>
      <c r="M73" s="85">
        <f t="shared" si="48"/>
        <v>0.2</v>
      </c>
      <c r="N73" s="15">
        <f t="shared" si="53"/>
        <v>0</v>
      </c>
      <c r="O73" s="78">
        <f t="shared" si="54"/>
        <v>2.0000000000000004E-2</v>
      </c>
      <c r="P73" s="78">
        <f t="shared" si="55"/>
        <v>0</v>
      </c>
      <c r="Q73" s="153">
        <f t="shared" si="56"/>
        <v>0</v>
      </c>
      <c r="R73" s="238"/>
    </row>
    <row r="74" spans="2:18" s="3" customFormat="1" ht="27.95" customHeight="1">
      <c r="B74" s="236"/>
      <c r="C74" s="241"/>
      <c r="D74" s="22"/>
      <c r="E74" s="23"/>
      <c r="F74" s="24"/>
      <c r="G74" s="14" t="s">
        <v>14</v>
      </c>
      <c r="H74" s="15">
        <v>0.1</v>
      </c>
      <c r="I74" s="16" t="s">
        <v>19</v>
      </c>
      <c r="J74" s="13" t="s">
        <v>80</v>
      </c>
      <c r="K74" s="165" t="s">
        <v>18</v>
      </c>
      <c r="L74" s="66" t="s">
        <v>109</v>
      </c>
      <c r="M74" s="85">
        <f t="shared" si="48"/>
        <v>0.2</v>
      </c>
      <c r="N74" s="15">
        <f t="shared" si="53"/>
        <v>0</v>
      </c>
      <c r="O74" s="78">
        <f t="shared" si="54"/>
        <v>2.0000000000000004E-2</v>
      </c>
      <c r="P74" s="78">
        <f t="shared" si="55"/>
        <v>0</v>
      </c>
      <c r="Q74" s="153">
        <f t="shared" si="56"/>
        <v>0</v>
      </c>
      <c r="R74" s="238"/>
    </row>
    <row r="75" spans="2:18" s="3" customFormat="1" ht="27.95" customHeight="1">
      <c r="B75" s="236"/>
      <c r="C75" s="241"/>
      <c r="D75" s="17" t="s">
        <v>3131</v>
      </c>
      <c r="E75" s="18" t="s">
        <v>22</v>
      </c>
      <c r="F75" s="19" t="s">
        <v>3123</v>
      </c>
      <c r="G75" s="14" t="s">
        <v>12</v>
      </c>
      <c r="H75" s="15">
        <v>0.4</v>
      </c>
      <c r="I75" s="16" t="s">
        <v>19</v>
      </c>
      <c r="J75" s="13" t="s">
        <v>80</v>
      </c>
      <c r="K75" s="165" t="s">
        <v>18</v>
      </c>
      <c r="L75" s="66" t="s">
        <v>109</v>
      </c>
      <c r="M75" s="85">
        <v>2</v>
      </c>
      <c r="N75" s="15">
        <f t="shared" si="53"/>
        <v>0</v>
      </c>
      <c r="O75" s="78">
        <f t="shared" si="54"/>
        <v>0.8</v>
      </c>
      <c r="P75" s="78">
        <f t="shared" si="55"/>
        <v>0</v>
      </c>
      <c r="Q75" s="153">
        <f t="shared" si="56"/>
        <v>0</v>
      </c>
      <c r="R75" s="113"/>
    </row>
    <row r="76" spans="2:18" s="3" customFormat="1" ht="27.95" customHeight="1">
      <c r="B76" s="236"/>
      <c r="C76" s="241"/>
      <c r="D76" s="20"/>
      <c r="E76" s="21"/>
      <c r="F76" s="31"/>
      <c r="G76" s="14" t="s">
        <v>13</v>
      </c>
      <c r="H76" s="15">
        <v>0.4</v>
      </c>
      <c r="I76" s="16" t="s">
        <v>25</v>
      </c>
      <c r="J76" s="13" t="s">
        <v>3229</v>
      </c>
      <c r="K76" s="165" t="s">
        <v>28</v>
      </c>
      <c r="L76" s="13" t="s">
        <v>1921</v>
      </c>
      <c r="M76" s="85">
        <f t="shared" ref="M76:M80" si="57">M75</f>
        <v>2</v>
      </c>
      <c r="N76" s="15">
        <f t="shared" si="53"/>
        <v>0.99</v>
      </c>
      <c r="O76" s="78">
        <f t="shared" si="54"/>
        <v>0</v>
      </c>
      <c r="P76" s="78">
        <f t="shared" si="55"/>
        <v>0.79200000000000004</v>
      </c>
      <c r="Q76" s="153">
        <f t="shared" si="56"/>
        <v>8.0000000000000071E-3</v>
      </c>
      <c r="R76" s="113"/>
    </row>
    <row r="77" spans="2:18" s="3" customFormat="1" ht="27.95" customHeight="1">
      <c r="B77" s="236"/>
      <c r="C77" s="241"/>
      <c r="D77" s="22"/>
      <c r="E77" s="23"/>
      <c r="F77" s="24"/>
      <c r="G77" s="14" t="s">
        <v>14</v>
      </c>
      <c r="H77" s="15">
        <v>0.2</v>
      </c>
      <c r="I77" s="16" t="s">
        <v>19</v>
      </c>
      <c r="J77" s="13" t="s">
        <v>80</v>
      </c>
      <c r="K77" s="165" t="s">
        <v>18</v>
      </c>
      <c r="L77" s="66" t="s">
        <v>109</v>
      </c>
      <c r="M77" s="85">
        <f t="shared" si="57"/>
        <v>2</v>
      </c>
      <c r="N77" s="15">
        <f t="shared" si="53"/>
        <v>0</v>
      </c>
      <c r="O77" s="78">
        <f t="shared" si="54"/>
        <v>0.4</v>
      </c>
      <c r="P77" s="78">
        <f t="shared" si="55"/>
        <v>0</v>
      </c>
      <c r="Q77" s="153">
        <f t="shared" si="56"/>
        <v>0</v>
      </c>
      <c r="R77" s="113"/>
    </row>
    <row r="78" spans="2:18" s="3" customFormat="1" ht="27.95" customHeight="1">
      <c r="B78" s="236"/>
      <c r="C78" s="241"/>
      <c r="D78" s="17" t="s">
        <v>3132</v>
      </c>
      <c r="E78" s="18" t="s">
        <v>22</v>
      </c>
      <c r="F78" s="19" t="s">
        <v>3133</v>
      </c>
      <c r="G78" s="14" t="s">
        <v>12</v>
      </c>
      <c r="H78" s="15">
        <v>0.4</v>
      </c>
      <c r="I78" s="16" t="s">
        <v>19</v>
      </c>
      <c r="J78" s="13" t="s">
        <v>80</v>
      </c>
      <c r="K78" s="165" t="s">
        <v>18</v>
      </c>
      <c r="L78" s="66" t="s">
        <v>109</v>
      </c>
      <c r="M78" s="85">
        <v>2</v>
      </c>
      <c r="N78" s="15">
        <f t="shared" ref="N78:N86" si="58">IF(K78="Detected", 0.99,0)</f>
        <v>0</v>
      </c>
      <c r="O78" s="78">
        <f t="shared" ref="O78:O86" si="59">IF(I78="Safe", M78*H78,0)</f>
        <v>0.8</v>
      </c>
      <c r="P78" s="78">
        <f t="shared" ref="P78:P86" si="60">IF(I78="Dangerous",M78*H78*N78,0)</f>
        <v>0</v>
      </c>
      <c r="Q78" s="153">
        <f t="shared" ref="Q78:Q86" si="61">IF(P78=0,0,M78*H78*(1-N78))</f>
        <v>0</v>
      </c>
      <c r="R78" s="113"/>
    </row>
    <row r="79" spans="2:18" s="3" customFormat="1" ht="27.95" customHeight="1">
      <c r="B79" s="236"/>
      <c r="C79" s="241"/>
      <c r="D79" s="20"/>
      <c r="E79" s="21"/>
      <c r="F79" s="31"/>
      <c r="G79" s="14" t="s">
        <v>13</v>
      </c>
      <c r="H79" s="15">
        <v>0.4</v>
      </c>
      <c r="I79" s="16" t="s">
        <v>25</v>
      </c>
      <c r="J79" s="13" t="s">
        <v>3229</v>
      </c>
      <c r="K79" s="165" t="s">
        <v>28</v>
      </c>
      <c r="L79" s="13" t="s">
        <v>1921</v>
      </c>
      <c r="M79" s="85">
        <f t="shared" si="57"/>
        <v>2</v>
      </c>
      <c r="N79" s="15">
        <f t="shared" si="58"/>
        <v>0.99</v>
      </c>
      <c r="O79" s="78">
        <f t="shared" si="59"/>
        <v>0</v>
      </c>
      <c r="P79" s="78">
        <f t="shared" si="60"/>
        <v>0.79200000000000004</v>
      </c>
      <c r="Q79" s="153">
        <f t="shared" si="61"/>
        <v>8.0000000000000071E-3</v>
      </c>
      <c r="R79" s="113"/>
    </row>
    <row r="80" spans="2:18" s="3" customFormat="1" ht="27.95" customHeight="1">
      <c r="B80" s="236"/>
      <c r="C80" s="241"/>
      <c r="D80" s="22"/>
      <c r="E80" s="23"/>
      <c r="F80" s="24"/>
      <c r="G80" s="14" t="s">
        <v>14</v>
      </c>
      <c r="H80" s="15">
        <v>0.2</v>
      </c>
      <c r="I80" s="16" t="s">
        <v>19</v>
      </c>
      <c r="J80" s="13" t="s">
        <v>80</v>
      </c>
      <c r="K80" s="165" t="s">
        <v>18</v>
      </c>
      <c r="L80" s="66" t="s">
        <v>109</v>
      </c>
      <c r="M80" s="85">
        <f t="shared" si="57"/>
        <v>2</v>
      </c>
      <c r="N80" s="15">
        <f t="shared" si="58"/>
        <v>0</v>
      </c>
      <c r="O80" s="78">
        <f t="shared" si="59"/>
        <v>0.4</v>
      </c>
      <c r="P80" s="78">
        <f t="shared" si="60"/>
        <v>0</v>
      </c>
      <c r="Q80" s="153">
        <f t="shared" si="61"/>
        <v>0</v>
      </c>
      <c r="R80" s="113"/>
    </row>
    <row r="81" spans="2:18" s="3" customFormat="1" ht="27.95" customHeight="1">
      <c r="B81" s="236"/>
      <c r="C81" s="241"/>
      <c r="D81" s="17" t="s">
        <v>3134</v>
      </c>
      <c r="E81" s="18" t="s">
        <v>97</v>
      </c>
      <c r="F81" s="19" t="s">
        <v>3135</v>
      </c>
      <c r="G81" s="163" t="s">
        <v>12</v>
      </c>
      <c r="H81" s="15">
        <v>0.8</v>
      </c>
      <c r="I81" s="16" t="s">
        <v>25</v>
      </c>
      <c r="J81" s="13" t="s">
        <v>3224</v>
      </c>
      <c r="K81" s="165" t="s">
        <v>28</v>
      </c>
      <c r="L81" s="287" t="s">
        <v>3305</v>
      </c>
      <c r="M81" s="85">
        <v>3</v>
      </c>
      <c r="N81" s="15">
        <f t="shared" si="58"/>
        <v>0.99</v>
      </c>
      <c r="O81" s="78">
        <f t="shared" si="59"/>
        <v>0</v>
      </c>
      <c r="P81" s="78">
        <f t="shared" si="60"/>
        <v>2.3760000000000003</v>
      </c>
      <c r="Q81" s="153">
        <f t="shared" si="61"/>
        <v>2.4000000000000025E-2</v>
      </c>
      <c r="R81" s="113"/>
    </row>
    <row r="82" spans="2:18" s="3" customFormat="1" ht="27.95" customHeight="1">
      <c r="B82" s="236"/>
      <c r="C82" s="241"/>
      <c r="D82" s="20"/>
      <c r="E82" s="21"/>
      <c r="F82" s="31"/>
      <c r="G82" s="163" t="s">
        <v>13</v>
      </c>
      <c r="H82" s="15">
        <v>0.1</v>
      </c>
      <c r="I82" s="16" t="s">
        <v>3226</v>
      </c>
      <c r="J82" s="13" t="s">
        <v>80</v>
      </c>
      <c r="K82" s="165" t="s">
        <v>18</v>
      </c>
      <c r="L82" s="66" t="s">
        <v>109</v>
      </c>
      <c r="M82" s="85">
        <f>M81</f>
        <v>3</v>
      </c>
      <c r="N82" s="15">
        <f t="shared" si="58"/>
        <v>0</v>
      </c>
      <c r="O82" s="78">
        <f t="shared" si="59"/>
        <v>0.30000000000000004</v>
      </c>
      <c r="P82" s="78">
        <f t="shared" si="60"/>
        <v>0</v>
      </c>
      <c r="Q82" s="153">
        <f t="shared" si="61"/>
        <v>0</v>
      </c>
      <c r="R82" s="113"/>
    </row>
    <row r="83" spans="2:18" s="3" customFormat="1" ht="27.95" customHeight="1">
      <c r="B83" s="236"/>
      <c r="C83" s="241"/>
      <c r="D83" s="20"/>
      <c r="E83" s="21"/>
      <c r="F83" s="31"/>
      <c r="G83" s="163" t="s">
        <v>55</v>
      </c>
      <c r="H83" s="15">
        <v>0.1</v>
      </c>
      <c r="I83" s="16" t="s">
        <v>3226</v>
      </c>
      <c r="J83" s="13" t="s">
        <v>80</v>
      </c>
      <c r="K83" s="165" t="s">
        <v>18</v>
      </c>
      <c r="L83" s="66" t="s">
        <v>109</v>
      </c>
      <c r="M83" s="85">
        <f>M82</f>
        <v>3</v>
      </c>
      <c r="N83" s="15">
        <f t="shared" si="58"/>
        <v>0</v>
      </c>
      <c r="O83" s="78">
        <f t="shared" si="59"/>
        <v>0.30000000000000004</v>
      </c>
      <c r="P83" s="78">
        <f t="shared" si="60"/>
        <v>0</v>
      </c>
      <c r="Q83" s="153">
        <f t="shared" si="61"/>
        <v>0</v>
      </c>
      <c r="R83" s="113"/>
    </row>
    <row r="84" spans="2:18" s="3" customFormat="1" ht="27.95" customHeight="1">
      <c r="B84" s="236"/>
      <c r="C84" s="241"/>
      <c r="D84" s="17" t="s">
        <v>3136</v>
      </c>
      <c r="E84" s="18" t="s">
        <v>22</v>
      </c>
      <c r="F84" s="19" t="s">
        <v>3123</v>
      </c>
      <c r="G84" s="14" t="s">
        <v>12</v>
      </c>
      <c r="H84" s="15">
        <v>0.4</v>
      </c>
      <c r="I84" s="16" t="s">
        <v>19</v>
      </c>
      <c r="J84" s="13" t="s">
        <v>80</v>
      </c>
      <c r="K84" s="165" t="s">
        <v>18</v>
      </c>
      <c r="L84" s="66" t="s">
        <v>109</v>
      </c>
      <c r="M84" s="85">
        <v>2</v>
      </c>
      <c r="N84" s="15">
        <f t="shared" si="58"/>
        <v>0</v>
      </c>
      <c r="O84" s="78">
        <f t="shared" si="59"/>
        <v>0.8</v>
      </c>
      <c r="P84" s="78">
        <f t="shared" si="60"/>
        <v>0</v>
      </c>
      <c r="Q84" s="153">
        <f t="shared" si="61"/>
        <v>0</v>
      </c>
      <c r="R84" s="113"/>
    </row>
    <row r="85" spans="2:18" s="3" customFormat="1" ht="27.95" customHeight="1">
      <c r="B85" s="236"/>
      <c r="C85" s="241"/>
      <c r="D85" s="20"/>
      <c r="E85" s="21"/>
      <c r="F85" s="31"/>
      <c r="G85" s="14" t="s">
        <v>13</v>
      </c>
      <c r="H85" s="15">
        <v>0.4</v>
      </c>
      <c r="I85" s="16" t="s">
        <v>25</v>
      </c>
      <c r="J85" s="13" t="s">
        <v>3230</v>
      </c>
      <c r="K85" s="165" t="s">
        <v>28</v>
      </c>
      <c r="L85" s="13" t="s">
        <v>1921</v>
      </c>
      <c r="M85" s="85">
        <f t="shared" ref="M85:M89" si="62">M84</f>
        <v>2</v>
      </c>
      <c r="N85" s="15">
        <f t="shared" si="58"/>
        <v>0.99</v>
      </c>
      <c r="O85" s="78">
        <f t="shared" si="59"/>
        <v>0</v>
      </c>
      <c r="P85" s="78">
        <f t="shared" si="60"/>
        <v>0.79200000000000004</v>
      </c>
      <c r="Q85" s="153">
        <f t="shared" si="61"/>
        <v>8.0000000000000071E-3</v>
      </c>
      <c r="R85" s="113"/>
    </row>
    <row r="86" spans="2:18" s="3" customFormat="1" ht="27.95" customHeight="1">
      <c r="B86" s="236"/>
      <c r="C86" s="241"/>
      <c r="D86" s="22"/>
      <c r="E86" s="23"/>
      <c r="F86" s="24"/>
      <c r="G86" s="14" t="s">
        <v>14</v>
      </c>
      <c r="H86" s="15">
        <v>0.2</v>
      </c>
      <c r="I86" s="16" t="s">
        <v>19</v>
      </c>
      <c r="J86" s="13" t="s">
        <v>80</v>
      </c>
      <c r="K86" s="165" t="s">
        <v>18</v>
      </c>
      <c r="L86" s="66" t="s">
        <v>109</v>
      </c>
      <c r="M86" s="85">
        <f t="shared" si="62"/>
        <v>2</v>
      </c>
      <c r="N86" s="15">
        <f t="shared" si="58"/>
        <v>0</v>
      </c>
      <c r="O86" s="78">
        <f t="shared" si="59"/>
        <v>0.4</v>
      </c>
      <c r="P86" s="78">
        <f t="shared" si="60"/>
        <v>0</v>
      </c>
      <c r="Q86" s="153">
        <f t="shared" si="61"/>
        <v>0</v>
      </c>
      <c r="R86" s="113"/>
    </row>
    <row r="87" spans="2:18" s="3" customFormat="1" ht="27.95" customHeight="1">
      <c r="B87" s="236"/>
      <c r="C87" s="241"/>
      <c r="D87" s="17" t="s">
        <v>3137</v>
      </c>
      <c r="E87" s="18" t="s">
        <v>22</v>
      </c>
      <c r="F87" s="19" t="s">
        <v>3133</v>
      </c>
      <c r="G87" s="14" t="s">
        <v>12</v>
      </c>
      <c r="H87" s="15">
        <v>0.4</v>
      </c>
      <c r="I87" s="16" t="s">
        <v>19</v>
      </c>
      <c r="J87" s="13" t="s">
        <v>80</v>
      </c>
      <c r="K87" s="165" t="s">
        <v>18</v>
      </c>
      <c r="L87" s="66" t="s">
        <v>109</v>
      </c>
      <c r="M87" s="85">
        <v>2</v>
      </c>
      <c r="N87" s="15">
        <f t="shared" ref="N87:N96" si="63">IF(K87="Detected", 0.99,0)</f>
        <v>0</v>
      </c>
      <c r="O87" s="78">
        <f t="shared" ref="O87:O96" si="64">IF(I87="Safe", M87*H87,0)</f>
        <v>0.8</v>
      </c>
      <c r="P87" s="78">
        <f t="shared" ref="P87:P96" si="65">IF(I87="Dangerous",M87*H87*N87,0)</f>
        <v>0</v>
      </c>
      <c r="Q87" s="153">
        <f t="shared" ref="Q87:Q96" si="66">IF(P87=0,0,M87*H87*(1-N87))</f>
        <v>0</v>
      </c>
      <c r="R87" s="113"/>
    </row>
    <row r="88" spans="2:18" s="3" customFormat="1" ht="27.95" customHeight="1">
      <c r="B88" s="236"/>
      <c r="C88" s="241"/>
      <c r="D88" s="20"/>
      <c r="E88" s="21"/>
      <c r="F88" s="31"/>
      <c r="G88" s="14" t="s">
        <v>13</v>
      </c>
      <c r="H88" s="15">
        <v>0.4</v>
      </c>
      <c r="I88" s="16" t="s">
        <v>25</v>
      </c>
      <c r="J88" s="13" t="s">
        <v>3230</v>
      </c>
      <c r="K88" s="165" t="s">
        <v>28</v>
      </c>
      <c r="L88" s="13" t="s">
        <v>1921</v>
      </c>
      <c r="M88" s="85">
        <f t="shared" si="62"/>
        <v>2</v>
      </c>
      <c r="N88" s="15">
        <f t="shared" si="63"/>
        <v>0.99</v>
      </c>
      <c r="O88" s="78">
        <f t="shared" si="64"/>
        <v>0</v>
      </c>
      <c r="P88" s="78">
        <f t="shared" si="65"/>
        <v>0.79200000000000004</v>
      </c>
      <c r="Q88" s="153">
        <f t="shared" si="66"/>
        <v>8.0000000000000071E-3</v>
      </c>
      <c r="R88" s="113"/>
    </row>
    <row r="89" spans="2:18" s="3" customFormat="1" ht="27.95" customHeight="1">
      <c r="B89" s="236"/>
      <c r="C89" s="241"/>
      <c r="D89" s="22"/>
      <c r="E89" s="23"/>
      <c r="F89" s="24"/>
      <c r="G89" s="14" t="s">
        <v>14</v>
      </c>
      <c r="H89" s="15">
        <v>0.2</v>
      </c>
      <c r="I89" s="16" t="s">
        <v>19</v>
      </c>
      <c r="J89" s="13" t="s">
        <v>80</v>
      </c>
      <c r="K89" s="165" t="s">
        <v>18</v>
      </c>
      <c r="L89" s="66" t="s">
        <v>109</v>
      </c>
      <c r="M89" s="85">
        <f t="shared" si="62"/>
        <v>2</v>
      </c>
      <c r="N89" s="15">
        <f t="shared" si="63"/>
        <v>0</v>
      </c>
      <c r="O89" s="78">
        <f t="shared" si="64"/>
        <v>0.4</v>
      </c>
      <c r="P89" s="78">
        <f t="shared" si="65"/>
        <v>0</v>
      </c>
      <c r="Q89" s="153">
        <f t="shared" si="66"/>
        <v>0</v>
      </c>
      <c r="R89" s="113"/>
    </row>
    <row r="90" spans="2:18" s="3" customFormat="1" ht="27.95" customHeight="1">
      <c r="B90" s="236"/>
      <c r="C90" s="241"/>
      <c r="D90" s="17" t="s">
        <v>3138</v>
      </c>
      <c r="E90" s="18" t="s">
        <v>24</v>
      </c>
      <c r="F90" s="19" t="s">
        <v>3107</v>
      </c>
      <c r="G90" s="14" t="s">
        <v>12</v>
      </c>
      <c r="H90" s="15">
        <v>0.8</v>
      </c>
      <c r="I90" s="16" t="s">
        <v>25</v>
      </c>
      <c r="J90" s="13" t="s">
        <v>3224</v>
      </c>
      <c r="K90" s="165" t="s">
        <v>28</v>
      </c>
      <c r="L90" s="287" t="s">
        <v>3305</v>
      </c>
      <c r="M90" s="85">
        <v>0.2</v>
      </c>
      <c r="N90" s="15">
        <f t="shared" si="63"/>
        <v>0.99</v>
      </c>
      <c r="O90" s="78">
        <f t="shared" si="64"/>
        <v>0</v>
      </c>
      <c r="P90" s="78">
        <f t="shared" si="65"/>
        <v>0.15840000000000004</v>
      </c>
      <c r="Q90" s="153">
        <f t="shared" si="66"/>
        <v>1.6000000000000018E-3</v>
      </c>
      <c r="R90" s="238"/>
    </row>
    <row r="91" spans="2:18" s="3" customFormat="1" ht="27.95" customHeight="1">
      <c r="B91" s="236"/>
      <c r="C91" s="241"/>
      <c r="D91" s="20"/>
      <c r="E91" s="21"/>
      <c r="F91" s="31"/>
      <c r="G91" s="14" t="s">
        <v>13</v>
      </c>
      <c r="H91" s="15">
        <v>0.1</v>
      </c>
      <c r="I91" s="16" t="s">
        <v>19</v>
      </c>
      <c r="J91" s="13" t="s">
        <v>80</v>
      </c>
      <c r="K91" s="165" t="s">
        <v>18</v>
      </c>
      <c r="L91" s="66" t="s">
        <v>109</v>
      </c>
      <c r="M91" s="85">
        <f t="shared" ref="M91:M92" si="67">M90</f>
        <v>0.2</v>
      </c>
      <c r="N91" s="15">
        <f t="shared" si="63"/>
        <v>0</v>
      </c>
      <c r="O91" s="78">
        <f t="shared" si="64"/>
        <v>2.0000000000000004E-2</v>
      </c>
      <c r="P91" s="78">
        <f t="shared" si="65"/>
        <v>0</v>
      </c>
      <c r="Q91" s="153">
        <f t="shared" si="66"/>
        <v>0</v>
      </c>
      <c r="R91" s="238"/>
    </row>
    <row r="92" spans="2:18" s="3" customFormat="1" ht="27.95" customHeight="1">
      <c r="B92" s="236"/>
      <c r="C92" s="241"/>
      <c r="D92" s="22"/>
      <c r="E92" s="23"/>
      <c r="F92" s="24"/>
      <c r="G92" s="14" t="s">
        <v>14</v>
      </c>
      <c r="H92" s="15">
        <v>0.1</v>
      </c>
      <c r="I92" s="16" t="s">
        <v>19</v>
      </c>
      <c r="J92" s="13" t="s">
        <v>80</v>
      </c>
      <c r="K92" s="165" t="s">
        <v>18</v>
      </c>
      <c r="L92" s="66" t="s">
        <v>109</v>
      </c>
      <c r="M92" s="85">
        <f t="shared" si="67"/>
        <v>0.2</v>
      </c>
      <c r="N92" s="15">
        <f t="shared" si="63"/>
        <v>0</v>
      </c>
      <c r="O92" s="78">
        <f t="shared" si="64"/>
        <v>2.0000000000000004E-2</v>
      </c>
      <c r="P92" s="78">
        <f t="shared" si="65"/>
        <v>0</v>
      </c>
      <c r="Q92" s="153">
        <f t="shared" si="66"/>
        <v>0</v>
      </c>
      <c r="R92" s="238"/>
    </row>
    <row r="93" spans="2:18" s="3" customFormat="1" ht="27.95" customHeight="1">
      <c r="B93" s="236"/>
      <c r="C93" s="243"/>
      <c r="D93" s="17" t="s">
        <v>3139</v>
      </c>
      <c r="E93" s="18" t="s">
        <v>1217</v>
      </c>
      <c r="F93" s="19" t="s">
        <v>2031</v>
      </c>
      <c r="G93" s="25" t="s">
        <v>12</v>
      </c>
      <c r="H93" s="26">
        <v>0.7</v>
      </c>
      <c r="I93" s="165" t="s">
        <v>3231</v>
      </c>
      <c r="J93" s="13" t="s">
        <v>3224</v>
      </c>
      <c r="K93" s="165" t="s">
        <v>2793</v>
      </c>
      <c r="L93" s="287" t="s">
        <v>3305</v>
      </c>
      <c r="M93" s="85">
        <v>0.1</v>
      </c>
      <c r="N93" s="15">
        <f t="shared" si="63"/>
        <v>0.99</v>
      </c>
      <c r="O93" s="78">
        <f t="shared" si="64"/>
        <v>0</v>
      </c>
      <c r="P93" s="78">
        <f t="shared" si="65"/>
        <v>6.9299999999999987E-2</v>
      </c>
      <c r="Q93" s="153">
        <f t="shared" si="66"/>
        <v>7.0000000000000053E-4</v>
      </c>
      <c r="R93" s="238"/>
    </row>
    <row r="94" spans="2:18" s="3" customFormat="1" ht="27.95" customHeight="1">
      <c r="B94" s="236"/>
      <c r="C94" s="243"/>
      <c r="D94" s="20"/>
      <c r="E94" s="21"/>
      <c r="F94" s="31"/>
      <c r="G94" s="25" t="s">
        <v>13</v>
      </c>
      <c r="H94" s="26">
        <v>0.1</v>
      </c>
      <c r="I94" s="165" t="s">
        <v>3226</v>
      </c>
      <c r="J94" s="13" t="s">
        <v>946</v>
      </c>
      <c r="K94" s="165" t="s">
        <v>3227</v>
      </c>
      <c r="L94" s="206" t="s">
        <v>109</v>
      </c>
      <c r="M94" s="85">
        <f>M93</f>
        <v>0.1</v>
      </c>
      <c r="N94" s="15">
        <f t="shared" si="63"/>
        <v>0</v>
      </c>
      <c r="O94" s="78">
        <f t="shared" si="64"/>
        <v>1.0000000000000002E-2</v>
      </c>
      <c r="P94" s="78">
        <f t="shared" si="65"/>
        <v>0</v>
      </c>
      <c r="Q94" s="153">
        <f t="shared" si="66"/>
        <v>0</v>
      </c>
      <c r="R94" s="238"/>
    </row>
    <row r="95" spans="2:18" s="3" customFormat="1" ht="27.95" customHeight="1">
      <c r="B95" s="236"/>
      <c r="C95" s="243"/>
      <c r="D95" s="20"/>
      <c r="E95" s="21"/>
      <c r="F95" s="31"/>
      <c r="G95" s="32" t="s">
        <v>54</v>
      </c>
      <c r="H95" s="26">
        <v>0.1</v>
      </c>
      <c r="I95" s="165" t="s">
        <v>3231</v>
      </c>
      <c r="J95" s="13" t="s">
        <v>3224</v>
      </c>
      <c r="K95" s="165" t="s">
        <v>28</v>
      </c>
      <c r="L95" s="287" t="s">
        <v>3305</v>
      </c>
      <c r="M95" s="85">
        <f>M94</f>
        <v>0.1</v>
      </c>
      <c r="N95" s="15">
        <f t="shared" si="63"/>
        <v>0.99</v>
      </c>
      <c r="O95" s="78">
        <f t="shared" si="64"/>
        <v>0</v>
      </c>
      <c r="P95" s="78">
        <f t="shared" si="65"/>
        <v>9.9000000000000025E-3</v>
      </c>
      <c r="Q95" s="153">
        <f t="shared" si="66"/>
        <v>1.0000000000000011E-4</v>
      </c>
      <c r="R95" s="238"/>
    </row>
    <row r="96" spans="2:18" s="3" customFormat="1" ht="27.95" customHeight="1">
      <c r="B96" s="236"/>
      <c r="C96" s="243"/>
      <c r="D96" s="20"/>
      <c r="E96" s="21"/>
      <c r="F96" s="31"/>
      <c r="G96" s="25" t="s">
        <v>55</v>
      </c>
      <c r="H96" s="26">
        <v>0.1</v>
      </c>
      <c r="I96" s="165" t="s">
        <v>19</v>
      </c>
      <c r="J96" s="13" t="s">
        <v>946</v>
      </c>
      <c r="K96" s="165" t="s">
        <v>18</v>
      </c>
      <c r="L96" s="13" t="s">
        <v>109</v>
      </c>
      <c r="M96" s="85">
        <f>M95</f>
        <v>0.1</v>
      </c>
      <c r="N96" s="15">
        <f t="shared" si="63"/>
        <v>0</v>
      </c>
      <c r="O96" s="78">
        <f t="shared" si="64"/>
        <v>1.0000000000000002E-2</v>
      </c>
      <c r="P96" s="78">
        <f t="shared" si="65"/>
        <v>0</v>
      </c>
      <c r="Q96" s="153">
        <f t="shared" si="66"/>
        <v>0</v>
      </c>
      <c r="R96" s="238"/>
    </row>
    <row r="97" spans="2:18" s="3" customFormat="1" ht="27.95" customHeight="1">
      <c r="B97" s="236"/>
      <c r="C97" s="241"/>
      <c r="D97" s="17" t="s">
        <v>3140</v>
      </c>
      <c r="E97" s="18" t="s">
        <v>24</v>
      </c>
      <c r="F97" s="19" t="s">
        <v>3126</v>
      </c>
      <c r="G97" s="14" t="s">
        <v>12</v>
      </c>
      <c r="H97" s="15">
        <v>0.8</v>
      </c>
      <c r="I97" s="16" t="s">
        <v>25</v>
      </c>
      <c r="J97" s="13" t="s">
        <v>3224</v>
      </c>
      <c r="K97" s="165" t="s">
        <v>28</v>
      </c>
      <c r="L97" s="287" t="s">
        <v>3305</v>
      </c>
      <c r="M97" s="85">
        <v>0.2</v>
      </c>
      <c r="N97" s="15">
        <f t="shared" ref="N97:N99" si="68">IF(K97="Detected", 0.99,0)</f>
        <v>0.99</v>
      </c>
      <c r="O97" s="78">
        <f t="shared" ref="O97:O99" si="69">IF(I97="Safe", M97*H97,0)</f>
        <v>0</v>
      </c>
      <c r="P97" s="78">
        <f t="shared" ref="P97:P99" si="70">IF(I97="Dangerous",M97*H97*N97,0)</f>
        <v>0.15840000000000004</v>
      </c>
      <c r="Q97" s="153">
        <f t="shared" ref="Q97:Q99" si="71">IF(P97=0,0,M97*H97*(1-N97))</f>
        <v>1.6000000000000018E-3</v>
      </c>
      <c r="R97" s="238"/>
    </row>
    <row r="98" spans="2:18" s="3" customFormat="1" ht="27.95" customHeight="1">
      <c r="B98" s="236"/>
      <c r="C98" s="241"/>
      <c r="D98" s="20"/>
      <c r="E98" s="21"/>
      <c r="F98" s="31"/>
      <c r="G98" s="14" t="s">
        <v>13</v>
      </c>
      <c r="H98" s="15">
        <v>0.1</v>
      </c>
      <c r="I98" s="16" t="s">
        <v>19</v>
      </c>
      <c r="J98" s="13" t="s">
        <v>80</v>
      </c>
      <c r="K98" s="165" t="s">
        <v>18</v>
      </c>
      <c r="L98" s="288" t="s">
        <v>109</v>
      </c>
      <c r="M98" s="85">
        <f t="shared" ref="M98:M105" si="72">M97</f>
        <v>0.2</v>
      </c>
      <c r="N98" s="15">
        <f t="shared" si="68"/>
        <v>0</v>
      </c>
      <c r="O98" s="78">
        <f t="shared" si="69"/>
        <v>2.0000000000000004E-2</v>
      </c>
      <c r="P98" s="78">
        <f t="shared" si="70"/>
        <v>0</v>
      </c>
      <c r="Q98" s="153">
        <f t="shared" si="71"/>
        <v>0</v>
      </c>
      <c r="R98" s="238"/>
    </row>
    <row r="99" spans="2:18" s="3" customFormat="1" ht="27.95" customHeight="1">
      <c r="B99" s="236"/>
      <c r="C99" s="241"/>
      <c r="D99" s="22"/>
      <c r="E99" s="23"/>
      <c r="F99" s="24"/>
      <c r="G99" s="14" t="s">
        <v>14</v>
      </c>
      <c r="H99" s="15">
        <v>0.1</v>
      </c>
      <c r="I99" s="16" t="s">
        <v>19</v>
      </c>
      <c r="J99" s="13" t="s">
        <v>80</v>
      </c>
      <c r="K99" s="165" t="s">
        <v>18</v>
      </c>
      <c r="L99" s="288" t="s">
        <v>109</v>
      </c>
      <c r="M99" s="85">
        <f t="shared" si="72"/>
        <v>0.2</v>
      </c>
      <c r="N99" s="15">
        <f t="shared" si="68"/>
        <v>0</v>
      </c>
      <c r="O99" s="78">
        <f t="shared" si="69"/>
        <v>2.0000000000000004E-2</v>
      </c>
      <c r="P99" s="78">
        <f t="shared" si="70"/>
        <v>0</v>
      </c>
      <c r="Q99" s="153">
        <f t="shared" si="71"/>
        <v>0</v>
      </c>
      <c r="R99" s="238"/>
    </row>
    <row r="100" spans="2:18" s="3" customFormat="1" ht="27.95" customHeight="1">
      <c r="B100" s="236"/>
      <c r="C100" s="241"/>
      <c r="D100" s="17" t="s">
        <v>3141</v>
      </c>
      <c r="E100" s="18" t="s">
        <v>24</v>
      </c>
      <c r="F100" s="19" t="s">
        <v>3143</v>
      </c>
      <c r="G100" s="14" t="s">
        <v>12</v>
      </c>
      <c r="H100" s="15">
        <v>0.8</v>
      </c>
      <c r="I100" s="16" t="s">
        <v>25</v>
      </c>
      <c r="J100" s="13" t="s">
        <v>3224</v>
      </c>
      <c r="K100" s="165" t="s">
        <v>28</v>
      </c>
      <c r="L100" s="287" t="s">
        <v>3305</v>
      </c>
      <c r="M100" s="85">
        <v>0.2</v>
      </c>
      <c r="N100" s="15">
        <f t="shared" ref="N100:N139" si="73">IF(K100="Detected", 0.99,0)</f>
        <v>0.99</v>
      </c>
      <c r="O100" s="78">
        <f t="shared" ref="O100:O115" si="74">IF(I100="Safe", M100*H100,0)</f>
        <v>0</v>
      </c>
      <c r="P100" s="78">
        <f t="shared" ref="P100:P115" si="75">IF(I100="Dangerous",M100*H100*N100,0)</f>
        <v>0.15840000000000004</v>
      </c>
      <c r="Q100" s="153">
        <f t="shared" ref="Q100:Q115" si="76">IF(P100=0,0,M100*H100*(1-N100))</f>
        <v>1.6000000000000018E-3</v>
      </c>
      <c r="R100" s="238"/>
    </row>
    <row r="101" spans="2:18" s="3" customFormat="1" ht="27.95" customHeight="1">
      <c r="B101" s="236"/>
      <c r="C101" s="241"/>
      <c r="D101" s="20"/>
      <c r="E101" s="21"/>
      <c r="F101" s="31"/>
      <c r="G101" s="14" t="s">
        <v>13</v>
      </c>
      <c r="H101" s="15">
        <v>0.1</v>
      </c>
      <c r="I101" s="16" t="s">
        <v>19</v>
      </c>
      <c r="J101" s="13" t="s">
        <v>80</v>
      </c>
      <c r="K101" s="165" t="s">
        <v>18</v>
      </c>
      <c r="L101" s="288" t="s">
        <v>109</v>
      </c>
      <c r="M101" s="85">
        <f t="shared" si="72"/>
        <v>0.2</v>
      </c>
      <c r="N101" s="15">
        <f t="shared" si="73"/>
        <v>0</v>
      </c>
      <c r="O101" s="78">
        <f t="shared" si="74"/>
        <v>2.0000000000000004E-2</v>
      </c>
      <c r="P101" s="78">
        <f t="shared" si="75"/>
        <v>0</v>
      </c>
      <c r="Q101" s="153">
        <f t="shared" si="76"/>
        <v>0</v>
      </c>
      <c r="R101" s="238"/>
    </row>
    <row r="102" spans="2:18" s="3" customFormat="1" ht="27.95" customHeight="1">
      <c r="B102" s="236"/>
      <c r="C102" s="241"/>
      <c r="D102" s="22"/>
      <c r="E102" s="23"/>
      <c r="F102" s="24"/>
      <c r="G102" s="14" t="s">
        <v>14</v>
      </c>
      <c r="H102" s="15">
        <v>0.1</v>
      </c>
      <c r="I102" s="16" t="s">
        <v>19</v>
      </c>
      <c r="J102" s="13" t="s">
        <v>80</v>
      </c>
      <c r="K102" s="165" t="s">
        <v>18</v>
      </c>
      <c r="L102" s="288" t="s">
        <v>109</v>
      </c>
      <c r="M102" s="85">
        <f t="shared" si="72"/>
        <v>0.2</v>
      </c>
      <c r="N102" s="15">
        <f t="shared" si="73"/>
        <v>0</v>
      </c>
      <c r="O102" s="78">
        <f t="shared" si="74"/>
        <v>2.0000000000000004E-2</v>
      </c>
      <c r="P102" s="78">
        <f t="shared" si="75"/>
        <v>0</v>
      </c>
      <c r="Q102" s="153">
        <f t="shared" si="76"/>
        <v>0</v>
      </c>
      <c r="R102" s="238"/>
    </row>
    <row r="103" spans="2:18" s="3" customFormat="1" ht="27.95" customHeight="1">
      <c r="B103" s="236"/>
      <c r="C103" s="241"/>
      <c r="D103" s="17" t="s">
        <v>3142</v>
      </c>
      <c r="E103" s="18" t="s">
        <v>24</v>
      </c>
      <c r="F103" s="19" t="s">
        <v>3143</v>
      </c>
      <c r="G103" s="14" t="s">
        <v>12</v>
      </c>
      <c r="H103" s="15">
        <v>0.8</v>
      </c>
      <c r="I103" s="16" t="s">
        <v>25</v>
      </c>
      <c r="J103" s="13" t="s">
        <v>3224</v>
      </c>
      <c r="K103" s="165" t="s">
        <v>28</v>
      </c>
      <c r="L103" s="287" t="s">
        <v>3305</v>
      </c>
      <c r="M103" s="85">
        <v>0.2</v>
      </c>
      <c r="N103" s="15">
        <f t="shared" si="73"/>
        <v>0.99</v>
      </c>
      <c r="O103" s="78">
        <f t="shared" si="74"/>
        <v>0</v>
      </c>
      <c r="P103" s="78">
        <f t="shared" si="75"/>
        <v>0.15840000000000004</v>
      </c>
      <c r="Q103" s="153">
        <f t="shared" si="76"/>
        <v>1.6000000000000018E-3</v>
      </c>
      <c r="R103" s="238"/>
    </row>
    <row r="104" spans="2:18" s="3" customFormat="1" ht="27.95" customHeight="1">
      <c r="B104" s="236"/>
      <c r="C104" s="241"/>
      <c r="D104" s="20"/>
      <c r="E104" s="21"/>
      <c r="F104" s="31"/>
      <c r="G104" s="14" t="s">
        <v>13</v>
      </c>
      <c r="H104" s="15">
        <v>0.1</v>
      </c>
      <c r="I104" s="16" t="s">
        <v>25</v>
      </c>
      <c r="J104" s="13" t="s">
        <v>3224</v>
      </c>
      <c r="K104" s="165" t="s">
        <v>28</v>
      </c>
      <c r="L104" s="287" t="s">
        <v>3305</v>
      </c>
      <c r="M104" s="85">
        <f t="shared" si="72"/>
        <v>0.2</v>
      </c>
      <c r="N104" s="15">
        <f t="shared" si="73"/>
        <v>0.99</v>
      </c>
      <c r="O104" s="78">
        <f t="shared" si="74"/>
        <v>0</v>
      </c>
      <c r="P104" s="78">
        <f t="shared" si="75"/>
        <v>1.9800000000000005E-2</v>
      </c>
      <c r="Q104" s="153">
        <f t="shared" si="76"/>
        <v>2.0000000000000023E-4</v>
      </c>
      <c r="R104" s="238"/>
    </row>
    <row r="105" spans="2:18" s="3" customFormat="1" ht="27.95" customHeight="1">
      <c r="B105" s="236"/>
      <c r="C105" s="241"/>
      <c r="D105" s="22"/>
      <c r="E105" s="23"/>
      <c r="F105" s="24"/>
      <c r="G105" s="14" t="s">
        <v>14</v>
      </c>
      <c r="H105" s="15">
        <v>0.1</v>
      </c>
      <c r="I105" s="16" t="s">
        <v>19</v>
      </c>
      <c r="J105" s="13" t="s">
        <v>80</v>
      </c>
      <c r="K105" s="165" t="s">
        <v>18</v>
      </c>
      <c r="L105" s="66" t="s">
        <v>109</v>
      </c>
      <c r="M105" s="85">
        <f t="shared" si="72"/>
        <v>0.2</v>
      </c>
      <c r="N105" s="15">
        <f t="shared" si="73"/>
        <v>0</v>
      </c>
      <c r="O105" s="78">
        <f t="shared" si="74"/>
        <v>2.0000000000000004E-2</v>
      </c>
      <c r="P105" s="78">
        <f t="shared" si="75"/>
        <v>0</v>
      </c>
      <c r="Q105" s="153">
        <f t="shared" si="76"/>
        <v>0</v>
      </c>
      <c r="R105" s="238"/>
    </row>
    <row r="106" spans="2:18" s="3" customFormat="1" ht="27.95" customHeight="1">
      <c r="B106" s="236"/>
      <c r="C106" s="243"/>
      <c r="D106" s="17" t="s">
        <v>3144</v>
      </c>
      <c r="E106" s="18" t="s">
        <v>1217</v>
      </c>
      <c r="F106" s="19" t="s">
        <v>2031</v>
      </c>
      <c r="G106" s="25" t="s">
        <v>12</v>
      </c>
      <c r="H106" s="26">
        <v>0.7</v>
      </c>
      <c r="I106" s="165" t="s">
        <v>3231</v>
      </c>
      <c r="J106" s="13" t="s">
        <v>3224</v>
      </c>
      <c r="K106" s="165" t="s">
        <v>2793</v>
      </c>
      <c r="L106" s="287" t="s">
        <v>3305</v>
      </c>
      <c r="M106" s="85">
        <v>0.1</v>
      </c>
      <c r="N106" s="15">
        <f t="shared" si="73"/>
        <v>0.99</v>
      </c>
      <c r="O106" s="78">
        <f t="shared" si="74"/>
        <v>0</v>
      </c>
      <c r="P106" s="78">
        <f t="shared" si="75"/>
        <v>6.9299999999999987E-2</v>
      </c>
      <c r="Q106" s="153">
        <f t="shared" si="76"/>
        <v>7.0000000000000053E-4</v>
      </c>
      <c r="R106" s="238"/>
    </row>
    <row r="107" spans="2:18" s="3" customFormat="1" ht="27.95" customHeight="1">
      <c r="B107" s="236"/>
      <c r="C107" s="243"/>
      <c r="D107" s="20"/>
      <c r="E107" s="21"/>
      <c r="F107" s="31"/>
      <c r="G107" s="25" t="s">
        <v>13</v>
      </c>
      <c r="H107" s="26">
        <v>0.1</v>
      </c>
      <c r="I107" s="165" t="s">
        <v>3226</v>
      </c>
      <c r="J107" s="13" t="s">
        <v>946</v>
      </c>
      <c r="K107" s="165" t="s">
        <v>3227</v>
      </c>
      <c r="L107" s="206" t="s">
        <v>109</v>
      </c>
      <c r="M107" s="85">
        <f>M106</f>
        <v>0.1</v>
      </c>
      <c r="N107" s="15">
        <f t="shared" si="73"/>
        <v>0</v>
      </c>
      <c r="O107" s="78">
        <f t="shared" si="74"/>
        <v>1.0000000000000002E-2</v>
      </c>
      <c r="P107" s="78">
        <f t="shared" si="75"/>
        <v>0</v>
      </c>
      <c r="Q107" s="153">
        <f t="shared" si="76"/>
        <v>0</v>
      </c>
      <c r="R107" s="238"/>
    </row>
    <row r="108" spans="2:18" s="3" customFormat="1" ht="27.95" customHeight="1">
      <c r="B108" s="236"/>
      <c r="C108" s="243"/>
      <c r="D108" s="20"/>
      <c r="E108" s="21"/>
      <c r="F108" s="31"/>
      <c r="G108" s="32" t="s">
        <v>54</v>
      </c>
      <c r="H108" s="26">
        <v>0.1</v>
      </c>
      <c r="I108" s="165" t="s">
        <v>3231</v>
      </c>
      <c r="J108" s="13" t="s">
        <v>3224</v>
      </c>
      <c r="K108" s="165" t="s">
        <v>28</v>
      </c>
      <c r="L108" s="287" t="s">
        <v>3305</v>
      </c>
      <c r="M108" s="85">
        <f>M107</f>
        <v>0.1</v>
      </c>
      <c r="N108" s="15">
        <f t="shared" si="73"/>
        <v>0.99</v>
      </c>
      <c r="O108" s="78">
        <f t="shared" si="74"/>
        <v>0</v>
      </c>
      <c r="P108" s="78">
        <f t="shared" si="75"/>
        <v>9.9000000000000025E-3</v>
      </c>
      <c r="Q108" s="153">
        <f t="shared" si="76"/>
        <v>1.0000000000000011E-4</v>
      </c>
      <c r="R108" s="238"/>
    </row>
    <row r="109" spans="2:18" s="3" customFormat="1" ht="27.95" customHeight="1">
      <c r="B109" s="236"/>
      <c r="C109" s="243"/>
      <c r="D109" s="20"/>
      <c r="E109" s="21"/>
      <c r="F109" s="31"/>
      <c r="G109" s="25" t="s">
        <v>55</v>
      </c>
      <c r="H109" s="26">
        <v>0.1</v>
      </c>
      <c r="I109" s="165" t="s">
        <v>19</v>
      </c>
      <c r="J109" s="13" t="s">
        <v>946</v>
      </c>
      <c r="K109" s="165" t="s">
        <v>18</v>
      </c>
      <c r="L109" s="13" t="s">
        <v>109</v>
      </c>
      <c r="M109" s="85">
        <f>M108</f>
        <v>0.1</v>
      </c>
      <c r="N109" s="15">
        <f t="shared" si="73"/>
        <v>0</v>
      </c>
      <c r="O109" s="78">
        <f t="shared" si="74"/>
        <v>1.0000000000000002E-2</v>
      </c>
      <c r="P109" s="78">
        <f t="shared" si="75"/>
        <v>0</v>
      </c>
      <c r="Q109" s="153">
        <f t="shared" si="76"/>
        <v>0</v>
      </c>
      <c r="R109" s="238"/>
    </row>
    <row r="110" spans="2:18" s="3" customFormat="1" ht="27.95" customHeight="1">
      <c r="B110" s="236"/>
      <c r="C110" s="243"/>
      <c r="D110" s="17" t="s">
        <v>3145</v>
      </c>
      <c r="E110" s="18" t="s">
        <v>1217</v>
      </c>
      <c r="F110" s="19" t="s">
        <v>2031</v>
      </c>
      <c r="G110" s="25" t="s">
        <v>12</v>
      </c>
      <c r="H110" s="26">
        <v>0.7</v>
      </c>
      <c r="I110" s="165" t="s">
        <v>3231</v>
      </c>
      <c r="J110" s="13" t="s">
        <v>3224</v>
      </c>
      <c r="K110" s="165" t="s">
        <v>2793</v>
      </c>
      <c r="L110" s="287" t="s">
        <v>3305</v>
      </c>
      <c r="M110" s="85">
        <v>0.1</v>
      </c>
      <c r="N110" s="15">
        <f t="shared" si="73"/>
        <v>0.99</v>
      </c>
      <c r="O110" s="78">
        <f t="shared" si="74"/>
        <v>0</v>
      </c>
      <c r="P110" s="78">
        <f t="shared" si="75"/>
        <v>6.9299999999999987E-2</v>
      </c>
      <c r="Q110" s="153">
        <f t="shared" si="76"/>
        <v>7.0000000000000053E-4</v>
      </c>
      <c r="R110" s="238"/>
    </row>
    <row r="111" spans="2:18" s="3" customFormat="1" ht="27.95" customHeight="1">
      <c r="B111" s="236"/>
      <c r="C111" s="243"/>
      <c r="D111" s="20"/>
      <c r="E111" s="21"/>
      <c r="F111" s="31"/>
      <c r="G111" s="25" t="s">
        <v>13</v>
      </c>
      <c r="H111" s="26">
        <v>0.1</v>
      </c>
      <c r="I111" s="165" t="s">
        <v>3226</v>
      </c>
      <c r="J111" s="13" t="s">
        <v>946</v>
      </c>
      <c r="K111" s="165" t="s">
        <v>3227</v>
      </c>
      <c r="L111" s="206" t="s">
        <v>109</v>
      </c>
      <c r="M111" s="85">
        <f>M110</f>
        <v>0.1</v>
      </c>
      <c r="N111" s="15">
        <f t="shared" si="73"/>
        <v>0</v>
      </c>
      <c r="O111" s="78">
        <f t="shared" si="74"/>
        <v>1.0000000000000002E-2</v>
      </c>
      <c r="P111" s="78">
        <f t="shared" si="75"/>
        <v>0</v>
      </c>
      <c r="Q111" s="153">
        <f t="shared" si="76"/>
        <v>0</v>
      </c>
      <c r="R111" s="238"/>
    </row>
    <row r="112" spans="2:18" s="3" customFormat="1" ht="27.95" customHeight="1">
      <c r="B112" s="236"/>
      <c r="C112" s="243"/>
      <c r="D112" s="20"/>
      <c r="E112" s="21"/>
      <c r="F112" s="31"/>
      <c r="G112" s="32" t="s">
        <v>54</v>
      </c>
      <c r="H112" s="26">
        <v>0.1</v>
      </c>
      <c r="I112" s="165" t="s">
        <v>3231</v>
      </c>
      <c r="J112" s="13" t="s">
        <v>3224</v>
      </c>
      <c r="K112" s="165" t="s">
        <v>28</v>
      </c>
      <c r="L112" s="287" t="s">
        <v>3305</v>
      </c>
      <c r="M112" s="85">
        <f>M111</f>
        <v>0.1</v>
      </c>
      <c r="N112" s="15">
        <f t="shared" si="73"/>
        <v>0.99</v>
      </c>
      <c r="O112" s="78">
        <f t="shared" si="74"/>
        <v>0</v>
      </c>
      <c r="P112" s="78">
        <f t="shared" si="75"/>
        <v>9.9000000000000025E-3</v>
      </c>
      <c r="Q112" s="153">
        <f t="shared" si="76"/>
        <v>1.0000000000000011E-4</v>
      </c>
      <c r="R112" s="238"/>
    </row>
    <row r="113" spans="2:18" s="3" customFormat="1" ht="27.95" customHeight="1">
      <c r="B113" s="236"/>
      <c r="C113" s="243"/>
      <c r="D113" s="20"/>
      <c r="E113" s="21"/>
      <c r="F113" s="31"/>
      <c r="G113" s="25" t="s">
        <v>55</v>
      </c>
      <c r="H113" s="26">
        <v>0.1</v>
      </c>
      <c r="I113" s="165" t="s">
        <v>19</v>
      </c>
      <c r="J113" s="13" t="s">
        <v>946</v>
      </c>
      <c r="K113" s="165" t="s">
        <v>18</v>
      </c>
      <c r="L113" s="13" t="s">
        <v>109</v>
      </c>
      <c r="M113" s="85">
        <f>M112</f>
        <v>0.1</v>
      </c>
      <c r="N113" s="15">
        <f t="shared" si="73"/>
        <v>0</v>
      </c>
      <c r="O113" s="78">
        <f t="shared" si="74"/>
        <v>1.0000000000000002E-2</v>
      </c>
      <c r="P113" s="78">
        <f t="shared" si="75"/>
        <v>0</v>
      </c>
      <c r="Q113" s="153">
        <f t="shared" si="76"/>
        <v>0</v>
      </c>
      <c r="R113" s="238"/>
    </row>
    <row r="114" spans="2:18" s="3" customFormat="1" ht="27.95" customHeight="1">
      <c r="B114" s="236"/>
      <c r="C114" s="241"/>
      <c r="D114" s="17" t="s">
        <v>3146</v>
      </c>
      <c r="E114" s="18" t="s">
        <v>3115</v>
      </c>
      <c r="F114" s="19" t="s">
        <v>3116</v>
      </c>
      <c r="G114" s="159" t="s">
        <v>232</v>
      </c>
      <c r="H114" s="15">
        <v>0.2</v>
      </c>
      <c r="I114" s="16" t="s">
        <v>25</v>
      </c>
      <c r="J114" s="13" t="s">
        <v>3224</v>
      </c>
      <c r="K114" s="165" t="s">
        <v>28</v>
      </c>
      <c r="L114" s="287" t="s">
        <v>3305</v>
      </c>
      <c r="M114" s="289">
        <v>0.2</v>
      </c>
      <c r="N114" s="15">
        <f t="shared" si="73"/>
        <v>0.99</v>
      </c>
      <c r="O114" s="78">
        <f t="shared" si="74"/>
        <v>0</v>
      </c>
      <c r="P114" s="78">
        <f t="shared" si="75"/>
        <v>3.960000000000001E-2</v>
      </c>
      <c r="Q114" s="153">
        <f t="shared" si="76"/>
        <v>4.0000000000000045E-4</v>
      </c>
      <c r="R114" s="573" t="s">
        <v>272</v>
      </c>
    </row>
    <row r="115" spans="2:18" s="3" customFormat="1" ht="27.95" customHeight="1">
      <c r="B115" s="236"/>
      <c r="C115" s="241"/>
      <c r="D115" s="20"/>
      <c r="E115" s="21"/>
      <c r="F115" s="31"/>
      <c r="G115" s="163" t="s">
        <v>233</v>
      </c>
      <c r="H115" s="15">
        <v>0.2</v>
      </c>
      <c r="I115" s="16" t="s">
        <v>25</v>
      </c>
      <c r="J115" s="13" t="s">
        <v>3224</v>
      </c>
      <c r="K115" s="165" t="s">
        <v>28</v>
      </c>
      <c r="L115" s="287" t="s">
        <v>3305</v>
      </c>
      <c r="M115" s="289">
        <f>M114</f>
        <v>0.2</v>
      </c>
      <c r="N115" s="15">
        <f t="shared" si="73"/>
        <v>0.99</v>
      </c>
      <c r="O115" s="78">
        <f t="shared" si="74"/>
        <v>0</v>
      </c>
      <c r="P115" s="78">
        <f t="shared" si="75"/>
        <v>3.960000000000001E-2</v>
      </c>
      <c r="Q115" s="153">
        <f t="shared" si="76"/>
        <v>4.0000000000000045E-4</v>
      </c>
      <c r="R115" s="577"/>
    </row>
    <row r="116" spans="2:18" s="3" customFormat="1" ht="27.95" customHeight="1">
      <c r="B116" s="236"/>
      <c r="C116" s="241"/>
      <c r="D116" s="20"/>
      <c r="E116" s="21"/>
      <c r="F116" s="31"/>
      <c r="G116" s="163" t="s">
        <v>230</v>
      </c>
      <c r="H116" s="15">
        <v>0.2</v>
      </c>
      <c r="I116" s="16" t="s">
        <v>25</v>
      </c>
      <c r="J116" s="13" t="s">
        <v>3224</v>
      </c>
      <c r="K116" s="165" t="s">
        <v>28</v>
      </c>
      <c r="L116" s="287" t="s">
        <v>3305</v>
      </c>
      <c r="M116" s="289">
        <f>M115</f>
        <v>0.2</v>
      </c>
      <c r="N116" s="15">
        <f t="shared" si="73"/>
        <v>0.99</v>
      </c>
      <c r="O116" s="78">
        <f>IF(I116="Safe", M116*H116,0)</f>
        <v>0</v>
      </c>
      <c r="P116" s="78">
        <f>IF(I116="Dangerous",M116*H116*N116,0)</f>
        <v>3.960000000000001E-2</v>
      </c>
      <c r="Q116" s="153">
        <f>IF(P116=0,0,M116*H116*(1-N116))</f>
        <v>4.0000000000000045E-4</v>
      </c>
      <c r="R116" s="577"/>
    </row>
    <row r="117" spans="2:18" s="3" customFormat="1" ht="27.95" customHeight="1">
      <c r="B117" s="236"/>
      <c r="C117" s="241"/>
      <c r="D117" s="20"/>
      <c r="E117" s="21"/>
      <c r="F117" s="31"/>
      <c r="G117" s="163" t="s">
        <v>231</v>
      </c>
      <c r="H117" s="15">
        <v>0.2</v>
      </c>
      <c r="I117" s="16" t="s">
        <v>25</v>
      </c>
      <c r="J117" s="13" t="s">
        <v>3224</v>
      </c>
      <c r="K117" s="165" t="s">
        <v>28</v>
      </c>
      <c r="L117" s="287" t="s">
        <v>3305</v>
      </c>
      <c r="M117" s="289">
        <f>M116</f>
        <v>0.2</v>
      </c>
      <c r="N117" s="15">
        <f t="shared" si="73"/>
        <v>0.99</v>
      </c>
      <c r="O117" s="78">
        <f t="shared" ref="O117" si="77">IF(I117="Safe", M117*H117,0)</f>
        <v>0</v>
      </c>
      <c r="P117" s="78">
        <f t="shared" ref="P117:P152" si="78">IF(I117="Dangerous",M117*H117*N117,0)</f>
        <v>3.960000000000001E-2</v>
      </c>
      <c r="Q117" s="153">
        <f t="shared" ref="Q117:Q152" si="79">IF(P117=0,0,M117*H117*(1-N117))</f>
        <v>4.0000000000000045E-4</v>
      </c>
      <c r="R117" s="577"/>
    </row>
    <row r="118" spans="2:18" s="3" customFormat="1" ht="39.950000000000003" customHeight="1">
      <c r="B118" s="236"/>
      <c r="C118" s="241"/>
      <c r="D118" s="22"/>
      <c r="E118" s="23"/>
      <c r="F118" s="24"/>
      <c r="G118" s="168" t="s">
        <v>234</v>
      </c>
      <c r="H118" s="15">
        <v>0.2</v>
      </c>
      <c r="I118" s="16" t="s">
        <v>25</v>
      </c>
      <c r="J118" s="13" t="s">
        <v>3224</v>
      </c>
      <c r="K118" s="165" t="s">
        <v>28</v>
      </c>
      <c r="L118" s="287" t="s">
        <v>3305</v>
      </c>
      <c r="M118" s="289">
        <f>M117</f>
        <v>0.2</v>
      </c>
      <c r="N118" s="15">
        <f t="shared" si="73"/>
        <v>0.99</v>
      </c>
      <c r="O118" s="78">
        <f>IF(I118="Safe", M118*H118,0)</f>
        <v>0</v>
      </c>
      <c r="P118" s="78">
        <f t="shared" si="78"/>
        <v>3.960000000000001E-2</v>
      </c>
      <c r="Q118" s="153">
        <f t="shared" si="79"/>
        <v>4.0000000000000045E-4</v>
      </c>
      <c r="R118" s="578"/>
    </row>
    <row r="119" spans="2:18" s="3" customFormat="1" ht="27.95" customHeight="1">
      <c r="B119" s="236"/>
      <c r="C119" s="241"/>
      <c r="D119" s="17" t="s">
        <v>3147</v>
      </c>
      <c r="E119" s="18" t="s">
        <v>22</v>
      </c>
      <c r="F119" s="19" t="s">
        <v>819</v>
      </c>
      <c r="G119" s="14" t="s">
        <v>12</v>
      </c>
      <c r="H119" s="15">
        <v>0.4</v>
      </c>
      <c r="I119" s="16" t="s">
        <v>19</v>
      </c>
      <c r="J119" s="13" t="s">
        <v>80</v>
      </c>
      <c r="K119" s="165" t="s">
        <v>18</v>
      </c>
      <c r="L119" s="66" t="s">
        <v>109</v>
      </c>
      <c r="M119" s="85">
        <v>2</v>
      </c>
      <c r="N119" s="15">
        <f t="shared" si="73"/>
        <v>0</v>
      </c>
      <c r="O119" s="78">
        <f t="shared" ref="O119:O152" si="80">IF(I119="Safe", M119*H119,0)</f>
        <v>0.8</v>
      </c>
      <c r="P119" s="78">
        <f t="shared" si="78"/>
        <v>0</v>
      </c>
      <c r="Q119" s="153">
        <f t="shared" si="79"/>
        <v>0</v>
      </c>
      <c r="R119" s="113"/>
    </row>
    <row r="120" spans="2:18" s="3" customFormat="1" ht="27.95" customHeight="1">
      <c r="B120" s="236"/>
      <c r="C120" s="241"/>
      <c r="D120" s="20"/>
      <c r="E120" s="21"/>
      <c r="F120" s="31"/>
      <c r="G120" s="14" t="s">
        <v>13</v>
      </c>
      <c r="H120" s="15">
        <v>0.4</v>
      </c>
      <c r="I120" s="16" t="s">
        <v>25</v>
      </c>
      <c r="J120" s="13" t="s">
        <v>3225</v>
      </c>
      <c r="K120" s="165" t="s">
        <v>28</v>
      </c>
      <c r="L120" s="287" t="s">
        <v>3305</v>
      </c>
      <c r="M120" s="85">
        <f t="shared" ref="M120:M124" si="81">M119</f>
        <v>2</v>
      </c>
      <c r="N120" s="15">
        <f t="shared" si="73"/>
        <v>0.99</v>
      </c>
      <c r="O120" s="78">
        <f t="shared" si="80"/>
        <v>0</v>
      </c>
      <c r="P120" s="78">
        <f t="shared" si="78"/>
        <v>0.79200000000000004</v>
      </c>
      <c r="Q120" s="153">
        <f t="shared" si="79"/>
        <v>8.0000000000000071E-3</v>
      </c>
      <c r="R120" s="113"/>
    </row>
    <row r="121" spans="2:18" s="3" customFormat="1" ht="27.95" customHeight="1">
      <c r="B121" s="236"/>
      <c r="C121" s="241"/>
      <c r="D121" s="22"/>
      <c r="E121" s="23"/>
      <c r="F121" s="24"/>
      <c r="G121" s="14" t="s">
        <v>14</v>
      </c>
      <c r="H121" s="15">
        <v>0.2</v>
      </c>
      <c r="I121" s="16" t="s">
        <v>19</v>
      </c>
      <c r="J121" s="13" t="s">
        <v>80</v>
      </c>
      <c r="K121" s="165" t="s">
        <v>18</v>
      </c>
      <c r="L121" s="66" t="s">
        <v>109</v>
      </c>
      <c r="M121" s="85">
        <f t="shared" si="81"/>
        <v>2</v>
      </c>
      <c r="N121" s="15">
        <f t="shared" si="73"/>
        <v>0</v>
      </c>
      <c r="O121" s="78">
        <f t="shared" si="80"/>
        <v>0.4</v>
      </c>
      <c r="P121" s="78">
        <f t="shared" si="78"/>
        <v>0</v>
      </c>
      <c r="Q121" s="153">
        <f t="shared" si="79"/>
        <v>0</v>
      </c>
      <c r="R121" s="113"/>
    </row>
    <row r="122" spans="2:18" s="3" customFormat="1" ht="27.95" customHeight="1">
      <c r="B122" s="236"/>
      <c r="C122" s="241"/>
      <c r="D122" s="17" t="s">
        <v>3148</v>
      </c>
      <c r="E122" s="18" t="s">
        <v>22</v>
      </c>
      <c r="F122" s="19" t="s">
        <v>3119</v>
      </c>
      <c r="G122" s="14" t="s">
        <v>12</v>
      </c>
      <c r="H122" s="15">
        <v>0.4</v>
      </c>
      <c r="I122" s="16" t="s">
        <v>19</v>
      </c>
      <c r="J122" s="13" t="s">
        <v>80</v>
      </c>
      <c r="K122" s="165" t="s">
        <v>18</v>
      </c>
      <c r="L122" s="66" t="s">
        <v>109</v>
      </c>
      <c r="M122" s="85">
        <v>2</v>
      </c>
      <c r="N122" s="15">
        <f t="shared" si="73"/>
        <v>0</v>
      </c>
      <c r="O122" s="78">
        <f t="shared" si="80"/>
        <v>0.8</v>
      </c>
      <c r="P122" s="78">
        <f t="shared" si="78"/>
        <v>0</v>
      </c>
      <c r="Q122" s="153">
        <f t="shared" si="79"/>
        <v>0</v>
      </c>
      <c r="R122" s="113"/>
    </row>
    <row r="123" spans="2:18" s="3" customFormat="1" ht="27.95" customHeight="1">
      <c r="B123" s="236"/>
      <c r="C123" s="241"/>
      <c r="D123" s="20"/>
      <c r="E123" s="21"/>
      <c r="F123" s="31"/>
      <c r="G123" s="14" t="s">
        <v>13</v>
      </c>
      <c r="H123" s="15">
        <v>0.4</v>
      </c>
      <c r="I123" s="16" t="s">
        <v>25</v>
      </c>
      <c r="J123" s="13" t="s">
        <v>3225</v>
      </c>
      <c r="K123" s="165" t="s">
        <v>28</v>
      </c>
      <c r="L123" s="287" t="s">
        <v>3305</v>
      </c>
      <c r="M123" s="85">
        <f t="shared" si="81"/>
        <v>2</v>
      </c>
      <c r="N123" s="15">
        <f t="shared" si="73"/>
        <v>0.99</v>
      </c>
      <c r="O123" s="78">
        <f t="shared" si="80"/>
        <v>0</v>
      </c>
      <c r="P123" s="78">
        <f t="shared" si="78"/>
        <v>0.79200000000000004</v>
      </c>
      <c r="Q123" s="153">
        <f t="shared" si="79"/>
        <v>8.0000000000000071E-3</v>
      </c>
      <c r="R123" s="113"/>
    </row>
    <row r="124" spans="2:18" s="3" customFormat="1" ht="27.95" customHeight="1">
      <c r="B124" s="236"/>
      <c r="C124" s="241"/>
      <c r="D124" s="22"/>
      <c r="E124" s="23"/>
      <c r="F124" s="24"/>
      <c r="G124" s="14" t="s">
        <v>14</v>
      </c>
      <c r="H124" s="15">
        <v>0.2</v>
      </c>
      <c r="I124" s="16" t="s">
        <v>19</v>
      </c>
      <c r="J124" s="13" t="s">
        <v>80</v>
      </c>
      <c r="K124" s="165" t="s">
        <v>18</v>
      </c>
      <c r="L124" s="66" t="s">
        <v>109</v>
      </c>
      <c r="M124" s="85">
        <f t="shared" si="81"/>
        <v>2</v>
      </c>
      <c r="N124" s="15">
        <f t="shared" si="73"/>
        <v>0</v>
      </c>
      <c r="O124" s="78">
        <f t="shared" si="80"/>
        <v>0.4</v>
      </c>
      <c r="P124" s="78">
        <f t="shared" si="78"/>
        <v>0</v>
      </c>
      <c r="Q124" s="153">
        <f t="shared" si="79"/>
        <v>0</v>
      </c>
      <c r="R124" s="113"/>
    </row>
    <row r="125" spans="2:18" s="3" customFormat="1" ht="27.95" customHeight="1">
      <c r="B125" s="236"/>
      <c r="C125" s="241"/>
      <c r="D125" s="17" t="s">
        <v>3149</v>
      </c>
      <c r="E125" s="18" t="s">
        <v>24</v>
      </c>
      <c r="F125" s="19" t="s">
        <v>3121</v>
      </c>
      <c r="G125" s="14" t="s">
        <v>12</v>
      </c>
      <c r="H125" s="15">
        <v>0.8</v>
      </c>
      <c r="I125" s="16" t="s">
        <v>25</v>
      </c>
      <c r="J125" s="13" t="s">
        <v>3221</v>
      </c>
      <c r="K125" s="165" t="s">
        <v>28</v>
      </c>
      <c r="L125" s="287" t="s">
        <v>3305</v>
      </c>
      <c r="M125" s="85">
        <v>0.2</v>
      </c>
      <c r="N125" s="15">
        <f t="shared" si="73"/>
        <v>0.99</v>
      </c>
      <c r="O125" s="78">
        <f t="shared" si="80"/>
        <v>0</v>
      </c>
      <c r="P125" s="78">
        <f t="shared" si="78"/>
        <v>0.15840000000000004</v>
      </c>
      <c r="Q125" s="153">
        <f t="shared" si="79"/>
        <v>1.6000000000000018E-3</v>
      </c>
      <c r="R125" s="238"/>
    </row>
    <row r="126" spans="2:18" s="3" customFormat="1" ht="27.95" customHeight="1">
      <c r="B126" s="236"/>
      <c r="C126" s="241"/>
      <c r="D126" s="20"/>
      <c r="E126" s="21"/>
      <c r="F126" s="31"/>
      <c r="G126" s="14" t="s">
        <v>13</v>
      </c>
      <c r="H126" s="15">
        <v>0.1</v>
      </c>
      <c r="I126" s="16" t="s">
        <v>2782</v>
      </c>
      <c r="J126" s="13" t="s">
        <v>3221</v>
      </c>
      <c r="K126" s="165" t="s">
        <v>3223</v>
      </c>
      <c r="L126" s="287" t="s">
        <v>3305</v>
      </c>
      <c r="M126" s="85">
        <f t="shared" ref="M126:M127" si="82">M125</f>
        <v>0.2</v>
      </c>
      <c r="N126" s="15">
        <f t="shared" si="73"/>
        <v>0.99</v>
      </c>
      <c r="O126" s="78">
        <f t="shared" si="80"/>
        <v>0</v>
      </c>
      <c r="P126" s="78">
        <f t="shared" si="78"/>
        <v>1.9800000000000005E-2</v>
      </c>
      <c r="Q126" s="153">
        <f t="shared" si="79"/>
        <v>2.0000000000000023E-4</v>
      </c>
      <c r="R126" s="238"/>
    </row>
    <row r="127" spans="2:18" s="3" customFormat="1" ht="27.95" customHeight="1">
      <c r="B127" s="236"/>
      <c r="C127" s="241"/>
      <c r="D127" s="22"/>
      <c r="E127" s="23"/>
      <c r="F127" s="24"/>
      <c r="G127" s="14" t="s">
        <v>14</v>
      </c>
      <c r="H127" s="15">
        <v>0.1</v>
      </c>
      <c r="I127" s="16" t="s">
        <v>3222</v>
      </c>
      <c r="J127" s="13" t="s">
        <v>3224</v>
      </c>
      <c r="K127" s="165" t="s">
        <v>3223</v>
      </c>
      <c r="L127" s="287" t="s">
        <v>3305</v>
      </c>
      <c r="M127" s="85">
        <f t="shared" si="82"/>
        <v>0.2</v>
      </c>
      <c r="N127" s="15">
        <f t="shared" si="73"/>
        <v>0.99</v>
      </c>
      <c r="O127" s="78">
        <f t="shared" si="80"/>
        <v>0</v>
      </c>
      <c r="P127" s="78">
        <f t="shared" si="78"/>
        <v>1.9800000000000005E-2</v>
      </c>
      <c r="Q127" s="153">
        <f t="shared" si="79"/>
        <v>2.0000000000000023E-4</v>
      </c>
      <c r="R127" s="238"/>
    </row>
    <row r="128" spans="2:18" s="3" customFormat="1" ht="27.95" customHeight="1">
      <c r="B128" s="236"/>
      <c r="C128" s="241"/>
      <c r="D128" s="17" t="s">
        <v>3150</v>
      </c>
      <c r="E128" s="18" t="s">
        <v>24</v>
      </c>
      <c r="F128" s="19" t="s">
        <v>3126</v>
      </c>
      <c r="G128" s="14" t="s">
        <v>12</v>
      </c>
      <c r="H128" s="15">
        <v>0.8</v>
      </c>
      <c r="I128" s="16" t="s">
        <v>25</v>
      </c>
      <c r="J128" s="13" t="s">
        <v>3224</v>
      </c>
      <c r="K128" s="165" t="s">
        <v>28</v>
      </c>
      <c r="L128" s="287" t="s">
        <v>3305</v>
      </c>
      <c r="M128" s="85">
        <v>0.2</v>
      </c>
      <c r="N128" s="15">
        <f t="shared" si="73"/>
        <v>0.99</v>
      </c>
      <c r="O128" s="78">
        <f t="shared" si="80"/>
        <v>0</v>
      </c>
      <c r="P128" s="78">
        <f t="shared" si="78"/>
        <v>0.15840000000000004</v>
      </c>
      <c r="Q128" s="153">
        <f t="shared" si="79"/>
        <v>1.6000000000000018E-3</v>
      </c>
      <c r="R128" s="238"/>
    </row>
    <row r="129" spans="2:18" s="3" customFormat="1" ht="27.95" customHeight="1">
      <c r="B129" s="236"/>
      <c r="C129" s="241"/>
      <c r="D129" s="20"/>
      <c r="E129" s="21"/>
      <c r="F129" s="31"/>
      <c r="G129" s="14" t="s">
        <v>13</v>
      </c>
      <c r="H129" s="15">
        <v>0.1</v>
      </c>
      <c r="I129" s="16" t="s">
        <v>19</v>
      </c>
      <c r="J129" s="13" t="s">
        <v>80</v>
      </c>
      <c r="K129" s="165" t="s">
        <v>18</v>
      </c>
      <c r="L129" s="66" t="s">
        <v>109</v>
      </c>
      <c r="M129" s="85">
        <f t="shared" ref="M129:M133" si="83">M128</f>
        <v>0.2</v>
      </c>
      <c r="N129" s="15">
        <f t="shared" si="73"/>
        <v>0</v>
      </c>
      <c r="O129" s="78">
        <f t="shared" si="80"/>
        <v>2.0000000000000004E-2</v>
      </c>
      <c r="P129" s="78">
        <f t="shared" si="78"/>
        <v>0</v>
      </c>
      <c r="Q129" s="153">
        <f t="shared" si="79"/>
        <v>0</v>
      </c>
      <c r="R129" s="238"/>
    </row>
    <row r="130" spans="2:18" s="3" customFormat="1" ht="27.95" customHeight="1">
      <c r="B130" s="236"/>
      <c r="C130" s="241"/>
      <c r="D130" s="22"/>
      <c r="E130" s="23"/>
      <c r="F130" s="24"/>
      <c r="G130" s="14" t="s">
        <v>14</v>
      </c>
      <c r="H130" s="15">
        <v>0.1</v>
      </c>
      <c r="I130" s="16" t="s">
        <v>19</v>
      </c>
      <c r="J130" s="13" t="s">
        <v>80</v>
      </c>
      <c r="K130" s="165" t="s">
        <v>18</v>
      </c>
      <c r="L130" s="66" t="s">
        <v>109</v>
      </c>
      <c r="M130" s="85">
        <f t="shared" si="83"/>
        <v>0.2</v>
      </c>
      <c r="N130" s="15">
        <f t="shared" si="73"/>
        <v>0</v>
      </c>
      <c r="O130" s="78">
        <f t="shared" si="80"/>
        <v>2.0000000000000004E-2</v>
      </c>
      <c r="P130" s="78">
        <f t="shared" si="78"/>
        <v>0</v>
      </c>
      <c r="Q130" s="153">
        <f t="shared" si="79"/>
        <v>0</v>
      </c>
      <c r="R130" s="238"/>
    </row>
    <row r="131" spans="2:18" s="3" customFormat="1" ht="27.95" customHeight="1">
      <c r="B131" s="236"/>
      <c r="C131" s="241"/>
      <c r="D131" s="17" t="s">
        <v>3151</v>
      </c>
      <c r="E131" s="18" t="s">
        <v>24</v>
      </c>
      <c r="F131" s="19" t="s">
        <v>3130</v>
      </c>
      <c r="G131" s="14" t="s">
        <v>12</v>
      </c>
      <c r="H131" s="15">
        <v>0.8</v>
      </c>
      <c r="I131" s="16" t="s">
        <v>25</v>
      </c>
      <c r="J131" s="13" t="s">
        <v>3224</v>
      </c>
      <c r="K131" s="165" t="s">
        <v>28</v>
      </c>
      <c r="L131" s="287" t="s">
        <v>3305</v>
      </c>
      <c r="M131" s="85">
        <v>0.2</v>
      </c>
      <c r="N131" s="15">
        <f t="shared" si="73"/>
        <v>0.99</v>
      </c>
      <c r="O131" s="78">
        <f t="shared" si="80"/>
        <v>0</v>
      </c>
      <c r="P131" s="78">
        <f t="shared" si="78"/>
        <v>0.15840000000000004</v>
      </c>
      <c r="Q131" s="153">
        <f t="shared" si="79"/>
        <v>1.6000000000000018E-3</v>
      </c>
      <c r="R131" s="238"/>
    </row>
    <row r="132" spans="2:18" s="3" customFormat="1" ht="27.95" customHeight="1">
      <c r="B132" s="236"/>
      <c r="C132" s="241"/>
      <c r="D132" s="20"/>
      <c r="E132" s="21"/>
      <c r="F132" s="31"/>
      <c r="G132" s="14" t="s">
        <v>13</v>
      </c>
      <c r="H132" s="15">
        <v>0.1</v>
      </c>
      <c r="I132" s="16" t="s">
        <v>19</v>
      </c>
      <c r="J132" s="13" t="s">
        <v>80</v>
      </c>
      <c r="K132" s="165" t="s">
        <v>18</v>
      </c>
      <c r="L132" s="66" t="s">
        <v>109</v>
      </c>
      <c r="M132" s="85">
        <f t="shared" si="83"/>
        <v>0.2</v>
      </c>
      <c r="N132" s="15">
        <f t="shared" si="73"/>
        <v>0</v>
      </c>
      <c r="O132" s="78">
        <f t="shared" si="80"/>
        <v>2.0000000000000004E-2</v>
      </c>
      <c r="P132" s="78">
        <f t="shared" si="78"/>
        <v>0</v>
      </c>
      <c r="Q132" s="153">
        <f t="shared" si="79"/>
        <v>0</v>
      </c>
      <c r="R132" s="238"/>
    </row>
    <row r="133" spans="2:18" s="3" customFormat="1" ht="27.95" customHeight="1">
      <c r="B133" s="236"/>
      <c r="C133" s="241"/>
      <c r="D133" s="22"/>
      <c r="E133" s="23"/>
      <c r="F133" s="24"/>
      <c r="G133" s="14" t="s">
        <v>14</v>
      </c>
      <c r="H133" s="15">
        <v>0.1</v>
      </c>
      <c r="I133" s="16" t="s">
        <v>19</v>
      </c>
      <c r="J133" s="13" t="s">
        <v>80</v>
      </c>
      <c r="K133" s="165" t="s">
        <v>18</v>
      </c>
      <c r="L133" s="66" t="s">
        <v>109</v>
      </c>
      <c r="M133" s="85">
        <f t="shared" si="83"/>
        <v>0.2</v>
      </c>
      <c r="N133" s="15">
        <f t="shared" si="73"/>
        <v>0</v>
      </c>
      <c r="O133" s="78">
        <f t="shared" si="80"/>
        <v>2.0000000000000004E-2</v>
      </c>
      <c r="P133" s="78">
        <f t="shared" si="78"/>
        <v>0</v>
      </c>
      <c r="Q133" s="153">
        <f t="shared" si="79"/>
        <v>0</v>
      </c>
      <c r="R133" s="238"/>
    </row>
    <row r="134" spans="2:18" s="3" customFormat="1" ht="27.95" customHeight="1">
      <c r="B134" s="236"/>
      <c r="C134" s="241"/>
      <c r="D134" s="17" t="s">
        <v>3152</v>
      </c>
      <c r="E134" s="18" t="s">
        <v>22</v>
      </c>
      <c r="F134" s="19" t="s">
        <v>3123</v>
      </c>
      <c r="G134" s="14" t="s">
        <v>12</v>
      </c>
      <c r="H134" s="15">
        <v>0.4</v>
      </c>
      <c r="I134" s="16" t="s">
        <v>19</v>
      </c>
      <c r="J134" s="13" t="s">
        <v>80</v>
      </c>
      <c r="K134" s="165" t="s">
        <v>18</v>
      </c>
      <c r="L134" s="66" t="s">
        <v>109</v>
      </c>
      <c r="M134" s="85">
        <v>2</v>
      </c>
      <c r="N134" s="15">
        <f t="shared" si="73"/>
        <v>0</v>
      </c>
      <c r="O134" s="78">
        <f t="shared" si="80"/>
        <v>0.8</v>
      </c>
      <c r="P134" s="78">
        <f t="shared" si="78"/>
        <v>0</v>
      </c>
      <c r="Q134" s="153">
        <f t="shared" si="79"/>
        <v>0</v>
      </c>
      <c r="R134" s="113"/>
    </row>
    <row r="135" spans="2:18" s="3" customFormat="1" ht="27.95" customHeight="1">
      <c r="B135" s="236"/>
      <c r="C135" s="241"/>
      <c r="D135" s="20"/>
      <c r="E135" s="21"/>
      <c r="F135" s="31"/>
      <c r="G135" s="14" t="s">
        <v>13</v>
      </c>
      <c r="H135" s="15">
        <v>0.4</v>
      </c>
      <c r="I135" s="16" t="s">
        <v>25</v>
      </c>
      <c r="J135" s="13" t="s">
        <v>3229</v>
      </c>
      <c r="K135" s="165" t="s">
        <v>28</v>
      </c>
      <c r="L135" s="13" t="s">
        <v>1921</v>
      </c>
      <c r="M135" s="85">
        <f t="shared" ref="M135:M139" si="84">M134</f>
        <v>2</v>
      </c>
      <c r="N135" s="15">
        <f t="shared" si="73"/>
        <v>0.99</v>
      </c>
      <c r="O135" s="78">
        <f t="shared" si="80"/>
        <v>0</v>
      </c>
      <c r="P135" s="78">
        <f t="shared" si="78"/>
        <v>0.79200000000000004</v>
      </c>
      <c r="Q135" s="153">
        <f t="shared" si="79"/>
        <v>8.0000000000000071E-3</v>
      </c>
      <c r="R135" s="113"/>
    </row>
    <row r="136" spans="2:18" s="3" customFormat="1" ht="27.95" customHeight="1">
      <c r="B136" s="236"/>
      <c r="C136" s="241"/>
      <c r="D136" s="22"/>
      <c r="E136" s="23"/>
      <c r="F136" s="24"/>
      <c r="G136" s="14" t="s">
        <v>14</v>
      </c>
      <c r="H136" s="15">
        <v>0.2</v>
      </c>
      <c r="I136" s="16" t="s">
        <v>19</v>
      </c>
      <c r="J136" s="13" t="s">
        <v>80</v>
      </c>
      <c r="K136" s="165" t="s">
        <v>18</v>
      </c>
      <c r="L136" s="66" t="s">
        <v>109</v>
      </c>
      <c r="M136" s="85">
        <f t="shared" si="84"/>
        <v>2</v>
      </c>
      <c r="N136" s="15">
        <f t="shared" si="73"/>
        <v>0</v>
      </c>
      <c r="O136" s="78">
        <f t="shared" si="80"/>
        <v>0.4</v>
      </c>
      <c r="P136" s="78">
        <f t="shared" si="78"/>
        <v>0</v>
      </c>
      <c r="Q136" s="153">
        <f t="shared" si="79"/>
        <v>0</v>
      </c>
      <c r="R136" s="113"/>
    </row>
    <row r="137" spans="2:18" s="3" customFormat="1" ht="27.95" customHeight="1">
      <c r="B137" s="236"/>
      <c r="C137" s="241"/>
      <c r="D137" s="17" t="s">
        <v>3153</v>
      </c>
      <c r="E137" s="18" t="s">
        <v>22</v>
      </c>
      <c r="F137" s="19" t="s">
        <v>3133</v>
      </c>
      <c r="G137" s="14" t="s">
        <v>12</v>
      </c>
      <c r="H137" s="15">
        <v>0.4</v>
      </c>
      <c r="I137" s="16" t="s">
        <v>19</v>
      </c>
      <c r="J137" s="13" t="s">
        <v>80</v>
      </c>
      <c r="K137" s="165" t="s">
        <v>18</v>
      </c>
      <c r="L137" s="66" t="s">
        <v>109</v>
      </c>
      <c r="M137" s="85">
        <v>2</v>
      </c>
      <c r="N137" s="15">
        <f t="shared" si="73"/>
        <v>0</v>
      </c>
      <c r="O137" s="78">
        <f t="shared" si="80"/>
        <v>0.8</v>
      </c>
      <c r="P137" s="78">
        <f t="shared" si="78"/>
        <v>0</v>
      </c>
      <c r="Q137" s="153">
        <f t="shared" si="79"/>
        <v>0</v>
      </c>
      <c r="R137" s="113"/>
    </row>
    <row r="138" spans="2:18" s="3" customFormat="1" ht="27.95" customHeight="1">
      <c r="B138" s="236"/>
      <c r="C138" s="241"/>
      <c r="D138" s="20"/>
      <c r="E138" s="21"/>
      <c r="F138" s="31"/>
      <c r="G138" s="14" t="s">
        <v>13</v>
      </c>
      <c r="H138" s="15">
        <v>0.4</v>
      </c>
      <c r="I138" s="16" t="s">
        <v>25</v>
      </c>
      <c r="J138" s="13" t="s">
        <v>3229</v>
      </c>
      <c r="K138" s="165" t="s">
        <v>28</v>
      </c>
      <c r="L138" s="13" t="s">
        <v>1921</v>
      </c>
      <c r="M138" s="85">
        <f t="shared" si="84"/>
        <v>2</v>
      </c>
      <c r="N138" s="15">
        <f t="shared" si="73"/>
        <v>0.99</v>
      </c>
      <c r="O138" s="78">
        <f t="shared" si="80"/>
        <v>0</v>
      </c>
      <c r="P138" s="78">
        <f t="shared" si="78"/>
        <v>0.79200000000000004</v>
      </c>
      <c r="Q138" s="153">
        <f t="shared" si="79"/>
        <v>8.0000000000000071E-3</v>
      </c>
      <c r="R138" s="113"/>
    </row>
    <row r="139" spans="2:18" s="3" customFormat="1" ht="27.95" customHeight="1">
      <c r="B139" s="236"/>
      <c r="C139" s="241"/>
      <c r="D139" s="22"/>
      <c r="E139" s="23"/>
      <c r="F139" s="24"/>
      <c r="G139" s="14" t="s">
        <v>14</v>
      </c>
      <c r="H139" s="15">
        <v>0.2</v>
      </c>
      <c r="I139" s="16" t="s">
        <v>19</v>
      </c>
      <c r="J139" s="13" t="s">
        <v>80</v>
      </c>
      <c r="K139" s="165" t="s">
        <v>18</v>
      </c>
      <c r="L139" s="66" t="s">
        <v>109</v>
      </c>
      <c r="M139" s="85">
        <f t="shared" si="84"/>
        <v>2</v>
      </c>
      <c r="N139" s="15">
        <f t="shared" si="73"/>
        <v>0</v>
      </c>
      <c r="O139" s="78">
        <f t="shared" si="80"/>
        <v>0.4</v>
      </c>
      <c r="P139" s="78">
        <f t="shared" si="78"/>
        <v>0</v>
      </c>
      <c r="Q139" s="153">
        <f t="shared" si="79"/>
        <v>0</v>
      </c>
      <c r="R139" s="113"/>
    </row>
    <row r="140" spans="2:18" s="3" customFormat="1" ht="27.95" customHeight="1">
      <c r="B140" s="236"/>
      <c r="C140" s="241"/>
      <c r="D140" s="17" t="s">
        <v>3154</v>
      </c>
      <c r="E140" s="18" t="s">
        <v>97</v>
      </c>
      <c r="F140" s="19" t="s">
        <v>3135</v>
      </c>
      <c r="G140" s="163" t="s">
        <v>12</v>
      </c>
      <c r="H140" s="15">
        <v>0.8</v>
      </c>
      <c r="I140" s="16" t="s">
        <v>25</v>
      </c>
      <c r="J140" s="13" t="s">
        <v>3224</v>
      </c>
      <c r="K140" s="165" t="s">
        <v>28</v>
      </c>
      <c r="L140" s="287" t="s">
        <v>3305</v>
      </c>
      <c r="M140" s="85">
        <v>3</v>
      </c>
      <c r="N140" s="15">
        <f t="shared" ref="N140:N152" si="85">IF(K140="Detected", 0.99,0)</f>
        <v>0.99</v>
      </c>
      <c r="O140" s="78">
        <f t="shared" si="80"/>
        <v>0</v>
      </c>
      <c r="P140" s="78">
        <f t="shared" si="78"/>
        <v>2.3760000000000003</v>
      </c>
      <c r="Q140" s="153">
        <f t="shared" si="79"/>
        <v>2.4000000000000025E-2</v>
      </c>
      <c r="R140" s="113"/>
    </row>
    <row r="141" spans="2:18" s="3" customFormat="1" ht="27.95" customHeight="1">
      <c r="B141" s="236"/>
      <c r="C141" s="241"/>
      <c r="D141" s="20"/>
      <c r="E141" s="21"/>
      <c r="F141" s="31"/>
      <c r="G141" s="163" t="s">
        <v>13</v>
      </c>
      <c r="H141" s="15">
        <v>0.1</v>
      </c>
      <c r="I141" s="16" t="s">
        <v>3226</v>
      </c>
      <c r="J141" s="13" t="s">
        <v>80</v>
      </c>
      <c r="K141" s="165" t="s">
        <v>18</v>
      </c>
      <c r="L141" s="66" t="s">
        <v>109</v>
      </c>
      <c r="M141" s="85">
        <f>M140</f>
        <v>3</v>
      </c>
      <c r="N141" s="15">
        <f t="shared" si="85"/>
        <v>0</v>
      </c>
      <c r="O141" s="78">
        <f t="shared" si="80"/>
        <v>0.30000000000000004</v>
      </c>
      <c r="P141" s="78">
        <f t="shared" si="78"/>
        <v>0</v>
      </c>
      <c r="Q141" s="153">
        <f t="shared" si="79"/>
        <v>0</v>
      </c>
      <c r="R141" s="113"/>
    </row>
    <row r="142" spans="2:18" s="3" customFormat="1" ht="27.95" customHeight="1">
      <c r="B142" s="236"/>
      <c r="C142" s="241"/>
      <c r="D142" s="20"/>
      <c r="E142" s="21"/>
      <c r="F142" s="31"/>
      <c r="G142" s="163" t="s">
        <v>55</v>
      </c>
      <c r="H142" s="15">
        <v>0.1</v>
      </c>
      <c r="I142" s="16" t="s">
        <v>3226</v>
      </c>
      <c r="J142" s="13" t="s">
        <v>80</v>
      </c>
      <c r="K142" s="165" t="s">
        <v>18</v>
      </c>
      <c r="L142" s="66" t="s">
        <v>109</v>
      </c>
      <c r="M142" s="85">
        <f>M141</f>
        <v>3</v>
      </c>
      <c r="N142" s="15">
        <f t="shared" si="85"/>
        <v>0</v>
      </c>
      <c r="O142" s="78">
        <f t="shared" si="80"/>
        <v>0.30000000000000004</v>
      </c>
      <c r="P142" s="78">
        <f t="shared" si="78"/>
        <v>0</v>
      </c>
      <c r="Q142" s="153">
        <f t="shared" si="79"/>
        <v>0</v>
      </c>
      <c r="R142" s="113"/>
    </row>
    <row r="143" spans="2:18" s="3" customFormat="1" ht="27.95" customHeight="1">
      <c r="B143" s="236"/>
      <c r="C143" s="241"/>
      <c r="D143" s="17" t="s">
        <v>3155</v>
      </c>
      <c r="E143" s="18" t="s">
        <v>22</v>
      </c>
      <c r="F143" s="19" t="s">
        <v>3123</v>
      </c>
      <c r="G143" s="14" t="s">
        <v>12</v>
      </c>
      <c r="H143" s="15">
        <v>0.4</v>
      </c>
      <c r="I143" s="16" t="s">
        <v>19</v>
      </c>
      <c r="J143" s="13" t="s">
        <v>80</v>
      </c>
      <c r="K143" s="165" t="s">
        <v>18</v>
      </c>
      <c r="L143" s="66" t="s">
        <v>109</v>
      </c>
      <c r="M143" s="85">
        <v>2</v>
      </c>
      <c r="N143" s="15">
        <f t="shared" si="85"/>
        <v>0</v>
      </c>
      <c r="O143" s="78">
        <f t="shared" si="80"/>
        <v>0.8</v>
      </c>
      <c r="P143" s="78">
        <f t="shared" si="78"/>
        <v>0</v>
      </c>
      <c r="Q143" s="153">
        <f t="shared" si="79"/>
        <v>0</v>
      </c>
      <c r="R143" s="113"/>
    </row>
    <row r="144" spans="2:18" s="3" customFormat="1" ht="27.95" customHeight="1">
      <c r="B144" s="236"/>
      <c r="C144" s="241"/>
      <c r="D144" s="20"/>
      <c r="E144" s="21"/>
      <c r="F144" s="31"/>
      <c r="G144" s="14" t="s">
        <v>13</v>
      </c>
      <c r="H144" s="15">
        <v>0.4</v>
      </c>
      <c r="I144" s="16" t="s">
        <v>25</v>
      </c>
      <c r="J144" s="13" t="s">
        <v>3230</v>
      </c>
      <c r="K144" s="165" t="s">
        <v>28</v>
      </c>
      <c r="L144" s="277" t="s">
        <v>1921</v>
      </c>
      <c r="M144" s="85">
        <f t="shared" ref="M144:M148" si="86">M143</f>
        <v>2</v>
      </c>
      <c r="N144" s="15">
        <f t="shared" si="85"/>
        <v>0.99</v>
      </c>
      <c r="O144" s="78">
        <f t="shared" si="80"/>
        <v>0</v>
      </c>
      <c r="P144" s="78">
        <f t="shared" si="78"/>
        <v>0.79200000000000004</v>
      </c>
      <c r="Q144" s="153">
        <f t="shared" si="79"/>
        <v>8.0000000000000071E-3</v>
      </c>
      <c r="R144" s="113"/>
    </row>
    <row r="145" spans="2:18" s="3" customFormat="1" ht="27.95" customHeight="1">
      <c r="B145" s="236"/>
      <c r="C145" s="241"/>
      <c r="D145" s="22"/>
      <c r="E145" s="23"/>
      <c r="F145" s="24"/>
      <c r="G145" s="14" t="s">
        <v>14</v>
      </c>
      <c r="H145" s="15">
        <v>0.2</v>
      </c>
      <c r="I145" s="16" t="s">
        <v>19</v>
      </c>
      <c r="J145" s="13" t="s">
        <v>80</v>
      </c>
      <c r="K145" s="165" t="s">
        <v>18</v>
      </c>
      <c r="L145" s="66" t="s">
        <v>109</v>
      </c>
      <c r="M145" s="85">
        <f t="shared" si="86"/>
        <v>2</v>
      </c>
      <c r="N145" s="15">
        <f t="shared" si="85"/>
        <v>0</v>
      </c>
      <c r="O145" s="78">
        <f t="shared" si="80"/>
        <v>0.4</v>
      </c>
      <c r="P145" s="78">
        <f t="shared" si="78"/>
        <v>0</v>
      </c>
      <c r="Q145" s="153">
        <f t="shared" si="79"/>
        <v>0</v>
      </c>
      <c r="R145" s="113"/>
    </row>
    <row r="146" spans="2:18" s="3" customFormat="1" ht="27.95" customHeight="1">
      <c r="B146" s="236"/>
      <c r="C146" s="241"/>
      <c r="D146" s="17" t="s">
        <v>3156</v>
      </c>
      <c r="E146" s="18" t="s">
        <v>22</v>
      </c>
      <c r="F146" s="19" t="s">
        <v>3133</v>
      </c>
      <c r="G146" s="14" t="s">
        <v>12</v>
      </c>
      <c r="H146" s="15">
        <v>0.4</v>
      </c>
      <c r="I146" s="16" t="s">
        <v>19</v>
      </c>
      <c r="J146" s="13" t="s">
        <v>80</v>
      </c>
      <c r="K146" s="165" t="s">
        <v>18</v>
      </c>
      <c r="L146" s="66" t="s">
        <v>109</v>
      </c>
      <c r="M146" s="85">
        <v>2</v>
      </c>
      <c r="N146" s="15">
        <f t="shared" si="85"/>
        <v>0</v>
      </c>
      <c r="O146" s="78">
        <f t="shared" si="80"/>
        <v>0.8</v>
      </c>
      <c r="P146" s="78">
        <f t="shared" si="78"/>
        <v>0</v>
      </c>
      <c r="Q146" s="153">
        <f t="shared" si="79"/>
        <v>0</v>
      </c>
      <c r="R146" s="113"/>
    </row>
    <row r="147" spans="2:18" s="3" customFormat="1" ht="27.95" customHeight="1">
      <c r="B147" s="236"/>
      <c r="C147" s="241"/>
      <c r="D147" s="20"/>
      <c r="E147" s="21"/>
      <c r="F147" s="31"/>
      <c r="G147" s="14" t="s">
        <v>13</v>
      </c>
      <c r="H147" s="15">
        <v>0.4</v>
      </c>
      <c r="I147" s="16" t="s">
        <v>25</v>
      </c>
      <c r="J147" s="13" t="s">
        <v>3230</v>
      </c>
      <c r="K147" s="165" t="s">
        <v>28</v>
      </c>
      <c r="L147" s="277" t="s">
        <v>1921</v>
      </c>
      <c r="M147" s="85">
        <f t="shared" si="86"/>
        <v>2</v>
      </c>
      <c r="N147" s="15">
        <f t="shared" si="85"/>
        <v>0.99</v>
      </c>
      <c r="O147" s="78">
        <f t="shared" si="80"/>
        <v>0</v>
      </c>
      <c r="P147" s="78">
        <f t="shared" si="78"/>
        <v>0.79200000000000004</v>
      </c>
      <c r="Q147" s="153">
        <f t="shared" si="79"/>
        <v>8.0000000000000071E-3</v>
      </c>
      <c r="R147" s="113"/>
    </row>
    <row r="148" spans="2:18" s="3" customFormat="1" ht="27.95" customHeight="1">
      <c r="B148" s="236"/>
      <c r="C148" s="241"/>
      <c r="D148" s="22"/>
      <c r="E148" s="23"/>
      <c r="F148" s="24"/>
      <c r="G148" s="14" t="s">
        <v>14</v>
      </c>
      <c r="H148" s="15">
        <v>0.2</v>
      </c>
      <c r="I148" s="16" t="s">
        <v>19</v>
      </c>
      <c r="J148" s="13" t="s">
        <v>80</v>
      </c>
      <c r="K148" s="165" t="s">
        <v>18</v>
      </c>
      <c r="L148" s="66" t="s">
        <v>109</v>
      </c>
      <c r="M148" s="85">
        <f t="shared" si="86"/>
        <v>2</v>
      </c>
      <c r="N148" s="15">
        <f t="shared" si="85"/>
        <v>0</v>
      </c>
      <c r="O148" s="78">
        <f t="shared" si="80"/>
        <v>0.4</v>
      </c>
      <c r="P148" s="78">
        <f t="shared" si="78"/>
        <v>0</v>
      </c>
      <c r="Q148" s="153">
        <f t="shared" si="79"/>
        <v>0</v>
      </c>
      <c r="R148" s="113"/>
    </row>
    <row r="149" spans="2:18" s="3" customFormat="1" ht="27.95" customHeight="1">
      <c r="B149" s="236"/>
      <c r="C149" s="241"/>
      <c r="D149" s="17" t="s">
        <v>3157</v>
      </c>
      <c r="E149" s="18" t="s">
        <v>2774</v>
      </c>
      <c r="F149" s="19" t="s">
        <v>3158</v>
      </c>
      <c r="G149" s="168" t="s">
        <v>356</v>
      </c>
      <c r="H149" s="164">
        <v>0.25</v>
      </c>
      <c r="I149" s="179" t="s">
        <v>19</v>
      </c>
      <c r="J149" s="13" t="s">
        <v>80</v>
      </c>
      <c r="K149" s="16" t="s">
        <v>2791</v>
      </c>
      <c r="L149" s="12" t="s">
        <v>109</v>
      </c>
      <c r="M149" s="292">
        <v>0.5</v>
      </c>
      <c r="N149" s="15">
        <f t="shared" si="85"/>
        <v>0</v>
      </c>
      <c r="O149" s="78">
        <f t="shared" si="80"/>
        <v>0.125</v>
      </c>
      <c r="P149" s="78">
        <f t="shared" si="78"/>
        <v>0</v>
      </c>
      <c r="Q149" s="153">
        <f t="shared" si="79"/>
        <v>0</v>
      </c>
      <c r="R149" s="557" t="s">
        <v>3303</v>
      </c>
    </row>
    <row r="150" spans="2:18" s="3" customFormat="1" ht="27.95" customHeight="1">
      <c r="B150" s="236"/>
      <c r="C150" s="241"/>
      <c r="D150" s="20"/>
      <c r="E150" s="21"/>
      <c r="F150" s="31"/>
      <c r="G150" s="168" t="s">
        <v>886</v>
      </c>
      <c r="H150" s="164">
        <v>0.25</v>
      </c>
      <c r="I150" s="165" t="s">
        <v>2782</v>
      </c>
      <c r="J150" s="13" t="s">
        <v>3224</v>
      </c>
      <c r="K150" s="16" t="s">
        <v>20</v>
      </c>
      <c r="L150" s="287" t="s">
        <v>3305</v>
      </c>
      <c r="M150" s="292">
        <f>M149</f>
        <v>0.5</v>
      </c>
      <c r="N150" s="15">
        <f t="shared" si="85"/>
        <v>0.99</v>
      </c>
      <c r="O150" s="78">
        <f t="shared" si="80"/>
        <v>0</v>
      </c>
      <c r="P150" s="78">
        <f t="shared" si="78"/>
        <v>0.12375</v>
      </c>
      <c r="Q150" s="153">
        <f t="shared" si="79"/>
        <v>1.2500000000000011E-3</v>
      </c>
      <c r="R150" s="558"/>
    </row>
    <row r="151" spans="2:18" s="3" customFormat="1" ht="27.95" customHeight="1">
      <c r="B151" s="236"/>
      <c r="C151" s="241"/>
      <c r="D151" s="20"/>
      <c r="E151" s="21"/>
      <c r="F151" s="31"/>
      <c r="G151" s="168" t="s">
        <v>887</v>
      </c>
      <c r="H151" s="164">
        <v>0.25</v>
      </c>
      <c r="I151" s="165" t="s">
        <v>25</v>
      </c>
      <c r="J151" s="13" t="s">
        <v>3224</v>
      </c>
      <c r="K151" s="16" t="s">
        <v>2793</v>
      </c>
      <c r="L151" s="287" t="s">
        <v>3305</v>
      </c>
      <c r="M151" s="292">
        <f>M150</f>
        <v>0.5</v>
      </c>
      <c r="N151" s="15">
        <f t="shared" si="85"/>
        <v>0.99</v>
      </c>
      <c r="O151" s="78">
        <f t="shared" si="80"/>
        <v>0</v>
      </c>
      <c r="P151" s="78">
        <f t="shared" si="78"/>
        <v>0.12375</v>
      </c>
      <c r="Q151" s="153">
        <f t="shared" si="79"/>
        <v>1.2500000000000011E-3</v>
      </c>
      <c r="R151" s="558"/>
    </row>
    <row r="152" spans="2:18" s="3" customFormat="1" ht="27.95" customHeight="1">
      <c r="B152" s="236"/>
      <c r="C152" s="241"/>
      <c r="D152" s="22"/>
      <c r="E152" s="23"/>
      <c r="F152" s="24"/>
      <c r="G152" s="168" t="s">
        <v>359</v>
      </c>
      <c r="H152" s="164">
        <v>0.25</v>
      </c>
      <c r="I152" s="179" t="s">
        <v>19</v>
      </c>
      <c r="J152" s="13" t="s">
        <v>80</v>
      </c>
      <c r="K152" s="16" t="s">
        <v>2791</v>
      </c>
      <c r="L152" s="12" t="s">
        <v>109</v>
      </c>
      <c r="M152" s="292">
        <f>M150</f>
        <v>0.5</v>
      </c>
      <c r="N152" s="15">
        <f t="shared" si="85"/>
        <v>0</v>
      </c>
      <c r="O152" s="78">
        <f t="shared" si="80"/>
        <v>0.125</v>
      </c>
      <c r="P152" s="78">
        <f t="shared" si="78"/>
        <v>0</v>
      </c>
      <c r="Q152" s="153">
        <f t="shared" si="79"/>
        <v>0</v>
      </c>
      <c r="R152" s="559"/>
    </row>
    <row r="153" spans="2:18" s="3" customFormat="1" ht="27.95" customHeight="1">
      <c r="B153" s="236"/>
      <c r="C153" s="241"/>
      <c r="D153" s="17" t="s">
        <v>3159</v>
      </c>
      <c r="E153" s="18" t="s">
        <v>22</v>
      </c>
      <c r="F153" s="19" t="s">
        <v>3123</v>
      </c>
      <c r="G153" s="14" t="s">
        <v>12</v>
      </c>
      <c r="H153" s="15">
        <v>0.4</v>
      </c>
      <c r="I153" s="16" t="s">
        <v>2783</v>
      </c>
      <c r="J153" s="13" t="s">
        <v>3224</v>
      </c>
      <c r="K153" s="165" t="s">
        <v>2793</v>
      </c>
      <c r="L153" s="287" t="s">
        <v>3305</v>
      </c>
      <c r="M153" s="85">
        <v>2</v>
      </c>
      <c r="N153" s="15">
        <f t="shared" ref="N153:N175" si="87">IF(K153="Detected", 0.99,0)</f>
        <v>0.99</v>
      </c>
      <c r="O153" s="78">
        <f t="shared" ref="O153:O172" si="88">IF(I153="Safe", M153*H153,0)</f>
        <v>0</v>
      </c>
      <c r="P153" s="78">
        <f t="shared" ref="P153:P172" si="89">IF(I153="Dangerous",M153*H153*N153,0)</f>
        <v>0.79200000000000004</v>
      </c>
      <c r="Q153" s="153">
        <f t="shared" ref="Q153:Q172" si="90">IF(P153=0,0,M153*H153*(1-N153))</f>
        <v>8.0000000000000071E-3</v>
      </c>
      <c r="R153" s="113"/>
    </row>
    <row r="154" spans="2:18" s="3" customFormat="1" ht="27.95" customHeight="1">
      <c r="B154" s="236"/>
      <c r="C154" s="241"/>
      <c r="D154" s="20"/>
      <c r="E154" s="21"/>
      <c r="F154" s="31"/>
      <c r="G154" s="14" t="s">
        <v>13</v>
      </c>
      <c r="H154" s="15">
        <v>0.4</v>
      </c>
      <c r="I154" s="16" t="s">
        <v>25</v>
      </c>
      <c r="J154" s="13" t="s">
        <v>3224</v>
      </c>
      <c r="K154" s="165" t="s">
        <v>28</v>
      </c>
      <c r="L154" s="287" t="s">
        <v>3305</v>
      </c>
      <c r="M154" s="85">
        <f t="shared" ref="M154:M155" si="91">M153</f>
        <v>2</v>
      </c>
      <c r="N154" s="15">
        <f t="shared" si="87"/>
        <v>0.99</v>
      </c>
      <c r="O154" s="78">
        <f t="shared" si="88"/>
        <v>0</v>
      </c>
      <c r="P154" s="78">
        <f t="shared" si="89"/>
        <v>0.79200000000000004</v>
      </c>
      <c r="Q154" s="153">
        <f t="shared" si="90"/>
        <v>8.0000000000000071E-3</v>
      </c>
      <c r="R154" s="113"/>
    </row>
    <row r="155" spans="2:18" s="3" customFormat="1" ht="27.95" customHeight="1">
      <c r="B155" s="236"/>
      <c r="C155" s="241"/>
      <c r="D155" s="22"/>
      <c r="E155" s="23"/>
      <c r="F155" s="24"/>
      <c r="G155" s="14" t="s">
        <v>14</v>
      </c>
      <c r="H155" s="15">
        <v>0.2</v>
      </c>
      <c r="I155" s="16" t="s">
        <v>19</v>
      </c>
      <c r="J155" s="13" t="s">
        <v>80</v>
      </c>
      <c r="K155" s="165" t="s">
        <v>18</v>
      </c>
      <c r="L155" s="66" t="s">
        <v>109</v>
      </c>
      <c r="M155" s="85">
        <f t="shared" si="91"/>
        <v>2</v>
      </c>
      <c r="N155" s="15">
        <f t="shared" si="87"/>
        <v>0</v>
      </c>
      <c r="O155" s="78">
        <f t="shared" si="88"/>
        <v>0.4</v>
      </c>
      <c r="P155" s="78">
        <f t="shared" si="89"/>
        <v>0</v>
      </c>
      <c r="Q155" s="153">
        <f t="shared" si="90"/>
        <v>0</v>
      </c>
      <c r="R155" s="113"/>
    </row>
    <row r="156" spans="2:18" s="3" customFormat="1" ht="27.95" customHeight="1">
      <c r="B156" s="236"/>
      <c r="C156" s="241"/>
      <c r="D156" s="17" t="s">
        <v>3160</v>
      </c>
      <c r="E156" s="18" t="s">
        <v>22</v>
      </c>
      <c r="F156" s="19" t="s">
        <v>3123</v>
      </c>
      <c r="G156" s="14" t="s">
        <v>12</v>
      </c>
      <c r="H156" s="15">
        <v>0.4</v>
      </c>
      <c r="I156" s="16" t="s">
        <v>2783</v>
      </c>
      <c r="J156" s="13" t="s">
        <v>3224</v>
      </c>
      <c r="K156" s="165" t="s">
        <v>2793</v>
      </c>
      <c r="L156" s="287" t="s">
        <v>3305</v>
      </c>
      <c r="M156" s="85">
        <v>2</v>
      </c>
      <c r="N156" s="15">
        <f t="shared" si="87"/>
        <v>0.99</v>
      </c>
      <c r="O156" s="78">
        <f t="shared" si="88"/>
        <v>0</v>
      </c>
      <c r="P156" s="78">
        <f t="shared" si="89"/>
        <v>0.79200000000000004</v>
      </c>
      <c r="Q156" s="153">
        <f t="shared" si="90"/>
        <v>8.0000000000000071E-3</v>
      </c>
      <c r="R156" s="113"/>
    </row>
    <row r="157" spans="2:18" s="3" customFormat="1" ht="27.95" customHeight="1">
      <c r="B157" s="236"/>
      <c r="C157" s="241"/>
      <c r="D157" s="20"/>
      <c r="E157" s="21"/>
      <c r="F157" s="31"/>
      <c r="G157" s="14" t="s">
        <v>13</v>
      </c>
      <c r="H157" s="15">
        <v>0.4</v>
      </c>
      <c r="I157" s="16" t="s">
        <v>25</v>
      </c>
      <c r="J157" s="13" t="s">
        <v>3224</v>
      </c>
      <c r="K157" s="165" t="s">
        <v>28</v>
      </c>
      <c r="L157" s="287" t="s">
        <v>3305</v>
      </c>
      <c r="M157" s="85">
        <f t="shared" ref="M157:M158" si="92">M156</f>
        <v>2</v>
      </c>
      <c r="N157" s="15">
        <f t="shared" si="87"/>
        <v>0.99</v>
      </c>
      <c r="O157" s="78">
        <f t="shared" si="88"/>
        <v>0</v>
      </c>
      <c r="P157" s="78">
        <f t="shared" si="89"/>
        <v>0.79200000000000004</v>
      </c>
      <c r="Q157" s="153">
        <f t="shared" si="90"/>
        <v>8.0000000000000071E-3</v>
      </c>
      <c r="R157" s="113"/>
    </row>
    <row r="158" spans="2:18" s="3" customFormat="1" ht="27.95" customHeight="1">
      <c r="B158" s="236"/>
      <c r="C158" s="241"/>
      <c r="D158" s="22"/>
      <c r="E158" s="23"/>
      <c r="F158" s="24"/>
      <c r="G158" s="14" t="s">
        <v>14</v>
      </c>
      <c r="H158" s="15">
        <v>0.2</v>
      </c>
      <c r="I158" s="16" t="s">
        <v>19</v>
      </c>
      <c r="J158" s="13" t="s">
        <v>80</v>
      </c>
      <c r="K158" s="165" t="s">
        <v>18</v>
      </c>
      <c r="L158" s="66" t="s">
        <v>109</v>
      </c>
      <c r="M158" s="85">
        <f t="shared" si="92"/>
        <v>2</v>
      </c>
      <c r="N158" s="15">
        <f t="shared" si="87"/>
        <v>0</v>
      </c>
      <c r="O158" s="78">
        <f t="shared" si="88"/>
        <v>0.4</v>
      </c>
      <c r="P158" s="78">
        <f t="shared" si="89"/>
        <v>0</v>
      </c>
      <c r="Q158" s="153">
        <f t="shared" si="90"/>
        <v>0</v>
      </c>
      <c r="R158" s="113"/>
    </row>
    <row r="159" spans="2:18" s="3" customFormat="1" ht="27.95" customHeight="1">
      <c r="B159" s="236"/>
      <c r="C159" s="241"/>
      <c r="D159" s="17" t="s">
        <v>3161</v>
      </c>
      <c r="E159" s="18" t="s">
        <v>24</v>
      </c>
      <c r="F159" s="19" t="s">
        <v>3163</v>
      </c>
      <c r="G159" s="14" t="s">
        <v>12</v>
      </c>
      <c r="H159" s="15">
        <v>0.8</v>
      </c>
      <c r="I159" s="16" t="s">
        <v>3226</v>
      </c>
      <c r="J159" s="13" t="s">
        <v>80</v>
      </c>
      <c r="K159" s="165" t="s">
        <v>3227</v>
      </c>
      <c r="L159" s="66" t="s">
        <v>109</v>
      </c>
      <c r="M159" s="85">
        <v>0.2</v>
      </c>
      <c r="N159" s="15">
        <f t="shared" si="87"/>
        <v>0</v>
      </c>
      <c r="O159" s="78">
        <f t="shared" si="88"/>
        <v>0.16000000000000003</v>
      </c>
      <c r="P159" s="78">
        <f t="shared" si="89"/>
        <v>0</v>
      </c>
      <c r="Q159" s="153">
        <f t="shared" si="90"/>
        <v>0</v>
      </c>
      <c r="R159" s="238"/>
    </row>
    <row r="160" spans="2:18" s="3" customFormat="1" ht="27.95" customHeight="1">
      <c r="B160" s="236"/>
      <c r="C160" s="241"/>
      <c r="D160" s="20"/>
      <c r="E160" s="21"/>
      <c r="F160" s="31"/>
      <c r="G160" s="14" t="s">
        <v>13</v>
      </c>
      <c r="H160" s="15">
        <v>0.1</v>
      </c>
      <c r="I160" s="16" t="s">
        <v>19</v>
      </c>
      <c r="J160" s="13" t="s">
        <v>80</v>
      </c>
      <c r="K160" s="165" t="s">
        <v>18</v>
      </c>
      <c r="L160" s="66" t="s">
        <v>109</v>
      </c>
      <c r="M160" s="85">
        <f t="shared" ref="M160:M161" si="93">M159</f>
        <v>0.2</v>
      </c>
      <c r="N160" s="15">
        <f t="shared" si="87"/>
        <v>0</v>
      </c>
      <c r="O160" s="78">
        <f t="shared" si="88"/>
        <v>2.0000000000000004E-2</v>
      </c>
      <c r="P160" s="78">
        <f t="shared" si="89"/>
        <v>0</v>
      </c>
      <c r="Q160" s="153">
        <f t="shared" si="90"/>
        <v>0</v>
      </c>
      <c r="R160" s="238"/>
    </row>
    <row r="161" spans="2:18" s="3" customFormat="1" ht="27.95" customHeight="1">
      <c r="B161" s="236"/>
      <c r="C161" s="241"/>
      <c r="D161" s="22"/>
      <c r="E161" s="23"/>
      <c r="F161" s="24"/>
      <c r="G161" s="14" t="s">
        <v>14</v>
      </c>
      <c r="H161" s="15">
        <v>0.1</v>
      </c>
      <c r="I161" s="16" t="s">
        <v>19</v>
      </c>
      <c r="J161" s="13" t="s">
        <v>80</v>
      </c>
      <c r="K161" s="165" t="s">
        <v>18</v>
      </c>
      <c r="L161" s="66" t="s">
        <v>109</v>
      </c>
      <c r="M161" s="85">
        <f t="shared" si="93"/>
        <v>0.2</v>
      </c>
      <c r="N161" s="15">
        <f t="shared" si="87"/>
        <v>0</v>
      </c>
      <c r="O161" s="78">
        <f t="shared" si="88"/>
        <v>2.0000000000000004E-2</v>
      </c>
      <c r="P161" s="78">
        <f t="shared" si="89"/>
        <v>0</v>
      </c>
      <c r="Q161" s="153">
        <f t="shared" si="90"/>
        <v>0</v>
      </c>
      <c r="R161" s="238"/>
    </row>
    <row r="162" spans="2:18" s="3" customFormat="1" ht="27.95" customHeight="1">
      <c r="B162" s="236"/>
      <c r="C162" s="241"/>
      <c r="D162" s="17" t="s">
        <v>3162</v>
      </c>
      <c r="E162" s="18" t="s">
        <v>24</v>
      </c>
      <c r="F162" s="19" t="s">
        <v>3164</v>
      </c>
      <c r="G162" s="14" t="s">
        <v>12</v>
      </c>
      <c r="H162" s="15">
        <v>0.8</v>
      </c>
      <c r="I162" s="16" t="s">
        <v>3226</v>
      </c>
      <c r="J162" s="13" t="s">
        <v>80</v>
      </c>
      <c r="K162" s="165" t="s">
        <v>3227</v>
      </c>
      <c r="L162" s="66" t="s">
        <v>109</v>
      </c>
      <c r="M162" s="85">
        <v>0.2</v>
      </c>
      <c r="N162" s="15">
        <f t="shared" si="87"/>
        <v>0</v>
      </c>
      <c r="O162" s="78">
        <f t="shared" si="88"/>
        <v>0.16000000000000003</v>
      </c>
      <c r="P162" s="78">
        <f t="shared" si="89"/>
        <v>0</v>
      </c>
      <c r="Q162" s="153">
        <f t="shared" si="90"/>
        <v>0</v>
      </c>
      <c r="R162" s="238"/>
    </row>
    <row r="163" spans="2:18" s="3" customFormat="1" ht="27.95" customHeight="1">
      <c r="B163" s="236"/>
      <c r="C163" s="241"/>
      <c r="D163" s="20"/>
      <c r="E163" s="21"/>
      <c r="F163" s="31"/>
      <c r="G163" s="14" t="s">
        <v>13</v>
      </c>
      <c r="H163" s="15">
        <v>0.1</v>
      </c>
      <c r="I163" s="16" t="s">
        <v>19</v>
      </c>
      <c r="J163" s="13" t="s">
        <v>80</v>
      </c>
      <c r="K163" s="165" t="s">
        <v>18</v>
      </c>
      <c r="L163" s="66" t="s">
        <v>109</v>
      </c>
      <c r="M163" s="85">
        <f t="shared" ref="M163:M164" si="94">M162</f>
        <v>0.2</v>
      </c>
      <c r="N163" s="15">
        <f t="shared" si="87"/>
        <v>0</v>
      </c>
      <c r="O163" s="78">
        <f t="shared" si="88"/>
        <v>2.0000000000000004E-2</v>
      </c>
      <c r="P163" s="78">
        <f t="shared" si="89"/>
        <v>0</v>
      </c>
      <c r="Q163" s="153">
        <f t="shared" si="90"/>
        <v>0</v>
      </c>
      <c r="R163" s="238"/>
    </row>
    <row r="164" spans="2:18" s="3" customFormat="1" ht="27.95" customHeight="1">
      <c r="B164" s="236"/>
      <c r="C164" s="241"/>
      <c r="D164" s="22"/>
      <c r="E164" s="23"/>
      <c r="F164" s="24"/>
      <c r="G164" s="14" t="s">
        <v>14</v>
      </c>
      <c r="H164" s="15">
        <v>0.1</v>
      </c>
      <c r="I164" s="16" t="s">
        <v>19</v>
      </c>
      <c r="J164" s="13" t="s">
        <v>80</v>
      </c>
      <c r="K164" s="165" t="s">
        <v>18</v>
      </c>
      <c r="L164" s="66" t="s">
        <v>109</v>
      </c>
      <c r="M164" s="85">
        <f t="shared" si="94"/>
        <v>0.2</v>
      </c>
      <c r="N164" s="15">
        <f t="shared" si="87"/>
        <v>0</v>
      </c>
      <c r="O164" s="78">
        <f t="shared" si="88"/>
        <v>2.0000000000000004E-2</v>
      </c>
      <c r="P164" s="78">
        <f t="shared" si="89"/>
        <v>0</v>
      </c>
      <c r="Q164" s="153">
        <f t="shared" si="90"/>
        <v>0</v>
      </c>
      <c r="R164" s="238"/>
    </row>
    <row r="165" spans="2:18" s="3" customFormat="1" ht="27.95" customHeight="1">
      <c r="B165" s="236"/>
      <c r="C165" s="241"/>
      <c r="D165" s="17" t="s">
        <v>3165</v>
      </c>
      <c r="E165" s="18" t="s">
        <v>24</v>
      </c>
      <c r="F165" s="19" t="s">
        <v>3167</v>
      </c>
      <c r="G165" s="14" t="s">
        <v>12</v>
      </c>
      <c r="H165" s="15">
        <v>0.8</v>
      </c>
      <c r="I165" s="16" t="s">
        <v>2983</v>
      </c>
      <c r="J165" s="13" t="s">
        <v>80</v>
      </c>
      <c r="K165" s="165" t="s">
        <v>3227</v>
      </c>
      <c r="L165" s="66" t="s">
        <v>109</v>
      </c>
      <c r="M165" s="85">
        <v>0.2</v>
      </c>
      <c r="N165" s="15">
        <f t="shared" ref="N165:N170" si="95">IF(K165="Detected", 0.99,0)</f>
        <v>0</v>
      </c>
      <c r="O165" s="78">
        <f t="shared" ref="O165:O170" si="96">IF(I165="Safe", M165*H165,0)</f>
        <v>0.16000000000000003</v>
      </c>
      <c r="P165" s="78">
        <f t="shared" ref="P165:P170" si="97">IF(I165="Dangerous",M165*H165*N165,0)</f>
        <v>0</v>
      </c>
      <c r="Q165" s="153">
        <f t="shared" ref="Q165:Q170" si="98">IF(P165=0,0,M165*H165*(1-N165))</f>
        <v>0</v>
      </c>
      <c r="R165" s="238"/>
    </row>
    <row r="166" spans="2:18" s="3" customFormat="1" ht="27.95" customHeight="1">
      <c r="B166" s="236"/>
      <c r="C166" s="241"/>
      <c r="D166" s="20"/>
      <c r="E166" s="21"/>
      <c r="F166" s="31"/>
      <c r="G166" s="14" t="s">
        <v>13</v>
      </c>
      <c r="H166" s="15">
        <v>0.1</v>
      </c>
      <c r="I166" s="16" t="s">
        <v>3231</v>
      </c>
      <c r="J166" s="13" t="s">
        <v>3224</v>
      </c>
      <c r="K166" s="165" t="s">
        <v>3223</v>
      </c>
      <c r="L166" s="287" t="s">
        <v>3305</v>
      </c>
      <c r="M166" s="85">
        <f t="shared" ref="M166:M167" si="99">M165</f>
        <v>0.2</v>
      </c>
      <c r="N166" s="15">
        <f t="shared" si="95"/>
        <v>0.99</v>
      </c>
      <c r="O166" s="78">
        <f t="shared" si="96"/>
        <v>0</v>
      </c>
      <c r="P166" s="78">
        <f t="shared" si="97"/>
        <v>1.9800000000000005E-2</v>
      </c>
      <c r="Q166" s="153">
        <f t="shared" si="98"/>
        <v>2.0000000000000023E-4</v>
      </c>
      <c r="R166" s="238"/>
    </row>
    <row r="167" spans="2:18" s="3" customFormat="1" ht="27.95" customHeight="1">
      <c r="B167" s="236"/>
      <c r="C167" s="241"/>
      <c r="D167" s="22"/>
      <c r="E167" s="23"/>
      <c r="F167" s="24"/>
      <c r="G167" s="14" t="s">
        <v>14</v>
      </c>
      <c r="H167" s="15">
        <v>0.1</v>
      </c>
      <c r="I167" s="16" t="s">
        <v>19</v>
      </c>
      <c r="J167" s="13" t="s">
        <v>80</v>
      </c>
      <c r="K167" s="165" t="s">
        <v>18</v>
      </c>
      <c r="L167" s="66" t="s">
        <v>109</v>
      </c>
      <c r="M167" s="85">
        <f t="shared" si="99"/>
        <v>0.2</v>
      </c>
      <c r="N167" s="15">
        <f t="shared" si="95"/>
        <v>0</v>
      </c>
      <c r="O167" s="78">
        <f t="shared" si="96"/>
        <v>2.0000000000000004E-2</v>
      </c>
      <c r="P167" s="78">
        <f t="shared" si="97"/>
        <v>0</v>
      </c>
      <c r="Q167" s="153">
        <f t="shared" si="98"/>
        <v>0</v>
      </c>
      <c r="R167" s="238"/>
    </row>
    <row r="168" spans="2:18" s="3" customFormat="1" ht="27.95" customHeight="1">
      <c r="B168" s="236"/>
      <c r="C168" s="241"/>
      <c r="D168" s="17" t="s">
        <v>3166</v>
      </c>
      <c r="E168" s="18" t="s">
        <v>24</v>
      </c>
      <c r="F168" s="19" t="s">
        <v>3168</v>
      </c>
      <c r="G168" s="14" t="s">
        <v>12</v>
      </c>
      <c r="H168" s="15">
        <v>0.8</v>
      </c>
      <c r="I168" s="16" t="s">
        <v>2983</v>
      </c>
      <c r="J168" s="13" t="s">
        <v>80</v>
      </c>
      <c r="K168" s="165" t="s">
        <v>3227</v>
      </c>
      <c r="L168" s="66" t="s">
        <v>109</v>
      </c>
      <c r="M168" s="85">
        <v>0.2</v>
      </c>
      <c r="N168" s="15">
        <f t="shared" si="95"/>
        <v>0</v>
      </c>
      <c r="O168" s="78">
        <f t="shared" si="96"/>
        <v>0.16000000000000003</v>
      </c>
      <c r="P168" s="78">
        <f t="shared" si="97"/>
        <v>0</v>
      </c>
      <c r="Q168" s="153">
        <f t="shared" si="98"/>
        <v>0</v>
      </c>
      <c r="R168" s="238"/>
    </row>
    <row r="169" spans="2:18" s="3" customFormat="1" ht="27.95" customHeight="1">
      <c r="B169" s="236"/>
      <c r="C169" s="241"/>
      <c r="D169" s="20"/>
      <c r="E169" s="21"/>
      <c r="F169" s="31"/>
      <c r="G169" s="14" t="s">
        <v>13</v>
      </c>
      <c r="H169" s="15">
        <v>0.1</v>
      </c>
      <c r="I169" s="16" t="s">
        <v>3231</v>
      </c>
      <c r="J169" s="13" t="s">
        <v>3224</v>
      </c>
      <c r="K169" s="165" t="s">
        <v>3223</v>
      </c>
      <c r="L169" s="287" t="s">
        <v>3305</v>
      </c>
      <c r="M169" s="85">
        <f t="shared" ref="M169:M170" si="100">M168</f>
        <v>0.2</v>
      </c>
      <c r="N169" s="15">
        <f t="shared" si="95"/>
        <v>0.99</v>
      </c>
      <c r="O169" s="78">
        <f t="shared" si="96"/>
        <v>0</v>
      </c>
      <c r="P169" s="78">
        <f t="shared" si="97"/>
        <v>1.9800000000000005E-2</v>
      </c>
      <c r="Q169" s="153">
        <f t="shared" si="98"/>
        <v>2.0000000000000023E-4</v>
      </c>
      <c r="R169" s="238"/>
    </row>
    <row r="170" spans="2:18" s="3" customFormat="1" ht="27.95" customHeight="1">
      <c r="B170" s="236"/>
      <c r="C170" s="241"/>
      <c r="D170" s="22"/>
      <c r="E170" s="23"/>
      <c r="F170" s="24"/>
      <c r="G170" s="14" t="s">
        <v>14</v>
      </c>
      <c r="H170" s="15">
        <v>0.1</v>
      </c>
      <c r="I170" s="16" t="s">
        <v>19</v>
      </c>
      <c r="J170" s="13" t="s">
        <v>80</v>
      </c>
      <c r="K170" s="165" t="s">
        <v>18</v>
      </c>
      <c r="L170" s="66" t="s">
        <v>109</v>
      </c>
      <c r="M170" s="85">
        <f t="shared" si="100"/>
        <v>0.2</v>
      </c>
      <c r="N170" s="15">
        <f t="shared" si="95"/>
        <v>0</v>
      </c>
      <c r="O170" s="78">
        <f t="shared" si="96"/>
        <v>2.0000000000000004E-2</v>
      </c>
      <c r="P170" s="78">
        <f t="shared" si="97"/>
        <v>0</v>
      </c>
      <c r="Q170" s="153">
        <f t="shared" si="98"/>
        <v>0</v>
      </c>
      <c r="R170" s="238"/>
    </row>
    <row r="171" spans="2:18" s="3" customFormat="1" ht="27.95" customHeight="1">
      <c r="B171" s="236"/>
      <c r="C171" s="241"/>
      <c r="D171" s="17" t="s">
        <v>3169</v>
      </c>
      <c r="E171" s="18" t="s">
        <v>3170</v>
      </c>
      <c r="F171" s="19" t="s">
        <v>3171</v>
      </c>
      <c r="G171" s="159" t="s">
        <v>232</v>
      </c>
      <c r="H171" s="15">
        <v>0.2</v>
      </c>
      <c r="I171" s="16" t="s">
        <v>2783</v>
      </c>
      <c r="J171" s="13" t="s">
        <v>3224</v>
      </c>
      <c r="K171" s="165" t="s">
        <v>20</v>
      </c>
      <c r="L171" s="287" t="s">
        <v>3305</v>
      </c>
      <c r="M171" s="292">
        <v>30</v>
      </c>
      <c r="N171" s="266">
        <f t="shared" si="87"/>
        <v>0.99</v>
      </c>
      <c r="O171" s="297">
        <f t="shared" si="88"/>
        <v>0</v>
      </c>
      <c r="P171" s="297">
        <f t="shared" si="89"/>
        <v>5.9399999999999995</v>
      </c>
      <c r="Q171" s="153">
        <f t="shared" si="90"/>
        <v>6.0000000000000053E-2</v>
      </c>
      <c r="R171" s="573"/>
    </row>
    <row r="172" spans="2:18" s="3" customFormat="1" ht="27.95" customHeight="1">
      <c r="B172" s="236"/>
      <c r="C172" s="241"/>
      <c r="D172" s="20"/>
      <c r="E172" s="21"/>
      <c r="F172" s="31"/>
      <c r="G172" s="163" t="s">
        <v>233</v>
      </c>
      <c r="H172" s="15">
        <v>0.2</v>
      </c>
      <c r="I172" s="16" t="s">
        <v>3231</v>
      </c>
      <c r="J172" s="13" t="s">
        <v>3224</v>
      </c>
      <c r="K172" s="165" t="s">
        <v>4473</v>
      </c>
      <c r="L172" s="287" t="s">
        <v>3305</v>
      </c>
      <c r="M172" s="292">
        <f>M171</f>
        <v>30</v>
      </c>
      <c r="N172" s="266">
        <f t="shared" si="87"/>
        <v>0.99</v>
      </c>
      <c r="O172" s="297">
        <f t="shared" si="88"/>
        <v>0</v>
      </c>
      <c r="P172" s="297">
        <f t="shared" si="89"/>
        <v>5.9399999999999995</v>
      </c>
      <c r="Q172" s="153">
        <f t="shared" si="90"/>
        <v>6.0000000000000053E-2</v>
      </c>
      <c r="R172" s="574"/>
    </row>
    <row r="173" spans="2:18" s="3" customFormat="1" ht="27.95" customHeight="1">
      <c r="B173" s="236"/>
      <c r="C173" s="241"/>
      <c r="D173" s="20"/>
      <c r="E173" s="21"/>
      <c r="F173" s="31"/>
      <c r="G173" s="163" t="s">
        <v>230</v>
      </c>
      <c r="H173" s="15">
        <v>0.2</v>
      </c>
      <c r="I173" s="16" t="s">
        <v>3231</v>
      </c>
      <c r="J173" s="13" t="s">
        <v>3224</v>
      </c>
      <c r="K173" s="165" t="s">
        <v>4474</v>
      </c>
      <c r="L173" s="287" t="s">
        <v>3305</v>
      </c>
      <c r="M173" s="292">
        <f>M172</f>
        <v>30</v>
      </c>
      <c r="N173" s="266">
        <f t="shared" si="87"/>
        <v>0.99</v>
      </c>
      <c r="O173" s="297">
        <f>IF(I173="Safe", M173*H173,0)</f>
        <v>0</v>
      </c>
      <c r="P173" s="297">
        <f>IF(I173="Dangerous",M173*H173*N173,0)</f>
        <v>5.9399999999999995</v>
      </c>
      <c r="Q173" s="153">
        <f>IF(P173=0,0,M173*H173*(1-N173))</f>
        <v>6.0000000000000053E-2</v>
      </c>
      <c r="R173" s="574"/>
    </row>
    <row r="174" spans="2:18" s="3" customFormat="1" ht="27.95" customHeight="1">
      <c r="B174" s="236"/>
      <c r="C174" s="241"/>
      <c r="D174" s="20"/>
      <c r="E174" s="21"/>
      <c r="F174" s="31"/>
      <c r="G174" s="163" t="s">
        <v>231</v>
      </c>
      <c r="H174" s="15">
        <v>0.2</v>
      </c>
      <c r="I174" s="16" t="s">
        <v>25</v>
      </c>
      <c r="J174" s="13" t="s">
        <v>3224</v>
      </c>
      <c r="K174" s="16" t="s">
        <v>20</v>
      </c>
      <c r="L174" s="287" t="s">
        <v>3305</v>
      </c>
      <c r="M174" s="292">
        <f>M173</f>
        <v>30</v>
      </c>
      <c r="N174" s="266">
        <f t="shared" si="87"/>
        <v>0.99</v>
      </c>
      <c r="O174" s="297">
        <f t="shared" ref="O174" si="101">IF(I174="Safe", M174*H174,0)</f>
        <v>0</v>
      </c>
      <c r="P174" s="297">
        <f t="shared" ref="P174:P178" si="102">IF(I174="Dangerous",M174*H174*N174,0)</f>
        <v>5.9399999999999995</v>
      </c>
      <c r="Q174" s="153">
        <f t="shared" ref="Q174:Q178" si="103">IF(P174=0,0,M174*H174*(1-N174))</f>
        <v>6.0000000000000053E-2</v>
      </c>
      <c r="R174" s="574"/>
    </row>
    <row r="175" spans="2:18" s="3" customFormat="1" ht="39.950000000000003" customHeight="1">
      <c r="B175" s="236"/>
      <c r="C175" s="241"/>
      <c r="D175" s="22"/>
      <c r="E175" s="23"/>
      <c r="F175" s="24"/>
      <c r="G175" s="168" t="s">
        <v>234</v>
      </c>
      <c r="H175" s="15">
        <v>0.2</v>
      </c>
      <c r="I175" s="16" t="s">
        <v>25</v>
      </c>
      <c r="J175" s="13" t="s">
        <v>3224</v>
      </c>
      <c r="K175" s="16" t="s">
        <v>4474</v>
      </c>
      <c r="L175" s="287" t="s">
        <v>3305</v>
      </c>
      <c r="M175" s="292">
        <f>M174</f>
        <v>30</v>
      </c>
      <c r="N175" s="266">
        <f t="shared" si="87"/>
        <v>0.99</v>
      </c>
      <c r="O175" s="297">
        <f>IF(I175="Safe", M175*H175,0)</f>
        <v>0</v>
      </c>
      <c r="P175" s="297">
        <f t="shared" si="102"/>
        <v>5.9399999999999995</v>
      </c>
      <c r="Q175" s="153">
        <f t="shared" si="103"/>
        <v>6.0000000000000053E-2</v>
      </c>
      <c r="R175" s="575"/>
    </row>
    <row r="176" spans="2:18" s="3" customFormat="1" ht="27.95" customHeight="1">
      <c r="B176" s="236"/>
      <c r="C176" s="241"/>
      <c r="D176" s="17" t="s">
        <v>3172</v>
      </c>
      <c r="E176" s="18" t="s">
        <v>22</v>
      </c>
      <c r="F176" s="19" t="s">
        <v>3123</v>
      </c>
      <c r="G176" s="14" t="s">
        <v>12</v>
      </c>
      <c r="H176" s="15">
        <v>0.4</v>
      </c>
      <c r="I176" s="16" t="s">
        <v>19</v>
      </c>
      <c r="J176" s="13" t="s">
        <v>80</v>
      </c>
      <c r="K176" s="165" t="s">
        <v>18</v>
      </c>
      <c r="L176" s="66" t="s">
        <v>109</v>
      </c>
      <c r="M176" s="85">
        <v>2</v>
      </c>
      <c r="N176" s="15">
        <f t="shared" ref="N176:N178" si="104">IF(K176="Detected", 0.99,0)</f>
        <v>0</v>
      </c>
      <c r="O176" s="78">
        <f t="shared" ref="O176:O178" si="105">IF(I176="Safe", M176*H176,0)</f>
        <v>0.8</v>
      </c>
      <c r="P176" s="78">
        <f t="shared" si="102"/>
        <v>0</v>
      </c>
      <c r="Q176" s="153">
        <f t="shared" si="103"/>
        <v>0</v>
      </c>
      <c r="R176" s="113"/>
    </row>
    <row r="177" spans="2:18" s="3" customFormat="1" ht="27.95" customHeight="1">
      <c r="B177" s="236"/>
      <c r="C177" s="241"/>
      <c r="D177" s="20"/>
      <c r="E177" s="21"/>
      <c r="F177" s="31"/>
      <c r="G177" s="14" t="s">
        <v>13</v>
      </c>
      <c r="H177" s="15">
        <v>0.4</v>
      </c>
      <c r="I177" s="16" t="s">
        <v>25</v>
      </c>
      <c r="J177" s="13" t="s">
        <v>3229</v>
      </c>
      <c r="K177" s="165" t="s">
        <v>28</v>
      </c>
      <c r="L177" s="13" t="s">
        <v>1921</v>
      </c>
      <c r="M177" s="85">
        <f t="shared" ref="M177:M178" si="106">M176</f>
        <v>2</v>
      </c>
      <c r="N177" s="15">
        <f t="shared" si="104"/>
        <v>0.99</v>
      </c>
      <c r="O177" s="78">
        <f t="shared" si="105"/>
        <v>0</v>
      </c>
      <c r="P177" s="78">
        <f t="shared" si="102"/>
        <v>0.79200000000000004</v>
      </c>
      <c r="Q177" s="153">
        <f t="shared" si="103"/>
        <v>8.0000000000000071E-3</v>
      </c>
      <c r="R177" s="238"/>
    </row>
    <row r="178" spans="2:18" s="3" customFormat="1" ht="27.95" customHeight="1" thickBot="1">
      <c r="B178" s="237"/>
      <c r="C178" s="242"/>
      <c r="D178" s="46"/>
      <c r="E178" s="43"/>
      <c r="F178" s="48"/>
      <c r="G178" s="49" t="s">
        <v>14</v>
      </c>
      <c r="H178" s="50">
        <v>0.2</v>
      </c>
      <c r="I178" s="51" t="s">
        <v>19</v>
      </c>
      <c r="J178" s="199" t="s">
        <v>80</v>
      </c>
      <c r="K178" s="198" t="s">
        <v>18</v>
      </c>
      <c r="L178" s="304" t="s">
        <v>109</v>
      </c>
      <c r="M178" s="86">
        <f t="shared" si="106"/>
        <v>2</v>
      </c>
      <c r="N178" s="50">
        <f t="shared" si="104"/>
        <v>0</v>
      </c>
      <c r="O178" s="82">
        <f t="shared" si="105"/>
        <v>0.4</v>
      </c>
      <c r="P178" s="82">
        <f t="shared" si="102"/>
        <v>0</v>
      </c>
      <c r="Q178" s="154">
        <f t="shared" si="103"/>
        <v>0</v>
      </c>
      <c r="R178" s="197"/>
    </row>
    <row r="179" spans="2:18" s="3" customFormat="1" ht="12.75">
      <c r="G179" s="6"/>
      <c r="H179" s="8"/>
      <c r="I179" s="5"/>
      <c r="J179" s="9"/>
      <c r="K179" s="5"/>
      <c r="L179" s="9"/>
      <c r="M179" s="58"/>
      <c r="N179" s="60"/>
      <c r="O179" s="56"/>
      <c r="P179" s="56"/>
      <c r="Q179" s="56"/>
    </row>
    <row r="180" spans="2:18" s="3" customFormat="1" ht="12.75">
      <c r="G180" s="6"/>
      <c r="H180" s="8"/>
      <c r="I180" s="5"/>
      <c r="J180" s="9"/>
      <c r="K180" s="5"/>
      <c r="L180" s="9"/>
      <c r="M180" s="58"/>
      <c r="N180" s="60"/>
      <c r="O180" s="56"/>
      <c r="P180" s="56"/>
      <c r="Q180" s="56"/>
    </row>
    <row r="181" spans="2:18" s="3" customFormat="1" ht="12.75">
      <c r="G181" s="6"/>
      <c r="H181" s="8"/>
      <c r="I181" s="5"/>
      <c r="J181" s="9"/>
      <c r="K181" s="5"/>
      <c r="L181" s="9"/>
      <c r="M181" s="58"/>
      <c r="N181" s="60"/>
      <c r="O181" s="56"/>
      <c r="P181" s="56"/>
      <c r="Q181" s="56"/>
    </row>
    <row r="182" spans="2:18" s="3" customFormat="1" ht="12.75">
      <c r="G182" s="6"/>
      <c r="H182" s="8"/>
      <c r="I182" s="5"/>
      <c r="J182" s="9"/>
      <c r="K182" s="5"/>
      <c r="L182" s="9"/>
      <c r="M182" s="58"/>
      <c r="N182" s="60"/>
      <c r="O182" s="56"/>
      <c r="P182" s="56"/>
      <c r="Q182" s="56"/>
    </row>
    <row r="183" spans="2:18" s="3" customFormat="1" ht="12.75">
      <c r="G183" s="6"/>
      <c r="H183" s="8"/>
      <c r="I183" s="5"/>
      <c r="J183" s="9"/>
      <c r="K183" s="5"/>
      <c r="L183" s="9"/>
      <c r="M183" s="58"/>
      <c r="N183" s="60"/>
      <c r="O183" s="56"/>
      <c r="P183" s="56"/>
      <c r="Q183" s="56"/>
    </row>
    <row r="184" spans="2:18" s="3" customFormat="1" ht="12.75">
      <c r="G184" s="6"/>
      <c r="H184" s="8"/>
      <c r="I184" s="5"/>
      <c r="J184" s="9"/>
      <c r="K184" s="5"/>
      <c r="L184" s="9"/>
      <c r="M184" s="58"/>
      <c r="N184" s="60"/>
      <c r="O184" s="56"/>
      <c r="P184" s="56"/>
      <c r="Q184" s="56"/>
    </row>
    <row r="185" spans="2:18" s="3" customFormat="1" ht="12.75">
      <c r="G185" s="6"/>
      <c r="H185" s="8"/>
      <c r="I185" s="5"/>
      <c r="J185" s="9"/>
      <c r="K185" s="5"/>
      <c r="L185" s="9"/>
      <c r="M185" s="58"/>
      <c r="N185" s="60"/>
      <c r="O185" s="56"/>
      <c r="P185" s="56"/>
      <c r="Q185" s="56"/>
    </row>
    <row r="186" spans="2:18" s="3" customFormat="1" ht="12.75">
      <c r="G186" s="6"/>
      <c r="H186" s="8"/>
      <c r="I186" s="5"/>
      <c r="J186" s="9"/>
      <c r="K186" s="5"/>
      <c r="L186" s="9"/>
      <c r="M186" s="58"/>
      <c r="N186" s="60"/>
      <c r="O186" s="56"/>
      <c r="P186" s="56"/>
      <c r="Q186" s="56"/>
    </row>
    <row r="187" spans="2:18" s="3" customFormat="1" ht="12.75">
      <c r="G187" s="6"/>
      <c r="H187" s="8"/>
      <c r="I187" s="5"/>
      <c r="J187" s="9"/>
      <c r="K187" s="5"/>
      <c r="L187" s="9"/>
      <c r="M187" s="58"/>
      <c r="N187" s="60"/>
      <c r="O187" s="56"/>
      <c r="P187" s="56"/>
      <c r="Q187" s="56"/>
    </row>
    <row r="188" spans="2:18" s="3" customFormat="1" ht="12.75">
      <c r="G188" s="6"/>
      <c r="H188" s="8"/>
      <c r="I188" s="5"/>
      <c r="J188" s="9"/>
      <c r="K188" s="5"/>
      <c r="L188" s="9"/>
      <c r="M188" s="58"/>
      <c r="N188" s="60"/>
      <c r="O188" s="56"/>
      <c r="P188" s="56"/>
      <c r="Q188" s="56"/>
    </row>
    <row r="189" spans="2:18" s="3" customFormat="1" ht="12.75">
      <c r="G189" s="6"/>
      <c r="H189" s="8"/>
      <c r="I189" s="5"/>
      <c r="J189" s="9"/>
      <c r="K189" s="5"/>
      <c r="L189" s="9"/>
      <c r="M189" s="58"/>
      <c r="N189" s="60"/>
      <c r="O189" s="56"/>
      <c r="P189" s="56"/>
      <c r="Q189" s="56"/>
    </row>
    <row r="190" spans="2:18" s="3" customFormat="1" ht="12.75">
      <c r="G190" s="6"/>
      <c r="H190" s="8"/>
      <c r="I190" s="5"/>
      <c r="J190" s="9"/>
      <c r="K190" s="5"/>
      <c r="L190" s="9"/>
      <c r="M190" s="58"/>
      <c r="N190" s="60"/>
      <c r="O190" s="56"/>
      <c r="P190" s="56"/>
      <c r="Q190" s="56"/>
    </row>
    <row r="191" spans="2:18" s="3" customFormat="1" ht="12.75">
      <c r="G191" s="6"/>
      <c r="H191" s="8"/>
      <c r="I191" s="5"/>
      <c r="J191" s="9"/>
      <c r="K191" s="5"/>
      <c r="L191" s="9"/>
      <c r="M191" s="58"/>
      <c r="N191" s="60"/>
      <c r="O191" s="56"/>
      <c r="P191" s="56"/>
      <c r="Q191" s="56"/>
    </row>
    <row r="192" spans="2:18"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I493" s="5"/>
      <c r="J493" s="9"/>
      <c r="K493" s="5"/>
      <c r="L493" s="9"/>
      <c r="M493" s="58"/>
      <c r="N493" s="60"/>
      <c r="O493" s="56"/>
      <c r="P493" s="56"/>
      <c r="Q493" s="56"/>
    </row>
    <row r="494" spans="7:17" s="3" customFormat="1" ht="12.75">
      <c r="G494" s="6"/>
      <c r="I494" s="5"/>
      <c r="J494" s="9"/>
      <c r="K494" s="5"/>
      <c r="L494" s="9"/>
      <c r="M494" s="58"/>
      <c r="N494" s="60"/>
      <c r="O494" s="56"/>
      <c r="P494" s="56"/>
      <c r="Q494" s="56"/>
    </row>
    <row r="495" spans="7:17" s="3" customFormat="1" ht="12.75">
      <c r="G495" s="6"/>
      <c r="I495" s="5"/>
      <c r="J495" s="9"/>
      <c r="K495" s="5"/>
      <c r="L495" s="9"/>
      <c r="M495" s="58"/>
      <c r="N495" s="60"/>
      <c r="O495" s="56"/>
      <c r="P495" s="56"/>
      <c r="Q495" s="56"/>
    </row>
    <row r="496" spans="7:17" s="3" customFormat="1" ht="12.75">
      <c r="G496" s="6"/>
      <c r="I496" s="5"/>
      <c r="J496" s="9"/>
      <c r="K496" s="5"/>
      <c r="L496" s="9"/>
      <c r="M496" s="58"/>
      <c r="N496" s="60"/>
      <c r="O496" s="56"/>
      <c r="P496" s="56"/>
      <c r="Q496" s="56"/>
    </row>
    <row r="497" spans="7:17" s="3" customFormat="1" ht="12.75">
      <c r="G497" s="6"/>
      <c r="I497" s="5"/>
      <c r="J497" s="9"/>
      <c r="K497" s="5"/>
      <c r="L497" s="9"/>
      <c r="M497" s="58"/>
      <c r="N497" s="60"/>
      <c r="O497" s="56"/>
      <c r="P497" s="56"/>
      <c r="Q497" s="56"/>
    </row>
    <row r="498" spans="7:17" s="3" customFormat="1" ht="12.75">
      <c r="G498" s="6"/>
      <c r="I498" s="5"/>
      <c r="J498" s="9"/>
      <c r="K498" s="5"/>
      <c r="L498" s="9"/>
      <c r="M498" s="58"/>
      <c r="N498" s="60"/>
      <c r="O498" s="56"/>
      <c r="P498" s="56"/>
      <c r="Q498" s="56"/>
    </row>
    <row r="499" spans="7:17" s="3" customFormat="1" ht="12.75">
      <c r="G499" s="6"/>
      <c r="I499" s="5"/>
      <c r="J499" s="9"/>
      <c r="K499" s="5"/>
      <c r="L499" s="9"/>
      <c r="M499" s="58"/>
      <c r="N499" s="60"/>
      <c r="O499" s="56"/>
      <c r="P499" s="56"/>
      <c r="Q499" s="56"/>
    </row>
    <row r="500" spans="7:17" s="3" customFormat="1" ht="12.75">
      <c r="G500" s="6"/>
      <c r="I500" s="5"/>
      <c r="J500" s="9"/>
      <c r="K500" s="5"/>
      <c r="L500" s="9"/>
      <c r="M500" s="58"/>
      <c r="N500" s="60"/>
      <c r="O500" s="56"/>
      <c r="P500" s="56"/>
      <c r="Q500" s="56"/>
    </row>
    <row r="501" spans="7:17" s="3" customFormat="1" ht="12.75">
      <c r="G501" s="6"/>
      <c r="I501" s="5"/>
      <c r="J501" s="9"/>
      <c r="K501" s="5"/>
      <c r="L501" s="9"/>
      <c r="M501" s="58"/>
      <c r="N501" s="60"/>
      <c r="O501" s="56"/>
      <c r="P501" s="56"/>
      <c r="Q501" s="56"/>
    </row>
    <row r="502" spans="7:17" s="3" customFormat="1" ht="12.75">
      <c r="G502" s="6"/>
      <c r="I502" s="5"/>
      <c r="J502" s="9"/>
      <c r="K502" s="5"/>
      <c r="L502" s="9"/>
      <c r="M502" s="58"/>
      <c r="N502" s="60"/>
      <c r="O502" s="56"/>
      <c r="P502" s="56"/>
      <c r="Q502" s="56"/>
    </row>
    <row r="503" spans="7:17" s="3" customFormat="1" ht="12.75">
      <c r="G503" s="6"/>
      <c r="I503" s="5"/>
      <c r="J503" s="9"/>
      <c r="K503" s="5"/>
      <c r="L503" s="9"/>
      <c r="M503" s="58"/>
      <c r="N503" s="60"/>
      <c r="O503" s="56"/>
      <c r="P503" s="56"/>
      <c r="Q503" s="56"/>
    </row>
    <row r="504" spans="7:17" s="3" customFormat="1" ht="12.75">
      <c r="G504" s="6"/>
      <c r="I504" s="5"/>
      <c r="J504" s="9"/>
      <c r="K504" s="5"/>
      <c r="L504" s="9"/>
      <c r="M504" s="58"/>
      <c r="N504" s="60"/>
      <c r="O504" s="56"/>
      <c r="P504" s="56"/>
      <c r="Q504" s="56"/>
    </row>
    <row r="505" spans="7:17" s="3" customFormat="1" ht="12.75">
      <c r="G505" s="6"/>
      <c r="I505" s="5"/>
      <c r="J505" s="9"/>
      <c r="K505" s="5"/>
      <c r="L505" s="9"/>
      <c r="M505" s="58"/>
      <c r="N505" s="60"/>
      <c r="O505" s="56"/>
      <c r="P505" s="56"/>
      <c r="Q505" s="56"/>
    </row>
    <row r="506" spans="7:17" s="3" customFormat="1" ht="12.75">
      <c r="G506" s="6"/>
      <c r="I506" s="5"/>
      <c r="J506" s="9"/>
      <c r="K506" s="5"/>
      <c r="L506" s="9"/>
      <c r="M506" s="58"/>
      <c r="N506" s="60"/>
      <c r="O506" s="56"/>
      <c r="P506" s="56"/>
      <c r="Q506" s="56"/>
    </row>
    <row r="507" spans="7:17" s="3" customFormat="1" ht="12.75">
      <c r="G507" s="6"/>
      <c r="I507" s="5"/>
      <c r="J507" s="9"/>
      <c r="K507" s="5"/>
      <c r="L507" s="9"/>
      <c r="M507" s="58"/>
      <c r="N507" s="60"/>
      <c r="O507" s="56"/>
      <c r="P507" s="56"/>
      <c r="Q507" s="56"/>
    </row>
    <row r="508" spans="7:17" s="3" customFormat="1" ht="12.75">
      <c r="G508" s="6"/>
      <c r="I508" s="5"/>
      <c r="J508" s="9"/>
      <c r="K508" s="5"/>
      <c r="L508" s="9"/>
      <c r="M508" s="58"/>
      <c r="N508" s="60"/>
      <c r="O508" s="56"/>
      <c r="P508" s="56"/>
      <c r="Q508" s="56"/>
    </row>
    <row r="509" spans="7:17" s="3" customFormat="1" ht="12.75">
      <c r="G509" s="6"/>
      <c r="I509" s="5"/>
      <c r="J509" s="9"/>
      <c r="K509" s="5"/>
      <c r="L509" s="9"/>
      <c r="M509" s="58"/>
      <c r="N509" s="60"/>
      <c r="O509" s="56"/>
      <c r="P509" s="56"/>
      <c r="Q509" s="56"/>
    </row>
    <row r="510" spans="7:17" s="3" customFormat="1" ht="12.75">
      <c r="G510" s="6"/>
      <c r="I510" s="5"/>
      <c r="J510" s="9"/>
      <c r="K510" s="5"/>
      <c r="L510" s="9"/>
      <c r="M510" s="58"/>
      <c r="N510" s="60"/>
      <c r="O510" s="56"/>
      <c r="P510" s="56"/>
      <c r="Q510" s="56"/>
    </row>
    <row r="511" spans="7:17" s="3" customFormat="1" ht="12.75">
      <c r="G511" s="6"/>
      <c r="I511" s="5"/>
      <c r="J511" s="9"/>
      <c r="K511" s="5"/>
      <c r="L511" s="9"/>
      <c r="M511" s="58"/>
      <c r="N511" s="60"/>
      <c r="O511" s="56"/>
      <c r="P511" s="56"/>
      <c r="Q511" s="56"/>
    </row>
    <row r="512" spans="7:17" s="3" customFormat="1" ht="12.75">
      <c r="G512" s="6"/>
      <c r="I512" s="5"/>
      <c r="J512" s="9"/>
      <c r="K512" s="5"/>
      <c r="L512" s="9"/>
      <c r="M512" s="58"/>
      <c r="N512" s="60"/>
      <c r="O512" s="56"/>
      <c r="P512" s="56"/>
      <c r="Q512" s="56"/>
    </row>
    <row r="513" spans="7:17" s="3" customFormat="1" ht="12.75">
      <c r="G513" s="6"/>
      <c r="I513" s="5"/>
      <c r="J513" s="9"/>
      <c r="K513" s="5"/>
      <c r="L513" s="9"/>
      <c r="M513" s="58"/>
      <c r="N513" s="60"/>
      <c r="O513" s="56"/>
      <c r="P513" s="56"/>
      <c r="Q513" s="56"/>
    </row>
    <row r="514" spans="7:17" s="3" customFormat="1" ht="12.75">
      <c r="G514" s="6"/>
      <c r="I514" s="5"/>
      <c r="J514" s="9"/>
      <c r="K514" s="5"/>
      <c r="L514" s="9"/>
      <c r="M514" s="58"/>
      <c r="N514" s="60"/>
      <c r="O514" s="56"/>
      <c r="P514" s="56"/>
      <c r="Q514" s="56"/>
    </row>
    <row r="515" spans="7:17" s="3" customFormat="1" ht="12.75">
      <c r="G515" s="6"/>
      <c r="I515" s="5"/>
      <c r="J515" s="9"/>
      <c r="K515" s="5"/>
      <c r="L515" s="9"/>
      <c r="M515" s="58"/>
      <c r="N515" s="60"/>
      <c r="O515" s="56"/>
      <c r="P515" s="56"/>
      <c r="Q515" s="56"/>
    </row>
    <row r="516" spans="7:17" s="3" customFormat="1" ht="12.75">
      <c r="G516" s="6"/>
      <c r="I516" s="5"/>
      <c r="J516" s="9"/>
      <c r="K516" s="5"/>
      <c r="L516" s="9"/>
      <c r="M516" s="58"/>
      <c r="N516" s="60"/>
      <c r="O516" s="56"/>
      <c r="P516" s="56"/>
      <c r="Q516" s="56"/>
    </row>
    <row r="517" spans="7:17" s="3" customFormat="1" ht="12.75">
      <c r="G517" s="6"/>
      <c r="I517" s="5"/>
      <c r="J517" s="9"/>
      <c r="K517" s="5"/>
      <c r="L517" s="9"/>
      <c r="M517" s="58"/>
      <c r="N517" s="60"/>
      <c r="O517" s="56"/>
      <c r="P517" s="56"/>
      <c r="Q517" s="56"/>
    </row>
    <row r="518" spans="7:17" s="3" customFormat="1" ht="12.75">
      <c r="G518" s="6"/>
      <c r="I518" s="5"/>
      <c r="J518" s="9"/>
      <c r="K518" s="5"/>
      <c r="L518" s="9"/>
      <c r="M518" s="58"/>
      <c r="N518" s="60"/>
      <c r="O518" s="56"/>
      <c r="P518" s="56"/>
      <c r="Q518" s="56"/>
    </row>
    <row r="519" spans="7:17" s="3" customFormat="1" ht="12.75">
      <c r="G519" s="6"/>
      <c r="I519" s="5"/>
      <c r="J519" s="9"/>
      <c r="K519" s="5"/>
      <c r="L519" s="9"/>
      <c r="M519" s="58"/>
      <c r="N519" s="60"/>
      <c r="O519" s="56"/>
      <c r="P519" s="56"/>
      <c r="Q519" s="56"/>
    </row>
    <row r="520" spans="7:17" s="3" customFormat="1" ht="12.75">
      <c r="G520" s="6"/>
      <c r="I520" s="5"/>
      <c r="J520" s="9"/>
      <c r="K520" s="5"/>
      <c r="L520" s="9"/>
      <c r="M520" s="58"/>
      <c r="N520" s="60"/>
      <c r="O520" s="56"/>
      <c r="P520" s="56"/>
      <c r="Q520" s="56"/>
    </row>
    <row r="521" spans="7:17" s="3" customFormat="1" ht="12.75">
      <c r="G521" s="6"/>
      <c r="I521" s="5"/>
      <c r="J521" s="9"/>
      <c r="K521" s="5"/>
      <c r="L521" s="9"/>
      <c r="M521" s="58"/>
      <c r="N521" s="60"/>
      <c r="O521" s="56"/>
      <c r="P521" s="56"/>
      <c r="Q521" s="56"/>
    </row>
    <row r="522" spans="7:17" s="3" customFormat="1" ht="12.75">
      <c r="G522" s="6"/>
      <c r="I522" s="5"/>
      <c r="J522" s="9"/>
      <c r="K522" s="5"/>
      <c r="L522" s="9"/>
      <c r="M522" s="58"/>
      <c r="N522" s="60"/>
      <c r="O522" s="56"/>
      <c r="P522" s="56"/>
      <c r="Q522" s="56"/>
    </row>
    <row r="523" spans="7:17" s="3" customFormat="1" ht="12.75">
      <c r="G523" s="6"/>
      <c r="I523" s="5"/>
      <c r="J523" s="9"/>
      <c r="K523" s="5"/>
      <c r="L523" s="9"/>
      <c r="M523" s="58"/>
      <c r="N523" s="60"/>
      <c r="O523" s="56"/>
      <c r="P523" s="56"/>
      <c r="Q523" s="56"/>
    </row>
    <row r="524" spans="7:17" s="3" customFormat="1" ht="12.75">
      <c r="G524" s="6"/>
      <c r="I524" s="5"/>
      <c r="J524" s="9"/>
      <c r="K524" s="5"/>
      <c r="L524" s="9"/>
      <c r="M524" s="58"/>
      <c r="N524" s="60"/>
      <c r="O524" s="56"/>
      <c r="P524" s="56"/>
      <c r="Q524" s="56"/>
    </row>
    <row r="525" spans="7:17" s="3" customFormat="1" ht="12.75">
      <c r="G525" s="6"/>
      <c r="I525" s="5"/>
      <c r="J525" s="9"/>
      <c r="K525" s="5"/>
      <c r="L525" s="9"/>
      <c r="M525" s="58"/>
      <c r="N525" s="60"/>
      <c r="O525" s="56"/>
      <c r="P525" s="56"/>
      <c r="Q525" s="56"/>
    </row>
    <row r="526" spans="7:17" s="3" customFormat="1" ht="12.75">
      <c r="G526" s="6"/>
      <c r="I526" s="5"/>
      <c r="J526" s="9"/>
      <c r="K526" s="5"/>
      <c r="L526" s="9"/>
      <c r="M526" s="58"/>
      <c r="N526" s="60"/>
      <c r="O526" s="56"/>
      <c r="P526" s="56"/>
      <c r="Q526" s="56"/>
    </row>
    <row r="527" spans="7:17" s="3" customFormat="1" ht="12.75">
      <c r="G527" s="6"/>
      <c r="I527" s="5"/>
      <c r="J527" s="9"/>
      <c r="K527" s="5"/>
      <c r="L527" s="9"/>
      <c r="M527" s="58"/>
      <c r="N527" s="60"/>
      <c r="O527" s="56"/>
      <c r="P527" s="56"/>
      <c r="Q527" s="56"/>
    </row>
    <row r="528" spans="7:17" s="3" customFormat="1" ht="12.75">
      <c r="G528" s="6"/>
      <c r="I528" s="5"/>
      <c r="J528" s="9"/>
      <c r="K528" s="5"/>
      <c r="L528" s="9"/>
      <c r="M528" s="58"/>
      <c r="N528" s="60"/>
      <c r="O528" s="56"/>
      <c r="P528" s="56"/>
      <c r="Q528" s="56"/>
    </row>
    <row r="529" spans="7:17" s="3" customFormat="1" ht="12.75">
      <c r="G529" s="6"/>
      <c r="I529" s="5"/>
      <c r="J529" s="9"/>
      <c r="K529" s="5"/>
      <c r="L529" s="9"/>
      <c r="M529" s="58"/>
      <c r="N529" s="60"/>
      <c r="O529" s="56"/>
      <c r="P529" s="56"/>
      <c r="Q529" s="56"/>
    </row>
    <row r="530" spans="7:17" s="3" customFormat="1" ht="12.75">
      <c r="G530" s="6"/>
      <c r="I530" s="5"/>
      <c r="J530" s="9"/>
      <c r="K530" s="5"/>
      <c r="L530" s="9"/>
      <c r="M530" s="58"/>
      <c r="N530" s="60"/>
      <c r="O530" s="56"/>
      <c r="P530" s="56"/>
      <c r="Q530" s="56"/>
    </row>
    <row r="531" spans="7:17" s="3" customFormat="1" ht="12.75">
      <c r="G531" s="6"/>
      <c r="I531" s="5"/>
      <c r="J531" s="9"/>
      <c r="K531" s="5"/>
      <c r="L531" s="9"/>
      <c r="M531" s="58"/>
      <c r="N531" s="60"/>
      <c r="O531" s="56"/>
      <c r="P531" s="56"/>
      <c r="Q531" s="56"/>
    </row>
    <row r="532" spans="7:17" s="3" customFormat="1" ht="12.75">
      <c r="G532" s="6"/>
      <c r="I532" s="5"/>
      <c r="J532" s="9"/>
      <c r="K532" s="5"/>
      <c r="L532" s="9"/>
      <c r="M532" s="58"/>
      <c r="N532" s="60"/>
      <c r="O532" s="56"/>
      <c r="P532" s="56"/>
      <c r="Q532" s="56"/>
    </row>
    <row r="533" spans="7:17" s="3" customFormat="1" ht="12.75">
      <c r="G533" s="6"/>
      <c r="I533" s="5"/>
      <c r="J533" s="9"/>
      <c r="K533" s="5"/>
      <c r="L533" s="9"/>
      <c r="M533" s="58"/>
      <c r="N533" s="60"/>
      <c r="O533" s="56"/>
      <c r="P533" s="56"/>
      <c r="Q533" s="56"/>
    </row>
    <row r="534" spans="7:17" s="3" customFormat="1" ht="12.75">
      <c r="G534" s="6"/>
      <c r="I534" s="5"/>
      <c r="J534" s="9"/>
      <c r="K534" s="5"/>
      <c r="L534" s="9"/>
      <c r="M534" s="58"/>
      <c r="N534" s="60"/>
      <c r="O534" s="56"/>
      <c r="P534" s="56"/>
      <c r="Q534" s="56"/>
    </row>
    <row r="535" spans="7:17" s="3" customFormat="1" ht="12.75">
      <c r="G535" s="6"/>
      <c r="I535" s="5"/>
      <c r="J535" s="9"/>
      <c r="K535" s="5"/>
      <c r="L535" s="9"/>
      <c r="M535" s="58"/>
      <c r="N535" s="60"/>
      <c r="O535" s="56"/>
      <c r="P535" s="56"/>
      <c r="Q535" s="56"/>
    </row>
    <row r="536" spans="7:17" s="3" customFormat="1" ht="12.75">
      <c r="G536" s="6"/>
      <c r="I536" s="5"/>
      <c r="J536" s="9"/>
      <c r="K536" s="5"/>
      <c r="L536" s="9"/>
      <c r="M536" s="58"/>
      <c r="N536" s="60"/>
      <c r="O536" s="56"/>
      <c r="P536" s="56"/>
      <c r="Q536" s="56"/>
    </row>
    <row r="537" spans="7:17" s="3" customFormat="1" ht="12.75">
      <c r="G537" s="6"/>
      <c r="I537" s="5"/>
      <c r="J537" s="9"/>
      <c r="K537" s="5"/>
      <c r="L537" s="9"/>
      <c r="M537" s="58"/>
      <c r="N537" s="60"/>
      <c r="O537" s="56"/>
      <c r="P537" s="56"/>
      <c r="Q537" s="56"/>
    </row>
    <row r="538" spans="7:17" s="3" customFormat="1" ht="12.75">
      <c r="G538" s="6"/>
      <c r="I538" s="5"/>
      <c r="J538" s="9"/>
      <c r="K538" s="5"/>
      <c r="L538" s="9"/>
      <c r="M538" s="58"/>
      <c r="N538" s="60"/>
      <c r="O538" s="56"/>
      <c r="P538" s="56"/>
      <c r="Q538" s="56"/>
    </row>
    <row r="539" spans="7:17" s="3" customFormat="1" ht="12.75">
      <c r="G539" s="6"/>
      <c r="I539" s="5"/>
      <c r="J539" s="9"/>
      <c r="K539" s="5"/>
      <c r="L539" s="9"/>
      <c r="M539" s="58"/>
      <c r="N539" s="60"/>
      <c r="O539" s="56"/>
      <c r="P539" s="56"/>
      <c r="Q539" s="56"/>
    </row>
    <row r="540" spans="7:17" s="3" customFormat="1" ht="12.75">
      <c r="G540" s="6"/>
      <c r="I540" s="5"/>
      <c r="J540" s="9"/>
      <c r="K540" s="5"/>
      <c r="L540" s="9"/>
      <c r="M540" s="58"/>
      <c r="N540" s="60"/>
      <c r="O540" s="56"/>
      <c r="P540" s="56"/>
      <c r="Q540" s="56"/>
    </row>
    <row r="541" spans="7:17" s="3" customFormat="1" ht="12.75">
      <c r="G541" s="6"/>
      <c r="I541" s="5"/>
      <c r="J541" s="9"/>
      <c r="K541" s="5"/>
      <c r="L541" s="9"/>
      <c r="M541" s="58"/>
      <c r="N541" s="60"/>
      <c r="O541" s="56"/>
      <c r="P541" s="56"/>
      <c r="Q541" s="56"/>
    </row>
    <row r="542" spans="7:17" s="3" customFormat="1" ht="12.75">
      <c r="G542" s="6"/>
      <c r="I542" s="5"/>
      <c r="J542" s="9"/>
      <c r="K542" s="5"/>
      <c r="L542" s="9"/>
      <c r="M542" s="58"/>
      <c r="N542" s="60"/>
      <c r="O542" s="56"/>
      <c r="P542" s="56"/>
      <c r="Q542" s="56"/>
    </row>
    <row r="543" spans="7:17" s="3" customFormat="1" ht="12.75">
      <c r="G543" s="6"/>
      <c r="I543" s="5"/>
      <c r="J543" s="9"/>
      <c r="K543" s="5"/>
      <c r="L543" s="9"/>
      <c r="M543" s="58"/>
      <c r="N543" s="60"/>
      <c r="O543" s="56"/>
      <c r="P543" s="56"/>
      <c r="Q543" s="56"/>
    </row>
    <row r="544" spans="7:17" s="3" customFormat="1" ht="12.75">
      <c r="G544" s="6"/>
      <c r="I544" s="5"/>
      <c r="J544" s="9"/>
      <c r="K544" s="5"/>
      <c r="L544" s="9"/>
      <c r="M544" s="58"/>
      <c r="N544" s="60"/>
      <c r="O544" s="56"/>
      <c r="P544" s="56"/>
      <c r="Q544" s="56"/>
    </row>
    <row r="545" spans="7:17" s="3" customFormat="1" ht="12.75">
      <c r="G545" s="6"/>
      <c r="I545" s="5"/>
      <c r="J545" s="9"/>
      <c r="K545" s="5"/>
      <c r="L545" s="9"/>
      <c r="M545" s="58"/>
      <c r="N545" s="60"/>
      <c r="O545" s="56"/>
      <c r="P545" s="56"/>
      <c r="Q545" s="56"/>
    </row>
    <row r="546" spans="7:17" s="3" customFormat="1" ht="12.75">
      <c r="G546" s="6"/>
      <c r="I546" s="5"/>
      <c r="J546" s="9"/>
      <c r="K546" s="5"/>
      <c r="L546" s="9"/>
      <c r="M546" s="58"/>
      <c r="N546" s="60"/>
      <c r="O546" s="56"/>
      <c r="P546" s="56"/>
      <c r="Q546" s="56"/>
    </row>
    <row r="547" spans="7:17" s="3" customFormat="1" ht="12.75">
      <c r="G547" s="6"/>
      <c r="I547" s="5"/>
      <c r="J547" s="9"/>
      <c r="K547" s="5"/>
      <c r="L547" s="9"/>
      <c r="M547" s="58"/>
      <c r="N547" s="60"/>
      <c r="O547" s="56"/>
      <c r="P547" s="56"/>
      <c r="Q547" s="56"/>
    </row>
    <row r="548" spans="7:17" s="3" customFormat="1" ht="12.75">
      <c r="G548" s="6"/>
      <c r="I548" s="5"/>
      <c r="J548" s="9"/>
      <c r="K548" s="5"/>
      <c r="L548" s="9"/>
      <c r="M548" s="58"/>
      <c r="N548" s="60"/>
      <c r="O548" s="56"/>
      <c r="P548" s="56"/>
      <c r="Q548" s="56"/>
    </row>
    <row r="549" spans="7:17" s="3" customFormat="1" ht="12.75">
      <c r="G549" s="6"/>
      <c r="I549" s="5"/>
      <c r="J549" s="9"/>
      <c r="K549" s="5"/>
      <c r="L549" s="9"/>
      <c r="M549" s="58"/>
      <c r="N549" s="60"/>
      <c r="O549" s="56"/>
      <c r="P549" s="56"/>
      <c r="Q549" s="56"/>
    </row>
    <row r="550" spans="7:17" s="3" customFormat="1" ht="12.75">
      <c r="G550" s="6"/>
      <c r="I550" s="5"/>
      <c r="J550" s="9"/>
      <c r="K550" s="5"/>
      <c r="L550" s="9"/>
      <c r="M550" s="58"/>
      <c r="N550" s="60"/>
      <c r="O550" s="56"/>
      <c r="P550" s="56"/>
      <c r="Q550" s="56"/>
    </row>
    <row r="551" spans="7:17" s="3" customFormat="1" ht="12.75">
      <c r="G551" s="6"/>
      <c r="I551" s="5"/>
      <c r="J551" s="9"/>
      <c r="K551" s="5"/>
      <c r="L551" s="9"/>
      <c r="M551" s="58"/>
      <c r="N551" s="60"/>
      <c r="O551" s="56"/>
      <c r="P551" s="56"/>
      <c r="Q551" s="56"/>
    </row>
    <row r="552" spans="7:17" s="3" customFormat="1" ht="12.75">
      <c r="G552" s="6"/>
      <c r="I552" s="5"/>
      <c r="J552" s="9"/>
      <c r="K552" s="5"/>
      <c r="L552" s="9"/>
      <c r="M552" s="58"/>
      <c r="N552" s="60"/>
      <c r="O552" s="56"/>
      <c r="P552" s="56"/>
      <c r="Q552" s="56"/>
    </row>
    <row r="553" spans="7:17" s="3" customFormat="1" ht="12.75">
      <c r="G553" s="6"/>
      <c r="I553" s="5"/>
      <c r="J553" s="9"/>
      <c r="K553" s="5"/>
      <c r="L553" s="9"/>
      <c r="M553" s="58"/>
      <c r="N553" s="60"/>
      <c r="O553" s="56"/>
      <c r="P553" s="56"/>
      <c r="Q553" s="56"/>
    </row>
    <row r="554" spans="7:17" s="3" customFormat="1" ht="12.75">
      <c r="G554" s="6"/>
      <c r="I554" s="5"/>
      <c r="J554" s="9"/>
      <c r="K554" s="5"/>
      <c r="L554" s="9"/>
      <c r="M554" s="58"/>
      <c r="N554" s="60"/>
      <c r="O554" s="56"/>
      <c r="P554" s="56"/>
      <c r="Q554" s="56"/>
    </row>
    <row r="555" spans="7:17" s="3" customFormat="1" ht="12.75">
      <c r="G555" s="6"/>
      <c r="I555" s="5"/>
      <c r="J555" s="9"/>
      <c r="K555" s="5"/>
      <c r="L555" s="9"/>
      <c r="M555" s="58"/>
      <c r="N555" s="60"/>
      <c r="O555" s="56"/>
      <c r="P555" s="56"/>
      <c r="Q555" s="56"/>
    </row>
    <row r="556" spans="7:17" s="3" customFormat="1" ht="12.75">
      <c r="G556" s="6"/>
      <c r="I556" s="5"/>
      <c r="J556" s="9"/>
      <c r="K556" s="5"/>
      <c r="L556" s="9"/>
      <c r="M556" s="58"/>
      <c r="N556" s="60"/>
      <c r="O556" s="56"/>
      <c r="P556" s="56"/>
      <c r="Q556" s="56"/>
    </row>
    <row r="557" spans="7:17" s="3" customFormat="1" ht="12.75">
      <c r="G557" s="6"/>
      <c r="I557" s="5"/>
      <c r="J557" s="9"/>
      <c r="K557" s="5"/>
      <c r="L557" s="9"/>
      <c r="M557" s="58"/>
      <c r="N557" s="60"/>
      <c r="O557" s="56"/>
      <c r="P557" s="56"/>
      <c r="Q557" s="56"/>
    </row>
    <row r="558" spans="7:17" s="3" customFormat="1" ht="12.75">
      <c r="G558" s="6"/>
      <c r="I558" s="5"/>
      <c r="J558" s="9"/>
      <c r="K558" s="5"/>
      <c r="L558" s="9"/>
      <c r="M558" s="58"/>
      <c r="N558" s="60"/>
      <c r="O558" s="56"/>
      <c r="P558" s="56"/>
      <c r="Q558" s="56"/>
    </row>
    <row r="559" spans="7:17" s="3" customFormat="1" ht="12.75">
      <c r="G559" s="6"/>
      <c r="I559" s="5"/>
      <c r="J559" s="9"/>
      <c r="K559" s="5"/>
      <c r="L559" s="9"/>
      <c r="M559" s="58"/>
      <c r="N559" s="60"/>
      <c r="O559" s="56"/>
      <c r="P559" s="56"/>
      <c r="Q559" s="56"/>
    </row>
    <row r="560" spans="7:17" s="3" customFormat="1" ht="12.75">
      <c r="G560" s="6"/>
      <c r="I560" s="5"/>
      <c r="J560" s="9"/>
      <c r="K560" s="5"/>
      <c r="L560" s="9"/>
      <c r="M560" s="58"/>
      <c r="N560" s="60"/>
      <c r="O560" s="56"/>
      <c r="P560" s="56"/>
      <c r="Q560" s="56"/>
    </row>
    <row r="561" spans="7:17" s="3" customFormat="1" ht="12.75">
      <c r="G561" s="6"/>
      <c r="I561" s="5"/>
      <c r="J561" s="9"/>
      <c r="K561" s="5"/>
      <c r="L561" s="9"/>
      <c r="M561" s="58"/>
      <c r="N561" s="60"/>
      <c r="O561" s="56"/>
      <c r="P561" s="56"/>
      <c r="Q561" s="56"/>
    </row>
    <row r="562" spans="7:17" s="3" customFormat="1" ht="12.75">
      <c r="G562" s="6"/>
      <c r="I562" s="5"/>
      <c r="J562" s="9"/>
      <c r="K562" s="5"/>
      <c r="L562" s="9"/>
      <c r="M562" s="58"/>
      <c r="N562" s="60"/>
      <c r="O562" s="56"/>
      <c r="P562" s="56"/>
      <c r="Q562" s="56"/>
    </row>
    <row r="563" spans="7:17" s="3" customFormat="1" ht="12.75">
      <c r="G563" s="6"/>
      <c r="I563" s="5"/>
      <c r="J563" s="9"/>
      <c r="K563" s="5"/>
      <c r="L563" s="9"/>
      <c r="M563" s="58"/>
      <c r="N563" s="60"/>
      <c r="O563" s="56"/>
      <c r="P563" s="56"/>
      <c r="Q563" s="56"/>
    </row>
    <row r="564" spans="7:17" s="3" customFormat="1" ht="12.75">
      <c r="G564" s="6"/>
      <c r="I564" s="5"/>
      <c r="J564" s="9"/>
      <c r="K564" s="5"/>
      <c r="L564" s="9"/>
      <c r="M564" s="58"/>
      <c r="N564" s="60"/>
      <c r="O564" s="56"/>
      <c r="P564" s="56"/>
      <c r="Q564" s="56"/>
    </row>
    <row r="565" spans="7:17" s="3" customFormat="1" ht="12.75">
      <c r="G565" s="6"/>
      <c r="I565" s="5"/>
      <c r="J565" s="9"/>
      <c r="K565" s="5"/>
      <c r="L565" s="9"/>
      <c r="M565" s="58"/>
      <c r="N565" s="60"/>
      <c r="O565" s="56"/>
      <c r="P565" s="56"/>
      <c r="Q565" s="56"/>
    </row>
    <row r="566" spans="7:17" s="3" customFormat="1" ht="12.75">
      <c r="G566" s="6"/>
      <c r="I566" s="5"/>
      <c r="J566" s="9"/>
      <c r="K566" s="5"/>
      <c r="L566" s="9"/>
      <c r="M566" s="58"/>
      <c r="N566" s="60"/>
      <c r="O566" s="56"/>
      <c r="P566" s="56"/>
      <c r="Q566" s="56"/>
    </row>
    <row r="567" spans="7:17" s="3" customFormat="1" ht="12.75">
      <c r="G567" s="6"/>
      <c r="I567" s="5"/>
      <c r="J567" s="9"/>
      <c r="K567" s="5"/>
      <c r="L567" s="9"/>
      <c r="M567" s="58"/>
      <c r="N567" s="60"/>
      <c r="O567" s="56"/>
      <c r="P567" s="56"/>
      <c r="Q567" s="56"/>
    </row>
    <row r="568" spans="7:17" s="3" customFormat="1" ht="12.75">
      <c r="G568" s="6"/>
      <c r="I568" s="5"/>
      <c r="J568" s="9"/>
      <c r="K568" s="5"/>
      <c r="L568" s="9"/>
      <c r="M568" s="58"/>
      <c r="N568" s="60"/>
      <c r="O568" s="56"/>
      <c r="P568" s="56"/>
      <c r="Q568" s="56"/>
    </row>
    <row r="569" spans="7:17">
      <c r="G569" s="7"/>
    </row>
    <row r="570" spans="7:17">
      <c r="G570" s="7"/>
    </row>
    <row r="571" spans="7:17">
      <c r="G571" s="7"/>
    </row>
    <row r="572" spans="7:17">
      <c r="G572" s="7"/>
    </row>
    <row r="573" spans="7:17">
      <c r="G573" s="7"/>
    </row>
    <row r="574" spans="7:17">
      <c r="G574" s="7"/>
    </row>
    <row r="575" spans="7:17">
      <c r="G575" s="7"/>
    </row>
    <row r="576" spans="7:1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sheetData>
  <mergeCells count="6">
    <mergeCell ref="R171:R175"/>
    <mergeCell ref="C7:C8"/>
    <mergeCell ref="R149:R152"/>
    <mergeCell ref="M4:Q4"/>
    <mergeCell ref="R31:R35"/>
    <mergeCell ref="R114:R118"/>
  </mergeCells>
  <phoneticPr fontId="2" type="noConversion"/>
  <hyperlinks>
    <hyperlink ref="R31" r:id="rId1" location="resultstable"/>
    <hyperlink ref="R114" r:id="rId2" location="resultstable"/>
    <hyperlink ref="R149" r:id="rId3" location="resultstable"/>
  </hyperlinks>
  <pageMargins left="0.7" right="0.7" top="0.75" bottom="0.75" header="0.3" footer="0.3"/>
  <pageSetup paperSize="9" orientation="portrait"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1"/>
  </sheetPr>
  <dimension ref="B1:AP1045"/>
  <sheetViews>
    <sheetView zoomScaleNormal="100" workbookViewId="0">
      <pane ySplit="6" topLeftCell="A7" activePane="bottomLeft" state="frozen"/>
      <selection activeCell="K160" sqref="K160"/>
      <selection pane="bottomLeft" activeCell="L197" sqref="L197"/>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C001</v>
      </c>
      <c r="C2" s="97" t="s">
        <v>4449</v>
      </c>
      <c r="G2" s="230" t="s">
        <v>4475</v>
      </c>
      <c r="L2" s="71"/>
      <c r="M2" s="73" t="s">
        <v>256</v>
      </c>
      <c r="N2" s="72" t="s">
        <v>254</v>
      </c>
      <c r="O2" s="73" t="s">
        <v>253</v>
      </c>
      <c r="P2" s="73" t="s">
        <v>255</v>
      </c>
      <c r="Q2" s="74" t="s">
        <v>252</v>
      </c>
    </row>
    <row r="3" spans="2:42" ht="24.95" customHeight="1">
      <c r="L3" s="76" t="s">
        <v>123</v>
      </c>
      <c r="M3" s="70">
        <f>P3+Q3</f>
        <v>22.79000000000001</v>
      </c>
      <c r="N3" s="169">
        <f>P3/(P3+Q3)</f>
        <v>0.98999999999999988</v>
      </c>
      <c r="O3" s="70">
        <f>SUM(O7:O170)</f>
        <v>21.509999999999991</v>
      </c>
      <c r="P3" s="70">
        <f>SUM(P7:P170)</f>
        <v>22.562100000000008</v>
      </c>
      <c r="Q3" s="77">
        <f>SUM(Q7:Q170)</f>
        <v>0.22790000000000021</v>
      </c>
    </row>
    <row r="4" spans="2:42" ht="24.95" customHeight="1" thickBot="1">
      <c r="L4" s="75" t="s">
        <v>124</v>
      </c>
      <c r="M4" s="554">
        <f>(O3+P3)/(M3+O3)</f>
        <v>0.99485553047404063</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C001</v>
      </c>
      <c r="C7" s="519" t="str">
        <f>C2</f>
        <v>EtherCAT Communication(ZYNQ)</v>
      </c>
      <c r="D7" s="17" t="s">
        <v>3174</v>
      </c>
      <c r="E7" s="18" t="s">
        <v>24</v>
      </c>
      <c r="F7" s="19" t="s">
        <v>3107</v>
      </c>
      <c r="G7" s="14" t="s">
        <v>12</v>
      </c>
      <c r="H7" s="15">
        <v>0.8</v>
      </c>
      <c r="I7" s="16" t="s">
        <v>3232</v>
      </c>
      <c r="J7" s="13" t="s">
        <v>3233</v>
      </c>
      <c r="K7" s="165" t="s">
        <v>28</v>
      </c>
      <c r="L7" s="287" t="s">
        <v>3306</v>
      </c>
      <c r="M7" s="85">
        <v>0.2</v>
      </c>
      <c r="N7" s="15">
        <f t="shared" ref="N7:N9" si="0">IF(K7="Detected", 0.99,0)</f>
        <v>0.99</v>
      </c>
      <c r="O7" s="78">
        <f t="shared" ref="O7:O9" si="1">IF(I7="Safe", M7*H7,0)</f>
        <v>0</v>
      </c>
      <c r="P7" s="78">
        <f t="shared" ref="P7:P9" si="2">IF(I7="Dangerous",M7*H7*N7,0)</f>
        <v>0.15840000000000004</v>
      </c>
      <c r="Q7" s="153">
        <f t="shared" ref="Q7:Q9" si="3">IF(P7=0,0,M7*H7*(1-N7))</f>
        <v>1.6000000000000018E-3</v>
      </c>
      <c r="R7" s="239"/>
    </row>
    <row r="8" spans="2:42" s="3" customFormat="1" ht="27.95" customHeight="1">
      <c r="B8" s="236"/>
      <c r="C8" s="576"/>
      <c r="D8" s="20"/>
      <c r="E8" s="21"/>
      <c r="F8" s="31"/>
      <c r="G8" s="14" t="s">
        <v>13</v>
      </c>
      <c r="H8" s="15">
        <v>0.1</v>
      </c>
      <c r="I8" s="16" t="s">
        <v>3234</v>
      </c>
      <c r="J8" s="13" t="s">
        <v>80</v>
      </c>
      <c r="K8" s="165" t="s">
        <v>3235</v>
      </c>
      <c r="L8" s="66" t="s">
        <v>3236</v>
      </c>
      <c r="M8" s="85">
        <f t="shared" ref="M8:M9" si="4">M7</f>
        <v>0.2</v>
      </c>
      <c r="N8" s="15">
        <f t="shared" si="0"/>
        <v>0</v>
      </c>
      <c r="O8" s="78">
        <f t="shared" si="1"/>
        <v>2.0000000000000004E-2</v>
      </c>
      <c r="P8" s="78">
        <f t="shared" si="2"/>
        <v>0</v>
      </c>
      <c r="Q8" s="153">
        <f t="shared" si="3"/>
        <v>0</v>
      </c>
      <c r="R8" s="238"/>
    </row>
    <row r="9" spans="2:42" s="3" customFormat="1" ht="27.95" customHeight="1">
      <c r="B9" s="236"/>
      <c r="C9" s="241"/>
      <c r="D9" s="22"/>
      <c r="E9" s="23"/>
      <c r="F9" s="24"/>
      <c r="G9" s="14" t="s">
        <v>14</v>
      </c>
      <c r="H9" s="15">
        <v>0.1</v>
      </c>
      <c r="I9" s="16" t="s">
        <v>3237</v>
      </c>
      <c r="J9" s="13" t="s">
        <v>3238</v>
      </c>
      <c r="K9" s="165" t="s">
        <v>18</v>
      </c>
      <c r="L9" s="66" t="s">
        <v>109</v>
      </c>
      <c r="M9" s="85">
        <f t="shared" si="4"/>
        <v>0.2</v>
      </c>
      <c r="N9" s="15">
        <f t="shared" si="0"/>
        <v>0</v>
      </c>
      <c r="O9" s="78">
        <f t="shared" si="1"/>
        <v>2.0000000000000004E-2</v>
      </c>
      <c r="P9" s="78">
        <f t="shared" si="2"/>
        <v>0</v>
      </c>
      <c r="Q9" s="153">
        <f t="shared" si="3"/>
        <v>0</v>
      </c>
      <c r="R9" s="238"/>
    </row>
    <row r="10" spans="2:42" s="3" customFormat="1" ht="27.95" customHeight="1">
      <c r="B10" s="236"/>
      <c r="C10" s="290" t="s">
        <v>3301</v>
      </c>
      <c r="D10" s="17" t="s">
        <v>3175</v>
      </c>
      <c r="E10" s="18" t="s">
        <v>24</v>
      </c>
      <c r="F10" s="19" t="s">
        <v>3107</v>
      </c>
      <c r="G10" s="14" t="s">
        <v>12</v>
      </c>
      <c r="H10" s="15">
        <v>0.8</v>
      </c>
      <c r="I10" s="16" t="s">
        <v>3239</v>
      </c>
      <c r="J10" s="13" t="s">
        <v>3233</v>
      </c>
      <c r="K10" s="165" t="s">
        <v>3240</v>
      </c>
      <c r="L10" s="287" t="s">
        <v>3306</v>
      </c>
      <c r="M10" s="85">
        <v>0.2</v>
      </c>
      <c r="N10" s="15">
        <f t="shared" ref="N10:N26" si="5">IF(K10="Detected", 0.99,0)</f>
        <v>0.99</v>
      </c>
      <c r="O10" s="78">
        <f t="shared" ref="O10:O32" si="6">IF(I10="Safe", M10*H10,0)</f>
        <v>0</v>
      </c>
      <c r="P10" s="78">
        <f t="shared" ref="P10:P32" si="7">IF(I10="Dangerous",M10*H10*N10,0)</f>
        <v>0.15840000000000004</v>
      </c>
      <c r="Q10" s="153">
        <f t="shared" ref="Q10:Q32" si="8">IF(P10=0,0,M10*H10*(1-N10))</f>
        <v>1.6000000000000018E-3</v>
      </c>
      <c r="R10" s="238"/>
    </row>
    <row r="11" spans="2:42" s="3" customFormat="1" ht="27.95" customHeight="1">
      <c r="B11" s="236"/>
      <c r="C11" s="241"/>
      <c r="D11" s="20"/>
      <c r="E11" s="21"/>
      <c r="F11" s="31"/>
      <c r="G11" s="14" t="s">
        <v>13</v>
      </c>
      <c r="H11" s="15">
        <v>0.1</v>
      </c>
      <c r="I11" s="16" t="s">
        <v>3234</v>
      </c>
      <c r="J11" s="13" t="s">
        <v>3238</v>
      </c>
      <c r="K11" s="165" t="s">
        <v>3241</v>
      </c>
      <c r="L11" s="66" t="s">
        <v>3236</v>
      </c>
      <c r="M11" s="85">
        <f t="shared" ref="M11:M12" si="9">M10</f>
        <v>0.2</v>
      </c>
      <c r="N11" s="15">
        <f t="shared" si="5"/>
        <v>0</v>
      </c>
      <c r="O11" s="78">
        <f t="shared" si="6"/>
        <v>2.0000000000000004E-2</v>
      </c>
      <c r="P11" s="78">
        <f t="shared" si="7"/>
        <v>0</v>
      </c>
      <c r="Q11" s="153">
        <f t="shared" si="8"/>
        <v>0</v>
      </c>
      <c r="R11" s="238"/>
    </row>
    <row r="12" spans="2:42" s="3" customFormat="1" ht="27.95" customHeight="1">
      <c r="B12" s="236"/>
      <c r="C12" s="241"/>
      <c r="D12" s="22"/>
      <c r="E12" s="23"/>
      <c r="F12" s="24"/>
      <c r="G12" s="14" t="s">
        <v>14</v>
      </c>
      <c r="H12" s="15">
        <v>0.1</v>
      </c>
      <c r="I12" s="16" t="s">
        <v>19</v>
      </c>
      <c r="J12" s="13" t="s">
        <v>80</v>
      </c>
      <c r="K12" s="165" t="s">
        <v>3241</v>
      </c>
      <c r="L12" s="66" t="s">
        <v>3236</v>
      </c>
      <c r="M12" s="85">
        <f t="shared" si="9"/>
        <v>0.2</v>
      </c>
      <c r="N12" s="15">
        <f t="shared" si="5"/>
        <v>0</v>
      </c>
      <c r="O12" s="78">
        <f t="shared" si="6"/>
        <v>2.0000000000000004E-2</v>
      </c>
      <c r="P12" s="78">
        <f t="shared" si="7"/>
        <v>0</v>
      </c>
      <c r="Q12" s="153">
        <f t="shared" si="8"/>
        <v>0</v>
      </c>
      <c r="R12" s="238"/>
    </row>
    <row r="13" spans="2:42" s="3" customFormat="1" ht="27.95" customHeight="1">
      <c r="B13" s="236"/>
      <c r="C13" s="243"/>
      <c r="D13" s="17" t="s">
        <v>3176</v>
      </c>
      <c r="E13" s="18" t="s">
        <v>1217</v>
      </c>
      <c r="F13" s="19" t="s">
        <v>2031</v>
      </c>
      <c r="G13" s="25" t="s">
        <v>12</v>
      </c>
      <c r="H13" s="26">
        <v>0.7</v>
      </c>
      <c r="I13" s="16" t="s">
        <v>25</v>
      </c>
      <c r="J13" s="13" t="s">
        <v>3242</v>
      </c>
      <c r="K13" s="165" t="s">
        <v>28</v>
      </c>
      <c r="L13" s="287" t="s">
        <v>3306</v>
      </c>
      <c r="M13" s="85">
        <v>0.1</v>
      </c>
      <c r="N13" s="15">
        <f t="shared" si="5"/>
        <v>0.99</v>
      </c>
      <c r="O13" s="78">
        <f t="shared" si="6"/>
        <v>0</v>
      </c>
      <c r="P13" s="78">
        <f t="shared" si="7"/>
        <v>6.9299999999999987E-2</v>
      </c>
      <c r="Q13" s="153">
        <f t="shared" si="8"/>
        <v>7.0000000000000053E-4</v>
      </c>
      <c r="R13" s="238"/>
    </row>
    <row r="14" spans="2:42" s="3" customFormat="1" ht="27.95" customHeight="1">
      <c r="B14" s="236"/>
      <c r="C14" s="243"/>
      <c r="D14" s="20"/>
      <c r="E14" s="21"/>
      <c r="F14" s="31"/>
      <c r="G14" s="25" t="s">
        <v>13</v>
      </c>
      <c r="H14" s="26">
        <v>0.1</v>
      </c>
      <c r="I14" s="16" t="s">
        <v>19</v>
      </c>
      <c r="J14" s="13" t="s">
        <v>80</v>
      </c>
      <c r="K14" s="165" t="s">
        <v>18</v>
      </c>
      <c r="L14" s="66" t="s">
        <v>109</v>
      </c>
      <c r="M14" s="85">
        <f>M13</f>
        <v>0.1</v>
      </c>
      <c r="N14" s="15">
        <f t="shared" si="5"/>
        <v>0</v>
      </c>
      <c r="O14" s="78">
        <f t="shared" si="6"/>
        <v>1.0000000000000002E-2</v>
      </c>
      <c r="P14" s="78">
        <f t="shared" si="7"/>
        <v>0</v>
      </c>
      <c r="Q14" s="153">
        <f t="shared" si="8"/>
        <v>0</v>
      </c>
      <c r="R14" s="238"/>
    </row>
    <row r="15" spans="2:42" s="3" customFormat="1" ht="27.95" customHeight="1">
      <c r="B15" s="236"/>
      <c r="C15" s="243"/>
      <c r="D15" s="20"/>
      <c r="E15" s="21"/>
      <c r="F15" s="31"/>
      <c r="G15" s="32" t="s">
        <v>54</v>
      </c>
      <c r="H15" s="26">
        <v>0.1</v>
      </c>
      <c r="I15" s="16" t="s">
        <v>25</v>
      </c>
      <c r="J15" s="13" t="s">
        <v>3242</v>
      </c>
      <c r="K15" s="165" t="s">
        <v>3240</v>
      </c>
      <c r="L15" s="287" t="s">
        <v>3306</v>
      </c>
      <c r="M15" s="85">
        <f>M14</f>
        <v>0.1</v>
      </c>
      <c r="N15" s="15">
        <f t="shared" si="5"/>
        <v>0.99</v>
      </c>
      <c r="O15" s="78">
        <f t="shared" si="6"/>
        <v>0</v>
      </c>
      <c r="P15" s="78">
        <f t="shared" si="7"/>
        <v>9.9000000000000025E-3</v>
      </c>
      <c r="Q15" s="153">
        <f t="shared" si="8"/>
        <v>1.0000000000000011E-4</v>
      </c>
      <c r="R15" s="238"/>
    </row>
    <row r="16" spans="2:42" s="3" customFormat="1" ht="27.95" customHeight="1">
      <c r="B16" s="236"/>
      <c r="C16" s="243"/>
      <c r="D16" s="20"/>
      <c r="E16" s="21"/>
      <c r="F16" s="31"/>
      <c r="G16" s="25" t="s">
        <v>55</v>
      </c>
      <c r="H16" s="26">
        <v>0.1</v>
      </c>
      <c r="I16" s="16" t="s">
        <v>19</v>
      </c>
      <c r="J16" s="13" t="s">
        <v>80</v>
      </c>
      <c r="K16" s="165" t="s">
        <v>18</v>
      </c>
      <c r="L16" s="66" t="s">
        <v>3236</v>
      </c>
      <c r="M16" s="85">
        <f>M15</f>
        <v>0.1</v>
      </c>
      <c r="N16" s="15">
        <f t="shared" si="5"/>
        <v>0</v>
      </c>
      <c r="O16" s="78">
        <f t="shared" si="6"/>
        <v>1.0000000000000002E-2</v>
      </c>
      <c r="P16" s="78">
        <f t="shared" si="7"/>
        <v>0</v>
      </c>
      <c r="Q16" s="153">
        <f t="shared" si="8"/>
        <v>0</v>
      </c>
      <c r="R16" s="238"/>
    </row>
    <row r="17" spans="2:18" s="3" customFormat="1" ht="27.95" customHeight="1">
      <c r="B17" s="236"/>
      <c r="C17" s="241"/>
      <c r="D17" s="17" t="s">
        <v>3177</v>
      </c>
      <c r="E17" s="18" t="s">
        <v>24</v>
      </c>
      <c r="F17" s="19" t="s">
        <v>3111</v>
      </c>
      <c r="G17" s="14" t="s">
        <v>12</v>
      </c>
      <c r="H17" s="15">
        <v>0.8</v>
      </c>
      <c r="I17" s="16" t="s">
        <v>25</v>
      </c>
      <c r="J17" s="13" t="s">
        <v>3242</v>
      </c>
      <c r="K17" s="165" t="s">
        <v>28</v>
      </c>
      <c r="L17" s="287" t="s">
        <v>3306</v>
      </c>
      <c r="M17" s="85">
        <v>0.2</v>
      </c>
      <c r="N17" s="15">
        <f t="shared" si="5"/>
        <v>0.99</v>
      </c>
      <c r="O17" s="78">
        <f t="shared" si="6"/>
        <v>0</v>
      </c>
      <c r="P17" s="78">
        <f t="shared" si="7"/>
        <v>0.15840000000000004</v>
      </c>
      <c r="Q17" s="153">
        <f t="shared" si="8"/>
        <v>1.6000000000000018E-3</v>
      </c>
      <c r="R17" s="238"/>
    </row>
    <row r="18" spans="2:18" s="3" customFormat="1" ht="27.95" customHeight="1">
      <c r="B18" s="236"/>
      <c r="C18" s="241"/>
      <c r="D18" s="20"/>
      <c r="E18" s="21"/>
      <c r="F18" s="31"/>
      <c r="G18" s="14" t="s">
        <v>13</v>
      </c>
      <c r="H18" s="15">
        <v>0.1</v>
      </c>
      <c r="I18" s="16" t="s">
        <v>25</v>
      </c>
      <c r="J18" s="13" t="s">
        <v>3242</v>
      </c>
      <c r="K18" s="165" t="s">
        <v>28</v>
      </c>
      <c r="L18" s="287" t="s">
        <v>3306</v>
      </c>
      <c r="M18" s="85">
        <f t="shared" ref="M18:M22" si="10">M17</f>
        <v>0.2</v>
      </c>
      <c r="N18" s="15">
        <f t="shared" si="5"/>
        <v>0.99</v>
      </c>
      <c r="O18" s="78">
        <f t="shared" si="6"/>
        <v>0</v>
      </c>
      <c r="P18" s="78">
        <f t="shared" si="7"/>
        <v>1.9800000000000005E-2</v>
      </c>
      <c r="Q18" s="153">
        <f t="shared" si="8"/>
        <v>2.0000000000000023E-4</v>
      </c>
      <c r="R18" s="238"/>
    </row>
    <row r="19" spans="2:18" s="3" customFormat="1" ht="27.95" customHeight="1">
      <c r="B19" s="236"/>
      <c r="C19" s="241"/>
      <c r="D19" s="22"/>
      <c r="E19" s="23"/>
      <c r="F19" s="24"/>
      <c r="G19" s="14" t="s">
        <v>14</v>
      </c>
      <c r="H19" s="15">
        <v>0.1</v>
      </c>
      <c r="I19" s="16" t="s">
        <v>19</v>
      </c>
      <c r="J19" s="13" t="s">
        <v>80</v>
      </c>
      <c r="K19" s="165" t="s">
        <v>18</v>
      </c>
      <c r="L19" s="66" t="s">
        <v>109</v>
      </c>
      <c r="M19" s="85">
        <f t="shared" si="10"/>
        <v>0.2</v>
      </c>
      <c r="N19" s="15">
        <f t="shared" si="5"/>
        <v>0</v>
      </c>
      <c r="O19" s="78">
        <f t="shared" si="6"/>
        <v>2.0000000000000004E-2</v>
      </c>
      <c r="P19" s="78">
        <f t="shared" si="7"/>
        <v>0</v>
      </c>
      <c r="Q19" s="153">
        <f t="shared" si="8"/>
        <v>0</v>
      </c>
      <c r="R19" s="238"/>
    </row>
    <row r="20" spans="2:18" s="3" customFormat="1" ht="27.95" customHeight="1">
      <c r="B20" s="236"/>
      <c r="C20" s="241"/>
      <c r="D20" s="17" t="s">
        <v>3178</v>
      </c>
      <c r="E20" s="18" t="s">
        <v>24</v>
      </c>
      <c r="F20" s="19" t="s">
        <v>1292</v>
      </c>
      <c r="G20" s="14" t="s">
        <v>12</v>
      </c>
      <c r="H20" s="15">
        <v>0.8</v>
      </c>
      <c r="I20" s="16" t="s">
        <v>19</v>
      </c>
      <c r="J20" s="13" t="s">
        <v>80</v>
      </c>
      <c r="K20" s="165" t="s">
        <v>18</v>
      </c>
      <c r="L20" s="66" t="s">
        <v>109</v>
      </c>
      <c r="M20" s="85">
        <v>0.2</v>
      </c>
      <c r="N20" s="15">
        <f t="shared" si="5"/>
        <v>0</v>
      </c>
      <c r="O20" s="78">
        <f t="shared" si="6"/>
        <v>0.16000000000000003</v>
      </c>
      <c r="P20" s="78">
        <f t="shared" si="7"/>
        <v>0</v>
      </c>
      <c r="Q20" s="153">
        <f t="shared" si="8"/>
        <v>0</v>
      </c>
      <c r="R20" s="238"/>
    </row>
    <row r="21" spans="2:18" s="3" customFormat="1" ht="27.95" customHeight="1">
      <c r="B21" s="236"/>
      <c r="C21" s="241"/>
      <c r="D21" s="20"/>
      <c r="E21" s="21"/>
      <c r="F21" s="31"/>
      <c r="G21" s="14" t="s">
        <v>13</v>
      </c>
      <c r="H21" s="15">
        <v>0.1</v>
      </c>
      <c r="I21" s="16" t="s">
        <v>25</v>
      </c>
      <c r="J21" s="13" t="s">
        <v>3242</v>
      </c>
      <c r="K21" s="165" t="s">
        <v>28</v>
      </c>
      <c r="L21" s="287" t="s">
        <v>3306</v>
      </c>
      <c r="M21" s="85">
        <f t="shared" si="10"/>
        <v>0.2</v>
      </c>
      <c r="N21" s="15">
        <f t="shared" si="5"/>
        <v>0.99</v>
      </c>
      <c r="O21" s="78">
        <f t="shared" si="6"/>
        <v>0</v>
      </c>
      <c r="P21" s="78">
        <f t="shared" si="7"/>
        <v>1.9800000000000005E-2</v>
      </c>
      <c r="Q21" s="153">
        <f t="shared" si="8"/>
        <v>2.0000000000000023E-4</v>
      </c>
      <c r="R21" s="238"/>
    </row>
    <row r="22" spans="2:18" s="3" customFormat="1" ht="27.95" customHeight="1">
      <c r="B22" s="236"/>
      <c r="C22" s="241"/>
      <c r="D22" s="22"/>
      <c r="E22" s="23"/>
      <c r="F22" s="24"/>
      <c r="G22" s="14" t="s">
        <v>14</v>
      </c>
      <c r="H22" s="15">
        <v>0.1</v>
      </c>
      <c r="I22" s="16" t="s">
        <v>19</v>
      </c>
      <c r="J22" s="13" t="s">
        <v>80</v>
      </c>
      <c r="K22" s="165" t="s">
        <v>18</v>
      </c>
      <c r="L22" s="66" t="s">
        <v>109</v>
      </c>
      <c r="M22" s="85">
        <f t="shared" si="10"/>
        <v>0.2</v>
      </c>
      <c r="N22" s="15">
        <f t="shared" si="5"/>
        <v>0</v>
      </c>
      <c r="O22" s="78">
        <f t="shared" si="6"/>
        <v>2.0000000000000004E-2</v>
      </c>
      <c r="P22" s="78">
        <f t="shared" si="7"/>
        <v>0</v>
      </c>
      <c r="Q22" s="153">
        <f t="shared" si="8"/>
        <v>0</v>
      </c>
      <c r="R22" s="238"/>
    </row>
    <row r="23" spans="2:18" s="3" customFormat="1" ht="27.95" customHeight="1">
      <c r="B23" s="236"/>
      <c r="C23" s="243"/>
      <c r="D23" s="17" t="s">
        <v>3179</v>
      </c>
      <c r="E23" s="18" t="s">
        <v>1217</v>
      </c>
      <c r="F23" s="19" t="s">
        <v>2031</v>
      </c>
      <c r="G23" s="25" t="s">
        <v>12</v>
      </c>
      <c r="H23" s="26">
        <v>0.7</v>
      </c>
      <c r="I23" s="16" t="s">
        <v>3243</v>
      </c>
      <c r="J23" s="13" t="s">
        <v>3244</v>
      </c>
      <c r="K23" s="165" t="s">
        <v>2911</v>
      </c>
      <c r="L23" s="287" t="s">
        <v>3306</v>
      </c>
      <c r="M23" s="85">
        <v>0.1</v>
      </c>
      <c r="N23" s="15">
        <f t="shared" si="5"/>
        <v>0.99</v>
      </c>
      <c r="O23" s="78">
        <f t="shared" si="6"/>
        <v>0</v>
      </c>
      <c r="P23" s="78">
        <f t="shared" si="7"/>
        <v>6.9299999999999987E-2</v>
      </c>
      <c r="Q23" s="153">
        <f t="shared" si="8"/>
        <v>7.0000000000000053E-4</v>
      </c>
      <c r="R23" s="238"/>
    </row>
    <row r="24" spans="2:18" s="3" customFormat="1" ht="27.95" customHeight="1">
      <c r="B24" s="236"/>
      <c r="C24" s="243"/>
      <c r="D24" s="20"/>
      <c r="E24" s="21"/>
      <c r="F24" s="31"/>
      <c r="G24" s="25" t="s">
        <v>13</v>
      </c>
      <c r="H24" s="26">
        <v>0.1</v>
      </c>
      <c r="I24" s="16" t="s">
        <v>3246</v>
      </c>
      <c r="J24" s="13" t="s">
        <v>3247</v>
      </c>
      <c r="K24" s="165" t="s">
        <v>2789</v>
      </c>
      <c r="L24" s="66" t="s">
        <v>2794</v>
      </c>
      <c r="M24" s="85">
        <f>M23</f>
        <v>0.1</v>
      </c>
      <c r="N24" s="15">
        <f t="shared" si="5"/>
        <v>0</v>
      </c>
      <c r="O24" s="78">
        <f t="shared" si="6"/>
        <v>1.0000000000000002E-2</v>
      </c>
      <c r="P24" s="78">
        <f t="shared" si="7"/>
        <v>0</v>
      </c>
      <c r="Q24" s="153">
        <f t="shared" si="8"/>
        <v>0</v>
      </c>
      <c r="R24" s="238"/>
    </row>
    <row r="25" spans="2:18" s="3" customFormat="1" ht="27.95" customHeight="1">
      <c r="B25" s="236"/>
      <c r="C25" s="243"/>
      <c r="D25" s="20"/>
      <c r="E25" s="21"/>
      <c r="F25" s="31"/>
      <c r="G25" s="32" t="s">
        <v>54</v>
      </c>
      <c r="H25" s="26">
        <v>0.1</v>
      </c>
      <c r="I25" s="16" t="s">
        <v>3243</v>
      </c>
      <c r="J25" s="13" t="s">
        <v>3248</v>
      </c>
      <c r="K25" s="165" t="s">
        <v>3249</v>
      </c>
      <c r="L25" s="287" t="s">
        <v>3306</v>
      </c>
      <c r="M25" s="85">
        <f>M24</f>
        <v>0.1</v>
      </c>
      <c r="N25" s="15">
        <f t="shared" si="5"/>
        <v>0.99</v>
      </c>
      <c r="O25" s="78">
        <f t="shared" si="6"/>
        <v>0</v>
      </c>
      <c r="P25" s="78">
        <f t="shared" si="7"/>
        <v>9.9000000000000025E-3</v>
      </c>
      <c r="Q25" s="153">
        <f t="shared" si="8"/>
        <v>1.0000000000000011E-4</v>
      </c>
      <c r="R25" s="238"/>
    </row>
    <row r="26" spans="2:18" s="3" customFormat="1" ht="27.95" customHeight="1">
      <c r="B26" s="236"/>
      <c r="C26" s="243"/>
      <c r="D26" s="20"/>
      <c r="E26" s="21"/>
      <c r="F26" s="31"/>
      <c r="G26" s="25" t="s">
        <v>55</v>
      </c>
      <c r="H26" s="26">
        <v>0.1</v>
      </c>
      <c r="I26" s="16" t="s">
        <v>3250</v>
      </c>
      <c r="J26" s="13" t="s">
        <v>3247</v>
      </c>
      <c r="K26" s="165" t="s">
        <v>2789</v>
      </c>
      <c r="L26" s="66" t="s">
        <v>2794</v>
      </c>
      <c r="M26" s="85">
        <f>M25</f>
        <v>0.1</v>
      </c>
      <c r="N26" s="15">
        <f t="shared" si="5"/>
        <v>0</v>
      </c>
      <c r="O26" s="78">
        <f t="shared" si="6"/>
        <v>1.0000000000000002E-2</v>
      </c>
      <c r="P26" s="78">
        <f t="shared" si="7"/>
        <v>0</v>
      </c>
      <c r="Q26" s="153">
        <f t="shared" si="8"/>
        <v>0</v>
      </c>
      <c r="R26" s="238"/>
    </row>
    <row r="27" spans="2:18" s="3" customFormat="1" ht="27.95" customHeight="1">
      <c r="B27" s="236"/>
      <c r="C27" s="243"/>
      <c r="D27" s="17" t="s">
        <v>3180</v>
      </c>
      <c r="E27" s="18" t="s">
        <v>1217</v>
      </c>
      <c r="F27" s="19" t="s">
        <v>2031</v>
      </c>
      <c r="G27" s="25" t="s">
        <v>12</v>
      </c>
      <c r="H27" s="26">
        <v>0.7</v>
      </c>
      <c r="I27" s="16" t="s">
        <v>2783</v>
      </c>
      <c r="J27" s="13" t="s">
        <v>3251</v>
      </c>
      <c r="K27" s="165" t="s">
        <v>2911</v>
      </c>
      <c r="L27" s="287" t="s">
        <v>3306</v>
      </c>
      <c r="M27" s="85">
        <v>0.1</v>
      </c>
      <c r="N27" s="15">
        <f t="shared" ref="N27:N90" si="11">IF(K27="Detected", 0.99,0)</f>
        <v>0.99</v>
      </c>
      <c r="O27" s="78">
        <f t="shared" si="6"/>
        <v>0</v>
      </c>
      <c r="P27" s="78">
        <f t="shared" si="7"/>
        <v>6.9299999999999987E-2</v>
      </c>
      <c r="Q27" s="153">
        <f t="shared" si="8"/>
        <v>7.0000000000000053E-4</v>
      </c>
      <c r="R27" s="238"/>
    </row>
    <row r="28" spans="2:18" s="3" customFormat="1" ht="27.95" customHeight="1">
      <c r="B28" s="236"/>
      <c r="C28" s="243"/>
      <c r="D28" s="20"/>
      <c r="E28" s="21"/>
      <c r="F28" s="31"/>
      <c r="G28" s="25" t="s">
        <v>13</v>
      </c>
      <c r="H28" s="26">
        <v>0.1</v>
      </c>
      <c r="I28" s="16" t="s">
        <v>19</v>
      </c>
      <c r="J28" s="13" t="s">
        <v>80</v>
      </c>
      <c r="K28" s="165" t="s">
        <v>3252</v>
      </c>
      <c r="L28" s="66" t="s">
        <v>109</v>
      </c>
      <c r="M28" s="85">
        <f>M27</f>
        <v>0.1</v>
      </c>
      <c r="N28" s="15">
        <f t="shared" si="11"/>
        <v>0</v>
      </c>
      <c r="O28" s="78">
        <f t="shared" si="6"/>
        <v>1.0000000000000002E-2</v>
      </c>
      <c r="P28" s="78">
        <f t="shared" si="7"/>
        <v>0</v>
      </c>
      <c r="Q28" s="153">
        <f t="shared" si="8"/>
        <v>0</v>
      </c>
      <c r="R28" s="238"/>
    </row>
    <row r="29" spans="2:18" s="3" customFormat="1" ht="27.95" customHeight="1">
      <c r="B29" s="236"/>
      <c r="C29" s="243"/>
      <c r="D29" s="20"/>
      <c r="E29" s="21"/>
      <c r="F29" s="31"/>
      <c r="G29" s="32" t="s">
        <v>54</v>
      </c>
      <c r="H29" s="26">
        <v>0.1</v>
      </c>
      <c r="I29" s="16" t="s">
        <v>25</v>
      </c>
      <c r="J29" s="13" t="s">
        <v>3242</v>
      </c>
      <c r="K29" s="165" t="s">
        <v>3253</v>
      </c>
      <c r="L29" s="287" t="s">
        <v>3306</v>
      </c>
      <c r="M29" s="85">
        <f>M28</f>
        <v>0.1</v>
      </c>
      <c r="N29" s="15">
        <f t="shared" si="11"/>
        <v>0.99</v>
      </c>
      <c r="O29" s="78">
        <f t="shared" si="6"/>
        <v>0</v>
      </c>
      <c r="P29" s="78">
        <f t="shared" si="7"/>
        <v>9.9000000000000025E-3</v>
      </c>
      <c r="Q29" s="153">
        <f t="shared" si="8"/>
        <v>1.0000000000000011E-4</v>
      </c>
      <c r="R29" s="238"/>
    </row>
    <row r="30" spans="2:18" s="3" customFormat="1" ht="27.95" customHeight="1">
      <c r="B30" s="236"/>
      <c r="C30" s="243"/>
      <c r="D30" s="20"/>
      <c r="E30" s="21"/>
      <c r="F30" s="31"/>
      <c r="G30" s="25" t="s">
        <v>55</v>
      </c>
      <c r="H30" s="26">
        <v>0.1</v>
      </c>
      <c r="I30" s="16" t="s">
        <v>19</v>
      </c>
      <c r="J30" s="13" t="s">
        <v>80</v>
      </c>
      <c r="K30" s="165" t="s">
        <v>18</v>
      </c>
      <c r="L30" s="66" t="s">
        <v>3254</v>
      </c>
      <c r="M30" s="85">
        <f>M29</f>
        <v>0.1</v>
      </c>
      <c r="N30" s="15">
        <f t="shared" si="11"/>
        <v>0</v>
      </c>
      <c r="O30" s="78">
        <f t="shared" si="6"/>
        <v>1.0000000000000002E-2</v>
      </c>
      <c r="P30" s="78">
        <f t="shared" si="7"/>
        <v>0</v>
      </c>
      <c r="Q30" s="153">
        <f t="shared" si="8"/>
        <v>0</v>
      </c>
      <c r="R30" s="238"/>
    </row>
    <row r="31" spans="2:18" s="3" customFormat="1" ht="27.95" customHeight="1">
      <c r="B31" s="236"/>
      <c r="C31" s="241"/>
      <c r="D31" s="17" t="s">
        <v>3181</v>
      </c>
      <c r="E31" s="18" t="s">
        <v>3115</v>
      </c>
      <c r="F31" s="19" t="s">
        <v>3116</v>
      </c>
      <c r="G31" s="159" t="s">
        <v>232</v>
      </c>
      <c r="H31" s="15">
        <v>0.2</v>
      </c>
      <c r="I31" s="16" t="s">
        <v>25</v>
      </c>
      <c r="J31" s="13" t="s">
        <v>3242</v>
      </c>
      <c r="K31" s="165" t="s">
        <v>28</v>
      </c>
      <c r="L31" s="287" t="s">
        <v>3306</v>
      </c>
      <c r="M31" s="289">
        <v>0.2</v>
      </c>
      <c r="N31" s="15">
        <f t="shared" si="11"/>
        <v>0.99</v>
      </c>
      <c r="O31" s="78">
        <f t="shared" si="6"/>
        <v>0</v>
      </c>
      <c r="P31" s="78">
        <f t="shared" si="7"/>
        <v>3.960000000000001E-2</v>
      </c>
      <c r="Q31" s="153">
        <f t="shared" si="8"/>
        <v>4.0000000000000045E-4</v>
      </c>
      <c r="R31" s="573" t="s">
        <v>272</v>
      </c>
    </row>
    <row r="32" spans="2:18" s="3" customFormat="1" ht="27.95" customHeight="1">
      <c r="B32" s="236"/>
      <c r="C32" s="241"/>
      <c r="D32" s="20"/>
      <c r="E32" s="21"/>
      <c r="F32" s="31"/>
      <c r="G32" s="163" t="s">
        <v>233</v>
      </c>
      <c r="H32" s="15">
        <v>0.2</v>
      </c>
      <c r="I32" s="16" t="s">
        <v>25</v>
      </c>
      <c r="J32" s="13" t="s">
        <v>3242</v>
      </c>
      <c r="K32" s="165" t="s">
        <v>28</v>
      </c>
      <c r="L32" s="287" t="s">
        <v>3306</v>
      </c>
      <c r="M32" s="289">
        <f>M31</f>
        <v>0.2</v>
      </c>
      <c r="N32" s="15">
        <f t="shared" si="11"/>
        <v>0.99</v>
      </c>
      <c r="O32" s="78">
        <f t="shared" si="6"/>
        <v>0</v>
      </c>
      <c r="P32" s="78">
        <f t="shared" si="7"/>
        <v>3.960000000000001E-2</v>
      </c>
      <c r="Q32" s="153">
        <f t="shared" si="8"/>
        <v>4.0000000000000045E-4</v>
      </c>
      <c r="R32" s="577"/>
    </row>
    <row r="33" spans="2:18" s="3" customFormat="1" ht="27.95" customHeight="1">
      <c r="B33" s="236"/>
      <c r="C33" s="241"/>
      <c r="D33" s="20"/>
      <c r="E33" s="21"/>
      <c r="F33" s="31"/>
      <c r="G33" s="163" t="s">
        <v>230</v>
      </c>
      <c r="H33" s="15">
        <v>0.2</v>
      </c>
      <c r="I33" s="16" t="s">
        <v>25</v>
      </c>
      <c r="J33" s="13" t="s">
        <v>3242</v>
      </c>
      <c r="K33" s="165" t="s">
        <v>28</v>
      </c>
      <c r="L33" s="287" t="s">
        <v>3306</v>
      </c>
      <c r="M33" s="289">
        <f>M32</f>
        <v>0.2</v>
      </c>
      <c r="N33" s="15">
        <f t="shared" si="11"/>
        <v>0.99</v>
      </c>
      <c r="O33" s="78">
        <f>IF(I33="Safe", M33*H33,0)</f>
        <v>0</v>
      </c>
      <c r="P33" s="78">
        <f>IF(I33="Dangerous",M33*H33*N33,0)</f>
        <v>3.960000000000001E-2</v>
      </c>
      <c r="Q33" s="153">
        <f>IF(P33=0,0,M33*H33*(1-N33))</f>
        <v>4.0000000000000045E-4</v>
      </c>
      <c r="R33" s="577"/>
    </row>
    <row r="34" spans="2:18" s="3" customFormat="1" ht="27.95" customHeight="1">
      <c r="B34" s="236"/>
      <c r="C34" s="241"/>
      <c r="D34" s="20"/>
      <c r="E34" s="21"/>
      <c r="F34" s="31"/>
      <c r="G34" s="163" t="s">
        <v>231</v>
      </c>
      <c r="H34" s="15">
        <v>0.2</v>
      </c>
      <c r="I34" s="16" t="s">
        <v>25</v>
      </c>
      <c r="J34" s="13" t="s">
        <v>3242</v>
      </c>
      <c r="K34" s="165" t="s">
        <v>28</v>
      </c>
      <c r="L34" s="287" t="s">
        <v>3306</v>
      </c>
      <c r="M34" s="289">
        <f>M33</f>
        <v>0.2</v>
      </c>
      <c r="N34" s="15">
        <f t="shared" si="11"/>
        <v>0.99</v>
      </c>
      <c r="O34" s="78">
        <f t="shared" ref="O34" si="12">IF(I34="Safe", M34*H34,0)</f>
        <v>0</v>
      </c>
      <c r="P34" s="78">
        <f t="shared" ref="P34:P97" si="13">IF(I34="Dangerous",M34*H34*N34,0)</f>
        <v>3.960000000000001E-2</v>
      </c>
      <c r="Q34" s="153">
        <f t="shared" ref="Q34:Q97" si="14">IF(P34=0,0,M34*H34*(1-N34))</f>
        <v>4.0000000000000045E-4</v>
      </c>
      <c r="R34" s="577"/>
    </row>
    <row r="35" spans="2:18" s="3" customFormat="1" ht="39.950000000000003" customHeight="1">
      <c r="B35" s="236"/>
      <c r="C35" s="241"/>
      <c r="D35" s="22"/>
      <c r="E35" s="23"/>
      <c r="F35" s="24"/>
      <c r="G35" s="168" t="s">
        <v>234</v>
      </c>
      <c r="H35" s="15">
        <v>0.2</v>
      </c>
      <c r="I35" s="16" t="s">
        <v>3255</v>
      </c>
      <c r="J35" s="13" t="s">
        <v>3242</v>
      </c>
      <c r="K35" s="165" t="s">
        <v>28</v>
      </c>
      <c r="L35" s="287" t="s">
        <v>3306</v>
      </c>
      <c r="M35" s="289">
        <f>M34</f>
        <v>0.2</v>
      </c>
      <c r="N35" s="15">
        <f t="shared" si="11"/>
        <v>0.99</v>
      </c>
      <c r="O35" s="78">
        <f>IF(I35="Safe", M35*H35,0)</f>
        <v>0</v>
      </c>
      <c r="P35" s="78">
        <f t="shared" si="13"/>
        <v>3.960000000000001E-2</v>
      </c>
      <c r="Q35" s="153">
        <f t="shared" si="14"/>
        <v>4.0000000000000045E-4</v>
      </c>
      <c r="R35" s="578"/>
    </row>
    <row r="36" spans="2:18" s="3" customFormat="1" ht="27.95" customHeight="1">
      <c r="B36" s="236"/>
      <c r="C36" s="241"/>
      <c r="D36" s="17" t="s">
        <v>3182</v>
      </c>
      <c r="E36" s="18" t="s">
        <v>22</v>
      </c>
      <c r="F36" s="19" t="s">
        <v>819</v>
      </c>
      <c r="G36" s="14" t="s">
        <v>12</v>
      </c>
      <c r="H36" s="15">
        <v>0.4</v>
      </c>
      <c r="I36" s="16" t="s">
        <v>3250</v>
      </c>
      <c r="J36" s="13" t="s">
        <v>3247</v>
      </c>
      <c r="K36" s="165" t="s">
        <v>3256</v>
      </c>
      <c r="L36" s="66" t="s">
        <v>3257</v>
      </c>
      <c r="M36" s="85">
        <v>2</v>
      </c>
      <c r="N36" s="15">
        <f t="shared" si="11"/>
        <v>0</v>
      </c>
      <c r="O36" s="78">
        <f t="shared" ref="O36:O99" si="15">IF(I36="Safe", M36*H36,0)</f>
        <v>0.8</v>
      </c>
      <c r="P36" s="78">
        <f t="shared" si="13"/>
        <v>0</v>
      </c>
      <c r="Q36" s="153">
        <f t="shared" si="14"/>
        <v>0</v>
      </c>
      <c r="R36" s="113"/>
    </row>
    <row r="37" spans="2:18" s="3" customFormat="1" ht="27.95" customHeight="1">
      <c r="B37" s="236"/>
      <c r="C37" s="241"/>
      <c r="D37" s="20"/>
      <c r="E37" s="21"/>
      <c r="F37" s="31"/>
      <c r="G37" s="14" t="s">
        <v>13</v>
      </c>
      <c r="H37" s="15">
        <v>0.4</v>
      </c>
      <c r="I37" s="16" t="s">
        <v>3255</v>
      </c>
      <c r="J37" s="13" t="s">
        <v>3225</v>
      </c>
      <c r="K37" s="165" t="s">
        <v>2911</v>
      </c>
      <c r="L37" s="287" t="s">
        <v>3306</v>
      </c>
      <c r="M37" s="85">
        <f t="shared" ref="M37:M41" si="16">M36</f>
        <v>2</v>
      </c>
      <c r="N37" s="15">
        <f t="shared" si="11"/>
        <v>0.99</v>
      </c>
      <c r="O37" s="78">
        <f t="shared" si="15"/>
        <v>0</v>
      </c>
      <c r="P37" s="78">
        <f t="shared" si="13"/>
        <v>0.79200000000000004</v>
      </c>
      <c r="Q37" s="153">
        <f t="shared" si="14"/>
        <v>8.0000000000000071E-3</v>
      </c>
      <c r="R37" s="113"/>
    </row>
    <row r="38" spans="2:18" s="3" customFormat="1" ht="27.95" customHeight="1">
      <c r="B38" s="236"/>
      <c r="C38" s="241"/>
      <c r="D38" s="22"/>
      <c r="E38" s="23"/>
      <c r="F38" s="24"/>
      <c r="G38" s="14" t="s">
        <v>14</v>
      </c>
      <c r="H38" s="15">
        <v>0.2</v>
      </c>
      <c r="I38" s="16" t="s">
        <v>19</v>
      </c>
      <c r="J38" s="13" t="s">
        <v>3259</v>
      </c>
      <c r="K38" s="165" t="s">
        <v>2789</v>
      </c>
      <c r="L38" s="66" t="s">
        <v>2794</v>
      </c>
      <c r="M38" s="85">
        <f t="shared" si="16"/>
        <v>2</v>
      </c>
      <c r="N38" s="15">
        <f t="shared" si="11"/>
        <v>0</v>
      </c>
      <c r="O38" s="78">
        <f t="shared" si="15"/>
        <v>0.4</v>
      </c>
      <c r="P38" s="78">
        <f t="shared" si="13"/>
        <v>0</v>
      </c>
      <c r="Q38" s="153">
        <f t="shared" si="14"/>
        <v>0</v>
      </c>
      <c r="R38" s="113"/>
    </row>
    <row r="39" spans="2:18" s="3" customFormat="1" ht="27.95" customHeight="1">
      <c r="B39" s="236"/>
      <c r="C39" s="241"/>
      <c r="D39" s="17" t="s">
        <v>3183</v>
      </c>
      <c r="E39" s="18" t="s">
        <v>22</v>
      </c>
      <c r="F39" s="19" t="s">
        <v>3119</v>
      </c>
      <c r="G39" s="14" t="s">
        <v>12</v>
      </c>
      <c r="H39" s="15">
        <v>0.4</v>
      </c>
      <c r="I39" s="16" t="s">
        <v>19</v>
      </c>
      <c r="J39" s="13" t="s">
        <v>3259</v>
      </c>
      <c r="K39" s="165" t="s">
        <v>2789</v>
      </c>
      <c r="L39" s="66" t="s">
        <v>109</v>
      </c>
      <c r="M39" s="85">
        <v>2</v>
      </c>
      <c r="N39" s="15">
        <f t="shared" si="11"/>
        <v>0</v>
      </c>
      <c r="O39" s="78">
        <f t="shared" si="15"/>
        <v>0.8</v>
      </c>
      <c r="P39" s="78">
        <f t="shared" si="13"/>
        <v>0</v>
      </c>
      <c r="Q39" s="153">
        <f t="shared" si="14"/>
        <v>0</v>
      </c>
      <c r="R39" s="113"/>
    </row>
    <row r="40" spans="2:18" s="3" customFormat="1" ht="27.95" customHeight="1">
      <c r="B40" s="236"/>
      <c r="C40" s="241"/>
      <c r="D40" s="20"/>
      <c r="E40" s="21"/>
      <c r="F40" s="31"/>
      <c r="G40" s="14" t="s">
        <v>13</v>
      </c>
      <c r="H40" s="15">
        <v>0.4</v>
      </c>
      <c r="I40" s="16" t="s">
        <v>2783</v>
      </c>
      <c r="J40" s="13" t="s">
        <v>3225</v>
      </c>
      <c r="K40" s="165" t="s">
        <v>2911</v>
      </c>
      <c r="L40" s="287" t="s">
        <v>3306</v>
      </c>
      <c r="M40" s="85">
        <f t="shared" si="16"/>
        <v>2</v>
      </c>
      <c r="N40" s="15">
        <f t="shared" si="11"/>
        <v>0.99</v>
      </c>
      <c r="O40" s="78">
        <f t="shared" si="15"/>
        <v>0</v>
      </c>
      <c r="P40" s="78">
        <f t="shared" si="13"/>
        <v>0.79200000000000004</v>
      </c>
      <c r="Q40" s="153">
        <f t="shared" si="14"/>
        <v>8.0000000000000071E-3</v>
      </c>
      <c r="R40" s="113"/>
    </row>
    <row r="41" spans="2:18" s="3" customFormat="1" ht="27.95" customHeight="1">
      <c r="B41" s="236"/>
      <c r="C41" s="241"/>
      <c r="D41" s="22"/>
      <c r="E41" s="23"/>
      <c r="F41" s="24"/>
      <c r="G41" s="14" t="s">
        <v>14</v>
      </c>
      <c r="H41" s="15">
        <v>0.2</v>
      </c>
      <c r="I41" s="16" t="s">
        <v>19</v>
      </c>
      <c r="J41" s="13" t="s">
        <v>3247</v>
      </c>
      <c r="K41" s="165" t="s">
        <v>3256</v>
      </c>
      <c r="L41" s="66" t="s">
        <v>2794</v>
      </c>
      <c r="M41" s="85">
        <f t="shared" si="16"/>
        <v>2</v>
      </c>
      <c r="N41" s="15">
        <f t="shared" si="11"/>
        <v>0</v>
      </c>
      <c r="O41" s="78">
        <f t="shared" si="15"/>
        <v>0.4</v>
      </c>
      <c r="P41" s="78">
        <f t="shared" si="13"/>
        <v>0</v>
      </c>
      <c r="Q41" s="153">
        <f t="shared" si="14"/>
        <v>0</v>
      </c>
      <c r="R41" s="113"/>
    </row>
    <row r="42" spans="2:18" s="3" customFormat="1" ht="27.95" customHeight="1">
      <c r="B42" s="236"/>
      <c r="C42" s="241"/>
      <c r="D42" s="17" t="s">
        <v>3184</v>
      </c>
      <c r="E42" s="18" t="s">
        <v>24</v>
      </c>
      <c r="F42" s="19" t="s">
        <v>3121</v>
      </c>
      <c r="G42" s="14" t="s">
        <v>12</v>
      </c>
      <c r="H42" s="15">
        <v>0.8</v>
      </c>
      <c r="I42" s="16" t="s">
        <v>3255</v>
      </c>
      <c r="J42" s="13" t="s">
        <v>3221</v>
      </c>
      <c r="K42" s="165" t="s">
        <v>3260</v>
      </c>
      <c r="L42" s="287" t="s">
        <v>3306</v>
      </c>
      <c r="M42" s="85">
        <v>0.2</v>
      </c>
      <c r="N42" s="15">
        <f t="shared" si="11"/>
        <v>0.99</v>
      </c>
      <c r="O42" s="78">
        <f t="shared" si="15"/>
        <v>0</v>
      </c>
      <c r="P42" s="78">
        <f t="shared" si="13"/>
        <v>0.15840000000000004</v>
      </c>
      <c r="Q42" s="153">
        <f t="shared" si="14"/>
        <v>1.6000000000000018E-3</v>
      </c>
      <c r="R42" s="238"/>
    </row>
    <row r="43" spans="2:18" s="3" customFormat="1" ht="27.95" customHeight="1">
      <c r="B43" s="236"/>
      <c r="C43" s="241"/>
      <c r="D43" s="20"/>
      <c r="E43" s="21"/>
      <c r="F43" s="31"/>
      <c r="G43" s="14" t="s">
        <v>13</v>
      </c>
      <c r="H43" s="15">
        <v>0.1</v>
      </c>
      <c r="I43" s="16" t="s">
        <v>3255</v>
      </c>
      <c r="J43" s="13" t="s">
        <v>3221</v>
      </c>
      <c r="K43" s="165" t="s">
        <v>3260</v>
      </c>
      <c r="L43" s="287" t="s">
        <v>3306</v>
      </c>
      <c r="M43" s="85">
        <f t="shared" ref="M43:M44" si="17">M42</f>
        <v>0.2</v>
      </c>
      <c r="N43" s="15">
        <f t="shared" si="11"/>
        <v>0.99</v>
      </c>
      <c r="O43" s="78">
        <f t="shared" si="15"/>
        <v>0</v>
      </c>
      <c r="P43" s="78">
        <f t="shared" si="13"/>
        <v>1.9800000000000005E-2</v>
      </c>
      <c r="Q43" s="153">
        <f t="shared" si="14"/>
        <v>2.0000000000000023E-4</v>
      </c>
      <c r="R43" s="238"/>
    </row>
    <row r="44" spans="2:18" s="3" customFormat="1" ht="27.95" customHeight="1">
      <c r="B44" s="236"/>
      <c r="C44" s="241"/>
      <c r="D44" s="22"/>
      <c r="E44" s="23"/>
      <c r="F44" s="24"/>
      <c r="G44" s="14" t="s">
        <v>14</v>
      </c>
      <c r="H44" s="15">
        <v>0.1</v>
      </c>
      <c r="I44" s="16" t="s">
        <v>3255</v>
      </c>
      <c r="J44" s="13" t="s">
        <v>3261</v>
      </c>
      <c r="K44" s="165" t="s">
        <v>3260</v>
      </c>
      <c r="L44" s="287" t="s">
        <v>3306</v>
      </c>
      <c r="M44" s="85">
        <f t="shared" si="17"/>
        <v>0.2</v>
      </c>
      <c r="N44" s="15">
        <f t="shared" si="11"/>
        <v>0.99</v>
      </c>
      <c r="O44" s="78">
        <f t="shared" si="15"/>
        <v>0</v>
      </c>
      <c r="P44" s="78">
        <f t="shared" si="13"/>
        <v>1.9800000000000005E-2</v>
      </c>
      <c r="Q44" s="153">
        <f t="shared" si="14"/>
        <v>2.0000000000000023E-4</v>
      </c>
      <c r="R44" s="238"/>
    </row>
    <row r="45" spans="2:18" s="3" customFormat="1" ht="27.95" customHeight="1">
      <c r="B45" s="236"/>
      <c r="C45" s="241"/>
      <c r="D45" s="17" t="s">
        <v>3185</v>
      </c>
      <c r="E45" s="18" t="s">
        <v>24</v>
      </c>
      <c r="F45" s="19" t="s">
        <v>3126</v>
      </c>
      <c r="G45" s="14" t="s">
        <v>12</v>
      </c>
      <c r="H45" s="15">
        <v>0.8</v>
      </c>
      <c r="I45" s="16" t="s">
        <v>3262</v>
      </c>
      <c r="J45" s="13" t="s">
        <v>3263</v>
      </c>
      <c r="K45" s="165" t="s">
        <v>28</v>
      </c>
      <c r="L45" s="287" t="s">
        <v>3306</v>
      </c>
      <c r="M45" s="85">
        <v>0.2</v>
      </c>
      <c r="N45" s="15">
        <f t="shared" si="11"/>
        <v>0.99</v>
      </c>
      <c r="O45" s="78">
        <f t="shared" si="15"/>
        <v>0</v>
      </c>
      <c r="P45" s="78">
        <f t="shared" si="13"/>
        <v>0.15840000000000004</v>
      </c>
      <c r="Q45" s="153">
        <f t="shared" si="14"/>
        <v>1.6000000000000018E-3</v>
      </c>
      <c r="R45" s="238"/>
    </row>
    <row r="46" spans="2:18" s="3" customFormat="1" ht="27.95" customHeight="1">
      <c r="B46" s="236"/>
      <c r="C46" s="241"/>
      <c r="D46" s="20"/>
      <c r="E46" s="21"/>
      <c r="F46" s="31"/>
      <c r="G46" s="14" t="s">
        <v>13</v>
      </c>
      <c r="H46" s="15">
        <v>0.1</v>
      </c>
      <c r="I46" s="16" t="s">
        <v>19</v>
      </c>
      <c r="J46" s="13" t="s">
        <v>3264</v>
      </c>
      <c r="K46" s="165" t="s">
        <v>18</v>
      </c>
      <c r="L46" s="66" t="s">
        <v>3265</v>
      </c>
      <c r="M46" s="85">
        <f t="shared" ref="M46:M47" si="18">M45</f>
        <v>0.2</v>
      </c>
      <c r="N46" s="15">
        <f t="shared" si="11"/>
        <v>0</v>
      </c>
      <c r="O46" s="78">
        <f t="shared" si="15"/>
        <v>2.0000000000000004E-2</v>
      </c>
      <c r="P46" s="78">
        <f t="shared" si="13"/>
        <v>0</v>
      </c>
      <c r="Q46" s="153">
        <f t="shared" si="14"/>
        <v>0</v>
      </c>
      <c r="R46" s="238"/>
    </row>
    <row r="47" spans="2:18" s="3" customFormat="1" ht="27.95" customHeight="1">
      <c r="B47" s="236"/>
      <c r="C47" s="241"/>
      <c r="D47" s="22"/>
      <c r="E47" s="23"/>
      <c r="F47" s="24"/>
      <c r="G47" s="14" t="s">
        <v>14</v>
      </c>
      <c r="H47" s="15">
        <v>0.1</v>
      </c>
      <c r="I47" s="16" t="s">
        <v>19</v>
      </c>
      <c r="J47" s="13" t="s">
        <v>80</v>
      </c>
      <c r="K47" s="165" t="s">
        <v>3266</v>
      </c>
      <c r="L47" s="66" t="s">
        <v>3265</v>
      </c>
      <c r="M47" s="85">
        <f t="shared" si="18"/>
        <v>0.2</v>
      </c>
      <c r="N47" s="15">
        <f t="shared" si="11"/>
        <v>0</v>
      </c>
      <c r="O47" s="78">
        <f t="shared" si="15"/>
        <v>2.0000000000000004E-2</v>
      </c>
      <c r="P47" s="78">
        <f t="shared" si="13"/>
        <v>0</v>
      </c>
      <c r="Q47" s="153">
        <f t="shared" si="14"/>
        <v>0</v>
      </c>
      <c r="R47" s="238"/>
    </row>
    <row r="48" spans="2:18" s="3" customFormat="1" ht="27.95" customHeight="1">
      <c r="B48" s="236"/>
      <c r="C48" s="241"/>
      <c r="D48" s="17" t="s">
        <v>3186</v>
      </c>
      <c r="E48" s="18" t="s">
        <v>24</v>
      </c>
      <c r="F48" s="19" t="s">
        <v>3130</v>
      </c>
      <c r="G48" s="14" t="s">
        <v>12</v>
      </c>
      <c r="H48" s="15">
        <v>0.8</v>
      </c>
      <c r="I48" s="16" t="s">
        <v>2783</v>
      </c>
      <c r="J48" s="13" t="s">
        <v>3248</v>
      </c>
      <c r="K48" s="165" t="s">
        <v>28</v>
      </c>
      <c r="L48" s="287" t="s">
        <v>3306</v>
      </c>
      <c r="M48" s="85">
        <v>0.2</v>
      </c>
      <c r="N48" s="15">
        <f t="shared" si="11"/>
        <v>0.99</v>
      </c>
      <c r="O48" s="78">
        <f t="shared" si="15"/>
        <v>0</v>
      </c>
      <c r="P48" s="78">
        <f t="shared" si="13"/>
        <v>0.15840000000000004</v>
      </c>
      <c r="Q48" s="153">
        <f t="shared" si="14"/>
        <v>1.6000000000000018E-3</v>
      </c>
      <c r="R48" s="238"/>
    </row>
    <row r="49" spans="2:18" s="3" customFormat="1" ht="27.95" customHeight="1">
      <c r="B49" s="236"/>
      <c r="C49" s="241"/>
      <c r="D49" s="20"/>
      <c r="E49" s="21"/>
      <c r="F49" s="31"/>
      <c r="G49" s="14" t="s">
        <v>13</v>
      </c>
      <c r="H49" s="15">
        <v>0.1</v>
      </c>
      <c r="I49" s="16" t="s">
        <v>2983</v>
      </c>
      <c r="J49" s="13" t="s">
        <v>3247</v>
      </c>
      <c r="K49" s="165" t="s">
        <v>2789</v>
      </c>
      <c r="L49" s="66" t="s">
        <v>2794</v>
      </c>
      <c r="M49" s="85">
        <f t="shared" ref="M49:M50" si="19">M48</f>
        <v>0.2</v>
      </c>
      <c r="N49" s="15">
        <f t="shared" si="11"/>
        <v>0</v>
      </c>
      <c r="O49" s="78">
        <f t="shared" si="15"/>
        <v>2.0000000000000004E-2</v>
      </c>
      <c r="P49" s="78">
        <f t="shared" si="13"/>
        <v>0</v>
      </c>
      <c r="Q49" s="153">
        <f t="shared" si="14"/>
        <v>0</v>
      </c>
      <c r="R49" s="238"/>
    </row>
    <row r="50" spans="2:18" s="3" customFormat="1" ht="27.95" customHeight="1">
      <c r="B50" s="236"/>
      <c r="C50" s="241"/>
      <c r="D50" s="22"/>
      <c r="E50" s="23"/>
      <c r="F50" s="24"/>
      <c r="G50" s="14" t="s">
        <v>14</v>
      </c>
      <c r="H50" s="15">
        <v>0.1</v>
      </c>
      <c r="I50" s="16" t="s">
        <v>2983</v>
      </c>
      <c r="J50" s="13" t="s">
        <v>80</v>
      </c>
      <c r="K50" s="165" t="s">
        <v>2789</v>
      </c>
      <c r="L50" s="66" t="s">
        <v>2794</v>
      </c>
      <c r="M50" s="85">
        <f t="shared" si="19"/>
        <v>0.2</v>
      </c>
      <c r="N50" s="15">
        <f t="shared" si="11"/>
        <v>0</v>
      </c>
      <c r="O50" s="78">
        <f t="shared" si="15"/>
        <v>2.0000000000000004E-2</v>
      </c>
      <c r="P50" s="78">
        <f t="shared" si="13"/>
        <v>0</v>
      </c>
      <c r="Q50" s="153">
        <f t="shared" si="14"/>
        <v>0</v>
      </c>
      <c r="R50" s="238"/>
    </row>
    <row r="51" spans="2:18" s="3" customFormat="1" ht="27.95" customHeight="1">
      <c r="B51" s="236"/>
      <c r="C51" s="241"/>
      <c r="D51" s="17" t="s">
        <v>3187</v>
      </c>
      <c r="E51" s="18" t="s">
        <v>22</v>
      </c>
      <c r="F51" s="19" t="s">
        <v>3123</v>
      </c>
      <c r="G51" s="14" t="s">
        <v>12</v>
      </c>
      <c r="H51" s="15">
        <v>0.4</v>
      </c>
      <c r="I51" s="16" t="s">
        <v>3267</v>
      </c>
      <c r="J51" s="13" t="s">
        <v>3268</v>
      </c>
      <c r="K51" s="165" t="s">
        <v>3269</v>
      </c>
      <c r="L51" s="66" t="s">
        <v>3270</v>
      </c>
      <c r="M51" s="85">
        <v>2</v>
      </c>
      <c r="N51" s="15">
        <f t="shared" si="11"/>
        <v>0</v>
      </c>
      <c r="O51" s="78">
        <f t="shared" si="15"/>
        <v>0.8</v>
      </c>
      <c r="P51" s="78">
        <f t="shared" si="13"/>
        <v>0</v>
      </c>
      <c r="Q51" s="153">
        <f t="shared" si="14"/>
        <v>0</v>
      </c>
      <c r="R51" s="113"/>
    </row>
    <row r="52" spans="2:18" s="3" customFormat="1" ht="27.95" customHeight="1">
      <c r="B52" s="236"/>
      <c r="C52" s="241"/>
      <c r="D52" s="20"/>
      <c r="E52" s="21"/>
      <c r="F52" s="31"/>
      <c r="G52" s="14" t="s">
        <v>13</v>
      </c>
      <c r="H52" s="15">
        <v>0.4</v>
      </c>
      <c r="I52" s="16" t="s">
        <v>25</v>
      </c>
      <c r="J52" s="13" t="s">
        <v>3271</v>
      </c>
      <c r="K52" s="165" t="s">
        <v>3272</v>
      </c>
      <c r="L52" s="13" t="s">
        <v>1921</v>
      </c>
      <c r="M52" s="85">
        <f t="shared" ref="M52:M56" si="20">M51</f>
        <v>2</v>
      </c>
      <c r="N52" s="15">
        <f t="shared" si="11"/>
        <v>0.99</v>
      </c>
      <c r="O52" s="78">
        <f t="shared" si="15"/>
        <v>0</v>
      </c>
      <c r="P52" s="78">
        <f t="shared" si="13"/>
        <v>0.79200000000000004</v>
      </c>
      <c r="Q52" s="153">
        <f t="shared" si="14"/>
        <v>8.0000000000000071E-3</v>
      </c>
      <c r="R52" s="113"/>
    </row>
    <row r="53" spans="2:18" s="3" customFormat="1" ht="27.95" customHeight="1">
      <c r="B53" s="236"/>
      <c r="C53" s="241"/>
      <c r="D53" s="22"/>
      <c r="E53" s="23"/>
      <c r="F53" s="24"/>
      <c r="G53" s="14" t="s">
        <v>14</v>
      </c>
      <c r="H53" s="15">
        <v>0.2</v>
      </c>
      <c r="I53" s="16" t="s">
        <v>19</v>
      </c>
      <c r="J53" s="13" t="s">
        <v>80</v>
      </c>
      <c r="K53" s="165" t="s">
        <v>3269</v>
      </c>
      <c r="L53" s="66" t="s">
        <v>3270</v>
      </c>
      <c r="M53" s="85">
        <f t="shared" si="20"/>
        <v>2</v>
      </c>
      <c r="N53" s="15">
        <f t="shared" si="11"/>
        <v>0</v>
      </c>
      <c r="O53" s="78">
        <f t="shared" si="15"/>
        <v>0.4</v>
      </c>
      <c r="P53" s="78">
        <f t="shared" si="13"/>
        <v>0</v>
      </c>
      <c r="Q53" s="153">
        <f t="shared" si="14"/>
        <v>0</v>
      </c>
      <c r="R53" s="113"/>
    </row>
    <row r="54" spans="2:18" s="3" customFormat="1" ht="27.95" customHeight="1">
      <c r="B54" s="236"/>
      <c r="C54" s="241"/>
      <c r="D54" s="17" t="s">
        <v>3188</v>
      </c>
      <c r="E54" s="18" t="s">
        <v>22</v>
      </c>
      <c r="F54" s="19" t="s">
        <v>3133</v>
      </c>
      <c r="G54" s="14" t="s">
        <v>12</v>
      </c>
      <c r="H54" s="15">
        <v>0.4</v>
      </c>
      <c r="I54" s="16" t="s">
        <v>3267</v>
      </c>
      <c r="J54" s="13" t="s">
        <v>3268</v>
      </c>
      <c r="K54" s="165" t="s">
        <v>3269</v>
      </c>
      <c r="L54" s="66" t="s">
        <v>3270</v>
      </c>
      <c r="M54" s="85">
        <v>2</v>
      </c>
      <c r="N54" s="15">
        <f t="shared" si="11"/>
        <v>0</v>
      </c>
      <c r="O54" s="78">
        <f t="shared" si="15"/>
        <v>0.8</v>
      </c>
      <c r="P54" s="78">
        <f t="shared" si="13"/>
        <v>0</v>
      </c>
      <c r="Q54" s="153">
        <f t="shared" si="14"/>
        <v>0</v>
      </c>
      <c r="R54" s="113"/>
    </row>
    <row r="55" spans="2:18" s="3" customFormat="1" ht="27.95" customHeight="1">
      <c r="B55" s="236"/>
      <c r="C55" s="241"/>
      <c r="D55" s="20"/>
      <c r="E55" s="21"/>
      <c r="F55" s="31"/>
      <c r="G55" s="14" t="s">
        <v>13</v>
      </c>
      <c r="H55" s="15">
        <v>0.4</v>
      </c>
      <c r="I55" s="16" t="s">
        <v>3273</v>
      </c>
      <c r="J55" s="13" t="s">
        <v>3271</v>
      </c>
      <c r="K55" s="165" t="s">
        <v>28</v>
      </c>
      <c r="L55" s="13" t="s">
        <v>1921</v>
      </c>
      <c r="M55" s="85">
        <f t="shared" si="20"/>
        <v>2</v>
      </c>
      <c r="N55" s="15">
        <f t="shared" si="11"/>
        <v>0.99</v>
      </c>
      <c r="O55" s="78">
        <f t="shared" si="15"/>
        <v>0</v>
      </c>
      <c r="P55" s="78">
        <f t="shared" si="13"/>
        <v>0.79200000000000004</v>
      </c>
      <c r="Q55" s="153">
        <f t="shared" si="14"/>
        <v>8.0000000000000071E-3</v>
      </c>
      <c r="R55" s="113"/>
    </row>
    <row r="56" spans="2:18" s="3" customFormat="1" ht="27.95" customHeight="1">
      <c r="B56" s="236"/>
      <c r="C56" s="241"/>
      <c r="D56" s="22"/>
      <c r="E56" s="23"/>
      <c r="F56" s="24"/>
      <c r="G56" s="14" t="s">
        <v>14</v>
      </c>
      <c r="H56" s="15">
        <v>0.2</v>
      </c>
      <c r="I56" s="16" t="s">
        <v>3267</v>
      </c>
      <c r="J56" s="13" t="s">
        <v>3268</v>
      </c>
      <c r="K56" s="165" t="s">
        <v>18</v>
      </c>
      <c r="L56" s="66" t="s">
        <v>109</v>
      </c>
      <c r="M56" s="85">
        <f t="shared" si="20"/>
        <v>2</v>
      </c>
      <c r="N56" s="15">
        <f t="shared" si="11"/>
        <v>0</v>
      </c>
      <c r="O56" s="78">
        <f t="shared" si="15"/>
        <v>0.4</v>
      </c>
      <c r="P56" s="78">
        <f t="shared" si="13"/>
        <v>0</v>
      </c>
      <c r="Q56" s="153">
        <f t="shared" si="14"/>
        <v>0</v>
      </c>
      <c r="R56" s="113"/>
    </row>
    <row r="57" spans="2:18" s="3" customFormat="1" ht="27.95" customHeight="1">
      <c r="B57" s="236"/>
      <c r="C57" s="241"/>
      <c r="D57" s="17" t="s">
        <v>3189</v>
      </c>
      <c r="E57" s="18" t="s">
        <v>97</v>
      </c>
      <c r="F57" s="19" t="s">
        <v>3135</v>
      </c>
      <c r="G57" s="163" t="s">
        <v>12</v>
      </c>
      <c r="H57" s="15">
        <v>0.8</v>
      </c>
      <c r="I57" s="16" t="s">
        <v>3273</v>
      </c>
      <c r="J57" s="13" t="s">
        <v>3242</v>
      </c>
      <c r="K57" s="165" t="s">
        <v>3272</v>
      </c>
      <c r="L57" s="287" t="s">
        <v>3306</v>
      </c>
      <c r="M57" s="85">
        <v>3</v>
      </c>
      <c r="N57" s="15">
        <f t="shared" si="11"/>
        <v>0.99</v>
      </c>
      <c r="O57" s="78">
        <f t="shared" si="15"/>
        <v>0</v>
      </c>
      <c r="P57" s="78">
        <f t="shared" si="13"/>
        <v>2.3760000000000003</v>
      </c>
      <c r="Q57" s="153">
        <f t="shared" si="14"/>
        <v>2.4000000000000025E-2</v>
      </c>
      <c r="R57" s="113"/>
    </row>
    <row r="58" spans="2:18" s="3" customFormat="1" ht="27.95" customHeight="1">
      <c r="B58" s="236"/>
      <c r="C58" s="241"/>
      <c r="D58" s="20"/>
      <c r="E58" s="21"/>
      <c r="F58" s="31"/>
      <c r="G58" s="163" t="s">
        <v>13</v>
      </c>
      <c r="H58" s="15">
        <v>0.1</v>
      </c>
      <c r="I58" s="16" t="s">
        <v>3267</v>
      </c>
      <c r="J58" s="13" t="s">
        <v>3268</v>
      </c>
      <c r="K58" s="165" t="s">
        <v>3269</v>
      </c>
      <c r="L58" s="66" t="s">
        <v>3270</v>
      </c>
      <c r="M58" s="85">
        <f>M57</f>
        <v>3</v>
      </c>
      <c r="N58" s="15">
        <f t="shared" si="11"/>
        <v>0</v>
      </c>
      <c r="O58" s="78">
        <f t="shared" si="15"/>
        <v>0.30000000000000004</v>
      </c>
      <c r="P58" s="78">
        <f t="shared" si="13"/>
        <v>0</v>
      </c>
      <c r="Q58" s="153">
        <f t="shared" si="14"/>
        <v>0</v>
      </c>
      <c r="R58" s="113"/>
    </row>
    <row r="59" spans="2:18" s="3" customFormat="1" ht="27.95" customHeight="1">
      <c r="B59" s="236"/>
      <c r="C59" s="241"/>
      <c r="D59" s="20"/>
      <c r="E59" s="21"/>
      <c r="F59" s="31"/>
      <c r="G59" s="163" t="s">
        <v>55</v>
      </c>
      <c r="H59" s="15">
        <v>0.1</v>
      </c>
      <c r="I59" s="16" t="s">
        <v>3267</v>
      </c>
      <c r="J59" s="13" t="s">
        <v>3268</v>
      </c>
      <c r="K59" s="165" t="s">
        <v>3269</v>
      </c>
      <c r="L59" s="66" t="s">
        <v>109</v>
      </c>
      <c r="M59" s="85">
        <f>M58</f>
        <v>3</v>
      </c>
      <c r="N59" s="15">
        <f t="shared" si="11"/>
        <v>0</v>
      </c>
      <c r="O59" s="78">
        <f t="shared" si="15"/>
        <v>0.30000000000000004</v>
      </c>
      <c r="P59" s="78">
        <f t="shared" si="13"/>
        <v>0</v>
      </c>
      <c r="Q59" s="153">
        <f t="shared" si="14"/>
        <v>0</v>
      </c>
      <c r="R59" s="113"/>
    </row>
    <row r="60" spans="2:18" s="3" customFormat="1" ht="27.95" customHeight="1">
      <c r="B60" s="236"/>
      <c r="C60" s="241"/>
      <c r="D60" s="17" t="s">
        <v>3190</v>
      </c>
      <c r="E60" s="18" t="s">
        <v>22</v>
      </c>
      <c r="F60" s="19" t="s">
        <v>3123</v>
      </c>
      <c r="G60" s="14" t="s">
        <v>12</v>
      </c>
      <c r="H60" s="15">
        <v>0.4</v>
      </c>
      <c r="I60" s="16" t="s">
        <v>3267</v>
      </c>
      <c r="J60" s="13" t="s">
        <v>3268</v>
      </c>
      <c r="K60" s="165" t="s">
        <v>3269</v>
      </c>
      <c r="L60" s="66" t="s">
        <v>3270</v>
      </c>
      <c r="M60" s="85">
        <v>2</v>
      </c>
      <c r="N60" s="15">
        <f t="shared" si="11"/>
        <v>0</v>
      </c>
      <c r="O60" s="78">
        <f t="shared" si="15"/>
        <v>0.8</v>
      </c>
      <c r="P60" s="78">
        <f t="shared" si="13"/>
        <v>0</v>
      </c>
      <c r="Q60" s="153">
        <f t="shared" si="14"/>
        <v>0</v>
      </c>
      <c r="R60" s="113"/>
    </row>
    <row r="61" spans="2:18" s="3" customFormat="1" ht="27.95" customHeight="1">
      <c r="B61" s="236"/>
      <c r="C61" s="241"/>
      <c r="D61" s="20"/>
      <c r="E61" s="21"/>
      <c r="F61" s="31"/>
      <c r="G61" s="14" t="s">
        <v>13</v>
      </c>
      <c r="H61" s="15">
        <v>0.4</v>
      </c>
      <c r="I61" s="16" t="s">
        <v>3273</v>
      </c>
      <c r="J61" s="13" t="s">
        <v>3274</v>
      </c>
      <c r="K61" s="165" t="s">
        <v>28</v>
      </c>
      <c r="L61" s="287" t="s">
        <v>3306</v>
      </c>
      <c r="M61" s="85">
        <f t="shared" ref="M61:M65" si="21">M60</f>
        <v>2</v>
      </c>
      <c r="N61" s="15">
        <f t="shared" si="11"/>
        <v>0.99</v>
      </c>
      <c r="O61" s="78">
        <f t="shared" si="15"/>
        <v>0</v>
      </c>
      <c r="P61" s="78">
        <f t="shared" si="13"/>
        <v>0.79200000000000004</v>
      </c>
      <c r="Q61" s="153">
        <f t="shared" si="14"/>
        <v>8.0000000000000071E-3</v>
      </c>
      <c r="R61" s="113"/>
    </row>
    <row r="62" spans="2:18" s="3" customFormat="1" ht="27.95" customHeight="1">
      <c r="B62" s="236"/>
      <c r="C62" s="241"/>
      <c r="D62" s="22"/>
      <c r="E62" s="23"/>
      <c r="F62" s="24"/>
      <c r="G62" s="14" t="s">
        <v>14</v>
      </c>
      <c r="H62" s="15">
        <v>0.2</v>
      </c>
      <c r="I62" s="16" t="s">
        <v>19</v>
      </c>
      <c r="J62" s="13" t="s">
        <v>80</v>
      </c>
      <c r="K62" s="165" t="s">
        <v>3269</v>
      </c>
      <c r="L62" s="66" t="s">
        <v>109</v>
      </c>
      <c r="M62" s="85">
        <f t="shared" si="21"/>
        <v>2</v>
      </c>
      <c r="N62" s="15">
        <f t="shared" si="11"/>
        <v>0</v>
      </c>
      <c r="O62" s="78">
        <f t="shared" si="15"/>
        <v>0.4</v>
      </c>
      <c r="P62" s="78">
        <f t="shared" si="13"/>
        <v>0</v>
      </c>
      <c r="Q62" s="153">
        <f t="shared" si="14"/>
        <v>0</v>
      </c>
      <c r="R62" s="113"/>
    </row>
    <row r="63" spans="2:18" s="3" customFormat="1" ht="27.95" customHeight="1">
      <c r="B63" s="236"/>
      <c r="C63" s="241"/>
      <c r="D63" s="17" t="s">
        <v>3191</v>
      </c>
      <c r="E63" s="18" t="s">
        <v>22</v>
      </c>
      <c r="F63" s="19" t="s">
        <v>3133</v>
      </c>
      <c r="G63" s="14" t="s">
        <v>12</v>
      </c>
      <c r="H63" s="15">
        <v>0.4</v>
      </c>
      <c r="I63" s="16" t="s">
        <v>3267</v>
      </c>
      <c r="J63" s="13" t="s">
        <v>3268</v>
      </c>
      <c r="K63" s="165" t="s">
        <v>3269</v>
      </c>
      <c r="L63" s="66" t="s">
        <v>3270</v>
      </c>
      <c r="M63" s="85">
        <v>2</v>
      </c>
      <c r="N63" s="15">
        <f t="shared" si="11"/>
        <v>0</v>
      </c>
      <c r="O63" s="78">
        <f t="shared" si="15"/>
        <v>0.8</v>
      </c>
      <c r="P63" s="78">
        <f t="shared" si="13"/>
        <v>0</v>
      </c>
      <c r="Q63" s="153">
        <f t="shared" si="14"/>
        <v>0</v>
      </c>
      <c r="R63" s="113"/>
    </row>
    <row r="64" spans="2:18" s="3" customFormat="1" ht="27.95" customHeight="1">
      <c r="B64" s="236"/>
      <c r="C64" s="241"/>
      <c r="D64" s="20"/>
      <c r="E64" s="21"/>
      <c r="F64" s="31"/>
      <c r="G64" s="14" t="s">
        <v>13</v>
      </c>
      <c r="H64" s="15">
        <v>0.4</v>
      </c>
      <c r="I64" s="16" t="s">
        <v>3273</v>
      </c>
      <c r="J64" s="13" t="s">
        <v>3274</v>
      </c>
      <c r="K64" s="165" t="s">
        <v>3272</v>
      </c>
      <c r="L64" s="287" t="s">
        <v>3306</v>
      </c>
      <c r="M64" s="85">
        <f t="shared" si="21"/>
        <v>2</v>
      </c>
      <c r="N64" s="15">
        <f t="shared" si="11"/>
        <v>0.99</v>
      </c>
      <c r="O64" s="78">
        <f t="shared" si="15"/>
        <v>0</v>
      </c>
      <c r="P64" s="78">
        <f t="shared" si="13"/>
        <v>0.79200000000000004</v>
      </c>
      <c r="Q64" s="153">
        <f t="shared" si="14"/>
        <v>8.0000000000000071E-3</v>
      </c>
      <c r="R64" s="113"/>
    </row>
    <row r="65" spans="2:18" s="3" customFormat="1" ht="27.95" customHeight="1">
      <c r="B65" s="236"/>
      <c r="C65" s="241"/>
      <c r="D65" s="22"/>
      <c r="E65" s="23"/>
      <c r="F65" s="24"/>
      <c r="G65" s="14" t="s">
        <v>14</v>
      </c>
      <c r="H65" s="15">
        <v>0.2</v>
      </c>
      <c r="I65" s="16" t="s">
        <v>3267</v>
      </c>
      <c r="J65" s="13" t="s">
        <v>3268</v>
      </c>
      <c r="K65" s="165" t="s">
        <v>3269</v>
      </c>
      <c r="L65" s="66" t="s">
        <v>3270</v>
      </c>
      <c r="M65" s="85">
        <f t="shared" si="21"/>
        <v>2</v>
      </c>
      <c r="N65" s="15">
        <f t="shared" si="11"/>
        <v>0</v>
      </c>
      <c r="O65" s="78">
        <f t="shared" si="15"/>
        <v>0.4</v>
      </c>
      <c r="P65" s="78">
        <f t="shared" si="13"/>
        <v>0</v>
      </c>
      <c r="Q65" s="153">
        <f t="shared" si="14"/>
        <v>0</v>
      </c>
      <c r="R65" s="113"/>
    </row>
    <row r="66" spans="2:18" s="3" customFormat="1" ht="27.95" customHeight="1">
      <c r="B66" s="236"/>
      <c r="C66" s="241"/>
      <c r="D66" s="17" t="s">
        <v>3192</v>
      </c>
      <c r="E66" s="18" t="s">
        <v>2774</v>
      </c>
      <c r="F66" s="19" t="s">
        <v>3302</v>
      </c>
      <c r="G66" s="168" t="s">
        <v>356</v>
      </c>
      <c r="H66" s="164">
        <v>0.25</v>
      </c>
      <c r="I66" s="179" t="s">
        <v>2983</v>
      </c>
      <c r="J66" s="13" t="s">
        <v>3247</v>
      </c>
      <c r="K66" s="16" t="s">
        <v>2789</v>
      </c>
      <c r="L66" s="12" t="s">
        <v>109</v>
      </c>
      <c r="M66" s="292">
        <v>0.5</v>
      </c>
      <c r="N66" s="15">
        <f t="shared" si="11"/>
        <v>0</v>
      </c>
      <c r="O66" s="78">
        <f t="shared" si="15"/>
        <v>0.125</v>
      </c>
      <c r="P66" s="78">
        <f t="shared" si="13"/>
        <v>0</v>
      </c>
      <c r="Q66" s="153">
        <f t="shared" si="14"/>
        <v>0</v>
      </c>
      <c r="R66" s="557" t="s">
        <v>3303</v>
      </c>
    </row>
    <row r="67" spans="2:18" s="3" customFormat="1" ht="27.95" customHeight="1">
      <c r="B67" s="236"/>
      <c r="C67" s="241"/>
      <c r="D67" s="20"/>
      <c r="E67" s="21"/>
      <c r="F67" s="31"/>
      <c r="G67" s="168" t="s">
        <v>886</v>
      </c>
      <c r="H67" s="164">
        <v>0.25</v>
      </c>
      <c r="I67" s="165" t="s">
        <v>2783</v>
      </c>
      <c r="J67" s="13" t="s">
        <v>3248</v>
      </c>
      <c r="K67" s="16" t="s">
        <v>28</v>
      </c>
      <c r="L67" s="287" t="s">
        <v>3306</v>
      </c>
      <c r="M67" s="292">
        <f>M66</f>
        <v>0.5</v>
      </c>
      <c r="N67" s="15">
        <f t="shared" si="11"/>
        <v>0.99</v>
      </c>
      <c r="O67" s="78">
        <f t="shared" si="15"/>
        <v>0</v>
      </c>
      <c r="P67" s="78">
        <f t="shared" si="13"/>
        <v>0.12375</v>
      </c>
      <c r="Q67" s="153">
        <f t="shared" si="14"/>
        <v>1.2500000000000011E-3</v>
      </c>
      <c r="R67" s="558"/>
    </row>
    <row r="68" spans="2:18" s="3" customFormat="1" ht="27.95" customHeight="1">
      <c r="B68" s="236"/>
      <c r="C68" s="241"/>
      <c r="D68" s="20"/>
      <c r="E68" s="21"/>
      <c r="F68" s="31"/>
      <c r="G68" s="168" t="s">
        <v>887</v>
      </c>
      <c r="H68" s="164">
        <v>0.25</v>
      </c>
      <c r="I68" s="165" t="s">
        <v>2783</v>
      </c>
      <c r="J68" s="13" t="s">
        <v>3248</v>
      </c>
      <c r="K68" s="16" t="s">
        <v>2911</v>
      </c>
      <c r="L68" s="287" t="s">
        <v>3306</v>
      </c>
      <c r="M68" s="292">
        <f>M67</f>
        <v>0.5</v>
      </c>
      <c r="N68" s="15">
        <f t="shared" si="11"/>
        <v>0.99</v>
      </c>
      <c r="O68" s="78">
        <f t="shared" si="15"/>
        <v>0</v>
      </c>
      <c r="P68" s="78">
        <f t="shared" si="13"/>
        <v>0.12375</v>
      </c>
      <c r="Q68" s="153">
        <f t="shared" si="14"/>
        <v>1.2500000000000011E-3</v>
      </c>
      <c r="R68" s="558"/>
    </row>
    <row r="69" spans="2:18" s="3" customFormat="1" ht="27.95" customHeight="1">
      <c r="B69" s="236"/>
      <c r="C69" s="241"/>
      <c r="D69" s="22"/>
      <c r="E69" s="23"/>
      <c r="F69" s="24"/>
      <c r="G69" s="168" t="s">
        <v>359</v>
      </c>
      <c r="H69" s="164">
        <v>0.25</v>
      </c>
      <c r="I69" s="179" t="s">
        <v>2983</v>
      </c>
      <c r="J69" s="13" t="s">
        <v>3247</v>
      </c>
      <c r="K69" s="16" t="s">
        <v>2789</v>
      </c>
      <c r="L69" s="12" t="s">
        <v>3275</v>
      </c>
      <c r="M69" s="292">
        <f>M67</f>
        <v>0.5</v>
      </c>
      <c r="N69" s="15">
        <f t="shared" si="11"/>
        <v>0</v>
      </c>
      <c r="O69" s="78">
        <f t="shared" si="15"/>
        <v>0.125</v>
      </c>
      <c r="P69" s="78">
        <f t="shared" si="13"/>
        <v>0</v>
      </c>
      <c r="Q69" s="153">
        <f t="shared" si="14"/>
        <v>0</v>
      </c>
      <c r="R69" s="559"/>
    </row>
    <row r="70" spans="2:18" s="3" customFormat="1" ht="27.95" customHeight="1">
      <c r="B70" s="236"/>
      <c r="C70" s="241"/>
      <c r="D70" s="17" t="s">
        <v>3193</v>
      </c>
      <c r="E70" s="18" t="s">
        <v>22</v>
      </c>
      <c r="F70" s="19" t="s">
        <v>3123</v>
      </c>
      <c r="G70" s="14" t="s">
        <v>12</v>
      </c>
      <c r="H70" s="15">
        <v>0.4</v>
      </c>
      <c r="I70" s="16" t="s">
        <v>2783</v>
      </c>
      <c r="J70" s="13" t="s">
        <v>3242</v>
      </c>
      <c r="K70" s="165" t="s">
        <v>28</v>
      </c>
      <c r="L70" s="287" t="s">
        <v>3306</v>
      </c>
      <c r="M70" s="85">
        <v>2</v>
      </c>
      <c r="N70" s="15">
        <f t="shared" si="11"/>
        <v>0.99</v>
      </c>
      <c r="O70" s="78">
        <f t="shared" si="15"/>
        <v>0</v>
      </c>
      <c r="P70" s="78">
        <f t="shared" si="13"/>
        <v>0.79200000000000004</v>
      </c>
      <c r="Q70" s="153">
        <f t="shared" si="14"/>
        <v>8.0000000000000071E-3</v>
      </c>
      <c r="R70" s="176"/>
    </row>
    <row r="71" spans="2:18" s="3" customFormat="1" ht="27.95" customHeight="1">
      <c r="B71" s="236"/>
      <c r="C71" s="241"/>
      <c r="D71" s="20"/>
      <c r="E71" s="21"/>
      <c r="F71" s="31"/>
      <c r="G71" s="14" t="s">
        <v>13</v>
      </c>
      <c r="H71" s="15">
        <v>0.4</v>
      </c>
      <c r="I71" s="16" t="s">
        <v>25</v>
      </c>
      <c r="J71" s="13" t="s">
        <v>3248</v>
      </c>
      <c r="K71" s="165" t="s">
        <v>28</v>
      </c>
      <c r="L71" s="287" t="s">
        <v>3306</v>
      </c>
      <c r="M71" s="85">
        <f t="shared" ref="M71:M72" si="22">M70</f>
        <v>2</v>
      </c>
      <c r="N71" s="15">
        <f t="shared" si="11"/>
        <v>0.99</v>
      </c>
      <c r="O71" s="78">
        <f t="shared" si="15"/>
        <v>0</v>
      </c>
      <c r="P71" s="78">
        <f t="shared" si="13"/>
        <v>0.79200000000000004</v>
      </c>
      <c r="Q71" s="153">
        <f t="shared" si="14"/>
        <v>8.0000000000000071E-3</v>
      </c>
      <c r="R71" s="113"/>
    </row>
    <row r="72" spans="2:18" s="3" customFormat="1" ht="27.95" customHeight="1">
      <c r="B72" s="236"/>
      <c r="C72" s="241"/>
      <c r="D72" s="22"/>
      <c r="E72" s="23"/>
      <c r="F72" s="24"/>
      <c r="G72" s="14" t="s">
        <v>14</v>
      </c>
      <c r="H72" s="15">
        <v>0.2</v>
      </c>
      <c r="I72" s="16" t="s">
        <v>19</v>
      </c>
      <c r="J72" s="13" t="s">
        <v>80</v>
      </c>
      <c r="K72" s="165" t="s">
        <v>18</v>
      </c>
      <c r="L72" s="66" t="s">
        <v>3275</v>
      </c>
      <c r="M72" s="85">
        <f t="shared" si="22"/>
        <v>2</v>
      </c>
      <c r="N72" s="15">
        <f t="shared" si="11"/>
        <v>0</v>
      </c>
      <c r="O72" s="78">
        <f t="shared" si="15"/>
        <v>0.4</v>
      </c>
      <c r="P72" s="78">
        <f t="shared" si="13"/>
        <v>0</v>
      </c>
      <c r="Q72" s="153">
        <f t="shared" si="14"/>
        <v>0</v>
      </c>
      <c r="R72" s="113"/>
    </row>
    <row r="73" spans="2:18" s="3" customFormat="1" ht="27.95" customHeight="1">
      <c r="B73" s="236"/>
      <c r="C73" s="241"/>
      <c r="D73" s="17" t="s">
        <v>3194</v>
      </c>
      <c r="E73" s="18" t="s">
        <v>22</v>
      </c>
      <c r="F73" s="19" t="s">
        <v>3123</v>
      </c>
      <c r="G73" s="14" t="s">
        <v>12</v>
      </c>
      <c r="H73" s="15">
        <v>0.4</v>
      </c>
      <c r="I73" s="16" t="s">
        <v>2783</v>
      </c>
      <c r="J73" s="13" t="s">
        <v>3242</v>
      </c>
      <c r="K73" s="165" t="s">
        <v>2911</v>
      </c>
      <c r="L73" s="287" t="s">
        <v>3306</v>
      </c>
      <c r="M73" s="85">
        <v>2</v>
      </c>
      <c r="N73" s="15">
        <f t="shared" si="11"/>
        <v>0.99</v>
      </c>
      <c r="O73" s="78">
        <f t="shared" si="15"/>
        <v>0</v>
      </c>
      <c r="P73" s="78">
        <f t="shared" si="13"/>
        <v>0.79200000000000004</v>
      </c>
      <c r="Q73" s="153">
        <f t="shared" si="14"/>
        <v>8.0000000000000071E-3</v>
      </c>
      <c r="R73" s="113"/>
    </row>
    <row r="74" spans="2:18" s="3" customFormat="1" ht="27.95" customHeight="1">
      <c r="B74" s="236"/>
      <c r="C74" s="241"/>
      <c r="D74" s="20"/>
      <c r="E74" s="21"/>
      <c r="F74" s="31"/>
      <c r="G74" s="14" t="s">
        <v>13</v>
      </c>
      <c r="H74" s="15">
        <v>0.4</v>
      </c>
      <c r="I74" s="16" t="s">
        <v>2783</v>
      </c>
      <c r="J74" s="13" t="s">
        <v>3242</v>
      </c>
      <c r="K74" s="165" t="s">
        <v>3276</v>
      </c>
      <c r="L74" s="287" t="s">
        <v>3306</v>
      </c>
      <c r="M74" s="85">
        <f t="shared" ref="M74:M75" si="23">M73</f>
        <v>2</v>
      </c>
      <c r="N74" s="15">
        <f t="shared" si="11"/>
        <v>0.99</v>
      </c>
      <c r="O74" s="78">
        <f t="shared" si="15"/>
        <v>0</v>
      </c>
      <c r="P74" s="78">
        <f t="shared" si="13"/>
        <v>0.79200000000000004</v>
      </c>
      <c r="Q74" s="153">
        <f t="shared" si="14"/>
        <v>8.0000000000000071E-3</v>
      </c>
      <c r="R74" s="113"/>
    </row>
    <row r="75" spans="2:18" s="3" customFormat="1" ht="27.95" customHeight="1">
      <c r="B75" s="236"/>
      <c r="C75" s="241"/>
      <c r="D75" s="22"/>
      <c r="E75" s="23"/>
      <c r="F75" s="24"/>
      <c r="G75" s="14" t="s">
        <v>14</v>
      </c>
      <c r="H75" s="15">
        <v>0.2</v>
      </c>
      <c r="I75" s="16" t="s">
        <v>3277</v>
      </c>
      <c r="J75" s="13" t="s">
        <v>80</v>
      </c>
      <c r="K75" s="165" t="s">
        <v>18</v>
      </c>
      <c r="L75" s="66" t="s">
        <v>3275</v>
      </c>
      <c r="M75" s="85">
        <f t="shared" si="23"/>
        <v>2</v>
      </c>
      <c r="N75" s="15">
        <f t="shared" si="11"/>
        <v>0</v>
      </c>
      <c r="O75" s="78">
        <f t="shared" si="15"/>
        <v>0.4</v>
      </c>
      <c r="P75" s="78">
        <f t="shared" si="13"/>
        <v>0</v>
      </c>
      <c r="Q75" s="153">
        <f t="shared" si="14"/>
        <v>0</v>
      </c>
      <c r="R75" s="113"/>
    </row>
    <row r="76" spans="2:18" s="3" customFormat="1" ht="27.95" customHeight="1">
      <c r="B76" s="236"/>
      <c r="C76" s="241"/>
      <c r="D76" s="17" t="s">
        <v>3195</v>
      </c>
      <c r="E76" s="18" t="s">
        <v>24</v>
      </c>
      <c r="F76" s="19" t="s">
        <v>3163</v>
      </c>
      <c r="G76" s="14" t="s">
        <v>12</v>
      </c>
      <c r="H76" s="15">
        <v>0.8</v>
      </c>
      <c r="I76" s="16" t="s">
        <v>19</v>
      </c>
      <c r="J76" s="13" t="s">
        <v>80</v>
      </c>
      <c r="K76" s="165" t="s">
        <v>18</v>
      </c>
      <c r="L76" s="66" t="s">
        <v>109</v>
      </c>
      <c r="M76" s="85">
        <v>0.2</v>
      </c>
      <c r="N76" s="15">
        <f t="shared" si="11"/>
        <v>0</v>
      </c>
      <c r="O76" s="78">
        <f t="shared" si="15"/>
        <v>0.16000000000000003</v>
      </c>
      <c r="P76" s="78">
        <f t="shared" si="13"/>
        <v>0</v>
      </c>
      <c r="Q76" s="153">
        <f t="shared" si="14"/>
        <v>0</v>
      </c>
      <c r="R76" s="238"/>
    </row>
    <row r="77" spans="2:18" s="3" customFormat="1" ht="27.95" customHeight="1">
      <c r="B77" s="236"/>
      <c r="C77" s="241"/>
      <c r="D77" s="20"/>
      <c r="E77" s="21"/>
      <c r="F77" s="31"/>
      <c r="G77" s="14" t="s">
        <v>13</v>
      </c>
      <c r="H77" s="15">
        <v>0.1</v>
      </c>
      <c r="I77" s="16" t="s">
        <v>2983</v>
      </c>
      <c r="J77" s="13" t="s">
        <v>3247</v>
      </c>
      <c r="K77" s="165" t="s">
        <v>18</v>
      </c>
      <c r="L77" s="66" t="s">
        <v>109</v>
      </c>
      <c r="M77" s="85">
        <f t="shared" ref="M77:M78" si="24">M76</f>
        <v>0.2</v>
      </c>
      <c r="N77" s="15">
        <f t="shared" si="11"/>
        <v>0</v>
      </c>
      <c r="O77" s="78">
        <f t="shared" si="15"/>
        <v>2.0000000000000004E-2</v>
      </c>
      <c r="P77" s="78">
        <f t="shared" si="13"/>
        <v>0</v>
      </c>
      <c r="Q77" s="153">
        <f t="shared" si="14"/>
        <v>0</v>
      </c>
      <c r="R77" s="238"/>
    </row>
    <row r="78" spans="2:18" s="3" customFormat="1" ht="27.95" customHeight="1">
      <c r="B78" s="236"/>
      <c r="C78" s="241"/>
      <c r="D78" s="22"/>
      <c r="E78" s="23"/>
      <c r="F78" s="24"/>
      <c r="G78" s="14" t="s">
        <v>14</v>
      </c>
      <c r="H78" s="15">
        <v>0.1</v>
      </c>
      <c r="I78" s="16" t="s">
        <v>2983</v>
      </c>
      <c r="J78" s="13" t="s">
        <v>80</v>
      </c>
      <c r="K78" s="165" t="s">
        <v>18</v>
      </c>
      <c r="L78" s="66" t="s">
        <v>109</v>
      </c>
      <c r="M78" s="85">
        <f t="shared" si="24"/>
        <v>0.2</v>
      </c>
      <c r="N78" s="15">
        <f t="shared" si="11"/>
        <v>0</v>
      </c>
      <c r="O78" s="78">
        <f t="shared" si="15"/>
        <v>2.0000000000000004E-2</v>
      </c>
      <c r="P78" s="78">
        <f t="shared" si="13"/>
        <v>0</v>
      </c>
      <c r="Q78" s="153">
        <f t="shared" si="14"/>
        <v>0</v>
      </c>
      <c r="R78" s="238"/>
    </row>
    <row r="79" spans="2:18" s="3" customFormat="1" ht="27.95" customHeight="1">
      <c r="B79" s="236"/>
      <c r="C79" s="241"/>
      <c r="D79" s="17" t="s">
        <v>3196</v>
      </c>
      <c r="E79" s="18" t="s">
        <v>24</v>
      </c>
      <c r="F79" s="19" t="s">
        <v>3164</v>
      </c>
      <c r="G79" s="14" t="s">
        <v>12</v>
      </c>
      <c r="H79" s="15">
        <v>0.8</v>
      </c>
      <c r="I79" s="16" t="s">
        <v>19</v>
      </c>
      <c r="J79" s="13" t="s">
        <v>3247</v>
      </c>
      <c r="K79" s="165" t="s">
        <v>18</v>
      </c>
      <c r="L79" s="66" t="s">
        <v>109</v>
      </c>
      <c r="M79" s="85">
        <v>0.2</v>
      </c>
      <c r="N79" s="15">
        <f t="shared" si="11"/>
        <v>0</v>
      </c>
      <c r="O79" s="78">
        <f t="shared" si="15"/>
        <v>0.16000000000000003</v>
      </c>
      <c r="P79" s="78">
        <f t="shared" si="13"/>
        <v>0</v>
      </c>
      <c r="Q79" s="153">
        <f t="shared" si="14"/>
        <v>0</v>
      </c>
      <c r="R79" s="238"/>
    </row>
    <row r="80" spans="2:18" s="3" customFormat="1" ht="27.95" customHeight="1">
      <c r="B80" s="236"/>
      <c r="C80" s="241"/>
      <c r="D80" s="20"/>
      <c r="E80" s="21"/>
      <c r="F80" s="31"/>
      <c r="G80" s="14" t="s">
        <v>13</v>
      </c>
      <c r="H80" s="15">
        <v>0.1</v>
      </c>
      <c r="I80" s="16" t="s">
        <v>2983</v>
      </c>
      <c r="J80" s="13" t="s">
        <v>3247</v>
      </c>
      <c r="K80" s="165" t="s">
        <v>18</v>
      </c>
      <c r="L80" s="66" t="s">
        <v>3265</v>
      </c>
      <c r="M80" s="85">
        <f t="shared" ref="M80:M81" si="25">M79</f>
        <v>0.2</v>
      </c>
      <c r="N80" s="15">
        <f t="shared" si="11"/>
        <v>0</v>
      </c>
      <c r="O80" s="78">
        <f t="shared" si="15"/>
        <v>2.0000000000000004E-2</v>
      </c>
      <c r="P80" s="78">
        <f t="shared" si="13"/>
        <v>0</v>
      </c>
      <c r="Q80" s="153">
        <f t="shared" si="14"/>
        <v>0</v>
      </c>
      <c r="R80" s="238"/>
    </row>
    <row r="81" spans="2:18" s="3" customFormat="1" ht="27.95" customHeight="1">
      <c r="B81" s="236"/>
      <c r="C81" s="241"/>
      <c r="D81" s="22"/>
      <c r="E81" s="23"/>
      <c r="F81" s="24"/>
      <c r="G81" s="14" t="s">
        <v>14</v>
      </c>
      <c r="H81" s="15">
        <v>0.1</v>
      </c>
      <c r="I81" s="16" t="s">
        <v>19</v>
      </c>
      <c r="J81" s="13" t="s">
        <v>3247</v>
      </c>
      <c r="K81" s="165" t="s">
        <v>18</v>
      </c>
      <c r="L81" s="66" t="s">
        <v>109</v>
      </c>
      <c r="M81" s="85">
        <f t="shared" si="25"/>
        <v>0.2</v>
      </c>
      <c r="N81" s="15">
        <f t="shared" si="11"/>
        <v>0</v>
      </c>
      <c r="O81" s="78">
        <f t="shared" si="15"/>
        <v>2.0000000000000004E-2</v>
      </c>
      <c r="P81" s="78">
        <f t="shared" si="13"/>
        <v>0</v>
      </c>
      <c r="Q81" s="153">
        <f t="shared" si="14"/>
        <v>0</v>
      </c>
      <c r="R81" s="238"/>
    </row>
    <row r="82" spans="2:18" s="3" customFormat="1" ht="27.95" customHeight="1">
      <c r="B82" s="236"/>
      <c r="C82" s="241"/>
      <c r="D82" s="17" t="s">
        <v>3197</v>
      </c>
      <c r="E82" s="18" t="s">
        <v>24</v>
      </c>
      <c r="F82" s="19" t="s">
        <v>3107</v>
      </c>
      <c r="G82" s="14" t="s">
        <v>12</v>
      </c>
      <c r="H82" s="15">
        <v>0.8</v>
      </c>
      <c r="I82" s="16" t="s">
        <v>2783</v>
      </c>
      <c r="J82" s="13" t="s">
        <v>3248</v>
      </c>
      <c r="K82" s="165" t="s">
        <v>2911</v>
      </c>
      <c r="L82" s="287" t="s">
        <v>3306</v>
      </c>
      <c r="M82" s="85">
        <v>0.2</v>
      </c>
      <c r="N82" s="15">
        <f t="shared" si="11"/>
        <v>0.99</v>
      </c>
      <c r="O82" s="78">
        <f t="shared" si="15"/>
        <v>0</v>
      </c>
      <c r="P82" s="78">
        <f t="shared" si="13"/>
        <v>0.15840000000000004</v>
      </c>
      <c r="Q82" s="153">
        <f t="shared" si="14"/>
        <v>1.6000000000000018E-3</v>
      </c>
      <c r="R82" s="238"/>
    </row>
    <row r="83" spans="2:18" s="3" customFormat="1" ht="27.95" customHeight="1">
      <c r="B83" s="236"/>
      <c r="C83" s="241"/>
      <c r="D83" s="20"/>
      <c r="E83" s="21"/>
      <c r="F83" s="31"/>
      <c r="G83" s="14" t="s">
        <v>13</v>
      </c>
      <c r="H83" s="15">
        <v>0.1</v>
      </c>
      <c r="I83" s="16" t="s">
        <v>19</v>
      </c>
      <c r="J83" s="13" t="s">
        <v>80</v>
      </c>
      <c r="K83" s="165" t="s">
        <v>2789</v>
      </c>
      <c r="L83" s="66" t="s">
        <v>2794</v>
      </c>
      <c r="M83" s="85">
        <f t="shared" ref="M83:M84" si="26">M82</f>
        <v>0.2</v>
      </c>
      <c r="N83" s="15">
        <f t="shared" si="11"/>
        <v>0</v>
      </c>
      <c r="O83" s="78">
        <f t="shared" si="15"/>
        <v>2.0000000000000004E-2</v>
      </c>
      <c r="P83" s="78">
        <f t="shared" si="13"/>
        <v>0</v>
      </c>
      <c r="Q83" s="153">
        <f t="shared" si="14"/>
        <v>0</v>
      </c>
      <c r="R83" s="238"/>
    </row>
    <row r="84" spans="2:18" s="3" customFormat="1" ht="27.95" customHeight="1">
      <c r="B84" s="236"/>
      <c r="C84" s="241"/>
      <c r="D84" s="22"/>
      <c r="E84" s="23"/>
      <c r="F84" s="24"/>
      <c r="G84" s="14" t="s">
        <v>14</v>
      </c>
      <c r="H84" s="15">
        <v>0.1</v>
      </c>
      <c r="I84" s="16" t="s">
        <v>19</v>
      </c>
      <c r="J84" s="13" t="s">
        <v>80</v>
      </c>
      <c r="K84" s="165" t="s">
        <v>18</v>
      </c>
      <c r="L84" s="66" t="s">
        <v>109</v>
      </c>
      <c r="M84" s="85">
        <f t="shared" si="26"/>
        <v>0.2</v>
      </c>
      <c r="N84" s="15">
        <f t="shared" si="11"/>
        <v>0</v>
      </c>
      <c r="O84" s="78">
        <f t="shared" si="15"/>
        <v>2.0000000000000004E-2</v>
      </c>
      <c r="P84" s="78">
        <f t="shared" si="13"/>
        <v>0</v>
      </c>
      <c r="Q84" s="153">
        <f t="shared" si="14"/>
        <v>0</v>
      </c>
      <c r="R84" s="238"/>
    </row>
    <row r="85" spans="2:18" s="3" customFormat="1" ht="27.95" customHeight="1">
      <c r="B85" s="236"/>
      <c r="C85" s="241"/>
      <c r="D85" s="17" t="s">
        <v>3202</v>
      </c>
      <c r="E85" s="18" t="s">
        <v>24</v>
      </c>
      <c r="F85" s="19" t="s">
        <v>3203</v>
      </c>
      <c r="G85" s="14" t="s">
        <v>12</v>
      </c>
      <c r="H85" s="15">
        <v>0.8</v>
      </c>
      <c r="I85" s="16" t="s">
        <v>19</v>
      </c>
      <c r="J85" s="13" t="s">
        <v>80</v>
      </c>
      <c r="K85" s="165" t="s">
        <v>18</v>
      </c>
      <c r="L85" s="66" t="s">
        <v>109</v>
      </c>
      <c r="M85" s="85">
        <v>0.2</v>
      </c>
      <c r="N85" s="15">
        <f t="shared" si="11"/>
        <v>0</v>
      </c>
      <c r="O85" s="78">
        <f t="shared" si="15"/>
        <v>0.16000000000000003</v>
      </c>
      <c r="P85" s="78">
        <f t="shared" si="13"/>
        <v>0</v>
      </c>
      <c r="Q85" s="153">
        <f t="shared" si="14"/>
        <v>0</v>
      </c>
      <c r="R85" s="238"/>
    </row>
    <row r="86" spans="2:18" s="3" customFormat="1" ht="27.95" customHeight="1">
      <c r="B86" s="236"/>
      <c r="C86" s="241"/>
      <c r="D86" s="20"/>
      <c r="E86" s="21"/>
      <c r="F86" s="31"/>
      <c r="G86" s="14" t="s">
        <v>13</v>
      </c>
      <c r="H86" s="15">
        <v>0.1</v>
      </c>
      <c r="I86" s="16" t="s">
        <v>25</v>
      </c>
      <c r="J86" s="13" t="s">
        <v>3242</v>
      </c>
      <c r="K86" s="165" t="s">
        <v>28</v>
      </c>
      <c r="L86" s="287" t="s">
        <v>3306</v>
      </c>
      <c r="M86" s="85">
        <f t="shared" ref="M86:M87" si="27">M85</f>
        <v>0.2</v>
      </c>
      <c r="N86" s="15">
        <f t="shared" si="11"/>
        <v>0.99</v>
      </c>
      <c r="O86" s="78">
        <f t="shared" si="15"/>
        <v>0</v>
      </c>
      <c r="P86" s="78">
        <f t="shared" si="13"/>
        <v>1.9800000000000005E-2</v>
      </c>
      <c r="Q86" s="153">
        <f t="shared" si="14"/>
        <v>2.0000000000000023E-4</v>
      </c>
      <c r="R86" s="238"/>
    </row>
    <row r="87" spans="2:18" s="3" customFormat="1" ht="27.95" customHeight="1">
      <c r="B87" s="236"/>
      <c r="C87" s="241"/>
      <c r="D87" s="22"/>
      <c r="E87" s="23"/>
      <c r="F87" s="24"/>
      <c r="G87" s="14" t="s">
        <v>14</v>
      </c>
      <c r="H87" s="15">
        <v>0.1</v>
      </c>
      <c r="I87" s="16" t="s">
        <v>19</v>
      </c>
      <c r="J87" s="13" t="s">
        <v>80</v>
      </c>
      <c r="K87" s="165" t="s">
        <v>18</v>
      </c>
      <c r="L87" s="66" t="s">
        <v>109</v>
      </c>
      <c r="M87" s="85">
        <f t="shared" si="27"/>
        <v>0.2</v>
      </c>
      <c r="N87" s="15">
        <f t="shared" si="11"/>
        <v>0</v>
      </c>
      <c r="O87" s="78">
        <f t="shared" si="15"/>
        <v>2.0000000000000004E-2</v>
      </c>
      <c r="P87" s="78">
        <f t="shared" si="13"/>
        <v>0</v>
      </c>
      <c r="Q87" s="153">
        <f t="shared" si="14"/>
        <v>0</v>
      </c>
      <c r="R87" s="238"/>
    </row>
    <row r="88" spans="2:18" s="3" customFormat="1" ht="27.95" customHeight="1">
      <c r="B88" s="236"/>
      <c r="C88" s="241"/>
      <c r="D88" s="17" t="s">
        <v>3198</v>
      </c>
      <c r="E88" s="18" t="s">
        <v>24</v>
      </c>
      <c r="F88" s="19" t="s">
        <v>3107</v>
      </c>
      <c r="G88" s="14" t="s">
        <v>12</v>
      </c>
      <c r="H88" s="15">
        <v>0.8</v>
      </c>
      <c r="I88" s="16" t="s">
        <v>2783</v>
      </c>
      <c r="J88" s="13" t="s">
        <v>3248</v>
      </c>
      <c r="K88" s="165" t="s">
        <v>2911</v>
      </c>
      <c r="L88" s="287" t="s">
        <v>3306</v>
      </c>
      <c r="M88" s="85">
        <v>0.2</v>
      </c>
      <c r="N88" s="15">
        <f t="shared" si="11"/>
        <v>0.99</v>
      </c>
      <c r="O88" s="78">
        <f t="shared" si="15"/>
        <v>0</v>
      </c>
      <c r="P88" s="78">
        <f t="shared" si="13"/>
        <v>0.15840000000000004</v>
      </c>
      <c r="Q88" s="153">
        <f t="shared" si="14"/>
        <v>1.6000000000000018E-3</v>
      </c>
      <c r="R88" s="238"/>
    </row>
    <row r="89" spans="2:18" s="3" customFormat="1" ht="27.95" customHeight="1">
      <c r="B89" s="236"/>
      <c r="C89" s="241"/>
      <c r="D89" s="20"/>
      <c r="E89" s="21"/>
      <c r="F89" s="31"/>
      <c r="G89" s="14" t="s">
        <v>13</v>
      </c>
      <c r="H89" s="15">
        <v>0.1</v>
      </c>
      <c r="I89" s="16" t="s">
        <v>19</v>
      </c>
      <c r="J89" s="13" t="s">
        <v>80</v>
      </c>
      <c r="K89" s="165" t="s">
        <v>2789</v>
      </c>
      <c r="L89" s="66" t="s">
        <v>2794</v>
      </c>
      <c r="M89" s="85">
        <f t="shared" ref="M89:M90" si="28">M88</f>
        <v>0.2</v>
      </c>
      <c r="N89" s="15">
        <f t="shared" si="11"/>
        <v>0</v>
      </c>
      <c r="O89" s="78">
        <f t="shared" si="15"/>
        <v>2.0000000000000004E-2</v>
      </c>
      <c r="P89" s="78">
        <f t="shared" si="13"/>
        <v>0</v>
      </c>
      <c r="Q89" s="153">
        <f t="shared" si="14"/>
        <v>0</v>
      </c>
      <c r="R89" s="238"/>
    </row>
    <row r="90" spans="2:18" s="3" customFormat="1" ht="27.95" customHeight="1">
      <c r="B90" s="236"/>
      <c r="C90" s="241"/>
      <c r="D90" s="22"/>
      <c r="E90" s="23"/>
      <c r="F90" s="24"/>
      <c r="G90" s="14" t="s">
        <v>14</v>
      </c>
      <c r="H90" s="15">
        <v>0.1</v>
      </c>
      <c r="I90" s="16" t="s">
        <v>19</v>
      </c>
      <c r="J90" s="13" t="s">
        <v>80</v>
      </c>
      <c r="K90" s="165" t="s">
        <v>18</v>
      </c>
      <c r="L90" s="66" t="s">
        <v>109</v>
      </c>
      <c r="M90" s="85">
        <f t="shared" si="28"/>
        <v>0.2</v>
      </c>
      <c r="N90" s="15">
        <f t="shared" si="11"/>
        <v>0</v>
      </c>
      <c r="O90" s="78">
        <f t="shared" si="15"/>
        <v>2.0000000000000004E-2</v>
      </c>
      <c r="P90" s="78">
        <f t="shared" si="13"/>
        <v>0</v>
      </c>
      <c r="Q90" s="153">
        <f t="shared" si="14"/>
        <v>0</v>
      </c>
      <c r="R90" s="238"/>
    </row>
    <row r="91" spans="2:18" s="3" customFormat="1" ht="27.95" customHeight="1">
      <c r="B91" s="236"/>
      <c r="C91" s="243"/>
      <c r="D91" s="17" t="s">
        <v>3199</v>
      </c>
      <c r="E91" s="18" t="s">
        <v>1217</v>
      </c>
      <c r="F91" s="19" t="s">
        <v>2031</v>
      </c>
      <c r="G91" s="25" t="s">
        <v>12</v>
      </c>
      <c r="H91" s="26">
        <v>0.7</v>
      </c>
      <c r="I91" s="16" t="s">
        <v>25</v>
      </c>
      <c r="J91" s="13" t="s">
        <v>3242</v>
      </c>
      <c r="K91" s="165" t="s">
        <v>28</v>
      </c>
      <c r="L91" s="287" t="s">
        <v>3306</v>
      </c>
      <c r="M91" s="85">
        <v>0.1</v>
      </c>
      <c r="N91" s="15">
        <f t="shared" ref="N91:N170" si="29">IF(K91="Detected", 0.99,0)</f>
        <v>0.99</v>
      </c>
      <c r="O91" s="78">
        <f t="shared" si="15"/>
        <v>0</v>
      </c>
      <c r="P91" s="78">
        <f t="shared" si="13"/>
        <v>6.9299999999999987E-2</v>
      </c>
      <c r="Q91" s="153">
        <f t="shared" si="14"/>
        <v>7.0000000000000053E-4</v>
      </c>
      <c r="R91" s="238"/>
    </row>
    <row r="92" spans="2:18" s="3" customFormat="1" ht="27.95" customHeight="1">
      <c r="B92" s="236"/>
      <c r="C92" s="243"/>
      <c r="D92" s="20"/>
      <c r="E92" s="21"/>
      <c r="F92" s="31"/>
      <c r="G92" s="25" t="s">
        <v>13</v>
      </c>
      <c r="H92" s="26">
        <v>0.1</v>
      </c>
      <c r="I92" s="16" t="s">
        <v>19</v>
      </c>
      <c r="J92" s="13" t="s">
        <v>80</v>
      </c>
      <c r="K92" s="165" t="s">
        <v>18</v>
      </c>
      <c r="L92" s="66" t="s">
        <v>109</v>
      </c>
      <c r="M92" s="85">
        <f>M91</f>
        <v>0.1</v>
      </c>
      <c r="N92" s="15">
        <f t="shared" si="29"/>
        <v>0</v>
      </c>
      <c r="O92" s="78">
        <f t="shared" si="15"/>
        <v>1.0000000000000002E-2</v>
      </c>
      <c r="P92" s="78">
        <f t="shared" si="13"/>
        <v>0</v>
      </c>
      <c r="Q92" s="153">
        <f t="shared" si="14"/>
        <v>0</v>
      </c>
      <c r="R92" s="238"/>
    </row>
    <row r="93" spans="2:18" s="3" customFormat="1" ht="27.95" customHeight="1">
      <c r="B93" s="236"/>
      <c r="C93" s="243"/>
      <c r="D93" s="20"/>
      <c r="E93" s="21"/>
      <c r="F93" s="31"/>
      <c r="G93" s="32" t="s">
        <v>54</v>
      </c>
      <c r="H93" s="26">
        <v>0.1</v>
      </c>
      <c r="I93" s="16" t="s">
        <v>25</v>
      </c>
      <c r="J93" s="13" t="s">
        <v>3242</v>
      </c>
      <c r="K93" s="165" t="s">
        <v>3240</v>
      </c>
      <c r="L93" s="287" t="s">
        <v>3306</v>
      </c>
      <c r="M93" s="85">
        <f>M92</f>
        <v>0.1</v>
      </c>
      <c r="N93" s="15">
        <f t="shared" si="29"/>
        <v>0.99</v>
      </c>
      <c r="O93" s="78">
        <f t="shared" si="15"/>
        <v>0</v>
      </c>
      <c r="P93" s="78">
        <f t="shared" si="13"/>
        <v>9.9000000000000025E-3</v>
      </c>
      <c r="Q93" s="153">
        <f t="shared" si="14"/>
        <v>1.0000000000000011E-4</v>
      </c>
      <c r="R93" s="238"/>
    </row>
    <row r="94" spans="2:18" s="3" customFormat="1" ht="27.95" customHeight="1">
      <c r="B94" s="236"/>
      <c r="C94" s="243"/>
      <c r="D94" s="20"/>
      <c r="E94" s="21"/>
      <c r="F94" s="31"/>
      <c r="G94" s="25" t="s">
        <v>55</v>
      </c>
      <c r="H94" s="26">
        <v>0.1</v>
      </c>
      <c r="I94" s="16" t="s">
        <v>19</v>
      </c>
      <c r="J94" s="13" t="s">
        <v>80</v>
      </c>
      <c r="K94" s="165" t="s">
        <v>18</v>
      </c>
      <c r="L94" s="66" t="s">
        <v>3236</v>
      </c>
      <c r="M94" s="85">
        <f>M93</f>
        <v>0.1</v>
      </c>
      <c r="N94" s="15">
        <f t="shared" si="29"/>
        <v>0</v>
      </c>
      <c r="O94" s="78">
        <f t="shared" si="15"/>
        <v>1.0000000000000002E-2</v>
      </c>
      <c r="P94" s="78">
        <f t="shared" si="13"/>
        <v>0</v>
      </c>
      <c r="Q94" s="153">
        <f t="shared" si="14"/>
        <v>0</v>
      </c>
      <c r="R94" s="238"/>
    </row>
    <row r="95" spans="2:18" s="3" customFormat="1" ht="27.95" customHeight="1">
      <c r="B95" s="236"/>
      <c r="C95" s="241"/>
      <c r="D95" s="17" t="s">
        <v>3200</v>
      </c>
      <c r="E95" s="18" t="s">
        <v>24</v>
      </c>
      <c r="F95" s="19" t="s">
        <v>3126</v>
      </c>
      <c r="G95" s="14" t="s">
        <v>12</v>
      </c>
      <c r="H95" s="15">
        <v>0.8</v>
      </c>
      <c r="I95" s="275" t="s">
        <v>25</v>
      </c>
      <c r="J95" s="13" t="s">
        <v>3242</v>
      </c>
      <c r="K95" s="286" t="s">
        <v>28</v>
      </c>
      <c r="L95" s="287" t="s">
        <v>3306</v>
      </c>
      <c r="M95" s="85">
        <v>0.2</v>
      </c>
      <c r="N95" s="15">
        <f t="shared" si="29"/>
        <v>0.99</v>
      </c>
      <c r="O95" s="78">
        <f t="shared" si="15"/>
        <v>0</v>
      </c>
      <c r="P95" s="78">
        <f t="shared" si="13"/>
        <v>0.15840000000000004</v>
      </c>
      <c r="Q95" s="153">
        <f t="shared" si="14"/>
        <v>1.6000000000000018E-3</v>
      </c>
      <c r="R95" s="238"/>
    </row>
    <row r="96" spans="2:18" s="3" customFormat="1" ht="27.95" customHeight="1">
      <c r="B96" s="236"/>
      <c r="C96" s="241"/>
      <c r="D96" s="20"/>
      <c r="E96" s="21"/>
      <c r="F96" s="31"/>
      <c r="G96" s="14" t="s">
        <v>13</v>
      </c>
      <c r="H96" s="15">
        <v>0.1</v>
      </c>
      <c r="I96" s="275" t="s">
        <v>19</v>
      </c>
      <c r="J96" s="277" t="s">
        <v>80</v>
      </c>
      <c r="K96" s="286" t="s">
        <v>18</v>
      </c>
      <c r="L96" s="288" t="s">
        <v>109</v>
      </c>
      <c r="M96" s="85">
        <f t="shared" ref="M96:M103" si="30">M95</f>
        <v>0.2</v>
      </c>
      <c r="N96" s="15">
        <f t="shared" si="29"/>
        <v>0</v>
      </c>
      <c r="O96" s="78">
        <f t="shared" si="15"/>
        <v>2.0000000000000004E-2</v>
      </c>
      <c r="P96" s="78">
        <f t="shared" si="13"/>
        <v>0</v>
      </c>
      <c r="Q96" s="153">
        <f t="shared" si="14"/>
        <v>0</v>
      </c>
      <c r="R96" s="238"/>
    </row>
    <row r="97" spans="2:18" s="3" customFormat="1" ht="27.95" customHeight="1">
      <c r="B97" s="236"/>
      <c r="C97" s="241"/>
      <c r="D97" s="22"/>
      <c r="E97" s="23"/>
      <c r="F97" s="24"/>
      <c r="G97" s="14" t="s">
        <v>14</v>
      </c>
      <c r="H97" s="15">
        <v>0.1</v>
      </c>
      <c r="I97" s="275" t="s">
        <v>19</v>
      </c>
      <c r="J97" s="277" t="s">
        <v>80</v>
      </c>
      <c r="K97" s="286" t="s">
        <v>18</v>
      </c>
      <c r="L97" s="288" t="s">
        <v>109</v>
      </c>
      <c r="M97" s="85">
        <f t="shared" si="30"/>
        <v>0.2</v>
      </c>
      <c r="N97" s="15">
        <f t="shared" si="29"/>
        <v>0</v>
      </c>
      <c r="O97" s="78">
        <f t="shared" si="15"/>
        <v>2.0000000000000004E-2</v>
      </c>
      <c r="P97" s="78">
        <f t="shared" si="13"/>
        <v>0</v>
      </c>
      <c r="Q97" s="153">
        <f t="shared" si="14"/>
        <v>0</v>
      </c>
      <c r="R97" s="238"/>
    </row>
    <row r="98" spans="2:18" s="3" customFormat="1" ht="27.95" customHeight="1">
      <c r="B98" s="236"/>
      <c r="C98" s="241"/>
      <c r="D98" s="17" t="s">
        <v>3201</v>
      </c>
      <c r="E98" s="18" t="s">
        <v>24</v>
      </c>
      <c r="F98" s="19" t="s">
        <v>3143</v>
      </c>
      <c r="G98" s="14" t="s">
        <v>12</v>
      </c>
      <c r="H98" s="15">
        <v>0.8</v>
      </c>
      <c r="I98" s="16" t="s">
        <v>25</v>
      </c>
      <c r="J98" s="13" t="s">
        <v>3224</v>
      </c>
      <c r="K98" s="165" t="s">
        <v>28</v>
      </c>
      <c r="L98" s="287" t="s">
        <v>3306</v>
      </c>
      <c r="M98" s="85">
        <v>0.2</v>
      </c>
      <c r="N98" s="15">
        <f t="shared" si="29"/>
        <v>0.99</v>
      </c>
      <c r="O98" s="78">
        <f t="shared" si="15"/>
        <v>0</v>
      </c>
      <c r="P98" s="78">
        <f t="shared" ref="P98:P113" si="31">IF(I98="Dangerous",M98*H98*N98,0)</f>
        <v>0.15840000000000004</v>
      </c>
      <c r="Q98" s="153">
        <f t="shared" ref="Q98:Q113" si="32">IF(P98=0,0,M98*H98*(1-N98))</f>
        <v>1.6000000000000018E-3</v>
      </c>
      <c r="R98" s="238"/>
    </row>
    <row r="99" spans="2:18" s="3" customFormat="1" ht="27.95" customHeight="1">
      <c r="B99" s="236"/>
      <c r="C99" s="241"/>
      <c r="D99" s="20"/>
      <c r="E99" s="21"/>
      <c r="F99" s="31"/>
      <c r="G99" s="14" t="s">
        <v>13</v>
      </c>
      <c r="H99" s="15">
        <v>0.1</v>
      </c>
      <c r="I99" s="16" t="s">
        <v>19</v>
      </c>
      <c r="J99" s="13" t="s">
        <v>80</v>
      </c>
      <c r="K99" s="165" t="s">
        <v>18</v>
      </c>
      <c r="L99" s="288" t="s">
        <v>109</v>
      </c>
      <c r="M99" s="85">
        <f t="shared" si="30"/>
        <v>0.2</v>
      </c>
      <c r="N99" s="15">
        <f t="shared" si="29"/>
        <v>0</v>
      </c>
      <c r="O99" s="78">
        <f t="shared" si="15"/>
        <v>2.0000000000000004E-2</v>
      </c>
      <c r="P99" s="78">
        <f t="shared" si="31"/>
        <v>0</v>
      </c>
      <c r="Q99" s="153">
        <f t="shared" si="32"/>
        <v>0</v>
      </c>
      <c r="R99" s="238"/>
    </row>
    <row r="100" spans="2:18" s="3" customFormat="1" ht="27.95" customHeight="1">
      <c r="B100" s="236"/>
      <c r="C100" s="241"/>
      <c r="D100" s="22"/>
      <c r="E100" s="23"/>
      <c r="F100" s="24"/>
      <c r="G100" s="14" t="s">
        <v>14</v>
      </c>
      <c r="H100" s="15">
        <v>0.1</v>
      </c>
      <c r="I100" s="16" t="s">
        <v>19</v>
      </c>
      <c r="J100" s="13" t="s">
        <v>80</v>
      </c>
      <c r="K100" s="165" t="s">
        <v>18</v>
      </c>
      <c r="L100" s="288" t="s">
        <v>109</v>
      </c>
      <c r="M100" s="85">
        <f t="shared" si="30"/>
        <v>0.2</v>
      </c>
      <c r="N100" s="15">
        <f t="shared" si="29"/>
        <v>0</v>
      </c>
      <c r="O100" s="78">
        <f t="shared" ref="O100:O113" si="33">IF(I100="Safe", M100*H100,0)</f>
        <v>2.0000000000000004E-2</v>
      </c>
      <c r="P100" s="78">
        <f t="shared" si="31"/>
        <v>0</v>
      </c>
      <c r="Q100" s="153">
        <f t="shared" si="32"/>
        <v>0</v>
      </c>
      <c r="R100" s="238"/>
    </row>
    <row r="101" spans="2:18" s="3" customFormat="1" ht="27.95" customHeight="1">
      <c r="B101" s="236"/>
      <c r="C101" s="241"/>
      <c r="D101" s="17" t="s">
        <v>34</v>
      </c>
      <c r="E101" s="18" t="s">
        <v>24</v>
      </c>
      <c r="F101" s="19" t="s">
        <v>3143</v>
      </c>
      <c r="G101" s="14" t="s">
        <v>12</v>
      </c>
      <c r="H101" s="15">
        <v>0.8</v>
      </c>
      <c r="I101" s="16" t="s">
        <v>25</v>
      </c>
      <c r="J101" s="13" t="s">
        <v>3224</v>
      </c>
      <c r="K101" s="165" t="s">
        <v>28</v>
      </c>
      <c r="L101" s="287" t="s">
        <v>3306</v>
      </c>
      <c r="M101" s="85">
        <v>0.2</v>
      </c>
      <c r="N101" s="15">
        <f t="shared" si="29"/>
        <v>0.99</v>
      </c>
      <c r="O101" s="78">
        <f t="shared" si="33"/>
        <v>0</v>
      </c>
      <c r="P101" s="78">
        <f t="shared" si="31"/>
        <v>0.15840000000000004</v>
      </c>
      <c r="Q101" s="153">
        <f t="shared" si="32"/>
        <v>1.6000000000000018E-3</v>
      </c>
      <c r="R101" s="238"/>
    </row>
    <row r="102" spans="2:18" s="3" customFormat="1" ht="27.95" customHeight="1">
      <c r="B102" s="236"/>
      <c r="C102" s="241"/>
      <c r="D102" s="20"/>
      <c r="E102" s="21"/>
      <c r="F102" s="31"/>
      <c r="G102" s="14" t="s">
        <v>13</v>
      </c>
      <c r="H102" s="15">
        <v>0.1</v>
      </c>
      <c r="I102" s="16" t="s">
        <v>19</v>
      </c>
      <c r="J102" s="13" t="s">
        <v>80</v>
      </c>
      <c r="K102" s="165" t="s">
        <v>18</v>
      </c>
      <c r="L102" s="288" t="s">
        <v>109</v>
      </c>
      <c r="M102" s="85">
        <f t="shared" si="30"/>
        <v>0.2</v>
      </c>
      <c r="N102" s="15">
        <f t="shared" si="29"/>
        <v>0</v>
      </c>
      <c r="O102" s="78">
        <f t="shared" si="33"/>
        <v>2.0000000000000004E-2</v>
      </c>
      <c r="P102" s="78">
        <f t="shared" si="31"/>
        <v>0</v>
      </c>
      <c r="Q102" s="153">
        <f t="shared" si="32"/>
        <v>0</v>
      </c>
      <c r="R102" s="238"/>
    </row>
    <row r="103" spans="2:18" s="3" customFormat="1" ht="27.95" customHeight="1">
      <c r="B103" s="236"/>
      <c r="C103" s="241"/>
      <c r="D103" s="22"/>
      <c r="E103" s="23"/>
      <c r="F103" s="24"/>
      <c r="G103" s="14" t="s">
        <v>14</v>
      </c>
      <c r="H103" s="15">
        <v>0.1</v>
      </c>
      <c r="I103" s="16" t="s">
        <v>19</v>
      </c>
      <c r="J103" s="13" t="s">
        <v>80</v>
      </c>
      <c r="K103" s="165" t="s">
        <v>18</v>
      </c>
      <c r="L103" s="288" t="s">
        <v>109</v>
      </c>
      <c r="M103" s="85">
        <f t="shared" si="30"/>
        <v>0.2</v>
      </c>
      <c r="N103" s="15">
        <f t="shared" si="29"/>
        <v>0</v>
      </c>
      <c r="O103" s="78">
        <f t="shared" si="33"/>
        <v>2.0000000000000004E-2</v>
      </c>
      <c r="P103" s="78">
        <f t="shared" si="31"/>
        <v>0</v>
      </c>
      <c r="Q103" s="153">
        <f t="shared" si="32"/>
        <v>0</v>
      </c>
      <c r="R103" s="238"/>
    </row>
    <row r="104" spans="2:18" s="3" customFormat="1" ht="27.95" customHeight="1">
      <c r="B104" s="236"/>
      <c r="C104" s="241"/>
      <c r="D104" s="17" t="s">
        <v>3204</v>
      </c>
      <c r="E104" s="18" t="s">
        <v>1217</v>
      </c>
      <c r="F104" s="19" t="s">
        <v>2031</v>
      </c>
      <c r="G104" s="25" t="s">
        <v>12</v>
      </c>
      <c r="H104" s="26">
        <v>0.7</v>
      </c>
      <c r="I104" s="16" t="s">
        <v>25</v>
      </c>
      <c r="J104" s="13" t="s">
        <v>3242</v>
      </c>
      <c r="K104" s="165" t="s">
        <v>28</v>
      </c>
      <c r="L104" s="287" t="s">
        <v>3306</v>
      </c>
      <c r="M104" s="85">
        <v>0.1</v>
      </c>
      <c r="N104" s="15">
        <f t="shared" si="29"/>
        <v>0.99</v>
      </c>
      <c r="O104" s="78">
        <f t="shared" si="33"/>
        <v>0</v>
      </c>
      <c r="P104" s="78">
        <f t="shared" si="31"/>
        <v>6.9299999999999987E-2</v>
      </c>
      <c r="Q104" s="153">
        <f t="shared" si="32"/>
        <v>7.0000000000000053E-4</v>
      </c>
      <c r="R104" s="238"/>
    </row>
    <row r="105" spans="2:18" s="3" customFormat="1" ht="27.95" customHeight="1">
      <c r="B105" s="236"/>
      <c r="C105" s="241"/>
      <c r="D105" s="20"/>
      <c r="E105" s="21"/>
      <c r="F105" s="31"/>
      <c r="G105" s="25" t="s">
        <v>13</v>
      </c>
      <c r="H105" s="26">
        <v>0.1</v>
      </c>
      <c r="I105" s="16" t="s">
        <v>19</v>
      </c>
      <c r="J105" s="13" t="s">
        <v>80</v>
      </c>
      <c r="K105" s="165" t="s">
        <v>18</v>
      </c>
      <c r="L105" s="66" t="s">
        <v>109</v>
      </c>
      <c r="M105" s="85">
        <f>M104</f>
        <v>0.1</v>
      </c>
      <c r="N105" s="15">
        <f t="shared" si="29"/>
        <v>0</v>
      </c>
      <c r="O105" s="78">
        <f t="shared" si="33"/>
        <v>1.0000000000000002E-2</v>
      </c>
      <c r="P105" s="78">
        <f t="shared" si="31"/>
        <v>0</v>
      </c>
      <c r="Q105" s="153">
        <f t="shared" si="32"/>
        <v>0</v>
      </c>
      <c r="R105" s="238"/>
    </row>
    <row r="106" spans="2:18" s="3" customFormat="1" ht="27.95" customHeight="1">
      <c r="B106" s="236"/>
      <c r="C106" s="243"/>
      <c r="D106" s="20"/>
      <c r="E106" s="21"/>
      <c r="F106" s="31"/>
      <c r="G106" s="32" t="s">
        <v>54</v>
      </c>
      <c r="H106" s="26">
        <v>0.1</v>
      </c>
      <c r="I106" s="16" t="s">
        <v>25</v>
      </c>
      <c r="J106" s="13" t="s">
        <v>3242</v>
      </c>
      <c r="K106" s="165" t="s">
        <v>3240</v>
      </c>
      <c r="L106" s="287" t="s">
        <v>3306</v>
      </c>
      <c r="M106" s="85">
        <f>M105</f>
        <v>0.1</v>
      </c>
      <c r="N106" s="15">
        <f t="shared" si="29"/>
        <v>0.99</v>
      </c>
      <c r="O106" s="78">
        <f t="shared" si="33"/>
        <v>0</v>
      </c>
      <c r="P106" s="78">
        <f t="shared" si="31"/>
        <v>9.9000000000000025E-3</v>
      </c>
      <c r="Q106" s="153">
        <f t="shared" si="32"/>
        <v>1.0000000000000011E-4</v>
      </c>
      <c r="R106" s="238"/>
    </row>
    <row r="107" spans="2:18" s="3" customFormat="1" ht="27.95" customHeight="1">
      <c r="B107" s="236"/>
      <c r="C107" s="243"/>
      <c r="D107" s="20"/>
      <c r="E107" s="21"/>
      <c r="F107" s="31"/>
      <c r="G107" s="25" t="s">
        <v>55</v>
      </c>
      <c r="H107" s="26">
        <v>0.1</v>
      </c>
      <c r="I107" s="16" t="s">
        <v>19</v>
      </c>
      <c r="J107" s="13" t="s">
        <v>80</v>
      </c>
      <c r="K107" s="165" t="s">
        <v>18</v>
      </c>
      <c r="L107" s="66" t="s">
        <v>3236</v>
      </c>
      <c r="M107" s="85">
        <f>M106</f>
        <v>0.1</v>
      </c>
      <c r="N107" s="15">
        <f t="shared" si="29"/>
        <v>0</v>
      </c>
      <c r="O107" s="78">
        <f t="shared" si="33"/>
        <v>1.0000000000000002E-2</v>
      </c>
      <c r="P107" s="78">
        <f t="shared" si="31"/>
        <v>0</v>
      </c>
      <c r="Q107" s="153">
        <f t="shared" si="32"/>
        <v>0</v>
      </c>
      <c r="R107" s="238"/>
    </row>
    <row r="108" spans="2:18" s="3" customFormat="1" ht="27.95" customHeight="1">
      <c r="B108" s="236"/>
      <c r="C108" s="243"/>
      <c r="D108" s="17" t="s">
        <v>3205</v>
      </c>
      <c r="E108" s="18" t="s">
        <v>1217</v>
      </c>
      <c r="F108" s="19" t="s">
        <v>2031</v>
      </c>
      <c r="G108" s="25" t="s">
        <v>12</v>
      </c>
      <c r="H108" s="26">
        <v>0.7</v>
      </c>
      <c r="I108" s="16" t="s">
        <v>25</v>
      </c>
      <c r="J108" s="13" t="s">
        <v>3242</v>
      </c>
      <c r="K108" s="165" t="s">
        <v>28</v>
      </c>
      <c r="L108" s="287" t="s">
        <v>3306</v>
      </c>
      <c r="M108" s="85">
        <v>0.1</v>
      </c>
      <c r="N108" s="15">
        <f t="shared" si="29"/>
        <v>0.99</v>
      </c>
      <c r="O108" s="78">
        <f t="shared" si="33"/>
        <v>0</v>
      </c>
      <c r="P108" s="78">
        <f t="shared" si="31"/>
        <v>6.9299999999999987E-2</v>
      </c>
      <c r="Q108" s="153">
        <f t="shared" si="32"/>
        <v>7.0000000000000053E-4</v>
      </c>
      <c r="R108" s="238"/>
    </row>
    <row r="109" spans="2:18" s="3" customFormat="1" ht="27.95" customHeight="1">
      <c r="B109" s="236"/>
      <c r="C109" s="243"/>
      <c r="D109" s="20"/>
      <c r="E109" s="21"/>
      <c r="F109" s="31"/>
      <c r="G109" s="25" t="s">
        <v>13</v>
      </c>
      <c r="H109" s="26">
        <v>0.1</v>
      </c>
      <c r="I109" s="16" t="s">
        <v>19</v>
      </c>
      <c r="J109" s="13" t="s">
        <v>80</v>
      </c>
      <c r="K109" s="165" t="s">
        <v>18</v>
      </c>
      <c r="L109" s="66" t="s">
        <v>109</v>
      </c>
      <c r="M109" s="85">
        <f>M108</f>
        <v>0.1</v>
      </c>
      <c r="N109" s="15">
        <f t="shared" si="29"/>
        <v>0</v>
      </c>
      <c r="O109" s="78">
        <f t="shared" si="33"/>
        <v>1.0000000000000002E-2</v>
      </c>
      <c r="P109" s="78">
        <f t="shared" si="31"/>
        <v>0</v>
      </c>
      <c r="Q109" s="153">
        <f t="shared" si="32"/>
        <v>0</v>
      </c>
      <c r="R109" s="238"/>
    </row>
    <row r="110" spans="2:18" s="3" customFormat="1" ht="27.95" customHeight="1">
      <c r="B110" s="236"/>
      <c r="C110" s="243"/>
      <c r="D110" s="20"/>
      <c r="E110" s="21"/>
      <c r="F110" s="31"/>
      <c r="G110" s="32" t="s">
        <v>54</v>
      </c>
      <c r="H110" s="26">
        <v>0.1</v>
      </c>
      <c r="I110" s="16" t="s">
        <v>25</v>
      </c>
      <c r="J110" s="13" t="s">
        <v>3242</v>
      </c>
      <c r="K110" s="165" t="s">
        <v>3240</v>
      </c>
      <c r="L110" s="287" t="s">
        <v>3306</v>
      </c>
      <c r="M110" s="85">
        <f>M109</f>
        <v>0.1</v>
      </c>
      <c r="N110" s="15">
        <f t="shared" si="29"/>
        <v>0.99</v>
      </c>
      <c r="O110" s="78">
        <f t="shared" si="33"/>
        <v>0</v>
      </c>
      <c r="P110" s="78">
        <f t="shared" si="31"/>
        <v>9.9000000000000025E-3</v>
      </c>
      <c r="Q110" s="153">
        <f t="shared" si="32"/>
        <v>1.0000000000000011E-4</v>
      </c>
      <c r="R110" s="238"/>
    </row>
    <row r="111" spans="2:18" s="3" customFormat="1" ht="27.95" customHeight="1">
      <c r="B111" s="236"/>
      <c r="C111" s="243"/>
      <c r="D111" s="20"/>
      <c r="E111" s="21"/>
      <c r="F111" s="31"/>
      <c r="G111" s="25" t="s">
        <v>55</v>
      </c>
      <c r="H111" s="26">
        <v>0.1</v>
      </c>
      <c r="I111" s="16" t="s">
        <v>19</v>
      </c>
      <c r="J111" s="13" t="s">
        <v>80</v>
      </c>
      <c r="K111" s="165" t="s">
        <v>18</v>
      </c>
      <c r="L111" s="66" t="s">
        <v>3236</v>
      </c>
      <c r="M111" s="85">
        <f>M110</f>
        <v>0.1</v>
      </c>
      <c r="N111" s="15">
        <f t="shared" si="29"/>
        <v>0</v>
      </c>
      <c r="O111" s="78">
        <f t="shared" si="33"/>
        <v>1.0000000000000002E-2</v>
      </c>
      <c r="P111" s="78">
        <f t="shared" si="31"/>
        <v>0</v>
      </c>
      <c r="Q111" s="153">
        <f t="shared" si="32"/>
        <v>0</v>
      </c>
      <c r="R111" s="238"/>
    </row>
    <row r="112" spans="2:18" s="3" customFormat="1" ht="27.95" customHeight="1">
      <c r="B112" s="236"/>
      <c r="C112" s="241"/>
      <c r="D112" s="17" t="s">
        <v>3206</v>
      </c>
      <c r="E112" s="18" t="s">
        <v>3115</v>
      </c>
      <c r="F112" s="19" t="s">
        <v>3116</v>
      </c>
      <c r="G112" s="159" t="s">
        <v>232</v>
      </c>
      <c r="H112" s="15">
        <v>0.2</v>
      </c>
      <c r="I112" s="16" t="s">
        <v>25</v>
      </c>
      <c r="J112" s="13" t="s">
        <v>3242</v>
      </c>
      <c r="K112" s="165" t="s">
        <v>28</v>
      </c>
      <c r="L112" s="287" t="s">
        <v>3306</v>
      </c>
      <c r="M112" s="289">
        <v>0.2</v>
      </c>
      <c r="N112" s="15">
        <f t="shared" si="29"/>
        <v>0.99</v>
      </c>
      <c r="O112" s="78">
        <f t="shared" si="33"/>
        <v>0</v>
      </c>
      <c r="P112" s="78">
        <f t="shared" si="31"/>
        <v>3.960000000000001E-2</v>
      </c>
      <c r="Q112" s="153">
        <f t="shared" si="32"/>
        <v>4.0000000000000045E-4</v>
      </c>
      <c r="R112" s="573" t="s">
        <v>272</v>
      </c>
    </row>
    <row r="113" spans="2:18" s="3" customFormat="1" ht="27.95" customHeight="1">
      <c r="B113" s="236"/>
      <c r="C113" s="241"/>
      <c r="D113" s="20"/>
      <c r="E113" s="21"/>
      <c r="F113" s="31"/>
      <c r="G113" s="163" t="s">
        <v>233</v>
      </c>
      <c r="H113" s="15">
        <v>0.2</v>
      </c>
      <c r="I113" s="16" t="s">
        <v>25</v>
      </c>
      <c r="J113" s="13" t="s">
        <v>3242</v>
      </c>
      <c r="K113" s="165" t="s">
        <v>28</v>
      </c>
      <c r="L113" s="287" t="s">
        <v>3306</v>
      </c>
      <c r="M113" s="289">
        <f>M112</f>
        <v>0.2</v>
      </c>
      <c r="N113" s="15">
        <f t="shared" si="29"/>
        <v>0.99</v>
      </c>
      <c r="O113" s="78">
        <f t="shared" si="33"/>
        <v>0</v>
      </c>
      <c r="P113" s="78">
        <f t="shared" si="31"/>
        <v>3.960000000000001E-2</v>
      </c>
      <c r="Q113" s="153">
        <f t="shared" si="32"/>
        <v>4.0000000000000045E-4</v>
      </c>
      <c r="R113" s="577"/>
    </row>
    <row r="114" spans="2:18" s="3" customFormat="1" ht="27.95" customHeight="1">
      <c r="B114" s="236"/>
      <c r="C114" s="241"/>
      <c r="D114" s="20"/>
      <c r="E114" s="21"/>
      <c r="F114" s="31"/>
      <c r="G114" s="163" t="s">
        <v>230</v>
      </c>
      <c r="H114" s="15">
        <v>0.2</v>
      </c>
      <c r="I114" s="16" t="s">
        <v>25</v>
      </c>
      <c r="J114" s="13" t="s">
        <v>3242</v>
      </c>
      <c r="K114" s="165" t="s">
        <v>28</v>
      </c>
      <c r="L114" s="287" t="s">
        <v>3306</v>
      </c>
      <c r="M114" s="289">
        <f>M113</f>
        <v>0.2</v>
      </c>
      <c r="N114" s="15">
        <f t="shared" si="29"/>
        <v>0.99</v>
      </c>
      <c r="O114" s="78">
        <f>IF(I114="Safe", M114*H114,0)</f>
        <v>0</v>
      </c>
      <c r="P114" s="78">
        <f>IF(I114="Dangerous",M114*H114*N114,0)</f>
        <v>3.960000000000001E-2</v>
      </c>
      <c r="Q114" s="153">
        <f>IF(P114=0,0,M114*H114*(1-N114))</f>
        <v>4.0000000000000045E-4</v>
      </c>
      <c r="R114" s="577"/>
    </row>
    <row r="115" spans="2:18" s="3" customFormat="1" ht="27.95" customHeight="1">
      <c r="B115" s="236"/>
      <c r="C115" s="241"/>
      <c r="D115" s="20"/>
      <c r="E115" s="21"/>
      <c r="F115" s="31"/>
      <c r="G115" s="163" t="s">
        <v>231</v>
      </c>
      <c r="H115" s="15">
        <v>0.2</v>
      </c>
      <c r="I115" s="16" t="s">
        <v>25</v>
      </c>
      <c r="J115" s="13" t="s">
        <v>3242</v>
      </c>
      <c r="K115" s="165" t="s">
        <v>28</v>
      </c>
      <c r="L115" s="287" t="s">
        <v>3306</v>
      </c>
      <c r="M115" s="289">
        <f>M114</f>
        <v>0.2</v>
      </c>
      <c r="N115" s="15">
        <f t="shared" si="29"/>
        <v>0.99</v>
      </c>
      <c r="O115" s="78">
        <f t="shared" ref="O115" si="34">IF(I115="Safe", M115*H115,0)</f>
        <v>0</v>
      </c>
      <c r="P115" s="78">
        <f t="shared" ref="P115:P170" si="35">IF(I115="Dangerous",M115*H115*N115,0)</f>
        <v>3.960000000000001E-2</v>
      </c>
      <c r="Q115" s="153">
        <f t="shared" ref="Q115:Q170" si="36">IF(P115=0,0,M115*H115*(1-N115))</f>
        <v>4.0000000000000045E-4</v>
      </c>
      <c r="R115" s="577"/>
    </row>
    <row r="116" spans="2:18" s="3" customFormat="1" ht="39.950000000000003" customHeight="1">
      <c r="B116" s="236"/>
      <c r="C116" s="241"/>
      <c r="D116" s="22"/>
      <c r="E116" s="23"/>
      <c r="F116" s="24"/>
      <c r="G116" s="168" t="s">
        <v>234</v>
      </c>
      <c r="H116" s="15">
        <v>0.2</v>
      </c>
      <c r="I116" s="16" t="s">
        <v>3255</v>
      </c>
      <c r="J116" s="13" t="s">
        <v>3242</v>
      </c>
      <c r="K116" s="165" t="s">
        <v>28</v>
      </c>
      <c r="L116" s="287" t="s">
        <v>3306</v>
      </c>
      <c r="M116" s="289">
        <f>M115</f>
        <v>0.2</v>
      </c>
      <c r="N116" s="15">
        <f t="shared" si="29"/>
        <v>0.99</v>
      </c>
      <c r="O116" s="78">
        <f>IF(I116="Safe", M116*H116,0)</f>
        <v>0</v>
      </c>
      <c r="P116" s="78">
        <f t="shared" si="35"/>
        <v>3.960000000000001E-2</v>
      </c>
      <c r="Q116" s="153">
        <f t="shared" si="36"/>
        <v>4.0000000000000045E-4</v>
      </c>
      <c r="R116" s="578"/>
    </row>
    <row r="117" spans="2:18" s="3" customFormat="1" ht="27.95" customHeight="1">
      <c r="B117" s="236"/>
      <c r="C117" s="241"/>
      <c r="D117" s="17" t="s">
        <v>3207</v>
      </c>
      <c r="E117" s="18" t="s">
        <v>22</v>
      </c>
      <c r="F117" s="19" t="s">
        <v>819</v>
      </c>
      <c r="G117" s="14" t="s">
        <v>12</v>
      </c>
      <c r="H117" s="15">
        <v>0.4</v>
      </c>
      <c r="I117" s="16" t="s">
        <v>3250</v>
      </c>
      <c r="J117" s="13" t="s">
        <v>3247</v>
      </c>
      <c r="K117" s="165" t="s">
        <v>3256</v>
      </c>
      <c r="L117" s="66" t="s">
        <v>3257</v>
      </c>
      <c r="M117" s="85">
        <v>2</v>
      </c>
      <c r="N117" s="15">
        <f t="shared" si="29"/>
        <v>0</v>
      </c>
      <c r="O117" s="78">
        <f t="shared" ref="O117:O170" si="37">IF(I117="Safe", M117*H117,0)</f>
        <v>0.8</v>
      </c>
      <c r="P117" s="78">
        <f t="shared" si="35"/>
        <v>0</v>
      </c>
      <c r="Q117" s="153">
        <f t="shared" si="36"/>
        <v>0</v>
      </c>
      <c r="R117" s="113"/>
    </row>
    <row r="118" spans="2:18" s="3" customFormat="1" ht="27.95" customHeight="1">
      <c r="B118" s="236"/>
      <c r="C118" s="241"/>
      <c r="D118" s="20"/>
      <c r="E118" s="21"/>
      <c r="F118" s="31"/>
      <c r="G118" s="14" t="s">
        <v>13</v>
      </c>
      <c r="H118" s="15">
        <v>0.4</v>
      </c>
      <c r="I118" s="16" t="s">
        <v>3255</v>
      </c>
      <c r="J118" s="13" t="s">
        <v>3225</v>
      </c>
      <c r="K118" s="165" t="s">
        <v>2911</v>
      </c>
      <c r="L118" s="287" t="s">
        <v>3306</v>
      </c>
      <c r="M118" s="85">
        <f t="shared" ref="M118:M122" si="38">M117</f>
        <v>2</v>
      </c>
      <c r="N118" s="15">
        <f t="shared" si="29"/>
        <v>0.99</v>
      </c>
      <c r="O118" s="78">
        <f t="shared" si="37"/>
        <v>0</v>
      </c>
      <c r="P118" s="78">
        <f t="shared" si="35"/>
        <v>0.79200000000000004</v>
      </c>
      <c r="Q118" s="153">
        <f t="shared" si="36"/>
        <v>8.0000000000000071E-3</v>
      </c>
      <c r="R118" s="113"/>
    </row>
    <row r="119" spans="2:18" s="3" customFormat="1" ht="27.95" customHeight="1">
      <c r="B119" s="236"/>
      <c r="C119" s="241"/>
      <c r="D119" s="22"/>
      <c r="E119" s="23"/>
      <c r="F119" s="24"/>
      <c r="G119" s="14" t="s">
        <v>14</v>
      </c>
      <c r="H119" s="15">
        <v>0.2</v>
      </c>
      <c r="I119" s="16" t="s">
        <v>19</v>
      </c>
      <c r="J119" s="13" t="s">
        <v>3259</v>
      </c>
      <c r="K119" s="165" t="s">
        <v>2789</v>
      </c>
      <c r="L119" s="66" t="s">
        <v>2794</v>
      </c>
      <c r="M119" s="85">
        <f t="shared" si="38"/>
        <v>2</v>
      </c>
      <c r="N119" s="15">
        <f t="shared" si="29"/>
        <v>0</v>
      </c>
      <c r="O119" s="78">
        <f t="shared" si="37"/>
        <v>0.4</v>
      </c>
      <c r="P119" s="78">
        <f t="shared" si="35"/>
        <v>0</v>
      </c>
      <c r="Q119" s="153">
        <f t="shared" si="36"/>
        <v>0</v>
      </c>
      <c r="R119" s="113"/>
    </row>
    <row r="120" spans="2:18" s="3" customFormat="1" ht="27.95" customHeight="1">
      <c r="B120" s="236"/>
      <c r="C120" s="241"/>
      <c r="D120" s="17" t="s">
        <v>3208</v>
      </c>
      <c r="E120" s="18" t="s">
        <v>22</v>
      </c>
      <c r="F120" s="19" t="s">
        <v>3119</v>
      </c>
      <c r="G120" s="14" t="s">
        <v>12</v>
      </c>
      <c r="H120" s="15">
        <v>0.4</v>
      </c>
      <c r="I120" s="16" t="s">
        <v>19</v>
      </c>
      <c r="J120" s="13" t="s">
        <v>3259</v>
      </c>
      <c r="K120" s="165" t="s">
        <v>2789</v>
      </c>
      <c r="L120" s="66" t="s">
        <v>109</v>
      </c>
      <c r="M120" s="85">
        <v>2</v>
      </c>
      <c r="N120" s="15">
        <f t="shared" si="29"/>
        <v>0</v>
      </c>
      <c r="O120" s="78">
        <f t="shared" si="37"/>
        <v>0.8</v>
      </c>
      <c r="P120" s="78">
        <f t="shared" si="35"/>
        <v>0</v>
      </c>
      <c r="Q120" s="153">
        <f t="shared" si="36"/>
        <v>0</v>
      </c>
      <c r="R120" s="113"/>
    </row>
    <row r="121" spans="2:18" s="3" customFormat="1" ht="27.95" customHeight="1">
      <c r="B121" s="236"/>
      <c r="C121" s="241"/>
      <c r="D121" s="20"/>
      <c r="E121" s="21"/>
      <c r="F121" s="31"/>
      <c r="G121" s="14" t="s">
        <v>13</v>
      </c>
      <c r="H121" s="15">
        <v>0.4</v>
      </c>
      <c r="I121" s="16" t="s">
        <v>2783</v>
      </c>
      <c r="J121" s="13" t="s">
        <v>3225</v>
      </c>
      <c r="K121" s="165" t="s">
        <v>2911</v>
      </c>
      <c r="L121" s="287" t="s">
        <v>3306</v>
      </c>
      <c r="M121" s="85">
        <f t="shared" si="38"/>
        <v>2</v>
      </c>
      <c r="N121" s="15">
        <f t="shared" si="29"/>
        <v>0.99</v>
      </c>
      <c r="O121" s="78">
        <f t="shared" si="37"/>
        <v>0</v>
      </c>
      <c r="P121" s="78">
        <f t="shared" si="35"/>
        <v>0.79200000000000004</v>
      </c>
      <c r="Q121" s="153">
        <f t="shared" si="36"/>
        <v>8.0000000000000071E-3</v>
      </c>
      <c r="R121" s="113"/>
    </row>
    <row r="122" spans="2:18" s="3" customFormat="1" ht="27.95" customHeight="1">
      <c r="B122" s="236"/>
      <c r="C122" s="241"/>
      <c r="D122" s="22"/>
      <c r="E122" s="23"/>
      <c r="F122" s="24"/>
      <c r="G122" s="14" t="s">
        <v>14</v>
      </c>
      <c r="H122" s="15">
        <v>0.2</v>
      </c>
      <c r="I122" s="16" t="s">
        <v>19</v>
      </c>
      <c r="J122" s="13" t="s">
        <v>3247</v>
      </c>
      <c r="K122" s="165" t="s">
        <v>3256</v>
      </c>
      <c r="L122" s="66" t="s">
        <v>2794</v>
      </c>
      <c r="M122" s="85">
        <f t="shared" si="38"/>
        <v>2</v>
      </c>
      <c r="N122" s="15">
        <f t="shared" si="29"/>
        <v>0</v>
      </c>
      <c r="O122" s="78">
        <f t="shared" si="37"/>
        <v>0.4</v>
      </c>
      <c r="P122" s="78">
        <f t="shared" si="35"/>
        <v>0</v>
      </c>
      <c r="Q122" s="153">
        <f t="shared" si="36"/>
        <v>0</v>
      </c>
      <c r="R122" s="113"/>
    </row>
    <row r="123" spans="2:18" s="3" customFormat="1" ht="27.95" customHeight="1">
      <c r="B123" s="236"/>
      <c r="C123" s="241"/>
      <c r="D123" s="17" t="s">
        <v>3209</v>
      </c>
      <c r="E123" s="18" t="s">
        <v>24</v>
      </c>
      <c r="F123" s="19" t="s">
        <v>3121</v>
      </c>
      <c r="G123" s="14" t="s">
        <v>12</v>
      </c>
      <c r="H123" s="15">
        <v>0.8</v>
      </c>
      <c r="I123" s="16" t="s">
        <v>3255</v>
      </c>
      <c r="J123" s="13" t="s">
        <v>3221</v>
      </c>
      <c r="K123" s="165" t="s">
        <v>3260</v>
      </c>
      <c r="L123" s="166" t="s">
        <v>3306</v>
      </c>
      <c r="M123" s="85">
        <v>0.2</v>
      </c>
      <c r="N123" s="15">
        <f t="shared" si="29"/>
        <v>0.99</v>
      </c>
      <c r="O123" s="78">
        <f t="shared" si="37"/>
        <v>0</v>
      </c>
      <c r="P123" s="78">
        <f t="shared" si="35"/>
        <v>0.15840000000000004</v>
      </c>
      <c r="Q123" s="153">
        <f t="shared" si="36"/>
        <v>1.6000000000000018E-3</v>
      </c>
      <c r="R123" s="238"/>
    </row>
    <row r="124" spans="2:18" s="3" customFormat="1" ht="27.95" customHeight="1">
      <c r="B124" s="236"/>
      <c r="C124" s="241"/>
      <c r="D124" s="20"/>
      <c r="E124" s="21"/>
      <c r="F124" s="31"/>
      <c r="G124" s="14" t="s">
        <v>13</v>
      </c>
      <c r="H124" s="15">
        <v>0.1</v>
      </c>
      <c r="I124" s="16" t="s">
        <v>3255</v>
      </c>
      <c r="J124" s="13" t="s">
        <v>3221</v>
      </c>
      <c r="K124" s="165" t="s">
        <v>3260</v>
      </c>
      <c r="L124" s="166" t="s">
        <v>3306</v>
      </c>
      <c r="M124" s="85">
        <f t="shared" ref="M124:M125" si="39">M123</f>
        <v>0.2</v>
      </c>
      <c r="N124" s="15">
        <f t="shared" si="29"/>
        <v>0.99</v>
      </c>
      <c r="O124" s="78">
        <f t="shared" si="37"/>
        <v>0</v>
      </c>
      <c r="P124" s="78">
        <f t="shared" si="35"/>
        <v>1.9800000000000005E-2</v>
      </c>
      <c r="Q124" s="153">
        <f t="shared" si="36"/>
        <v>2.0000000000000023E-4</v>
      </c>
      <c r="R124" s="238"/>
    </row>
    <row r="125" spans="2:18" s="3" customFormat="1" ht="27.95" customHeight="1">
      <c r="B125" s="236"/>
      <c r="C125" s="241"/>
      <c r="D125" s="22"/>
      <c r="E125" s="23"/>
      <c r="F125" s="24"/>
      <c r="G125" s="14" t="s">
        <v>14</v>
      </c>
      <c r="H125" s="15">
        <v>0.1</v>
      </c>
      <c r="I125" s="16" t="s">
        <v>3255</v>
      </c>
      <c r="J125" s="13" t="s">
        <v>3261</v>
      </c>
      <c r="K125" s="165" t="s">
        <v>3260</v>
      </c>
      <c r="L125" s="166" t="s">
        <v>3306</v>
      </c>
      <c r="M125" s="85">
        <f t="shared" si="39"/>
        <v>0.2</v>
      </c>
      <c r="N125" s="15">
        <f t="shared" si="29"/>
        <v>0.99</v>
      </c>
      <c r="O125" s="78">
        <f t="shared" si="37"/>
        <v>0</v>
      </c>
      <c r="P125" s="78">
        <f t="shared" si="35"/>
        <v>1.9800000000000005E-2</v>
      </c>
      <c r="Q125" s="153">
        <f t="shared" si="36"/>
        <v>2.0000000000000023E-4</v>
      </c>
      <c r="R125" s="238"/>
    </row>
    <row r="126" spans="2:18" s="3" customFormat="1" ht="27.95" customHeight="1">
      <c r="B126" s="236"/>
      <c r="C126" s="241"/>
      <c r="D126" s="17" t="s">
        <v>3210</v>
      </c>
      <c r="E126" s="18" t="s">
        <v>24</v>
      </c>
      <c r="F126" s="19" t="s">
        <v>3279</v>
      </c>
      <c r="G126" s="14" t="s">
        <v>12</v>
      </c>
      <c r="H126" s="15">
        <v>0.8</v>
      </c>
      <c r="I126" s="16" t="s">
        <v>19</v>
      </c>
      <c r="J126" s="13" t="s">
        <v>3280</v>
      </c>
      <c r="K126" s="165" t="s">
        <v>3227</v>
      </c>
      <c r="L126" s="288" t="s">
        <v>109</v>
      </c>
      <c r="M126" s="85">
        <v>0.2</v>
      </c>
      <c r="N126" s="15">
        <f t="shared" si="29"/>
        <v>0</v>
      </c>
      <c r="O126" s="78">
        <f t="shared" si="37"/>
        <v>0.16000000000000003</v>
      </c>
      <c r="P126" s="78">
        <f t="shared" si="35"/>
        <v>0</v>
      </c>
      <c r="Q126" s="153">
        <f t="shared" si="36"/>
        <v>0</v>
      </c>
      <c r="R126" s="238"/>
    </row>
    <row r="127" spans="2:18" s="3" customFormat="1" ht="27.95" customHeight="1">
      <c r="B127" s="236"/>
      <c r="C127" s="241"/>
      <c r="D127" s="20"/>
      <c r="E127" s="21"/>
      <c r="F127" s="31"/>
      <c r="G127" s="14" t="s">
        <v>13</v>
      </c>
      <c r="H127" s="15">
        <v>0.1</v>
      </c>
      <c r="I127" s="16" t="s">
        <v>3231</v>
      </c>
      <c r="J127" s="13" t="s">
        <v>3221</v>
      </c>
      <c r="K127" s="165" t="s">
        <v>3223</v>
      </c>
      <c r="L127" s="166" t="s">
        <v>3306</v>
      </c>
      <c r="M127" s="85">
        <f t="shared" ref="M127:M131" si="40">M126</f>
        <v>0.2</v>
      </c>
      <c r="N127" s="15">
        <f t="shared" si="29"/>
        <v>0.99</v>
      </c>
      <c r="O127" s="78">
        <f t="shared" si="37"/>
        <v>0</v>
      </c>
      <c r="P127" s="78">
        <f t="shared" si="35"/>
        <v>1.9800000000000005E-2</v>
      </c>
      <c r="Q127" s="153">
        <f t="shared" si="36"/>
        <v>2.0000000000000023E-4</v>
      </c>
      <c r="R127" s="238"/>
    </row>
    <row r="128" spans="2:18" s="3" customFormat="1" ht="27.95" customHeight="1">
      <c r="B128" s="236"/>
      <c r="C128" s="241"/>
      <c r="D128" s="22"/>
      <c r="E128" s="23"/>
      <c r="F128" s="24"/>
      <c r="G128" s="14" t="s">
        <v>14</v>
      </c>
      <c r="H128" s="15">
        <v>0.1</v>
      </c>
      <c r="I128" s="16" t="s">
        <v>3226</v>
      </c>
      <c r="J128" s="13" t="s">
        <v>3280</v>
      </c>
      <c r="K128" s="165" t="s">
        <v>3227</v>
      </c>
      <c r="L128" s="288" t="s">
        <v>109</v>
      </c>
      <c r="M128" s="85">
        <f t="shared" si="40"/>
        <v>0.2</v>
      </c>
      <c r="N128" s="15">
        <f t="shared" si="29"/>
        <v>0</v>
      </c>
      <c r="O128" s="78">
        <f t="shared" si="37"/>
        <v>2.0000000000000004E-2</v>
      </c>
      <c r="P128" s="78">
        <f t="shared" si="35"/>
        <v>0</v>
      </c>
      <c r="Q128" s="153">
        <f t="shared" si="36"/>
        <v>0</v>
      </c>
      <c r="R128" s="238"/>
    </row>
    <row r="129" spans="2:18" s="3" customFormat="1" ht="27.95" customHeight="1">
      <c r="B129" s="236"/>
      <c r="C129" s="241"/>
      <c r="D129" s="17" t="s">
        <v>3211</v>
      </c>
      <c r="E129" s="18" t="s">
        <v>24</v>
      </c>
      <c r="F129" s="19" t="s">
        <v>3279</v>
      </c>
      <c r="G129" s="14" t="s">
        <v>12</v>
      </c>
      <c r="H129" s="15">
        <v>0.8</v>
      </c>
      <c r="I129" s="16" t="s">
        <v>19</v>
      </c>
      <c r="J129" s="13" t="s">
        <v>3280</v>
      </c>
      <c r="K129" s="165" t="s">
        <v>3227</v>
      </c>
      <c r="L129" s="288" t="s">
        <v>109</v>
      </c>
      <c r="M129" s="85">
        <v>0.2</v>
      </c>
      <c r="N129" s="15">
        <f t="shared" si="29"/>
        <v>0</v>
      </c>
      <c r="O129" s="78">
        <f t="shared" si="37"/>
        <v>0.16000000000000003</v>
      </c>
      <c r="P129" s="78">
        <f t="shared" si="35"/>
        <v>0</v>
      </c>
      <c r="Q129" s="153">
        <f t="shared" si="36"/>
        <v>0</v>
      </c>
      <c r="R129" s="238"/>
    </row>
    <row r="130" spans="2:18" s="3" customFormat="1" ht="27.95" customHeight="1">
      <c r="B130" s="236"/>
      <c r="C130" s="241"/>
      <c r="D130" s="20"/>
      <c r="E130" s="21"/>
      <c r="F130" s="31"/>
      <c r="G130" s="14" t="s">
        <v>13</v>
      </c>
      <c r="H130" s="15">
        <v>0.1</v>
      </c>
      <c r="I130" s="16" t="s">
        <v>3231</v>
      </c>
      <c r="J130" s="13" t="s">
        <v>3221</v>
      </c>
      <c r="K130" s="165" t="s">
        <v>3223</v>
      </c>
      <c r="L130" s="166" t="s">
        <v>3306</v>
      </c>
      <c r="M130" s="85">
        <f t="shared" si="40"/>
        <v>0.2</v>
      </c>
      <c r="N130" s="15">
        <f t="shared" si="29"/>
        <v>0.99</v>
      </c>
      <c r="O130" s="78">
        <f t="shared" si="37"/>
        <v>0</v>
      </c>
      <c r="P130" s="78">
        <f t="shared" si="35"/>
        <v>1.9800000000000005E-2</v>
      </c>
      <c r="Q130" s="153">
        <f t="shared" si="36"/>
        <v>2.0000000000000023E-4</v>
      </c>
      <c r="R130" s="238"/>
    </row>
    <row r="131" spans="2:18" s="3" customFormat="1" ht="27.95" customHeight="1">
      <c r="B131" s="236"/>
      <c r="C131" s="241"/>
      <c r="D131" s="22"/>
      <c r="E131" s="23"/>
      <c r="F131" s="24"/>
      <c r="G131" s="14" t="s">
        <v>14</v>
      </c>
      <c r="H131" s="15">
        <v>0.1</v>
      </c>
      <c r="I131" s="16" t="s">
        <v>3226</v>
      </c>
      <c r="J131" s="13" t="s">
        <v>3280</v>
      </c>
      <c r="K131" s="165" t="s">
        <v>3227</v>
      </c>
      <c r="L131" s="288" t="s">
        <v>109</v>
      </c>
      <c r="M131" s="85">
        <f t="shared" si="40"/>
        <v>0.2</v>
      </c>
      <c r="N131" s="15">
        <f t="shared" si="29"/>
        <v>0</v>
      </c>
      <c r="O131" s="78">
        <f t="shared" si="37"/>
        <v>2.0000000000000004E-2</v>
      </c>
      <c r="P131" s="78">
        <f t="shared" si="35"/>
        <v>0</v>
      </c>
      <c r="Q131" s="153">
        <f t="shared" si="36"/>
        <v>0</v>
      </c>
      <c r="R131" s="238"/>
    </row>
    <row r="132" spans="2:18" s="3" customFormat="1" ht="27.95" customHeight="1">
      <c r="B132" s="236"/>
      <c r="C132" s="241"/>
      <c r="D132" s="17" t="s">
        <v>3285</v>
      </c>
      <c r="E132" s="18" t="s">
        <v>22</v>
      </c>
      <c r="F132" s="19" t="s">
        <v>3282</v>
      </c>
      <c r="G132" s="14" t="s">
        <v>12</v>
      </c>
      <c r="H132" s="15">
        <v>0.4</v>
      </c>
      <c r="I132" s="16" t="s">
        <v>19</v>
      </c>
      <c r="J132" s="13" t="s">
        <v>80</v>
      </c>
      <c r="K132" s="165" t="s">
        <v>18</v>
      </c>
      <c r="L132" s="66" t="s">
        <v>109</v>
      </c>
      <c r="M132" s="85">
        <v>2</v>
      </c>
      <c r="N132" s="15">
        <f t="shared" si="29"/>
        <v>0</v>
      </c>
      <c r="O132" s="78">
        <f t="shared" si="37"/>
        <v>0.8</v>
      </c>
      <c r="P132" s="78">
        <f t="shared" si="35"/>
        <v>0</v>
      </c>
      <c r="Q132" s="153">
        <f t="shared" si="36"/>
        <v>0</v>
      </c>
      <c r="R132" s="238"/>
    </row>
    <row r="133" spans="2:18" s="3" customFormat="1" ht="27.95" customHeight="1">
      <c r="B133" s="236"/>
      <c r="C133" s="241"/>
      <c r="D133" s="20"/>
      <c r="E133" s="21"/>
      <c r="F133" s="31"/>
      <c r="G133" s="14" t="s">
        <v>13</v>
      </c>
      <c r="H133" s="15">
        <v>0.4</v>
      </c>
      <c r="I133" s="16" t="s">
        <v>25</v>
      </c>
      <c r="J133" s="13" t="s">
        <v>3221</v>
      </c>
      <c r="K133" s="165" t="s">
        <v>28</v>
      </c>
      <c r="L133" s="166" t="s">
        <v>3306</v>
      </c>
      <c r="M133" s="85">
        <f t="shared" ref="M133:M134" si="41">M132</f>
        <v>2</v>
      </c>
      <c r="N133" s="15">
        <f t="shared" si="29"/>
        <v>0.99</v>
      </c>
      <c r="O133" s="78">
        <f t="shared" si="37"/>
        <v>0</v>
      </c>
      <c r="P133" s="78">
        <f t="shared" si="35"/>
        <v>0.79200000000000004</v>
      </c>
      <c r="Q133" s="153">
        <f t="shared" si="36"/>
        <v>8.0000000000000071E-3</v>
      </c>
      <c r="R133" s="238"/>
    </row>
    <row r="134" spans="2:18" s="3" customFormat="1" ht="27.95" customHeight="1">
      <c r="B134" s="236"/>
      <c r="C134" s="241"/>
      <c r="D134" s="22"/>
      <c r="E134" s="23"/>
      <c r="F134" s="24"/>
      <c r="G134" s="14" t="s">
        <v>14</v>
      </c>
      <c r="H134" s="15">
        <v>0.2</v>
      </c>
      <c r="I134" s="16" t="s">
        <v>19</v>
      </c>
      <c r="J134" s="13" t="s">
        <v>80</v>
      </c>
      <c r="K134" s="165" t="s">
        <v>18</v>
      </c>
      <c r="L134" s="66" t="s">
        <v>109</v>
      </c>
      <c r="M134" s="85">
        <f t="shared" si="41"/>
        <v>2</v>
      </c>
      <c r="N134" s="15">
        <f t="shared" si="29"/>
        <v>0</v>
      </c>
      <c r="O134" s="78">
        <f t="shared" si="37"/>
        <v>0.4</v>
      </c>
      <c r="P134" s="78">
        <f t="shared" si="35"/>
        <v>0</v>
      </c>
      <c r="Q134" s="153">
        <f t="shared" si="36"/>
        <v>0</v>
      </c>
      <c r="R134" s="238"/>
    </row>
    <row r="135" spans="2:18" s="3" customFormat="1" ht="27.95" customHeight="1">
      <c r="B135" s="236"/>
      <c r="C135" s="241"/>
      <c r="D135" s="17" t="s">
        <v>33</v>
      </c>
      <c r="E135" s="18" t="s">
        <v>24</v>
      </c>
      <c r="F135" s="19" t="s">
        <v>3279</v>
      </c>
      <c r="G135" s="14" t="s">
        <v>12</v>
      </c>
      <c r="H135" s="15">
        <v>0.8</v>
      </c>
      <c r="I135" s="16" t="s">
        <v>19</v>
      </c>
      <c r="J135" s="13" t="s">
        <v>3280</v>
      </c>
      <c r="K135" s="165" t="s">
        <v>3227</v>
      </c>
      <c r="L135" s="288" t="s">
        <v>109</v>
      </c>
      <c r="M135" s="85">
        <v>0.2</v>
      </c>
      <c r="N135" s="15">
        <f t="shared" si="29"/>
        <v>0</v>
      </c>
      <c r="O135" s="78">
        <f t="shared" si="37"/>
        <v>0.16000000000000003</v>
      </c>
      <c r="P135" s="78">
        <f t="shared" si="35"/>
        <v>0</v>
      </c>
      <c r="Q135" s="153">
        <f t="shared" si="36"/>
        <v>0</v>
      </c>
      <c r="R135" s="238"/>
    </row>
    <row r="136" spans="2:18" s="3" customFormat="1" ht="27.95" customHeight="1">
      <c r="B136" s="236"/>
      <c r="C136" s="241"/>
      <c r="D136" s="20"/>
      <c r="E136" s="21"/>
      <c r="F136" s="31"/>
      <c r="G136" s="14" t="s">
        <v>13</v>
      </c>
      <c r="H136" s="15">
        <v>0.1</v>
      </c>
      <c r="I136" s="16" t="s">
        <v>3231</v>
      </c>
      <c r="J136" s="13" t="s">
        <v>3221</v>
      </c>
      <c r="K136" s="165" t="s">
        <v>3223</v>
      </c>
      <c r="L136" s="166" t="s">
        <v>3306</v>
      </c>
      <c r="M136" s="85">
        <f t="shared" ref="M136:M140" si="42">M135</f>
        <v>0.2</v>
      </c>
      <c r="N136" s="15">
        <f t="shared" si="29"/>
        <v>0.99</v>
      </c>
      <c r="O136" s="78">
        <f t="shared" si="37"/>
        <v>0</v>
      </c>
      <c r="P136" s="78">
        <f t="shared" si="35"/>
        <v>1.9800000000000005E-2</v>
      </c>
      <c r="Q136" s="153">
        <f t="shared" si="36"/>
        <v>2.0000000000000023E-4</v>
      </c>
      <c r="R136" s="238"/>
    </row>
    <row r="137" spans="2:18" s="3" customFormat="1" ht="27.95" customHeight="1">
      <c r="B137" s="236"/>
      <c r="C137" s="241"/>
      <c r="D137" s="22"/>
      <c r="E137" s="23"/>
      <c r="F137" s="24"/>
      <c r="G137" s="14" t="s">
        <v>14</v>
      </c>
      <c r="H137" s="15">
        <v>0.1</v>
      </c>
      <c r="I137" s="16" t="s">
        <v>3226</v>
      </c>
      <c r="J137" s="13" t="s">
        <v>3280</v>
      </c>
      <c r="K137" s="165" t="s">
        <v>3227</v>
      </c>
      <c r="L137" s="288" t="s">
        <v>109</v>
      </c>
      <c r="M137" s="85">
        <f t="shared" si="42"/>
        <v>0.2</v>
      </c>
      <c r="N137" s="15">
        <f t="shared" si="29"/>
        <v>0</v>
      </c>
      <c r="O137" s="78">
        <f t="shared" si="37"/>
        <v>2.0000000000000004E-2</v>
      </c>
      <c r="P137" s="78">
        <f t="shared" si="35"/>
        <v>0</v>
      </c>
      <c r="Q137" s="153">
        <f t="shared" si="36"/>
        <v>0</v>
      </c>
      <c r="R137" s="238"/>
    </row>
    <row r="138" spans="2:18" s="3" customFormat="1" ht="27.95" customHeight="1">
      <c r="B138" s="236"/>
      <c r="C138" s="241"/>
      <c r="D138" s="17" t="s">
        <v>3286</v>
      </c>
      <c r="E138" s="18" t="s">
        <v>24</v>
      </c>
      <c r="F138" s="19" t="s">
        <v>3279</v>
      </c>
      <c r="G138" s="14" t="s">
        <v>12</v>
      </c>
      <c r="H138" s="15">
        <v>0.8</v>
      </c>
      <c r="I138" s="16" t="s">
        <v>19</v>
      </c>
      <c r="J138" s="13" t="s">
        <v>3280</v>
      </c>
      <c r="K138" s="165" t="s">
        <v>3227</v>
      </c>
      <c r="L138" s="288" t="s">
        <v>109</v>
      </c>
      <c r="M138" s="85">
        <v>0.2</v>
      </c>
      <c r="N138" s="15">
        <f t="shared" si="29"/>
        <v>0</v>
      </c>
      <c r="O138" s="78">
        <f t="shared" si="37"/>
        <v>0.16000000000000003</v>
      </c>
      <c r="P138" s="78">
        <f t="shared" si="35"/>
        <v>0</v>
      </c>
      <c r="Q138" s="153">
        <f t="shared" si="36"/>
        <v>0</v>
      </c>
      <c r="R138" s="238"/>
    </row>
    <row r="139" spans="2:18" s="3" customFormat="1" ht="27.95" customHeight="1">
      <c r="B139" s="236"/>
      <c r="C139" s="241"/>
      <c r="D139" s="20"/>
      <c r="E139" s="21"/>
      <c r="F139" s="31"/>
      <c r="G139" s="14" t="s">
        <v>13</v>
      </c>
      <c r="H139" s="15">
        <v>0.1</v>
      </c>
      <c r="I139" s="16" t="s">
        <v>3231</v>
      </c>
      <c r="J139" s="13" t="s">
        <v>3221</v>
      </c>
      <c r="K139" s="165" t="s">
        <v>3223</v>
      </c>
      <c r="L139" s="166" t="s">
        <v>3306</v>
      </c>
      <c r="M139" s="85">
        <f t="shared" si="42"/>
        <v>0.2</v>
      </c>
      <c r="N139" s="15">
        <f t="shared" si="29"/>
        <v>0.99</v>
      </c>
      <c r="O139" s="78">
        <f t="shared" si="37"/>
        <v>0</v>
      </c>
      <c r="P139" s="78">
        <f t="shared" si="35"/>
        <v>1.9800000000000005E-2</v>
      </c>
      <c r="Q139" s="153">
        <f t="shared" si="36"/>
        <v>2.0000000000000023E-4</v>
      </c>
      <c r="R139" s="238"/>
    </row>
    <row r="140" spans="2:18" s="3" customFormat="1" ht="27.95" customHeight="1">
      <c r="B140" s="236"/>
      <c r="C140" s="241"/>
      <c r="D140" s="22"/>
      <c r="E140" s="23"/>
      <c r="F140" s="24"/>
      <c r="G140" s="14" t="s">
        <v>14</v>
      </c>
      <c r="H140" s="15">
        <v>0.1</v>
      </c>
      <c r="I140" s="16" t="s">
        <v>3226</v>
      </c>
      <c r="J140" s="13" t="s">
        <v>3280</v>
      </c>
      <c r="K140" s="165" t="s">
        <v>3227</v>
      </c>
      <c r="L140" s="288" t="s">
        <v>109</v>
      </c>
      <c r="M140" s="85">
        <f t="shared" si="42"/>
        <v>0.2</v>
      </c>
      <c r="N140" s="15">
        <f t="shared" si="29"/>
        <v>0</v>
      </c>
      <c r="O140" s="78">
        <f t="shared" si="37"/>
        <v>2.0000000000000004E-2</v>
      </c>
      <c r="P140" s="78">
        <f t="shared" si="35"/>
        <v>0</v>
      </c>
      <c r="Q140" s="153">
        <f t="shared" si="36"/>
        <v>0</v>
      </c>
      <c r="R140" s="238"/>
    </row>
    <row r="141" spans="2:18" s="3" customFormat="1" ht="27.95" customHeight="1">
      <c r="B141" s="236"/>
      <c r="C141" s="241"/>
      <c r="D141" s="17" t="s">
        <v>3287</v>
      </c>
      <c r="E141" s="18" t="s">
        <v>22</v>
      </c>
      <c r="F141" s="19" t="s">
        <v>3282</v>
      </c>
      <c r="G141" s="14" t="s">
        <v>12</v>
      </c>
      <c r="H141" s="15">
        <v>0.4</v>
      </c>
      <c r="I141" s="16" t="s">
        <v>19</v>
      </c>
      <c r="J141" s="13" t="s">
        <v>80</v>
      </c>
      <c r="K141" s="165" t="s">
        <v>18</v>
      </c>
      <c r="L141" s="66" t="s">
        <v>109</v>
      </c>
      <c r="M141" s="85">
        <v>2</v>
      </c>
      <c r="N141" s="15">
        <f t="shared" si="29"/>
        <v>0</v>
      </c>
      <c r="O141" s="78">
        <f t="shared" si="37"/>
        <v>0.8</v>
      </c>
      <c r="P141" s="78">
        <f t="shared" si="35"/>
        <v>0</v>
      </c>
      <c r="Q141" s="153">
        <f t="shared" si="36"/>
        <v>0</v>
      </c>
      <c r="R141" s="238"/>
    </row>
    <row r="142" spans="2:18" s="3" customFormat="1" ht="27.95" customHeight="1">
      <c r="B142" s="236"/>
      <c r="C142" s="241"/>
      <c r="D142" s="20"/>
      <c r="E142" s="21"/>
      <c r="F142" s="31"/>
      <c r="G142" s="14" t="s">
        <v>13</v>
      </c>
      <c r="H142" s="15">
        <v>0.4</v>
      </c>
      <c r="I142" s="16" t="s">
        <v>25</v>
      </c>
      <c r="J142" s="13" t="s">
        <v>3221</v>
      </c>
      <c r="K142" s="165" t="s">
        <v>28</v>
      </c>
      <c r="L142" s="166" t="s">
        <v>3306</v>
      </c>
      <c r="M142" s="85">
        <f t="shared" ref="M142:M143" si="43">M141</f>
        <v>2</v>
      </c>
      <c r="N142" s="15">
        <f t="shared" si="29"/>
        <v>0.99</v>
      </c>
      <c r="O142" s="78">
        <f t="shared" si="37"/>
        <v>0</v>
      </c>
      <c r="P142" s="78">
        <f t="shared" si="35"/>
        <v>0.79200000000000004</v>
      </c>
      <c r="Q142" s="153">
        <f t="shared" si="36"/>
        <v>8.0000000000000071E-3</v>
      </c>
      <c r="R142" s="238"/>
    </row>
    <row r="143" spans="2:18" s="3" customFormat="1" ht="27.95" customHeight="1">
      <c r="B143" s="236"/>
      <c r="C143" s="241"/>
      <c r="D143" s="22"/>
      <c r="E143" s="23"/>
      <c r="F143" s="24"/>
      <c r="G143" s="14" t="s">
        <v>14</v>
      </c>
      <c r="H143" s="15">
        <v>0.2</v>
      </c>
      <c r="I143" s="16" t="s">
        <v>19</v>
      </c>
      <c r="J143" s="13" t="s">
        <v>80</v>
      </c>
      <c r="K143" s="165" t="s">
        <v>18</v>
      </c>
      <c r="L143" s="66" t="s">
        <v>109</v>
      </c>
      <c r="M143" s="85">
        <f t="shared" si="43"/>
        <v>2</v>
      </c>
      <c r="N143" s="15">
        <f t="shared" si="29"/>
        <v>0</v>
      </c>
      <c r="O143" s="78">
        <f t="shared" si="37"/>
        <v>0.4</v>
      </c>
      <c r="P143" s="78">
        <f t="shared" si="35"/>
        <v>0</v>
      </c>
      <c r="Q143" s="153">
        <f t="shared" si="36"/>
        <v>0</v>
      </c>
      <c r="R143" s="238"/>
    </row>
    <row r="144" spans="2:18" s="3" customFormat="1" ht="27.95" customHeight="1">
      <c r="B144" s="236"/>
      <c r="C144" s="241"/>
      <c r="D144" s="17" t="s">
        <v>3212</v>
      </c>
      <c r="E144" s="18" t="s">
        <v>24</v>
      </c>
      <c r="F144" s="19" t="s">
        <v>3126</v>
      </c>
      <c r="G144" s="14" t="s">
        <v>12</v>
      </c>
      <c r="H144" s="15">
        <v>0.8</v>
      </c>
      <c r="I144" s="16" t="s">
        <v>25</v>
      </c>
      <c r="J144" s="13" t="s">
        <v>3288</v>
      </c>
      <c r="K144" s="165" t="s">
        <v>3289</v>
      </c>
      <c r="L144" s="166" t="s">
        <v>3306</v>
      </c>
      <c r="M144" s="85">
        <v>0.2</v>
      </c>
      <c r="N144" s="15">
        <f t="shared" si="29"/>
        <v>0.99</v>
      </c>
      <c r="O144" s="78">
        <f t="shared" si="37"/>
        <v>0</v>
      </c>
      <c r="P144" s="78">
        <f t="shared" si="35"/>
        <v>0.15840000000000004</v>
      </c>
      <c r="Q144" s="153">
        <f t="shared" si="36"/>
        <v>1.6000000000000018E-3</v>
      </c>
      <c r="R144" s="238"/>
    </row>
    <row r="145" spans="2:18" s="3" customFormat="1" ht="27.95" customHeight="1">
      <c r="B145" s="236"/>
      <c r="C145" s="241"/>
      <c r="D145" s="20"/>
      <c r="E145" s="21"/>
      <c r="F145" s="31"/>
      <c r="G145" s="14" t="s">
        <v>13</v>
      </c>
      <c r="H145" s="15">
        <v>0.1</v>
      </c>
      <c r="I145" s="16" t="s">
        <v>3290</v>
      </c>
      <c r="J145" s="13" t="s">
        <v>80</v>
      </c>
      <c r="K145" s="165" t="s">
        <v>18</v>
      </c>
      <c r="L145" s="66" t="s">
        <v>109</v>
      </c>
      <c r="M145" s="85">
        <f t="shared" ref="M145:M152" si="44">M144</f>
        <v>0.2</v>
      </c>
      <c r="N145" s="15">
        <f t="shared" si="29"/>
        <v>0</v>
      </c>
      <c r="O145" s="78">
        <f t="shared" si="37"/>
        <v>2.0000000000000004E-2</v>
      </c>
      <c r="P145" s="78">
        <f t="shared" si="35"/>
        <v>0</v>
      </c>
      <c r="Q145" s="153">
        <f t="shared" si="36"/>
        <v>0</v>
      </c>
      <c r="R145" s="238"/>
    </row>
    <row r="146" spans="2:18" s="3" customFormat="1" ht="27.95" customHeight="1">
      <c r="B146" s="236"/>
      <c r="C146" s="241"/>
      <c r="D146" s="22"/>
      <c r="E146" s="23"/>
      <c r="F146" s="24"/>
      <c r="G146" s="14" t="s">
        <v>14</v>
      </c>
      <c r="H146" s="15">
        <v>0.1</v>
      </c>
      <c r="I146" s="16" t="s">
        <v>3290</v>
      </c>
      <c r="J146" s="13" t="s">
        <v>3291</v>
      </c>
      <c r="K146" s="165" t="s">
        <v>18</v>
      </c>
      <c r="L146" s="66" t="s">
        <v>3292</v>
      </c>
      <c r="M146" s="85">
        <f t="shared" si="44"/>
        <v>0.2</v>
      </c>
      <c r="N146" s="15">
        <f t="shared" si="29"/>
        <v>0</v>
      </c>
      <c r="O146" s="78">
        <f t="shared" si="37"/>
        <v>2.0000000000000004E-2</v>
      </c>
      <c r="P146" s="78">
        <f t="shared" si="35"/>
        <v>0</v>
      </c>
      <c r="Q146" s="153">
        <f t="shared" si="36"/>
        <v>0</v>
      </c>
      <c r="R146" s="238"/>
    </row>
    <row r="147" spans="2:18" s="3" customFormat="1" ht="27.95" customHeight="1">
      <c r="B147" s="236"/>
      <c r="C147" s="241"/>
      <c r="D147" s="17" t="s">
        <v>3213</v>
      </c>
      <c r="E147" s="18" t="s">
        <v>24</v>
      </c>
      <c r="F147" s="19" t="s">
        <v>3126</v>
      </c>
      <c r="G147" s="14" t="s">
        <v>12</v>
      </c>
      <c r="H147" s="15">
        <v>0.8</v>
      </c>
      <c r="I147" s="16" t="s">
        <v>19</v>
      </c>
      <c r="J147" s="13" t="s">
        <v>80</v>
      </c>
      <c r="K147" s="165" t="s">
        <v>18</v>
      </c>
      <c r="L147" s="166" t="s">
        <v>3292</v>
      </c>
      <c r="M147" s="85">
        <v>0.2</v>
      </c>
      <c r="N147" s="15">
        <f t="shared" si="29"/>
        <v>0</v>
      </c>
      <c r="O147" s="78">
        <f t="shared" si="37"/>
        <v>0.16000000000000003</v>
      </c>
      <c r="P147" s="78">
        <f t="shared" si="35"/>
        <v>0</v>
      </c>
      <c r="Q147" s="153">
        <f t="shared" si="36"/>
        <v>0</v>
      </c>
      <c r="R147" s="238"/>
    </row>
    <row r="148" spans="2:18" s="3" customFormat="1" ht="27.95" customHeight="1">
      <c r="B148" s="236"/>
      <c r="C148" s="241"/>
      <c r="D148" s="20"/>
      <c r="E148" s="21"/>
      <c r="F148" s="31"/>
      <c r="G148" s="14" t="s">
        <v>13</v>
      </c>
      <c r="H148" s="15">
        <v>0.1</v>
      </c>
      <c r="I148" s="16" t="s">
        <v>19</v>
      </c>
      <c r="J148" s="13" t="s">
        <v>3291</v>
      </c>
      <c r="K148" s="165" t="s">
        <v>18</v>
      </c>
      <c r="L148" s="66" t="s">
        <v>3292</v>
      </c>
      <c r="M148" s="85">
        <f t="shared" si="44"/>
        <v>0.2</v>
      </c>
      <c r="N148" s="15">
        <f t="shared" si="29"/>
        <v>0</v>
      </c>
      <c r="O148" s="78">
        <f t="shared" si="37"/>
        <v>2.0000000000000004E-2</v>
      </c>
      <c r="P148" s="78">
        <f t="shared" si="35"/>
        <v>0</v>
      </c>
      <c r="Q148" s="153">
        <f t="shared" si="36"/>
        <v>0</v>
      </c>
      <c r="R148" s="238"/>
    </row>
    <row r="149" spans="2:18" s="3" customFormat="1" ht="27.95" customHeight="1">
      <c r="B149" s="236"/>
      <c r="C149" s="241"/>
      <c r="D149" s="22"/>
      <c r="E149" s="23"/>
      <c r="F149" s="24"/>
      <c r="G149" s="14" t="s">
        <v>14</v>
      </c>
      <c r="H149" s="15">
        <v>0.1</v>
      </c>
      <c r="I149" s="16" t="s">
        <v>3290</v>
      </c>
      <c r="J149" s="13" t="s">
        <v>3291</v>
      </c>
      <c r="K149" s="165" t="s">
        <v>18</v>
      </c>
      <c r="L149" s="66" t="s">
        <v>109</v>
      </c>
      <c r="M149" s="85">
        <f t="shared" si="44"/>
        <v>0.2</v>
      </c>
      <c r="N149" s="15">
        <f t="shared" si="29"/>
        <v>0</v>
      </c>
      <c r="O149" s="78">
        <f t="shared" si="37"/>
        <v>2.0000000000000004E-2</v>
      </c>
      <c r="P149" s="78">
        <f t="shared" si="35"/>
        <v>0</v>
      </c>
      <c r="Q149" s="153">
        <f t="shared" si="36"/>
        <v>0</v>
      </c>
      <c r="R149" s="238"/>
    </row>
    <row r="150" spans="2:18" s="3" customFormat="1" ht="27.95" customHeight="1">
      <c r="B150" s="236"/>
      <c r="C150" s="241"/>
      <c r="D150" s="17" t="s">
        <v>3214</v>
      </c>
      <c r="E150" s="18" t="s">
        <v>24</v>
      </c>
      <c r="F150" s="19" t="s">
        <v>3126</v>
      </c>
      <c r="G150" s="14" t="s">
        <v>12</v>
      </c>
      <c r="H150" s="15">
        <v>0.8</v>
      </c>
      <c r="I150" s="16" t="s">
        <v>3290</v>
      </c>
      <c r="J150" s="13" t="s">
        <v>80</v>
      </c>
      <c r="K150" s="165" t="s">
        <v>3293</v>
      </c>
      <c r="L150" s="166" t="s">
        <v>109</v>
      </c>
      <c r="M150" s="85">
        <v>0.2</v>
      </c>
      <c r="N150" s="15">
        <f t="shared" si="29"/>
        <v>0</v>
      </c>
      <c r="O150" s="78">
        <f t="shared" si="37"/>
        <v>0.16000000000000003</v>
      </c>
      <c r="P150" s="78">
        <f t="shared" si="35"/>
        <v>0</v>
      </c>
      <c r="Q150" s="153">
        <f t="shared" si="36"/>
        <v>0</v>
      </c>
      <c r="R150" s="238"/>
    </row>
    <row r="151" spans="2:18" s="3" customFormat="1" ht="27.95" customHeight="1">
      <c r="B151" s="236"/>
      <c r="C151" s="241"/>
      <c r="D151" s="20"/>
      <c r="E151" s="21"/>
      <c r="F151" s="31"/>
      <c r="G151" s="14" t="s">
        <v>13</v>
      </c>
      <c r="H151" s="15">
        <v>0.1</v>
      </c>
      <c r="I151" s="16" t="s">
        <v>19</v>
      </c>
      <c r="J151" s="13" t="s">
        <v>3291</v>
      </c>
      <c r="K151" s="165" t="s">
        <v>3293</v>
      </c>
      <c r="L151" s="66" t="s">
        <v>109</v>
      </c>
      <c r="M151" s="85">
        <f t="shared" si="44"/>
        <v>0.2</v>
      </c>
      <c r="N151" s="15">
        <f t="shared" si="29"/>
        <v>0</v>
      </c>
      <c r="O151" s="78">
        <f t="shared" si="37"/>
        <v>2.0000000000000004E-2</v>
      </c>
      <c r="P151" s="78">
        <f t="shared" si="35"/>
        <v>0</v>
      </c>
      <c r="Q151" s="153">
        <f t="shared" si="36"/>
        <v>0</v>
      </c>
      <c r="R151" s="238"/>
    </row>
    <row r="152" spans="2:18" s="3" customFormat="1" ht="27.95" customHeight="1">
      <c r="B152" s="236"/>
      <c r="C152" s="241"/>
      <c r="D152" s="22"/>
      <c r="E152" s="23"/>
      <c r="F152" s="24"/>
      <c r="G152" s="14" t="s">
        <v>14</v>
      </c>
      <c r="H152" s="15">
        <v>0.1</v>
      </c>
      <c r="I152" s="16" t="s">
        <v>19</v>
      </c>
      <c r="J152" s="13" t="s">
        <v>3291</v>
      </c>
      <c r="K152" s="165" t="s">
        <v>18</v>
      </c>
      <c r="L152" s="66" t="s">
        <v>109</v>
      </c>
      <c r="M152" s="85">
        <f t="shared" si="44"/>
        <v>0.2</v>
      </c>
      <c r="N152" s="15">
        <f t="shared" si="29"/>
        <v>0</v>
      </c>
      <c r="O152" s="78">
        <f t="shared" si="37"/>
        <v>2.0000000000000004E-2</v>
      </c>
      <c r="P152" s="78">
        <f t="shared" si="35"/>
        <v>0</v>
      </c>
      <c r="Q152" s="153">
        <f t="shared" si="36"/>
        <v>0</v>
      </c>
      <c r="R152" s="238"/>
    </row>
    <row r="153" spans="2:18" s="3" customFormat="1" ht="27.95" customHeight="1">
      <c r="B153" s="236"/>
      <c r="C153" s="241"/>
      <c r="D153" s="17" t="s">
        <v>3215</v>
      </c>
      <c r="E153" s="18" t="s">
        <v>24</v>
      </c>
      <c r="F153" s="19" t="s">
        <v>3130</v>
      </c>
      <c r="G153" s="14" t="s">
        <v>12</v>
      </c>
      <c r="H153" s="15">
        <v>0.8</v>
      </c>
      <c r="I153" s="16" t="s">
        <v>2783</v>
      </c>
      <c r="J153" s="13" t="s">
        <v>3248</v>
      </c>
      <c r="K153" s="165" t="s">
        <v>28</v>
      </c>
      <c r="L153" s="166" t="s">
        <v>3306</v>
      </c>
      <c r="M153" s="85">
        <v>0.2</v>
      </c>
      <c r="N153" s="15">
        <f t="shared" si="29"/>
        <v>0.99</v>
      </c>
      <c r="O153" s="78">
        <f t="shared" si="37"/>
        <v>0</v>
      </c>
      <c r="P153" s="78">
        <f t="shared" si="35"/>
        <v>0.15840000000000004</v>
      </c>
      <c r="Q153" s="153">
        <f t="shared" si="36"/>
        <v>1.6000000000000018E-3</v>
      </c>
      <c r="R153" s="238"/>
    </row>
    <row r="154" spans="2:18" s="3" customFormat="1" ht="27.95" customHeight="1">
      <c r="B154" s="236"/>
      <c r="C154" s="241"/>
      <c r="D154" s="20"/>
      <c r="E154" s="21"/>
      <c r="F154" s="31"/>
      <c r="G154" s="14" t="s">
        <v>13</v>
      </c>
      <c r="H154" s="15">
        <v>0.1</v>
      </c>
      <c r="I154" s="16" t="s">
        <v>2983</v>
      </c>
      <c r="J154" s="13" t="s">
        <v>3247</v>
      </c>
      <c r="K154" s="165" t="s">
        <v>2789</v>
      </c>
      <c r="L154" s="66" t="s">
        <v>3294</v>
      </c>
      <c r="M154" s="85">
        <f t="shared" ref="M154:M155" si="45">M153</f>
        <v>0.2</v>
      </c>
      <c r="N154" s="15">
        <f t="shared" si="29"/>
        <v>0</v>
      </c>
      <c r="O154" s="78">
        <f t="shared" si="37"/>
        <v>2.0000000000000004E-2</v>
      </c>
      <c r="P154" s="78">
        <f t="shared" si="35"/>
        <v>0</v>
      </c>
      <c r="Q154" s="153">
        <f t="shared" si="36"/>
        <v>0</v>
      </c>
      <c r="R154" s="238"/>
    </row>
    <row r="155" spans="2:18" s="3" customFormat="1" ht="27.95" customHeight="1">
      <c r="B155" s="236"/>
      <c r="C155" s="241"/>
      <c r="D155" s="22"/>
      <c r="E155" s="23"/>
      <c r="F155" s="24"/>
      <c r="G155" s="14" t="s">
        <v>14</v>
      </c>
      <c r="H155" s="15">
        <v>0.1</v>
      </c>
      <c r="I155" s="16" t="s">
        <v>2983</v>
      </c>
      <c r="J155" s="13" t="s">
        <v>3247</v>
      </c>
      <c r="K155" s="165" t="s">
        <v>2789</v>
      </c>
      <c r="L155" s="66" t="s">
        <v>2794</v>
      </c>
      <c r="M155" s="85">
        <f t="shared" si="45"/>
        <v>0.2</v>
      </c>
      <c r="N155" s="15">
        <f t="shared" si="29"/>
        <v>0</v>
      </c>
      <c r="O155" s="78">
        <f t="shared" si="37"/>
        <v>2.0000000000000004E-2</v>
      </c>
      <c r="P155" s="78">
        <f t="shared" si="35"/>
        <v>0</v>
      </c>
      <c r="Q155" s="153">
        <f t="shared" si="36"/>
        <v>0</v>
      </c>
      <c r="R155" s="238"/>
    </row>
    <row r="156" spans="2:18" s="3" customFormat="1" ht="27.95" customHeight="1">
      <c r="B156" s="236"/>
      <c r="C156" s="241"/>
      <c r="D156" s="17" t="s">
        <v>3216</v>
      </c>
      <c r="E156" s="18" t="s">
        <v>22</v>
      </c>
      <c r="F156" s="19" t="s">
        <v>3123</v>
      </c>
      <c r="G156" s="14" t="s">
        <v>12</v>
      </c>
      <c r="H156" s="15">
        <v>0.4</v>
      </c>
      <c r="I156" s="16" t="s">
        <v>19</v>
      </c>
      <c r="J156" s="13" t="s">
        <v>80</v>
      </c>
      <c r="K156" s="165" t="s">
        <v>18</v>
      </c>
      <c r="L156" s="66" t="s">
        <v>109</v>
      </c>
      <c r="M156" s="85">
        <v>2</v>
      </c>
      <c r="N156" s="15">
        <f t="shared" si="29"/>
        <v>0</v>
      </c>
      <c r="O156" s="78">
        <f t="shared" si="37"/>
        <v>0.8</v>
      </c>
      <c r="P156" s="78">
        <f t="shared" si="35"/>
        <v>0</v>
      </c>
      <c r="Q156" s="153">
        <f t="shared" si="36"/>
        <v>0</v>
      </c>
      <c r="R156" s="113"/>
    </row>
    <row r="157" spans="2:18" s="3" customFormat="1" ht="27.95" customHeight="1">
      <c r="B157" s="236"/>
      <c r="C157" s="241"/>
      <c r="D157" s="20"/>
      <c r="E157" s="21"/>
      <c r="F157" s="31"/>
      <c r="G157" s="14" t="s">
        <v>13</v>
      </c>
      <c r="H157" s="15">
        <v>0.4</v>
      </c>
      <c r="I157" s="16" t="s">
        <v>25</v>
      </c>
      <c r="J157" s="13" t="s">
        <v>3299</v>
      </c>
      <c r="K157" s="165" t="s">
        <v>28</v>
      </c>
      <c r="L157" s="13" t="s">
        <v>1921</v>
      </c>
      <c r="M157" s="85">
        <f t="shared" ref="M157:M161" si="46">M156</f>
        <v>2</v>
      </c>
      <c r="N157" s="15">
        <f t="shared" si="29"/>
        <v>0.99</v>
      </c>
      <c r="O157" s="78">
        <f t="shared" si="37"/>
        <v>0</v>
      </c>
      <c r="P157" s="78">
        <f t="shared" si="35"/>
        <v>0.79200000000000004</v>
      </c>
      <c r="Q157" s="153">
        <f t="shared" si="36"/>
        <v>8.0000000000000071E-3</v>
      </c>
      <c r="R157" s="113"/>
    </row>
    <row r="158" spans="2:18" s="3" customFormat="1" ht="27.95" customHeight="1">
      <c r="B158" s="236"/>
      <c r="C158" s="241"/>
      <c r="D158" s="22"/>
      <c r="E158" s="23"/>
      <c r="F158" s="24"/>
      <c r="G158" s="14" t="s">
        <v>14</v>
      </c>
      <c r="H158" s="15">
        <v>0.2</v>
      </c>
      <c r="I158" s="16" t="s">
        <v>2983</v>
      </c>
      <c r="J158" s="13" t="s">
        <v>3247</v>
      </c>
      <c r="K158" s="165" t="s">
        <v>2789</v>
      </c>
      <c r="L158" s="66" t="s">
        <v>2794</v>
      </c>
      <c r="M158" s="85">
        <f t="shared" si="46"/>
        <v>2</v>
      </c>
      <c r="N158" s="15">
        <f t="shared" si="29"/>
        <v>0</v>
      </c>
      <c r="O158" s="78">
        <f t="shared" si="37"/>
        <v>0.4</v>
      </c>
      <c r="P158" s="78">
        <f t="shared" si="35"/>
        <v>0</v>
      </c>
      <c r="Q158" s="153">
        <f t="shared" si="36"/>
        <v>0</v>
      </c>
      <c r="R158" s="113"/>
    </row>
    <row r="159" spans="2:18" s="3" customFormat="1" ht="27.95" customHeight="1">
      <c r="B159" s="236"/>
      <c r="C159" s="241"/>
      <c r="D159" s="17" t="s">
        <v>3217</v>
      </c>
      <c r="E159" s="18" t="s">
        <v>22</v>
      </c>
      <c r="F159" s="19" t="s">
        <v>3133</v>
      </c>
      <c r="G159" s="14" t="s">
        <v>12</v>
      </c>
      <c r="H159" s="15">
        <v>0.4</v>
      </c>
      <c r="I159" s="16" t="s">
        <v>2983</v>
      </c>
      <c r="J159" s="13" t="s">
        <v>3247</v>
      </c>
      <c r="K159" s="165" t="s">
        <v>2789</v>
      </c>
      <c r="L159" s="66" t="s">
        <v>2794</v>
      </c>
      <c r="M159" s="85">
        <v>2</v>
      </c>
      <c r="N159" s="15">
        <f t="shared" si="29"/>
        <v>0</v>
      </c>
      <c r="O159" s="78">
        <f t="shared" si="37"/>
        <v>0.8</v>
      </c>
      <c r="P159" s="78">
        <f t="shared" si="35"/>
        <v>0</v>
      </c>
      <c r="Q159" s="153">
        <f t="shared" si="36"/>
        <v>0</v>
      </c>
      <c r="R159" s="113"/>
    </row>
    <row r="160" spans="2:18" s="3" customFormat="1" ht="27.95" customHeight="1">
      <c r="B160" s="236"/>
      <c r="C160" s="241"/>
      <c r="D160" s="20"/>
      <c r="E160" s="21"/>
      <c r="F160" s="31"/>
      <c r="G160" s="14" t="s">
        <v>13</v>
      </c>
      <c r="H160" s="15">
        <v>0.4</v>
      </c>
      <c r="I160" s="16" t="s">
        <v>2783</v>
      </c>
      <c r="J160" s="13" t="s">
        <v>3300</v>
      </c>
      <c r="K160" s="165" t="s">
        <v>2911</v>
      </c>
      <c r="L160" s="13" t="s">
        <v>3258</v>
      </c>
      <c r="M160" s="85">
        <f t="shared" si="46"/>
        <v>2</v>
      </c>
      <c r="N160" s="15">
        <f t="shared" si="29"/>
        <v>0.99</v>
      </c>
      <c r="O160" s="78">
        <f t="shared" si="37"/>
        <v>0</v>
      </c>
      <c r="P160" s="78">
        <f t="shared" si="35"/>
        <v>0.79200000000000004</v>
      </c>
      <c r="Q160" s="153">
        <f t="shared" si="36"/>
        <v>8.0000000000000071E-3</v>
      </c>
      <c r="R160" s="113"/>
    </row>
    <row r="161" spans="2:18" s="3" customFormat="1" ht="27.95" customHeight="1">
      <c r="B161" s="236"/>
      <c r="C161" s="241"/>
      <c r="D161" s="22"/>
      <c r="E161" s="23"/>
      <c r="F161" s="24"/>
      <c r="G161" s="14" t="s">
        <v>14</v>
      </c>
      <c r="H161" s="15">
        <v>0.2</v>
      </c>
      <c r="I161" s="16" t="s">
        <v>2983</v>
      </c>
      <c r="J161" s="13" t="s">
        <v>3247</v>
      </c>
      <c r="K161" s="165" t="s">
        <v>2789</v>
      </c>
      <c r="L161" s="66" t="s">
        <v>2794</v>
      </c>
      <c r="M161" s="85">
        <f t="shared" si="46"/>
        <v>2</v>
      </c>
      <c r="N161" s="15">
        <f t="shared" si="29"/>
        <v>0</v>
      </c>
      <c r="O161" s="78">
        <f t="shared" si="37"/>
        <v>0.4</v>
      </c>
      <c r="P161" s="78">
        <f t="shared" si="35"/>
        <v>0</v>
      </c>
      <c r="Q161" s="153">
        <f t="shared" si="36"/>
        <v>0</v>
      </c>
      <c r="R161" s="113"/>
    </row>
    <row r="162" spans="2:18" s="3" customFormat="1" ht="27.95" customHeight="1">
      <c r="B162" s="236"/>
      <c r="C162" s="241"/>
      <c r="D162" s="17" t="s">
        <v>3218</v>
      </c>
      <c r="E162" s="18" t="s">
        <v>97</v>
      </c>
      <c r="F162" s="19" t="s">
        <v>3135</v>
      </c>
      <c r="G162" s="163" t="s">
        <v>12</v>
      </c>
      <c r="H162" s="15">
        <v>0.8</v>
      </c>
      <c r="I162" s="16" t="s">
        <v>2783</v>
      </c>
      <c r="J162" s="13" t="s">
        <v>3248</v>
      </c>
      <c r="K162" s="165" t="s">
        <v>2911</v>
      </c>
      <c r="L162" s="166" t="s">
        <v>3306</v>
      </c>
      <c r="M162" s="85">
        <v>3</v>
      </c>
      <c r="N162" s="15">
        <f t="shared" si="29"/>
        <v>0.99</v>
      </c>
      <c r="O162" s="78">
        <f t="shared" si="37"/>
        <v>0</v>
      </c>
      <c r="P162" s="78">
        <f t="shared" si="35"/>
        <v>2.3760000000000003</v>
      </c>
      <c r="Q162" s="153">
        <f t="shared" si="36"/>
        <v>2.4000000000000025E-2</v>
      </c>
      <c r="R162" s="113"/>
    </row>
    <row r="163" spans="2:18" s="3" customFormat="1" ht="27.95" customHeight="1">
      <c r="B163" s="236"/>
      <c r="C163" s="241"/>
      <c r="D163" s="20"/>
      <c r="E163" s="21"/>
      <c r="F163" s="31"/>
      <c r="G163" s="163" t="s">
        <v>13</v>
      </c>
      <c r="H163" s="15">
        <v>0.1</v>
      </c>
      <c r="I163" s="16" t="s">
        <v>2983</v>
      </c>
      <c r="J163" s="13" t="s">
        <v>3247</v>
      </c>
      <c r="K163" s="165" t="s">
        <v>2789</v>
      </c>
      <c r="L163" s="66" t="s">
        <v>2794</v>
      </c>
      <c r="M163" s="85">
        <f>M162</f>
        <v>3</v>
      </c>
      <c r="N163" s="15">
        <f t="shared" si="29"/>
        <v>0</v>
      </c>
      <c r="O163" s="78">
        <f t="shared" si="37"/>
        <v>0.30000000000000004</v>
      </c>
      <c r="P163" s="78">
        <f t="shared" si="35"/>
        <v>0</v>
      </c>
      <c r="Q163" s="153">
        <f t="shared" si="36"/>
        <v>0</v>
      </c>
      <c r="R163" s="113"/>
    </row>
    <row r="164" spans="2:18" s="3" customFormat="1" ht="27.95" customHeight="1">
      <c r="B164" s="236"/>
      <c r="C164" s="241"/>
      <c r="D164" s="20"/>
      <c r="E164" s="21"/>
      <c r="F164" s="31"/>
      <c r="G164" s="163" t="s">
        <v>55</v>
      </c>
      <c r="H164" s="15">
        <v>0.1</v>
      </c>
      <c r="I164" s="16" t="s">
        <v>2983</v>
      </c>
      <c r="J164" s="13" t="s">
        <v>3247</v>
      </c>
      <c r="K164" s="165" t="s">
        <v>2789</v>
      </c>
      <c r="L164" s="66" t="s">
        <v>2794</v>
      </c>
      <c r="M164" s="85">
        <f>M163</f>
        <v>3</v>
      </c>
      <c r="N164" s="15">
        <f t="shared" si="29"/>
        <v>0</v>
      </c>
      <c r="O164" s="78">
        <f t="shared" si="37"/>
        <v>0.30000000000000004</v>
      </c>
      <c r="P164" s="78">
        <f t="shared" si="35"/>
        <v>0</v>
      </c>
      <c r="Q164" s="153">
        <f t="shared" si="36"/>
        <v>0</v>
      </c>
      <c r="R164" s="113"/>
    </row>
    <row r="165" spans="2:18" s="3" customFormat="1" ht="27.95" customHeight="1">
      <c r="B165" s="236"/>
      <c r="C165" s="241"/>
      <c r="D165" s="17" t="s">
        <v>3219</v>
      </c>
      <c r="E165" s="18" t="s">
        <v>22</v>
      </c>
      <c r="F165" s="19" t="s">
        <v>3123</v>
      </c>
      <c r="G165" s="14" t="s">
        <v>12</v>
      </c>
      <c r="H165" s="15">
        <v>0.4</v>
      </c>
      <c r="I165" s="16" t="s">
        <v>2983</v>
      </c>
      <c r="J165" s="13" t="s">
        <v>3247</v>
      </c>
      <c r="K165" s="165" t="s">
        <v>2789</v>
      </c>
      <c r="L165" s="66" t="s">
        <v>2794</v>
      </c>
      <c r="M165" s="85">
        <v>2</v>
      </c>
      <c r="N165" s="15">
        <f t="shared" si="29"/>
        <v>0</v>
      </c>
      <c r="O165" s="78">
        <f t="shared" si="37"/>
        <v>0.8</v>
      </c>
      <c r="P165" s="78">
        <f t="shared" si="35"/>
        <v>0</v>
      </c>
      <c r="Q165" s="153">
        <f t="shared" si="36"/>
        <v>0</v>
      </c>
      <c r="R165" s="113"/>
    </row>
    <row r="166" spans="2:18" s="3" customFormat="1" ht="27.95" customHeight="1">
      <c r="B166" s="236"/>
      <c r="C166" s="241"/>
      <c r="D166" s="20"/>
      <c r="E166" s="21"/>
      <c r="F166" s="31"/>
      <c r="G166" s="14" t="s">
        <v>13</v>
      </c>
      <c r="H166" s="15">
        <v>0.4</v>
      </c>
      <c r="I166" s="16" t="s">
        <v>2783</v>
      </c>
      <c r="J166" s="13" t="s">
        <v>3295</v>
      </c>
      <c r="K166" s="165" t="s">
        <v>3276</v>
      </c>
      <c r="L166" s="166" t="s">
        <v>3306</v>
      </c>
      <c r="M166" s="85">
        <f t="shared" ref="M166:M170" si="47">M165</f>
        <v>2</v>
      </c>
      <c r="N166" s="15">
        <f t="shared" si="29"/>
        <v>0.99</v>
      </c>
      <c r="O166" s="78">
        <f t="shared" si="37"/>
        <v>0</v>
      </c>
      <c r="P166" s="78">
        <f t="shared" si="35"/>
        <v>0.79200000000000004</v>
      </c>
      <c r="Q166" s="153">
        <f t="shared" si="36"/>
        <v>8.0000000000000071E-3</v>
      </c>
      <c r="R166" s="113"/>
    </row>
    <row r="167" spans="2:18" s="3" customFormat="1" ht="27.95" customHeight="1">
      <c r="B167" s="236"/>
      <c r="C167" s="241"/>
      <c r="D167" s="22"/>
      <c r="E167" s="23"/>
      <c r="F167" s="24"/>
      <c r="G167" s="14" t="s">
        <v>14</v>
      </c>
      <c r="H167" s="15">
        <v>0.2</v>
      </c>
      <c r="I167" s="16" t="s">
        <v>19</v>
      </c>
      <c r="J167" s="13" t="s">
        <v>3296</v>
      </c>
      <c r="K167" s="165" t="s">
        <v>3297</v>
      </c>
      <c r="L167" s="66" t="s">
        <v>109</v>
      </c>
      <c r="M167" s="85">
        <f t="shared" si="47"/>
        <v>2</v>
      </c>
      <c r="N167" s="15">
        <f t="shared" si="29"/>
        <v>0</v>
      </c>
      <c r="O167" s="78">
        <f t="shared" si="37"/>
        <v>0.4</v>
      </c>
      <c r="P167" s="78">
        <f t="shared" si="35"/>
        <v>0</v>
      </c>
      <c r="Q167" s="153">
        <f t="shared" si="36"/>
        <v>0</v>
      </c>
      <c r="R167" s="113"/>
    </row>
    <row r="168" spans="2:18" s="3" customFormat="1" ht="27.95" customHeight="1">
      <c r="B168" s="236"/>
      <c r="C168" s="241"/>
      <c r="D168" s="17" t="s">
        <v>3220</v>
      </c>
      <c r="E168" s="18" t="s">
        <v>22</v>
      </c>
      <c r="F168" s="19" t="s">
        <v>3133</v>
      </c>
      <c r="G168" s="14" t="s">
        <v>12</v>
      </c>
      <c r="H168" s="15">
        <v>0.4</v>
      </c>
      <c r="I168" s="16" t="s">
        <v>3277</v>
      </c>
      <c r="J168" s="13" t="s">
        <v>80</v>
      </c>
      <c r="K168" s="165" t="s">
        <v>3297</v>
      </c>
      <c r="L168" s="66" t="s">
        <v>3275</v>
      </c>
      <c r="M168" s="85">
        <v>2</v>
      </c>
      <c r="N168" s="15">
        <f t="shared" si="29"/>
        <v>0</v>
      </c>
      <c r="O168" s="78">
        <f t="shared" si="37"/>
        <v>0.8</v>
      </c>
      <c r="P168" s="78">
        <f t="shared" si="35"/>
        <v>0</v>
      </c>
      <c r="Q168" s="153">
        <f t="shared" si="36"/>
        <v>0</v>
      </c>
      <c r="R168" s="113"/>
    </row>
    <row r="169" spans="2:18" s="3" customFormat="1" ht="27.95" customHeight="1">
      <c r="B169" s="236"/>
      <c r="C169" s="241"/>
      <c r="D169" s="20"/>
      <c r="E169" s="21"/>
      <c r="F169" s="31"/>
      <c r="G169" s="14" t="s">
        <v>13</v>
      </c>
      <c r="H169" s="15">
        <v>0.4</v>
      </c>
      <c r="I169" s="16" t="s">
        <v>3298</v>
      </c>
      <c r="J169" s="13" t="s">
        <v>3295</v>
      </c>
      <c r="K169" s="165" t="s">
        <v>3276</v>
      </c>
      <c r="L169" s="166" t="s">
        <v>3306</v>
      </c>
      <c r="M169" s="85">
        <f t="shared" si="47"/>
        <v>2</v>
      </c>
      <c r="N169" s="15">
        <f t="shared" si="29"/>
        <v>0.99</v>
      </c>
      <c r="O169" s="78">
        <f t="shared" si="37"/>
        <v>0</v>
      </c>
      <c r="P169" s="78">
        <f t="shared" si="35"/>
        <v>0.79200000000000004</v>
      </c>
      <c r="Q169" s="153">
        <f t="shared" si="36"/>
        <v>8.0000000000000071E-3</v>
      </c>
      <c r="R169" s="113"/>
    </row>
    <row r="170" spans="2:18" s="3" customFormat="1" ht="27.95" customHeight="1" thickBot="1">
      <c r="B170" s="237"/>
      <c r="C170" s="242"/>
      <c r="D170" s="46"/>
      <c r="E170" s="43"/>
      <c r="F170" s="48"/>
      <c r="G170" s="49" t="s">
        <v>14</v>
      </c>
      <c r="H170" s="50">
        <v>0.2</v>
      </c>
      <c r="I170" s="51" t="s">
        <v>3277</v>
      </c>
      <c r="J170" s="199" t="s">
        <v>80</v>
      </c>
      <c r="K170" s="198" t="s">
        <v>18</v>
      </c>
      <c r="L170" s="304" t="s">
        <v>109</v>
      </c>
      <c r="M170" s="86">
        <f t="shared" si="47"/>
        <v>2</v>
      </c>
      <c r="N170" s="50">
        <f t="shared" si="29"/>
        <v>0</v>
      </c>
      <c r="O170" s="82">
        <f t="shared" si="37"/>
        <v>0.4</v>
      </c>
      <c r="P170" s="82">
        <f t="shared" si="35"/>
        <v>0</v>
      </c>
      <c r="Q170" s="154">
        <f t="shared" si="36"/>
        <v>0</v>
      </c>
      <c r="R170" s="156"/>
    </row>
    <row r="171" spans="2:18" s="3" customFormat="1" ht="12.75">
      <c r="G171" s="6"/>
      <c r="H171" s="8"/>
      <c r="I171" s="5"/>
      <c r="J171" s="9"/>
      <c r="K171" s="5"/>
      <c r="L171" s="9"/>
      <c r="M171" s="58"/>
      <c r="N171" s="60"/>
      <c r="O171" s="56"/>
      <c r="P171" s="56"/>
      <c r="Q171" s="56"/>
    </row>
    <row r="172" spans="2:18" s="3" customFormat="1" ht="12.75">
      <c r="G172" s="6"/>
      <c r="H172" s="8"/>
      <c r="I172" s="5"/>
      <c r="J172" s="9"/>
      <c r="K172" s="5"/>
      <c r="L172" s="9"/>
      <c r="M172" s="58"/>
      <c r="N172" s="60"/>
      <c r="O172" s="56"/>
      <c r="P172" s="56"/>
      <c r="Q172" s="56"/>
    </row>
    <row r="173" spans="2:18" s="3" customFormat="1" ht="12.75">
      <c r="G173" s="6"/>
      <c r="H173" s="8"/>
      <c r="I173" s="5"/>
      <c r="J173" s="9"/>
      <c r="K173" s="5"/>
      <c r="L173" s="9"/>
      <c r="M173" s="58"/>
      <c r="N173" s="60"/>
      <c r="O173" s="56"/>
      <c r="P173" s="56"/>
      <c r="Q173" s="56"/>
    </row>
    <row r="174" spans="2:18" s="3" customFormat="1" ht="12.75">
      <c r="G174" s="6"/>
      <c r="H174" s="8"/>
      <c r="I174" s="5"/>
      <c r="J174" s="9"/>
      <c r="K174" s="5"/>
      <c r="L174" s="9"/>
      <c r="M174" s="58"/>
      <c r="N174" s="60"/>
      <c r="O174" s="56"/>
      <c r="P174" s="56"/>
      <c r="Q174" s="56"/>
    </row>
    <row r="175" spans="2:18" s="3" customFormat="1" ht="12.75">
      <c r="G175" s="6"/>
      <c r="H175" s="8"/>
      <c r="I175" s="5"/>
      <c r="J175" s="9"/>
      <c r="K175" s="5"/>
      <c r="L175" s="9"/>
      <c r="M175" s="58"/>
      <c r="N175" s="60"/>
      <c r="O175" s="56"/>
      <c r="P175" s="56"/>
      <c r="Q175" s="56"/>
    </row>
    <row r="176" spans="2:18"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I486" s="5"/>
      <c r="J486" s="9"/>
      <c r="K486" s="5"/>
      <c r="L486" s="9"/>
      <c r="M486" s="58"/>
      <c r="N486" s="60"/>
      <c r="O486" s="56"/>
      <c r="P486" s="56"/>
      <c r="Q486" s="56"/>
    </row>
    <row r="487" spans="7:17" s="3" customFormat="1" ht="12.75">
      <c r="G487" s="6"/>
      <c r="I487" s="5"/>
      <c r="J487" s="9"/>
      <c r="K487" s="5"/>
      <c r="L487" s="9"/>
      <c r="M487" s="58"/>
      <c r="N487" s="60"/>
      <c r="O487" s="56"/>
      <c r="P487" s="56"/>
      <c r="Q487" s="56"/>
    </row>
    <row r="488" spans="7:17" s="3" customFormat="1" ht="12.75">
      <c r="G488" s="6"/>
      <c r="I488" s="5"/>
      <c r="J488" s="9"/>
      <c r="K488" s="5"/>
      <c r="L488" s="9"/>
      <c r="M488" s="58"/>
      <c r="N488" s="60"/>
      <c r="O488" s="56"/>
      <c r="P488" s="56"/>
      <c r="Q488" s="56"/>
    </row>
    <row r="489" spans="7:17" s="3" customFormat="1" ht="12.75">
      <c r="G489" s="6"/>
      <c r="I489" s="5"/>
      <c r="J489" s="9"/>
      <c r="K489" s="5"/>
      <c r="L489" s="9"/>
      <c r="M489" s="58"/>
      <c r="N489" s="60"/>
      <c r="O489" s="56"/>
      <c r="P489" s="56"/>
      <c r="Q489" s="56"/>
    </row>
    <row r="490" spans="7:17" s="3" customFormat="1" ht="12.75">
      <c r="G490" s="6"/>
      <c r="I490" s="5"/>
      <c r="J490" s="9"/>
      <c r="K490" s="5"/>
      <c r="L490" s="9"/>
      <c r="M490" s="58"/>
      <c r="N490" s="60"/>
      <c r="O490" s="56"/>
      <c r="P490" s="56"/>
      <c r="Q490" s="56"/>
    </row>
    <row r="491" spans="7:17" s="3" customFormat="1" ht="12.75">
      <c r="G491" s="6"/>
      <c r="I491" s="5"/>
      <c r="J491" s="9"/>
      <c r="K491" s="5"/>
      <c r="L491" s="9"/>
      <c r="M491" s="58"/>
      <c r="N491" s="60"/>
      <c r="O491" s="56"/>
      <c r="P491" s="56"/>
      <c r="Q491" s="56"/>
    </row>
    <row r="492" spans="7:17" s="3" customFormat="1" ht="12.75">
      <c r="G492" s="6"/>
      <c r="I492" s="5"/>
      <c r="J492" s="9"/>
      <c r="K492" s="5"/>
      <c r="L492" s="9"/>
      <c r="M492" s="58"/>
      <c r="N492" s="60"/>
      <c r="O492" s="56"/>
      <c r="P492" s="56"/>
      <c r="Q492" s="56"/>
    </row>
    <row r="493" spans="7:17" s="3" customFormat="1" ht="12.75">
      <c r="G493" s="6"/>
      <c r="I493" s="5"/>
      <c r="J493" s="9"/>
      <c r="K493" s="5"/>
      <c r="L493" s="9"/>
      <c r="M493" s="58"/>
      <c r="N493" s="60"/>
      <c r="O493" s="56"/>
      <c r="P493" s="56"/>
      <c r="Q493" s="56"/>
    </row>
    <row r="494" spans="7:17" s="3" customFormat="1" ht="12.75">
      <c r="G494" s="6"/>
      <c r="I494" s="5"/>
      <c r="J494" s="9"/>
      <c r="K494" s="5"/>
      <c r="L494" s="9"/>
      <c r="M494" s="58"/>
      <c r="N494" s="60"/>
      <c r="O494" s="56"/>
      <c r="P494" s="56"/>
      <c r="Q494" s="56"/>
    </row>
    <row r="495" spans="7:17" s="3" customFormat="1" ht="12.75">
      <c r="G495" s="6"/>
      <c r="I495" s="5"/>
      <c r="J495" s="9"/>
      <c r="K495" s="5"/>
      <c r="L495" s="9"/>
      <c r="M495" s="58"/>
      <c r="N495" s="60"/>
      <c r="O495" s="56"/>
      <c r="P495" s="56"/>
      <c r="Q495" s="56"/>
    </row>
    <row r="496" spans="7:17" s="3" customFormat="1" ht="12.75">
      <c r="G496" s="6"/>
      <c r="I496" s="5"/>
      <c r="J496" s="9"/>
      <c r="K496" s="5"/>
      <c r="L496" s="9"/>
      <c r="M496" s="58"/>
      <c r="N496" s="60"/>
      <c r="O496" s="56"/>
      <c r="P496" s="56"/>
      <c r="Q496" s="56"/>
    </row>
    <row r="497" spans="7:17" s="3" customFormat="1" ht="12.75">
      <c r="G497" s="6"/>
      <c r="I497" s="5"/>
      <c r="J497" s="9"/>
      <c r="K497" s="5"/>
      <c r="L497" s="9"/>
      <c r="M497" s="58"/>
      <c r="N497" s="60"/>
      <c r="O497" s="56"/>
      <c r="P497" s="56"/>
      <c r="Q497" s="56"/>
    </row>
    <row r="498" spans="7:17" s="3" customFormat="1" ht="12.75">
      <c r="G498" s="6"/>
      <c r="I498" s="5"/>
      <c r="J498" s="9"/>
      <c r="K498" s="5"/>
      <c r="L498" s="9"/>
      <c r="M498" s="58"/>
      <c r="N498" s="60"/>
      <c r="O498" s="56"/>
      <c r="P498" s="56"/>
      <c r="Q498" s="56"/>
    </row>
    <row r="499" spans="7:17" s="3" customFormat="1" ht="12.75">
      <c r="G499" s="6"/>
      <c r="I499" s="5"/>
      <c r="J499" s="9"/>
      <c r="K499" s="5"/>
      <c r="L499" s="9"/>
      <c r="M499" s="58"/>
      <c r="N499" s="60"/>
      <c r="O499" s="56"/>
      <c r="P499" s="56"/>
      <c r="Q499" s="56"/>
    </row>
    <row r="500" spans="7:17" s="3" customFormat="1" ht="12.75">
      <c r="G500" s="6"/>
      <c r="I500" s="5"/>
      <c r="J500" s="9"/>
      <c r="K500" s="5"/>
      <c r="L500" s="9"/>
      <c r="M500" s="58"/>
      <c r="N500" s="60"/>
      <c r="O500" s="56"/>
      <c r="P500" s="56"/>
      <c r="Q500" s="56"/>
    </row>
    <row r="501" spans="7:17" s="3" customFormat="1" ht="12.75">
      <c r="G501" s="6"/>
      <c r="I501" s="5"/>
      <c r="J501" s="9"/>
      <c r="K501" s="5"/>
      <c r="L501" s="9"/>
      <c r="M501" s="58"/>
      <c r="N501" s="60"/>
      <c r="O501" s="56"/>
      <c r="P501" s="56"/>
      <c r="Q501" s="56"/>
    </row>
    <row r="502" spans="7:17" s="3" customFormat="1" ht="12.75">
      <c r="G502" s="6"/>
      <c r="I502" s="5"/>
      <c r="J502" s="9"/>
      <c r="K502" s="5"/>
      <c r="L502" s="9"/>
      <c r="M502" s="58"/>
      <c r="N502" s="60"/>
      <c r="O502" s="56"/>
      <c r="P502" s="56"/>
      <c r="Q502" s="56"/>
    </row>
    <row r="503" spans="7:17" s="3" customFormat="1" ht="12.75">
      <c r="G503" s="6"/>
      <c r="I503" s="5"/>
      <c r="J503" s="9"/>
      <c r="K503" s="5"/>
      <c r="L503" s="9"/>
      <c r="M503" s="58"/>
      <c r="N503" s="60"/>
      <c r="O503" s="56"/>
      <c r="P503" s="56"/>
      <c r="Q503" s="56"/>
    </row>
    <row r="504" spans="7:17" s="3" customFormat="1" ht="12.75">
      <c r="G504" s="6"/>
      <c r="I504" s="5"/>
      <c r="J504" s="9"/>
      <c r="K504" s="5"/>
      <c r="L504" s="9"/>
      <c r="M504" s="58"/>
      <c r="N504" s="60"/>
      <c r="O504" s="56"/>
      <c r="P504" s="56"/>
      <c r="Q504" s="56"/>
    </row>
    <row r="505" spans="7:17" s="3" customFormat="1" ht="12.75">
      <c r="G505" s="6"/>
      <c r="I505" s="5"/>
      <c r="J505" s="9"/>
      <c r="K505" s="5"/>
      <c r="L505" s="9"/>
      <c r="M505" s="58"/>
      <c r="N505" s="60"/>
      <c r="O505" s="56"/>
      <c r="P505" s="56"/>
      <c r="Q505" s="56"/>
    </row>
    <row r="506" spans="7:17" s="3" customFormat="1" ht="12.75">
      <c r="G506" s="6"/>
      <c r="I506" s="5"/>
      <c r="J506" s="9"/>
      <c r="K506" s="5"/>
      <c r="L506" s="9"/>
      <c r="M506" s="58"/>
      <c r="N506" s="60"/>
      <c r="O506" s="56"/>
      <c r="P506" s="56"/>
      <c r="Q506" s="56"/>
    </row>
    <row r="507" spans="7:17" s="3" customFormat="1" ht="12.75">
      <c r="G507" s="6"/>
      <c r="I507" s="5"/>
      <c r="J507" s="9"/>
      <c r="K507" s="5"/>
      <c r="L507" s="9"/>
      <c r="M507" s="58"/>
      <c r="N507" s="60"/>
      <c r="O507" s="56"/>
      <c r="P507" s="56"/>
      <c r="Q507" s="56"/>
    </row>
    <row r="508" spans="7:17" s="3" customFormat="1" ht="12.75">
      <c r="G508" s="6"/>
      <c r="I508" s="5"/>
      <c r="J508" s="9"/>
      <c r="K508" s="5"/>
      <c r="L508" s="9"/>
      <c r="M508" s="58"/>
      <c r="N508" s="60"/>
      <c r="O508" s="56"/>
      <c r="P508" s="56"/>
      <c r="Q508" s="56"/>
    </row>
    <row r="509" spans="7:17" s="3" customFormat="1" ht="12.75">
      <c r="G509" s="6"/>
      <c r="I509" s="5"/>
      <c r="J509" s="9"/>
      <c r="K509" s="5"/>
      <c r="L509" s="9"/>
      <c r="M509" s="58"/>
      <c r="N509" s="60"/>
      <c r="O509" s="56"/>
      <c r="P509" s="56"/>
      <c r="Q509" s="56"/>
    </row>
    <row r="510" spans="7:17" s="3" customFormat="1" ht="12.75">
      <c r="G510" s="6"/>
      <c r="I510" s="5"/>
      <c r="J510" s="9"/>
      <c r="K510" s="5"/>
      <c r="L510" s="9"/>
      <c r="M510" s="58"/>
      <c r="N510" s="60"/>
      <c r="O510" s="56"/>
      <c r="P510" s="56"/>
      <c r="Q510" s="56"/>
    </row>
    <row r="511" spans="7:17" s="3" customFormat="1" ht="12.75">
      <c r="G511" s="6"/>
      <c r="I511" s="5"/>
      <c r="J511" s="9"/>
      <c r="K511" s="5"/>
      <c r="L511" s="9"/>
      <c r="M511" s="58"/>
      <c r="N511" s="60"/>
      <c r="O511" s="56"/>
      <c r="P511" s="56"/>
      <c r="Q511" s="56"/>
    </row>
    <row r="512" spans="7:17" s="3" customFormat="1" ht="12.75">
      <c r="G512" s="6"/>
      <c r="I512" s="5"/>
      <c r="J512" s="9"/>
      <c r="K512" s="5"/>
      <c r="L512" s="9"/>
      <c r="M512" s="58"/>
      <c r="N512" s="60"/>
      <c r="O512" s="56"/>
      <c r="P512" s="56"/>
      <c r="Q512" s="56"/>
    </row>
    <row r="513" spans="7:17" s="3" customFormat="1" ht="12.75">
      <c r="G513" s="6"/>
      <c r="I513" s="5"/>
      <c r="J513" s="9"/>
      <c r="K513" s="5"/>
      <c r="L513" s="9"/>
      <c r="M513" s="58"/>
      <c r="N513" s="60"/>
      <c r="O513" s="56"/>
      <c r="P513" s="56"/>
      <c r="Q513" s="56"/>
    </row>
    <row r="514" spans="7:17" s="3" customFormat="1" ht="12.75">
      <c r="G514" s="6"/>
      <c r="I514" s="5"/>
      <c r="J514" s="9"/>
      <c r="K514" s="5"/>
      <c r="L514" s="9"/>
      <c r="M514" s="58"/>
      <c r="N514" s="60"/>
      <c r="O514" s="56"/>
      <c r="P514" s="56"/>
      <c r="Q514" s="56"/>
    </row>
    <row r="515" spans="7:17" s="3" customFormat="1" ht="12.75">
      <c r="G515" s="6"/>
      <c r="I515" s="5"/>
      <c r="J515" s="9"/>
      <c r="K515" s="5"/>
      <c r="L515" s="9"/>
      <c r="M515" s="58"/>
      <c r="N515" s="60"/>
      <c r="O515" s="56"/>
      <c r="P515" s="56"/>
      <c r="Q515" s="56"/>
    </row>
    <row r="516" spans="7:17" s="3" customFormat="1" ht="12.75">
      <c r="G516" s="6"/>
      <c r="I516" s="5"/>
      <c r="J516" s="9"/>
      <c r="K516" s="5"/>
      <c r="L516" s="9"/>
      <c r="M516" s="58"/>
      <c r="N516" s="60"/>
      <c r="O516" s="56"/>
      <c r="P516" s="56"/>
      <c r="Q516" s="56"/>
    </row>
    <row r="517" spans="7:17" s="3" customFormat="1" ht="12.75">
      <c r="G517" s="6"/>
      <c r="I517" s="5"/>
      <c r="J517" s="9"/>
      <c r="K517" s="5"/>
      <c r="L517" s="9"/>
      <c r="M517" s="58"/>
      <c r="N517" s="60"/>
      <c r="O517" s="56"/>
      <c r="P517" s="56"/>
      <c r="Q517" s="56"/>
    </row>
    <row r="518" spans="7:17" s="3" customFormat="1" ht="12.75">
      <c r="G518" s="6"/>
      <c r="I518" s="5"/>
      <c r="J518" s="9"/>
      <c r="K518" s="5"/>
      <c r="L518" s="9"/>
      <c r="M518" s="58"/>
      <c r="N518" s="60"/>
      <c r="O518" s="56"/>
      <c r="P518" s="56"/>
      <c r="Q518" s="56"/>
    </row>
    <row r="519" spans="7:17" s="3" customFormat="1" ht="12.75">
      <c r="G519" s="6"/>
      <c r="I519" s="5"/>
      <c r="J519" s="9"/>
      <c r="K519" s="5"/>
      <c r="L519" s="9"/>
      <c r="M519" s="58"/>
      <c r="N519" s="60"/>
      <c r="O519" s="56"/>
      <c r="P519" s="56"/>
      <c r="Q519" s="56"/>
    </row>
    <row r="520" spans="7:17" s="3" customFormat="1" ht="12.75">
      <c r="G520" s="6"/>
      <c r="I520" s="5"/>
      <c r="J520" s="9"/>
      <c r="K520" s="5"/>
      <c r="L520" s="9"/>
      <c r="M520" s="58"/>
      <c r="N520" s="60"/>
      <c r="O520" s="56"/>
      <c r="P520" s="56"/>
      <c r="Q520" s="56"/>
    </row>
    <row r="521" spans="7:17" s="3" customFormat="1" ht="12.75">
      <c r="G521" s="6"/>
      <c r="I521" s="5"/>
      <c r="J521" s="9"/>
      <c r="K521" s="5"/>
      <c r="L521" s="9"/>
      <c r="M521" s="58"/>
      <c r="N521" s="60"/>
      <c r="O521" s="56"/>
      <c r="P521" s="56"/>
      <c r="Q521" s="56"/>
    </row>
    <row r="522" spans="7:17" s="3" customFormat="1" ht="12.75">
      <c r="G522" s="6"/>
      <c r="I522" s="5"/>
      <c r="J522" s="9"/>
      <c r="K522" s="5"/>
      <c r="L522" s="9"/>
      <c r="M522" s="58"/>
      <c r="N522" s="60"/>
      <c r="O522" s="56"/>
      <c r="P522" s="56"/>
      <c r="Q522" s="56"/>
    </row>
    <row r="523" spans="7:17" s="3" customFormat="1" ht="12.75">
      <c r="G523" s="6"/>
      <c r="I523" s="5"/>
      <c r="J523" s="9"/>
      <c r="K523" s="5"/>
      <c r="L523" s="9"/>
      <c r="M523" s="58"/>
      <c r="N523" s="60"/>
      <c r="O523" s="56"/>
      <c r="P523" s="56"/>
      <c r="Q523" s="56"/>
    </row>
    <row r="524" spans="7:17" s="3" customFormat="1" ht="12.75">
      <c r="G524" s="6"/>
      <c r="I524" s="5"/>
      <c r="J524" s="9"/>
      <c r="K524" s="5"/>
      <c r="L524" s="9"/>
      <c r="M524" s="58"/>
      <c r="N524" s="60"/>
      <c r="O524" s="56"/>
      <c r="P524" s="56"/>
      <c r="Q524" s="56"/>
    </row>
    <row r="525" spans="7:17" s="3" customFormat="1" ht="12.75">
      <c r="G525" s="6"/>
      <c r="I525" s="5"/>
      <c r="J525" s="9"/>
      <c r="K525" s="5"/>
      <c r="L525" s="9"/>
      <c r="M525" s="58"/>
      <c r="N525" s="60"/>
      <c r="O525" s="56"/>
      <c r="P525" s="56"/>
      <c r="Q525" s="56"/>
    </row>
    <row r="526" spans="7:17" s="3" customFormat="1" ht="12.75">
      <c r="G526" s="6"/>
      <c r="I526" s="5"/>
      <c r="J526" s="9"/>
      <c r="K526" s="5"/>
      <c r="L526" s="9"/>
      <c r="M526" s="58"/>
      <c r="N526" s="60"/>
      <c r="O526" s="56"/>
      <c r="P526" s="56"/>
      <c r="Q526" s="56"/>
    </row>
    <row r="527" spans="7:17" s="3" customFormat="1" ht="12.75">
      <c r="G527" s="6"/>
      <c r="I527" s="5"/>
      <c r="J527" s="9"/>
      <c r="K527" s="5"/>
      <c r="L527" s="9"/>
      <c r="M527" s="58"/>
      <c r="N527" s="60"/>
      <c r="O527" s="56"/>
      <c r="P527" s="56"/>
      <c r="Q527" s="56"/>
    </row>
    <row r="528" spans="7:17" s="3" customFormat="1" ht="12.75">
      <c r="G528" s="6"/>
      <c r="I528" s="5"/>
      <c r="J528" s="9"/>
      <c r="K528" s="5"/>
      <c r="L528" s="9"/>
      <c r="M528" s="58"/>
      <c r="N528" s="60"/>
      <c r="O528" s="56"/>
      <c r="P528" s="56"/>
      <c r="Q528" s="56"/>
    </row>
    <row r="529" spans="7:17" s="3" customFormat="1" ht="12.75">
      <c r="G529" s="6"/>
      <c r="I529" s="5"/>
      <c r="J529" s="9"/>
      <c r="K529" s="5"/>
      <c r="L529" s="9"/>
      <c r="M529" s="58"/>
      <c r="N529" s="60"/>
      <c r="O529" s="56"/>
      <c r="P529" s="56"/>
      <c r="Q529" s="56"/>
    </row>
    <row r="530" spans="7:17" s="3" customFormat="1" ht="12.75">
      <c r="G530" s="6"/>
      <c r="I530" s="5"/>
      <c r="J530" s="9"/>
      <c r="K530" s="5"/>
      <c r="L530" s="9"/>
      <c r="M530" s="58"/>
      <c r="N530" s="60"/>
      <c r="O530" s="56"/>
      <c r="P530" s="56"/>
      <c r="Q530" s="56"/>
    </row>
    <row r="531" spans="7:17" s="3" customFormat="1" ht="12.75">
      <c r="G531" s="6"/>
      <c r="I531" s="5"/>
      <c r="J531" s="9"/>
      <c r="K531" s="5"/>
      <c r="L531" s="9"/>
      <c r="M531" s="58"/>
      <c r="N531" s="60"/>
      <c r="O531" s="56"/>
      <c r="P531" s="56"/>
      <c r="Q531" s="56"/>
    </row>
    <row r="532" spans="7:17" s="3" customFormat="1" ht="12.75">
      <c r="G532" s="6"/>
      <c r="I532" s="5"/>
      <c r="J532" s="9"/>
      <c r="K532" s="5"/>
      <c r="L532" s="9"/>
      <c r="M532" s="58"/>
      <c r="N532" s="60"/>
      <c r="O532" s="56"/>
      <c r="P532" s="56"/>
      <c r="Q532" s="56"/>
    </row>
    <row r="533" spans="7:17" s="3" customFormat="1" ht="12.75">
      <c r="G533" s="6"/>
      <c r="I533" s="5"/>
      <c r="J533" s="9"/>
      <c r="K533" s="5"/>
      <c r="L533" s="9"/>
      <c r="M533" s="58"/>
      <c r="N533" s="60"/>
      <c r="O533" s="56"/>
      <c r="P533" s="56"/>
      <c r="Q533" s="56"/>
    </row>
    <row r="534" spans="7:17" s="3" customFormat="1" ht="12.75">
      <c r="G534" s="6"/>
      <c r="I534" s="5"/>
      <c r="J534" s="9"/>
      <c r="K534" s="5"/>
      <c r="L534" s="9"/>
      <c r="M534" s="58"/>
      <c r="N534" s="60"/>
      <c r="O534" s="56"/>
      <c r="P534" s="56"/>
      <c r="Q534" s="56"/>
    </row>
    <row r="535" spans="7:17" s="3" customFormat="1" ht="12.75">
      <c r="G535" s="6"/>
      <c r="I535" s="5"/>
      <c r="J535" s="9"/>
      <c r="K535" s="5"/>
      <c r="L535" s="9"/>
      <c r="M535" s="58"/>
      <c r="N535" s="60"/>
      <c r="O535" s="56"/>
      <c r="P535" s="56"/>
      <c r="Q535" s="56"/>
    </row>
    <row r="536" spans="7:17" s="3" customFormat="1" ht="12.75">
      <c r="G536" s="6"/>
      <c r="I536" s="5"/>
      <c r="J536" s="9"/>
      <c r="K536" s="5"/>
      <c r="L536" s="9"/>
      <c r="M536" s="58"/>
      <c r="N536" s="60"/>
      <c r="O536" s="56"/>
      <c r="P536" s="56"/>
      <c r="Q536" s="56"/>
    </row>
    <row r="537" spans="7:17" s="3" customFormat="1" ht="12.75">
      <c r="G537" s="6"/>
      <c r="I537" s="5"/>
      <c r="J537" s="9"/>
      <c r="K537" s="5"/>
      <c r="L537" s="9"/>
      <c r="M537" s="58"/>
      <c r="N537" s="60"/>
      <c r="O537" s="56"/>
      <c r="P537" s="56"/>
      <c r="Q537" s="56"/>
    </row>
    <row r="538" spans="7:17" s="3" customFormat="1" ht="12.75">
      <c r="G538" s="6"/>
      <c r="I538" s="5"/>
      <c r="J538" s="9"/>
      <c r="K538" s="5"/>
      <c r="L538" s="9"/>
      <c r="M538" s="58"/>
      <c r="N538" s="60"/>
      <c r="O538" s="56"/>
      <c r="P538" s="56"/>
      <c r="Q538" s="56"/>
    </row>
    <row r="539" spans="7:17" s="3" customFormat="1" ht="12.75">
      <c r="G539" s="6"/>
      <c r="I539" s="5"/>
      <c r="J539" s="9"/>
      <c r="K539" s="5"/>
      <c r="L539" s="9"/>
      <c r="M539" s="58"/>
      <c r="N539" s="60"/>
      <c r="O539" s="56"/>
      <c r="P539" s="56"/>
      <c r="Q539" s="56"/>
    </row>
    <row r="540" spans="7:17" s="3" customFormat="1" ht="12.75">
      <c r="G540" s="6"/>
      <c r="I540" s="5"/>
      <c r="J540" s="9"/>
      <c r="K540" s="5"/>
      <c r="L540" s="9"/>
      <c r="M540" s="58"/>
      <c r="N540" s="60"/>
      <c r="O540" s="56"/>
      <c r="P540" s="56"/>
      <c r="Q540" s="56"/>
    </row>
    <row r="541" spans="7:17" s="3" customFormat="1" ht="12.75">
      <c r="G541" s="6"/>
      <c r="I541" s="5"/>
      <c r="J541" s="9"/>
      <c r="K541" s="5"/>
      <c r="L541" s="9"/>
      <c r="M541" s="58"/>
      <c r="N541" s="60"/>
      <c r="O541" s="56"/>
      <c r="P541" s="56"/>
      <c r="Q541" s="56"/>
    </row>
    <row r="542" spans="7:17" s="3" customFormat="1" ht="12.75">
      <c r="G542" s="6"/>
      <c r="I542" s="5"/>
      <c r="J542" s="9"/>
      <c r="K542" s="5"/>
      <c r="L542" s="9"/>
      <c r="M542" s="58"/>
      <c r="N542" s="60"/>
      <c r="O542" s="56"/>
      <c r="P542" s="56"/>
      <c r="Q542" s="56"/>
    </row>
    <row r="543" spans="7:17" s="3" customFormat="1" ht="12.75">
      <c r="G543" s="6"/>
      <c r="I543" s="5"/>
      <c r="J543" s="9"/>
      <c r="K543" s="5"/>
      <c r="L543" s="9"/>
      <c r="M543" s="58"/>
      <c r="N543" s="60"/>
      <c r="O543" s="56"/>
      <c r="P543" s="56"/>
      <c r="Q543" s="56"/>
    </row>
    <row r="544" spans="7:17" s="3" customFormat="1" ht="12.75">
      <c r="G544" s="6"/>
      <c r="I544" s="5"/>
      <c r="J544" s="9"/>
      <c r="K544" s="5"/>
      <c r="L544" s="9"/>
      <c r="M544" s="58"/>
      <c r="N544" s="60"/>
      <c r="O544" s="56"/>
      <c r="P544" s="56"/>
      <c r="Q544" s="56"/>
    </row>
    <row r="545" spans="7:17" s="3" customFormat="1" ht="12.75">
      <c r="G545" s="6"/>
      <c r="I545" s="5"/>
      <c r="J545" s="9"/>
      <c r="K545" s="5"/>
      <c r="L545" s="9"/>
      <c r="M545" s="58"/>
      <c r="N545" s="60"/>
      <c r="O545" s="56"/>
      <c r="P545" s="56"/>
      <c r="Q545" s="56"/>
    </row>
    <row r="546" spans="7:17" s="3" customFormat="1" ht="12.75">
      <c r="G546" s="6"/>
      <c r="I546" s="5"/>
      <c r="J546" s="9"/>
      <c r="K546" s="5"/>
      <c r="L546" s="9"/>
      <c r="M546" s="58"/>
      <c r="N546" s="60"/>
      <c r="O546" s="56"/>
      <c r="P546" s="56"/>
      <c r="Q546" s="56"/>
    </row>
    <row r="547" spans="7:17" s="3" customFormat="1" ht="12.75">
      <c r="G547" s="6"/>
      <c r="I547" s="5"/>
      <c r="J547" s="9"/>
      <c r="K547" s="5"/>
      <c r="L547" s="9"/>
      <c r="M547" s="58"/>
      <c r="N547" s="60"/>
      <c r="O547" s="56"/>
      <c r="P547" s="56"/>
      <c r="Q547" s="56"/>
    </row>
    <row r="548" spans="7:17" s="3" customFormat="1" ht="12.75">
      <c r="G548" s="6"/>
      <c r="I548" s="5"/>
      <c r="J548" s="9"/>
      <c r="K548" s="5"/>
      <c r="L548" s="9"/>
      <c r="M548" s="58"/>
      <c r="N548" s="60"/>
      <c r="O548" s="56"/>
      <c r="P548" s="56"/>
      <c r="Q548" s="56"/>
    </row>
    <row r="549" spans="7:17" s="3" customFormat="1" ht="12.75">
      <c r="G549" s="6"/>
      <c r="I549" s="5"/>
      <c r="J549" s="9"/>
      <c r="K549" s="5"/>
      <c r="L549" s="9"/>
      <c r="M549" s="58"/>
      <c r="N549" s="60"/>
      <c r="O549" s="56"/>
      <c r="P549" s="56"/>
      <c r="Q549" s="56"/>
    </row>
    <row r="550" spans="7:17" s="3" customFormat="1" ht="12.75">
      <c r="G550" s="6"/>
      <c r="I550" s="5"/>
      <c r="J550" s="9"/>
      <c r="K550" s="5"/>
      <c r="L550" s="9"/>
      <c r="M550" s="58"/>
      <c r="N550" s="60"/>
      <c r="O550" s="56"/>
      <c r="P550" s="56"/>
      <c r="Q550" s="56"/>
    </row>
    <row r="551" spans="7:17" s="3" customFormat="1" ht="12.75">
      <c r="G551" s="6"/>
      <c r="I551" s="5"/>
      <c r="J551" s="9"/>
      <c r="K551" s="5"/>
      <c r="L551" s="9"/>
      <c r="M551" s="58"/>
      <c r="N551" s="60"/>
      <c r="O551" s="56"/>
      <c r="P551" s="56"/>
      <c r="Q551" s="56"/>
    </row>
    <row r="552" spans="7:17" s="3" customFormat="1" ht="12.75">
      <c r="G552" s="6"/>
      <c r="I552" s="5"/>
      <c r="J552" s="9"/>
      <c r="K552" s="5"/>
      <c r="L552" s="9"/>
      <c r="M552" s="58"/>
      <c r="N552" s="60"/>
      <c r="O552" s="56"/>
      <c r="P552" s="56"/>
      <c r="Q552" s="56"/>
    </row>
    <row r="553" spans="7:17" s="3" customFormat="1" ht="12.75">
      <c r="G553" s="6"/>
      <c r="I553" s="5"/>
      <c r="J553" s="9"/>
      <c r="K553" s="5"/>
      <c r="L553" s="9"/>
      <c r="M553" s="58"/>
      <c r="N553" s="60"/>
      <c r="O553" s="56"/>
      <c r="P553" s="56"/>
      <c r="Q553" s="56"/>
    </row>
    <row r="554" spans="7:17" s="3" customFormat="1" ht="12.75">
      <c r="G554" s="6"/>
      <c r="I554" s="5"/>
      <c r="J554" s="9"/>
      <c r="K554" s="5"/>
      <c r="L554" s="9"/>
      <c r="M554" s="58"/>
      <c r="N554" s="60"/>
      <c r="O554" s="56"/>
      <c r="P554" s="56"/>
      <c r="Q554" s="56"/>
    </row>
    <row r="555" spans="7:17" s="3" customFormat="1" ht="12.75">
      <c r="G555" s="6"/>
      <c r="I555" s="5"/>
      <c r="J555" s="9"/>
      <c r="K555" s="5"/>
      <c r="L555" s="9"/>
      <c r="M555" s="58"/>
      <c r="N555" s="60"/>
      <c r="O555" s="56"/>
      <c r="P555" s="56"/>
      <c r="Q555" s="56"/>
    </row>
    <row r="556" spans="7:17" s="3" customFormat="1" ht="12.75">
      <c r="G556" s="6"/>
      <c r="I556" s="5"/>
      <c r="J556" s="9"/>
      <c r="K556" s="5"/>
      <c r="L556" s="9"/>
      <c r="M556" s="58"/>
      <c r="N556" s="60"/>
      <c r="O556" s="56"/>
      <c r="P556" s="56"/>
      <c r="Q556" s="56"/>
    </row>
    <row r="557" spans="7:17" s="3" customFormat="1" ht="12.75">
      <c r="G557" s="6"/>
      <c r="I557" s="5"/>
      <c r="J557" s="9"/>
      <c r="K557" s="5"/>
      <c r="L557" s="9"/>
      <c r="M557" s="58"/>
      <c r="N557" s="60"/>
      <c r="O557" s="56"/>
      <c r="P557" s="56"/>
      <c r="Q557" s="56"/>
    </row>
    <row r="558" spans="7:17" s="3" customFormat="1" ht="12.75">
      <c r="G558" s="6"/>
      <c r="I558" s="5"/>
      <c r="J558" s="9"/>
      <c r="K558" s="5"/>
      <c r="L558" s="9"/>
      <c r="M558" s="58"/>
      <c r="N558" s="60"/>
      <c r="O558" s="56"/>
      <c r="P558" s="56"/>
      <c r="Q558" s="56"/>
    </row>
    <row r="559" spans="7:17" s="3" customFormat="1" ht="12.75">
      <c r="G559" s="6"/>
      <c r="I559" s="5"/>
      <c r="J559" s="9"/>
      <c r="K559" s="5"/>
      <c r="L559" s="9"/>
      <c r="M559" s="58"/>
      <c r="N559" s="60"/>
      <c r="O559" s="56"/>
      <c r="P559" s="56"/>
      <c r="Q559" s="56"/>
    </row>
    <row r="560" spans="7:17" s="3" customFormat="1" ht="12.75">
      <c r="G560" s="6"/>
      <c r="I560" s="5"/>
      <c r="J560" s="9"/>
      <c r="K560" s="5"/>
      <c r="L560" s="9"/>
      <c r="M560" s="58"/>
      <c r="N560" s="60"/>
      <c r="O560" s="56"/>
      <c r="P560" s="56"/>
      <c r="Q560" s="56"/>
    </row>
    <row r="561" spans="7:17" s="3" customFormat="1" ht="12.75">
      <c r="G561" s="6"/>
      <c r="I561" s="5"/>
      <c r="J561" s="9"/>
      <c r="K561" s="5"/>
      <c r="L561" s="9"/>
      <c r="M561" s="58"/>
      <c r="N561" s="60"/>
      <c r="O561" s="56"/>
      <c r="P561" s="56"/>
      <c r="Q561" s="56"/>
    </row>
    <row r="562" spans="7:17">
      <c r="G562" s="7"/>
    </row>
    <row r="563" spans="7:17">
      <c r="G563" s="7"/>
    </row>
    <row r="564" spans="7:17">
      <c r="G564" s="7"/>
    </row>
    <row r="565" spans="7:17">
      <c r="G565" s="7"/>
    </row>
    <row r="566" spans="7:17">
      <c r="G566" s="7"/>
    </row>
    <row r="567" spans="7:17">
      <c r="G567" s="7"/>
    </row>
    <row r="568" spans="7:17">
      <c r="G568" s="7"/>
    </row>
    <row r="569" spans="7:17">
      <c r="G569" s="7"/>
    </row>
    <row r="570" spans="7:17">
      <c r="G570" s="7"/>
    </row>
    <row r="571" spans="7:17">
      <c r="G571" s="7"/>
    </row>
    <row r="572" spans="7:17">
      <c r="G572" s="7"/>
    </row>
    <row r="573" spans="7:17">
      <c r="G573" s="7"/>
    </row>
    <row r="574" spans="7:17">
      <c r="G574" s="7"/>
    </row>
    <row r="575" spans="7:17">
      <c r="G575" s="7"/>
    </row>
    <row r="576" spans="7:1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sheetData>
  <mergeCells count="5">
    <mergeCell ref="R66:R69"/>
    <mergeCell ref="R112:R116"/>
    <mergeCell ref="M4:Q4"/>
    <mergeCell ref="R31:R35"/>
    <mergeCell ref="C7:C8"/>
  </mergeCells>
  <phoneticPr fontId="2" type="noConversion"/>
  <hyperlinks>
    <hyperlink ref="R31" r:id="rId1" location="resultstable"/>
    <hyperlink ref="R112" r:id="rId2" location="resultstable"/>
    <hyperlink ref="R66" r:id="rId3" location="resultstable"/>
  </hyperlinks>
  <pageMargins left="0.7" right="0.7" top="0.75" bottom="0.75" header="0.3" footer="0.3"/>
  <pageSetup paperSize="9" orientation="portrait"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1"/>
  </sheetPr>
  <dimension ref="B1:AP894"/>
  <sheetViews>
    <sheetView zoomScaleNormal="100" workbookViewId="0">
      <pane ySplit="6" topLeftCell="A7" activePane="bottomLeft" state="frozen"/>
      <selection activeCell="K160" sqref="K160"/>
      <selection pane="bottomLeft" activeCell="L50" sqref="L50"/>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C002</v>
      </c>
      <c r="C2" s="97" t="s">
        <v>4450</v>
      </c>
      <c r="G2" s="230"/>
      <c r="L2" s="71"/>
      <c r="M2" s="73" t="s">
        <v>256</v>
      </c>
      <c r="N2" s="72" t="s">
        <v>254</v>
      </c>
      <c r="O2" s="73" t="s">
        <v>253</v>
      </c>
      <c r="P2" s="73" t="s">
        <v>255</v>
      </c>
      <c r="Q2" s="74" t="s">
        <v>252</v>
      </c>
    </row>
    <row r="3" spans="2:42" ht="24.95" customHeight="1">
      <c r="L3" s="76" t="s">
        <v>123</v>
      </c>
      <c r="M3" s="70">
        <f>P3+Q3</f>
        <v>1.7000000000000006</v>
      </c>
      <c r="N3" s="169">
        <f>P3/(P3+Q3)</f>
        <v>0.98999999999999988</v>
      </c>
      <c r="O3" s="70">
        <f>SUM(O7:O42)</f>
        <v>5.25</v>
      </c>
      <c r="P3" s="70">
        <f>SUM(P7:P42)</f>
        <v>1.6830000000000005</v>
      </c>
      <c r="Q3" s="77">
        <f>SUM(Q7:Q42)</f>
        <v>1.7000000000000019E-2</v>
      </c>
    </row>
    <row r="4" spans="2:42" ht="24.95" customHeight="1" thickBot="1">
      <c r="L4" s="75" t="s">
        <v>124</v>
      </c>
      <c r="M4" s="554">
        <f>(O3+P3)/(M3+O3)</f>
        <v>0.9975539568345323</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3" t="str">
        <f ca="1">B2</f>
        <v>C002</v>
      </c>
      <c r="C7" s="579" t="str">
        <f>C2</f>
        <v>Serial Communication(RS485)</v>
      </c>
      <c r="D7" s="34" t="s">
        <v>3888</v>
      </c>
      <c r="E7" s="35" t="s">
        <v>24</v>
      </c>
      <c r="F7" s="36" t="s">
        <v>905</v>
      </c>
      <c r="G7" s="37" t="s">
        <v>12</v>
      </c>
      <c r="H7" s="38">
        <v>0.8</v>
      </c>
      <c r="I7" s="39" t="s">
        <v>3226</v>
      </c>
      <c r="J7" s="40" t="s">
        <v>2786</v>
      </c>
      <c r="K7" s="39" t="s">
        <v>2789</v>
      </c>
      <c r="L7" s="69" t="s">
        <v>2794</v>
      </c>
      <c r="M7" s="84">
        <v>0.2</v>
      </c>
      <c r="N7" s="38">
        <f t="shared" ref="N7:N39" si="0">IF(K7="Detected", 0.99,0)</f>
        <v>0</v>
      </c>
      <c r="O7" s="79">
        <f t="shared" ref="O7:O17" si="1">IF(I7="Safe", M7*H7,0)</f>
        <v>0.16000000000000003</v>
      </c>
      <c r="P7" s="79">
        <f t="shared" ref="P7:P17" si="2">IF(I7="Dangerous",M7*H7*N7,0)</f>
        <v>0</v>
      </c>
      <c r="Q7" s="157">
        <f t="shared" ref="Q7:Q17" si="3">IF(P7=0,0,M7*H7*(1-N7))</f>
        <v>0</v>
      </c>
      <c r="R7" s="239"/>
    </row>
    <row r="8" spans="2:42" s="3" customFormat="1" ht="39.950000000000003" customHeight="1">
      <c r="B8" s="245"/>
      <c r="C8" s="580"/>
      <c r="D8" s="20"/>
      <c r="E8" s="21"/>
      <c r="F8" s="31"/>
      <c r="G8" s="14" t="s">
        <v>13</v>
      </c>
      <c r="H8" s="15">
        <v>0.1</v>
      </c>
      <c r="I8" s="16" t="s">
        <v>3231</v>
      </c>
      <c r="J8" s="12" t="s">
        <v>3904</v>
      </c>
      <c r="K8" s="16" t="s">
        <v>2790</v>
      </c>
      <c r="L8" s="65" t="s">
        <v>3903</v>
      </c>
      <c r="M8" s="85">
        <f t="shared" ref="M8:M9" si="4">M7</f>
        <v>0.2</v>
      </c>
      <c r="N8" s="15">
        <f t="shared" si="0"/>
        <v>0.99</v>
      </c>
      <c r="O8" s="78">
        <f t="shared" si="1"/>
        <v>0</v>
      </c>
      <c r="P8" s="78">
        <f t="shared" si="2"/>
        <v>1.9800000000000005E-2</v>
      </c>
      <c r="Q8" s="153">
        <f t="shared" si="3"/>
        <v>2.0000000000000023E-4</v>
      </c>
      <c r="R8" s="238"/>
    </row>
    <row r="9" spans="2:42" s="3" customFormat="1" ht="27.95" customHeight="1">
      <c r="B9" s="245"/>
      <c r="C9" s="236"/>
      <c r="D9" s="22"/>
      <c r="E9" s="23"/>
      <c r="F9" s="24"/>
      <c r="G9" s="14" t="s">
        <v>14</v>
      </c>
      <c r="H9" s="15">
        <v>0.1</v>
      </c>
      <c r="I9" s="16" t="s">
        <v>3237</v>
      </c>
      <c r="J9" s="12" t="s">
        <v>210</v>
      </c>
      <c r="K9" s="16" t="s">
        <v>18</v>
      </c>
      <c r="L9" s="65" t="s">
        <v>21</v>
      </c>
      <c r="M9" s="85">
        <f t="shared" si="4"/>
        <v>0.2</v>
      </c>
      <c r="N9" s="15">
        <f t="shared" si="0"/>
        <v>0</v>
      </c>
      <c r="O9" s="78">
        <f t="shared" si="1"/>
        <v>2.0000000000000004E-2</v>
      </c>
      <c r="P9" s="78">
        <f t="shared" si="2"/>
        <v>0</v>
      </c>
      <c r="Q9" s="153">
        <f t="shared" si="3"/>
        <v>0</v>
      </c>
      <c r="R9" s="238"/>
    </row>
    <row r="10" spans="2:42" s="3" customFormat="1" ht="27.95" customHeight="1">
      <c r="B10" s="245"/>
      <c r="C10" s="236"/>
      <c r="D10" s="17" t="s">
        <v>3889</v>
      </c>
      <c r="E10" s="18" t="s">
        <v>24</v>
      </c>
      <c r="F10" s="19" t="s">
        <v>3625</v>
      </c>
      <c r="G10" s="14" t="s">
        <v>12</v>
      </c>
      <c r="H10" s="15">
        <v>0.8</v>
      </c>
      <c r="I10" s="16" t="s">
        <v>3237</v>
      </c>
      <c r="J10" s="12" t="s">
        <v>210</v>
      </c>
      <c r="K10" s="16" t="s">
        <v>18</v>
      </c>
      <c r="L10" s="65" t="s">
        <v>21</v>
      </c>
      <c r="M10" s="85">
        <v>0.2</v>
      </c>
      <c r="N10" s="15">
        <f t="shared" si="0"/>
        <v>0</v>
      </c>
      <c r="O10" s="78">
        <f t="shared" si="1"/>
        <v>0.16000000000000003</v>
      </c>
      <c r="P10" s="78">
        <f t="shared" si="2"/>
        <v>0</v>
      </c>
      <c r="Q10" s="153">
        <f t="shared" si="3"/>
        <v>0</v>
      </c>
      <c r="R10" s="238"/>
    </row>
    <row r="11" spans="2:42" s="3" customFormat="1" ht="39.950000000000003" customHeight="1">
      <c r="B11" s="245"/>
      <c r="C11" s="236"/>
      <c r="D11" s="20"/>
      <c r="E11" s="21"/>
      <c r="F11" s="31"/>
      <c r="G11" s="14" t="s">
        <v>13</v>
      </c>
      <c r="H11" s="15">
        <v>0.1</v>
      </c>
      <c r="I11" s="16" t="s">
        <v>2781</v>
      </c>
      <c r="J11" s="12" t="s">
        <v>3904</v>
      </c>
      <c r="K11" s="16" t="s">
        <v>2790</v>
      </c>
      <c r="L11" s="65" t="s">
        <v>3903</v>
      </c>
      <c r="M11" s="85">
        <f t="shared" ref="M11:M12" si="5">M10</f>
        <v>0.2</v>
      </c>
      <c r="N11" s="15">
        <f t="shared" si="0"/>
        <v>0.99</v>
      </c>
      <c r="O11" s="78">
        <f t="shared" si="1"/>
        <v>0</v>
      </c>
      <c r="P11" s="78">
        <f t="shared" si="2"/>
        <v>1.9800000000000005E-2</v>
      </c>
      <c r="Q11" s="153">
        <f t="shared" si="3"/>
        <v>2.0000000000000023E-4</v>
      </c>
      <c r="R11" s="238"/>
    </row>
    <row r="12" spans="2:42" s="3" customFormat="1" ht="27.95" customHeight="1">
      <c r="B12" s="245"/>
      <c r="C12" s="236"/>
      <c r="D12" s="22"/>
      <c r="E12" s="23"/>
      <c r="F12" s="24"/>
      <c r="G12" s="14" t="s">
        <v>14</v>
      </c>
      <c r="H12" s="15">
        <v>0.1</v>
      </c>
      <c r="I12" s="16" t="s">
        <v>3237</v>
      </c>
      <c r="J12" s="12" t="s">
        <v>210</v>
      </c>
      <c r="K12" s="16" t="s">
        <v>18</v>
      </c>
      <c r="L12" s="65" t="s">
        <v>21</v>
      </c>
      <c r="M12" s="85">
        <f t="shared" si="5"/>
        <v>0.2</v>
      </c>
      <c r="N12" s="15">
        <f t="shared" si="0"/>
        <v>0</v>
      </c>
      <c r="O12" s="78">
        <f t="shared" si="1"/>
        <v>2.0000000000000004E-2</v>
      </c>
      <c r="P12" s="78">
        <f t="shared" si="2"/>
        <v>0</v>
      </c>
      <c r="Q12" s="153">
        <f t="shared" si="3"/>
        <v>0</v>
      </c>
      <c r="R12" s="238"/>
    </row>
    <row r="13" spans="2:42" s="3" customFormat="1" ht="27.95" customHeight="1">
      <c r="B13" s="245"/>
      <c r="C13" s="236"/>
      <c r="D13" s="17" t="s">
        <v>3890</v>
      </c>
      <c r="E13" s="18" t="s">
        <v>24</v>
      </c>
      <c r="F13" s="19" t="s">
        <v>2753</v>
      </c>
      <c r="G13" s="14" t="s">
        <v>12</v>
      </c>
      <c r="H13" s="15">
        <v>0.8</v>
      </c>
      <c r="I13" s="16" t="s">
        <v>3237</v>
      </c>
      <c r="J13" s="12" t="s">
        <v>210</v>
      </c>
      <c r="K13" s="16" t="s">
        <v>18</v>
      </c>
      <c r="L13" s="65" t="s">
        <v>21</v>
      </c>
      <c r="M13" s="85">
        <v>0.2</v>
      </c>
      <c r="N13" s="15">
        <f t="shared" si="0"/>
        <v>0</v>
      </c>
      <c r="O13" s="78">
        <f t="shared" si="1"/>
        <v>0.16000000000000003</v>
      </c>
      <c r="P13" s="78">
        <f t="shared" si="2"/>
        <v>0</v>
      </c>
      <c r="Q13" s="153">
        <f t="shared" si="3"/>
        <v>0</v>
      </c>
      <c r="R13" s="238"/>
    </row>
    <row r="14" spans="2:42" s="3" customFormat="1" ht="39.950000000000003" customHeight="1">
      <c r="B14" s="245"/>
      <c r="C14" s="236"/>
      <c r="D14" s="20"/>
      <c r="E14" s="21"/>
      <c r="F14" s="31"/>
      <c r="G14" s="14" t="s">
        <v>13</v>
      </c>
      <c r="H14" s="15">
        <v>0.1</v>
      </c>
      <c r="I14" s="16" t="s">
        <v>25</v>
      </c>
      <c r="J14" s="13" t="s">
        <v>3905</v>
      </c>
      <c r="K14" s="165" t="s">
        <v>28</v>
      </c>
      <c r="L14" s="65" t="s">
        <v>3903</v>
      </c>
      <c r="M14" s="85">
        <f t="shared" ref="M14:M15" si="6">M13</f>
        <v>0.2</v>
      </c>
      <c r="N14" s="15">
        <f t="shared" si="0"/>
        <v>0.99</v>
      </c>
      <c r="O14" s="78">
        <f t="shared" si="1"/>
        <v>0</v>
      </c>
      <c r="P14" s="78">
        <f t="shared" si="2"/>
        <v>1.9800000000000005E-2</v>
      </c>
      <c r="Q14" s="153">
        <f t="shared" si="3"/>
        <v>2.0000000000000023E-4</v>
      </c>
      <c r="R14" s="238"/>
    </row>
    <row r="15" spans="2:42" s="3" customFormat="1" ht="27.95" customHeight="1">
      <c r="B15" s="245"/>
      <c r="C15" s="236"/>
      <c r="D15" s="22"/>
      <c r="E15" s="23"/>
      <c r="F15" s="24"/>
      <c r="G15" s="14" t="s">
        <v>14</v>
      </c>
      <c r="H15" s="15">
        <v>0.1</v>
      </c>
      <c r="I15" s="16" t="s">
        <v>3237</v>
      </c>
      <c r="J15" s="12" t="s">
        <v>210</v>
      </c>
      <c r="K15" s="16" t="s">
        <v>18</v>
      </c>
      <c r="L15" s="65" t="s">
        <v>21</v>
      </c>
      <c r="M15" s="85">
        <f t="shared" si="6"/>
        <v>0.2</v>
      </c>
      <c r="N15" s="15">
        <f t="shared" si="0"/>
        <v>0</v>
      </c>
      <c r="O15" s="78">
        <f t="shared" si="1"/>
        <v>2.0000000000000004E-2</v>
      </c>
      <c r="P15" s="78">
        <f t="shared" si="2"/>
        <v>0</v>
      </c>
      <c r="Q15" s="153">
        <f t="shared" si="3"/>
        <v>0</v>
      </c>
      <c r="R15" s="238"/>
    </row>
    <row r="16" spans="2:42" s="3" customFormat="1" ht="39.950000000000003" customHeight="1">
      <c r="B16" s="245"/>
      <c r="C16" s="236"/>
      <c r="D16" s="17" t="s">
        <v>3891</v>
      </c>
      <c r="E16" s="18" t="s">
        <v>3900</v>
      </c>
      <c r="F16" s="19" t="s">
        <v>3901</v>
      </c>
      <c r="G16" s="159" t="s">
        <v>232</v>
      </c>
      <c r="H16" s="15">
        <v>0.2</v>
      </c>
      <c r="I16" s="16" t="s">
        <v>25</v>
      </c>
      <c r="J16" s="13" t="s">
        <v>3906</v>
      </c>
      <c r="K16" s="165" t="s">
        <v>28</v>
      </c>
      <c r="L16" s="65" t="s">
        <v>3903</v>
      </c>
      <c r="M16" s="85">
        <v>0.1</v>
      </c>
      <c r="N16" s="15">
        <f t="shared" si="0"/>
        <v>0.99</v>
      </c>
      <c r="O16" s="78">
        <f t="shared" si="1"/>
        <v>0</v>
      </c>
      <c r="P16" s="78">
        <f t="shared" si="2"/>
        <v>1.9800000000000005E-2</v>
      </c>
      <c r="Q16" s="153">
        <f t="shared" si="3"/>
        <v>2.0000000000000023E-4</v>
      </c>
      <c r="R16" s="557" t="s">
        <v>3902</v>
      </c>
    </row>
    <row r="17" spans="2:18" s="3" customFormat="1" ht="39.950000000000003" customHeight="1">
      <c r="B17" s="245"/>
      <c r="C17" s="236"/>
      <c r="D17" s="20"/>
      <c r="E17" s="21"/>
      <c r="F17" s="31"/>
      <c r="G17" s="163" t="s">
        <v>233</v>
      </c>
      <c r="H17" s="15">
        <v>0.2</v>
      </c>
      <c r="I17" s="16" t="s">
        <v>25</v>
      </c>
      <c r="J17" s="13" t="s">
        <v>3906</v>
      </c>
      <c r="K17" s="165" t="s">
        <v>28</v>
      </c>
      <c r="L17" s="65" t="s">
        <v>3903</v>
      </c>
      <c r="M17" s="85">
        <f>M16</f>
        <v>0.1</v>
      </c>
      <c r="N17" s="15">
        <f t="shared" si="0"/>
        <v>0.99</v>
      </c>
      <c r="O17" s="78">
        <f t="shared" si="1"/>
        <v>0</v>
      </c>
      <c r="P17" s="78">
        <f t="shared" si="2"/>
        <v>1.9800000000000005E-2</v>
      </c>
      <c r="Q17" s="153">
        <f t="shared" si="3"/>
        <v>2.0000000000000023E-4</v>
      </c>
      <c r="R17" s="577"/>
    </row>
    <row r="18" spans="2:18" s="3" customFormat="1" ht="39.950000000000003" customHeight="1">
      <c r="B18" s="245"/>
      <c r="C18" s="236"/>
      <c r="D18" s="20"/>
      <c r="E18" s="21"/>
      <c r="F18" s="31"/>
      <c r="G18" s="163" t="s">
        <v>230</v>
      </c>
      <c r="H18" s="15">
        <v>0.2</v>
      </c>
      <c r="I18" s="16" t="s">
        <v>25</v>
      </c>
      <c r="J18" s="13" t="s">
        <v>3906</v>
      </c>
      <c r="K18" s="165" t="s">
        <v>28</v>
      </c>
      <c r="L18" s="65" t="s">
        <v>3903</v>
      </c>
      <c r="M18" s="85">
        <f>M17</f>
        <v>0.1</v>
      </c>
      <c r="N18" s="15">
        <f t="shared" si="0"/>
        <v>0.99</v>
      </c>
      <c r="O18" s="78">
        <f>IF(I18="Safe", M18*H18,0)</f>
        <v>0</v>
      </c>
      <c r="P18" s="78">
        <f>IF(I18="Dangerous",M18*H18*N18,0)</f>
        <v>1.9800000000000005E-2</v>
      </c>
      <c r="Q18" s="153">
        <f>IF(P18=0,0,M18*H18*(1-N18))</f>
        <v>2.0000000000000023E-4</v>
      </c>
      <c r="R18" s="577"/>
    </row>
    <row r="19" spans="2:18" s="3" customFormat="1" ht="39.950000000000003" customHeight="1">
      <c r="B19" s="245"/>
      <c r="C19" s="236"/>
      <c r="D19" s="20"/>
      <c r="E19" s="21"/>
      <c r="F19" s="31"/>
      <c r="G19" s="163" t="s">
        <v>231</v>
      </c>
      <c r="H19" s="15">
        <v>0.2</v>
      </c>
      <c r="I19" s="16" t="s">
        <v>25</v>
      </c>
      <c r="J19" s="13" t="s">
        <v>3906</v>
      </c>
      <c r="K19" s="165" t="s">
        <v>28</v>
      </c>
      <c r="L19" s="65" t="s">
        <v>3903</v>
      </c>
      <c r="M19" s="85">
        <f>M18</f>
        <v>0.1</v>
      </c>
      <c r="N19" s="15">
        <f t="shared" si="0"/>
        <v>0.99</v>
      </c>
      <c r="O19" s="78">
        <f t="shared" ref="O19" si="7">IF(I19="Safe", M19*H19,0)</f>
        <v>0</v>
      </c>
      <c r="P19" s="78">
        <f t="shared" ref="P19:P39" si="8">IF(I19="Dangerous",M19*H19*N19,0)</f>
        <v>1.9800000000000005E-2</v>
      </c>
      <c r="Q19" s="153">
        <f t="shared" ref="Q19:Q39" si="9">IF(P19=0,0,M19*H19*(1-N19))</f>
        <v>2.0000000000000023E-4</v>
      </c>
      <c r="R19" s="577"/>
    </row>
    <row r="20" spans="2:18" s="3" customFormat="1" ht="39.950000000000003" customHeight="1">
      <c r="B20" s="245"/>
      <c r="C20" s="236"/>
      <c r="D20" s="22"/>
      <c r="E20" s="23"/>
      <c r="F20" s="24"/>
      <c r="G20" s="168" t="s">
        <v>234</v>
      </c>
      <c r="H20" s="15">
        <v>0.2</v>
      </c>
      <c r="I20" s="16" t="s">
        <v>3255</v>
      </c>
      <c r="J20" s="13" t="s">
        <v>3906</v>
      </c>
      <c r="K20" s="165" t="s">
        <v>28</v>
      </c>
      <c r="L20" s="65" t="s">
        <v>3903</v>
      </c>
      <c r="M20" s="85">
        <f>M19</f>
        <v>0.1</v>
      </c>
      <c r="N20" s="15">
        <f t="shared" si="0"/>
        <v>0.99</v>
      </c>
      <c r="O20" s="78">
        <f>IF(I20="Safe", M20*H20,0)</f>
        <v>0</v>
      </c>
      <c r="P20" s="78">
        <f t="shared" si="8"/>
        <v>1.9800000000000005E-2</v>
      </c>
      <c r="Q20" s="153">
        <f t="shared" si="9"/>
        <v>2.0000000000000023E-4</v>
      </c>
      <c r="R20" s="578"/>
    </row>
    <row r="21" spans="2:18" s="3" customFormat="1" ht="27.95" customHeight="1">
      <c r="B21" s="245"/>
      <c r="C21" s="236"/>
      <c r="D21" s="17" t="s">
        <v>3892</v>
      </c>
      <c r="E21" s="18" t="s">
        <v>22</v>
      </c>
      <c r="F21" s="19" t="s">
        <v>819</v>
      </c>
      <c r="G21" s="14" t="s">
        <v>12</v>
      </c>
      <c r="H21" s="15">
        <v>0.4</v>
      </c>
      <c r="I21" s="16" t="s">
        <v>3237</v>
      </c>
      <c r="J21" s="12" t="s">
        <v>210</v>
      </c>
      <c r="K21" s="16" t="s">
        <v>18</v>
      </c>
      <c r="L21" s="65" t="s">
        <v>21</v>
      </c>
      <c r="M21" s="85">
        <v>2</v>
      </c>
      <c r="N21" s="15">
        <f t="shared" si="0"/>
        <v>0</v>
      </c>
      <c r="O21" s="78">
        <f t="shared" ref="O21:O39" si="10">IF(I21="Safe", M21*H21,0)</f>
        <v>0.8</v>
      </c>
      <c r="P21" s="78">
        <f t="shared" si="8"/>
        <v>0</v>
      </c>
      <c r="Q21" s="153">
        <f t="shared" si="9"/>
        <v>0</v>
      </c>
      <c r="R21" s="113"/>
    </row>
    <row r="22" spans="2:18" s="3" customFormat="1" ht="27.95" customHeight="1">
      <c r="B22" s="245"/>
      <c r="C22" s="236"/>
      <c r="D22" s="20"/>
      <c r="E22" s="21"/>
      <c r="F22" s="31"/>
      <c r="G22" s="14" t="s">
        <v>13</v>
      </c>
      <c r="H22" s="15">
        <v>0.4</v>
      </c>
      <c r="I22" s="16" t="s">
        <v>3255</v>
      </c>
      <c r="J22" s="13" t="s">
        <v>3907</v>
      </c>
      <c r="K22" s="165" t="s">
        <v>28</v>
      </c>
      <c r="L22" s="13" t="s">
        <v>2189</v>
      </c>
      <c r="M22" s="85">
        <f t="shared" ref="M22:M23" si="11">M21</f>
        <v>2</v>
      </c>
      <c r="N22" s="15">
        <f t="shared" si="0"/>
        <v>0.99</v>
      </c>
      <c r="O22" s="78">
        <f t="shared" si="10"/>
        <v>0</v>
      </c>
      <c r="P22" s="78">
        <f t="shared" si="8"/>
        <v>0.79200000000000004</v>
      </c>
      <c r="Q22" s="153">
        <f t="shared" si="9"/>
        <v>8.0000000000000071E-3</v>
      </c>
      <c r="R22" s="113"/>
    </row>
    <row r="23" spans="2:18" s="3" customFormat="1" ht="27.95" customHeight="1">
      <c r="B23" s="245"/>
      <c r="C23" s="236"/>
      <c r="D23" s="22"/>
      <c r="E23" s="23"/>
      <c r="F23" s="24"/>
      <c r="G23" s="14" t="s">
        <v>14</v>
      </c>
      <c r="H23" s="15">
        <v>0.2</v>
      </c>
      <c r="I23" s="16" t="s">
        <v>3237</v>
      </c>
      <c r="J23" s="12" t="s">
        <v>210</v>
      </c>
      <c r="K23" s="16" t="s">
        <v>18</v>
      </c>
      <c r="L23" s="65" t="s">
        <v>21</v>
      </c>
      <c r="M23" s="85">
        <f t="shared" si="11"/>
        <v>2</v>
      </c>
      <c r="N23" s="15">
        <f t="shared" si="0"/>
        <v>0</v>
      </c>
      <c r="O23" s="78">
        <f t="shared" si="10"/>
        <v>0.4</v>
      </c>
      <c r="P23" s="78">
        <f t="shared" si="8"/>
        <v>0</v>
      </c>
      <c r="Q23" s="153">
        <f t="shared" si="9"/>
        <v>0</v>
      </c>
      <c r="R23" s="113"/>
    </row>
    <row r="24" spans="2:18" s="3" customFormat="1" ht="27.95" customHeight="1">
      <c r="B24" s="245"/>
      <c r="C24" s="236"/>
      <c r="D24" s="17" t="s">
        <v>3893</v>
      </c>
      <c r="E24" s="18" t="s">
        <v>24</v>
      </c>
      <c r="F24" s="19" t="s">
        <v>3894</v>
      </c>
      <c r="G24" s="14" t="s">
        <v>12</v>
      </c>
      <c r="H24" s="15">
        <v>0.8</v>
      </c>
      <c r="I24" s="16" t="s">
        <v>3237</v>
      </c>
      <c r="J24" s="12" t="s">
        <v>210</v>
      </c>
      <c r="K24" s="16" t="s">
        <v>18</v>
      </c>
      <c r="L24" s="65" t="s">
        <v>21</v>
      </c>
      <c r="M24" s="85">
        <v>0.2</v>
      </c>
      <c r="N24" s="15">
        <f t="shared" si="0"/>
        <v>0</v>
      </c>
      <c r="O24" s="78">
        <f t="shared" si="10"/>
        <v>0.16000000000000003</v>
      </c>
      <c r="P24" s="78">
        <f t="shared" si="8"/>
        <v>0</v>
      </c>
      <c r="Q24" s="153">
        <f t="shared" si="9"/>
        <v>0</v>
      </c>
      <c r="R24" s="238"/>
    </row>
    <row r="25" spans="2:18" s="3" customFormat="1" ht="39.950000000000003" customHeight="1">
      <c r="B25" s="245"/>
      <c r="C25" s="236"/>
      <c r="D25" s="20"/>
      <c r="E25" s="21"/>
      <c r="F25" s="31"/>
      <c r="G25" s="14" t="s">
        <v>13</v>
      </c>
      <c r="H25" s="15">
        <v>0.1</v>
      </c>
      <c r="I25" s="16" t="s">
        <v>3255</v>
      </c>
      <c r="J25" s="13" t="s">
        <v>3906</v>
      </c>
      <c r="K25" s="165" t="s">
        <v>28</v>
      </c>
      <c r="L25" s="65" t="s">
        <v>3903</v>
      </c>
      <c r="M25" s="85">
        <f t="shared" ref="M25:M26" si="12">M24</f>
        <v>0.2</v>
      </c>
      <c r="N25" s="15">
        <f t="shared" si="0"/>
        <v>0.99</v>
      </c>
      <c r="O25" s="78">
        <f t="shared" si="10"/>
        <v>0</v>
      </c>
      <c r="P25" s="78">
        <f t="shared" si="8"/>
        <v>1.9800000000000005E-2</v>
      </c>
      <c r="Q25" s="153">
        <f t="shared" si="9"/>
        <v>2.0000000000000023E-4</v>
      </c>
      <c r="R25" s="238"/>
    </row>
    <row r="26" spans="2:18" s="3" customFormat="1" ht="27.95" customHeight="1">
      <c r="B26" s="245"/>
      <c r="C26" s="236"/>
      <c r="D26" s="22"/>
      <c r="E26" s="23"/>
      <c r="F26" s="24"/>
      <c r="G26" s="14" t="s">
        <v>14</v>
      </c>
      <c r="H26" s="15">
        <v>0.1</v>
      </c>
      <c r="I26" s="16" t="s">
        <v>3237</v>
      </c>
      <c r="J26" s="12" t="s">
        <v>210</v>
      </c>
      <c r="K26" s="16" t="s">
        <v>18</v>
      </c>
      <c r="L26" s="65" t="s">
        <v>21</v>
      </c>
      <c r="M26" s="85">
        <f t="shared" si="12"/>
        <v>0.2</v>
      </c>
      <c r="N26" s="15">
        <f t="shared" si="0"/>
        <v>0</v>
      </c>
      <c r="O26" s="78">
        <f t="shared" si="10"/>
        <v>2.0000000000000004E-2</v>
      </c>
      <c r="P26" s="78">
        <f t="shared" si="8"/>
        <v>0</v>
      </c>
      <c r="Q26" s="153">
        <f t="shared" si="9"/>
        <v>0</v>
      </c>
      <c r="R26" s="238"/>
    </row>
    <row r="27" spans="2:18" s="3" customFormat="1" ht="39.950000000000003" customHeight="1">
      <c r="B27" s="245"/>
      <c r="C27" s="236"/>
      <c r="D27" s="17" t="s">
        <v>3895</v>
      </c>
      <c r="E27" s="18" t="s">
        <v>24</v>
      </c>
      <c r="F27" s="19" t="s">
        <v>3377</v>
      </c>
      <c r="G27" s="14" t="s">
        <v>12</v>
      </c>
      <c r="H27" s="15">
        <v>0.8</v>
      </c>
      <c r="I27" s="16" t="s">
        <v>3255</v>
      </c>
      <c r="J27" s="13" t="s">
        <v>3906</v>
      </c>
      <c r="K27" s="165" t="s">
        <v>28</v>
      </c>
      <c r="L27" s="65" t="s">
        <v>3903</v>
      </c>
      <c r="M27" s="85">
        <v>0.2</v>
      </c>
      <c r="N27" s="15">
        <f t="shared" si="0"/>
        <v>0.99</v>
      </c>
      <c r="O27" s="78">
        <f t="shared" si="10"/>
        <v>0</v>
      </c>
      <c r="P27" s="78">
        <f t="shared" si="8"/>
        <v>0.15840000000000004</v>
      </c>
      <c r="Q27" s="153">
        <f t="shared" si="9"/>
        <v>1.6000000000000018E-3</v>
      </c>
      <c r="R27" s="238"/>
    </row>
    <row r="28" spans="2:18" s="3" customFormat="1" ht="27.95" customHeight="1">
      <c r="B28" s="245"/>
      <c r="C28" s="236"/>
      <c r="D28" s="20"/>
      <c r="E28" s="21"/>
      <c r="F28" s="31"/>
      <c r="G28" s="14" t="s">
        <v>13</v>
      </c>
      <c r="H28" s="15">
        <v>0.1</v>
      </c>
      <c r="I28" s="16" t="s">
        <v>3237</v>
      </c>
      <c r="J28" s="12" t="s">
        <v>210</v>
      </c>
      <c r="K28" s="16" t="s">
        <v>18</v>
      </c>
      <c r="L28" s="65" t="s">
        <v>21</v>
      </c>
      <c r="M28" s="85">
        <f t="shared" ref="M28:M29" si="13">M27</f>
        <v>0.2</v>
      </c>
      <c r="N28" s="15">
        <f t="shared" si="0"/>
        <v>0</v>
      </c>
      <c r="O28" s="78">
        <f t="shared" si="10"/>
        <v>2.0000000000000004E-2</v>
      </c>
      <c r="P28" s="78">
        <f t="shared" si="8"/>
        <v>0</v>
      </c>
      <c r="Q28" s="153">
        <f t="shared" si="9"/>
        <v>0</v>
      </c>
      <c r="R28" s="238"/>
    </row>
    <row r="29" spans="2:18" s="3" customFormat="1" ht="27.95" customHeight="1">
      <c r="B29" s="245"/>
      <c r="C29" s="236"/>
      <c r="D29" s="22"/>
      <c r="E29" s="23"/>
      <c r="F29" s="24"/>
      <c r="G29" s="14" t="s">
        <v>14</v>
      </c>
      <c r="H29" s="15">
        <v>0.1</v>
      </c>
      <c r="I29" s="16" t="s">
        <v>3237</v>
      </c>
      <c r="J29" s="12" t="s">
        <v>210</v>
      </c>
      <c r="K29" s="16" t="s">
        <v>18</v>
      </c>
      <c r="L29" s="65" t="s">
        <v>21</v>
      </c>
      <c r="M29" s="85">
        <f t="shared" si="13"/>
        <v>0.2</v>
      </c>
      <c r="N29" s="15">
        <f t="shared" si="0"/>
        <v>0</v>
      </c>
      <c r="O29" s="78">
        <f t="shared" si="10"/>
        <v>2.0000000000000004E-2</v>
      </c>
      <c r="P29" s="78">
        <f t="shared" si="8"/>
        <v>0</v>
      </c>
      <c r="Q29" s="153">
        <f t="shared" si="9"/>
        <v>0</v>
      </c>
      <c r="R29" s="238"/>
    </row>
    <row r="30" spans="2:18" s="3" customFormat="1" ht="39.950000000000003" customHeight="1">
      <c r="B30" s="245"/>
      <c r="C30" s="236"/>
      <c r="D30" s="17" t="s">
        <v>3896</v>
      </c>
      <c r="E30" s="18" t="s">
        <v>24</v>
      </c>
      <c r="F30" s="19" t="s">
        <v>3377</v>
      </c>
      <c r="G30" s="14" t="s">
        <v>12</v>
      </c>
      <c r="H30" s="15">
        <v>0.8</v>
      </c>
      <c r="I30" s="16" t="s">
        <v>3255</v>
      </c>
      <c r="J30" s="13" t="s">
        <v>3906</v>
      </c>
      <c r="K30" s="165" t="s">
        <v>28</v>
      </c>
      <c r="L30" s="65" t="s">
        <v>3903</v>
      </c>
      <c r="M30" s="85">
        <v>0.2</v>
      </c>
      <c r="N30" s="15">
        <f t="shared" si="0"/>
        <v>0.99</v>
      </c>
      <c r="O30" s="78">
        <f t="shared" si="10"/>
        <v>0</v>
      </c>
      <c r="P30" s="78">
        <f t="shared" si="8"/>
        <v>0.15840000000000004</v>
      </c>
      <c r="Q30" s="153">
        <f t="shared" si="9"/>
        <v>1.6000000000000018E-3</v>
      </c>
      <c r="R30" s="238"/>
    </row>
    <row r="31" spans="2:18" s="3" customFormat="1" ht="27.95" customHeight="1">
      <c r="B31" s="245"/>
      <c r="C31" s="236"/>
      <c r="D31" s="20"/>
      <c r="E31" s="21"/>
      <c r="F31" s="31"/>
      <c r="G31" s="14" t="s">
        <v>13</v>
      </c>
      <c r="H31" s="15">
        <v>0.1</v>
      </c>
      <c r="I31" s="16" t="s">
        <v>3237</v>
      </c>
      <c r="J31" s="12" t="s">
        <v>210</v>
      </c>
      <c r="K31" s="16" t="s">
        <v>18</v>
      </c>
      <c r="L31" s="65" t="s">
        <v>21</v>
      </c>
      <c r="M31" s="85">
        <f t="shared" ref="M31:M32" si="14">M30</f>
        <v>0.2</v>
      </c>
      <c r="N31" s="15">
        <f t="shared" si="0"/>
        <v>0</v>
      </c>
      <c r="O31" s="78">
        <f t="shared" si="10"/>
        <v>2.0000000000000004E-2</v>
      </c>
      <c r="P31" s="78">
        <f t="shared" si="8"/>
        <v>0</v>
      </c>
      <c r="Q31" s="153">
        <f t="shared" si="9"/>
        <v>0</v>
      </c>
      <c r="R31" s="238"/>
    </row>
    <row r="32" spans="2:18" s="3" customFormat="1" ht="27.95" customHeight="1">
      <c r="B32" s="245"/>
      <c r="C32" s="236"/>
      <c r="D32" s="22"/>
      <c r="E32" s="23"/>
      <c r="F32" s="24"/>
      <c r="G32" s="14" t="s">
        <v>14</v>
      </c>
      <c r="H32" s="15">
        <v>0.1</v>
      </c>
      <c r="I32" s="16" t="s">
        <v>3237</v>
      </c>
      <c r="J32" s="12" t="s">
        <v>210</v>
      </c>
      <c r="K32" s="16" t="s">
        <v>18</v>
      </c>
      <c r="L32" s="65" t="s">
        <v>21</v>
      </c>
      <c r="M32" s="85">
        <f t="shared" si="14"/>
        <v>0.2</v>
      </c>
      <c r="N32" s="15">
        <f t="shared" si="0"/>
        <v>0</v>
      </c>
      <c r="O32" s="78">
        <f t="shared" si="10"/>
        <v>2.0000000000000004E-2</v>
      </c>
      <c r="P32" s="78">
        <f t="shared" si="8"/>
        <v>0</v>
      </c>
      <c r="Q32" s="153">
        <f t="shared" si="9"/>
        <v>0</v>
      </c>
      <c r="R32" s="238"/>
    </row>
    <row r="33" spans="2:18" s="3" customFormat="1" ht="27.95" customHeight="1">
      <c r="B33" s="245"/>
      <c r="C33" s="236"/>
      <c r="D33" s="17" t="s">
        <v>3897</v>
      </c>
      <c r="E33" s="18" t="s">
        <v>97</v>
      </c>
      <c r="F33" s="19" t="s">
        <v>3135</v>
      </c>
      <c r="G33" s="163" t="s">
        <v>12</v>
      </c>
      <c r="H33" s="15">
        <v>0.8</v>
      </c>
      <c r="I33" s="16" t="s">
        <v>3237</v>
      </c>
      <c r="J33" s="12" t="s">
        <v>210</v>
      </c>
      <c r="K33" s="16" t="s">
        <v>18</v>
      </c>
      <c r="L33" s="65" t="s">
        <v>21</v>
      </c>
      <c r="M33" s="85">
        <v>3</v>
      </c>
      <c r="N33" s="15">
        <f t="shared" si="0"/>
        <v>0</v>
      </c>
      <c r="O33" s="78">
        <f t="shared" si="10"/>
        <v>2.4000000000000004</v>
      </c>
      <c r="P33" s="78">
        <f t="shared" si="8"/>
        <v>0</v>
      </c>
      <c r="Q33" s="153">
        <f t="shared" si="9"/>
        <v>0</v>
      </c>
      <c r="R33" s="113"/>
    </row>
    <row r="34" spans="2:18" s="3" customFormat="1" ht="27.95" customHeight="1">
      <c r="B34" s="245"/>
      <c r="C34" s="236"/>
      <c r="D34" s="20"/>
      <c r="E34" s="21"/>
      <c r="F34" s="31"/>
      <c r="G34" s="163" t="s">
        <v>13</v>
      </c>
      <c r="H34" s="15">
        <v>0.1</v>
      </c>
      <c r="I34" s="16" t="s">
        <v>3237</v>
      </c>
      <c r="J34" s="12" t="s">
        <v>210</v>
      </c>
      <c r="K34" s="16" t="s">
        <v>18</v>
      </c>
      <c r="L34" s="65" t="s">
        <v>21</v>
      </c>
      <c r="M34" s="85">
        <f>M33</f>
        <v>3</v>
      </c>
      <c r="N34" s="15">
        <f t="shared" si="0"/>
        <v>0</v>
      </c>
      <c r="O34" s="78">
        <f t="shared" si="10"/>
        <v>0.30000000000000004</v>
      </c>
      <c r="P34" s="78">
        <f t="shared" si="8"/>
        <v>0</v>
      </c>
      <c r="Q34" s="153">
        <f t="shared" si="9"/>
        <v>0</v>
      </c>
      <c r="R34" s="113"/>
    </row>
    <row r="35" spans="2:18" s="3" customFormat="1" ht="27.95" customHeight="1">
      <c r="B35" s="245"/>
      <c r="C35" s="236"/>
      <c r="D35" s="20"/>
      <c r="E35" s="21"/>
      <c r="F35" s="31"/>
      <c r="G35" s="163" t="s">
        <v>55</v>
      </c>
      <c r="H35" s="15">
        <v>0.1</v>
      </c>
      <c r="I35" s="16" t="s">
        <v>3237</v>
      </c>
      <c r="J35" s="12" t="s">
        <v>210</v>
      </c>
      <c r="K35" s="16" t="s">
        <v>18</v>
      </c>
      <c r="L35" s="65" t="s">
        <v>21</v>
      </c>
      <c r="M35" s="85">
        <f>M34</f>
        <v>3</v>
      </c>
      <c r="N35" s="15">
        <f t="shared" si="0"/>
        <v>0</v>
      </c>
      <c r="O35" s="78">
        <f t="shared" si="10"/>
        <v>0.30000000000000004</v>
      </c>
      <c r="P35" s="78">
        <f t="shared" si="8"/>
        <v>0</v>
      </c>
      <c r="Q35" s="153">
        <f t="shared" si="9"/>
        <v>0</v>
      </c>
      <c r="R35" s="113"/>
    </row>
    <row r="36" spans="2:18" s="3" customFormat="1" ht="27.95" customHeight="1">
      <c r="B36" s="245"/>
      <c r="C36" s="236"/>
      <c r="D36" s="17" t="s">
        <v>3898</v>
      </c>
      <c r="E36" s="18" t="s">
        <v>2774</v>
      </c>
      <c r="F36" s="19" t="s">
        <v>3899</v>
      </c>
      <c r="G36" s="168" t="s">
        <v>356</v>
      </c>
      <c r="H36" s="164">
        <v>0.25</v>
      </c>
      <c r="I36" s="16" t="s">
        <v>3237</v>
      </c>
      <c r="J36" s="12" t="s">
        <v>210</v>
      </c>
      <c r="K36" s="16" t="s">
        <v>18</v>
      </c>
      <c r="L36" s="65" t="s">
        <v>21</v>
      </c>
      <c r="M36" s="292">
        <v>0.5</v>
      </c>
      <c r="N36" s="15">
        <f t="shared" si="0"/>
        <v>0</v>
      </c>
      <c r="O36" s="78">
        <f t="shared" si="10"/>
        <v>0.125</v>
      </c>
      <c r="P36" s="78">
        <f t="shared" si="8"/>
        <v>0</v>
      </c>
      <c r="Q36" s="153">
        <f t="shared" si="9"/>
        <v>0</v>
      </c>
      <c r="R36" s="113"/>
    </row>
    <row r="37" spans="2:18" s="3" customFormat="1" ht="39.950000000000003" customHeight="1">
      <c r="B37" s="245"/>
      <c r="C37" s="236"/>
      <c r="D37" s="20"/>
      <c r="E37" s="21"/>
      <c r="F37" s="31"/>
      <c r="G37" s="168" t="s">
        <v>886</v>
      </c>
      <c r="H37" s="164">
        <v>0.25</v>
      </c>
      <c r="I37" s="16" t="s">
        <v>3255</v>
      </c>
      <c r="J37" s="13" t="s">
        <v>3906</v>
      </c>
      <c r="K37" s="165" t="s">
        <v>28</v>
      </c>
      <c r="L37" s="65" t="s">
        <v>3903</v>
      </c>
      <c r="M37" s="292">
        <f>M36</f>
        <v>0.5</v>
      </c>
      <c r="N37" s="15">
        <f t="shared" si="0"/>
        <v>0.99</v>
      </c>
      <c r="O37" s="78">
        <f t="shared" si="10"/>
        <v>0</v>
      </c>
      <c r="P37" s="78">
        <f t="shared" si="8"/>
        <v>0.12375</v>
      </c>
      <c r="Q37" s="153">
        <f t="shared" si="9"/>
        <v>1.2500000000000011E-3</v>
      </c>
      <c r="R37" s="113"/>
    </row>
    <row r="38" spans="2:18" s="3" customFormat="1" ht="39.950000000000003" customHeight="1">
      <c r="B38" s="245"/>
      <c r="C38" s="236"/>
      <c r="D38" s="20"/>
      <c r="E38" s="21"/>
      <c r="F38" s="31"/>
      <c r="G38" s="168" t="s">
        <v>887</v>
      </c>
      <c r="H38" s="164">
        <v>0.25</v>
      </c>
      <c r="I38" s="16" t="s">
        <v>3255</v>
      </c>
      <c r="J38" s="13" t="s">
        <v>3906</v>
      </c>
      <c r="K38" s="165" t="s">
        <v>28</v>
      </c>
      <c r="L38" s="65" t="s">
        <v>3903</v>
      </c>
      <c r="M38" s="292">
        <f>M37</f>
        <v>0.5</v>
      </c>
      <c r="N38" s="15">
        <f t="shared" si="0"/>
        <v>0.99</v>
      </c>
      <c r="O38" s="78">
        <f t="shared" si="10"/>
        <v>0</v>
      </c>
      <c r="P38" s="78">
        <f t="shared" si="8"/>
        <v>0.12375</v>
      </c>
      <c r="Q38" s="153">
        <f t="shared" si="9"/>
        <v>1.2500000000000011E-3</v>
      </c>
      <c r="R38" s="113"/>
    </row>
    <row r="39" spans="2:18" s="3" customFormat="1" ht="27.95" customHeight="1">
      <c r="B39" s="245"/>
      <c r="C39" s="236"/>
      <c r="D39" s="22"/>
      <c r="E39" s="23"/>
      <c r="F39" s="24"/>
      <c r="G39" s="168" t="s">
        <v>359</v>
      </c>
      <c r="H39" s="164">
        <v>0.25</v>
      </c>
      <c r="I39" s="16" t="s">
        <v>3237</v>
      </c>
      <c r="J39" s="12" t="s">
        <v>210</v>
      </c>
      <c r="K39" s="16" t="s">
        <v>18</v>
      </c>
      <c r="L39" s="65" t="s">
        <v>21</v>
      </c>
      <c r="M39" s="292">
        <f>M37</f>
        <v>0.5</v>
      </c>
      <c r="N39" s="15">
        <f t="shared" si="0"/>
        <v>0</v>
      </c>
      <c r="O39" s="78">
        <f t="shared" si="10"/>
        <v>0.125</v>
      </c>
      <c r="P39" s="78">
        <f t="shared" si="8"/>
        <v>0</v>
      </c>
      <c r="Q39" s="153">
        <f t="shared" si="9"/>
        <v>0</v>
      </c>
      <c r="R39" s="113"/>
    </row>
    <row r="40" spans="2:18" s="3" customFormat="1" ht="39.950000000000003" customHeight="1">
      <c r="B40" s="245"/>
      <c r="C40" s="236"/>
      <c r="D40" s="17" t="s">
        <v>3400</v>
      </c>
      <c r="E40" s="18" t="s">
        <v>3371</v>
      </c>
      <c r="F40" s="300" t="s">
        <v>3401</v>
      </c>
      <c r="G40" s="268" t="s">
        <v>3372</v>
      </c>
      <c r="H40" s="164">
        <v>0.1</v>
      </c>
      <c r="I40" s="16" t="s">
        <v>3255</v>
      </c>
      <c r="J40" s="13" t="s">
        <v>3906</v>
      </c>
      <c r="K40" s="165" t="s">
        <v>28</v>
      </c>
      <c r="L40" s="65" t="s">
        <v>3903</v>
      </c>
      <c r="M40" s="294">
        <v>0.15</v>
      </c>
      <c r="N40" s="164">
        <v>0.99</v>
      </c>
      <c r="O40" s="167">
        <f>IF(I40="Safe", M40*H40,0)</f>
        <v>0</v>
      </c>
      <c r="P40" s="167">
        <f>IF(I40="Dangerous",M40*H40*N40,0)</f>
        <v>1.4849999999999999E-2</v>
      </c>
      <c r="Q40" s="295">
        <f>IF(P40=0,0,M40*H40*(1-N40))</f>
        <v>1.5000000000000012E-4</v>
      </c>
      <c r="R40" s="257"/>
    </row>
    <row r="41" spans="2:18" s="3" customFormat="1" ht="39.950000000000003" customHeight="1">
      <c r="B41" s="245"/>
      <c r="C41" s="236"/>
      <c r="D41" s="20"/>
      <c r="E41" s="21"/>
      <c r="F41" s="31"/>
      <c r="G41" s="168" t="s">
        <v>1642</v>
      </c>
      <c r="H41" s="164">
        <v>0.1</v>
      </c>
      <c r="I41" s="16" t="s">
        <v>3255</v>
      </c>
      <c r="J41" s="13" t="s">
        <v>3906</v>
      </c>
      <c r="K41" s="165" t="s">
        <v>28</v>
      </c>
      <c r="L41" s="65" t="s">
        <v>3903</v>
      </c>
      <c r="M41" s="294">
        <f>M40</f>
        <v>0.15</v>
      </c>
      <c r="N41" s="164">
        <v>0.99</v>
      </c>
      <c r="O41" s="167">
        <f>IF(I41="Safe", M41*H41,0)</f>
        <v>0</v>
      </c>
      <c r="P41" s="167">
        <f>IF(I41="Dangerous",M41*H41*N41,0)</f>
        <v>1.4849999999999999E-2</v>
      </c>
      <c r="Q41" s="295">
        <f>IF(P41=0,0,M41*H41*(1-N41))</f>
        <v>1.5000000000000012E-4</v>
      </c>
      <c r="R41" s="257"/>
    </row>
    <row r="42" spans="2:18" s="3" customFormat="1" ht="39.950000000000003" customHeight="1" thickBot="1">
      <c r="B42" s="98"/>
      <c r="C42" s="237"/>
      <c r="D42" s="46"/>
      <c r="E42" s="43"/>
      <c r="F42" s="48"/>
      <c r="G42" s="195" t="s">
        <v>3373</v>
      </c>
      <c r="H42" s="196">
        <v>0.8</v>
      </c>
      <c r="I42" s="51" t="s">
        <v>3255</v>
      </c>
      <c r="J42" s="199" t="s">
        <v>3906</v>
      </c>
      <c r="K42" s="198" t="s">
        <v>28</v>
      </c>
      <c r="L42" s="67" t="s">
        <v>3903</v>
      </c>
      <c r="M42" s="323">
        <f>M40</f>
        <v>0.15</v>
      </c>
      <c r="N42" s="196">
        <v>0.99</v>
      </c>
      <c r="O42" s="318">
        <f>IF(I42="Safe", M42*H42,0)</f>
        <v>0</v>
      </c>
      <c r="P42" s="318">
        <f>IF(I42="Dangerous",M42*H42*N42,0)</f>
        <v>0.11879999999999999</v>
      </c>
      <c r="Q42" s="319">
        <f>IF(P42=0,0,M42*H42*(1-N42))</f>
        <v>1.200000000000001E-3</v>
      </c>
      <c r="R42" s="261"/>
    </row>
    <row r="43" spans="2:18" s="3" customFormat="1" ht="12.75">
      <c r="G43" s="6"/>
      <c r="H43" s="8"/>
      <c r="I43" s="5"/>
      <c r="J43" s="9"/>
      <c r="K43" s="5"/>
      <c r="L43" s="9"/>
      <c r="M43" s="58"/>
      <c r="N43" s="60"/>
      <c r="O43" s="56"/>
      <c r="P43" s="56"/>
      <c r="Q43" s="56"/>
    </row>
    <row r="44" spans="2:18" s="3" customFormat="1" ht="12.75">
      <c r="G44" s="6"/>
      <c r="H44" s="8"/>
      <c r="I44" s="5"/>
      <c r="J44" s="9"/>
      <c r="K44" s="5"/>
      <c r="L44" s="9"/>
      <c r="M44" s="58"/>
      <c r="N44" s="60"/>
      <c r="O44" s="56"/>
      <c r="P44" s="56"/>
      <c r="Q44" s="56"/>
    </row>
    <row r="45" spans="2:18" s="3" customFormat="1" ht="12.75">
      <c r="G45" s="6"/>
      <c r="H45" s="8"/>
      <c r="I45" s="5"/>
      <c r="J45" s="9"/>
      <c r="K45" s="5"/>
      <c r="L45" s="9"/>
      <c r="M45" s="58"/>
      <c r="N45" s="60"/>
      <c r="O45" s="56"/>
      <c r="P45" s="56"/>
      <c r="Q45" s="56"/>
    </row>
    <row r="46" spans="2:18" s="3" customFormat="1" ht="12.75">
      <c r="G46" s="6"/>
      <c r="H46" s="8"/>
      <c r="I46" s="5"/>
      <c r="J46" s="9"/>
      <c r="K46" s="5"/>
      <c r="L46" s="9"/>
      <c r="M46" s="58"/>
      <c r="N46" s="60"/>
      <c r="O46" s="56"/>
      <c r="P46" s="56"/>
      <c r="Q46" s="56"/>
    </row>
    <row r="47" spans="2:18" s="3" customFormat="1" ht="12.75">
      <c r="G47" s="6"/>
      <c r="H47" s="8"/>
      <c r="I47" s="5"/>
      <c r="J47" s="9"/>
      <c r="K47" s="5"/>
      <c r="L47" s="9"/>
      <c r="M47" s="58"/>
      <c r="N47" s="60"/>
      <c r="O47" s="56"/>
      <c r="P47" s="56"/>
      <c r="Q47" s="56"/>
    </row>
    <row r="48" spans="2:18"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I335" s="5"/>
      <c r="J335" s="9"/>
      <c r="K335" s="5"/>
      <c r="L335" s="9"/>
      <c r="M335" s="58"/>
      <c r="N335" s="60"/>
      <c r="O335" s="56"/>
      <c r="P335" s="56"/>
      <c r="Q335" s="56"/>
    </row>
    <row r="336" spans="7:17" s="3" customFormat="1" ht="12.75">
      <c r="G336" s="6"/>
      <c r="I336" s="5"/>
      <c r="J336" s="9"/>
      <c r="K336" s="5"/>
      <c r="L336" s="9"/>
      <c r="M336" s="58"/>
      <c r="N336" s="60"/>
      <c r="O336" s="56"/>
      <c r="P336" s="56"/>
      <c r="Q336" s="56"/>
    </row>
    <row r="337" spans="7:17" s="3" customFormat="1" ht="12.75">
      <c r="G337" s="6"/>
      <c r="I337" s="5"/>
      <c r="J337" s="9"/>
      <c r="K337" s="5"/>
      <c r="L337" s="9"/>
      <c r="M337" s="58"/>
      <c r="N337" s="60"/>
      <c r="O337" s="56"/>
      <c r="P337" s="56"/>
      <c r="Q337" s="56"/>
    </row>
    <row r="338" spans="7:17" s="3" customFormat="1" ht="12.75">
      <c r="G338" s="6"/>
      <c r="I338" s="5"/>
      <c r="J338" s="9"/>
      <c r="K338" s="5"/>
      <c r="L338" s="9"/>
      <c r="M338" s="58"/>
      <c r="N338" s="60"/>
      <c r="O338" s="56"/>
      <c r="P338" s="56"/>
      <c r="Q338" s="56"/>
    </row>
    <row r="339" spans="7:17" s="3" customFormat="1" ht="12.75">
      <c r="G339" s="6"/>
      <c r="I339" s="5"/>
      <c r="J339" s="9"/>
      <c r="K339" s="5"/>
      <c r="L339" s="9"/>
      <c r="M339" s="58"/>
      <c r="N339" s="60"/>
      <c r="O339" s="56"/>
      <c r="P339" s="56"/>
      <c r="Q339" s="56"/>
    </row>
    <row r="340" spans="7:17" s="3" customFormat="1" ht="12.75">
      <c r="G340" s="6"/>
      <c r="I340" s="5"/>
      <c r="J340" s="9"/>
      <c r="K340" s="5"/>
      <c r="L340" s="9"/>
      <c r="M340" s="58"/>
      <c r="N340" s="60"/>
      <c r="O340" s="56"/>
      <c r="P340" s="56"/>
      <c r="Q340" s="56"/>
    </row>
    <row r="341" spans="7:17" s="3" customFormat="1" ht="12.75">
      <c r="G341" s="6"/>
      <c r="I341" s="5"/>
      <c r="J341" s="9"/>
      <c r="K341" s="5"/>
      <c r="L341" s="9"/>
      <c r="M341" s="58"/>
      <c r="N341" s="60"/>
      <c r="O341" s="56"/>
      <c r="P341" s="56"/>
      <c r="Q341" s="56"/>
    </row>
    <row r="342" spans="7:17" s="3" customFormat="1" ht="12.75">
      <c r="G342" s="6"/>
      <c r="I342" s="5"/>
      <c r="J342" s="9"/>
      <c r="K342" s="5"/>
      <c r="L342" s="9"/>
      <c r="M342" s="58"/>
      <c r="N342" s="60"/>
      <c r="O342" s="56"/>
      <c r="P342" s="56"/>
      <c r="Q342" s="56"/>
    </row>
    <row r="343" spans="7:17" s="3" customFormat="1" ht="12.75">
      <c r="G343" s="6"/>
      <c r="I343" s="5"/>
      <c r="J343" s="9"/>
      <c r="K343" s="5"/>
      <c r="L343" s="9"/>
      <c r="M343" s="58"/>
      <c r="N343" s="60"/>
      <c r="O343" s="56"/>
      <c r="P343" s="56"/>
      <c r="Q343" s="56"/>
    </row>
    <row r="344" spans="7:17" s="3" customFormat="1" ht="12.75">
      <c r="G344" s="6"/>
      <c r="I344" s="5"/>
      <c r="J344" s="9"/>
      <c r="K344" s="5"/>
      <c r="L344" s="9"/>
      <c r="M344" s="58"/>
      <c r="N344" s="60"/>
      <c r="O344" s="56"/>
      <c r="P344" s="56"/>
      <c r="Q344" s="56"/>
    </row>
    <row r="345" spans="7:17" s="3" customFormat="1" ht="12.75">
      <c r="G345" s="6"/>
      <c r="I345" s="5"/>
      <c r="J345" s="9"/>
      <c r="K345" s="5"/>
      <c r="L345" s="9"/>
      <c r="M345" s="58"/>
      <c r="N345" s="60"/>
      <c r="O345" s="56"/>
      <c r="P345" s="56"/>
      <c r="Q345" s="56"/>
    </row>
    <row r="346" spans="7:17" s="3" customFormat="1" ht="12.75">
      <c r="G346" s="6"/>
      <c r="I346" s="5"/>
      <c r="J346" s="9"/>
      <c r="K346" s="5"/>
      <c r="L346" s="9"/>
      <c r="M346" s="58"/>
      <c r="N346" s="60"/>
      <c r="O346" s="56"/>
      <c r="P346" s="56"/>
      <c r="Q346" s="56"/>
    </row>
    <row r="347" spans="7:17" s="3" customFormat="1" ht="12.75">
      <c r="G347" s="6"/>
      <c r="I347" s="5"/>
      <c r="J347" s="9"/>
      <c r="K347" s="5"/>
      <c r="L347" s="9"/>
      <c r="M347" s="58"/>
      <c r="N347" s="60"/>
      <c r="O347" s="56"/>
      <c r="P347" s="56"/>
      <c r="Q347" s="56"/>
    </row>
    <row r="348" spans="7:17" s="3" customFormat="1" ht="12.75">
      <c r="G348" s="6"/>
      <c r="I348" s="5"/>
      <c r="J348" s="9"/>
      <c r="K348" s="5"/>
      <c r="L348" s="9"/>
      <c r="M348" s="58"/>
      <c r="N348" s="60"/>
      <c r="O348" s="56"/>
      <c r="P348" s="56"/>
      <c r="Q348" s="56"/>
    </row>
    <row r="349" spans="7:17" s="3" customFormat="1" ht="12.75">
      <c r="G349" s="6"/>
      <c r="I349" s="5"/>
      <c r="J349" s="9"/>
      <c r="K349" s="5"/>
      <c r="L349" s="9"/>
      <c r="M349" s="58"/>
      <c r="N349" s="60"/>
      <c r="O349" s="56"/>
      <c r="P349" s="56"/>
      <c r="Q349" s="56"/>
    </row>
    <row r="350" spans="7:17" s="3" customFormat="1" ht="12.75">
      <c r="G350" s="6"/>
      <c r="I350" s="5"/>
      <c r="J350" s="9"/>
      <c r="K350" s="5"/>
      <c r="L350" s="9"/>
      <c r="M350" s="58"/>
      <c r="N350" s="60"/>
      <c r="O350" s="56"/>
      <c r="P350" s="56"/>
      <c r="Q350" s="56"/>
    </row>
    <row r="351" spans="7:17" s="3" customFormat="1" ht="12.75">
      <c r="G351" s="6"/>
      <c r="I351" s="5"/>
      <c r="J351" s="9"/>
      <c r="K351" s="5"/>
      <c r="L351" s="9"/>
      <c r="M351" s="58"/>
      <c r="N351" s="60"/>
      <c r="O351" s="56"/>
      <c r="P351" s="56"/>
      <c r="Q351" s="56"/>
    </row>
    <row r="352" spans="7:17" s="3" customFormat="1" ht="12.75">
      <c r="G352" s="6"/>
      <c r="I352" s="5"/>
      <c r="J352" s="9"/>
      <c r="K352" s="5"/>
      <c r="L352" s="9"/>
      <c r="M352" s="58"/>
      <c r="N352" s="60"/>
      <c r="O352" s="56"/>
      <c r="P352" s="56"/>
      <c r="Q352" s="56"/>
    </row>
    <row r="353" spans="7:17" s="3" customFormat="1" ht="12.75">
      <c r="G353" s="6"/>
      <c r="I353" s="5"/>
      <c r="J353" s="9"/>
      <c r="K353" s="5"/>
      <c r="L353" s="9"/>
      <c r="M353" s="58"/>
      <c r="N353" s="60"/>
      <c r="O353" s="56"/>
      <c r="P353" s="56"/>
      <c r="Q353" s="56"/>
    </row>
    <row r="354" spans="7:17" s="3" customFormat="1" ht="12.75">
      <c r="G354" s="6"/>
      <c r="I354" s="5"/>
      <c r="J354" s="9"/>
      <c r="K354" s="5"/>
      <c r="L354" s="9"/>
      <c r="M354" s="58"/>
      <c r="N354" s="60"/>
      <c r="O354" s="56"/>
      <c r="P354" s="56"/>
      <c r="Q354" s="56"/>
    </row>
    <row r="355" spans="7:17" s="3" customFormat="1" ht="12.75">
      <c r="G355" s="6"/>
      <c r="I355" s="5"/>
      <c r="J355" s="9"/>
      <c r="K355" s="5"/>
      <c r="L355" s="9"/>
      <c r="M355" s="58"/>
      <c r="N355" s="60"/>
      <c r="O355" s="56"/>
      <c r="P355" s="56"/>
      <c r="Q355" s="56"/>
    </row>
    <row r="356" spans="7:17" s="3" customFormat="1" ht="12.75">
      <c r="G356" s="6"/>
      <c r="I356" s="5"/>
      <c r="J356" s="9"/>
      <c r="K356" s="5"/>
      <c r="L356" s="9"/>
      <c r="M356" s="58"/>
      <c r="N356" s="60"/>
      <c r="O356" s="56"/>
      <c r="P356" s="56"/>
      <c r="Q356" s="56"/>
    </row>
    <row r="357" spans="7:17" s="3" customFormat="1" ht="12.75">
      <c r="G357" s="6"/>
      <c r="I357" s="5"/>
      <c r="J357" s="9"/>
      <c r="K357" s="5"/>
      <c r="L357" s="9"/>
      <c r="M357" s="58"/>
      <c r="N357" s="60"/>
      <c r="O357" s="56"/>
      <c r="P357" s="56"/>
      <c r="Q357" s="56"/>
    </row>
    <row r="358" spans="7:17" s="3" customFormat="1" ht="12.75">
      <c r="G358" s="6"/>
      <c r="I358" s="5"/>
      <c r="J358" s="9"/>
      <c r="K358" s="5"/>
      <c r="L358" s="9"/>
      <c r="M358" s="58"/>
      <c r="N358" s="60"/>
      <c r="O358" s="56"/>
      <c r="P358" s="56"/>
      <c r="Q358" s="56"/>
    </row>
    <row r="359" spans="7:17" s="3" customFormat="1" ht="12.75">
      <c r="G359" s="6"/>
      <c r="I359" s="5"/>
      <c r="J359" s="9"/>
      <c r="K359" s="5"/>
      <c r="L359" s="9"/>
      <c r="M359" s="58"/>
      <c r="N359" s="60"/>
      <c r="O359" s="56"/>
      <c r="P359" s="56"/>
      <c r="Q359" s="56"/>
    </row>
    <row r="360" spans="7:17" s="3" customFormat="1" ht="12.75">
      <c r="G360" s="6"/>
      <c r="I360" s="5"/>
      <c r="J360" s="9"/>
      <c r="K360" s="5"/>
      <c r="L360" s="9"/>
      <c r="M360" s="58"/>
      <c r="N360" s="60"/>
      <c r="O360" s="56"/>
      <c r="P360" s="56"/>
      <c r="Q360" s="56"/>
    </row>
    <row r="361" spans="7:17" s="3" customFormat="1" ht="12.75">
      <c r="G361" s="6"/>
      <c r="I361" s="5"/>
      <c r="J361" s="9"/>
      <c r="K361" s="5"/>
      <c r="L361" s="9"/>
      <c r="M361" s="58"/>
      <c r="N361" s="60"/>
      <c r="O361" s="56"/>
      <c r="P361" s="56"/>
      <c r="Q361" s="56"/>
    </row>
    <row r="362" spans="7:17" s="3" customFormat="1" ht="12.75">
      <c r="G362" s="6"/>
      <c r="I362" s="5"/>
      <c r="J362" s="9"/>
      <c r="K362" s="5"/>
      <c r="L362" s="9"/>
      <c r="M362" s="58"/>
      <c r="N362" s="60"/>
      <c r="O362" s="56"/>
      <c r="P362" s="56"/>
      <c r="Q362" s="56"/>
    </row>
    <row r="363" spans="7:17" s="3" customFormat="1" ht="12.75">
      <c r="G363" s="6"/>
      <c r="I363" s="5"/>
      <c r="J363" s="9"/>
      <c r="K363" s="5"/>
      <c r="L363" s="9"/>
      <c r="M363" s="58"/>
      <c r="N363" s="60"/>
      <c r="O363" s="56"/>
      <c r="P363" s="56"/>
      <c r="Q363" s="56"/>
    </row>
    <row r="364" spans="7:17" s="3" customFormat="1" ht="12.75">
      <c r="G364" s="6"/>
      <c r="I364" s="5"/>
      <c r="J364" s="9"/>
      <c r="K364" s="5"/>
      <c r="L364" s="9"/>
      <c r="M364" s="58"/>
      <c r="N364" s="60"/>
      <c r="O364" s="56"/>
      <c r="P364" s="56"/>
      <c r="Q364" s="56"/>
    </row>
    <row r="365" spans="7:17" s="3" customFormat="1" ht="12.75">
      <c r="G365" s="6"/>
      <c r="I365" s="5"/>
      <c r="J365" s="9"/>
      <c r="K365" s="5"/>
      <c r="L365" s="9"/>
      <c r="M365" s="58"/>
      <c r="N365" s="60"/>
      <c r="O365" s="56"/>
      <c r="P365" s="56"/>
      <c r="Q365" s="56"/>
    </row>
    <row r="366" spans="7:17" s="3" customFormat="1" ht="12.75">
      <c r="G366" s="6"/>
      <c r="I366" s="5"/>
      <c r="J366" s="9"/>
      <c r="K366" s="5"/>
      <c r="L366" s="9"/>
      <c r="M366" s="58"/>
      <c r="N366" s="60"/>
      <c r="O366" s="56"/>
      <c r="P366" s="56"/>
      <c r="Q366" s="56"/>
    </row>
    <row r="367" spans="7:17" s="3" customFormat="1" ht="12.75">
      <c r="G367" s="6"/>
      <c r="I367" s="5"/>
      <c r="J367" s="9"/>
      <c r="K367" s="5"/>
      <c r="L367" s="9"/>
      <c r="M367" s="58"/>
      <c r="N367" s="60"/>
      <c r="O367" s="56"/>
      <c r="P367" s="56"/>
      <c r="Q367" s="56"/>
    </row>
    <row r="368" spans="7:17" s="3" customFormat="1" ht="12.75">
      <c r="G368" s="6"/>
      <c r="I368" s="5"/>
      <c r="J368" s="9"/>
      <c r="K368" s="5"/>
      <c r="L368" s="9"/>
      <c r="M368" s="58"/>
      <c r="N368" s="60"/>
      <c r="O368" s="56"/>
      <c r="P368" s="56"/>
      <c r="Q368" s="56"/>
    </row>
    <row r="369" spans="7:17" s="3" customFormat="1" ht="12.75">
      <c r="G369" s="6"/>
      <c r="I369" s="5"/>
      <c r="J369" s="9"/>
      <c r="K369" s="5"/>
      <c r="L369" s="9"/>
      <c r="M369" s="58"/>
      <c r="N369" s="60"/>
      <c r="O369" s="56"/>
      <c r="P369" s="56"/>
      <c r="Q369" s="56"/>
    </row>
    <row r="370" spans="7:17" s="3" customFormat="1" ht="12.75">
      <c r="G370" s="6"/>
      <c r="I370" s="5"/>
      <c r="J370" s="9"/>
      <c r="K370" s="5"/>
      <c r="L370" s="9"/>
      <c r="M370" s="58"/>
      <c r="N370" s="60"/>
      <c r="O370" s="56"/>
      <c r="P370" s="56"/>
      <c r="Q370" s="56"/>
    </row>
    <row r="371" spans="7:17" s="3" customFormat="1" ht="12.75">
      <c r="G371" s="6"/>
      <c r="I371" s="5"/>
      <c r="J371" s="9"/>
      <c r="K371" s="5"/>
      <c r="L371" s="9"/>
      <c r="M371" s="58"/>
      <c r="N371" s="60"/>
      <c r="O371" s="56"/>
      <c r="P371" s="56"/>
      <c r="Q371" s="56"/>
    </row>
    <row r="372" spans="7:17" s="3" customFormat="1" ht="12.75">
      <c r="G372" s="6"/>
      <c r="I372" s="5"/>
      <c r="J372" s="9"/>
      <c r="K372" s="5"/>
      <c r="L372" s="9"/>
      <c r="M372" s="58"/>
      <c r="N372" s="60"/>
      <c r="O372" s="56"/>
      <c r="P372" s="56"/>
      <c r="Q372" s="56"/>
    </row>
    <row r="373" spans="7:17" s="3" customFormat="1" ht="12.75">
      <c r="G373" s="6"/>
      <c r="I373" s="5"/>
      <c r="J373" s="9"/>
      <c r="K373" s="5"/>
      <c r="L373" s="9"/>
      <c r="M373" s="58"/>
      <c r="N373" s="60"/>
      <c r="O373" s="56"/>
      <c r="P373" s="56"/>
      <c r="Q373" s="56"/>
    </row>
    <row r="374" spans="7:17" s="3" customFormat="1" ht="12.75">
      <c r="G374" s="6"/>
      <c r="I374" s="5"/>
      <c r="J374" s="9"/>
      <c r="K374" s="5"/>
      <c r="L374" s="9"/>
      <c r="M374" s="58"/>
      <c r="N374" s="60"/>
      <c r="O374" s="56"/>
      <c r="P374" s="56"/>
      <c r="Q374" s="56"/>
    </row>
    <row r="375" spans="7:17" s="3" customFormat="1" ht="12.75">
      <c r="G375" s="6"/>
      <c r="I375" s="5"/>
      <c r="J375" s="9"/>
      <c r="K375" s="5"/>
      <c r="L375" s="9"/>
      <c r="M375" s="58"/>
      <c r="N375" s="60"/>
      <c r="O375" s="56"/>
      <c r="P375" s="56"/>
      <c r="Q375" s="56"/>
    </row>
    <row r="376" spans="7:17" s="3" customFormat="1" ht="12.75">
      <c r="G376" s="6"/>
      <c r="I376" s="5"/>
      <c r="J376" s="9"/>
      <c r="K376" s="5"/>
      <c r="L376" s="9"/>
      <c r="M376" s="58"/>
      <c r="N376" s="60"/>
      <c r="O376" s="56"/>
      <c r="P376" s="56"/>
      <c r="Q376" s="56"/>
    </row>
    <row r="377" spans="7:17" s="3" customFormat="1" ht="12.75">
      <c r="G377" s="6"/>
      <c r="I377" s="5"/>
      <c r="J377" s="9"/>
      <c r="K377" s="5"/>
      <c r="L377" s="9"/>
      <c r="M377" s="58"/>
      <c r="N377" s="60"/>
      <c r="O377" s="56"/>
      <c r="P377" s="56"/>
      <c r="Q377" s="56"/>
    </row>
    <row r="378" spans="7:17" s="3" customFormat="1" ht="12.75">
      <c r="G378" s="6"/>
      <c r="I378" s="5"/>
      <c r="J378" s="9"/>
      <c r="K378" s="5"/>
      <c r="L378" s="9"/>
      <c r="M378" s="58"/>
      <c r="N378" s="60"/>
      <c r="O378" s="56"/>
      <c r="P378" s="56"/>
      <c r="Q378" s="56"/>
    </row>
    <row r="379" spans="7:17" s="3" customFormat="1" ht="12.75">
      <c r="G379" s="6"/>
      <c r="I379" s="5"/>
      <c r="J379" s="9"/>
      <c r="K379" s="5"/>
      <c r="L379" s="9"/>
      <c r="M379" s="58"/>
      <c r="N379" s="60"/>
      <c r="O379" s="56"/>
      <c r="P379" s="56"/>
      <c r="Q379" s="56"/>
    </row>
    <row r="380" spans="7:17" s="3" customFormat="1" ht="12.75">
      <c r="G380" s="6"/>
      <c r="I380" s="5"/>
      <c r="J380" s="9"/>
      <c r="K380" s="5"/>
      <c r="L380" s="9"/>
      <c r="M380" s="58"/>
      <c r="N380" s="60"/>
      <c r="O380" s="56"/>
      <c r="P380" s="56"/>
      <c r="Q380" s="56"/>
    </row>
    <row r="381" spans="7:17" s="3" customFormat="1" ht="12.75">
      <c r="G381" s="6"/>
      <c r="I381" s="5"/>
      <c r="J381" s="9"/>
      <c r="K381" s="5"/>
      <c r="L381" s="9"/>
      <c r="M381" s="58"/>
      <c r="N381" s="60"/>
      <c r="O381" s="56"/>
      <c r="P381" s="56"/>
      <c r="Q381" s="56"/>
    </row>
    <row r="382" spans="7:17" s="3" customFormat="1" ht="12.75">
      <c r="G382" s="6"/>
      <c r="I382" s="5"/>
      <c r="J382" s="9"/>
      <c r="K382" s="5"/>
      <c r="L382" s="9"/>
      <c r="M382" s="58"/>
      <c r="N382" s="60"/>
      <c r="O382" s="56"/>
      <c r="P382" s="56"/>
      <c r="Q382" s="56"/>
    </row>
    <row r="383" spans="7:17" s="3" customFormat="1" ht="12.75">
      <c r="G383" s="6"/>
      <c r="I383" s="5"/>
      <c r="J383" s="9"/>
      <c r="K383" s="5"/>
      <c r="L383" s="9"/>
      <c r="M383" s="58"/>
      <c r="N383" s="60"/>
      <c r="O383" s="56"/>
      <c r="P383" s="56"/>
      <c r="Q383" s="56"/>
    </row>
    <row r="384" spans="7:17" s="3" customFormat="1" ht="12.75">
      <c r="G384" s="6"/>
      <c r="I384" s="5"/>
      <c r="J384" s="9"/>
      <c r="K384" s="5"/>
      <c r="L384" s="9"/>
      <c r="M384" s="58"/>
      <c r="N384" s="60"/>
      <c r="O384" s="56"/>
      <c r="P384" s="56"/>
      <c r="Q384" s="56"/>
    </row>
    <row r="385" spans="7:17" s="3" customFormat="1" ht="12.75">
      <c r="G385" s="6"/>
      <c r="I385" s="5"/>
      <c r="J385" s="9"/>
      <c r="K385" s="5"/>
      <c r="L385" s="9"/>
      <c r="M385" s="58"/>
      <c r="N385" s="60"/>
      <c r="O385" s="56"/>
      <c r="P385" s="56"/>
      <c r="Q385" s="56"/>
    </row>
    <row r="386" spans="7:17" s="3" customFormat="1" ht="12.75">
      <c r="G386" s="6"/>
      <c r="I386" s="5"/>
      <c r="J386" s="9"/>
      <c r="K386" s="5"/>
      <c r="L386" s="9"/>
      <c r="M386" s="58"/>
      <c r="N386" s="60"/>
      <c r="O386" s="56"/>
      <c r="P386" s="56"/>
      <c r="Q386" s="56"/>
    </row>
    <row r="387" spans="7:17" s="3" customFormat="1" ht="12.75">
      <c r="G387" s="6"/>
      <c r="I387" s="5"/>
      <c r="J387" s="9"/>
      <c r="K387" s="5"/>
      <c r="L387" s="9"/>
      <c r="M387" s="58"/>
      <c r="N387" s="60"/>
      <c r="O387" s="56"/>
      <c r="P387" s="56"/>
      <c r="Q387" s="56"/>
    </row>
    <row r="388" spans="7:17" s="3" customFormat="1" ht="12.75">
      <c r="G388" s="6"/>
      <c r="I388" s="5"/>
      <c r="J388" s="9"/>
      <c r="K388" s="5"/>
      <c r="L388" s="9"/>
      <c r="M388" s="58"/>
      <c r="N388" s="60"/>
      <c r="O388" s="56"/>
      <c r="P388" s="56"/>
      <c r="Q388" s="56"/>
    </row>
    <row r="389" spans="7:17" s="3" customFormat="1" ht="12.75">
      <c r="G389" s="6"/>
      <c r="I389" s="5"/>
      <c r="J389" s="9"/>
      <c r="K389" s="5"/>
      <c r="L389" s="9"/>
      <c r="M389" s="58"/>
      <c r="N389" s="60"/>
      <c r="O389" s="56"/>
      <c r="P389" s="56"/>
      <c r="Q389" s="56"/>
    </row>
    <row r="390" spans="7:17" s="3" customFormat="1" ht="12.75">
      <c r="G390" s="6"/>
      <c r="I390" s="5"/>
      <c r="J390" s="9"/>
      <c r="K390" s="5"/>
      <c r="L390" s="9"/>
      <c r="M390" s="58"/>
      <c r="N390" s="60"/>
      <c r="O390" s="56"/>
      <c r="P390" s="56"/>
      <c r="Q390" s="56"/>
    </row>
    <row r="391" spans="7:17" s="3" customFormat="1" ht="12.75">
      <c r="G391" s="6"/>
      <c r="I391" s="5"/>
      <c r="J391" s="9"/>
      <c r="K391" s="5"/>
      <c r="L391" s="9"/>
      <c r="M391" s="58"/>
      <c r="N391" s="60"/>
      <c r="O391" s="56"/>
      <c r="P391" s="56"/>
      <c r="Q391" s="56"/>
    </row>
    <row r="392" spans="7:17" s="3" customFormat="1" ht="12.75">
      <c r="G392" s="6"/>
      <c r="I392" s="5"/>
      <c r="J392" s="9"/>
      <c r="K392" s="5"/>
      <c r="L392" s="9"/>
      <c r="M392" s="58"/>
      <c r="N392" s="60"/>
      <c r="O392" s="56"/>
      <c r="P392" s="56"/>
      <c r="Q392" s="56"/>
    </row>
    <row r="393" spans="7:17" s="3" customFormat="1" ht="12.75">
      <c r="G393" s="6"/>
      <c r="I393" s="5"/>
      <c r="J393" s="9"/>
      <c r="K393" s="5"/>
      <c r="L393" s="9"/>
      <c r="M393" s="58"/>
      <c r="N393" s="60"/>
      <c r="O393" s="56"/>
      <c r="P393" s="56"/>
      <c r="Q393" s="56"/>
    </row>
    <row r="394" spans="7:17" s="3" customFormat="1" ht="12.75">
      <c r="G394" s="6"/>
      <c r="I394" s="5"/>
      <c r="J394" s="9"/>
      <c r="K394" s="5"/>
      <c r="L394" s="9"/>
      <c r="M394" s="58"/>
      <c r="N394" s="60"/>
      <c r="O394" s="56"/>
      <c r="P394" s="56"/>
      <c r="Q394" s="56"/>
    </row>
    <row r="395" spans="7:17" s="3" customFormat="1" ht="12.75">
      <c r="G395" s="6"/>
      <c r="I395" s="5"/>
      <c r="J395" s="9"/>
      <c r="K395" s="5"/>
      <c r="L395" s="9"/>
      <c r="M395" s="58"/>
      <c r="N395" s="60"/>
      <c r="O395" s="56"/>
      <c r="P395" s="56"/>
      <c r="Q395" s="56"/>
    </row>
    <row r="396" spans="7:17" s="3" customFormat="1" ht="12.75">
      <c r="G396" s="6"/>
      <c r="I396" s="5"/>
      <c r="J396" s="9"/>
      <c r="K396" s="5"/>
      <c r="L396" s="9"/>
      <c r="M396" s="58"/>
      <c r="N396" s="60"/>
      <c r="O396" s="56"/>
      <c r="P396" s="56"/>
      <c r="Q396" s="56"/>
    </row>
    <row r="397" spans="7:17" s="3" customFormat="1" ht="12.75">
      <c r="G397" s="6"/>
      <c r="I397" s="5"/>
      <c r="J397" s="9"/>
      <c r="K397" s="5"/>
      <c r="L397" s="9"/>
      <c r="M397" s="58"/>
      <c r="N397" s="60"/>
      <c r="O397" s="56"/>
      <c r="P397" s="56"/>
      <c r="Q397" s="56"/>
    </row>
    <row r="398" spans="7:17" s="3" customFormat="1" ht="12.75">
      <c r="G398" s="6"/>
      <c r="I398" s="5"/>
      <c r="J398" s="9"/>
      <c r="K398" s="5"/>
      <c r="L398" s="9"/>
      <c r="M398" s="58"/>
      <c r="N398" s="60"/>
      <c r="O398" s="56"/>
      <c r="P398" s="56"/>
      <c r="Q398" s="56"/>
    </row>
    <row r="399" spans="7:17" s="3" customFormat="1" ht="12.75">
      <c r="G399" s="6"/>
      <c r="I399" s="5"/>
      <c r="J399" s="9"/>
      <c r="K399" s="5"/>
      <c r="L399" s="9"/>
      <c r="M399" s="58"/>
      <c r="N399" s="60"/>
      <c r="O399" s="56"/>
      <c r="P399" s="56"/>
      <c r="Q399" s="56"/>
    </row>
    <row r="400" spans="7:17" s="3" customFormat="1" ht="12.75">
      <c r="G400" s="6"/>
      <c r="I400" s="5"/>
      <c r="J400" s="9"/>
      <c r="K400" s="5"/>
      <c r="L400" s="9"/>
      <c r="M400" s="58"/>
      <c r="N400" s="60"/>
      <c r="O400" s="56"/>
      <c r="P400" s="56"/>
      <c r="Q400" s="56"/>
    </row>
    <row r="401" spans="7:17" s="3" customFormat="1" ht="12.75">
      <c r="G401" s="6"/>
      <c r="I401" s="5"/>
      <c r="J401" s="9"/>
      <c r="K401" s="5"/>
      <c r="L401" s="9"/>
      <c r="M401" s="58"/>
      <c r="N401" s="60"/>
      <c r="O401" s="56"/>
      <c r="P401" s="56"/>
      <c r="Q401" s="56"/>
    </row>
    <row r="402" spans="7:17" s="3" customFormat="1" ht="12.75">
      <c r="G402" s="6"/>
      <c r="I402" s="5"/>
      <c r="J402" s="9"/>
      <c r="K402" s="5"/>
      <c r="L402" s="9"/>
      <c r="M402" s="58"/>
      <c r="N402" s="60"/>
      <c r="O402" s="56"/>
      <c r="P402" s="56"/>
      <c r="Q402" s="56"/>
    </row>
    <row r="403" spans="7:17" s="3" customFormat="1" ht="12.75">
      <c r="G403" s="6"/>
      <c r="I403" s="5"/>
      <c r="J403" s="9"/>
      <c r="K403" s="5"/>
      <c r="L403" s="9"/>
      <c r="M403" s="58"/>
      <c r="N403" s="60"/>
      <c r="O403" s="56"/>
      <c r="P403" s="56"/>
      <c r="Q403" s="56"/>
    </row>
    <row r="404" spans="7:17" s="3" customFormat="1" ht="12.75">
      <c r="G404" s="6"/>
      <c r="I404" s="5"/>
      <c r="J404" s="9"/>
      <c r="K404" s="5"/>
      <c r="L404" s="9"/>
      <c r="M404" s="58"/>
      <c r="N404" s="60"/>
      <c r="O404" s="56"/>
      <c r="P404" s="56"/>
      <c r="Q404" s="56"/>
    </row>
    <row r="405" spans="7:17" s="3" customFormat="1" ht="12.75">
      <c r="G405" s="6"/>
      <c r="I405" s="5"/>
      <c r="J405" s="9"/>
      <c r="K405" s="5"/>
      <c r="L405" s="9"/>
      <c r="M405" s="58"/>
      <c r="N405" s="60"/>
      <c r="O405" s="56"/>
      <c r="P405" s="56"/>
      <c r="Q405" s="56"/>
    </row>
    <row r="406" spans="7:17" s="3" customFormat="1" ht="12.75">
      <c r="G406" s="6"/>
      <c r="I406" s="5"/>
      <c r="J406" s="9"/>
      <c r="K406" s="5"/>
      <c r="L406" s="9"/>
      <c r="M406" s="58"/>
      <c r="N406" s="60"/>
      <c r="O406" s="56"/>
      <c r="P406" s="56"/>
      <c r="Q406" s="56"/>
    </row>
    <row r="407" spans="7:17" s="3" customFormat="1" ht="12.75">
      <c r="G407" s="6"/>
      <c r="I407" s="5"/>
      <c r="J407" s="9"/>
      <c r="K407" s="5"/>
      <c r="L407" s="9"/>
      <c r="M407" s="58"/>
      <c r="N407" s="60"/>
      <c r="O407" s="56"/>
      <c r="P407" s="56"/>
      <c r="Q407" s="56"/>
    </row>
    <row r="408" spans="7:17" s="3" customFormat="1" ht="12.75">
      <c r="G408" s="6"/>
      <c r="I408" s="5"/>
      <c r="J408" s="9"/>
      <c r="K408" s="5"/>
      <c r="L408" s="9"/>
      <c r="M408" s="58"/>
      <c r="N408" s="60"/>
      <c r="O408" s="56"/>
      <c r="P408" s="56"/>
      <c r="Q408" s="56"/>
    </row>
    <row r="409" spans="7:17" s="3" customFormat="1" ht="12.75">
      <c r="G409" s="6"/>
      <c r="I409" s="5"/>
      <c r="J409" s="9"/>
      <c r="K409" s="5"/>
      <c r="L409" s="9"/>
      <c r="M409" s="58"/>
      <c r="N409" s="60"/>
      <c r="O409" s="56"/>
      <c r="P409" s="56"/>
      <c r="Q409" s="56"/>
    </row>
    <row r="410" spans="7:17" s="3" customFormat="1" ht="12.75">
      <c r="G410" s="6"/>
      <c r="I410" s="5"/>
      <c r="J410" s="9"/>
      <c r="K410" s="5"/>
      <c r="L410" s="9"/>
      <c r="M410" s="58"/>
      <c r="N410" s="60"/>
      <c r="O410" s="56"/>
      <c r="P410" s="56"/>
      <c r="Q410" s="56"/>
    </row>
    <row r="411" spans="7:17">
      <c r="G411" s="7"/>
    </row>
    <row r="412" spans="7:17">
      <c r="G412" s="7"/>
    </row>
    <row r="413" spans="7:17">
      <c r="G413" s="7"/>
    </row>
    <row r="414" spans="7:17">
      <c r="G414" s="7"/>
    </row>
    <row r="415" spans="7:17">
      <c r="G415" s="7"/>
    </row>
    <row r="416" spans="7:17">
      <c r="G416" s="7"/>
    </row>
    <row r="417" spans="7:7">
      <c r="G417" s="7"/>
    </row>
    <row r="418" spans="7:7">
      <c r="G418" s="7"/>
    </row>
    <row r="419" spans="7:7">
      <c r="G419" s="7"/>
    </row>
    <row r="420" spans="7:7">
      <c r="G420" s="7"/>
    </row>
    <row r="421" spans="7:7">
      <c r="G421" s="7"/>
    </row>
    <row r="422" spans="7:7">
      <c r="G422" s="7"/>
    </row>
    <row r="423" spans="7:7">
      <c r="G423" s="7"/>
    </row>
    <row r="424" spans="7:7">
      <c r="G424" s="7"/>
    </row>
    <row r="425" spans="7:7">
      <c r="G425" s="7"/>
    </row>
    <row r="426" spans="7:7">
      <c r="G426" s="7"/>
    </row>
    <row r="427" spans="7:7">
      <c r="G427" s="7"/>
    </row>
    <row r="428" spans="7:7">
      <c r="G428" s="7"/>
    </row>
    <row r="429" spans="7:7">
      <c r="G429" s="7"/>
    </row>
    <row r="430" spans="7:7">
      <c r="G430" s="7"/>
    </row>
    <row r="431" spans="7:7">
      <c r="G431" s="7"/>
    </row>
    <row r="432" spans="7:7">
      <c r="G432" s="7"/>
    </row>
    <row r="433" spans="7:7">
      <c r="G433" s="7"/>
    </row>
    <row r="434" spans="7:7">
      <c r="G434" s="7"/>
    </row>
    <row r="435" spans="7:7">
      <c r="G435" s="7"/>
    </row>
    <row r="436" spans="7:7">
      <c r="G436" s="7"/>
    </row>
    <row r="437" spans="7:7">
      <c r="G437" s="7"/>
    </row>
    <row r="438" spans="7:7">
      <c r="G438" s="7"/>
    </row>
    <row r="439" spans="7:7">
      <c r="G439" s="7"/>
    </row>
    <row r="440" spans="7:7">
      <c r="G440" s="7"/>
    </row>
    <row r="441" spans="7:7">
      <c r="G441" s="7"/>
    </row>
    <row r="442" spans="7:7">
      <c r="G442" s="7"/>
    </row>
    <row r="443" spans="7:7">
      <c r="G443" s="7"/>
    </row>
    <row r="444" spans="7:7">
      <c r="G444" s="7"/>
    </row>
    <row r="445" spans="7:7">
      <c r="G445" s="7"/>
    </row>
    <row r="446" spans="7:7">
      <c r="G446" s="7"/>
    </row>
    <row r="447" spans="7:7">
      <c r="G447" s="7"/>
    </row>
    <row r="448" spans="7:7">
      <c r="G448" s="7"/>
    </row>
    <row r="449" spans="7:7">
      <c r="G449" s="7"/>
    </row>
    <row r="450" spans="7:7">
      <c r="G450" s="7"/>
    </row>
    <row r="451" spans="7:7">
      <c r="G451" s="7"/>
    </row>
    <row r="452" spans="7:7">
      <c r="G452" s="7"/>
    </row>
    <row r="453" spans="7:7">
      <c r="G453" s="7"/>
    </row>
    <row r="454" spans="7:7">
      <c r="G454" s="7"/>
    </row>
    <row r="455" spans="7:7">
      <c r="G455" s="7"/>
    </row>
    <row r="456" spans="7:7">
      <c r="G456" s="7"/>
    </row>
    <row r="457" spans="7:7">
      <c r="G457" s="7"/>
    </row>
    <row r="458" spans="7:7">
      <c r="G458" s="7"/>
    </row>
    <row r="459" spans="7:7">
      <c r="G459" s="7"/>
    </row>
    <row r="460" spans="7:7">
      <c r="G460" s="7"/>
    </row>
    <row r="461" spans="7:7">
      <c r="G461" s="7"/>
    </row>
    <row r="462" spans="7:7">
      <c r="G462" s="7"/>
    </row>
    <row r="463" spans="7:7">
      <c r="G463" s="7"/>
    </row>
    <row r="464" spans="7:7">
      <c r="G464" s="7"/>
    </row>
    <row r="465" spans="7:7">
      <c r="G465" s="7"/>
    </row>
    <row r="466" spans="7:7">
      <c r="G466" s="7"/>
    </row>
    <row r="467" spans="7:7">
      <c r="G467" s="7"/>
    </row>
    <row r="468" spans="7:7">
      <c r="G468" s="7"/>
    </row>
    <row r="469" spans="7:7">
      <c r="G469" s="7"/>
    </row>
    <row r="470" spans="7:7">
      <c r="G470" s="7"/>
    </row>
    <row r="471" spans="7:7">
      <c r="G471" s="7"/>
    </row>
    <row r="472" spans="7:7">
      <c r="G472" s="7"/>
    </row>
    <row r="473" spans="7:7">
      <c r="G473" s="7"/>
    </row>
    <row r="474" spans="7:7">
      <c r="G474" s="7"/>
    </row>
    <row r="475" spans="7:7">
      <c r="G475" s="7"/>
    </row>
    <row r="476" spans="7:7">
      <c r="G476" s="7"/>
    </row>
    <row r="477" spans="7:7">
      <c r="G477" s="7"/>
    </row>
    <row r="478" spans="7:7">
      <c r="G478" s="7"/>
    </row>
    <row r="479" spans="7:7">
      <c r="G479" s="7"/>
    </row>
    <row r="480" spans="7:7">
      <c r="G480" s="7"/>
    </row>
    <row r="481" spans="7:7">
      <c r="G481" s="7"/>
    </row>
    <row r="482" spans="7:7">
      <c r="G482" s="7"/>
    </row>
    <row r="483" spans="7:7">
      <c r="G483" s="7"/>
    </row>
    <row r="484" spans="7:7">
      <c r="G484" s="7"/>
    </row>
    <row r="485" spans="7:7">
      <c r="G485" s="7"/>
    </row>
    <row r="486" spans="7:7">
      <c r="G486" s="7"/>
    </row>
    <row r="487" spans="7:7">
      <c r="G487" s="7"/>
    </row>
    <row r="488" spans="7:7">
      <c r="G488" s="7"/>
    </row>
    <row r="489" spans="7:7">
      <c r="G489" s="7"/>
    </row>
    <row r="490" spans="7:7">
      <c r="G490" s="7"/>
    </row>
    <row r="491" spans="7:7">
      <c r="G491" s="7"/>
    </row>
    <row r="492" spans="7:7">
      <c r="G492" s="7"/>
    </row>
    <row r="493" spans="7:7">
      <c r="G493" s="7"/>
    </row>
    <row r="494" spans="7:7">
      <c r="G494" s="7"/>
    </row>
    <row r="495" spans="7:7">
      <c r="G495" s="7"/>
    </row>
    <row r="496" spans="7: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sheetData>
  <mergeCells count="3">
    <mergeCell ref="M4:Q4"/>
    <mergeCell ref="R16:R20"/>
    <mergeCell ref="C7:C8"/>
  </mergeCells>
  <phoneticPr fontId="2" type="noConversion"/>
  <hyperlinks>
    <hyperlink ref="R16" r:id="rId1" location="resultstable"/>
  </hyperlinks>
  <pageMargins left="0.7" right="0.7" top="0.75" bottom="0.75" header="0.3" footer="0.3"/>
  <pageSetup paperSize="9" orientation="portrait" r:id="rId2"/>
  <ignoredErrors>
    <ignoredError sqref="F40"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92D050"/>
  </sheetPr>
  <dimension ref="B1:AP1631"/>
  <sheetViews>
    <sheetView zoomScaleNormal="100" workbookViewId="0">
      <pane ySplit="6" topLeftCell="A561" activePane="bottomLeft" state="frozen"/>
      <selection activeCell="K160" sqref="K160"/>
      <selection pane="bottomLeft" activeCell="F609" sqref="F609"/>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C300</v>
      </c>
      <c r="C2" s="97" t="s">
        <v>3439</v>
      </c>
      <c r="E2" s="301"/>
      <c r="L2" s="71"/>
      <c r="M2" s="73" t="s">
        <v>256</v>
      </c>
      <c r="N2" s="72" t="s">
        <v>254</v>
      </c>
      <c r="O2" s="73" t="s">
        <v>253</v>
      </c>
      <c r="P2" s="73" t="s">
        <v>255</v>
      </c>
      <c r="Q2" s="74" t="s">
        <v>252</v>
      </c>
    </row>
    <row r="3" spans="2:42" ht="24.95" customHeight="1">
      <c r="L3" s="76" t="s">
        <v>123</v>
      </c>
      <c r="M3" s="70">
        <f>P3+Q3</f>
        <v>325.42000000000024</v>
      </c>
      <c r="N3" s="169">
        <f>P3/(P3+Q3)</f>
        <v>0.80516194456394752</v>
      </c>
      <c r="O3" s="70">
        <f>SUM(O7:O851)</f>
        <v>246.63000000000233</v>
      </c>
      <c r="P3" s="70">
        <f>SUM(P7:P851)</f>
        <v>262.01580000000001</v>
      </c>
      <c r="Q3" s="77">
        <f>SUM(Q7:Q851)</f>
        <v>63.404200000000245</v>
      </c>
    </row>
    <row r="4" spans="2:42" ht="24.95" customHeight="1" thickBot="1">
      <c r="L4" s="75" t="s">
        <v>124</v>
      </c>
      <c r="M4" s="554">
        <f>(O3+P3)/(M3+O3)</f>
        <v>0.88916318503627312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C300</v>
      </c>
      <c r="C7" s="192" t="str">
        <f>C2</f>
        <v>Non-Safety(ZYNQ)</v>
      </c>
      <c r="D7" s="17" t="s">
        <v>3440</v>
      </c>
      <c r="E7" s="18" t="s">
        <v>22</v>
      </c>
      <c r="F7" s="19" t="s">
        <v>3441</v>
      </c>
      <c r="G7" s="14" t="s">
        <v>12</v>
      </c>
      <c r="H7" s="15">
        <v>0.4</v>
      </c>
      <c r="I7" s="16" t="s">
        <v>19</v>
      </c>
      <c r="J7" s="13" t="s">
        <v>80</v>
      </c>
      <c r="K7" s="165" t="s">
        <v>18</v>
      </c>
      <c r="L7" s="66" t="s">
        <v>109</v>
      </c>
      <c r="M7" s="85">
        <v>2</v>
      </c>
      <c r="N7" s="15">
        <f t="shared" ref="N7:N9" si="0">IF(K7="Detected", 0.99,0)</f>
        <v>0</v>
      </c>
      <c r="O7" s="78">
        <f t="shared" ref="O7:O9" si="1">IF(I7="Safe", M7*H7,0)</f>
        <v>0.8</v>
      </c>
      <c r="P7" s="78">
        <f t="shared" ref="P7:P9" si="2">IF(I7="Dangerous",M7*H7*N7,0)</f>
        <v>0</v>
      </c>
      <c r="Q7" s="153">
        <f t="shared" ref="Q7:Q9" si="3">IF(P7=0,0,M7*H7*(1-N7))</f>
        <v>0</v>
      </c>
      <c r="R7" s="257"/>
    </row>
    <row r="8" spans="2:42" s="3" customFormat="1" ht="27.95" customHeight="1">
      <c r="B8" s="236"/>
      <c r="C8" s="241"/>
      <c r="D8" s="20"/>
      <c r="E8" s="21"/>
      <c r="F8" s="31"/>
      <c r="G8" s="14" t="s">
        <v>13</v>
      </c>
      <c r="H8" s="15">
        <v>0.4</v>
      </c>
      <c r="I8" s="16" t="s">
        <v>25</v>
      </c>
      <c r="J8" s="13" t="s">
        <v>3452</v>
      </c>
      <c r="K8" s="165" t="s">
        <v>28</v>
      </c>
      <c r="L8" s="13" t="s">
        <v>3453</v>
      </c>
      <c r="M8" s="85">
        <f>M7</f>
        <v>2</v>
      </c>
      <c r="N8" s="15">
        <f t="shared" si="0"/>
        <v>0.99</v>
      </c>
      <c r="O8" s="78">
        <f t="shared" si="1"/>
        <v>0</v>
      </c>
      <c r="P8" s="78">
        <f t="shared" si="2"/>
        <v>0.79200000000000004</v>
      </c>
      <c r="Q8" s="153">
        <f t="shared" si="3"/>
        <v>8.0000000000000071E-3</v>
      </c>
      <c r="R8" s="238"/>
    </row>
    <row r="9" spans="2:42" s="3" customFormat="1" ht="27.95" customHeight="1">
      <c r="B9" s="236"/>
      <c r="C9" s="243"/>
      <c r="D9" s="22"/>
      <c r="E9" s="23"/>
      <c r="F9" s="24"/>
      <c r="G9" s="14" t="s">
        <v>14</v>
      </c>
      <c r="H9" s="15">
        <v>0.2</v>
      </c>
      <c r="I9" s="16" t="s">
        <v>19</v>
      </c>
      <c r="J9" s="13" t="s">
        <v>80</v>
      </c>
      <c r="K9" s="165" t="s">
        <v>18</v>
      </c>
      <c r="L9" s="66" t="s">
        <v>109</v>
      </c>
      <c r="M9" s="85">
        <f>M8</f>
        <v>2</v>
      </c>
      <c r="N9" s="15">
        <f t="shared" si="0"/>
        <v>0</v>
      </c>
      <c r="O9" s="78">
        <f t="shared" si="1"/>
        <v>0.4</v>
      </c>
      <c r="P9" s="78">
        <f t="shared" si="2"/>
        <v>0</v>
      </c>
      <c r="Q9" s="153">
        <f t="shared" si="3"/>
        <v>0</v>
      </c>
      <c r="R9" s="238"/>
    </row>
    <row r="10" spans="2:42" s="3" customFormat="1" ht="27.95" customHeight="1">
      <c r="B10" s="236"/>
      <c r="C10" s="241"/>
      <c r="D10" s="17" t="s">
        <v>3443</v>
      </c>
      <c r="E10" s="18" t="s">
        <v>22</v>
      </c>
      <c r="F10" s="19" t="s">
        <v>3442</v>
      </c>
      <c r="G10" s="14" t="s">
        <v>12</v>
      </c>
      <c r="H10" s="15">
        <v>0.4</v>
      </c>
      <c r="I10" s="16" t="s">
        <v>19</v>
      </c>
      <c r="J10" s="13" t="s">
        <v>80</v>
      </c>
      <c r="K10" s="165" t="s">
        <v>18</v>
      </c>
      <c r="L10" s="66" t="s">
        <v>109</v>
      </c>
      <c r="M10" s="85">
        <v>2</v>
      </c>
      <c r="N10" s="15">
        <f t="shared" ref="N10:N12" si="4">IF(K10="Detected", 0.99,0)</f>
        <v>0</v>
      </c>
      <c r="O10" s="78">
        <f t="shared" ref="O10:O12" si="5">IF(I10="Safe", M10*H10,0)</f>
        <v>0.8</v>
      </c>
      <c r="P10" s="78">
        <f t="shared" ref="P10:P12" si="6">IF(I10="Dangerous",M10*H10*N10,0)</f>
        <v>0</v>
      </c>
      <c r="Q10" s="153">
        <f t="shared" ref="Q10:Q12" si="7">IF(P10=0,0,M10*H10*(1-N10))</f>
        <v>0</v>
      </c>
      <c r="R10" s="238"/>
    </row>
    <row r="11" spans="2:42" s="3" customFormat="1" ht="27.95" customHeight="1">
      <c r="B11" s="236"/>
      <c r="C11" s="241"/>
      <c r="D11" s="20"/>
      <c r="E11" s="21"/>
      <c r="F11" s="31"/>
      <c r="G11" s="14" t="s">
        <v>13</v>
      </c>
      <c r="H11" s="15">
        <v>0.4</v>
      </c>
      <c r="I11" s="16" t="s">
        <v>25</v>
      </c>
      <c r="J11" s="13" t="s">
        <v>4059</v>
      </c>
      <c r="K11" s="165" t="s">
        <v>28</v>
      </c>
      <c r="L11" s="13" t="s">
        <v>3453</v>
      </c>
      <c r="M11" s="85">
        <f>M10</f>
        <v>2</v>
      </c>
      <c r="N11" s="15">
        <f t="shared" si="4"/>
        <v>0.99</v>
      </c>
      <c r="O11" s="78">
        <f t="shared" si="5"/>
        <v>0</v>
      </c>
      <c r="P11" s="78">
        <f t="shared" si="6"/>
        <v>0.79200000000000004</v>
      </c>
      <c r="Q11" s="153">
        <f t="shared" si="7"/>
        <v>8.0000000000000071E-3</v>
      </c>
      <c r="R11" s="238"/>
    </row>
    <row r="12" spans="2:42" s="3" customFormat="1" ht="27.95" customHeight="1">
      <c r="B12" s="236"/>
      <c r="C12" s="241"/>
      <c r="D12" s="22"/>
      <c r="E12" s="23"/>
      <c r="F12" s="24"/>
      <c r="G12" s="14" t="s">
        <v>14</v>
      </c>
      <c r="H12" s="15">
        <v>0.2</v>
      </c>
      <c r="I12" s="16" t="s">
        <v>19</v>
      </c>
      <c r="J12" s="13" t="s">
        <v>80</v>
      </c>
      <c r="K12" s="165" t="s">
        <v>18</v>
      </c>
      <c r="L12" s="66" t="s">
        <v>109</v>
      </c>
      <c r="M12" s="85">
        <f>M11</f>
        <v>2</v>
      </c>
      <c r="N12" s="15">
        <f t="shared" si="4"/>
        <v>0</v>
      </c>
      <c r="O12" s="78">
        <f t="shared" si="5"/>
        <v>0.4</v>
      </c>
      <c r="P12" s="78">
        <f t="shared" si="6"/>
        <v>0</v>
      </c>
      <c r="Q12" s="153">
        <f t="shared" si="7"/>
        <v>0</v>
      </c>
      <c r="R12" s="238"/>
    </row>
    <row r="13" spans="2:42" s="3" customFormat="1" ht="27.95" customHeight="1">
      <c r="B13" s="236"/>
      <c r="C13" s="241"/>
      <c r="D13" s="17" t="s">
        <v>3444</v>
      </c>
      <c r="E13" s="18" t="s">
        <v>22</v>
      </c>
      <c r="F13" s="19" t="s">
        <v>3442</v>
      </c>
      <c r="G13" s="14" t="s">
        <v>12</v>
      </c>
      <c r="H13" s="15">
        <v>0.4</v>
      </c>
      <c r="I13" s="16" t="s">
        <v>19</v>
      </c>
      <c r="J13" s="13" t="s">
        <v>80</v>
      </c>
      <c r="K13" s="165" t="s">
        <v>18</v>
      </c>
      <c r="L13" s="66" t="s">
        <v>109</v>
      </c>
      <c r="M13" s="85">
        <v>2</v>
      </c>
      <c r="N13" s="15">
        <f t="shared" ref="N13:N18" si="8">IF(K13="Detected", 0.99,0)</f>
        <v>0</v>
      </c>
      <c r="O13" s="78">
        <f t="shared" ref="O13:O18" si="9">IF(I13="Safe", M13*H13,0)</f>
        <v>0.8</v>
      </c>
      <c r="P13" s="78">
        <f t="shared" ref="P13:P18" si="10">IF(I13="Dangerous",M13*H13*N13,0)</f>
        <v>0</v>
      </c>
      <c r="Q13" s="153">
        <f t="shared" ref="Q13:Q18" si="11">IF(P13=0,0,M13*H13*(1-N13))</f>
        <v>0</v>
      </c>
      <c r="R13" s="238"/>
    </row>
    <row r="14" spans="2:42" s="3" customFormat="1" ht="27.95" customHeight="1">
      <c r="B14" s="236"/>
      <c r="C14" s="241"/>
      <c r="D14" s="20"/>
      <c r="E14" s="21"/>
      <c r="F14" s="31"/>
      <c r="G14" s="14" t="s">
        <v>13</v>
      </c>
      <c r="H14" s="15">
        <v>0.4</v>
      </c>
      <c r="I14" s="16" t="s">
        <v>25</v>
      </c>
      <c r="J14" s="13" t="s">
        <v>3452</v>
      </c>
      <c r="K14" s="165" t="s">
        <v>28</v>
      </c>
      <c r="L14" s="13" t="s">
        <v>3453</v>
      </c>
      <c r="M14" s="85">
        <f>M13</f>
        <v>2</v>
      </c>
      <c r="N14" s="15">
        <f t="shared" si="8"/>
        <v>0.99</v>
      </c>
      <c r="O14" s="78">
        <f t="shared" si="9"/>
        <v>0</v>
      </c>
      <c r="P14" s="78">
        <f t="shared" si="10"/>
        <v>0.79200000000000004</v>
      </c>
      <c r="Q14" s="153">
        <f t="shared" si="11"/>
        <v>8.0000000000000071E-3</v>
      </c>
      <c r="R14" s="238"/>
    </row>
    <row r="15" spans="2:42" s="3" customFormat="1" ht="27.95" customHeight="1">
      <c r="B15" s="236"/>
      <c r="C15" s="241"/>
      <c r="D15" s="22"/>
      <c r="E15" s="23"/>
      <c r="F15" s="24"/>
      <c r="G15" s="14" t="s">
        <v>14</v>
      </c>
      <c r="H15" s="15">
        <v>0.2</v>
      </c>
      <c r="I15" s="16" t="s">
        <v>19</v>
      </c>
      <c r="J15" s="13" t="s">
        <v>80</v>
      </c>
      <c r="K15" s="165" t="s">
        <v>18</v>
      </c>
      <c r="L15" s="66" t="s">
        <v>109</v>
      </c>
      <c r="M15" s="85">
        <f>M14</f>
        <v>2</v>
      </c>
      <c r="N15" s="15">
        <f t="shared" si="8"/>
        <v>0</v>
      </c>
      <c r="O15" s="78">
        <f t="shared" si="9"/>
        <v>0.4</v>
      </c>
      <c r="P15" s="78">
        <f t="shared" si="10"/>
        <v>0</v>
      </c>
      <c r="Q15" s="153">
        <f t="shared" si="11"/>
        <v>0</v>
      </c>
      <c r="R15" s="238"/>
    </row>
    <row r="16" spans="2:42" s="3" customFormat="1" ht="27.95" customHeight="1">
      <c r="B16" s="236"/>
      <c r="C16" s="241"/>
      <c r="D16" s="17" t="s">
        <v>3445</v>
      </c>
      <c r="E16" s="18" t="s">
        <v>22</v>
      </c>
      <c r="F16" s="19" t="s">
        <v>3442</v>
      </c>
      <c r="G16" s="14" t="s">
        <v>12</v>
      </c>
      <c r="H16" s="15">
        <v>0.4</v>
      </c>
      <c r="I16" s="16" t="s">
        <v>19</v>
      </c>
      <c r="J16" s="13" t="s">
        <v>80</v>
      </c>
      <c r="K16" s="165" t="s">
        <v>18</v>
      </c>
      <c r="L16" s="66" t="s">
        <v>109</v>
      </c>
      <c r="M16" s="85">
        <v>2</v>
      </c>
      <c r="N16" s="15">
        <f t="shared" si="8"/>
        <v>0</v>
      </c>
      <c r="O16" s="78">
        <f t="shared" si="9"/>
        <v>0.8</v>
      </c>
      <c r="P16" s="78">
        <f t="shared" si="10"/>
        <v>0</v>
      </c>
      <c r="Q16" s="153">
        <f t="shared" si="11"/>
        <v>0</v>
      </c>
      <c r="R16" s="238"/>
    </row>
    <row r="17" spans="2:18" s="3" customFormat="1" ht="27.95" customHeight="1">
      <c r="B17" s="236"/>
      <c r="C17" s="241"/>
      <c r="D17" s="20"/>
      <c r="E17" s="21"/>
      <c r="F17" s="31"/>
      <c r="G17" s="14" t="s">
        <v>13</v>
      </c>
      <c r="H17" s="15">
        <v>0.4</v>
      </c>
      <c r="I17" s="16" t="s">
        <v>25</v>
      </c>
      <c r="J17" s="13" t="s">
        <v>3452</v>
      </c>
      <c r="K17" s="165" t="s">
        <v>28</v>
      </c>
      <c r="L17" s="13" t="s">
        <v>3453</v>
      </c>
      <c r="M17" s="85">
        <f>M16</f>
        <v>2</v>
      </c>
      <c r="N17" s="15">
        <f t="shared" si="8"/>
        <v>0.99</v>
      </c>
      <c r="O17" s="78">
        <f t="shared" si="9"/>
        <v>0</v>
      </c>
      <c r="P17" s="78">
        <f t="shared" si="10"/>
        <v>0.79200000000000004</v>
      </c>
      <c r="Q17" s="153">
        <f t="shared" si="11"/>
        <v>8.0000000000000071E-3</v>
      </c>
      <c r="R17" s="238"/>
    </row>
    <row r="18" spans="2:18" s="3" customFormat="1" ht="27.95" customHeight="1">
      <c r="B18" s="236"/>
      <c r="C18" s="241"/>
      <c r="D18" s="22"/>
      <c r="E18" s="23"/>
      <c r="F18" s="24"/>
      <c r="G18" s="14" t="s">
        <v>14</v>
      </c>
      <c r="H18" s="15">
        <v>0.2</v>
      </c>
      <c r="I18" s="16" t="s">
        <v>19</v>
      </c>
      <c r="J18" s="13" t="s">
        <v>80</v>
      </c>
      <c r="K18" s="165" t="s">
        <v>18</v>
      </c>
      <c r="L18" s="66" t="s">
        <v>109</v>
      </c>
      <c r="M18" s="85">
        <f>M17</f>
        <v>2</v>
      </c>
      <c r="N18" s="15">
        <f t="shared" si="8"/>
        <v>0</v>
      </c>
      <c r="O18" s="78">
        <f t="shared" si="9"/>
        <v>0.4</v>
      </c>
      <c r="P18" s="78">
        <f t="shared" si="10"/>
        <v>0</v>
      </c>
      <c r="Q18" s="153">
        <f t="shared" si="11"/>
        <v>0</v>
      </c>
      <c r="R18" s="238"/>
    </row>
    <row r="19" spans="2:18" s="3" customFormat="1" ht="27.95" customHeight="1">
      <c r="B19" s="236"/>
      <c r="C19" s="241"/>
      <c r="D19" s="17" t="s">
        <v>3446</v>
      </c>
      <c r="E19" s="18" t="s">
        <v>22</v>
      </c>
      <c r="F19" s="19" t="s">
        <v>3447</v>
      </c>
      <c r="G19" s="14" t="s">
        <v>12</v>
      </c>
      <c r="H19" s="15">
        <v>0.4</v>
      </c>
      <c r="I19" s="16" t="s">
        <v>19</v>
      </c>
      <c r="J19" s="13" t="s">
        <v>80</v>
      </c>
      <c r="K19" s="165" t="s">
        <v>18</v>
      </c>
      <c r="L19" s="66" t="s">
        <v>109</v>
      </c>
      <c r="M19" s="85">
        <v>2</v>
      </c>
      <c r="N19" s="15">
        <f t="shared" ref="N19:N21" si="12">IF(K19="Detected", 0.99,0)</f>
        <v>0</v>
      </c>
      <c r="O19" s="78">
        <f t="shared" ref="O19:O21" si="13">IF(I19="Safe", M19*H19,0)</f>
        <v>0.8</v>
      </c>
      <c r="P19" s="78">
        <f t="shared" ref="P19:P21" si="14">IF(I19="Dangerous",M19*H19*N19,0)</f>
        <v>0</v>
      </c>
      <c r="Q19" s="153">
        <f t="shared" ref="Q19:Q21" si="15">IF(P19=0,0,M19*H19*(1-N19))</f>
        <v>0</v>
      </c>
      <c r="R19" s="238"/>
    </row>
    <row r="20" spans="2:18" s="3" customFormat="1" ht="27.95" customHeight="1">
      <c r="B20" s="236"/>
      <c r="C20" s="241"/>
      <c r="D20" s="20"/>
      <c r="E20" s="21"/>
      <c r="F20" s="31"/>
      <c r="G20" s="14" t="s">
        <v>13</v>
      </c>
      <c r="H20" s="15">
        <v>0.4</v>
      </c>
      <c r="I20" s="16" t="s">
        <v>25</v>
      </c>
      <c r="J20" s="13" t="s">
        <v>3452</v>
      </c>
      <c r="K20" s="165" t="s">
        <v>28</v>
      </c>
      <c r="L20" s="13" t="s">
        <v>3453</v>
      </c>
      <c r="M20" s="85">
        <f>M19</f>
        <v>2</v>
      </c>
      <c r="N20" s="15">
        <f t="shared" si="12"/>
        <v>0.99</v>
      </c>
      <c r="O20" s="78">
        <f t="shared" si="13"/>
        <v>0</v>
      </c>
      <c r="P20" s="78">
        <f t="shared" si="14"/>
        <v>0.79200000000000004</v>
      </c>
      <c r="Q20" s="153">
        <f t="shared" si="15"/>
        <v>8.0000000000000071E-3</v>
      </c>
      <c r="R20" s="238"/>
    </row>
    <row r="21" spans="2:18" s="3" customFormat="1" ht="27.95" customHeight="1">
      <c r="B21" s="236"/>
      <c r="C21" s="241"/>
      <c r="D21" s="22"/>
      <c r="E21" s="23"/>
      <c r="F21" s="24"/>
      <c r="G21" s="14" t="s">
        <v>14</v>
      </c>
      <c r="H21" s="15">
        <v>0.2</v>
      </c>
      <c r="I21" s="16" t="s">
        <v>19</v>
      </c>
      <c r="J21" s="13" t="s">
        <v>80</v>
      </c>
      <c r="K21" s="165" t="s">
        <v>18</v>
      </c>
      <c r="L21" s="66" t="s">
        <v>109</v>
      </c>
      <c r="M21" s="85">
        <f>M20</f>
        <v>2</v>
      </c>
      <c r="N21" s="15">
        <f t="shared" si="12"/>
        <v>0</v>
      </c>
      <c r="O21" s="78">
        <f t="shared" si="13"/>
        <v>0.4</v>
      </c>
      <c r="P21" s="78">
        <f t="shared" si="14"/>
        <v>0</v>
      </c>
      <c r="Q21" s="153">
        <f t="shared" si="15"/>
        <v>0</v>
      </c>
      <c r="R21" s="238"/>
    </row>
    <row r="22" spans="2:18" s="3" customFormat="1" ht="27.95" customHeight="1">
      <c r="B22" s="236"/>
      <c r="C22" s="241"/>
      <c r="D22" s="17" t="s">
        <v>3448</v>
      </c>
      <c r="E22" s="18" t="s">
        <v>22</v>
      </c>
      <c r="F22" s="19" t="s">
        <v>3447</v>
      </c>
      <c r="G22" s="14" t="s">
        <v>12</v>
      </c>
      <c r="H22" s="15">
        <v>0.4</v>
      </c>
      <c r="I22" s="16" t="s">
        <v>19</v>
      </c>
      <c r="J22" s="13" t="s">
        <v>80</v>
      </c>
      <c r="K22" s="165" t="s">
        <v>18</v>
      </c>
      <c r="L22" s="66" t="s">
        <v>109</v>
      </c>
      <c r="M22" s="85">
        <v>2</v>
      </c>
      <c r="N22" s="15">
        <f t="shared" ref="N22:N27" si="16">IF(K22="Detected", 0.99,0)</f>
        <v>0</v>
      </c>
      <c r="O22" s="78">
        <f t="shared" ref="O22:O27" si="17">IF(I22="Safe", M22*H22,0)</f>
        <v>0.8</v>
      </c>
      <c r="P22" s="78">
        <f t="shared" ref="P22:P27" si="18">IF(I22="Dangerous",M22*H22*N22,0)</f>
        <v>0</v>
      </c>
      <c r="Q22" s="153">
        <f t="shared" ref="Q22:Q27" si="19">IF(P22=0,0,M22*H22*(1-N22))</f>
        <v>0</v>
      </c>
      <c r="R22" s="238"/>
    </row>
    <row r="23" spans="2:18" s="3" customFormat="1" ht="27.95" customHeight="1">
      <c r="B23" s="236"/>
      <c r="C23" s="241"/>
      <c r="D23" s="20"/>
      <c r="E23" s="21"/>
      <c r="F23" s="31"/>
      <c r="G23" s="14" t="s">
        <v>13</v>
      </c>
      <c r="H23" s="15">
        <v>0.4</v>
      </c>
      <c r="I23" s="16" t="s">
        <v>25</v>
      </c>
      <c r="J23" s="13" t="s">
        <v>3452</v>
      </c>
      <c r="K23" s="165" t="s">
        <v>28</v>
      </c>
      <c r="L23" s="13" t="s">
        <v>3453</v>
      </c>
      <c r="M23" s="85">
        <f>M22</f>
        <v>2</v>
      </c>
      <c r="N23" s="15">
        <f t="shared" si="16"/>
        <v>0.99</v>
      </c>
      <c r="O23" s="78">
        <f t="shared" si="17"/>
        <v>0</v>
      </c>
      <c r="P23" s="78">
        <f t="shared" si="18"/>
        <v>0.79200000000000004</v>
      </c>
      <c r="Q23" s="153">
        <f t="shared" si="19"/>
        <v>8.0000000000000071E-3</v>
      </c>
      <c r="R23" s="238"/>
    </row>
    <row r="24" spans="2:18" s="3" customFormat="1" ht="27.95" customHeight="1">
      <c r="B24" s="236"/>
      <c r="C24" s="241"/>
      <c r="D24" s="22"/>
      <c r="E24" s="23"/>
      <c r="F24" s="24"/>
      <c r="G24" s="14" t="s">
        <v>14</v>
      </c>
      <c r="H24" s="15">
        <v>0.2</v>
      </c>
      <c r="I24" s="16" t="s">
        <v>19</v>
      </c>
      <c r="J24" s="13" t="s">
        <v>80</v>
      </c>
      <c r="K24" s="165" t="s">
        <v>18</v>
      </c>
      <c r="L24" s="66" t="s">
        <v>109</v>
      </c>
      <c r="M24" s="85">
        <f>M23</f>
        <v>2</v>
      </c>
      <c r="N24" s="15">
        <f t="shared" si="16"/>
        <v>0</v>
      </c>
      <c r="O24" s="78">
        <f t="shared" si="17"/>
        <v>0.4</v>
      </c>
      <c r="P24" s="78">
        <f t="shared" si="18"/>
        <v>0</v>
      </c>
      <c r="Q24" s="153">
        <f t="shared" si="19"/>
        <v>0</v>
      </c>
      <c r="R24" s="238"/>
    </row>
    <row r="25" spans="2:18" s="3" customFormat="1" ht="27.95" customHeight="1">
      <c r="B25" s="236"/>
      <c r="C25" s="241"/>
      <c r="D25" s="17" t="s">
        <v>3449</v>
      </c>
      <c r="E25" s="18" t="s">
        <v>22</v>
      </c>
      <c r="F25" s="19" t="s">
        <v>3447</v>
      </c>
      <c r="G25" s="14" t="s">
        <v>12</v>
      </c>
      <c r="H25" s="15">
        <v>0.4</v>
      </c>
      <c r="I25" s="16" t="s">
        <v>19</v>
      </c>
      <c r="J25" s="13" t="s">
        <v>80</v>
      </c>
      <c r="K25" s="165" t="s">
        <v>18</v>
      </c>
      <c r="L25" s="66" t="s">
        <v>109</v>
      </c>
      <c r="M25" s="85">
        <v>2</v>
      </c>
      <c r="N25" s="15">
        <f t="shared" si="16"/>
        <v>0</v>
      </c>
      <c r="O25" s="78">
        <f t="shared" si="17"/>
        <v>0.8</v>
      </c>
      <c r="P25" s="78">
        <f t="shared" si="18"/>
        <v>0</v>
      </c>
      <c r="Q25" s="153">
        <f t="shared" si="19"/>
        <v>0</v>
      </c>
      <c r="R25" s="238"/>
    </row>
    <row r="26" spans="2:18" s="3" customFormat="1" ht="27.95" customHeight="1">
      <c r="B26" s="236"/>
      <c r="C26" s="241"/>
      <c r="D26" s="20"/>
      <c r="E26" s="21"/>
      <c r="F26" s="31"/>
      <c r="G26" s="14" t="s">
        <v>13</v>
      </c>
      <c r="H26" s="15">
        <v>0.4</v>
      </c>
      <c r="I26" s="16" t="s">
        <v>25</v>
      </c>
      <c r="J26" s="13" t="s">
        <v>3452</v>
      </c>
      <c r="K26" s="165" t="s">
        <v>28</v>
      </c>
      <c r="L26" s="13" t="s">
        <v>3453</v>
      </c>
      <c r="M26" s="85">
        <f>M25</f>
        <v>2</v>
      </c>
      <c r="N26" s="15">
        <f t="shared" si="16"/>
        <v>0.99</v>
      </c>
      <c r="O26" s="78">
        <f t="shared" si="17"/>
        <v>0</v>
      </c>
      <c r="P26" s="78">
        <f t="shared" si="18"/>
        <v>0.79200000000000004</v>
      </c>
      <c r="Q26" s="153">
        <f t="shared" si="19"/>
        <v>8.0000000000000071E-3</v>
      </c>
      <c r="R26" s="238"/>
    </row>
    <row r="27" spans="2:18" s="3" customFormat="1" ht="27.95" customHeight="1">
      <c r="B27" s="236"/>
      <c r="C27" s="241"/>
      <c r="D27" s="22"/>
      <c r="E27" s="23"/>
      <c r="F27" s="24"/>
      <c r="G27" s="14" t="s">
        <v>14</v>
      </c>
      <c r="H27" s="15">
        <v>0.2</v>
      </c>
      <c r="I27" s="16" t="s">
        <v>19</v>
      </c>
      <c r="J27" s="13" t="s">
        <v>80</v>
      </c>
      <c r="K27" s="165" t="s">
        <v>18</v>
      </c>
      <c r="L27" s="66" t="s">
        <v>109</v>
      </c>
      <c r="M27" s="85">
        <f>M26</f>
        <v>2</v>
      </c>
      <c r="N27" s="15">
        <f t="shared" si="16"/>
        <v>0</v>
      </c>
      <c r="O27" s="78">
        <f t="shared" si="17"/>
        <v>0.4</v>
      </c>
      <c r="P27" s="78">
        <f t="shared" si="18"/>
        <v>0</v>
      </c>
      <c r="Q27" s="153">
        <f t="shared" si="19"/>
        <v>0</v>
      </c>
      <c r="R27" s="238"/>
    </row>
    <row r="28" spans="2:18" s="3" customFormat="1" ht="27.95" customHeight="1">
      <c r="B28" s="236"/>
      <c r="C28" s="241"/>
      <c r="D28" s="17" t="s">
        <v>3450</v>
      </c>
      <c r="E28" s="18" t="s">
        <v>22</v>
      </c>
      <c r="F28" s="19" t="s">
        <v>3447</v>
      </c>
      <c r="G28" s="14" t="s">
        <v>12</v>
      </c>
      <c r="H28" s="15">
        <v>0.4</v>
      </c>
      <c r="I28" s="16" t="s">
        <v>19</v>
      </c>
      <c r="J28" s="13" t="s">
        <v>80</v>
      </c>
      <c r="K28" s="165" t="s">
        <v>18</v>
      </c>
      <c r="L28" s="66" t="s">
        <v>109</v>
      </c>
      <c r="M28" s="85">
        <v>2</v>
      </c>
      <c r="N28" s="15">
        <f t="shared" ref="N28:N33" si="20">IF(K28="Detected", 0.99,0)</f>
        <v>0</v>
      </c>
      <c r="O28" s="78">
        <f t="shared" ref="O28:O33" si="21">IF(I28="Safe", M28*H28,0)</f>
        <v>0.8</v>
      </c>
      <c r="P28" s="78">
        <f t="shared" ref="P28:P33" si="22">IF(I28="Dangerous",M28*H28*N28,0)</f>
        <v>0</v>
      </c>
      <c r="Q28" s="153">
        <f t="shared" ref="Q28:Q33" si="23">IF(P28=0,0,M28*H28*(1-N28))</f>
        <v>0</v>
      </c>
      <c r="R28" s="238"/>
    </row>
    <row r="29" spans="2:18" s="3" customFormat="1" ht="27.95" customHeight="1">
      <c r="B29" s="236"/>
      <c r="C29" s="241"/>
      <c r="D29" s="20"/>
      <c r="E29" s="21"/>
      <c r="F29" s="31"/>
      <c r="G29" s="14" t="s">
        <v>13</v>
      </c>
      <c r="H29" s="15">
        <v>0.4</v>
      </c>
      <c r="I29" s="16" t="s">
        <v>25</v>
      </c>
      <c r="J29" s="13" t="s">
        <v>3452</v>
      </c>
      <c r="K29" s="165" t="s">
        <v>28</v>
      </c>
      <c r="L29" s="13" t="s">
        <v>3453</v>
      </c>
      <c r="M29" s="85">
        <f>M28</f>
        <v>2</v>
      </c>
      <c r="N29" s="15">
        <f t="shared" si="20"/>
        <v>0.99</v>
      </c>
      <c r="O29" s="78">
        <f t="shared" si="21"/>
        <v>0</v>
      </c>
      <c r="P29" s="78">
        <f t="shared" si="22"/>
        <v>0.79200000000000004</v>
      </c>
      <c r="Q29" s="153">
        <f t="shared" si="23"/>
        <v>8.0000000000000071E-3</v>
      </c>
      <c r="R29" s="238"/>
    </row>
    <row r="30" spans="2:18" s="3" customFormat="1" ht="27.95" customHeight="1">
      <c r="B30" s="236"/>
      <c r="C30" s="241"/>
      <c r="D30" s="22"/>
      <c r="E30" s="23"/>
      <c r="F30" s="24"/>
      <c r="G30" s="14" t="s">
        <v>14</v>
      </c>
      <c r="H30" s="15">
        <v>0.2</v>
      </c>
      <c r="I30" s="16" t="s">
        <v>19</v>
      </c>
      <c r="J30" s="13" t="s">
        <v>80</v>
      </c>
      <c r="K30" s="165" t="s">
        <v>18</v>
      </c>
      <c r="L30" s="66" t="s">
        <v>109</v>
      </c>
      <c r="M30" s="85">
        <f>M29</f>
        <v>2</v>
      </c>
      <c r="N30" s="15">
        <f t="shared" si="20"/>
        <v>0</v>
      </c>
      <c r="O30" s="78">
        <f t="shared" si="21"/>
        <v>0.4</v>
      </c>
      <c r="P30" s="78">
        <f t="shared" si="22"/>
        <v>0</v>
      </c>
      <c r="Q30" s="153">
        <f t="shared" si="23"/>
        <v>0</v>
      </c>
      <c r="R30" s="238"/>
    </row>
    <row r="31" spans="2:18" s="3" customFormat="1" ht="27.95" customHeight="1">
      <c r="B31" s="236"/>
      <c r="C31" s="241"/>
      <c r="D31" s="17" t="s">
        <v>3451</v>
      </c>
      <c r="E31" s="18" t="s">
        <v>22</v>
      </c>
      <c r="F31" s="19" t="s">
        <v>3447</v>
      </c>
      <c r="G31" s="14" t="s">
        <v>12</v>
      </c>
      <c r="H31" s="15">
        <v>0.4</v>
      </c>
      <c r="I31" s="16" t="s">
        <v>19</v>
      </c>
      <c r="J31" s="13" t="s">
        <v>80</v>
      </c>
      <c r="K31" s="165" t="s">
        <v>18</v>
      </c>
      <c r="L31" s="66" t="s">
        <v>109</v>
      </c>
      <c r="M31" s="85">
        <v>2</v>
      </c>
      <c r="N31" s="15">
        <f t="shared" si="20"/>
        <v>0</v>
      </c>
      <c r="O31" s="78">
        <f t="shared" si="21"/>
        <v>0.8</v>
      </c>
      <c r="P31" s="78">
        <f t="shared" si="22"/>
        <v>0</v>
      </c>
      <c r="Q31" s="153">
        <f t="shared" si="23"/>
        <v>0</v>
      </c>
      <c r="R31" s="238"/>
    </row>
    <row r="32" spans="2:18" s="3" customFormat="1" ht="27.95" customHeight="1">
      <c r="B32" s="236"/>
      <c r="C32" s="241"/>
      <c r="D32" s="20"/>
      <c r="E32" s="21"/>
      <c r="F32" s="31"/>
      <c r="G32" s="14" t="s">
        <v>13</v>
      </c>
      <c r="H32" s="15">
        <v>0.4</v>
      </c>
      <c r="I32" s="16" t="s">
        <v>25</v>
      </c>
      <c r="J32" s="13" t="s">
        <v>3452</v>
      </c>
      <c r="K32" s="165" t="s">
        <v>28</v>
      </c>
      <c r="L32" s="13" t="s">
        <v>3453</v>
      </c>
      <c r="M32" s="85">
        <f>M31</f>
        <v>2</v>
      </c>
      <c r="N32" s="15">
        <f t="shared" si="20"/>
        <v>0.99</v>
      </c>
      <c r="O32" s="78">
        <f t="shared" si="21"/>
        <v>0</v>
      </c>
      <c r="P32" s="78">
        <f t="shared" si="22"/>
        <v>0.79200000000000004</v>
      </c>
      <c r="Q32" s="153">
        <f t="shared" si="23"/>
        <v>8.0000000000000071E-3</v>
      </c>
      <c r="R32" s="238"/>
    </row>
    <row r="33" spans="2:18" s="3" customFormat="1" ht="27.95" customHeight="1">
      <c r="B33" s="236"/>
      <c r="C33" s="241"/>
      <c r="D33" s="22"/>
      <c r="E33" s="23"/>
      <c r="F33" s="24"/>
      <c r="G33" s="14" t="s">
        <v>14</v>
      </c>
      <c r="H33" s="15">
        <v>0.2</v>
      </c>
      <c r="I33" s="16" t="s">
        <v>19</v>
      </c>
      <c r="J33" s="13" t="s">
        <v>80</v>
      </c>
      <c r="K33" s="165" t="s">
        <v>18</v>
      </c>
      <c r="L33" s="66" t="s">
        <v>109</v>
      </c>
      <c r="M33" s="85">
        <f>M32</f>
        <v>2</v>
      </c>
      <c r="N33" s="15">
        <f t="shared" si="20"/>
        <v>0</v>
      </c>
      <c r="O33" s="78">
        <f t="shared" si="21"/>
        <v>0.4</v>
      </c>
      <c r="P33" s="78">
        <f t="shared" si="22"/>
        <v>0</v>
      </c>
      <c r="Q33" s="153">
        <f t="shared" si="23"/>
        <v>0</v>
      </c>
      <c r="R33" s="238"/>
    </row>
    <row r="34" spans="2:18" s="3" customFormat="1" ht="27.95" customHeight="1">
      <c r="B34" s="236"/>
      <c r="C34" s="241"/>
      <c r="D34" s="17" t="s">
        <v>3454</v>
      </c>
      <c r="E34" s="18" t="s">
        <v>22</v>
      </c>
      <c r="F34" s="19" t="s">
        <v>3441</v>
      </c>
      <c r="G34" s="14" t="s">
        <v>12</v>
      </c>
      <c r="H34" s="15">
        <v>0.4</v>
      </c>
      <c r="I34" s="16" t="s">
        <v>19</v>
      </c>
      <c r="J34" s="13" t="s">
        <v>80</v>
      </c>
      <c r="K34" s="165" t="s">
        <v>18</v>
      </c>
      <c r="L34" s="66" t="s">
        <v>109</v>
      </c>
      <c r="M34" s="85">
        <v>2</v>
      </c>
      <c r="N34" s="15">
        <f t="shared" ref="N34:N39" si="24">IF(K34="Detected", 0.99,0)</f>
        <v>0</v>
      </c>
      <c r="O34" s="78">
        <f t="shared" ref="O34:O39" si="25">IF(I34="Safe", M34*H34,0)</f>
        <v>0.8</v>
      </c>
      <c r="P34" s="78">
        <f t="shared" ref="P34:P39" si="26">IF(I34="Dangerous",M34*H34*N34,0)</f>
        <v>0</v>
      </c>
      <c r="Q34" s="153">
        <f t="shared" ref="Q34:Q39" si="27">IF(P34=0,0,M34*H34*(1-N34))</f>
        <v>0</v>
      </c>
      <c r="R34" s="238"/>
    </row>
    <row r="35" spans="2:18" s="3" customFormat="1" ht="27.95" customHeight="1">
      <c r="B35" s="236"/>
      <c r="C35" s="241"/>
      <c r="D35" s="20"/>
      <c r="E35" s="21"/>
      <c r="F35" s="31"/>
      <c r="G35" s="14" t="s">
        <v>13</v>
      </c>
      <c r="H35" s="15">
        <v>0.4</v>
      </c>
      <c r="I35" s="16" t="s">
        <v>25</v>
      </c>
      <c r="J35" s="13" t="s">
        <v>3452</v>
      </c>
      <c r="K35" s="165" t="s">
        <v>28</v>
      </c>
      <c r="L35" s="13" t="s">
        <v>3453</v>
      </c>
      <c r="M35" s="85">
        <f>M34</f>
        <v>2</v>
      </c>
      <c r="N35" s="15">
        <f t="shared" si="24"/>
        <v>0.99</v>
      </c>
      <c r="O35" s="78">
        <f t="shared" si="25"/>
        <v>0</v>
      </c>
      <c r="P35" s="78">
        <f t="shared" si="26"/>
        <v>0.79200000000000004</v>
      </c>
      <c r="Q35" s="153">
        <f t="shared" si="27"/>
        <v>8.0000000000000071E-3</v>
      </c>
      <c r="R35" s="238"/>
    </row>
    <row r="36" spans="2:18" s="3" customFormat="1" ht="27.95" customHeight="1">
      <c r="B36" s="236"/>
      <c r="C36" s="241"/>
      <c r="D36" s="22"/>
      <c r="E36" s="23"/>
      <c r="F36" s="24"/>
      <c r="G36" s="14" t="s">
        <v>14</v>
      </c>
      <c r="H36" s="15">
        <v>0.2</v>
      </c>
      <c r="I36" s="16" t="s">
        <v>19</v>
      </c>
      <c r="J36" s="13" t="s">
        <v>80</v>
      </c>
      <c r="K36" s="165" t="s">
        <v>18</v>
      </c>
      <c r="L36" s="66" t="s">
        <v>109</v>
      </c>
      <c r="M36" s="85">
        <f>M35</f>
        <v>2</v>
      </c>
      <c r="N36" s="15">
        <f t="shared" si="24"/>
        <v>0</v>
      </c>
      <c r="O36" s="78">
        <f t="shared" si="25"/>
        <v>0.4</v>
      </c>
      <c r="P36" s="78">
        <f t="shared" si="26"/>
        <v>0</v>
      </c>
      <c r="Q36" s="153">
        <f t="shared" si="27"/>
        <v>0</v>
      </c>
      <c r="R36" s="238"/>
    </row>
    <row r="37" spans="2:18" s="3" customFormat="1" ht="27.95" customHeight="1">
      <c r="B37" s="236"/>
      <c r="C37" s="241"/>
      <c r="D37" s="17" t="s">
        <v>3455</v>
      </c>
      <c r="E37" s="18" t="s">
        <v>22</v>
      </c>
      <c r="F37" s="19" t="s">
        <v>3463</v>
      </c>
      <c r="G37" s="14" t="s">
        <v>12</v>
      </c>
      <c r="H37" s="15">
        <v>0.4</v>
      </c>
      <c r="I37" s="16" t="s">
        <v>19</v>
      </c>
      <c r="J37" s="13" t="s">
        <v>80</v>
      </c>
      <c r="K37" s="165" t="s">
        <v>18</v>
      </c>
      <c r="L37" s="66" t="s">
        <v>109</v>
      </c>
      <c r="M37" s="85">
        <v>2</v>
      </c>
      <c r="N37" s="15">
        <f t="shared" si="24"/>
        <v>0</v>
      </c>
      <c r="O37" s="78">
        <f t="shared" si="25"/>
        <v>0.8</v>
      </c>
      <c r="P37" s="78">
        <f t="shared" si="26"/>
        <v>0</v>
      </c>
      <c r="Q37" s="153">
        <f t="shared" si="27"/>
        <v>0</v>
      </c>
      <c r="R37" s="238"/>
    </row>
    <row r="38" spans="2:18" s="3" customFormat="1" ht="27.95" customHeight="1">
      <c r="B38" s="236"/>
      <c r="C38" s="241"/>
      <c r="D38" s="20"/>
      <c r="E38" s="21"/>
      <c r="F38" s="31"/>
      <c r="G38" s="14" t="s">
        <v>13</v>
      </c>
      <c r="H38" s="15">
        <v>0.4</v>
      </c>
      <c r="I38" s="16" t="s">
        <v>25</v>
      </c>
      <c r="J38" s="13" t="s">
        <v>3452</v>
      </c>
      <c r="K38" s="165" t="s">
        <v>28</v>
      </c>
      <c r="L38" s="13" t="s">
        <v>3453</v>
      </c>
      <c r="M38" s="85">
        <f>M37</f>
        <v>2</v>
      </c>
      <c r="N38" s="15">
        <f t="shared" si="24"/>
        <v>0.99</v>
      </c>
      <c r="O38" s="78">
        <f t="shared" si="25"/>
        <v>0</v>
      </c>
      <c r="P38" s="78">
        <f t="shared" si="26"/>
        <v>0.79200000000000004</v>
      </c>
      <c r="Q38" s="153">
        <f t="shared" si="27"/>
        <v>8.0000000000000071E-3</v>
      </c>
      <c r="R38" s="238"/>
    </row>
    <row r="39" spans="2:18" s="3" customFormat="1" ht="27.95" customHeight="1">
      <c r="B39" s="236"/>
      <c r="C39" s="241"/>
      <c r="D39" s="22"/>
      <c r="E39" s="23"/>
      <c r="F39" s="24"/>
      <c r="G39" s="14" t="s">
        <v>14</v>
      </c>
      <c r="H39" s="15">
        <v>0.2</v>
      </c>
      <c r="I39" s="16" t="s">
        <v>19</v>
      </c>
      <c r="J39" s="13" t="s">
        <v>80</v>
      </c>
      <c r="K39" s="165" t="s">
        <v>18</v>
      </c>
      <c r="L39" s="66" t="s">
        <v>109</v>
      </c>
      <c r="M39" s="85">
        <f>M38</f>
        <v>2</v>
      </c>
      <c r="N39" s="15">
        <f t="shared" si="24"/>
        <v>0</v>
      </c>
      <c r="O39" s="78">
        <f t="shared" si="25"/>
        <v>0.4</v>
      </c>
      <c r="P39" s="78">
        <f t="shared" si="26"/>
        <v>0</v>
      </c>
      <c r="Q39" s="153">
        <f t="shared" si="27"/>
        <v>0</v>
      </c>
      <c r="R39" s="238"/>
    </row>
    <row r="40" spans="2:18" s="3" customFormat="1" ht="27.95" customHeight="1">
      <c r="B40" s="236"/>
      <c r="C40" s="241"/>
      <c r="D40" s="17" t="s">
        <v>3456</v>
      </c>
      <c r="E40" s="18" t="s">
        <v>22</v>
      </c>
      <c r="F40" s="19" t="s">
        <v>3464</v>
      </c>
      <c r="G40" s="14" t="s">
        <v>12</v>
      </c>
      <c r="H40" s="15">
        <v>0.4</v>
      </c>
      <c r="I40" s="16" t="s">
        <v>19</v>
      </c>
      <c r="J40" s="13" t="s">
        <v>80</v>
      </c>
      <c r="K40" s="165" t="s">
        <v>18</v>
      </c>
      <c r="L40" s="66" t="s">
        <v>109</v>
      </c>
      <c r="M40" s="85">
        <v>2</v>
      </c>
      <c r="N40" s="15">
        <f t="shared" ref="N40:N66" si="28">IF(K40="Detected", 0.99,0)</f>
        <v>0</v>
      </c>
      <c r="O40" s="78">
        <f t="shared" ref="O40:O66" si="29">IF(I40="Safe", M40*H40,0)</f>
        <v>0.8</v>
      </c>
      <c r="P40" s="78">
        <f t="shared" ref="P40:P66" si="30">IF(I40="Dangerous",M40*H40*N40,0)</f>
        <v>0</v>
      </c>
      <c r="Q40" s="153">
        <f t="shared" ref="Q40:Q66" si="31">IF(P40=0,0,M40*H40*(1-N40))</f>
        <v>0</v>
      </c>
      <c r="R40" s="238"/>
    </row>
    <row r="41" spans="2:18" s="3" customFormat="1" ht="27.95" customHeight="1">
      <c r="B41" s="236"/>
      <c r="C41" s="241"/>
      <c r="D41" s="20"/>
      <c r="E41" s="21"/>
      <c r="F41" s="31"/>
      <c r="G41" s="14" t="s">
        <v>13</v>
      </c>
      <c r="H41" s="15">
        <v>0.4</v>
      </c>
      <c r="I41" s="16" t="s">
        <v>25</v>
      </c>
      <c r="J41" s="13" t="s">
        <v>3452</v>
      </c>
      <c r="K41" s="165" t="s">
        <v>28</v>
      </c>
      <c r="L41" s="13" t="s">
        <v>3453</v>
      </c>
      <c r="M41" s="85">
        <f>M40</f>
        <v>2</v>
      </c>
      <c r="N41" s="15">
        <f t="shared" si="28"/>
        <v>0.99</v>
      </c>
      <c r="O41" s="78">
        <f t="shared" si="29"/>
        <v>0</v>
      </c>
      <c r="P41" s="78">
        <f t="shared" si="30"/>
        <v>0.79200000000000004</v>
      </c>
      <c r="Q41" s="153">
        <f t="shared" si="31"/>
        <v>8.0000000000000071E-3</v>
      </c>
      <c r="R41" s="238"/>
    </row>
    <row r="42" spans="2:18" s="3" customFormat="1" ht="27.95" customHeight="1">
      <c r="B42" s="236"/>
      <c r="C42" s="241"/>
      <c r="D42" s="22"/>
      <c r="E42" s="23"/>
      <c r="F42" s="24"/>
      <c r="G42" s="14" t="s">
        <v>14</v>
      </c>
      <c r="H42" s="15">
        <v>0.2</v>
      </c>
      <c r="I42" s="16" t="s">
        <v>19</v>
      </c>
      <c r="J42" s="13" t="s">
        <v>80</v>
      </c>
      <c r="K42" s="165" t="s">
        <v>18</v>
      </c>
      <c r="L42" s="66" t="s">
        <v>109</v>
      </c>
      <c r="M42" s="85">
        <f>M41</f>
        <v>2</v>
      </c>
      <c r="N42" s="15">
        <f t="shared" si="28"/>
        <v>0</v>
      </c>
      <c r="O42" s="78">
        <f t="shared" si="29"/>
        <v>0.4</v>
      </c>
      <c r="P42" s="78">
        <f t="shared" si="30"/>
        <v>0</v>
      </c>
      <c r="Q42" s="153">
        <f t="shared" si="31"/>
        <v>0</v>
      </c>
      <c r="R42" s="238"/>
    </row>
    <row r="43" spans="2:18" s="3" customFormat="1" ht="27.95" customHeight="1">
      <c r="B43" s="236"/>
      <c r="C43" s="241"/>
      <c r="D43" s="17" t="s">
        <v>3457</v>
      </c>
      <c r="E43" s="18" t="s">
        <v>22</v>
      </c>
      <c r="F43" s="19" t="s">
        <v>3466</v>
      </c>
      <c r="G43" s="14" t="s">
        <v>12</v>
      </c>
      <c r="H43" s="15">
        <v>0.4</v>
      </c>
      <c r="I43" s="16" t="s">
        <v>19</v>
      </c>
      <c r="J43" s="13" t="s">
        <v>80</v>
      </c>
      <c r="K43" s="165" t="s">
        <v>18</v>
      </c>
      <c r="L43" s="66" t="s">
        <v>109</v>
      </c>
      <c r="M43" s="85">
        <v>2</v>
      </c>
      <c r="N43" s="15">
        <f t="shared" si="28"/>
        <v>0</v>
      </c>
      <c r="O43" s="78">
        <f t="shared" si="29"/>
        <v>0.8</v>
      </c>
      <c r="P43" s="78">
        <f t="shared" si="30"/>
        <v>0</v>
      </c>
      <c r="Q43" s="153">
        <f t="shared" si="31"/>
        <v>0</v>
      </c>
      <c r="R43" s="238"/>
    </row>
    <row r="44" spans="2:18" s="3" customFormat="1" ht="27.95" customHeight="1">
      <c r="B44" s="236"/>
      <c r="C44" s="241"/>
      <c r="D44" s="20"/>
      <c r="E44" s="21"/>
      <c r="F44" s="31"/>
      <c r="G44" s="14" t="s">
        <v>13</v>
      </c>
      <c r="H44" s="15">
        <v>0.4</v>
      </c>
      <c r="I44" s="16" t="s">
        <v>25</v>
      </c>
      <c r="J44" s="13" t="s">
        <v>3452</v>
      </c>
      <c r="K44" s="165" t="s">
        <v>28</v>
      </c>
      <c r="L44" s="13" t="s">
        <v>3453</v>
      </c>
      <c r="M44" s="85">
        <f>M43</f>
        <v>2</v>
      </c>
      <c r="N44" s="15">
        <f t="shared" si="28"/>
        <v>0.99</v>
      </c>
      <c r="O44" s="78">
        <f t="shared" si="29"/>
        <v>0</v>
      </c>
      <c r="P44" s="78">
        <f t="shared" si="30"/>
        <v>0.79200000000000004</v>
      </c>
      <c r="Q44" s="153">
        <f t="shared" si="31"/>
        <v>8.0000000000000071E-3</v>
      </c>
      <c r="R44" s="238"/>
    </row>
    <row r="45" spans="2:18" s="3" customFormat="1" ht="27.95" customHeight="1">
      <c r="B45" s="236"/>
      <c r="C45" s="241"/>
      <c r="D45" s="22"/>
      <c r="E45" s="23"/>
      <c r="F45" s="24"/>
      <c r="G45" s="14" t="s">
        <v>14</v>
      </c>
      <c r="H45" s="15">
        <v>0.2</v>
      </c>
      <c r="I45" s="16" t="s">
        <v>19</v>
      </c>
      <c r="J45" s="13" t="s">
        <v>80</v>
      </c>
      <c r="K45" s="165" t="s">
        <v>18</v>
      </c>
      <c r="L45" s="66" t="s">
        <v>109</v>
      </c>
      <c r="M45" s="85">
        <f>M44</f>
        <v>2</v>
      </c>
      <c r="N45" s="15">
        <f t="shared" si="28"/>
        <v>0</v>
      </c>
      <c r="O45" s="78">
        <f t="shared" si="29"/>
        <v>0.4</v>
      </c>
      <c r="P45" s="78">
        <f t="shared" si="30"/>
        <v>0</v>
      </c>
      <c r="Q45" s="153">
        <f t="shared" si="31"/>
        <v>0</v>
      </c>
      <c r="R45" s="238"/>
    </row>
    <row r="46" spans="2:18" s="3" customFormat="1" ht="27.95" customHeight="1">
      <c r="B46" s="236"/>
      <c r="C46" s="241"/>
      <c r="D46" s="17" t="s">
        <v>3458</v>
      </c>
      <c r="E46" s="18" t="s">
        <v>22</v>
      </c>
      <c r="F46" s="19" t="s">
        <v>3447</v>
      </c>
      <c r="G46" s="14" t="s">
        <v>12</v>
      </c>
      <c r="H46" s="15">
        <v>0.4</v>
      </c>
      <c r="I46" s="16" t="s">
        <v>19</v>
      </c>
      <c r="J46" s="13" t="s">
        <v>80</v>
      </c>
      <c r="K46" s="165" t="s">
        <v>18</v>
      </c>
      <c r="L46" s="66" t="s">
        <v>109</v>
      </c>
      <c r="M46" s="85">
        <v>2</v>
      </c>
      <c r="N46" s="15">
        <f t="shared" si="28"/>
        <v>0</v>
      </c>
      <c r="O46" s="78">
        <f t="shared" si="29"/>
        <v>0.8</v>
      </c>
      <c r="P46" s="78">
        <f t="shared" si="30"/>
        <v>0</v>
      </c>
      <c r="Q46" s="153">
        <f t="shared" si="31"/>
        <v>0</v>
      </c>
      <c r="R46" s="238"/>
    </row>
    <row r="47" spans="2:18" s="3" customFormat="1" ht="27.95" customHeight="1">
      <c r="B47" s="236"/>
      <c r="C47" s="241"/>
      <c r="D47" s="20"/>
      <c r="E47" s="21"/>
      <c r="F47" s="31"/>
      <c r="G47" s="14" t="s">
        <v>13</v>
      </c>
      <c r="H47" s="15">
        <v>0.4</v>
      </c>
      <c r="I47" s="16" t="s">
        <v>25</v>
      </c>
      <c r="J47" s="13" t="s">
        <v>3452</v>
      </c>
      <c r="K47" s="165" t="s">
        <v>28</v>
      </c>
      <c r="L47" s="13" t="s">
        <v>3453</v>
      </c>
      <c r="M47" s="85">
        <f>M46</f>
        <v>2</v>
      </c>
      <c r="N47" s="15">
        <f t="shared" si="28"/>
        <v>0.99</v>
      </c>
      <c r="O47" s="78">
        <f t="shared" si="29"/>
        <v>0</v>
      </c>
      <c r="P47" s="78">
        <f t="shared" si="30"/>
        <v>0.79200000000000004</v>
      </c>
      <c r="Q47" s="153">
        <f t="shared" si="31"/>
        <v>8.0000000000000071E-3</v>
      </c>
      <c r="R47" s="238"/>
    </row>
    <row r="48" spans="2:18" s="3" customFormat="1" ht="27.95" customHeight="1">
      <c r="B48" s="236"/>
      <c r="C48" s="241"/>
      <c r="D48" s="22"/>
      <c r="E48" s="23"/>
      <c r="F48" s="24"/>
      <c r="G48" s="14" t="s">
        <v>14</v>
      </c>
      <c r="H48" s="15">
        <v>0.2</v>
      </c>
      <c r="I48" s="16" t="s">
        <v>19</v>
      </c>
      <c r="J48" s="13" t="s">
        <v>80</v>
      </c>
      <c r="K48" s="165" t="s">
        <v>18</v>
      </c>
      <c r="L48" s="66" t="s">
        <v>109</v>
      </c>
      <c r="M48" s="85">
        <f>M47</f>
        <v>2</v>
      </c>
      <c r="N48" s="15">
        <f t="shared" si="28"/>
        <v>0</v>
      </c>
      <c r="O48" s="78">
        <f t="shared" si="29"/>
        <v>0.4</v>
      </c>
      <c r="P48" s="78">
        <f t="shared" si="30"/>
        <v>0</v>
      </c>
      <c r="Q48" s="153">
        <f t="shared" si="31"/>
        <v>0</v>
      </c>
      <c r="R48" s="238"/>
    </row>
    <row r="49" spans="2:18" s="3" customFormat="1" ht="27.95" customHeight="1">
      <c r="B49" s="236"/>
      <c r="C49" s="241"/>
      <c r="D49" s="17" t="s">
        <v>3459</v>
      </c>
      <c r="E49" s="18" t="s">
        <v>22</v>
      </c>
      <c r="F49" s="19" t="s">
        <v>3447</v>
      </c>
      <c r="G49" s="14" t="s">
        <v>12</v>
      </c>
      <c r="H49" s="15">
        <v>0.4</v>
      </c>
      <c r="I49" s="16" t="s">
        <v>19</v>
      </c>
      <c r="J49" s="13" t="s">
        <v>80</v>
      </c>
      <c r="K49" s="165" t="s">
        <v>18</v>
      </c>
      <c r="L49" s="66" t="s">
        <v>109</v>
      </c>
      <c r="M49" s="85">
        <v>2</v>
      </c>
      <c r="N49" s="15">
        <f t="shared" si="28"/>
        <v>0</v>
      </c>
      <c r="O49" s="78">
        <f t="shared" si="29"/>
        <v>0.8</v>
      </c>
      <c r="P49" s="78">
        <f t="shared" si="30"/>
        <v>0</v>
      </c>
      <c r="Q49" s="153">
        <f t="shared" si="31"/>
        <v>0</v>
      </c>
      <c r="R49" s="238"/>
    </row>
    <row r="50" spans="2:18" s="3" customFormat="1" ht="27.95" customHeight="1">
      <c r="B50" s="236"/>
      <c r="C50" s="241"/>
      <c r="D50" s="20"/>
      <c r="E50" s="21"/>
      <c r="F50" s="31"/>
      <c r="G50" s="14" t="s">
        <v>13</v>
      </c>
      <c r="H50" s="15">
        <v>0.4</v>
      </c>
      <c r="I50" s="16" t="s">
        <v>25</v>
      </c>
      <c r="J50" s="13" t="s">
        <v>3452</v>
      </c>
      <c r="K50" s="165" t="s">
        <v>28</v>
      </c>
      <c r="L50" s="13" t="s">
        <v>3453</v>
      </c>
      <c r="M50" s="85">
        <f>M49</f>
        <v>2</v>
      </c>
      <c r="N50" s="15">
        <f t="shared" si="28"/>
        <v>0.99</v>
      </c>
      <c r="O50" s="78">
        <f t="shared" si="29"/>
        <v>0</v>
      </c>
      <c r="P50" s="78">
        <f t="shared" si="30"/>
        <v>0.79200000000000004</v>
      </c>
      <c r="Q50" s="153">
        <f t="shared" si="31"/>
        <v>8.0000000000000071E-3</v>
      </c>
      <c r="R50" s="238"/>
    </row>
    <row r="51" spans="2:18" s="3" customFormat="1" ht="27.95" customHeight="1">
      <c r="B51" s="236"/>
      <c r="C51" s="241"/>
      <c r="D51" s="22"/>
      <c r="E51" s="23"/>
      <c r="F51" s="24"/>
      <c r="G51" s="14" t="s">
        <v>14</v>
      </c>
      <c r="H51" s="15">
        <v>0.2</v>
      </c>
      <c r="I51" s="16" t="s">
        <v>19</v>
      </c>
      <c r="J51" s="13" t="s">
        <v>80</v>
      </c>
      <c r="K51" s="165" t="s">
        <v>18</v>
      </c>
      <c r="L51" s="66" t="s">
        <v>109</v>
      </c>
      <c r="M51" s="85">
        <f>M50</f>
        <v>2</v>
      </c>
      <c r="N51" s="15">
        <f t="shared" si="28"/>
        <v>0</v>
      </c>
      <c r="O51" s="78">
        <f t="shared" si="29"/>
        <v>0.4</v>
      </c>
      <c r="P51" s="78">
        <f t="shared" si="30"/>
        <v>0</v>
      </c>
      <c r="Q51" s="153">
        <f t="shared" si="31"/>
        <v>0</v>
      </c>
      <c r="R51" s="238"/>
    </row>
    <row r="52" spans="2:18" s="3" customFormat="1" ht="27.95" customHeight="1">
      <c r="B52" s="236"/>
      <c r="C52" s="241"/>
      <c r="D52" s="17" t="s">
        <v>3460</v>
      </c>
      <c r="E52" s="18" t="s">
        <v>22</v>
      </c>
      <c r="F52" s="19" t="s">
        <v>3447</v>
      </c>
      <c r="G52" s="14" t="s">
        <v>12</v>
      </c>
      <c r="H52" s="15">
        <v>0.4</v>
      </c>
      <c r="I52" s="16" t="s">
        <v>19</v>
      </c>
      <c r="J52" s="13" t="s">
        <v>80</v>
      </c>
      <c r="K52" s="165" t="s">
        <v>18</v>
      </c>
      <c r="L52" s="66" t="s">
        <v>109</v>
      </c>
      <c r="M52" s="85">
        <v>2</v>
      </c>
      <c r="N52" s="15">
        <f t="shared" si="28"/>
        <v>0</v>
      </c>
      <c r="O52" s="78">
        <f t="shared" si="29"/>
        <v>0.8</v>
      </c>
      <c r="P52" s="78">
        <f t="shared" si="30"/>
        <v>0</v>
      </c>
      <c r="Q52" s="153">
        <f t="shared" si="31"/>
        <v>0</v>
      </c>
      <c r="R52" s="238"/>
    </row>
    <row r="53" spans="2:18" s="3" customFormat="1" ht="27.95" customHeight="1">
      <c r="B53" s="236"/>
      <c r="C53" s="241"/>
      <c r="D53" s="20"/>
      <c r="E53" s="21"/>
      <c r="F53" s="31"/>
      <c r="G53" s="14" t="s">
        <v>13</v>
      </c>
      <c r="H53" s="15">
        <v>0.4</v>
      </c>
      <c r="I53" s="16" t="s">
        <v>25</v>
      </c>
      <c r="J53" s="13" t="s">
        <v>3452</v>
      </c>
      <c r="K53" s="165" t="s">
        <v>28</v>
      </c>
      <c r="L53" s="13" t="s">
        <v>3453</v>
      </c>
      <c r="M53" s="85">
        <f>M52</f>
        <v>2</v>
      </c>
      <c r="N53" s="15">
        <f t="shared" si="28"/>
        <v>0.99</v>
      </c>
      <c r="O53" s="78">
        <f t="shared" si="29"/>
        <v>0</v>
      </c>
      <c r="P53" s="78">
        <f t="shared" si="30"/>
        <v>0.79200000000000004</v>
      </c>
      <c r="Q53" s="153">
        <f t="shared" si="31"/>
        <v>8.0000000000000071E-3</v>
      </c>
      <c r="R53" s="238"/>
    </row>
    <row r="54" spans="2:18" s="3" customFormat="1" ht="27.95" customHeight="1">
      <c r="B54" s="236"/>
      <c r="C54" s="241"/>
      <c r="D54" s="22"/>
      <c r="E54" s="23"/>
      <c r="F54" s="24"/>
      <c r="G54" s="14" t="s">
        <v>14</v>
      </c>
      <c r="H54" s="15">
        <v>0.2</v>
      </c>
      <c r="I54" s="16" t="s">
        <v>19</v>
      </c>
      <c r="J54" s="13" t="s">
        <v>80</v>
      </c>
      <c r="K54" s="165" t="s">
        <v>18</v>
      </c>
      <c r="L54" s="66" t="s">
        <v>109</v>
      </c>
      <c r="M54" s="85">
        <f>M53</f>
        <v>2</v>
      </c>
      <c r="N54" s="15">
        <f t="shared" si="28"/>
        <v>0</v>
      </c>
      <c r="O54" s="78">
        <f t="shared" si="29"/>
        <v>0.4</v>
      </c>
      <c r="P54" s="78">
        <f t="shared" si="30"/>
        <v>0</v>
      </c>
      <c r="Q54" s="153">
        <f t="shared" si="31"/>
        <v>0</v>
      </c>
      <c r="R54" s="238"/>
    </row>
    <row r="55" spans="2:18" s="3" customFormat="1" ht="27.95" customHeight="1">
      <c r="B55" s="236"/>
      <c r="C55" s="241"/>
      <c r="D55" s="17" t="s">
        <v>3461</v>
      </c>
      <c r="E55" s="18" t="s">
        <v>22</v>
      </c>
      <c r="F55" s="19" t="s">
        <v>3447</v>
      </c>
      <c r="G55" s="14" t="s">
        <v>12</v>
      </c>
      <c r="H55" s="15">
        <v>0.4</v>
      </c>
      <c r="I55" s="16" t="s">
        <v>19</v>
      </c>
      <c r="J55" s="13" t="s">
        <v>80</v>
      </c>
      <c r="K55" s="165" t="s">
        <v>18</v>
      </c>
      <c r="L55" s="66" t="s">
        <v>109</v>
      </c>
      <c r="M55" s="85">
        <v>2</v>
      </c>
      <c r="N55" s="15">
        <f t="shared" si="28"/>
        <v>0</v>
      </c>
      <c r="O55" s="78">
        <f t="shared" si="29"/>
        <v>0.8</v>
      </c>
      <c r="P55" s="78">
        <f t="shared" si="30"/>
        <v>0</v>
      </c>
      <c r="Q55" s="153">
        <f t="shared" si="31"/>
        <v>0</v>
      </c>
      <c r="R55" s="238"/>
    </row>
    <row r="56" spans="2:18" s="3" customFormat="1" ht="27.95" customHeight="1">
      <c r="B56" s="236"/>
      <c r="C56" s="241"/>
      <c r="D56" s="20"/>
      <c r="E56" s="21"/>
      <c r="F56" s="31"/>
      <c r="G56" s="14" t="s">
        <v>13</v>
      </c>
      <c r="H56" s="15">
        <v>0.4</v>
      </c>
      <c r="I56" s="16" t="s">
        <v>25</v>
      </c>
      <c r="J56" s="13" t="s">
        <v>3452</v>
      </c>
      <c r="K56" s="165" t="s">
        <v>28</v>
      </c>
      <c r="L56" s="13" t="s">
        <v>3453</v>
      </c>
      <c r="M56" s="85">
        <f>M55</f>
        <v>2</v>
      </c>
      <c r="N56" s="15">
        <f t="shared" si="28"/>
        <v>0.99</v>
      </c>
      <c r="O56" s="78">
        <f t="shared" si="29"/>
        <v>0</v>
      </c>
      <c r="P56" s="78">
        <f t="shared" si="30"/>
        <v>0.79200000000000004</v>
      </c>
      <c r="Q56" s="153">
        <f t="shared" si="31"/>
        <v>8.0000000000000071E-3</v>
      </c>
      <c r="R56" s="238"/>
    </row>
    <row r="57" spans="2:18" s="3" customFormat="1" ht="27.95" customHeight="1">
      <c r="B57" s="236"/>
      <c r="C57" s="241"/>
      <c r="D57" s="22"/>
      <c r="E57" s="23"/>
      <c r="F57" s="24"/>
      <c r="G57" s="14" t="s">
        <v>14</v>
      </c>
      <c r="H57" s="15">
        <v>0.2</v>
      </c>
      <c r="I57" s="16" t="s">
        <v>19</v>
      </c>
      <c r="J57" s="13" t="s">
        <v>80</v>
      </c>
      <c r="K57" s="165" t="s">
        <v>18</v>
      </c>
      <c r="L57" s="66" t="s">
        <v>109</v>
      </c>
      <c r="M57" s="85">
        <f>M56</f>
        <v>2</v>
      </c>
      <c r="N57" s="15">
        <f t="shared" si="28"/>
        <v>0</v>
      </c>
      <c r="O57" s="78">
        <f t="shared" si="29"/>
        <v>0.4</v>
      </c>
      <c r="P57" s="78">
        <f t="shared" si="30"/>
        <v>0</v>
      </c>
      <c r="Q57" s="153">
        <f t="shared" si="31"/>
        <v>0</v>
      </c>
      <c r="R57" s="238"/>
    </row>
    <row r="58" spans="2:18" s="3" customFormat="1" ht="27.95" customHeight="1">
      <c r="B58" s="236"/>
      <c r="C58" s="241"/>
      <c r="D58" s="17" t="s">
        <v>3462</v>
      </c>
      <c r="E58" s="18" t="s">
        <v>22</v>
      </c>
      <c r="F58" s="19" t="s">
        <v>3447</v>
      </c>
      <c r="G58" s="14" t="s">
        <v>12</v>
      </c>
      <c r="H58" s="15">
        <v>0.4</v>
      </c>
      <c r="I58" s="16" t="s">
        <v>19</v>
      </c>
      <c r="J58" s="13" t="s">
        <v>80</v>
      </c>
      <c r="K58" s="165" t="s">
        <v>18</v>
      </c>
      <c r="L58" s="66" t="s">
        <v>109</v>
      </c>
      <c r="M58" s="85">
        <v>2</v>
      </c>
      <c r="N58" s="15">
        <f t="shared" si="28"/>
        <v>0</v>
      </c>
      <c r="O58" s="78">
        <f t="shared" si="29"/>
        <v>0.8</v>
      </c>
      <c r="P58" s="78">
        <f t="shared" si="30"/>
        <v>0</v>
      </c>
      <c r="Q58" s="153">
        <f t="shared" si="31"/>
        <v>0</v>
      </c>
      <c r="R58" s="238"/>
    </row>
    <row r="59" spans="2:18" s="3" customFormat="1" ht="27.95" customHeight="1">
      <c r="B59" s="236"/>
      <c r="C59" s="241"/>
      <c r="D59" s="20"/>
      <c r="E59" s="21"/>
      <c r="F59" s="31"/>
      <c r="G59" s="14" t="s">
        <v>13</v>
      </c>
      <c r="H59" s="15">
        <v>0.4</v>
      </c>
      <c r="I59" s="16" t="s">
        <v>25</v>
      </c>
      <c r="J59" s="13" t="s">
        <v>3452</v>
      </c>
      <c r="K59" s="165" t="s">
        <v>28</v>
      </c>
      <c r="L59" s="13" t="s">
        <v>3453</v>
      </c>
      <c r="M59" s="85">
        <f>M58</f>
        <v>2</v>
      </c>
      <c r="N59" s="15">
        <f t="shared" si="28"/>
        <v>0.99</v>
      </c>
      <c r="O59" s="78">
        <f t="shared" si="29"/>
        <v>0</v>
      </c>
      <c r="P59" s="78">
        <f t="shared" si="30"/>
        <v>0.79200000000000004</v>
      </c>
      <c r="Q59" s="153">
        <f t="shared" si="31"/>
        <v>8.0000000000000071E-3</v>
      </c>
      <c r="R59" s="238"/>
    </row>
    <row r="60" spans="2:18" s="3" customFormat="1" ht="27.95" customHeight="1">
      <c r="B60" s="236"/>
      <c r="C60" s="241"/>
      <c r="D60" s="22"/>
      <c r="E60" s="23"/>
      <c r="F60" s="24"/>
      <c r="G60" s="14" t="s">
        <v>14</v>
      </c>
      <c r="H60" s="15">
        <v>0.2</v>
      </c>
      <c r="I60" s="16" t="s">
        <v>19</v>
      </c>
      <c r="J60" s="13" t="s">
        <v>80</v>
      </c>
      <c r="K60" s="165" t="s">
        <v>18</v>
      </c>
      <c r="L60" s="66" t="s">
        <v>109</v>
      </c>
      <c r="M60" s="85">
        <f>M59</f>
        <v>2</v>
      </c>
      <c r="N60" s="15">
        <f t="shared" si="28"/>
        <v>0</v>
      </c>
      <c r="O60" s="78">
        <f t="shared" si="29"/>
        <v>0.4</v>
      </c>
      <c r="P60" s="78">
        <f t="shared" si="30"/>
        <v>0</v>
      </c>
      <c r="Q60" s="153">
        <f t="shared" si="31"/>
        <v>0</v>
      </c>
      <c r="R60" s="238"/>
    </row>
    <row r="61" spans="2:18" s="3" customFormat="1" ht="27.95" customHeight="1">
      <c r="B61" s="236"/>
      <c r="C61" s="241"/>
      <c r="D61" s="17" t="s">
        <v>3469</v>
      </c>
      <c r="E61" s="18" t="s">
        <v>22</v>
      </c>
      <c r="F61" s="19" t="s">
        <v>3467</v>
      </c>
      <c r="G61" s="14" t="s">
        <v>12</v>
      </c>
      <c r="H61" s="15">
        <v>0.4</v>
      </c>
      <c r="I61" s="16" t="s">
        <v>19</v>
      </c>
      <c r="J61" s="13" t="s">
        <v>80</v>
      </c>
      <c r="K61" s="165" t="s">
        <v>18</v>
      </c>
      <c r="L61" s="66" t="s">
        <v>109</v>
      </c>
      <c r="M61" s="85">
        <v>2</v>
      </c>
      <c r="N61" s="15">
        <f t="shared" si="28"/>
        <v>0</v>
      </c>
      <c r="O61" s="78">
        <f t="shared" si="29"/>
        <v>0.8</v>
      </c>
      <c r="P61" s="78">
        <f t="shared" si="30"/>
        <v>0</v>
      </c>
      <c r="Q61" s="153">
        <f t="shared" si="31"/>
        <v>0</v>
      </c>
      <c r="R61" s="238"/>
    </row>
    <row r="62" spans="2:18" s="3" customFormat="1" ht="27.95" customHeight="1">
      <c r="B62" s="236"/>
      <c r="C62" s="241"/>
      <c r="D62" s="20"/>
      <c r="E62" s="21"/>
      <c r="F62" s="31"/>
      <c r="G62" s="14" t="s">
        <v>13</v>
      </c>
      <c r="H62" s="15">
        <v>0.4</v>
      </c>
      <c r="I62" s="16" t="s">
        <v>25</v>
      </c>
      <c r="J62" s="13" t="s">
        <v>3472</v>
      </c>
      <c r="K62" s="165" t="s">
        <v>28</v>
      </c>
      <c r="L62" s="13" t="s">
        <v>3453</v>
      </c>
      <c r="M62" s="85">
        <f>M61</f>
        <v>2</v>
      </c>
      <c r="N62" s="15">
        <f t="shared" si="28"/>
        <v>0.99</v>
      </c>
      <c r="O62" s="78">
        <f t="shared" si="29"/>
        <v>0</v>
      </c>
      <c r="P62" s="78">
        <f t="shared" si="30"/>
        <v>0.79200000000000004</v>
      </c>
      <c r="Q62" s="153">
        <f t="shared" si="31"/>
        <v>8.0000000000000071E-3</v>
      </c>
      <c r="R62" s="238"/>
    </row>
    <row r="63" spans="2:18" s="3" customFormat="1" ht="27.95" customHeight="1">
      <c r="B63" s="236"/>
      <c r="C63" s="241"/>
      <c r="D63" s="22"/>
      <c r="E63" s="23"/>
      <c r="F63" s="24"/>
      <c r="G63" s="14" t="s">
        <v>14</v>
      </c>
      <c r="H63" s="15">
        <v>0.2</v>
      </c>
      <c r="I63" s="16" t="s">
        <v>19</v>
      </c>
      <c r="J63" s="13" t="s">
        <v>80</v>
      </c>
      <c r="K63" s="165" t="s">
        <v>18</v>
      </c>
      <c r="L63" s="66" t="s">
        <v>109</v>
      </c>
      <c r="M63" s="85">
        <f>M62</f>
        <v>2</v>
      </c>
      <c r="N63" s="15">
        <f t="shared" si="28"/>
        <v>0</v>
      </c>
      <c r="O63" s="78">
        <f t="shared" si="29"/>
        <v>0.4</v>
      </c>
      <c r="P63" s="78">
        <f t="shared" si="30"/>
        <v>0</v>
      </c>
      <c r="Q63" s="153">
        <f t="shared" si="31"/>
        <v>0</v>
      </c>
      <c r="R63" s="238"/>
    </row>
    <row r="64" spans="2:18" s="3" customFormat="1" ht="27.95" customHeight="1">
      <c r="B64" s="236"/>
      <c r="C64" s="241"/>
      <c r="D64" s="17" t="s">
        <v>3470</v>
      </c>
      <c r="E64" s="18" t="s">
        <v>22</v>
      </c>
      <c r="F64" s="19" t="s">
        <v>3468</v>
      </c>
      <c r="G64" s="14" t="s">
        <v>12</v>
      </c>
      <c r="H64" s="15">
        <v>0.4</v>
      </c>
      <c r="I64" s="16" t="s">
        <v>19</v>
      </c>
      <c r="J64" s="13" t="s">
        <v>80</v>
      </c>
      <c r="K64" s="165" t="s">
        <v>18</v>
      </c>
      <c r="L64" s="66" t="s">
        <v>109</v>
      </c>
      <c r="M64" s="85">
        <v>2</v>
      </c>
      <c r="N64" s="15">
        <f t="shared" si="28"/>
        <v>0</v>
      </c>
      <c r="O64" s="78">
        <f t="shared" si="29"/>
        <v>0.8</v>
      </c>
      <c r="P64" s="78">
        <f t="shared" si="30"/>
        <v>0</v>
      </c>
      <c r="Q64" s="153">
        <f t="shared" si="31"/>
        <v>0</v>
      </c>
      <c r="R64" s="238"/>
    </row>
    <row r="65" spans="2:18" s="3" customFormat="1" ht="27.95" customHeight="1">
      <c r="B65" s="236"/>
      <c r="C65" s="241"/>
      <c r="D65" s="20"/>
      <c r="E65" s="21"/>
      <c r="F65" s="31"/>
      <c r="G65" s="14" t="s">
        <v>13</v>
      </c>
      <c r="H65" s="15">
        <v>0.4</v>
      </c>
      <c r="I65" s="16" t="s">
        <v>25</v>
      </c>
      <c r="J65" s="13" t="s">
        <v>3472</v>
      </c>
      <c r="K65" s="165" t="s">
        <v>28</v>
      </c>
      <c r="L65" s="13" t="s">
        <v>3453</v>
      </c>
      <c r="M65" s="85">
        <f>M64</f>
        <v>2</v>
      </c>
      <c r="N65" s="15">
        <f t="shared" si="28"/>
        <v>0.99</v>
      </c>
      <c r="O65" s="78">
        <f t="shared" si="29"/>
        <v>0</v>
      </c>
      <c r="P65" s="78">
        <f t="shared" si="30"/>
        <v>0.79200000000000004</v>
      </c>
      <c r="Q65" s="153">
        <f t="shared" si="31"/>
        <v>8.0000000000000071E-3</v>
      </c>
      <c r="R65" s="238"/>
    </row>
    <row r="66" spans="2:18" s="3" customFormat="1" ht="27.95" customHeight="1">
      <c r="B66" s="236"/>
      <c r="C66" s="241"/>
      <c r="D66" s="22"/>
      <c r="E66" s="23"/>
      <c r="F66" s="24"/>
      <c r="G66" s="14" t="s">
        <v>14</v>
      </c>
      <c r="H66" s="15">
        <v>0.2</v>
      </c>
      <c r="I66" s="16" t="s">
        <v>19</v>
      </c>
      <c r="J66" s="13" t="s">
        <v>80</v>
      </c>
      <c r="K66" s="165" t="s">
        <v>18</v>
      </c>
      <c r="L66" s="66" t="s">
        <v>109</v>
      </c>
      <c r="M66" s="85">
        <f>M65</f>
        <v>2</v>
      </c>
      <c r="N66" s="15">
        <f t="shared" si="28"/>
        <v>0</v>
      </c>
      <c r="O66" s="78">
        <f t="shared" si="29"/>
        <v>0.4</v>
      </c>
      <c r="P66" s="78">
        <f t="shared" si="30"/>
        <v>0</v>
      </c>
      <c r="Q66" s="153">
        <f t="shared" si="31"/>
        <v>0</v>
      </c>
      <c r="R66" s="238"/>
    </row>
    <row r="67" spans="2:18" s="3" customFormat="1" ht="27.95" customHeight="1">
      <c r="B67" s="236"/>
      <c r="C67" s="241"/>
      <c r="D67" s="17" t="s">
        <v>3471</v>
      </c>
      <c r="E67" s="18" t="s">
        <v>22</v>
      </c>
      <c r="F67" s="19" t="s">
        <v>3476</v>
      </c>
      <c r="G67" s="14" t="s">
        <v>12</v>
      </c>
      <c r="H67" s="15">
        <v>0.4</v>
      </c>
      <c r="I67" s="16" t="s">
        <v>19</v>
      </c>
      <c r="J67" s="13" t="s">
        <v>80</v>
      </c>
      <c r="K67" s="165" t="s">
        <v>18</v>
      </c>
      <c r="L67" s="66" t="s">
        <v>109</v>
      </c>
      <c r="M67" s="85">
        <v>2</v>
      </c>
      <c r="N67" s="15">
        <f t="shared" ref="N67:N75" si="32">IF(K67="Detected", 0.99,0)</f>
        <v>0</v>
      </c>
      <c r="O67" s="78">
        <f t="shared" ref="O67:O75" si="33">IF(I67="Safe", M67*H67,0)</f>
        <v>0.8</v>
      </c>
      <c r="P67" s="78">
        <f t="shared" ref="P67:P75" si="34">IF(I67="Dangerous",M67*H67*N67,0)</f>
        <v>0</v>
      </c>
      <c r="Q67" s="153">
        <f t="shared" ref="Q67:Q75" si="35">IF(P67=0,0,M67*H67*(1-N67))</f>
        <v>0</v>
      </c>
      <c r="R67" s="238"/>
    </row>
    <row r="68" spans="2:18" s="3" customFormat="1" ht="27.95" customHeight="1">
      <c r="B68" s="236"/>
      <c r="C68" s="241"/>
      <c r="D68" s="20"/>
      <c r="E68" s="21"/>
      <c r="F68" s="31"/>
      <c r="G68" s="14" t="s">
        <v>13</v>
      </c>
      <c r="H68" s="15">
        <v>0.4</v>
      </c>
      <c r="I68" s="16" t="s">
        <v>25</v>
      </c>
      <c r="J68" s="13" t="s">
        <v>3472</v>
      </c>
      <c r="K68" s="165" t="s">
        <v>28</v>
      </c>
      <c r="L68" s="13" t="s">
        <v>3453</v>
      </c>
      <c r="M68" s="85">
        <f>M67</f>
        <v>2</v>
      </c>
      <c r="N68" s="15">
        <f t="shared" si="32"/>
        <v>0.99</v>
      </c>
      <c r="O68" s="78">
        <f t="shared" si="33"/>
        <v>0</v>
      </c>
      <c r="P68" s="78">
        <f t="shared" si="34"/>
        <v>0.79200000000000004</v>
      </c>
      <c r="Q68" s="153">
        <f t="shared" si="35"/>
        <v>8.0000000000000071E-3</v>
      </c>
      <c r="R68" s="238"/>
    </row>
    <row r="69" spans="2:18" s="3" customFormat="1" ht="27.95" customHeight="1">
      <c r="B69" s="236"/>
      <c r="C69" s="241"/>
      <c r="D69" s="22"/>
      <c r="E69" s="23"/>
      <c r="F69" s="24"/>
      <c r="G69" s="14" t="s">
        <v>14</v>
      </c>
      <c r="H69" s="15">
        <v>0.2</v>
      </c>
      <c r="I69" s="16" t="s">
        <v>19</v>
      </c>
      <c r="J69" s="13" t="s">
        <v>80</v>
      </c>
      <c r="K69" s="165" t="s">
        <v>18</v>
      </c>
      <c r="L69" s="66" t="s">
        <v>109</v>
      </c>
      <c r="M69" s="85">
        <f>M68</f>
        <v>2</v>
      </c>
      <c r="N69" s="15">
        <f t="shared" si="32"/>
        <v>0</v>
      </c>
      <c r="O69" s="78">
        <f t="shared" si="33"/>
        <v>0.4</v>
      </c>
      <c r="P69" s="78">
        <f t="shared" si="34"/>
        <v>0</v>
      </c>
      <c r="Q69" s="153">
        <f t="shared" si="35"/>
        <v>0</v>
      </c>
      <c r="R69" s="238"/>
    </row>
    <row r="70" spans="2:18" s="3" customFormat="1" ht="27.95" customHeight="1">
      <c r="B70" s="236"/>
      <c r="C70" s="241"/>
      <c r="D70" s="17" t="s">
        <v>3473</v>
      </c>
      <c r="E70" s="18" t="s">
        <v>22</v>
      </c>
      <c r="F70" s="19" t="s">
        <v>3476</v>
      </c>
      <c r="G70" s="14" t="s">
        <v>12</v>
      </c>
      <c r="H70" s="15">
        <v>0.4</v>
      </c>
      <c r="I70" s="16" t="s">
        <v>19</v>
      </c>
      <c r="J70" s="13" t="s">
        <v>80</v>
      </c>
      <c r="K70" s="165" t="s">
        <v>18</v>
      </c>
      <c r="L70" s="66" t="s">
        <v>109</v>
      </c>
      <c r="M70" s="85">
        <v>2</v>
      </c>
      <c r="N70" s="15">
        <f t="shared" si="32"/>
        <v>0</v>
      </c>
      <c r="O70" s="78">
        <f t="shared" si="33"/>
        <v>0.8</v>
      </c>
      <c r="P70" s="78">
        <f t="shared" si="34"/>
        <v>0</v>
      </c>
      <c r="Q70" s="153">
        <f t="shared" si="35"/>
        <v>0</v>
      </c>
      <c r="R70" s="238"/>
    </row>
    <row r="71" spans="2:18" s="3" customFormat="1" ht="27.95" customHeight="1">
      <c r="B71" s="236"/>
      <c r="C71" s="241"/>
      <c r="D71" s="20"/>
      <c r="E71" s="21"/>
      <c r="F71" s="31"/>
      <c r="G71" s="14" t="s">
        <v>13</v>
      </c>
      <c r="H71" s="15">
        <v>0.4</v>
      </c>
      <c r="I71" s="16" t="s">
        <v>25</v>
      </c>
      <c r="J71" s="13" t="s">
        <v>3472</v>
      </c>
      <c r="K71" s="165" t="s">
        <v>28</v>
      </c>
      <c r="L71" s="13" t="s">
        <v>3453</v>
      </c>
      <c r="M71" s="85">
        <f>M70</f>
        <v>2</v>
      </c>
      <c r="N71" s="15">
        <f t="shared" si="32"/>
        <v>0.99</v>
      </c>
      <c r="O71" s="78">
        <f t="shared" si="33"/>
        <v>0</v>
      </c>
      <c r="P71" s="78">
        <f t="shared" si="34"/>
        <v>0.79200000000000004</v>
      </c>
      <c r="Q71" s="153">
        <f t="shared" si="35"/>
        <v>8.0000000000000071E-3</v>
      </c>
      <c r="R71" s="238"/>
    </row>
    <row r="72" spans="2:18" s="3" customFormat="1" ht="27.95" customHeight="1">
      <c r="B72" s="236"/>
      <c r="C72" s="241"/>
      <c r="D72" s="22"/>
      <c r="E72" s="23"/>
      <c r="F72" s="24"/>
      <c r="G72" s="14" t="s">
        <v>14</v>
      </c>
      <c r="H72" s="15">
        <v>0.2</v>
      </c>
      <c r="I72" s="16" t="s">
        <v>19</v>
      </c>
      <c r="J72" s="13" t="s">
        <v>80</v>
      </c>
      <c r="K72" s="165" t="s">
        <v>18</v>
      </c>
      <c r="L72" s="66" t="s">
        <v>109</v>
      </c>
      <c r="M72" s="85">
        <f>M71</f>
        <v>2</v>
      </c>
      <c r="N72" s="15">
        <f t="shared" si="32"/>
        <v>0</v>
      </c>
      <c r="O72" s="78">
        <f t="shared" si="33"/>
        <v>0.4</v>
      </c>
      <c r="P72" s="78">
        <f t="shared" si="34"/>
        <v>0</v>
      </c>
      <c r="Q72" s="153">
        <f t="shared" si="35"/>
        <v>0</v>
      </c>
      <c r="R72" s="238"/>
    </row>
    <row r="73" spans="2:18" s="3" customFormat="1" ht="27.95" customHeight="1">
      <c r="B73" s="236"/>
      <c r="C73" s="241"/>
      <c r="D73" s="17" t="s">
        <v>3474</v>
      </c>
      <c r="E73" s="18" t="s">
        <v>22</v>
      </c>
      <c r="F73" s="19" t="s">
        <v>3477</v>
      </c>
      <c r="G73" s="14" t="s">
        <v>12</v>
      </c>
      <c r="H73" s="15">
        <v>0.4</v>
      </c>
      <c r="I73" s="16" t="s">
        <v>19</v>
      </c>
      <c r="J73" s="13" t="s">
        <v>80</v>
      </c>
      <c r="K73" s="165" t="s">
        <v>18</v>
      </c>
      <c r="L73" s="66" t="s">
        <v>109</v>
      </c>
      <c r="M73" s="85">
        <v>2</v>
      </c>
      <c r="N73" s="15">
        <f t="shared" si="32"/>
        <v>0</v>
      </c>
      <c r="O73" s="78">
        <f t="shared" si="33"/>
        <v>0.8</v>
      </c>
      <c r="P73" s="78">
        <f t="shared" si="34"/>
        <v>0</v>
      </c>
      <c r="Q73" s="153">
        <f t="shared" si="35"/>
        <v>0</v>
      </c>
      <c r="R73" s="238"/>
    </row>
    <row r="74" spans="2:18" s="3" customFormat="1" ht="27.95" customHeight="1">
      <c r="B74" s="236"/>
      <c r="C74" s="241"/>
      <c r="D74" s="20"/>
      <c r="E74" s="21"/>
      <c r="F74" s="31"/>
      <c r="G74" s="14" t="s">
        <v>13</v>
      </c>
      <c r="H74" s="15">
        <v>0.4</v>
      </c>
      <c r="I74" s="16" t="s">
        <v>25</v>
      </c>
      <c r="J74" s="13" t="s">
        <v>3472</v>
      </c>
      <c r="K74" s="165" t="s">
        <v>28</v>
      </c>
      <c r="L74" s="13" t="s">
        <v>3453</v>
      </c>
      <c r="M74" s="85">
        <f>M73</f>
        <v>2</v>
      </c>
      <c r="N74" s="15">
        <f t="shared" si="32"/>
        <v>0.99</v>
      </c>
      <c r="O74" s="78">
        <f t="shared" si="33"/>
        <v>0</v>
      </c>
      <c r="P74" s="78">
        <f t="shared" si="34"/>
        <v>0.79200000000000004</v>
      </c>
      <c r="Q74" s="153">
        <f t="shared" si="35"/>
        <v>8.0000000000000071E-3</v>
      </c>
      <c r="R74" s="238"/>
    </row>
    <row r="75" spans="2:18" s="3" customFormat="1" ht="27.95" customHeight="1">
      <c r="B75" s="236"/>
      <c r="C75" s="241"/>
      <c r="D75" s="22"/>
      <c r="E75" s="23"/>
      <c r="F75" s="24"/>
      <c r="G75" s="14" t="s">
        <v>14</v>
      </c>
      <c r="H75" s="15">
        <v>0.2</v>
      </c>
      <c r="I75" s="16" t="s">
        <v>19</v>
      </c>
      <c r="J75" s="13" t="s">
        <v>80</v>
      </c>
      <c r="K75" s="165" t="s">
        <v>18</v>
      </c>
      <c r="L75" s="66" t="s">
        <v>109</v>
      </c>
      <c r="M75" s="85">
        <f>M74</f>
        <v>2</v>
      </c>
      <c r="N75" s="15">
        <f t="shared" si="32"/>
        <v>0</v>
      </c>
      <c r="O75" s="78">
        <f t="shared" si="33"/>
        <v>0.4</v>
      </c>
      <c r="P75" s="78">
        <f t="shared" si="34"/>
        <v>0</v>
      </c>
      <c r="Q75" s="153">
        <f t="shared" si="35"/>
        <v>0</v>
      </c>
      <c r="R75" s="238"/>
    </row>
    <row r="76" spans="2:18" s="3" customFormat="1" ht="27.95" customHeight="1">
      <c r="B76" s="236"/>
      <c r="C76" s="241"/>
      <c r="D76" s="17" t="s">
        <v>3475</v>
      </c>
      <c r="E76" s="18" t="s">
        <v>22</v>
      </c>
      <c r="F76" s="19" t="s">
        <v>3477</v>
      </c>
      <c r="G76" s="14" t="s">
        <v>12</v>
      </c>
      <c r="H76" s="15">
        <v>0.4</v>
      </c>
      <c r="I76" s="16" t="s">
        <v>19</v>
      </c>
      <c r="J76" s="13" t="s">
        <v>80</v>
      </c>
      <c r="K76" s="165" t="s">
        <v>18</v>
      </c>
      <c r="L76" s="66" t="s">
        <v>109</v>
      </c>
      <c r="M76" s="85">
        <v>2</v>
      </c>
      <c r="N76" s="15">
        <f t="shared" ref="N76:N81" si="36">IF(K76="Detected", 0.99,0)</f>
        <v>0</v>
      </c>
      <c r="O76" s="78">
        <f t="shared" ref="O76:O81" si="37">IF(I76="Safe", M76*H76,0)</f>
        <v>0.8</v>
      </c>
      <c r="P76" s="78">
        <f t="shared" ref="P76:P81" si="38">IF(I76="Dangerous",M76*H76*N76,0)</f>
        <v>0</v>
      </c>
      <c r="Q76" s="153">
        <f t="shared" ref="Q76:Q81" si="39">IF(P76=0,0,M76*H76*(1-N76))</f>
        <v>0</v>
      </c>
      <c r="R76" s="238"/>
    </row>
    <row r="77" spans="2:18" s="3" customFormat="1" ht="27.95" customHeight="1">
      <c r="B77" s="236"/>
      <c r="C77" s="241"/>
      <c r="D77" s="20"/>
      <c r="E77" s="21"/>
      <c r="F77" s="31"/>
      <c r="G77" s="14" t="s">
        <v>13</v>
      </c>
      <c r="H77" s="15">
        <v>0.4</v>
      </c>
      <c r="I77" s="16" t="s">
        <v>25</v>
      </c>
      <c r="J77" s="13" t="s">
        <v>3472</v>
      </c>
      <c r="K77" s="165" t="s">
        <v>28</v>
      </c>
      <c r="L77" s="13" t="s">
        <v>3453</v>
      </c>
      <c r="M77" s="85">
        <f>M76</f>
        <v>2</v>
      </c>
      <c r="N77" s="15">
        <f t="shared" si="36"/>
        <v>0.99</v>
      </c>
      <c r="O77" s="78">
        <f t="shared" si="37"/>
        <v>0</v>
      </c>
      <c r="P77" s="78">
        <f t="shared" si="38"/>
        <v>0.79200000000000004</v>
      </c>
      <c r="Q77" s="153">
        <f t="shared" si="39"/>
        <v>8.0000000000000071E-3</v>
      </c>
      <c r="R77" s="238"/>
    </row>
    <row r="78" spans="2:18" s="3" customFormat="1" ht="27.95" customHeight="1">
      <c r="B78" s="236"/>
      <c r="C78" s="241"/>
      <c r="D78" s="22"/>
      <c r="E78" s="23"/>
      <c r="F78" s="24"/>
      <c r="G78" s="14" t="s">
        <v>14</v>
      </c>
      <c r="H78" s="15">
        <v>0.2</v>
      </c>
      <c r="I78" s="16" t="s">
        <v>19</v>
      </c>
      <c r="J78" s="13" t="s">
        <v>80</v>
      </c>
      <c r="K78" s="165" t="s">
        <v>18</v>
      </c>
      <c r="L78" s="66" t="s">
        <v>109</v>
      </c>
      <c r="M78" s="85">
        <f>M77</f>
        <v>2</v>
      </c>
      <c r="N78" s="15">
        <f t="shared" si="36"/>
        <v>0</v>
      </c>
      <c r="O78" s="78">
        <f t="shared" si="37"/>
        <v>0.4</v>
      </c>
      <c r="P78" s="78">
        <f t="shared" si="38"/>
        <v>0</v>
      </c>
      <c r="Q78" s="153">
        <f t="shared" si="39"/>
        <v>0</v>
      </c>
      <c r="R78" s="238"/>
    </row>
    <row r="79" spans="2:18" s="3" customFormat="1" ht="27.95" customHeight="1">
      <c r="B79" s="236"/>
      <c r="C79" s="241"/>
      <c r="D79" s="17" t="s">
        <v>3478</v>
      </c>
      <c r="E79" s="18" t="s">
        <v>22</v>
      </c>
      <c r="F79" s="19" t="s">
        <v>3477</v>
      </c>
      <c r="G79" s="14" t="s">
        <v>12</v>
      </c>
      <c r="H79" s="15">
        <v>0.4</v>
      </c>
      <c r="I79" s="16" t="s">
        <v>19</v>
      </c>
      <c r="J79" s="13" t="s">
        <v>80</v>
      </c>
      <c r="K79" s="165" t="s">
        <v>18</v>
      </c>
      <c r="L79" s="66" t="s">
        <v>109</v>
      </c>
      <c r="M79" s="85">
        <v>2</v>
      </c>
      <c r="N79" s="15">
        <f t="shared" si="36"/>
        <v>0</v>
      </c>
      <c r="O79" s="78">
        <f t="shared" si="37"/>
        <v>0.8</v>
      </c>
      <c r="P79" s="78">
        <f t="shared" si="38"/>
        <v>0</v>
      </c>
      <c r="Q79" s="153">
        <f t="shared" si="39"/>
        <v>0</v>
      </c>
      <c r="R79" s="238"/>
    </row>
    <row r="80" spans="2:18" s="3" customFormat="1" ht="27.95" customHeight="1">
      <c r="B80" s="236"/>
      <c r="C80" s="241"/>
      <c r="D80" s="20"/>
      <c r="E80" s="21"/>
      <c r="F80" s="31"/>
      <c r="G80" s="14" t="s">
        <v>13</v>
      </c>
      <c r="H80" s="15">
        <v>0.4</v>
      </c>
      <c r="I80" s="16" t="s">
        <v>25</v>
      </c>
      <c r="J80" s="13" t="s">
        <v>3472</v>
      </c>
      <c r="K80" s="165" t="s">
        <v>28</v>
      </c>
      <c r="L80" s="13" t="s">
        <v>3453</v>
      </c>
      <c r="M80" s="85">
        <f>M79</f>
        <v>2</v>
      </c>
      <c r="N80" s="15">
        <f t="shared" si="36"/>
        <v>0.99</v>
      </c>
      <c r="O80" s="78">
        <f t="shared" si="37"/>
        <v>0</v>
      </c>
      <c r="P80" s="78">
        <f t="shared" si="38"/>
        <v>0.79200000000000004</v>
      </c>
      <c r="Q80" s="153">
        <f t="shared" si="39"/>
        <v>8.0000000000000071E-3</v>
      </c>
      <c r="R80" s="238"/>
    </row>
    <row r="81" spans="2:18" s="3" customFormat="1" ht="27.95" customHeight="1">
      <c r="B81" s="236"/>
      <c r="C81" s="241"/>
      <c r="D81" s="22"/>
      <c r="E81" s="23"/>
      <c r="F81" s="24"/>
      <c r="G81" s="14" t="s">
        <v>14</v>
      </c>
      <c r="H81" s="15">
        <v>0.2</v>
      </c>
      <c r="I81" s="16" t="s">
        <v>19</v>
      </c>
      <c r="J81" s="13" t="s">
        <v>80</v>
      </c>
      <c r="K81" s="165" t="s">
        <v>18</v>
      </c>
      <c r="L81" s="66" t="s">
        <v>109</v>
      </c>
      <c r="M81" s="85">
        <f>M80</f>
        <v>2</v>
      </c>
      <c r="N81" s="15">
        <f t="shared" si="36"/>
        <v>0</v>
      </c>
      <c r="O81" s="78">
        <f t="shared" si="37"/>
        <v>0.4</v>
      </c>
      <c r="P81" s="78">
        <f t="shared" si="38"/>
        <v>0</v>
      </c>
      <c r="Q81" s="153">
        <f t="shared" si="39"/>
        <v>0</v>
      </c>
      <c r="R81" s="238"/>
    </row>
    <row r="82" spans="2:18" s="3" customFormat="1" ht="27.95" customHeight="1">
      <c r="B82" s="236"/>
      <c r="C82" s="241"/>
      <c r="D82" s="17" t="s">
        <v>3479</v>
      </c>
      <c r="E82" s="18" t="s">
        <v>22</v>
      </c>
      <c r="F82" s="19" t="s">
        <v>3477</v>
      </c>
      <c r="G82" s="14" t="s">
        <v>12</v>
      </c>
      <c r="H82" s="15">
        <v>0.4</v>
      </c>
      <c r="I82" s="16" t="s">
        <v>19</v>
      </c>
      <c r="J82" s="13" t="s">
        <v>80</v>
      </c>
      <c r="K82" s="165" t="s">
        <v>18</v>
      </c>
      <c r="L82" s="66" t="s">
        <v>109</v>
      </c>
      <c r="M82" s="85">
        <v>2</v>
      </c>
      <c r="N82" s="15">
        <f t="shared" ref="N82:N84" si="40">IF(K82="Detected", 0.99,0)</f>
        <v>0</v>
      </c>
      <c r="O82" s="78">
        <f t="shared" ref="O82:O84" si="41">IF(I82="Safe", M82*H82,0)</f>
        <v>0.8</v>
      </c>
      <c r="P82" s="78">
        <f t="shared" ref="P82:P84" si="42">IF(I82="Dangerous",M82*H82*N82,0)</f>
        <v>0</v>
      </c>
      <c r="Q82" s="153">
        <f t="shared" ref="Q82:Q84" si="43">IF(P82=0,0,M82*H82*(1-N82))</f>
        <v>0</v>
      </c>
      <c r="R82" s="238"/>
    </row>
    <row r="83" spans="2:18" s="3" customFormat="1" ht="27.95" customHeight="1">
      <c r="B83" s="236"/>
      <c r="C83" s="241"/>
      <c r="D83" s="20"/>
      <c r="E83" s="21"/>
      <c r="F83" s="31"/>
      <c r="G83" s="14" t="s">
        <v>13</v>
      </c>
      <c r="H83" s="15">
        <v>0.4</v>
      </c>
      <c r="I83" s="16" t="s">
        <v>25</v>
      </c>
      <c r="J83" s="13" t="s">
        <v>3472</v>
      </c>
      <c r="K83" s="165" t="s">
        <v>28</v>
      </c>
      <c r="L83" s="13" t="s">
        <v>3453</v>
      </c>
      <c r="M83" s="85">
        <f>M82</f>
        <v>2</v>
      </c>
      <c r="N83" s="15">
        <f t="shared" si="40"/>
        <v>0.99</v>
      </c>
      <c r="O83" s="78">
        <f t="shared" si="41"/>
        <v>0</v>
      </c>
      <c r="P83" s="78">
        <f t="shared" si="42"/>
        <v>0.79200000000000004</v>
      </c>
      <c r="Q83" s="153">
        <f t="shared" si="43"/>
        <v>8.0000000000000071E-3</v>
      </c>
      <c r="R83" s="238"/>
    </row>
    <row r="84" spans="2:18" s="3" customFormat="1" ht="27.95" customHeight="1">
      <c r="B84" s="236"/>
      <c r="C84" s="241"/>
      <c r="D84" s="22"/>
      <c r="E84" s="23"/>
      <c r="F84" s="24"/>
      <c r="G84" s="14" t="s">
        <v>14</v>
      </c>
      <c r="H84" s="15">
        <v>0.2</v>
      </c>
      <c r="I84" s="16" t="s">
        <v>19</v>
      </c>
      <c r="J84" s="13" t="s">
        <v>80</v>
      </c>
      <c r="K84" s="165" t="s">
        <v>18</v>
      </c>
      <c r="L84" s="66" t="s">
        <v>109</v>
      </c>
      <c r="M84" s="85">
        <f>M83</f>
        <v>2</v>
      </c>
      <c r="N84" s="15">
        <f t="shared" si="40"/>
        <v>0</v>
      </c>
      <c r="O84" s="78">
        <f t="shared" si="41"/>
        <v>0.4</v>
      </c>
      <c r="P84" s="78">
        <f t="shared" si="42"/>
        <v>0</v>
      </c>
      <c r="Q84" s="153">
        <f t="shared" si="43"/>
        <v>0</v>
      </c>
      <c r="R84" s="238"/>
    </row>
    <row r="85" spans="2:18" s="3" customFormat="1" ht="27.95" customHeight="1">
      <c r="B85" s="236"/>
      <c r="C85" s="241"/>
      <c r="D85" s="17" t="s">
        <v>3480</v>
      </c>
      <c r="E85" s="18" t="s">
        <v>22</v>
      </c>
      <c r="F85" s="19" t="s">
        <v>3477</v>
      </c>
      <c r="G85" s="14" t="s">
        <v>12</v>
      </c>
      <c r="H85" s="15">
        <v>0.4</v>
      </c>
      <c r="I85" s="16" t="s">
        <v>19</v>
      </c>
      <c r="J85" s="13" t="s">
        <v>80</v>
      </c>
      <c r="K85" s="165" t="s">
        <v>18</v>
      </c>
      <c r="L85" s="66" t="s">
        <v>109</v>
      </c>
      <c r="M85" s="85">
        <v>2</v>
      </c>
      <c r="N85" s="15">
        <f t="shared" ref="N85:N87" si="44">IF(K85="Detected", 0.99,0)</f>
        <v>0</v>
      </c>
      <c r="O85" s="78">
        <f t="shared" ref="O85:O87" si="45">IF(I85="Safe", M85*H85,0)</f>
        <v>0.8</v>
      </c>
      <c r="P85" s="78">
        <f t="shared" ref="P85:P87" si="46">IF(I85="Dangerous",M85*H85*N85,0)</f>
        <v>0</v>
      </c>
      <c r="Q85" s="153">
        <f t="shared" ref="Q85:Q87" si="47">IF(P85=0,0,M85*H85*(1-N85))</f>
        <v>0</v>
      </c>
      <c r="R85" s="238"/>
    </row>
    <row r="86" spans="2:18" s="3" customFormat="1" ht="27.95" customHeight="1">
      <c r="B86" s="236"/>
      <c r="C86" s="241"/>
      <c r="D86" s="20"/>
      <c r="E86" s="21"/>
      <c r="F86" s="31"/>
      <c r="G86" s="14" t="s">
        <v>13</v>
      </c>
      <c r="H86" s="15">
        <v>0.4</v>
      </c>
      <c r="I86" s="16" t="s">
        <v>25</v>
      </c>
      <c r="J86" s="13" t="s">
        <v>3472</v>
      </c>
      <c r="K86" s="165" t="s">
        <v>28</v>
      </c>
      <c r="L86" s="13" t="s">
        <v>3453</v>
      </c>
      <c r="M86" s="85">
        <f>M85</f>
        <v>2</v>
      </c>
      <c r="N86" s="15">
        <f t="shared" si="44"/>
        <v>0.99</v>
      </c>
      <c r="O86" s="78">
        <f t="shared" si="45"/>
        <v>0</v>
      </c>
      <c r="P86" s="78">
        <f t="shared" si="46"/>
        <v>0.79200000000000004</v>
      </c>
      <c r="Q86" s="153">
        <f t="shared" si="47"/>
        <v>8.0000000000000071E-3</v>
      </c>
      <c r="R86" s="238"/>
    </row>
    <row r="87" spans="2:18" s="3" customFormat="1" ht="27.95" customHeight="1">
      <c r="B87" s="236"/>
      <c r="C87" s="241"/>
      <c r="D87" s="22"/>
      <c r="E87" s="23"/>
      <c r="F87" s="24"/>
      <c r="G87" s="14" t="s">
        <v>14</v>
      </c>
      <c r="H87" s="15">
        <v>0.2</v>
      </c>
      <c r="I87" s="16" t="s">
        <v>19</v>
      </c>
      <c r="J87" s="13" t="s">
        <v>80</v>
      </c>
      <c r="K87" s="165" t="s">
        <v>18</v>
      </c>
      <c r="L87" s="66" t="s">
        <v>109</v>
      </c>
      <c r="M87" s="85">
        <f>M86</f>
        <v>2</v>
      </c>
      <c r="N87" s="15">
        <f t="shared" si="44"/>
        <v>0</v>
      </c>
      <c r="O87" s="78">
        <f t="shared" si="45"/>
        <v>0.4</v>
      </c>
      <c r="P87" s="78">
        <f t="shared" si="46"/>
        <v>0</v>
      </c>
      <c r="Q87" s="153">
        <f t="shared" si="47"/>
        <v>0</v>
      </c>
      <c r="R87" s="238"/>
    </row>
    <row r="88" spans="2:18" s="3" customFormat="1" ht="27.95" customHeight="1">
      <c r="B88" s="236"/>
      <c r="C88" s="241"/>
      <c r="D88" s="17" t="s">
        <v>3481</v>
      </c>
      <c r="E88" s="18" t="s">
        <v>22</v>
      </c>
      <c r="F88" s="19" t="s">
        <v>3484</v>
      </c>
      <c r="G88" s="14" t="s">
        <v>12</v>
      </c>
      <c r="H88" s="15">
        <v>0.4</v>
      </c>
      <c r="I88" s="16" t="s">
        <v>19</v>
      </c>
      <c r="J88" s="13" t="s">
        <v>80</v>
      </c>
      <c r="K88" s="165" t="s">
        <v>18</v>
      </c>
      <c r="L88" s="66" t="s">
        <v>109</v>
      </c>
      <c r="M88" s="85">
        <v>2</v>
      </c>
      <c r="N88" s="15">
        <f t="shared" ref="N88:N96" si="48">IF(K88="Detected", 0.99,0)</f>
        <v>0</v>
      </c>
      <c r="O88" s="78">
        <f t="shared" ref="O88:O96" si="49">IF(I88="Safe", M88*H88,0)</f>
        <v>0.8</v>
      </c>
      <c r="P88" s="78">
        <f t="shared" ref="P88:P96" si="50">IF(I88="Dangerous",M88*H88*N88,0)</f>
        <v>0</v>
      </c>
      <c r="Q88" s="153">
        <f t="shared" ref="Q88:Q96" si="51">IF(P88=0,0,M88*H88*(1-N88))</f>
        <v>0</v>
      </c>
      <c r="R88" s="238"/>
    </row>
    <row r="89" spans="2:18" s="3" customFormat="1" ht="27.95" customHeight="1">
      <c r="B89" s="236"/>
      <c r="C89" s="241"/>
      <c r="D89" s="20"/>
      <c r="E89" s="21"/>
      <c r="F89" s="31"/>
      <c r="G89" s="14" t="s">
        <v>13</v>
      </c>
      <c r="H89" s="15">
        <v>0.4</v>
      </c>
      <c r="I89" s="16" t="s">
        <v>25</v>
      </c>
      <c r="J89" s="13" t="s">
        <v>3472</v>
      </c>
      <c r="K89" s="165" t="s">
        <v>28</v>
      </c>
      <c r="L89" s="13" t="s">
        <v>3453</v>
      </c>
      <c r="M89" s="85">
        <f>M88</f>
        <v>2</v>
      </c>
      <c r="N89" s="15">
        <f t="shared" si="48"/>
        <v>0.99</v>
      </c>
      <c r="O89" s="78">
        <f t="shared" si="49"/>
        <v>0</v>
      </c>
      <c r="P89" s="78">
        <f t="shared" si="50"/>
        <v>0.79200000000000004</v>
      </c>
      <c r="Q89" s="153">
        <f t="shared" si="51"/>
        <v>8.0000000000000071E-3</v>
      </c>
      <c r="R89" s="238"/>
    </row>
    <row r="90" spans="2:18" s="3" customFormat="1" ht="27.95" customHeight="1">
      <c r="B90" s="236"/>
      <c r="C90" s="241"/>
      <c r="D90" s="22"/>
      <c r="E90" s="23"/>
      <c r="F90" s="24"/>
      <c r="G90" s="14" t="s">
        <v>14</v>
      </c>
      <c r="H90" s="15">
        <v>0.2</v>
      </c>
      <c r="I90" s="16" t="s">
        <v>19</v>
      </c>
      <c r="J90" s="13" t="s">
        <v>80</v>
      </c>
      <c r="K90" s="165" t="s">
        <v>18</v>
      </c>
      <c r="L90" s="66" t="s">
        <v>109</v>
      </c>
      <c r="M90" s="85">
        <f>M89</f>
        <v>2</v>
      </c>
      <c r="N90" s="15">
        <f t="shared" si="48"/>
        <v>0</v>
      </c>
      <c r="O90" s="78">
        <f t="shared" si="49"/>
        <v>0.4</v>
      </c>
      <c r="P90" s="78">
        <f t="shared" si="50"/>
        <v>0</v>
      </c>
      <c r="Q90" s="153">
        <f t="shared" si="51"/>
        <v>0</v>
      </c>
      <c r="R90" s="238"/>
    </row>
    <row r="91" spans="2:18" s="3" customFormat="1" ht="27.95" customHeight="1">
      <c r="B91" s="236"/>
      <c r="C91" s="241"/>
      <c r="D91" s="17" t="s">
        <v>3482</v>
      </c>
      <c r="E91" s="18" t="s">
        <v>22</v>
      </c>
      <c r="F91" s="19" t="s">
        <v>3485</v>
      </c>
      <c r="G91" s="14" t="s">
        <v>12</v>
      </c>
      <c r="H91" s="15">
        <v>0.4</v>
      </c>
      <c r="I91" s="16" t="s">
        <v>19</v>
      </c>
      <c r="J91" s="13" t="s">
        <v>80</v>
      </c>
      <c r="K91" s="165" t="s">
        <v>18</v>
      </c>
      <c r="L91" s="66" t="s">
        <v>109</v>
      </c>
      <c r="M91" s="85">
        <v>2</v>
      </c>
      <c r="N91" s="15">
        <f t="shared" si="48"/>
        <v>0</v>
      </c>
      <c r="O91" s="78">
        <f t="shared" si="49"/>
        <v>0.8</v>
      </c>
      <c r="P91" s="78">
        <f t="shared" si="50"/>
        <v>0</v>
      </c>
      <c r="Q91" s="153">
        <f t="shared" si="51"/>
        <v>0</v>
      </c>
      <c r="R91" s="238"/>
    </row>
    <row r="92" spans="2:18" s="3" customFormat="1" ht="27.95" customHeight="1">
      <c r="B92" s="236"/>
      <c r="C92" s="241"/>
      <c r="D92" s="20"/>
      <c r="E92" s="21"/>
      <c r="F92" s="31"/>
      <c r="G92" s="14" t="s">
        <v>13</v>
      </c>
      <c r="H92" s="15">
        <v>0.4</v>
      </c>
      <c r="I92" s="16" t="s">
        <v>25</v>
      </c>
      <c r="J92" s="13" t="s">
        <v>3472</v>
      </c>
      <c r="K92" s="165" t="s">
        <v>28</v>
      </c>
      <c r="L92" s="13" t="s">
        <v>3453</v>
      </c>
      <c r="M92" s="85">
        <f>M91</f>
        <v>2</v>
      </c>
      <c r="N92" s="15">
        <f t="shared" si="48"/>
        <v>0.99</v>
      </c>
      <c r="O92" s="78">
        <f t="shared" si="49"/>
        <v>0</v>
      </c>
      <c r="P92" s="78">
        <f t="shared" si="50"/>
        <v>0.79200000000000004</v>
      </c>
      <c r="Q92" s="153">
        <f t="shared" si="51"/>
        <v>8.0000000000000071E-3</v>
      </c>
      <c r="R92" s="238"/>
    </row>
    <row r="93" spans="2:18" s="3" customFormat="1" ht="27.95" customHeight="1">
      <c r="B93" s="236"/>
      <c r="C93" s="241"/>
      <c r="D93" s="22"/>
      <c r="E93" s="23"/>
      <c r="F93" s="24"/>
      <c r="G93" s="14" t="s">
        <v>14</v>
      </c>
      <c r="H93" s="15">
        <v>0.2</v>
      </c>
      <c r="I93" s="16" t="s">
        <v>19</v>
      </c>
      <c r="J93" s="13" t="s">
        <v>80</v>
      </c>
      <c r="K93" s="165" t="s">
        <v>18</v>
      </c>
      <c r="L93" s="66" t="s">
        <v>109</v>
      </c>
      <c r="M93" s="85">
        <f>M92</f>
        <v>2</v>
      </c>
      <c r="N93" s="15">
        <f t="shared" si="48"/>
        <v>0</v>
      </c>
      <c r="O93" s="78">
        <f t="shared" si="49"/>
        <v>0.4</v>
      </c>
      <c r="P93" s="78">
        <f t="shared" si="50"/>
        <v>0</v>
      </c>
      <c r="Q93" s="153">
        <f t="shared" si="51"/>
        <v>0</v>
      </c>
      <c r="R93" s="238"/>
    </row>
    <row r="94" spans="2:18" s="3" customFormat="1" ht="27.95" customHeight="1">
      <c r="B94" s="236"/>
      <c r="C94" s="241"/>
      <c r="D94" s="17" t="s">
        <v>3483</v>
      </c>
      <c r="E94" s="18" t="s">
        <v>22</v>
      </c>
      <c r="F94" s="19" t="s">
        <v>3486</v>
      </c>
      <c r="G94" s="14" t="s">
        <v>12</v>
      </c>
      <c r="H94" s="15">
        <v>0.4</v>
      </c>
      <c r="I94" s="16" t="s">
        <v>19</v>
      </c>
      <c r="J94" s="13" t="s">
        <v>80</v>
      </c>
      <c r="K94" s="165" t="s">
        <v>18</v>
      </c>
      <c r="L94" s="66" t="s">
        <v>109</v>
      </c>
      <c r="M94" s="85">
        <v>2</v>
      </c>
      <c r="N94" s="15">
        <f t="shared" si="48"/>
        <v>0</v>
      </c>
      <c r="O94" s="78">
        <f t="shared" si="49"/>
        <v>0.8</v>
      </c>
      <c r="P94" s="78">
        <f t="shared" si="50"/>
        <v>0</v>
      </c>
      <c r="Q94" s="153">
        <f t="shared" si="51"/>
        <v>0</v>
      </c>
      <c r="R94" s="238"/>
    </row>
    <row r="95" spans="2:18" s="3" customFormat="1" ht="27.95" customHeight="1">
      <c r="B95" s="236"/>
      <c r="C95" s="241"/>
      <c r="D95" s="20"/>
      <c r="E95" s="21"/>
      <c r="F95" s="31"/>
      <c r="G95" s="14" t="s">
        <v>13</v>
      </c>
      <c r="H95" s="15">
        <v>0.4</v>
      </c>
      <c r="I95" s="16" t="s">
        <v>25</v>
      </c>
      <c r="J95" s="13" t="s">
        <v>3472</v>
      </c>
      <c r="K95" s="165" t="s">
        <v>28</v>
      </c>
      <c r="L95" s="13" t="s">
        <v>3453</v>
      </c>
      <c r="M95" s="85">
        <f>M94</f>
        <v>2</v>
      </c>
      <c r="N95" s="15">
        <f t="shared" si="48"/>
        <v>0.99</v>
      </c>
      <c r="O95" s="78">
        <f t="shared" si="49"/>
        <v>0</v>
      </c>
      <c r="P95" s="78">
        <f t="shared" si="50"/>
        <v>0.79200000000000004</v>
      </c>
      <c r="Q95" s="153">
        <f t="shared" si="51"/>
        <v>8.0000000000000071E-3</v>
      </c>
      <c r="R95" s="238"/>
    </row>
    <row r="96" spans="2:18" s="3" customFormat="1" ht="27.95" customHeight="1">
      <c r="B96" s="236"/>
      <c r="C96" s="241"/>
      <c r="D96" s="22"/>
      <c r="E96" s="23"/>
      <c r="F96" s="24"/>
      <c r="G96" s="14" t="s">
        <v>14</v>
      </c>
      <c r="H96" s="15">
        <v>0.2</v>
      </c>
      <c r="I96" s="16" t="s">
        <v>19</v>
      </c>
      <c r="J96" s="13" t="s">
        <v>80</v>
      </c>
      <c r="K96" s="165" t="s">
        <v>18</v>
      </c>
      <c r="L96" s="66" t="s">
        <v>109</v>
      </c>
      <c r="M96" s="85">
        <f>M95</f>
        <v>2</v>
      </c>
      <c r="N96" s="15">
        <f t="shared" si="48"/>
        <v>0</v>
      </c>
      <c r="O96" s="78">
        <f t="shared" si="49"/>
        <v>0.4</v>
      </c>
      <c r="P96" s="78">
        <f t="shared" si="50"/>
        <v>0</v>
      </c>
      <c r="Q96" s="153">
        <f t="shared" si="51"/>
        <v>0</v>
      </c>
      <c r="R96" s="238"/>
    </row>
    <row r="97" spans="2:18" s="3" customFormat="1" ht="27.95" customHeight="1">
      <c r="B97" s="236"/>
      <c r="C97" s="241"/>
      <c r="D97" s="17" t="s">
        <v>3487</v>
      </c>
      <c r="E97" s="18" t="s">
        <v>22</v>
      </c>
      <c r="F97" s="19" t="s">
        <v>3485</v>
      </c>
      <c r="G97" s="14" t="s">
        <v>12</v>
      </c>
      <c r="H97" s="15">
        <v>0.4</v>
      </c>
      <c r="I97" s="16" t="s">
        <v>19</v>
      </c>
      <c r="J97" s="13" t="s">
        <v>80</v>
      </c>
      <c r="K97" s="165" t="s">
        <v>18</v>
      </c>
      <c r="L97" s="66" t="s">
        <v>109</v>
      </c>
      <c r="M97" s="85">
        <v>2</v>
      </c>
      <c r="N97" s="15">
        <f t="shared" ref="N97:N108" si="52">IF(K97="Detected", 0.99,0)</f>
        <v>0</v>
      </c>
      <c r="O97" s="78">
        <f t="shared" ref="O97:O108" si="53">IF(I97="Safe", M97*H97,0)</f>
        <v>0.8</v>
      </c>
      <c r="P97" s="78">
        <f t="shared" ref="P97:P108" si="54">IF(I97="Dangerous",M97*H97*N97,0)</f>
        <v>0</v>
      </c>
      <c r="Q97" s="153">
        <f t="shared" ref="Q97:Q108" si="55">IF(P97=0,0,M97*H97*(1-N97))</f>
        <v>0</v>
      </c>
      <c r="R97" s="238"/>
    </row>
    <row r="98" spans="2:18" s="3" customFormat="1" ht="27.95" customHeight="1">
      <c r="B98" s="236"/>
      <c r="C98" s="241"/>
      <c r="D98" s="20"/>
      <c r="E98" s="21"/>
      <c r="F98" s="31"/>
      <c r="G98" s="14" t="s">
        <v>13</v>
      </c>
      <c r="H98" s="15">
        <v>0.4</v>
      </c>
      <c r="I98" s="16" t="s">
        <v>25</v>
      </c>
      <c r="J98" s="13" t="s">
        <v>3472</v>
      </c>
      <c r="K98" s="165" t="s">
        <v>28</v>
      </c>
      <c r="L98" s="13" t="s">
        <v>3453</v>
      </c>
      <c r="M98" s="85">
        <f>M97</f>
        <v>2</v>
      </c>
      <c r="N98" s="15">
        <f t="shared" si="52"/>
        <v>0.99</v>
      </c>
      <c r="O98" s="78">
        <f t="shared" si="53"/>
        <v>0</v>
      </c>
      <c r="P98" s="78">
        <f t="shared" si="54"/>
        <v>0.79200000000000004</v>
      </c>
      <c r="Q98" s="153">
        <f t="shared" si="55"/>
        <v>8.0000000000000071E-3</v>
      </c>
      <c r="R98" s="238"/>
    </row>
    <row r="99" spans="2:18" s="3" customFormat="1" ht="27.95" customHeight="1">
      <c r="B99" s="236"/>
      <c r="C99" s="241"/>
      <c r="D99" s="22"/>
      <c r="E99" s="23"/>
      <c r="F99" s="24"/>
      <c r="G99" s="14" t="s">
        <v>14</v>
      </c>
      <c r="H99" s="15">
        <v>0.2</v>
      </c>
      <c r="I99" s="16" t="s">
        <v>19</v>
      </c>
      <c r="J99" s="13" t="s">
        <v>80</v>
      </c>
      <c r="K99" s="165" t="s">
        <v>18</v>
      </c>
      <c r="L99" s="66" t="s">
        <v>109</v>
      </c>
      <c r="M99" s="85">
        <f>M98</f>
        <v>2</v>
      </c>
      <c r="N99" s="15">
        <f t="shared" si="52"/>
        <v>0</v>
      </c>
      <c r="O99" s="78">
        <f t="shared" si="53"/>
        <v>0.4</v>
      </c>
      <c r="P99" s="78">
        <f t="shared" si="54"/>
        <v>0</v>
      </c>
      <c r="Q99" s="153">
        <f t="shared" si="55"/>
        <v>0</v>
      </c>
      <c r="R99" s="238"/>
    </row>
    <row r="100" spans="2:18" s="3" customFormat="1" ht="27.95" customHeight="1">
      <c r="B100" s="236"/>
      <c r="C100" s="241"/>
      <c r="D100" s="17" t="s">
        <v>3488</v>
      </c>
      <c r="E100" s="18" t="s">
        <v>22</v>
      </c>
      <c r="F100" s="19" t="s">
        <v>3486</v>
      </c>
      <c r="G100" s="14" t="s">
        <v>12</v>
      </c>
      <c r="H100" s="15">
        <v>0.4</v>
      </c>
      <c r="I100" s="16" t="s">
        <v>19</v>
      </c>
      <c r="J100" s="13" t="s">
        <v>80</v>
      </c>
      <c r="K100" s="165" t="s">
        <v>18</v>
      </c>
      <c r="L100" s="66" t="s">
        <v>109</v>
      </c>
      <c r="M100" s="85">
        <v>2</v>
      </c>
      <c r="N100" s="15">
        <f t="shared" si="52"/>
        <v>0</v>
      </c>
      <c r="O100" s="78">
        <f t="shared" si="53"/>
        <v>0.8</v>
      </c>
      <c r="P100" s="78">
        <f t="shared" si="54"/>
        <v>0</v>
      </c>
      <c r="Q100" s="153">
        <f t="shared" si="55"/>
        <v>0</v>
      </c>
      <c r="R100" s="238"/>
    </row>
    <row r="101" spans="2:18" s="3" customFormat="1" ht="27.95" customHeight="1">
      <c r="B101" s="236"/>
      <c r="C101" s="241"/>
      <c r="D101" s="20"/>
      <c r="E101" s="21"/>
      <c r="F101" s="31"/>
      <c r="G101" s="14" t="s">
        <v>13</v>
      </c>
      <c r="H101" s="15">
        <v>0.4</v>
      </c>
      <c r="I101" s="16" t="s">
        <v>25</v>
      </c>
      <c r="J101" s="13" t="s">
        <v>3472</v>
      </c>
      <c r="K101" s="165" t="s">
        <v>28</v>
      </c>
      <c r="L101" s="13" t="s">
        <v>3453</v>
      </c>
      <c r="M101" s="85">
        <f>M100</f>
        <v>2</v>
      </c>
      <c r="N101" s="15">
        <f t="shared" si="52"/>
        <v>0.99</v>
      </c>
      <c r="O101" s="78">
        <f t="shared" si="53"/>
        <v>0</v>
      </c>
      <c r="P101" s="78">
        <f t="shared" si="54"/>
        <v>0.79200000000000004</v>
      </c>
      <c r="Q101" s="153">
        <f t="shared" si="55"/>
        <v>8.0000000000000071E-3</v>
      </c>
      <c r="R101" s="238"/>
    </row>
    <row r="102" spans="2:18" s="3" customFormat="1" ht="27.95" customHeight="1">
      <c r="B102" s="236"/>
      <c r="C102" s="241"/>
      <c r="D102" s="22"/>
      <c r="E102" s="23"/>
      <c r="F102" s="24"/>
      <c r="G102" s="14" t="s">
        <v>14</v>
      </c>
      <c r="H102" s="15">
        <v>0.2</v>
      </c>
      <c r="I102" s="16" t="s">
        <v>19</v>
      </c>
      <c r="J102" s="13" t="s">
        <v>80</v>
      </c>
      <c r="K102" s="165" t="s">
        <v>18</v>
      </c>
      <c r="L102" s="66" t="s">
        <v>109</v>
      </c>
      <c r="M102" s="85">
        <f>M101</f>
        <v>2</v>
      </c>
      <c r="N102" s="15">
        <f t="shared" si="52"/>
        <v>0</v>
      </c>
      <c r="O102" s="78">
        <f t="shared" si="53"/>
        <v>0.4</v>
      </c>
      <c r="P102" s="78">
        <f t="shared" si="54"/>
        <v>0</v>
      </c>
      <c r="Q102" s="153">
        <f t="shared" si="55"/>
        <v>0</v>
      </c>
      <c r="R102" s="238"/>
    </row>
    <row r="103" spans="2:18" s="3" customFormat="1" ht="27.95" customHeight="1">
      <c r="B103" s="236"/>
      <c r="C103" s="241"/>
      <c r="D103" s="17" t="s">
        <v>3489</v>
      </c>
      <c r="E103" s="18" t="s">
        <v>22</v>
      </c>
      <c r="F103" s="19" t="s">
        <v>3485</v>
      </c>
      <c r="G103" s="14" t="s">
        <v>12</v>
      </c>
      <c r="H103" s="15">
        <v>0.4</v>
      </c>
      <c r="I103" s="16" t="s">
        <v>19</v>
      </c>
      <c r="J103" s="13" t="s">
        <v>80</v>
      </c>
      <c r="K103" s="165" t="s">
        <v>18</v>
      </c>
      <c r="L103" s="66" t="s">
        <v>109</v>
      </c>
      <c r="M103" s="85">
        <v>2</v>
      </c>
      <c r="N103" s="15">
        <f t="shared" si="52"/>
        <v>0</v>
      </c>
      <c r="O103" s="78">
        <f t="shared" si="53"/>
        <v>0.8</v>
      </c>
      <c r="P103" s="78">
        <f t="shared" si="54"/>
        <v>0</v>
      </c>
      <c r="Q103" s="153">
        <f t="shared" si="55"/>
        <v>0</v>
      </c>
      <c r="R103" s="238"/>
    </row>
    <row r="104" spans="2:18" s="3" customFormat="1" ht="27.95" customHeight="1">
      <c r="B104" s="236"/>
      <c r="C104" s="241"/>
      <c r="D104" s="20"/>
      <c r="E104" s="21"/>
      <c r="F104" s="31"/>
      <c r="G104" s="14" t="s">
        <v>13</v>
      </c>
      <c r="H104" s="15">
        <v>0.4</v>
      </c>
      <c r="I104" s="16" t="s">
        <v>25</v>
      </c>
      <c r="J104" s="13" t="s">
        <v>3472</v>
      </c>
      <c r="K104" s="165" t="s">
        <v>28</v>
      </c>
      <c r="L104" s="13" t="s">
        <v>3453</v>
      </c>
      <c r="M104" s="85">
        <f>M103</f>
        <v>2</v>
      </c>
      <c r="N104" s="15">
        <f t="shared" si="52"/>
        <v>0.99</v>
      </c>
      <c r="O104" s="78">
        <f t="shared" si="53"/>
        <v>0</v>
      </c>
      <c r="P104" s="78">
        <f t="shared" si="54"/>
        <v>0.79200000000000004</v>
      </c>
      <c r="Q104" s="153">
        <f t="shared" si="55"/>
        <v>8.0000000000000071E-3</v>
      </c>
      <c r="R104" s="238"/>
    </row>
    <row r="105" spans="2:18" s="3" customFormat="1" ht="27.95" customHeight="1">
      <c r="B105" s="236"/>
      <c r="C105" s="241"/>
      <c r="D105" s="22"/>
      <c r="E105" s="23"/>
      <c r="F105" s="24"/>
      <c r="G105" s="14" t="s">
        <v>14</v>
      </c>
      <c r="H105" s="15">
        <v>0.2</v>
      </c>
      <c r="I105" s="16" t="s">
        <v>19</v>
      </c>
      <c r="J105" s="13" t="s">
        <v>80</v>
      </c>
      <c r="K105" s="165" t="s">
        <v>18</v>
      </c>
      <c r="L105" s="66" t="s">
        <v>109</v>
      </c>
      <c r="M105" s="85">
        <f>M104</f>
        <v>2</v>
      </c>
      <c r="N105" s="15">
        <f t="shared" si="52"/>
        <v>0</v>
      </c>
      <c r="O105" s="78">
        <f t="shared" si="53"/>
        <v>0.4</v>
      </c>
      <c r="P105" s="78">
        <f t="shared" si="54"/>
        <v>0</v>
      </c>
      <c r="Q105" s="153">
        <f t="shared" si="55"/>
        <v>0</v>
      </c>
      <c r="R105" s="238"/>
    </row>
    <row r="106" spans="2:18" s="3" customFormat="1" ht="27.95" customHeight="1">
      <c r="B106" s="236"/>
      <c r="C106" s="241"/>
      <c r="D106" s="17" t="s">
        <v>3490</v>
      </c>
      <c r="E106" s="18" t="s">
        <v>22</v>
      </c>
      <c r="F106" s="19" t="s">
        <v>3491</v>
      </c>
      <c r="G106" s="14" t="s">
        <v>12</v>
      </c>
      <c r="H106" s="15">
        <v>0.4</v>
      </c>
      <c r="I106" s="16" t="s">
        <v>19</v>
      </c>
      <c r="J106" s="13" t="s">
        <v>80</v>
      </c>
      <c r="K106" s="165" t="s">
        <v>18</v>
      </c>
      <c r="L106" s="66" t="s">
        <v>109</v>
      </c>
      <c r="M106" s="85">
        <v>2</v>
      </c>
      <c r="N106" s="15">
        <f t="shared" si="52"/>
        <v>0</v>
      </c>
      <c r="O106" s="78">
        <f t="shared" si="53"/>
        <v>0.8</v>
      </c>
      <c r="P106" s="78">
        <f t="shared" si="54"/>
        <v>0</v>
      </c>
      <c r="Q106" s="153">
        <f t="shared" si="55"/>
        <v>0</v>
      </c>
      <c r="R106" s="238"/>
    </row>
    <row r="107" spans="2:18" s="3" customFormat="1" ht="27.95" customHeight="1">
      <c r="B107" s="236"/>
      <c r="C107" s="241"/>
      <c r="D107" s="20"/>
      <c r="E107" s="21"/>
      <c r="F107" s="31"/>
      <c r="G107" s="14" t="s">
        <v>13</v>
      </c>
      <c r="H107" s="15">
        <v>0.4</v>
      </c>
      <c r="I107" s="16" t="s">
        <v>25</v>
      </c>
      <c r="J107" s="13" t="s">
        <v>3472</v>
      </c>
      <c r="K107" s="165" t="s">
        <v>28</v>
      </c>
      <c r="L107" s="13" t="s">
        <v>3453</v>
      </c>
      <c r="M107" s="85">
        <f>M106</f>
        <v>2</v>
      </c>
      <c r="N107" s="15">
        <f t="shared" si="52"/>
        <v>0.99</v>
      </c>
      <c r="O107" s="78">
        <f t="shared" si="53"/>
        <v>0</v>
      </c>
      <c r="P107" s="78">
        <f t="shared" si="54"/>
        <v>0.79200000000000004</v>
      </c>
      <c r="Q107" s="153">
        <f t="shared" si="55"/>
        <v>8.0000000000000071E-3</v>
      </c>
      <c r="R107" s="238"/>
    </row>
    <row r="108" spans="2:18" s="3" customFormat="1" ht="27.95" customHeight="1">
      <c r="B108" s="236"/>
      <c r="C108" s="241"/>
      <c r="D108" s="22"/>
      <c r="E108" s="23"/>
      <c r="F108" s="24"/>
      <c r="G108" s="14" t="s">
        <v>14</v>
      </c>
      <c r="H108" s="15">
        <v>0.2</v>
      </c>
      <c r="I108" s="16" t="s">
        <v>19</v>
      </c>
      <c r="J108" s="13" t="s">
        <v>80</v>
      </c>
      <c r="K108" s="165" t="s">
        <v>18</v>
      </c>
      <c r="L108" s="66" t="s">
        <v>109</v>
      </c>
      <c r="M108" s="85">
        <f>M107</f>
        <v>2</v>
      </c>
      <c r="N108" s="15">
        <f t="shared" si="52"/>
        <v>0</v>
      </c>
      <c r="O108" s="78">
        <f t="shared" si="53"/>
        <v>0.4</v>
      </c>
      <c r="P108" s="78">
        <f t="shared" si="54"/>
        <v>0</v>
      </c>
      <c r="Q108" s="153">
        <f t="shared" si="55"/>
        <v>0</v>
      </c>
      <c r="R108" s="238"/>
    </row>
    <row r="109" spans="2:18" s="3" customFormat="1" ht="27.95" customHeight="1">
      <c r="B109" s="236"/>
      <c r="C109" s="241"/>
      <c r="D109" s="17" t="s">
        <v>3492</v>
      </c>
      <c r="E109" s="18" t="s">
        <v>22</v>
      </c>
      <c r="F109" s="19" t="s">
        <v>3491</v>
      </c>
      <c r="G109" s="14" t="s">
        <v>12</v>
      </c>
      <c r="H109" s="15">
        <v>0.4</v>
      </c>
      <c r="I109" s="16" t="s">
        <v>19</v>
      </c>
      <c r="J109" s="13" t="s">
        <v>80</v>
      </c>
      <c r="K109" s="165" t="s">
        <v>18</v>
      </c>
      <c r="L109" s="66" t="s">
        <v>109</v>
      </c>
      <c r="M109" s="85">
        <v>2</v>
      </c>
      <c r="N109" s="15">
        <f t="shared" ref="N109:N114" si="56">IF(K109="Detected", 0.99,0)</f>
        <v>0</v>
      </c>
      <c r="O109" s="78">
        <f t="shared" ref="O109:O114" si="57">IF(I109="Safe", M109*H109,0)</f>
        <v>0.8</v>
      </c>
      <c r="P109" s="78">
        <f t="shared" ref="P109:P114" si="58">IF(I109="Dangerous",M109*H109*N109,0)</f>
        <v>0</v>
      </c>
      <c r="Q109" s="153">
        <f t="shared" ref="Q109:Q114" si="59">IF(P109=0,0,M109*H109*(1-N109))</f>
        <v>0</v>
      </c>
      <c r="R109" s="238"/>
    </row>
    <row r="110" spans="2:18" s="3" customFormat="1" ht="27.95" customHeight="1">
      <c r="B110" s="236"/>
      <c r="C110" s="241"/>
      <c r="D110" s="20"/>
      <c r="E110" s="21"/>
      <c r="F110" s="31"/>
      <c r="G110" s="14" t="s">
        <v>13</v>
      </c>
      <c r="H110" s="15">
        <v>0.4</v>
      </c>
      <c r="I110" s="16" t="s">
        <v>25</v>
      </c>
      <c r="J110" s="13" t="s">
        <v>3472</v>
      </c>
      <c r="K110" s="165" t="s">
        <v>28</v>
      </c>
      <c r="L110" s="13" t="s">
        <v>3453</v>
      </c>
      <c r="M110" s="85">
        <f>M109</f>
        <v>2</v>
      </c>
      <c r="N110" s="15">
        <f t="shared" si="56"/>
        <v>0.99</v>
      </c>
      <c r="O110" s="78">
        <f t="shared" si="57"/>
        <v>0</v>
      </c>
      <c r="P110" s="78">
        <f t="shared" si="58"/>
        <v>0.79200000000000004</v>
      </c>
      <c r="Q110" s="153">
        <f t="shared" si="59"/>
        <v>8.0000000000000071E-3</v>
      </c>
      <c r="R110" s="238"/>
    </row>
    <row r="111" spans="2:18" s="3" customFormat="1" ht="27.95" customHeight="1">
      <c r="B111" s="236"/>
      <c r="C111" s="241"/>
      <c r="D111" s="22"/>
      <c r="E111" s="23"/>
      <c r="F111" s="24"/>
      <c r="G111" s="14" t="s">
        <v>14</v>
      </c>
      <c r="H111" s="15">
        <v>0.2</v>
      </c>
      <c r="I111" s="16" t="s">
        <v>19</v>
      </c>
      <c r="J111" s="13" t="s">
        <v>80</v>
      </c>
      <c r="K111" s="165" t="s">
        <v>18</v>
      </c>
      <c r="L111" s="66" t="s">
        <v>109</v>
      </c>
      <c r="M111" s="85">
        <f>M110</f>
        <v>2</v>
      </c>
      <c r="N111" s="15">
        <f t="shared" si="56"/>
        <v>0</v>
      </c>
      <c r="O111" s="78">
        <f t="shared" si="57"/>
        <v>0.4</v>
      </c>
      <c r="P111" s="78">
        <f t="shared" si="58"/>
        <v>0</v>
      </c>
      <c r="Q111" s="153">
        <f t="shared" si="59"/>
        <v>0</v>
      </c>
      <c r="R111" s="238"/>
    </row>
    <row r="112" spans="2:18" s="3" customFormat="1" ht="27.95" customHeight="1">
      <c r="B112" s="236"/>
      <c r="C112" s="241"/>
      <c r="D112" s="17" t="s">
        <v>3493</v>
      </c>
      <c r="E112" s="18" t="s">
        <v>22</v>
      </c>
      <c r="F112" s="19" t="s">
        <v>3491</v>
      </c>
      <c r="G112" s="14" t="s">
        <v>12</v>
      </c>
      <c r="H112" s="15">
        <v>0.4</v>
      </c>
      <c r="I112" s="16" t="s">
        <v>19</v>
      </c>
      <c r="J112" s="13" t="s">
        <v>80</v>
      </c>
      <c r="K112" s="165" t="s">
        <v>18</v>
      </c>
      <c r="L112" s="66" t="s">
        <v>109</v>
      </c>
      <c r="M112" s="85">
        <v>2</v>
      </c>
      <c r="N112" s="15">
        <f t="shared" si="56"/>
        <v>0</v>
      </c>
      <c r="O112" s="78">
        <f t="shared" si="57"/>
        <v>0.8</v>
      </c>
      <c r="P112" s="78">
        <f t="shared" si="58"/>
        <v>0</v>
      </c>
      <c r="Q112" s="153">
        <f t="shared" si="59"/>
        <v>0</v>
      </c>
      <c r="R112" s="238"/>
    </row>
    <row r="113" spans="2:18" s="3" customFormat="1" ht="27.95" customHeight="1">
      <c r="B113" s="236"/>
      <c r="C113" s="241"/>
      <c r="D113" s="20"/>
      <c r="E113" s="21"/>
      <c r="F113" s="31"/>
      <c r="G113" s="14" t="s">
        <v>13</v>
      </c>
      <c r="H113" s="15">
        <v>0.4</v>
      </c>
      <c r="I113" s="16" t="s">
        <v>25</v>
      </c>
      <c r="J113" s="13" t="s">
        <v>3472</v>
      </c>
      <c r="K113" s="165" t="s">
        <v>28</v>
      </c>
      <c r="L113" s="13" t="s">
        <v>3453</v>
      </c>
      <c r="M113" s="85">
        <f>M112</f>
        <v>2</v>
      </c>
      <c r="N113" s="15">
        <f t="shared" si="56"/>
        <v>0.99</v>
      </c>
      <c r="O113" s="78">
        <f t="shared" si="57"/>
        <v>0</v>
      </c>
      <c r="P113" s="78">
        <f t="shared" si="58"/>
        <v>0.79200000000000004</v>
      </c>
      <c r="Q113" s="153">
        <f t="shared" si="59"/>
        <v>8.0000000000000071E-3</v>
      </c>
      <c r="R113" s="238"/>
    </row>
    <row r="114" spans="2:18" s="3" customFormat="1" ht="27.95" customHeight="1">
      <c r="B114" s="236"/>
      <c r="C114" s="241"/>
      <c r="D114" s="22"/>
      <c r="E114" s="23"/>
      <c r="F114" s="24"/>
      <c r="G114" s="14" t="s">
        <v>14</v>
      </c>
      <c r="H114" s="15">
        <v>0.2</v>
      </c>
      <c r="I114" s="16" t="s">
        <v>19</v>
      </c>
      <c r="J114" s="13" t="s">
        <v>80</v>
      </c>
      <c r="K114" s="165" t="s">
        <v>18</v>
      </c>
      <c r="L114" s="66" t="s">
        <v>109</v>
      </c>
      <c r="M114" s="85">
        <f>M113</f>
        <v>2</v>
      </c>
      <c r="N114" s="15">
        <f t="shared" si="56"/>
        <v>0</v>
      </c>
      <c r="O114" s="78">
        <f t="shared" si="57"/>
        <v>0.4</v>
      </c>
      <c r="P114" s="78">
        <f t="shared" si="58"/>
        <v>0</v>
      </c>
      <c r="Q114" s="153">
        <f t="shared" si="59"/>
        <v>0</v>
      </c>
      <c r="R114" s="238"/>
    </row>
    <row r="115" spans="2:18" s="3" customFormat="1" ht="27.95" customHeight="1">
      <c r="B115" s="236"/>
      <c r="C115" s="241"/>
      <c r="D115" s="17" t="s">
        <v>3494</v>
      </c>
      <c r="E115" s="18" t="s">
        <v>22</v>
      </c>
      <c r="F115" s="19" t="s">
        <v>3491</v>
      </c>
      <c r="G115" s="14" t="s">
        <v>12</v>
      </c>
      <c r="H115" s="15">
        <v>0.4</v>
      </c>
      <c r="I115" s="16" t="s">
        <v>19</v>
      </c>
      <c r="J115" s="13" t="s">
        <v>80</v>
      </c>
      <c r="K115" s="165" t="s">
        <v>18</v>
      </c>
      <c r="L115" s="66" t="s">
        <v>109</v>
      </c>
      <c r="M115" s="85">
        <v>2</v>
      </c>
      <c r="N115" s="15">
        <f t="shared" ref="N115:N138" si="60">IF(K115="Detected", 0.99,0)</f>
        <v>0</v>
      </c>
      <c r="O115" s="78">
        <f t="shared" ref="O115:O138" si="61">IF(I115="Safe", M115*H115,0)</f>
        <v>0.8</v>
      </c>
      <c r="P115" s="78">
        <f t="shared" ref="P115:P138" si="62">IF(I115="Dangerous",M115*H115*N115,0)</f>
        <v>0</v>
      </c>
      <c r="Q115" s="153">
        <f t="shared" ref="Q115:Q138" si="63">IF(P115=0,0,M115*H115*(1-N115))</f>
        <v>0</v>
      </c>
      <c r="R115" s="238"/>
    </row>
    <row r="116" spans="2:18" s="3" customFormat="1" ht="27.95" customHeight="1">
      <c r="B116" s="236"/>
      <c r="C116" s="241"/>
      <c r="D116" s="20"/>
      <c r="E116" s="21"/>
      <c r="F116" s="31"/>
      <c r="G116" s="14" t="s">
        <v>13</v>
      </c>
      <c r="H116" s="15">
        <v>0.4</v>
      </c>
      <c r="I116" s="16" t="s">
        <v>25</v>
      </c>
      <c r="J116" s="13" t="s">
        <v>3472</v>
      </c>
      <c r="K116" s="165" t="s">
        <v>28</v>
      </c>
      <c r="L116" s="13" t="s">
        <v>3453</v>
      </c>
      <c r="M116" s="85">
        <f>M115</f>
        <v>2</v>
      </c>
      <c r="N116" s="15">
        <f t="shared" si="60"/>
        <v>0.99</v>
      </c>
      <c r="O116" s="78">
        <f t="shared" si="61"/>
        <v>0</v>
      </c>
      <c r="P116" s="78">
        <f t="shared" si="62"/>
        <v>0.79200000000000004</v>
      </c>
      <c r="Q116" s="153">
        <f t="shared" si="63"/>
        <v>8.0000000000000071E-3</v>
      </c>
      <c r="R116" s="238"/>
    </row>
    <row r="117" spans="2:18" s="3" customFormat="1" ht="27.95" customHeight="1">
      <c r="B117" s="236"/>
      <c r="C117" s="241"/>
      <c r="D117" s="22"/>
      <c r="E117" s="23"/>
      <c r="F117" s="24"/>
      <c r="G117" s="14" t="s">
        <v>14</v>
      </c>
      <c r="H117" s="15">
        <v>0.2</v>
      </c>
      <c r="I117" s="16" t="s">
        <v>19</v>
      </c>
      <c r="J117" s="13" t="s">
        <v>80</v>
      </c>
      <c r="K117" s="165" t="s">
        <v>18</v>
      </c>
      <c r="L117" s="66" t="s">
        <v>109</v>
      </c>
      <c r="M117" s="85">
        <f>M116</f>
        <v>2</v>
      </c>
      <c r="N117" s="15">
        <f t="shared" si="60"/>
        <v>0</v>
      </c>
      <c r="O117" s="78">
        <f t="shared" si="61"/>
        <v>0.4</v>
      </c>
      <c r="P117" s="78">
        <f t="shared" si="62"/>
        <v>0</v>
      </c>
      <c r="Q117" s="153">
        <f t="shared" si="63"/>
        <v>0</v>
      </c>
      <c r="R117" s="238"/>
    </row>
    <row r="118" spans="2:18" s="3" customFormat="1" ht="27.95" customHeight="1">
      <c r="B118" s="236"/>
      <c r="C118" s="241"/>
      <c r="D118" s="17" t="s">
        <v>3495</v>
      </c>
      <c r="E118" s="18" t="s">
        <v>22</v>
      </c>
      <c r="F118" s="19" t="s">
        <v>3491</v>
      </c>
      <c r="G118" s="14" t="s">
        <v>12</v>
      </c>
      <c r="H118" s="15">
        <v>0.4</v>
      </c>
      <c r="I118" s="16" t="s">
        <v>19</v>
      </c>
      <c r="J118" s="13" t="s">
        <v>80</v>
      </c>
      <c r="K118" s="165" t="s">
        <v>18</v>
      </c>
      <c r="L118" s="66" t="s">
        <v>109</v>
      </c>
      <c r="M118" s="85">
        <v>2</v>
      </c>
      <c r="N118" s="15">
        <f t="shared" si="60"/>
        <v>0</v>
      </c>
      <c r="O118" s="78">
        <f t="shared" si="61"/>
        <v>0.8</v>
      </c>
      <c r="P118" s="78">
        <f t="shared" si="62"/>
        <v>0</v>
      </c>
      <c r="Q118" s="153">
        <f t="shared" si="63"/>
        <v>0</v>
      </c>
      <c r="R118" s="238"/>
    </row>
    <row r="119" spans="2:18" s="3" customFormat="1" ht="27.95" customHeight="1">
      <c r="B119" s="236"/>
      <c r="C119" s="241"/>
      <c r="D119" s="20"/>
      <c r="E119" s="21"/>
      <c r="F119" s="31"/>
      <c r="G119" s="14" t="s">
        <v>13</v>
      </c>
      <c r="H119" s="15">
        <v>0.4</v>
      </c>
      <c r="I119" s="16" t="s">
        <v>25</v>
      </c>
      <c r="J119" s="13" t="s">
        <v>3472</v>
      </c>
      <c r="K119" s="165" t="s">
        <v>28</v>
      </c>
      <c r="L119" s="13" t="s">
        <v>3453</v>
      </c>
      <c r="M119" s="85">
        <f>M118</f>
        <v>2</v>
      </c>
      <c r="N119" s="15">
        <f t="shared" si="60"/>
        <v>0.99</v>
      </c>
      <c r="O119" s="78">
        <f t="shared" si="61"/>
        <v>0</v>
      </c>
      <c r="P119" s="78">
        <f t="shared" si="62"/>
        <v>0.79200000000000004</v>
      </c>
      <c r="Q119" s="153">
        <f t="shared" si="63"/>
        <v>8.0000000000000071E-3</v>
      </c>
      <c r="R119" s="238"/>
    </row>
    <row r="120" spans="2:18" s="3" customFormat="1" ht="27.95" customHeight="1">
      <c r="B120" s="236"/>
      <c r="C120" s="241"/>
      <c r="D120" s="22"/>
      <c r="E120" s="23"/>
      <c r="F120" s="24"/>
      <c r="G120" s="14" t="s">
        <v>14</v>
      </c>
      <c r="H120" s="15">
        <v>0.2</v>
      </c>
      <c r="I120" s="16" t="s">
        <v>19</v>
      </c>
      <c r="J120" s="13" t="s">
        <v>80</v>
      </c>
      <c r="K120" s="165" t="s">
        <v>18</v>
      </c>
      <c r="L120" s="66" t="s">
        <v>109</v>
      </c>
      <c r="M120" s="85">
        <f>M119</f>
        <v>2</v>
      </c>
      <c r="N120" s="15">
        <f t="shared" si="60"/>
        <v>0</v>
      </c>
      <c r="O120" s="78">
        <f t="shared" si="61"/>
        <v>0.4</v>
      </c>
      <c r="P120" s="78">
        <f t="shared" si="62"/>
        <v>0</v>
      </c>
      <c r="Q120" s="153">
        <f t="shared" si="63"/>
        <v>0</v>
      </c>
      <c r="R120" s="238"/>
    </row>
    <row r="121" spans="2:18" s="3" customFormat="1" ht="27.95" customHeight="1">
      <c r="B121" s="236"/>
      <c r="C121" s="241"/>
      <c r="D121" s="17" t="s">
        <v>3496</v>
      </c>
      <c r="E121" s="18" t="s">
        <v>22</v>
      </c>
      <c r="F121" s="19" t="s">
        <v>3491</v>
      </c>
      <c r="G121" s="14" t="s">
        <v>12</v>
      </c>
      <c r="H121" s="15">
        <v>0.4</v>
      </c>
      <c r="I121" s="16" t="s">
        <v>19</v>
      </c>
      <c r="J121" s="13" t="s">
        <v>80</v>
      </c>
      <c r="K121" s="165" t="s">
        <v>18</v>
      </c>
      <c r="L121" s="66" t="s">
        <v>109</v>
      </c>
      <c r="M121" s="85">
        <v>2</v>
      </c>
      <c r="N121" s="15">
        <f t="shared" si="60"/>
        <v>0</v>
      </c>
      <c r="O121" s="78">
        <f t="shared" si="61"/>
        <v>0.8</v>
      </c>
      <c r="P121" s="78">
        <f t="shared" si="62"/>
        <v>0</v>
      </c>
      <c r="Q121" s="153">
        <f t="shared" si="63"/>
        <v>0</v>
      </c>
      <c r="R121" s="238"/>
    </row>
    <row r="122" spans="2:18" s="3" customFormat="1" ht="27.95" customHeight="1">
      <c r="B122" s="236"/>
      <c r="C122" s="241"/>
      <c r="D122" s="20"/>
      <c r="E122" s="21"/>
      <c r="F122" s="31"/>
      <c r="G122" s="14" t="s">
        <v>13</v>
      </c>
      <c r="H122" s="15">
        <v>0.4</v>
      </c>
      <c r="I122" s="16" t="s">
        <v>25</v>
      </c>
      <c r="J122" s="13" t="s">
        <v>3472</v>
      </c>
      <c r="K122" s="165" t="s">
        <v>28</v>
      </c>
      <c r="L122" s="13" t="s">
        <v>3453</v>
      </c>
      <c r="M122" s="85">
        <f>M121</f>
        <v>2</v>
      </c>
      <c r="N122" s="15">
        <f t="shared" si="60"/>
        <v>0.99</v>
      </c>
      <c r="O122" s="78">
        <f t="shared" si="61"/>
        <v>0</v>
      </c>
      <c r="P122" s="78">
        <f t="shared" si="62"/>
        <v>0.79200000000000004</v>
      </c>
      <c r="Q122" s="153">
        <f t="shared" si="63"/>
        <v>8.0000000000000071E-3</v>
      </c>
      <c r="R122" s="238"/>
    </row>
    <row r="123" spans="2:18" s="3" customFormat="1" ht="27.95" customHeight="1">
      <c r="B123" s="236"/>
      <c r="C123" s="241"/>
      <c r="D123" s="22"/>
      <c r="E123" s="23"/>
      <c r="F123" s="24"/>
      <c r="G123" s="14" t="s">
        <v>14</v>
      </c>
      <c r="H123" s="15">
        <v>0.2</v>
      </c>
      <c r="I123" s="16" t="s">
        <v>19</v>
      </c>
      <c r="J123" s="13" t="s">
        <v>80</v>
      </c>
      <c r="K123" s="165" t="s">
        <v>18</v>
      </c>
      <c r="L123" s="66" t="s">
        <v>109</v>
      </c>
      <c r="M123" s="85">
        <f>M122</f>
        <v>2</v>
      </c>
      <c r="N123" s="15">
        <f t="shared" si="60"/>
        <v>0</v>
      </c>
      <c r="O123" s="78">
        <f t="shared" si="61"/>
        <v>0.4</v>
      </c>
      <c r="P123" s="78">
        <f t="shared" si="62"/>
        <v>0</v>
      </c>
      <c r="Q123" s="153">
        <f t="shared" si="63"/>
        <v>0</v>
      </c>
      <c r="R123" s="238"/>
    </row>
    <row r="124" spans="2:18" s="3" customFormat="1" ht="27.95" customHeight="1">
      <c r="B124" s="236"/>
      <c r="C124" s="241"/>
      <c r="D124" s="17" t="s">
        <v>3497</v>
      </c>
      <c r="E124" s="18" t="s">
        <v>22</v>
      </c>
      <c r="F124" s="19" t="s">
        <v>3491</v>
      </c>
      <c r="G124" s="14" t="s">
        <v>12</v>
      </c>
      <c r="H124" s="15">
        <v>0.4</v>
      </c>
      <c r="I124" s="16" t="s">
        <v>19</v>
      </c>
      <c r="J124" s="13" t="s">
        <v>80</v>
      </c>
      <c r="K124" s="165" t="s">
        <v>18</v>
      </c>
      <c r="L124" s="66" t="s">
        <v>109</v>
      </c>
      <c r="M124" s="85">
        <v>2</v>
      </c>
      <c r="N124" s="15">
        <f t="shared" si="60"/>
        <v>0</v>
      </c>
      <c r="O124" s="78">
        <f t="shared" si="61"/>
        <v>0.8</v>
      </c>
      <c r="P124" s="78">
        <f t="shared" si="62"/>
        <v>0</v>
      </c>
      <c r="Q124" s="153">
        <f t="shared" si="63"/>
        <v>0</v>
      </c>
      <c r="R124" s="238"/>
    </row>
    <row r="125" spans="2:18" s="3" customFormat="1" ht="27.95" customHeight="1">
      <c r="B125" s="236"/>
      <c r="C125" s="241"/>
      <c r="D125" s="20"/>
      <c r="E125" s="21"/>
      <c r="F125" s="31"/>
      <c r="G125" s="14" t="s">
        <v>13</v>
      </c>
      <c r="H125" s="15">
        <v>0.4</v>
      </c>
      <c r="I125" s="16" t="s">
        <v>25</v>
      </c>
      <c r="J125" s="13" t="s">
        <v>3472</v>
      </c>
      <c r="K125" s="165" t="s">
        <v>28</v>
      </c>
      <c r="L125" s="13" t="s">
        <v>3453</v>
      </c>
      <c r="M125" s="85">
        <f>M124</f>
        <v>2</v>
      </c>
      <c r="N125" s="15">
        <f t="shared" si="60"/>
        <v>0.99</v>
      </c>
      <c r="O125" s="78">
        <f t="shared" si="61"/>
        <v>0</v>
      </c>
      <c r="P125" s="78">
        <f t="shared" si="62"/>
        <v>0.79200000000000004</v>
      </c>
      <c r="Q125" s="153">
        <f t="shared" si="63"/>
        <v>8.0000000000000071E-3</v>
      </c>
      <c r="R125" s="238"/>
    </row>
    <row r="126" spans="2:18" s="3" customFormat="1" ht="27.95" customHeight="1">
      <c r="B126" s="236"/>
      <c r="C126" s="241"/>
      <c r="D126" s="22"/>
      <c r="E126" s="23"/>
      <c r="F126" s="24"/>
      <c r="G126" s="14" t="s">
        <v>14</v>
      </c>
      <c r="H126" s="15">
        <v>0.2</v>
      </c>
      <c r="I126" s="16" t="s">
        <v>19</v>
      </c>
      <c r="J126" s="13" t="s">
        <v>80</v>
      </c>
      <c r="K126" s="165" t="s">
        <v>18</v>
      </c>
      <c r="L126" s="66" t="s">
        <v>109</v>
      </c>
      <c r="M126" s="85">
        <f>M125</f>
        <v>2</v>
      </c>
      <c r="N126" s="15">
        <f t="shared" si="60"/>
        <v>0</v>
      </c>
      <c r="O126" s="78">
        <f t="shared" si="61"/>
        <v>0.4</v>
      </c>
      <c r="P126" s="78">
        <f t="shared" si="62"/>
        <v>0</v>
      </c>
      <c r="Q126" s="153">
        <f t="shared" si="63"/>
        <v>0</v>
      </c>
      <c r="R126" s="238"/>
    </row>
    <row r="127" spans="2:18" s="3" customFormat="1" ht="27.95" customHeight="1">
      <c r="B127" s="236"/>
      <c r="C127" s="241"/>
      <c r="D127" s="17" t="s">
        <v>3498</v>
      </c>
      <c r="E127" s="18" t="s">
        <v>22</v>
      </c>
      <c r="F127" s="19" t="s">
        <v>3499</v>
      </c>
      <c r="G127" s="14" t="s">
        <v>12</v>
      </c>
      <c r="H127" s="15">
        <v>0.4</v>
      </c>
      <c r="I127" s="16" t="s">
        <v>19</v>
      </c>
      <c r="J127" s="13" t="s">
        <v>80</v>
      </c>
      <c r="K127" s="165" t="s">
        <v>18</v>
      </c>
      <c r="L127" s="66" t="s">
        <v>109</v>
      </c>
      <c r="M127" s="85">
        <v>2</v>
      </c>
      <c r="N127" s="15">
        <f t="shared" si="60"/>
        <v>0</v>
      </c>
      <c r="O127" s="78">
        <f t="shared" si="61"/>
        <v>0.8</v>
      </c>
      <c r="P127" s="78">
        <f t="shared" si="62"/>
        <v>0</v>
      </c>
      <c r="Q127" s="153">
        <f t="shared" si="63"/>
        <v>0</v>
      </c>
      <c r="R127" s="238"/>
    </row>
    <row r="128" spans="2:18" s="3" customFormat="1" ht="27.95" customHeight="1">
      <c r="B128" s="236"/>
      <c r="C128" s="241"/>
      <c r="D128" s="20"/>
      <c r="E128" s="21"/>
      <c r="F128" s="31"/>
      <c r="G128" s="14" t="s">
        <v>13</v>
      </c>
      <c r="H128" s="15">
        <v>0.4</v>
      </c>
      <c r="I128" s="16" t="s">
        <v>25</v>
      </c>
      <c r="J128" s="13" t="s">
        <v>3472</v>
      </c>
      <c r="K128" s="165" t="s">
        <v>28</v>
      </c>
      <c r="L128" s="13" t="s">
        <v>3453</v>
      </c>
      <c r="M128" s="85">
        <f>M127</f>
        <v>2</v>
      </c>
      <c r="N128" s="15">
        <f t="shared" si="60"/>
        <v>0.99</v>
      </c>
      <c r="O128" s="78">
        <f t="shared" si="61"/>
        <v>0</v>
      </c>
      <c r="P128" s="78">
        <f t="shared" si="62"/>
        <v>0.79200000000000004</v>
      </c>
      <c r="Q128" s="153">
        <f t="shared" si="63"/>
        <v>8.0000000000000071E-3</v>
      </c>
      <c r="R128" s="238"/>
    </row>
    <row r="129" spans="2:18" s="3" customFormat="1" ht="27.95" customHeight="1">
      <c r="B129" s="236"/>
      <c r="C129" s="241"/>
      <c r="D129" s="22"/>
      <c r="E129" s="23"/>
      <c r="F129" s="24"/>
      <c r="G129" s="14" t="s">
        <v>14</v>
      </c>
      <c r="H129" s="15">
        <v>0.2</v>
      </c>
      <c r="I129" s="16" t="s">
        <v>19</v>
      </c>
      <c r="J129" s="13" t="s">
        <v>80</v>
      </c>
      <c r="K129" s="165" t="s">
        <v>18</v>
      </c>
      <c r="L129" s="66" t="s">
        <v>109</v>
      </c>
      <c r="M129" s="85">
        <f>M128</f>
        <v>2</v>
      </c>
      <c r="N129" s="15">
        <f t="shared" si="60"/>
        <v>0</v>
      </c>
      <c r="O129" s="78">
        <f t="shared" si="61"/>
        <v>0.4</v>
      </c>
      <c r="P129" s="78">
        <f t="shared" si="62"/>
        <v>0</v>
      </c>
      <c r="Q129" s="153">
        <f t="shared" si="63"/>
        <v>0</v>
      </c>
      <c r="R129" s="238"/>
    </row>
    <row r="130" spans="2:18" s="3" customFormat="1" ht="27.95" customHeight="1">
      <c r="B130" s="236"/>
      <c r="C130" s="241"/>
      <c r="D130" s="17" t="s">
        <v>3500</v>
      </c>
      <c r="E130" s="18" t="s">
        <v>22</v>
      </c>
      <c r="F130" s="19" t="s">
        <v>3486</v>
      </c>
      <c r="G130" s="14" t="s">
        <v>12</v>
      </c>
      <c r="H130" s="15">
        <v>0.4</v>
      </c>
      <c r="I130" s="16" t="s">
        <v>19</v>
      </c>
      <c r="J130" s="13" t="s">
        <v>80</v>
      </c>
      <c r="K130" s="165" t="s">
        <v>18</v>
      </c>
      <c r="L130" s="66" t="s">
        <v>109</v>
      </c>
      <c r="M130" s="85">
        <v>2</v>
      </c>
      <c r="N130" s="15">
        <f t="shared" si="60"/>
        <v>0</v>
      </c>
      <c r="O130" s="78">
        <f t="shared" si="61"/>
        <v>0.8</v>
      </c>
      <c r="P130" s="78">
        <f t="shared" si="62"/>
        <v>0</v>
      </c>
      <c r="Q130" s="153">
        <f t="shared" si="63"/>
        <v>0</v>
      </c>
      <c r="R130" s="238"/>
    </row>
    <row r="131" spans="2:18" s="3" customFormat="1" ht="27.95" customHeight="1">
      <c r="B131" s="236"/>
      <c r="C131" s="241"/>
      <c r="D131" s="20"/>
      <c r="E131" s="21"/>
      <c r="F131" s="31"/>
      <c r="G131" s="14" t="s">
        <v>13</v>
      </c>
      <c r="H131" s="15">
        <v>0.4</v>
      </c>
      <c r="I131" s="16" t="s">
        <v>25</v>
      </c>
      <c r="J131" s="13" t="s">
        <v>3472</v>
      </c>
      <c r="K131" s="165" t="s">
        <v>28</v>
      </c>
      <c r="L131" s="13" t="s">
        <v>3453</v>
      </c>
      <c r="M131" s="85">
        <f>M130</f>
        <v>2</v>
      </c>
      <c r="N131" s="15">
        <f t="shared" si="60"/>
        <v>0.99</v>
      </c>
      <c r="O131" s="78">
        <f t="shared" si="61"/>
        <v>0</v>
      </c>
      <c r="P131" s="78">
        <f t="shared" si="62"/>
        <v>0.79200000000000004</v>
      </c>
      <c r="Q131" s="153">
        <f t="shared" si="63"/>
        <v>8.0000000000000071E-3</v>
      </c>
      <c r="R131" s="238"/>
    </row>
    <row r="132" spans="2:18" s="3" customFormat="1" ht="27.95" customHeight="1">
      <c r="B132" s="236"/>
      <c r="C132" s="241"/>
      <c r="D132" s="22"/>
      <c r="E132" s="23"/>
      <c r="F132" s="24"/>
      <c r="G132" s="14" t="s">
        <v>14</v>
      </c>
      <c r="H132" s="15">
        <v>0.2</v>
      </c>
      <c r="I132" s="16" t="s">
        <v>19</v>
      </c>
      <c r="J132" s="13" t="s">
        <v>80</v>
      </c>
      <c r="K132" s="165" t="s">
        <v>18</v>
      </c>
      <c r="L132" s="66" t="s">
        <v>109</v>
      </c>
      <c r="M132" s="85">
        <f>M131</f>
        <v>2</v>
      </c>
      <c r="N132" s="15">
        <f t="shared" si="60"/>
        <v>0</v>
      </c>
      <c r="O132" s="78">
        <f t="shared" si="61"/>
        <v>0.4</v>
      </c>
      <c r="P132" s="78">
        <f t="shared" si="62"/>
        <v>0</v>
      </c>
      <c r="Q132" s="153">
        <f t="shared" si="63"/>
        <v>0</v>
      </c>
      <c r="R132" s="238"/>
    </row>
    <row r="133" spans="2:18" s="3" customFormat="1" ht="27.95" customHeight="1">
      <c r="B133" s="236"/>
      <c r="C133" s="241"/>
      <c r="D133" s="17" t="s">
        <v>3501</v>
      </c>
      <c r="E133" s="18" t="s">
        <v>22</v>
      </c>
      <c r="F133" s="19" t="s">
        <v>3485</v>
      </c>
      <c r="G133" s="14" t="s">
        <v>12</v>
      </c>
      <c r="H133" s="15">
        <v>0.4</v>
      </c>
      <c r="I133" s="16" t="s">
        <v>19</v>
      </c>
      <c r="J133" s="13" t="s">
        <v>80</v>
      </c>
      <c r="K133" s="165" t="s">
        <v>18</v>
      </c>
      <c r="L133" s="66" t="s">
        <v>109</v>
      </c>
      <c r="M133" s="85">
        <v>2</v>
      </c>
      <c r="N133" s="15">
        <f t="shared" si="60"/>
        <v>0</v>
      </c>
      <c r="O133" s="78">
        <f t="shared" si="61"/>
        <v>0.8</v>
      </c>
      <c r="P133" s="78">
        <f t="shared" si="62"/>
        <v>0</v>
      </c>
      <c r="Q133" s="153">
        <f t="shared" si="63"/>
        <v>0</v>
      </c>
      <c r="R133" s="238"/>
    </row>
    <row r="134" spans="2:18" s="3" customFormat="1" ht="27.95" customHeight="1">
      <c r="B134" s="236"/>
      <c r="C134" s="241"/>
      <c r="D134" s="20"/>
      <c r="E134" s="21"/>
      <c r="F134" s="31"/>
      <c r="G134" s="14" t="s">
        <v>13</v>
      </c>
      <c r="H134" s="15">
        <v>0.4</v>
      </c>
      <c r="I134" s="16" t="s">
        <v>25</v>
      </c>
      <c r="J134" s="13" t="s">
        <v>3472</v>
      </c>
      <c r="K134" s="165" t="s">
        <v>28</v>
      </c>
      <c r="L134" s="13" t="s">
        <v>3453</v>
      </c>
      <c r="M134" s="85">
        <f>M133</f>
        <v>2</v>
      </c>
      <c r="N134" s="15">
        <f t="shared" si="60"/>
        <v>0.99</v>
      </c>
      <c r="O134" s="78">
        <f t="shared" si="61"/>
        <v>0</v>
      </c>
      <c r="P134" s="78">
        <f t="shared" si="62"/>
        <v>0.79200000000000004</v>
      </c>
      <c r="Q134" s="153">
        <f t="shared" si="63"/>
        <v>8.0000000000000071E-3</v>
      </c>
      <c r="R134" s="238"/>
    </row>
    <row r="135" spans="2:18" s="3" customFormat="1" ht="27.95" customHeight="1">
      <c r="B135" s="236"/>
      <c r="C135" s="241"/>
      <c r="D135" s="22"/>
      <c r="E135" s="23"/>
      <c r="F135" s="24"/>
      <c r="G135" s="14" t="s">
        <v>14</v>
      </c>
      <c r="H135" s="15">
        <v>0.2</v>
      </c>
      <c r="I135" s="16" t="s">
        <v>19</v>
      </c>
      <c r="J135" s="13" t="s">
        <v>80</v>
      </c>
      <c r="K135" s="165" t="s">
        <v>18</v>
      </c>
      <c r="L135" s="66" t="s">
        <v>109</v>
      </c>
      <c r="M135" s="85">
        <f>M134</f>
        <v>2</v>
      </c>
      <c r="N135" s="15">
        <f t="shared" si="60"/>
        <v>0</v>
      </c>
      <c r="O135" s="78">
        <f t="shared" si="61"/>
        <v>0.4</v>
      </c>
      <c r="P135" s="78">
        <f t="shared" si="62"/>
        <v>0</v>
      </c>
      <c r="Q135" s="153">
        <f t="shared" si="63"/>
        <v>0</v>
      </c>
      <c r="R135" s="238"/>
    </row>
    <row r="136" spans="2:18" s="3" customFormat="1" ht="27.95" customHeight="1">
      <c r="B136" s="236"/>
      <c r="C136" s="241"/>
      <c r="D136" s="17" t="s">
        <v>3502</v>
      </c>
      <c r="E136" s="18" t="s">
        <v>22</v>
      </c>
      <c r="F136" s="19" t="s">
        <v>3491</v>
      </c>
      <c r="G136" s="14" t="s">
        <v>12</v>
      </c>
      <c r="H136" s="15">
        <v>0.4</v>
      </c>
      <c r="I136" s="16" t="s">
        <v>19</v>
      </c>
      <c r="J136" s="13" t="s">
        <v>80</v>
      </c>
      <c r="K136" s="165" t="s">
        <v>18</v>
      </c>
      <c r="L136" s="66" t="s">
        <v>109</v>
      </c>
      <c r="M136" s="85">
        <v>2</v>
      </c>
      <c r="N136" s="15">
        <f t="shared" si="60"/>
        <v>0</v>
      </c>
      <c r="O136" s="78">
        <f t="shared" si="61"/>
        <v>0.8</v>
      </c>
      <c r="P136" s="78">
        <f t="shared" si="62"/>
        <v>0</v>
      </c>
      <c r="Q136" s="153">
        <f t="shared" si="63"/>
        <v>0</v>
      </c>
      <c r="R136" s="238"/>
    </row>
    <row r="137" spans="2:18" s="3" customFormat="1" ht="27.95" customHeight="1">
      <c r="B137" s="236"/>
      <c r="C137" s="241"/>
      <c r="D137" s="20"/>
      <c r="E137" s="21"/>
      <c r="F137" s="31"/>
      <c r="G137" s="14" t="s">
        <v>13</v>
      </c>
      <c r="H137" s="15">
        <v>0.4</v>
      </c>
      <c r="I137" s="16" t="s">
        <v>25</v>
      </c>
      <c r="J137" s="13" t="s">
        <v>3472</v>
      </c>
      <c r="K137" s="165" t="s">
        <v>28</v>
      </c>
      <c r="L137" s="13" t="s">
        <v>3453</v>
      </c>
      <c r="M137" s="85">
        <f>M136</f>
        <v>2</v>
      </c>
      <c r="N137" s="15">
        <f t="shared" si="60"/>
        <v>0.99</v>
      </c>
      <c r="O137" s="78">
        <f t="shared" si="61"/>
        <v>0</v>
      </c>
      <c r="P137" s="78">
        <f t="shared" si="62"/>
        <v>0.79200000000000004</v>
      </c>
      <c r="Q137" s="153">
        <f t="shared" si="63"/>
        <v>8.0000000000000071E-3</v>
      </c>
      <c r="R137" s="238"/>
    </row>
    <row r="138" spans="2:18" s="3" customFormat="1" ht="27.95" customHeight="1">
      <c r="B138" s="236"/>
      <c r="C138" s="241"/>
      <c r="D138" s="22"/>
      <c r="E138" s="23"/>
      <c r="F138" s="24"/>
      <c r="G138" s="14" t="s">
        <v>14</v>
      </c>
      <c r="H138" s="15">
        <v>0.2</v>
      </c>
      <c r="I138" s="16" t="s">
        <v>19</v>
      </c>
      <c r="J138" s="13" t="s">
        <v>80</v>
      </c>
      <c r="K138" s="165" t="s">
        <v>18</v>
      </c>
      <c r="L138" s="66" t="s">
        <v>109</v>
      </c>
      <c r="M138" s="85">
        <f>M137</f>
        <v>2</v>
      </c>
      <c r="N138" s="15">
        <f t="shared" si="60"/>
        <v>0</v>
      </c>
      <c r="O138" s="78">
        <f t="shared" si="61"/>
        <v>0.4</v>
      </c>
      <c r="P138" s="78">
        <f t="shared" si="62"/>
        <v>0</v>
      </c>
      <c r="Q138" s="153">
        <f t="shared" si="63"/>
        <v>0</v>
      </c>
      <c r="R138" s="238"/>
    </row>
    <row r="139" spans="2:18" s="3" customFormat="1" ht="27.95" customHeight="1">
      <c r="B139" s="236"/>
      <c r="C139" s="241"/>
      <c r="D139" s="17" t="s">
        <v>3503</v>
      </c>
      <c r="E139" s="18" t="s">
        <v>22</v>
      </c>
      <c r="F139" s="19" t="s">
        <v>3491</v>
      </c>
      <c r="G139" s="14" t="s">
        <v>12</v>
      </c>
      <c r="H139" s="15">
        <v>0.4</v>
      </c>
      <c r="I139" s="16" t="s">
        <v>19</v>
      </c>
      <c r="J139" s="13" t="s">
        <v>80</v>
      </c>
      <c r="K139" s="165" t="s">
        <v>18</v>
      </c>
      <c r="L139" s="66" t="s">
        <v>109</v>
      </c>
      <c r="M139" s="85">
        <v>2</v>
      </c>
      <c r="N139" s="15">
        <f t="shared" ref="N139:N144" si="64">IF(K139="Detected", 0.99,0)</f>
        <v>0</v>
      </c>
      <c r="O139" s="78">
        <f t="shared" ref="O139:O144" si="65">IF(I139="Safe", M139*H139,0)</f>
        <v>0.8</v>
      </c>
      <c r="P139" s="78">
        <f t="shared" ref="P139:P144" si="66">IF(I139="Dangerous",M139*H139*N139,0)</f>
        <v>0</v>
      </c>
      <c r="Q139" s="153">
        <f t="shared" ref="Q139:Q144" si="67">IF(P139=0,0,M139*H139*(1-N139))</f>
        <v>0</v>
      </c>
      <c r="R139" s="238"/>
    </row>
    <row r="140" spans="2:18" s="3" customFormat="1" ht="27.95" customHeight="1">
      <c r="B140" s="236"/>
      <c r="C140" s="241"/>
      <c r="D140" s="20"/>
      <c r="E140" s="21"/>
      <c r="F140" s="31"/>
      <c r="G140" s="14" t="s">
        <v>13</v>
      </c>
      <c r="H140" s="15">
        <v>0.4</v>
      </c>
      <c r="I140" s="16" t="s">
        <v>25</v>
      </c>
      <c r="J140" s="13" t="s">
        <v>3472</v>
      </c>
      <c r="K140" s="165" t="s">
        <v>28</v>
      </c>
      <c r="L140" s="13" t="s">
        <v>3453</v>
      </c>
      <c r="M140" s="85">
        <f>M139</f>
        <v>2</v>
      </c>
      <c r="N140" s="15">
        <f t="shared" si="64"/>
        <v>0.99</v>
      </c>
      <c r="O140" s="78">
        <f t="shared" si="65"/>
        <v>0</v>
      </c>
      <c r="P140" s="78">
        <f t="shared" si="66"/>
        <v>0.79200000000000004</v>
      </c>
      <c r="Q140" s="153">
        <f t="shared" si="67"/>
        <v>8.0000000000000071E-3</v>
      </c>
      <c r="R140" s="238"/>
    </row>
    <row r="141" spans="2:18" s="3" customFormat="1" ht="27.95" customHeight="1">
      <c r="B141" s="236"/>
      <c r="C141" s="241"/>
      <c r="D141" s="22"/>
      <c r="E141" s="23"/>
      <c r="F141" s="24"/>
      <c r="G141" s="14" t="s">
        <v>14</v>
      </c>
      <c r="H141" s="15">
        <v>0.2</v>
      </c>
      <c r="I141" s="16" t="s">
        <v>19</v>
      </c>
      <c r="J141" s="13" t="s">
        <v>80</v>
      </c>
      <c r="K141" s="165" t="s">
        <v>18</v>
      </c>
      <c r="L141" s="66" t="s">
        <v>109</v>
      </c>
      <c r="M141" s="85">
        <f>M140</f>
        <v>2</v>
      </c>
      <c r="N141" s="15">
        <f t="shared" si="64"/>
        <v>0</v>
      </c>
      <c r="O141" s="78">
        <f t="shared" si="65"/>
        <v>0.4</v>
      </c>
      <c r="P141" s="78">
        <f t="shared" si="66"/>
        <v>0</v>
      </c>
      <c r="Q141" s="153">
        <f t="shared" si="67"/>
        <v>0</v>
      </c>
      <c r="R141" s="238"/>
    </row>
    <row r="142" spans="2:18" s="3" customFormat="1" ht="27.95" customHeight="1">
      <c r="B142" s="236"/>
      <c r="C142" s="241"/>
      <c r="D142" s="17" t="s">
        <v>3504</v>
      </c>
      <c r="E142" s="18" t="s">
        <v>22</v>
      </c>
      <c r="F142" s="19" t="s">
        <v>3491</v>
      </c>
      <c r="G142" s="14" t="s">
        <v>12</v>
      </c>
      <c r="H142" s="15">
        <v>0.4</v>
      </c>
      <c r="I142" s="16" t="s">
        <v>19</v>
      </c>
      <c r="J142" s="13" t="s">
        <v>80</v>
      </c>
      <c r="K142" s="165" t="s">
        <v>18</v>
      </c>
      <c r="L142" s="66" t="s">
        <v>109</v>
      </c>
      <c r="M142" s="85">
        <v>2</v>
      </c>
      <c r="N142" s="15">
        <f t="shared" si="64"/>
        <v>0</v>
      </c>
      <c r="O142" s="78">
        <f t="shared" si="65"/>
        <v>0.8</v>
      </c>
      <c r="P142" s="78">
        <f t="shared" si="66"/>
        <v>0</v>
      </c>
      <c r="Q142" s="153">
        <f t="shared" si="67"/>
        <v>0</v>
      </c>
      <c r="R142" s="238"/>
    </row>
    <row r="143" spans="2:18" s="3" customFormat="1" ht="27.95" customHeight="1">
      <c r="B143" s="236"/>
      <c r="C143" s="241"/>
      <c r="D143" s="20"/>
      <c r="E143" s="21"/>
      <c r="F143" s="31"/>
      <c r="G143" s="14" t="s">
        <v>13</v>
      </c>
      <c r="H143" s="15">
        <v>0.4</v>
      </c>
      <c r="I143" s="16" t="s">
        <v>25</v>
      </c>
      <c r="J143" s="13" t="s">
        <v>3472</v>
      </c>
      <c r="K143" s="165" t="s">
        <v>28</v>
      </c>
      <c r="L143" s="13" t="s">
        <v>3453</v>
      </c>
      <c r="M143" s="85">
        <f>M142</f>
        <v>2</v>
      </c>
      <c r="N143" s="15">
        <f t="shared" si="64"/>
        <v>0.99</v>
      </c>
      <c r="O143" s="78">
        <f t="shared" si="65"/>
        <v>0</v>
      </c>
      <c r="P143" s="78">
        <f t="shared" si="66"/>
        <v>0.79200000000000004</v>
      </c>
      <c r="Q143" s="153">
        <f t="shared" si="67"/>
        <v>8.0000000000000071E-3</v>
      </c>
      <c r="R143" s="238"/>
    </row>
    <row r="144" spans="2:18" s="3" customFormat="1" ht="27.95" customHeight="1">
      <c r="B144" s="236"/>
      <c r="C144" s="241"/>
      <c r="D144" s="22"/>
      <c r="E144" s="23"/>
      <c r="F144" s="24"/>
      <c r="G144" s="14" t="s">
        <v>14</v>
      </c>
      <c r="H144" s="15">
        <v>0.2</v>
      </c>
      <c r="I144" s="16" t="s">
        <v>19</v>
      </c>
      <c r="J144" s="13" t="s">
        <v>80</v>
      </c>
      <c r="K144" s="165" t="s">
        <v>18</v>
      </c>
      <c r="L144" s="66" t="s">
        <v>109</v>
      </c>
      <c r="M144" s="85">
        <f>M143</f>
        <v>2</v>
      </c>
      <c r="N144" s="15">
        <f t="shared" si="64"/>
        <v>0</v>
      </c>
      <c r="O144" s="78">
        <f t="shared" si="65"/>
        <v>0.4</v>
      </c>
      <c r="P144" s="78">
        <f t="shared" si="66"/>
        <v>0</v>
      </c>
      <c r="Q144" s="153">
        <f t="shared" si="67"/>
        <v>0</v>
      </c>
      <c r="R144" s="238"/>
    </row>
    <row r="145" spans="2:18" s="3" customFormat="1" ht="27.95" customHeight="1">
      <c r="B145" s="236"/>
      <c r="C145" s="241"/>
      <c r="D145" s="17" t="s">
        <v>3505</v>
      </c>
      <c r="E145" s="18" t="s">
        <v>22</v>
      </c>
      <c r="F145" s="19" t="s">
        <v>3499</v>
      </c>
      <c r="G145" s="14" t="s">
        <v>12</v>
      </c>
      <c r="H145" s="15">
        <v>0.4</v>
      </c>
      <c r="I145" s="16" t="s">
        <v>19</v>
      </c>
      <c r="J145" s="13" t="s">
        <v>80</v>
      </c>
      <c r="K145" s="165" t="s">
        <v>18</v>
      </c>
      <c r="L145" s="66" t="s">
        <v>109</v>
      </c>
      <c r="M145" s="85">
        <v>2</v>
      </c>
      <c r="N145" s="15">
        <f t="shared" ref="N145:N162" si="68">IF(K145="Detected", 0.99,0)</f>
        <v>0</v>
      </c>
      <c r="O145" s="78">
        <f t="shared" ref="O145:O162" si="69">IF(I145="Safe", M145*H145,0)</f>
        <v>0.8</v>
      </c>
      <c r="P145" s="78">
        <f t="shared" ref="P145:P162" si="70">IF(I145="Dangerous",M145*H145*N145,0)</f>
        <v>0</v>
      </c>
      <c r="Q145" s="153">
        <f t="shared" ref="Q145:Q162" si="71">IF(P145=0,0,M145*H145*(1-N145))</f>
        <v>0</v>
      </c>
      <c r="R145" s="238"/>
    </row>
    <row r="146" spans="2:18" s="3" customFormat="1" ht="27.95" customHeight="1">
      <c r="B146" s="236"/>
      <c r="C146" s="241"/>
      <c r="D146" s="20"/>
      <c r="E146" s="21"/>
      <c r="F146" s="31"/>
      <c r="G146" s="14" t="s">
        <v>13</v>
      </c>
      <c r="H146" s="15">
        <v>0.4</v>
      </c>
      <c r="I146" s="16" t="s">
        <v>25</v>
      </c>
      <c r="J146" s="13" t="s">
        <v>3511</v>
      </c>
      <c r="K146" s="165" t="s">
        <v>28</v>
      </c>
      <c r="L146" s="13" t="s">
        <v>3453</v>
      </c>
      <c r="M146" s="85">
        <f>M145</f>
        <v>2</v>
      </c>
      <c r="N146" s="15">
        <f t="shared" si="68"/>
        <v>0.99</v>
      </c>
      <c r="O146" s="78">
        <f t="shared" si="69"/>
        <v>0</v>
      </c>
      <c r="P146" s="78">
        <f t="shared" si="70"/>
        <v>0.79200000000000004</v>
      </c>
      <c r="Q146" s="153">
        <f t="shared" si="71"/>
        <v>8.0000000000000071E-3</v>
      </c>
      <c r="R146" s="238"/>
    </row>
    <row r="147" spans="2:18" s="3" customFormat="1" ht="27.95" customHeight="1">
      <c r="B147" s="236"/>
      <c r="C147" s="241"/>
      <c r="D147" s="22"/>
      <c r="E147" s="23"/>
      <c r="F147" s="24"/>
      <c r="G147" s="14" t="s">
        <v>14</v>
      </c>
      <c r="H147" s="15">
        <v>0.2</v>
      </c>
      <c r="I147" s="16" t="s">
        <v>19</v>
      </c>
      <c r="J147" s="13" t="s">
        <v>80</v>
      </c>
      <c r="K147" s="165" t="s">
        <v>18</v>
      </c>
      <c r="L147" s="66" t="s">
        <v>109</v>
      </c>
      <c r="M147" s="85">
        <f>M146</f>
        <v>2</v>
      </c>
      <c r="N147" s="15">
        <f t="shared" si="68"/>
        <v>0</v>
      </c>
      <c r="O147" s="78">
        <f t="shared" si="69"/>
        <v>0.4</v>
      </c>
      <c r="P147" s="78">
        <f t="shared" si="70"/>
        <v>0</v>
      </c>
      <c r="Q147" s="153">
        <f t="shared" si="71"/>
        <v>0</v>
      </c>
      <c r="R147" s="238"/>
    </row>
    <row r="148" spans="2:18" s="3" customFormat="1" ht="27.95" customHeight="1">
      <c r="B148" s="236"/>
      <c r="C148" s="241"/>
      <c r="D148" s="17" t="s">
        <v>3506</v>
      </c>
      <c r="E148" s="18" t="s">
        <v>22</v>
      </c>
      <c r="F148" s="19" t="s">
        <v>3486</v>
      </c>
      <c r="G148" s="14" t="s">
        <v>12</v>
      </c>
      <c r="H148" s="15">
        <v>0.4</v>
      </c>
      <c r="I148" s="16" t="s">
        <v>19</v>
      </c>
      <c r="J148" s="13" t="s">
        <v>80</v>
      </c>
      <c r="K148" s="165" t="s">
        <v>18</v>
      </c>
      <c r="L148" s="66" t="s">
        <v>109</v>
      </c>
      <c r="M148" s="85">
        <v>2</v>
      </c>
      <c r="N148" s="15">
        <f t="shared" si="68"/>
        <v>0</v>
      </c>
      <c r="O148" s="78">
        <f t="shared" si="69"/>
        <v>0.8</v>
      </c>
      <c r="P148" s="78">
        <f t="shared" si="70"/>
        <v>0</v>
      </c>
      <c r="Q148" s="153">
        <f t="shared" si="71"/>
        <v>0</v>
      </c>
      <c r="R148" s="238"/>
    </row>
    <row r="149" spans="2:18" s="3" customFormat="1" ht="27.95" customHeight="1">
      <c r="B149" s="236"/>
      <c r="C149" s="241"/>
      <c r="D149" s="20"/>
      <c r="E149" s="21"/>
      <c r="F149" s="31"/>
      <c r="G149" s="14" t="s">
        <v>13</v>
      </c>
      <c r="H149" s="15">
        <v>0.4</v>
      </c>
      <c r="I149" s="16" t="s">
        <v>25</v>
      </c>
      <c r="J149" s="13" t="s">
        <v>3511</v>
      </c>
      <c r="K149" s="165" t="s">
        <v>28</v>
      </c>
      <c r="L149" s="13" t="s">
        <v>3453</v>
      </c>
      <c r="M149" s="85">
        <f>M148</f>
        <v>2</v>
      </c>
      <c r="N149" s="15">
        <f t="shared" si="68"/>
        <v>0.99</v>
      </c>
      <c r="O149" s="78">
        <f t="shared" si="69"/>
        <v>0</v>
      </c>
      <c r="P149" s="78">
        <f t="shared" si="70"/>
        <v>0.79200000000000004</v>
      </c>
      <c r="Q149" s="153">
        <f t="shared" si="71"/>
        <v>8.0000000000000071E-3</v>
      </c>
      <c r="R149" s="238"/>
    </row>
    <row r="150" spans="2:18" s="3" customFormat="1" ht="27.95" customHeight="1">
      <c r="B150" s="236"/>
      <c r="C150" s="241"/>
      <c r="D150" s="22"/>
      <c r="E150" s="23"/>
      <c r="F150" s="24"/>
      <c r="G150" s="14" t="s">
        <v>14</v>
      </c>
      <c r="H150" s="15">
        <v>0.2</v>
      </c>
      <c r="I150" s="16" t="s">
        <v>19</v>
      </c>
      <c r="J150" s="13" t="s">
        <v>80</v>
      </c>
      <c r="K150" s="165" t="s">
        <v>18</v>
      </c>
      <c r="L150" s="66" t="s">
        <v>109</v>
      </c>
      <c r="M150" s="85">
        <f>M149</f>
        <v>2</v>
      </c>
      <c r="N150" s="15">
        <f t="shared" si="68"/>
        <v>0</v>
      </c>
      <c r="O150" s="78">
        <f t="shared" si="69"/>
        <v>0.4</v>
      </c>
      <c r="P150" s="78">
        <f t="shared" si="70"/>
        <v>0</v>
      </c>
      <c r="Q150" s="153">
        <f t="shared" si="71"/>
        <v>0</v>
      </c>
      <c r="R150" s="238"/>
    </row>
    <row r="151" spans="2:18" s="3" customFormat="1" ht="27.95" customHeight="1">
      <c r="B151" s="236"/>
      <c r="C151" s="241"/>
      <c r="D151" s="17" t="s">
        <v>3507</v>
      </c>
      <c r="E151" s="18" t="s">
        <v>22</v>
      </c>
      <c r="F151" s="19" t="s">
        <v>3485</v>
      </c>
      <c r="G151" s="14" t="s">
        <v>12</v>
      </c>
      <c r="H151" s="15">
        <v>0.4</v>
      </c>
      <c r="I151" s="16" t="s">
        <v>19</v>
      </c>
      <c r="J151" s="13" t="s">
        <v>80</v>
      </c>
      <c r="K151" s="165" t="s">
        <v>18</v>
      </c>
      <c r="L151" s="66" t="s">
        <v>109</v>
      </c>
      <c r="M151" s="85">
        <v>2</v>
      </c>
      <c r="N151" s="15">
        <f t="shared" si="68"/>
        <v>0</v>
      </c>
      <c r="O151" s="78">
        <f t="shared" si="69"/>
        <v>0.8</v>
      </c>
      <c r="P151" s="78">
        <f t="shared" si="70"/>
        <v>0</v>
      </c>
      <c r="Q151" s="153">
        <f t="shared" si="71"/>
        <v>0</v>
      </c>
      <c r="R151" s="238"/>
    </row>
    <row r="152" spans="2:18" s="3" customFormat="1" ht="27.95" customHeight="1">
      <c r="B152" s="236"/>
      <c r="C152" s="241"/>
      <c r="D152" s="20"/>
      <c r="E152" s="21"/>
      <c r="F152" s="31"/>
      <c r="G152" s="14" t="s">
        <v>13</v>
      </c>
      <c r="H152" s="15">
        <v>0.4</v>
      </c>
      <c r="I152" s="16" t="s">
        <v>25</v>
      </c>
      <c r="J152" s="13" t="s">
        <v>3511</v>
      </c>
      <c r="K152" s="165" t="s">
        <v>28</v>
      </c>
      <c r="L152" s="13" t="s">
        <v>3453</v>
      </c>
      <c r="M152" s="85">
        <f>M151</f>
        <v>2</v>
      </c>
      <c r="N152" s="15">
        <f t="shared" si="68"/>
        <v>0.99</v>
      </c>
      <c r="O152" s="78">
        <f t="shared" si="69"/>
        <v>0</v>
      </c>
      <c r="P152" s="78">
        <f t="shared" si="70"/>
        <v>0.79200000000000004</v>
      </c>
      <c r="Q152" s="153">
        <f t="shared" si="71"/>
        <v>8.0000000000000071E-3</v>
      </c>
      <c r="R152" s="238"/>
    </row>
    <row r="153" spans="2:18" s="3" customFormat="1" ht="27.95" customHeight="1">
      <c r="B153" s="236"/>
      <c r="C153" s="241"/>
      <c r="D153" s="22"/>
      <c r="E153" s="23"/>
      <c r="F153" s="24"/>
      <c r="G153" s="14" t="s">
        <v>14</v>
      </c>
      <c r="H153" s="15">
        <v>0.2</v>
      </c>
      <c r="I153" s="16" t="s">
        <v>19</v>
      </c>
      <c r="J153" s="13" t="s">
        <v>80</v>
      </c>
      <c r="K153" s="165" t="s">
        <v>18</v>
      </c>
      <c r="L153" s="66" t="s">
        <v>109</v>
      </c>
      <c r="M153" s="85">
        <f>M152</f>
        <v>2</v>
      </c>
      <c r="N153" s="15">
        <f t="shared" si="68"/>
        <v>0</v>
      </c>
      <c r="O153" s="78">
        <f t="shared" si="69"/>
        <v>0.4</v>
      </c>
      <c r="P153" s="78">
        <f t="shared" si="70"/>
        <v>0</v>
      </c>
      <c r="Q153" s="153">
        <f t="shared" si="71"/>
        <v>0</v>
      </c>
      <c r="R153" s="238"/>
    </row>
    <row r="154" spans="2:18" s="3" customFormat="1" ht="27.95" customHeight="1">
      <c r="B154" s="236"/>
      <c r="C154" s="241"/>
      <c r="D154" s="17" t="s">
        <v>3508</v>
      </c>
      <c r="E154" s="18" t="s">
        <v>22</v>
      </c>
      <c r="F154" s="19" t="s">
        <v>3491</v>
      </c>
      <c r="G154" s="14" t="s">
        <v>12</v>
      </c>
      <c r="H154" s="15">
        <v>0.4</v>
      </c>
      <c r="I154" s="16" t="s">
        <v>19</v>
      </c>
      <c r="J154" s="13" t="s">
        <v>80</v>
      </c>
      <c r="K154" s="165" t="s">
        <v>18</v>
      </c>
      <c r="L154" s="66" t="s">
        <v>109</v>
      </c>
      <c r="M154" s="85">
        <v>2</v>
      </c>
      <c r="N154" s="15">
        <f t="shared" si="68"/>
        <v>0</v>
      </c>
      <c r="O154" s="78">
        <f t="shared" si="69"/>
        <v>0.8</v>
      </c>
      <c r="P154" s="78">
        <f t="shared" si="70"/>
        <v>0</v>
      </c>
      <c r="Q154" s="153">
        <f t="shared" si="71"/>
        <v>0</v>
      </c>
      <c r="R154" s="238"/>
    </row>
    <row r="155" spans="2:18" s="3" customFormat="1" ht="27.95" customHeight="1">
      <c r="B155" s="236"/>
      <c r="C155" s="241"/>
      <c r="D155" s="20"/>
      <c r="E155" s="21"/>
      <c r="F155" s="31"/>
      <c r="G155" s="14" t="s">
        <v>13</v>
      </c>
      <c r="H155" s="15">
        <v>0.4</v>
      </c>
      <c r="I155" s="16" t="s">
        <v>25</v>
      </c>
      <c r="J155" s="13" t="s">
        <v>3511</v>
      </c>
      <c r="K155" s="165" t="s">
        <v>28</v>
      </c>
      <c r="L155" s="13" t="s">
        <v>3453</v>
      </c>
      <c r="M155" s="85">
        <f>M154</f>
        <v>2</v>
      </c>
      <c r="N155" s="15">
        <f t="shared" si="68"/>
        <v>0.99</v>
      </c>
      <c r="O155" s="78">
        <f t="shared" si="69"/>
        <v>0</v>
      </c>
      <c r="P155" s="78">
        <f t="shared" si="70"/>
        <v>0.79200000000000004</v>
      </c>
      <c r="Q155" s="153">
        <f t="shared" si="71"/>
        <v>8.0000000000000071E-3</v>
      </c>
      <c r="R155" s="238"/>
    </row>
    <row r="156" spans="2:18" s="3" customFormat="1" ht="27.95" customHeight="1">
      <c r="B156" s="236"/>
      <c r="C156" s="241"/>
      <c r="D156" s="22"/>
      <c r="E156" s="23"/>
      <c r="F156" s="24"/>
      <c r="G156" s="14" t="s">
        <v>14</v>
      </c>
      <c r="H156" s="15">
        <v>0.2</v>
      </c>
      <c r="I156" s="16" t="s">
        <v>19</v>
      </c>
      <c r="J156" s="13" t="s">
        <v>80</v>
      </c>
      <c r="K156" s="165" t="s">
        <v>18</v>
      </c>
      <c r="L156" s="66" t="s">
        <v>109</v>
      </c>
      <c r="M156" s="85">
        <f>M155</f>
        <v>2</v>
      </c>
      <c r="N156" s="15">
        <f t="shared" si="68"/>
        <v>0</v>
      </c>
      <c r="O156" s="78">
        <f t="shared" si="69"/>
        <v>0.4</v>
      </c>
      <c r="P156" s="78">
        <f t="shared" si="70"/>
        <v>0</v>
      </c>
      <c r="Q156" s="153">
        <f t="shared" si="71"/>
        <v>0</v>
      </c>
      <c r="R156" s="238"/>
    </row>
    <row r="157" spans="2:18" s="3" customFormat="1" ht="27.95" customHeight="1">
      <c r="B157" s="236"/>
      <c r="C157" s="241"/>
      <c r="D157" s="17" t="s">
        <v>3509</v>
      </c>
      <c r="E157" s="18" t="s">
        <v>22</v>
      </c>
      <c r="F157" s="19" t="s">
        <v>3491</v>
      </c>
      <c r="G157" s="14" t="s">
        <v>12</v>
      </c>
      <c r="H157" s="15">
        <v>0.4</v>
      </c>
      <c r="I157" s="16" t="s">
        <v>19</v>
      </c>
      <c r="J157" s="13" t="s">
        <v>80</v>
      </c>
      <c r="K157" s="165" t="s">
        <v>18</v>
      </c>
      <c r="L157" s="66" t="s">
        <v>109</v>
      </c>
      <c r="M157" s="85">
        <v>2</v>
      </c>
      <c r="N157" s="15">
        <f t="shared" si="68"/>
        <v>0</v>
      </c>
      <c r="O157" s="78">
        <f t="shared" si="69"/>
        <v>0.8</v>
      </c>
      <c r="P157" s="78">
        <f t="shared" si="70"/>
        <v>0</v>
      </c>
      <c r="Q157" s="153">
        <f t="shared" si="71"/>
        <v>0</v>
      </c>
      <c r="R157" s="238"/>
    </row>
    <row r="158" spans="2:18" s="3" customFormat="1" ht="27.95" customHeight="1">
      <c r="B158" s="236"/>
      <c r="C158" s="241"/>
      <c r="D158" s="20"/>
      <c r="E158" s="21"/>
      <c r="F158" s="31"/>
      <c r="G158" s="14" t="s">
        <v>13</v>
      </c>
      <c r="H158" s="15">
        <v>0.4</v>
      </c>
      <c r="I158" s="16" t="s">
        <v>25</v>
      </c>
      <c r="J158" s="13" t="s">
        <v>3511</v>
      </c>
      <c r="K158" s="165" t="s">
        <v>28</v>
      </c>
      <c r="L158" s="13" t="s">
        <v>3453</v>
      </c>
      <c r="M158" s="85">
        <f>M157</f>
        <v>2</v>
      </c>
      <c r="N158" s="15">
        <f t="shared" si="68"/>
        <v>0.99</v>
      </c>
      <c r="O158" s="78">
        <f t="shared" si="69"/>
        <v>0</v>
      </c>
      <c r="P158" s="78">
        <f t="shared" si="70"/>
        <v>0.79200000000000004</v>
      </c>
      <c r="Q158" s="153">
        <f t="shared" si="71"/>
        <v>8.0000000000000071E-3</v>
      </c>
      <c r="R158" s="238"/>
    </row>
    <row r="159" spans="2:18" s="3" customFormat="1" ht="27.95" customHeight="1">
      <c r="B159" s="236"/>
      <c r="C159" s="241"/>
      <c r="D159" s="22"/>
      <c r="E159" s="23"/>
      <c r="F159" s="24"/>
      <c r="G159" s="14" t="s">
        <v>14</v>
      </c>
      <c r="H159" s="15">
        <v>0.2</v>
      </c>
      <c r="I159" s="16" t="s">
        <v>19</v>
      </c>
      <c r="J159" s="13" t="s">
        <v>80</v>
      </c>
      <c r="K159" s="165" t="s">
        <v>18</v>
      </c>
      <c r="L159" s="66" t="s">
        <v>109</v>
      </c>
      <c r="M159" s="85">
        <f>M158</f>
        <v>2</v>
      </c>
      <c r="N159" s="15">
        <f t="shared" si="68"/>
        <v>0</v>
      </c>
      <c r="O159" s="78">
        <f t="shared" si="69"/>
        <v>0.4</v>
      </c>
      <c r="P159" s="78">
        <f t="shared" si="70"/>
        <v>0</v>
      </c>
      <c r="Q159" s="153">
        <f t="shared" si="71"/>
        <v>0</v>
      </c>
      <c r="R159" s="238"/>
    </row>
    <row r="160" spans="2:18" s="3" customFormat="1" ht="27.95" customHeight="1">
      <c r="B160" s="236"/>
      <c r="C160" s="241"/>
      <c r="D160" s="17" t="s">
        <v>3510</v>
      </c>
      <c r="E160" s="18" t="s">
        <v>22</v>
      </c>
      <c r="F160" s="19" t="s">
        <v>3491</v>
      </c>
      <c r="G160" s="14" t="s">
        <v>12</v>
      </c>
      <c r="H160" s="15">
        <v>0.4</v>
      </c>
      <c r="I160" s="16" t="s">
        <v>19</v>
      </c>
      <c r="J160" s="13" t="s">
        <v>80</v>
      </c>
      <c r="K160" s="165" t="s">
        <v>18</v>
      </c>
      <c r="L160" s="66" t="s">
        <v>109</v>
      </c>
      <c r="M160" s="85">
        <v>2</v>
      </c>
      <c r="N160" s="15">
        <f t="shared" si="68"/>
        <v>0</v>
      </c>
      <c r="O160" s="78">
        <f t="shared" si="69"/>
        <v>0.8</v>
      </c>
      <c r="P160" s="78">
        <f t="shared" si="70"/>
        <v>0</v>
      </c>
      <c r="Q160" s="153">
        <f t="shared" si="71"/>
        <v>0</v>
      </c>
      <c r="R160" s="238"/>
    </row>
    <row r="161" spans="2:18" s="3" customFormat="1" ht="27.95" customHeight="1">
      <c r="B161" s="236"/>
      <c r="C161" s="241"/>
      <c r="D161" s="20"/>
      <c r="E161" s="21"/>
      <c r="F161" s="31"/>
      <c r="G161" s="14" t="s">
        <v>13</v>
      </c>
      <c r="H161" s="15">
        <v>0.4</v>
      </c>
      <c r="I161" s="16" t="s">
        <v>25</v>
      </c>
      <c r="J161" s="13" t="s">
        <v>3511</v>
      </c>
      <c r="K161" s="165" t="s">
        <v>28</v>
      </c>
      <c r="L161" s="13" t="s">
        <v>3453</v>
      </c>
      <c r="M161" s="85">
        <f>M160</f>
        <v>2</v>
      </c>
      <c r="N161" s="15">
        <f t="shared" si="68"/>
        <v>0.99</v>
      </c>
      <c r="O161" s="78">
        <f t="shared" si="69"/>
        <v>0</v>
      </c>
      <c r="P161" s="78">
        <f t="shared" si="70"/>
        <v>0.79200000000000004</v>
      </c>
      <c r="Q161" s="153">
        <f t="shared" si="71"/>
        <v>8.0000000000000071E-3</v>
      </c>
      <c r="R161" s="238"/>
    </row>
    <row r="162" spans="2:18" s="3" customFormat="1" ht="27.95" customHeight="1">
      <c r="B162" s="236"/>
      <c r="C162" s="241"/>
      <c r="D162" s="22"/>
      <c r="E162" s="23"/>
      <c r="F162" s="24"/>
      <c r="G162" s="14" t="s">
        <v>14</v>
      </c>
      <c r="H162" s="15">
        <v>0.2</v>
      </c>
      <c r="I162" s="16" t="s">
        <v>19</v>
      </c>
      <c r="J162" s="13" t="s">
        <v>80</v>
      </c>
      <c r="K162" s="165" t="s">
        <v>18</v>
      </c>
      <c r="L162" s="66" t="s">
        <v>109</v>
      </c>
      <c r="M162" s="85">
        <f>M161</f>
        <v>2</v>
      </c>
      <c r="N162" s="15">
        <f t="shared" si="68"/>
        <v>0</v>
      </c>
      <c r="O162" s="78">
        <f t="shared" si="69"/>
        <v>0.4</v>
      </c>
      <c r="P162" s="78">
        <f t="shared" si="70"/>
        <v>0</v>
      </c>
      <c r="Q162" s="153">
        <f t="shared" si="71"/>
        <v>0</v>
      </c>
      <c r="R162" s="238"/>
    </row>
    <row r="163" spans="2:18" s="3" customFormat="1" ht="27.95" customHeight="1">
      <c r="B163" s="236"/>
      <c r="C163" s="241"/>
      <c r="D163" s="17" t="s">
        <v>3512</v>
      </c>
      <c r="E163" s="18" t="s">
        <v>22</v>
      </c>
      <c r="F163" s="19" t="s">
        <v>3499</v>
      </c>
      <c r="G163" s="14" t="s">
        <v>12</v>
      </c>
      <c r="H163" s="15">
        <v>0.4</v>
      </c>
      <c r="I163" s="16" t="s">
        <v>19</v>
      </c>
      <c r="J163" s="13" t="s">
        <v>80</v>
      </c>
      <c r="K163" s="165" t="s">
        <v>18</v>
      </c>
      <c r="L163" s="66" t="s">
        <v>109</v>
      </c>
      <c r="M163" s="85">
        <v>2</v>
      </c>
      <c r="N163" s="15">
        <f t="shared" ref="N163:N180" si="72">IF(K163="Detected", 0.99,0)</f>
        <v>0</v>
      </c>
      <c r="O163" s="78">
        <f t="shared" ref="O163:O180" si="73">IF(I163="Safe", M163*H163,0)</f>
        <v>0.8</v>
      </c>
      <c r="P163" s="78">
        <f t="shared" ref="P163:P180" si="74">IF(I163="Dangerous",M163*H163*N163,0)</f>
        <v>0</v>
      </c>
      <c r="Q163" s="153">
        <f t="shared" ref="Q163:Q180" si="75">IF(P163=0,0,M163*H163*(1-N163))</f>
        <v>0</v>
      </c>
      <c r="R163" s="238"/>
    </row>
    <row r="164" spans="2:18" s="3" customFormat="1" ht="27.95" customHeight="1">
      <c r="B164" s="236"/>
      <c r="C164" s="241"/>
      <c r="D164" s="20"/>
      <c r="E164" s="21"/>
      <c r="F164" s="31"/>
      <c r="G164" s="14" t="s">
        <v>13</v>
      </c>
      <c r="H164" s="15">
        <v>0.4</v>
      </c>
      <c r="I164" s="16" t="s">
        <v>25</v>
      </c>
      <c r="J164" s="13" t="s">
        <v>3511</v>
      </c>
      <c r="K164" s="165" t="s">
        <v>28</v>
      </c>
      <c r="L164" s="13" t="s">
        <v>3453</v>
      </c>
      <c r="M164" s="85">
        <f>M163</f>
        <v>2</v>
      </c>
      <c r="N164" s="15">
        <f t="shared" si="72"/>
        <v>0.99</v>
      </c>
      <c r="O164" s="78">
        <f t="shared" si="73"/>
        <v>0</v>
      </c>
      <c r="P164" s="78">
        <f t="shared" si="74"/>
        <v>0.79200000000000004</v>
      </c>
      <c r="Q164" s="153">
        <f t="shared" si="75"/>
        <v>8.0000000000000071E-3</v>
      </c>
      <c r="R164" s="238"/>
    </row>
    <row r="165" spans="2:18" s="3" customFormat="1" ht="27.95" customHeight="1">
      <c r="B165" s="236"/>
      <c r="C165" s="241"/>
      <c r="D165" s="22"/>
      <c r="E165" s="23"/>
      <c r="F165" s="24"/>
      <c r="G165" s="14" t="s">
        <v>14</v>
      </c>
      <c r="H165" s="15">
        <v>0.2</v>
      </c>
      <c r="I165" s="16" t="s">
        <v>19</v>
      </c>
      <c r="J165" s="13" t="s">
        <v>80</v>
      </c>
      <c r="K165" s="165" t="s">
        <v>18</v>
      </c>
      <c r="L165" s="66" t="s">
        <v>109</v>
      </c>
      <c r="M165" s="85">
        <f>M164</f>
        <v>2</v>
      </c>
      <c r="N165" s="15">
        <f t="shared" si="72"/>
        <v>0</v>
      </c>
      <c r="O165" s="78">
        <f t="shared" si="73"/>
        <v>0.4</v>
      </c>
      <c r="P165" s="78">
        <f t="shared" si="74"/>
        <v>0</v>
      </c>
      <c r="Q165" s="153">
        <f t="shared" si="75"/>
        <v>0</v>
      </c>
      <c r="R165" s="238"/>
    </row>
    <row r="166" spans="2:18" s="3" customFormat="1" ht="27.95" customHeight="1">
      <c r="B166" s="236"/>
      <c r="C166" s="241"/>
      <c r="D166" s="17" t="s">
        <v>3513</v>
      </c>
      <c r="E166" s="18" t="s">
        <v>22</v>
      </c>
      <c r="F166" s="19" t="s">
        <v>3486</v>
      </c>
      <c r="G166" s="14" t="s">
        <v>12</v>
      </c>
      <c r="H166" s="15">
        <v>0.4</v>
      </c>
      <c r="I166" s="16" t="s">
        <v>19</v>
      </c>
      <c r="J166" s="13" t="s">
        <v>80</v>
      </c>
      <c r="K166" s="165" t="s">
        <v>18</v>
      </c>
      <c r="L166" s="66" t="s">
        <v>109</v>
      </c>
      <c r="M166" s="85">
        <v>2</v>
      </c>
      <c r="N166" s="15">
        <f t="shared" si="72"/>
        <v>0</v>
      </c>
      <c r="O166" s="78">
        <f t="shared" si="73"/>
        <v>0.8</v>
      </c>
      <c r="P166" s="78">
        <f t="shared" si="74"/>
        <v>0</v>
      </c>
      <c r="Q166" s="153">
        <f t="shared" si="75"/>
        <v>0</v>
      </c>
      <c r="R166" s="238"/>
    </row>
    <row r="167" spans="2:18" s="3" customFormat="1" ht="27.95" customHeight="1">
      <c r="B167" s="236"/>
      <c r="C167" s="241"/>
      <c r="D167" s="20"/>
      <c r="E167" s="21"/>
      <c r="F167" s="31"/>
      <c r="G167" s="14" t="s">
        <v>13</v>
      </c>
      <c r="H167" s="15">
        <v>0.4</v>
      </c>
      <c r="I167" s="16" t="s">
        <v>25</v>
      </c>
      <c r="J167" s="13" t="s">
        <v>3511</v>
      </c>
      <c r="K167" s="165" t="s">
        <v>28</v>
      </c>
      <c r="L167" s="13" t="s">
        <v>3453</v>
      </c>
      <c r="M167" s="85">
        <f>M166</f>
        <v>2</v>
      </c>
      <c r="N167" s="15">
        <f t="shared" si="72"/>
        <v>0.99</v>
      </c>
      <c r="O167" s="78">
        <f t="shared" si="73"/>
        <v>0</v>
      </c>
      <c r="P167" s="78">
        <f t="shared" si="74"/>
        <v>0.79200000000000004</v>
      </c>
      <c r="Q167" s="153">
        <f t="shared" si="75"/>
        <v>8.0000000000000071E-3</v>
      </c>
      <c r="R167" s="238"/>
    </row>
    <row r="168" spans="2:18" s="3" customFormat="1" ht="27.95" customHeight="1">
      <c r="B168" s="236"/>
      <c r="C168" s="241"/>
      <c r="D168" s="22"/>
      <c r="E168" s="23"/>
      <c r="F168" s="24"/>
      <c r="G168" s="14" t="s">
        <v>14</v>
      </c>
      <c r="H168" s="15">
        <v>0.2</v>
      </c>
      <c r="I168" s="16" t="s">
        <v>19</v>
      </c>
      <c r="J168" s="13" t="s">
        <v>80</v>
      </c>
      <c r="K168" s="165" t="s">
        <v>18</v>
      </c>
      <c r="L168" s="66" t="s">
        <v>109</v>
      </c>
      <c r="M168" s="85">
        <f>M167</f>
        <v>2</v>
      </c>
      <c r="N168" s="15">
        <f t="shared" si="72"/>
        <v>0</v>
      </c>
      <c r="O168" s="78">
        <f t="shared" si="73"/>
        <v>0.4</v>
      </c>
      <c r="P168" s="78">
        <f t="shared" si="74"/>
        <v>0</v>
      </c>
      <c r="Q168" s="153">
        <f t="shared" si="75"/>
        <v>0</v>
      </c>
      <c r="R168" s="238"/>
    </row>
    <row r="169" spans="2:18" s="3" customFormat="1" ht="27.95" customHeight="1">
      <c r="B169" s="236"/>
      <c r="C169" s="241"/>
      <c r="D169" s="17" t="s">
        <v>3514</v>
      </c>
      <c r="E169" s="18" t="s">
        <v>22</v>
      </c>
      <c r="F169" s="19" t="s">
        <v>3485</v>
      </c>
      <c r="G169" s="14" t="s">
        <v>12</v>
      </c>
      <c r="H169" s="15">
        <v>0.4</v>
      </c>
      <c r="I169" s="16" t="s">
        <v>19</v>
      </c>
      <c r="J169" s="13" t="s">
        <v>80</v>
      </c>
      <c r="K169" s="165" t="s">
        <v>18</v>
      </c>
      <c r="L169" s="66" t="s">
        <v>109</v>
      </c>
      <c r="M169" s="85">
        <v>2</v>
      </c>
      <c r="N169" s="15">
        <f t="shared" si="72"/>
        <v>0</v>
      </c>
      <c r="O169" s="78">
        <f t="shared" si="73"/>
        <v>0.8</v>
      </c>
      <c r="P169" s="78">
        <f t="shared" si="74"/>
        <v>0</v>
      </c>
      <c r="Q169" s="153">
        <f t="shared" si="75"/>
        <v>0</v>
      </c>
      <c r="R169" s="238"/>
    </row>
    <row r="170" spans="2:18" s="3" customFormat="1" ht="27.95" customHeight="1">
      <c r="B170" s="236"/>
      <c r="C170" s="241"/>
      <c r="D170" s="20"/>
      <c r="E170" s="21"/>
      <c r="F170" s="31"/>
      <c r="G170" s="14" t="s">
        <v>13</v>
      </c>
      <c r="H170" s="15">
        <v>0.4</v>
      </c>
      <c r="I170" s="16" t="s">
        <v>25</v>
      </c>
      <c r="J170" s="13" t="s">
        <v>3511</v>
      </c>
      <c r="K170" s="165" t="s">
        <v>28</v>
      </c>
      <c r="L170" s="13" t="s">
        <v>3453</v>
      </c>
      <c r="M170" s="85">
        <f>M169</f>
        <v>2</v>
      </c>
      <c r="N170" s="15">
        <f t="shared" si="72"/>
        <v>0.99</v>
      </c>
      <c r="O170" s="78">
        <f t="shared" si="73"/>
        <v>0</v>
      </c>
      <c r="P170" s="78">
        <f t="shared" si="74"/>
        <v>0.79200000000000004</v>
      </c>
      <c r="Q170" s="153">
        <f t="shared" si="75"/>
        <v>8.0000000000000071E-3</v>
      </c>
      <c r="R170" s="238"/>
    </row>
    <row r="171" spans="2:18" s="3" customFormat="1" ht="27.95" customHeight="1">
      <c r="B171" s="236"/>
      <c r="C171" s="241"/>
      <c r="D171" s="22"/>
      <c r="E171" s="23"/>
      <c r="F171" s="24"/>
      <c r="G171" s="14" t="s">
        <v>14</v>
      </c>
      <c r="H171" s="15">
        <v>0.2</v>
      </c>
      <c r="I171" s="16" t="s">
        <v>19</v>
      </c>
      <c r="J171" s="13" t="s">
        <v>80</v>
      </c>
      <c r="K171" s="165" t="s">
        <v>18</v>
      </c>
      <c r="L171" s="66" t="s">
        <v>109</v>
      </c>
      <c r="M171" s="85">
        <f>M170</f>
        <v>2</v>
      </c>
      <c r="N171" s="15">
        <f t="shared" si="72"/>
        <v>0</v>
      </c>
      <c r="O171" s="78">
        <f t="shared" si="73"/>
        <v>0.4</v>
      </c>
      <c r="P171" s="78">
        <f t="shared" si="74"/>
        <v>0</v>
      </c>
      <c r="Q171" s="153">
        <f t="shared" si="75"/>
        <v>0</v>
      </c>
      <c r="R171" s="238"/>
    </row>
    <row r="172" spans="2:18" s="3" customFormat="1" ht="27.95" customHeight="1">
      <c r="B172" s="236"/>
      <c r="C172" s="241"/>
      <c r="D172" s="17" t="s">
        <v>3515</v>
      </c>
      <c r="E172" s="18" t="s">
        <v>22</v>
      </c>
      <c r="F172" s="19" t="s">
        <v>3491</v>
      </c>
      <c r="G172" s="14" t="s">
        <v>12</v>
      </c>
      <c r="H172" s="15">
        <v>0.4</v>
      </c>
      <c r="I172" s="16" t="s">
        <v>19</v>
      </c>
      <c r="J172" s="13" t="s">
        <v>80</v>
      </c>
      <c r="K172" s="165" t="s">
        <v>18</v>
      </c>
      <c r="L172" s="66" t="s">
        <v>109</v>
      </c>
      <c r="M172" s="85">
        <v>2</v>
      </c>
      <c r="N172" s="15">
        <f t="shared" si="72"/>
        <v>0</v>
      </c>
      <c r="O172" s="78">
        <f t="shared" si="73"/>
        <v>0.8</v>
      </c>
      <c r="P172" s="78">
        <f t="shared" si="74"/>
        <v>0</v>
      </c>
      <c r="Q172" s="153">
        <f t="shared" si="75"/>
        <v>0</v>
      </c>
      <c r="R172" s="238"/>
    </row>
    <row r="173" spans="2:18" s="3" customFormat="1" ht="27.95" customHeight="1">
      <c r="B173" s="236"/>
      <c r="C173" s="241"/>
      <c r="D173" s="20"/>
      <c r="E173" s="21"/>
      <c r="F173" s="31"/>
      <c r="G173" s="14" t="s">
        <v>13</v>
      </c>
      <c r="H173" s="15">
        <v>0.4</v>
      </c>
      <c r="I173" s="16" t="s">
        <v>25</v>
      </c>
      <c r="J173" s="13" t="s">
        <v>3511</v>
      </c>
      <c r="K173" s="165" t="s">
        <v>28</v>
      </c>
      <c r="L173" s="13" t="s">
        <v>3453</v>
      </c>
      <c r="M173" s="85">
        <f>M172</f>
        <v>2</v>
      </c>
      <c r="N173" s="15">
        <f t="shared" si="72"/>
        <v>0.99</v>
      </c>
      <c r="O173" s="78">
        <f t="shared" si="73"/>
        <v>0</v>
      </c>
      <c r="P173" s="78">
        <f t="shared" si="74"/>
        <v>0.79200000000000004</v>
      </c>
      <c r="Q173" s="153">
        <f t="shared" si="75"/>
        <v>8.0000000000000071E-3</v>
      </c>
      <c r="R173" s="238"/>
    </row>
    <row r="174" spans="2:18" s="3" customFormat="1" ht="27.95" customHeight="1">
      <c r="B174" s="236"/>
      <c r="C174" s="241"/>
      <c r="D174" s="22"/>
      <c r="E174" s="23"/>
      <c r="F174" s="24"/>
      <c r="G174" s="14" t="s">
        <v>14</v>
      </c>
      <c r="H174" s="15">
        <v>0.2</v>
      </c>
      <c r="I174" s="16" t="s">
        <v>19</v>
      </c>
      <c r="J174" s="13" t="s">
        <v>80</v>
      </c>
      <c r="K174" s="165" t="s">
        <v>18</v>
      </c>
      <c r="L174" s="66" t="s">
        <v>109</v>
      </c>
      <c r="M174" s="85">
        <f>M173</f>
        <v>2</v>
      </c>
      <c r="N174" s="15">
        <f t="shared" si="72"/>
        <v>0</v>
      </c>
      <c r="O174" s="78">
        <f t="shared" si="73"/>
        <v>0.4</v>
      </c>
      <c r="P174" s="78">
        <f t="shared" si="74"/>
        <v>0</v>
      </c>
      <c r="Q174" s="153">
        <f t="shared" si="75"/>
        <v>0</v>
      </c>
      <c r="R174" s="238"/>
    </row>
    <row r="175" spans="2:18" s="3" customFormat="1" ht="27.95" customHeight="1">
      <c r="B175" s="236"/>
      <c r="C175" s="241"/>
      <c r="D175" s="17" t="s">
        <v>3516</v>
      </c>
      <c r="E175" s="18" t="s">
        <v>22</v>
      </c>
      <c r="F175" s="19" t="s">
        <v>3491</v>
      </c>
      <c r="G175" s="14" t="s">
        <v>12</v>
      </c>
      <c r="H175" s="15">
        <v>0.4</v>
      </c>
      <c r="I175" s="16" t="s">
        <v>19</v>
      </c>
      <c r="J175" s="13" t="s">
        <v>80</v>
      </c>
      <c r="K175" s="165" t="s">
        <v>18</v>
      </c>
      <c r="L175" s="66" t="s">
        <v>109</v>
      </c>
      <c r="M175" s="85">
        <v>2</v>
      </c>
      <c r="N175" s="15">
        <f t="shared" si="72"/>
        <v>0</v>
      </c>
      <c r="O175" s="78">
        <f t="shared" si="73"/>
        <v>0.8</v>
      </c>
      <c r="P175" s="78">
        <f t="shared" si="74"/>
        <v>0</v>
      </c>
      <c r="Q175" s="153">
        <f t="shared" si="75"/>
        <v>0</v>
      </c>
      <c r="R175" s="238"/>
    </row>
    <row r="176" spans="2:18" s="3" customFormat="1" ht="27.95" customHeight="1">
      <c r="B176" s="236"/>
      <c r="C176" s="241"/>
      <c r="D176" s="20"/>
      <c r="E176" s="21"/>
      <c r="F176" s="31"/>
      <c r="G176" s="14" t="s">
        <v>13</v>
      </c>
      <c r="H176" s="15">
        <v>0.4</v>
      </c>
      <c r="I176" s="16" t="s">
        <v>25</v>
      </c>
      <c r="J176" s="13" t="s">
        <v>3511</v>
      </c>
      <c r="K176" s="165" t="s">
        <v>28</v>
      </c>
      <c r="L176" s="13" t="s">
        <v>3453</v>
      </c>
      <c r="M176" s="85">
        <f>M175</f>
        <v>2</v>
      </c>
      <c r="N176" s="15">
        <f t="shared" si="72"/>
        <v>0.99</v>
      </c>
      <c r="O176" s="78">
        <f t="shared" si="73"/>
        <v>0</v>
      </c>
      <c r="P176" s="78">
        <f t="shared" si="74"/>
        <v>0.79200000000000004</v>
      </c>
      <c r="Q176" s="153">
        <f t="shared" si="75"/>
        <v>8.0000000000000071E-3</v>
      </c>
      <c r="R176" s="238"/>
    </row>
    <row r="177" spans="2:18" s="3" customFormat="1" ht="27.95" customHeight="1">
      <c r="B177" s="236"/>
      <c r="C177" s="241"/>
      <c r="D177" s="22"/>
      <c r="E177" s="23"/>
      <c r="F177" s="24"/>
      <c r="G177" s="14" t="s">
        <v>14</v>
      </c>
      <c r="H177" s="15">
        <v>0.2</v>
      </c>
      <c r="I177" s="16" t="s">
        <v>19</v>
      </c>
      <c r="J177" s="13" t="s">
        <v>80</v>
      </c>
      <c r="K177" s="165" t="s">
        <v>18</v>
      </c>
      <c r="L177" s="66" t="s">
        <v>109</v>
      </c>
      <c r="M177" s="85">
        <f>M176</f>
        <v>2</v>
      </c>
      <c r="N177" s="15">
        <f t="shared" si="72"/>
        <v>0</v>
      </c>
      <c r="O177" s="78">
        <f t="shared" si="73"/>
        <v>0.4</v>
      </c>
      <c r="P177" s="78">
        <f t="shared" si="74"/>
        <v>0</v>
      </c>
      <c r="Q177" s="153">
        <f t="shared" si="75"/>
        <v>0</v>
      </c>
      <c r="R177" s="238"/>
    </row>
    <row r="178" spans="2:18" s="3" customFormat="1" ht="27.95" customHeight="1">
      <c r="B178" s="236"/>
      <c r="C178" s="241"/>
      <c r="D178" s="17" t="s">
        <v>3517</v>
      </c>
      <c r="E178" s="18" t="s">
        <v>22</v>
      </c>
      <c r="F178" s="19" t="s">
        <v>3491</v>
      </c>
      <c r="G178" s="14" t="s">
        <v>12</v>
      </c>
      <c r="H178" s="15">
        <v>0.4</v>
      </c>
      <c r="I178" s="16" t="s">
        <v>19</v>
      </c>
      <c r="J178" s="13" t="s">
        <v>80</v>
      </c>
      <c r="K178" s="165" t="s">
        <v>18</v>
      </c>
      <c r="L178" s="66" t="s">
        <v>109</v>
      </c>
      <c r="M178" s="85">
        <v>2</v>
      </c>
      <c r="N178" s="15">
        <f t="shared" si="72"/>
        <v>0</v>
      </c>
      <c r="O178" s="78">
        <f t="shared" si="73"/>
        <v>0.8</v>
      </c>
      <c r="P178" s="78">
        <f t="shared" si="74"/>
        <v>0</v>
      </c>
      <c r="Q178" s="153">
        <f t="shared" si="75"/>
        <v>0</v>
      </c>
      <c r="R178" s="238"/>
    </row>
    <row r="179" spans="2:18" s="3" customFormat="1" ht="27.95" customHeight="1">
      <c r="B179" s="236"/>
      <c r="C179" s="241"/>
      <c r="D179" s="20"/>
      <c r="E179" s="21"/>
      <c r="F179" s="31"/>
      <c r="G179" s="14" t="s">
        <v>13</v>
      </c>
      <c r="H179" s="15">
        <v>0.4</v>
      </c>
      <c r="I179" s="16" t="s">
        <v>25</v>
      </c>
      <c r="J179" s="13" t="s">
        <v>3511</v>
      </c>
      <c r="K179" s="165" t="s">
        <v>28</v>
      </c>
      <c r="L179" s="13" t="s">
        <v>3453</v>
      </c>
      <c r="M179" s="85">
        <f>M178</f>
        <v>2</v>
      </c>
      <c r="N179" s="15">
        <f t="shared" si="72"/>
        <v>0.99</v>
      </c>
      <c r="O179" s="78">
        <f t="shared" si="73"/>
        <v>0</v>
      </c>
      <c r="P179" s="78">
        <f t="shared" si="74"/>
        <v>0.79200000000000004</v>
      </c>
      <c r="Q179" s="153">
        <f t="shared" si="75"/>
        <v>8.0000000000000071E-3</v>
      </c>
      <c r="R179" s="238"/>
    </row>
    <row r="180" spans="2:18" s="3" customFormat="1" ht="27.95" customHeight="1">
      <c r="B180" s="236"/>
      <c r="C180" s="241"/>
      <c r="D180" s="22"/>
      <c r="E180" s="23"/>
      <c r="F180" s="24"/>
      <c r="G180" s="14" t="s">
        <v>14</v>
      </c>
      <c r="H180" s="15">
        <v>0.2</v>
      </c>
      <c r="I180" s="16" t="s">
        <v>19</v>
      </c>
      <c r="J180" s="13" t="s">
        <v>80</v>
      </c>
      <c r="K180" s="165" t="s">
        <v>18</v>
      </c>
      <c r="L180" s="66" t="s">
        <v>109</v>
      </c>
      <c r="M180" s="85">
        <f>M179</f>
        <v>2</v>
      </c>
      <c r="N180" s="15">
        <f t="shared" si="72"/>
        <v>0</v>
      </c>
      <c r="O180" s="78">
        <f t="shared" si="73"/>
        <v>0.4</v>
      </c>
      <c r="P180" s="78">
        <f t="shared" si="74"/>
        <v>0</v>
      </c>
      <c r="Q180" s="153">
        <f t="shared" si="75"/>
        <v>0</v>
      </c>
      <c r="R180" s="382"/>
    </row>
    <row r="181" spans="2:18" s="3" customFormat="1" ht="27.95" customHeight="1">
      <c r="B181" s="236"/>
      <c r="C181" s="241"/>
      <c r="D181" s="17" t="s">
        <v>3518</v>
      </c>
      <c r="E181" s="18" t="s">
        <v>22</v>
      </c>
      <c r="F181" s="19" t="s">
        <v>3491</v>
      </c>
      <c r="G181" s="14" t="s">
        <v>12</v>
      </c>
      <c r="H181" s="15">
        <v>0.4</v>
      </c>
      <c r="I181" s="16" t="s">
        <v>19</v>
      </c>
      <c r="J181" s="13" t="s">
        <v>80</v>
      </c>
      <c r="K181" s="165" t="s">
        <v>18</v>
      </c>
      <c r="L181" s="66" t="s">
        <v>109</v>
      </c>
      <c r="M181" s="85">
        <v>2</v>
      </c>
      <c r="N181" s="15">
        <f t="shared" ref="N181:N189" si="76">IF(K181="Detected", 0.99,0)</f>
        <v>0</v>
      </c>
      <c r="O181" s="78">
        <f t="shared" ref="O181:O189" si="77">IF(I181="Safe", M181*H181,0)</f>
        <v>0.8</v>
      </c>
      <c r="P181" s="78">
        <f t="shared" ref="P181:P189" si="78">IF(I181="Dangerous",M181*H181*N181,0)</f>
        <v>0</v>
      </c>
      <c r="Q181" s="153">
        <f t="shared" ref="Q181:Q189" si="79">IF(P181=0,0,M181*H181*(1-N181))</f>
        <v>0</v>
      </c>
      <c r="R181" s="382"/>
    </row>
    <row r="182" spans="2:18" s="3" customFormat="1" ht="27.95" customHeight="1">
      <c r="B182" s="236"/>
      <c r="C182" s="241"/>
      <c r="D182" s="20"/>
      <c r="E182" s="21"/>
      <c r="F182" s="31"/>
      <c r="G182" s="14" t="s">
        <v>13</v>
      </c>
      <c r="H182" s="15">
        <v>0.4</v>
      </c>
      <c r="I182" s="16" t="s">
        <v>25</v>
      </c>
      <c r="J182" s="13" t="s">
        <v>3511</v>
      </c>
      <c r="K182" s="165" t="s">
        <v>28</v>
      </c>
      <c r="L182" s="13" t="s">
        <v>3453</v>
      </c>
      <c r="M182" s="85">
        <f>M181</f>
        <v>2</v>
      </c>
      <c r="N182" s="15">
        <f t="shared" si="76"/>
        <v>0.99</v>
      </c>
      <c r="O182" s="78">
        <f t="shared" si="77"/>
        <v>0</v>
      </c>
      <c r="P182" s="78">
        <f t="shared" si="78"/>
        <v>0.79200000000000004</v>
      </c>
      <c r="Q182" s="153">
        <f t="shared" si="79"/>
        <v>8.0000000000000071E-3</v>
      </c>
      <c r="R182" s="382"/>
    </row>
    <row r="183" spans="2:18" s="3" customFormat="1" ht="27.95" customHeight="1">
      <c r="B183" s="236"/>
      <c r="C183" s="241"/>
      <c r="D183" s="22"/>
      <c r="E183" s="23"/>
      <c r="F183" s="24"/>
      <c r="G183" s="14" t="s">
        <v>14</v>
      </c>
      <c r="H183" s="15">
        <v>0.2</v>
      </c>
      <c r="I183" s="16" t="s">
        <v>19</v>
      </c>
      <c r="J183" s="13" t="s">
        <v>80</v>
      </c>
      <c r="K183" s="165" t="s">
        <v>18</v>
      </c>
      <c r="L183" s="66" t="s">
        <v>109</v>
      </c>
      <c r="M183" s="85">
        <f>M182</f>
        <v>2</v>
      </c>
      <c r="N183" s="15">
        <f t="shared" si="76"/>
        <v>0</v>
      </c>
      <c r="O183" s="78">
        <f t="shared" si="77"/>
        <v>0.4</v>
      </c>
      <c r="P183" s="78">
        <f t="shared" si="78"/>
        <v>0</v>
      </c>
      <c r="Q183" s="153">
        <f t="shared" si="79"/>
        <v>0</v>
      </c>
      <c r="R183" s="382"/>
    </row>
    <row r="184" spans="2:18" s="3" customFormat="1" ht="27.95" customHeight="1">
      <c r="B184" s="236"/>
      <c r="C184" s="241"/>
      <c r="D184" s="17" t="s">
        <v>128</v>
      </c>
      <c r="E184" s="18" t="s">
        <v>97</v>
      </c>
      <c r="F184" s="19" t="s">
        <v>1293</v>
      </c>
      <c r="G184" s="163" t="s">
        <v>12</v>
      </c>
      <c r="H184" s="15">
        <v>0.8</v>
      </c>
      <c r="I184" s="16" t="s">
        <v>25</v>
      </c>
      <c r="J184" s="13" t="s">
        <v>3511</v>
      </c>
      <c r="K184" s="165" t="s">
        <v>28</v>
      </c>
      <c r="L184" s="13" t="s">
        <v>3453</v>
      </c>
      <c r="M184" s="85">
        <v>3</v>
      </c>
      <c r="N184" s="15">
        <f t="shared" si="76"/>
        <v>0.99</v>
      </c>
      <c r="O184" s="78">
        <f t="shared" si="77"/>
        <v>0</v>
      </c>
      <c r="P184" s="78">
        <f t="shared" si="78"/>
        <v>2.3760000000000003</v>
      </c>
      <c r="Q184" s="153">
        <f t="shared" si="79"/>
        <v>2.4000000000000025E-2</v>
      </c>
      <c r="R184" s="113"/>
    </row>
    <row r="185" spans="2:18" s="3" customFormat="1" ht="27.95" customHeight="1">
      <c r="B185" s="236"/>
      <c r="C185" s="241"/>
      <c r="D185" s="20"/>
      <c r="E185" s="21"/>
      <c r="F185" s="31"/>
      <c r="G185" s="163" t="s">
        <v>13</v>
      </c>
      <c r="H185" s="15">
        <v>0.1</v>
      </c>
      <c r="I185" s="16" t="s">
        <v>19</v>
      </c>
      <c r="J185" s="13" t="s">
        <v>80</v>
      </c>
      <c r="K185" s="165" t="s">
        <v>18</v>
      </c>
      <c r="L185" s="66" t="s">
        <v>109</v>
      </c>
      <c r="M185" s="85">
        <f>M184</f>
        <v>3</v>
      </c>
      <c r="N185" s="15">
        <f t="shared" si="76"/>
        <v>0</v>
      </c>
      <c r="O185" s="78">
        <f t="shared" si="77"/>
        <v>0.30000000000000004</v>
      </c>
      <c r="P185" s="78">
        <f t="shared" si="78"/>
        <v>0</v>
      </c>
      <c r="Q185" s="153">
        <f t="shared" si="79"/>
        <v>0</v>
      </c>
      <c r="R185" s="113"/>
    </row>
    <row r="186" spans="2:18" s="3" customFormat="1" ht="27.95" customHeight="1">
      <c r="B186" s="236"/>
      <c r="C186" s="241"/>
      <c r="D186" s="20"/>
      <c r="E186" s="21"/>
      <c r="F186" s="31"/>
      <c r="G186" s="163" t="s">
        <v>55</v>
      </c>
      <c r="H186" s="15">
        <v>0.1</v>
      </c>
      <c r="I186" s="16" t="s">
        <v>19</v>
      </c>
      <c r="J186" s="13" t="s">
        <v>80</v>
      </c>
      <c r="K186" s="165" t="s">
        <v>18</v>
      </c>
      <c r="L186" s="66" t="s">
        <v>109</v>
      </c>
      <c r="M186" s="85">
        <f>M185</f>
        <v>3</v>
      </c>
      <c r="N186" s="15">
        <f t="shared" si="76"/>
        <v>0</v>
      </c>
      <c r="O186" s="78">
        <f t="shared" si="77"/>
        <v>0.30000000000000004</v>
      </c>
      <c r="P186" s="78">
        <f t="shared" si="78"/>
        <v>0</v>
      </c>
      <c r="Q186" s="153">
        <f t="shared" si="79"/>
        <v>0</v>
      </c>
      <c r="R186" s="113"/>
    </row>
    <row r="187" spans="2:18" s="3" customFormat="1" ht="27.95" customHeight="1">
      <c r="B187" s="236"/>
      <c r="C187" s="241"/>
      <c r="D187" s="17" t="s">
        <v>3559</v>
      </c>
      <c r="E187" s="18" t="s">
        <v>22</v>
      </c>
      <c r="F187" s="19" t="s">
        <v>3520</v>
      </c>
      <c r="G187" s="14" t="s">
        <v>12</v>
      </c>
      <c r="H187" s="15">
        <v>0.4</v>
      </c>
      <c r="I187" s="16" t="s">
        <v>19</v>
      </c>
      <c r="J187" s="13" t="s">
        <v>80</v>
      </c>
      <c r="K187" s="165" t="s">
        <v>18</v>
      </c>
      <c r="L187" s="66" t="s">
        <v>109</v>
      </c>
      <c r="M187" s="85">
        <v>2</v>
      </c>
      <c r="N187" s="15">
        <f t="shared" si="76"/>
        <v>0</v>
      </c>
      <c r="O187" s="78">
        <f t="shared" si="77"/>
        <v>0.8</v>
      </c>
      <c r="P187" s="78">
        <f t="shared" si="78"/>
        <v>0</v>
      </c>
      <c r="Q187" s="153">
        <f t="shared" si="79"/>
        <v>0</v>
      </c>
      <c r="R187" s="113"/>
    </row>
    <row r="188" spans="2:18" s="3" customFormat="1" ht="27.95" customHeight="1">
      <c r="B188" s="236"/>
      <c r="C188" s="241"/>
      <c r="D188" s="20"/>
      <c r="E188" s="21"/>
      <c r="F188" s="31"/>
      <c r="G188" s="14" t="s">
        <v>13</v>
      </c>
      <c r="H188" s="15">
        <v>0.4</v>
      </c>
      <c r="I188" s="16" t="s">
        <v>25</v>
      </c>
      <c r="J188" s="13" t="s">
        <v>3511</v>
      </c>
      <c r="K188" s="165" t="s">
        <v>28</v>
      </c>
      <c r="L188" s="13" t="s">
        <v>3453</v>
      </c>
      <c r="M188" s="85">
        <f>M187</f>
        <v>2</v>
      </c>
      <c r="N188" s="15">
        <f t="shared" si="76"/>
        <v>0.99</v>
      </c>
      <c r="O188" s="78">
        <f t="shared" si="77"/>
        <v>0</v>
      </c>
      <c r="P188" s="78">
        <f t="shared" si="78"/>
        <v>0.79200000000000004</v>
      </c>
      <c r="Q188" s="153">
        <f t="shared" si="79"/>
        <v>8.0000000000000071E-3</v>
      </c>
      <c r="R188" s="113"/>
    </row>
    <row r="189" spans="2:18" s="3" customFormat="1" ht="27.95" customHeight="1">
      <c r="B189" s="236"/>
      <c r="C189" s="241"/>
      <c r="D189" s="22"/>
      <c r="E189" s="23"/>
      <c r="F189" s="24"/>
      <c r="G189" s="14" t="s">
        <v>14</v>
      </c>
      <c r="H189" s="15">
        <v>0.2</v>
      </c>
      <c r="I189" s="16" t="s">
        <v>19</v>
      </c>
      <c r="J189" s="13" t="s">
        <v>80</v>
      </c>
      <c r="K189" s="165" t="s">
        <v>18</v>
      </c>
      <c r="L189" s="66" t="s">
        <v>109</v>
      </c>
      <c r="M189" s="85">
        <f>M188</f>
        <v>2</v>
      </c>
      <c r="N189" s="15">
        <f t="shared" si="76"/>
        <v>0</v>
      </c>
      <c r="O189" s="78">
        <f t="shared" si="77"/>
        <v>0.4</v>
      </c>
      <c r="P189" s="78">
        <f t="shared" si="78"/>
        <v>0</v>
      </c>
      <c r="Q189" s="153">
        <f t="shared" si="79"/>
        <v>0</v>
      </c>
      <c r="R189" s="113"/>
    </row>
    <row r="190" spans="2:18" s="3" customFormat="1" ht="27.95" customHeight="1">
      <c r="B190" s="236"/>
      <c r="C190" s="241"/>
      <c r="D190" s="17" t="s">
        <v>3519</v>
      </c>
      <c r="E190" s="18" t="s">
        <v>22</v>
      </c>
      <c r="F190" s="19" t="s">
        <v>3465</v>
      </c>
      <c r="G190" s="14" t="s">
        <v>12</v>
      </c>
      <c r="H190" s="15">
        <v>0.4</v>
      </c>
      <c r="I190" s="16" t="s">
        <v>19</v>
      </c>
      <c r="J190" s="13" t="s">
        <v>80</v>
      </c>
      <c r="K190" s="165" t="s">
        <v>18</v>
      </c>
      <c r="L190" s="66" t="s">
        <v>109</v>
      </c>
      <c r="M190" s="85">
        <v>2</v>
      </c>
      <c r="N190" s="15">
        <f t="shared" ref="N190:N366" si="80">IF(K190="Detected", 0.99,0)</f>
        <v>0</v>
      </c>
      <c r="O190" s="78">
        <f t="shared" ref="O190:O366" si="81">IF(I190="Safe", M190*H190,0)</f>
        <v>0.8</v>
      </c>
      <c r="P190" s="78">
        <f t="shared" ref="P190:P366" si="82">IF(I190="Dangerous",M190*H190*N190,0)</f>
        <v>0</v>
      </c>
      <c r="Q190" s="153">
        <f t="shared" ref="Q190:Q366" si="83">IF(P190=0,0,M190*H190*(1-N190))</f>
        <v>0</v>
      </c>
      <c r="R190" s="113"/>
    </row>
    <row r="191" spans="2:18" s="3" customFormat="1" ht="27.95" customHeight="1">
      <c r="B191" s="236"/>
      <c r="C191" s="241"/>
      <c r="D191" s="20"/>
      <c r="E191" s="21"/>
      <c r="F191" s="31"/>
      <c r="G191" s="14" t="s">
        <v>13</v>
      </c>
      <c r="H191" s="15">
        <v>0.4</v>
      </c>
      <c r="I191" s="16" t="s">
        <v>25</v>
      </c>
      <c r="J191" s="13" t="s">
        <v>3511</v>
      </c>
      <c r="K191" s="165" t="s">
        <v>28</v>
      </c>
      <c r="L191" s="13" t="s">
        <v>3453</v>
      </c>
      <c r="M191" s="85">
        <f>M190</f>
        <v>2</v>
      </c>
      <c r="N191" s="15">
        <f t="shared" si="80"/>
        <v>0.99</v>
      </c>
      <c r="O191" s="78">
        <f t="shared" si="81"/>
        <v>0</v>
      </c>
      <c r="P191" s="78">
        <f t="shared" si="82"/>
        <v>0.79200000000000004</v>
      </c>
      <c r="Q191" s="153">
        <f t="shared" si="83"/>
        <v>8.0000000000000071E-3</v>
      </c>
      <c r="R191" s="113"/>
    </row>
    <row r="192" spans="2:18" s="3" customFormat="1" ht="27.95" customHeight="1">
      <c r="B192" s="236"/>
      <c r="C192" s="241"/>
      <c r="D192" s="22"/>
      <c r="E192" s="23"/>
      <c r="F192" s="24"/>
      <c r="G192" s="14" t="s">
        <v>14</v>
      </c>
      <c r="H192" s="15">
        <v>0.2</v>
      </c>
      <c r="I192" s="16" t="s">
        <v>19</v>
      </c>
      <c r="J192" s="13" t="s">
        <v>80</v>
      </c>
      <c r="K192" s="165" t="s">
        <v>18</v>
      </c>
      <c r="L192" s="66" t="s">
        <v>109</v>
      </c>
      <c r="M192" s="85">
        <f>M191</f>
        <v>2</v>
      </c>
      <c r="N192" s="15">
        <f t="shared" si="80"/>
        <v>0</v>
      </c>
      <c r="O192" s="78">
        <f t="shared" si="81"/>
        <v>0.4</v>
      </c>
      <c r="P192" s="78">
        <f t="shared" si="82"/>
        <v>0</v>
      </c>
      <c r="Q192" s="153">
        <f t="shared" si="83"/>
        <v>0</v>
      </c>
      <c r="R192" s="113"/>
    </row>
    <row r="193" spans="2:18" s="3" customFormat="1" ht="27.95" customHeight="1">
      <c r="B193" s="236"/>
      <c r="C193" s="241"/>
      <c r="D193" s="17" t="s">
        <v>3533</v>
      </c>
      <c r="E193" s="18" t="s">
        <v>22</v>
      </c>
      <c r="F193" s="19" t="s">
        <v>3539</v>
      </c>
      <c r="G193" s="14" t="s">
        <v>12</v>
      </c>
      <c r="H193" s="15">
        <v>0.4</v>
      </c>
      <c r="I193" s="16" t="s">
        <v>19</v>
      </c>
      <c r="J193" s="13" t="s">
        <v>80</v>
      </c>
      <c r="K193" s="165" t="s">
        <v>18</v>
      </c>
      <c r="L193" s="66" t="s">
        <v>109</v>
      </c>
      <c r="M193" s="85">
        <v>2</v>
      </c>
      <c r="N193" s="15">
        <f t="shared" si="80"/>
        <v>0</v>
      </c>
      <c r="O193" s="78">
        <f t="shared" si="81"/>
        <v>0.8</v>
      </c>
      <c r="P193" s="78">
        <f t="shared" si="82"/>
        <v>0</v>
      </c>
      <c r="Q193" s="153">
        <f t="shared" si="83"/>
        <v>0</v>
      </c>
      <c r="R193" s="113"/>
    </row>
    <row r="194" spans="2:18" s="3" customFormat="1" ht="27.95" customHeight="1">
      <c r="B194" s="236"/>
      <c r="C194" s="241"/>
      <c r="D194" s="20"/>
      <c r="E194" s="21"/>
      <c r="F194" s="31"/>
      <c r="G194" s="14" t="s">
        <v>13</v>
      </c>
      <c r="H194" s="15">
        <v>0.4</v>
      </c>
      <c r="I194" s="16" t="s">
        <v>25</v>
      </c>
      <c r="J194" s="13" t="s">
        <v>3540</v>
      </c>
      <c r="K194" s="165" t="s">
        <v>28</v>
      </c>
      <c r="L194" s="13" t="s">
        <v>3453</v>
      </c>
      <c r="M194" s="85">
        <f>M193</f>
        <v>2</v>
      </c>
      <c r="N194" s="15">
        <f t="shared" si="80"/>
        <v>0.99</v>
      </c>
      <c r="O194" s="78">
        <f t="shared" si="81"/>
        <v>0</v>
      </c>
      <c r="P194" s="78">
        <f t="shared" si="82"/>
        <v>0.79200000000000004</v>
      </c>
      <c r="Q194" s="153">
        <f t="shared" si="83"/>
        <v>8.0000000000000071E-3</v>
      </c>
      <c r="R194" s="113"/>
    </row>
    <row r="195" spans="2:18" s="3" customFormat="1" ht="27.95" customHeight="1">
      <c r="B195" s="236"/>
      <c r="C195" s="241"/>
      <c r="D195" s="22"/>
      <c r="E195" s="23"/>
      <c r="F195" s="24"/>
      <c r="G195" s="14" t="s">
        <v>14</v>
      </c>
      <c r="H195" s="15">
        <v>0.2</v>
      </c>
      <c r="I195" s="16" t="s">
        <v>19</v>
      </c>
      <c r="J195" s="13" t="s">
        <v>80</v>
      </c>
      <c r="K195" s="165" t="s">
        <v>18</v>
      </c>
      <c r="L195" s="66" t="s">
        <v>109</v>
      </c>
      <c r="M195" s="85">
        <f>M194</f>
        <v>2</v>
      </c>
      <c r="N195" s="15">
        <f t="shared" si="80"/>
        <v>0</v>
      </c>
      <c r="O195" s="78">
        <f t="shared" si="81"/>
        <v>0.4</v>
      </c>
      <c r="P195" s="78">
        <f t="shared" si="82"/>
        <v>0</v>
      </c>
      <c r="Q195" s="153">
        <f t="shared" si="83"/>
        <v>0</v>
      </c>
      <c r="R195" s="113"/>
    </row>
    <row r="196" spans="2:18" s="3" customFormat="1" ht="27.95" customHeight="1">
      <c r="B196" s="236"/>
      <c r="C196" s="241"/>
      <c r="D196" s="17" t="s">
        <v>3534</v>
      </c>
      <c r="E196" s="18" t="s">
        <v>22</v>
      </c>
      <c r="F196" s="19" t="s">
        <v>3485</v>
      </c>
      <c r="G196" s="14" t="s">
        <v>12</v>
      </c>
      <c r="H196" s="15">
        <v>0.4</v>
      </c>
      <c r="I196" s="16" t="s">
        <v>19</v>
      </c>
      <c r="J196" s="13" t="s">
        <v>80</v>
      </c>
      <c r="K196" s="165" t="s">
        <v>18</v>
      </c>
      <c r="L196" s="66" t="s">
        <v>109</v>
      </c>
      <c r="M196" s="85">
        <v>2</v>
      </c>
      <c r="N196" s="15">
        <f t="shared" si="80"/>
        <v>0</v>
      </c>
      <c r="O196" s="78">
        <f t="shared" si="81"/>
        <v>0.8</v>
      </c>
      <c r="P196" s="78">
        <f t="shared" si="82"/>
        <v>0</v>
      </c>
      <c r="Q196" s="153">
        <f t="shared" si="83"/>
        <v>0</v>
      </c>
      <c r="R196" s="113"/>
    </row>
    <row r="197" spans="2:18" s="3" customFormat="1" ht="27.95" customHeight="1">
      <c r="B197" s="236"/>
      <c r="C197" s="241"/>
      <c r="D197" s="20"/>
      <c r="E197" s="21"/>
      <c r="F197" s="31"/>
      <c r="G197" s="14" t="s">
        <v>13</v>
      </c>
      <c r="H197" s="15">
        <v>0.4</v>
      </c>
      <c r="I197" s="16" t="s">
        <v>25</v>
      </c>
      <c r="J197" s="13" t="s">
        <v>3540</v>
      </c>
      <c r="K197" s="165" t="s">
        <v>28</v>
      </c>
      <c r="L197" s="13" t="s">
        <v>3453</v>
      </c>
      <c r="M197" s="85">
        <f>M196</f>
        <v>2</v>
      </c>
      <c r="N197" s="15">
        <f t="shared" si="80"/>
        <v>0.99</v>
      </c>
      <c r="O197" s="78">
        <f t="shared" si="81"/>
        <v>0</v>
      </c>
      <c r="P197" s="78">
        <f t="shared" si="82"/>
        <v>0.79200000000000004</v>
      </c>
      <c r="Q197" s="153">
        <f t="shared" si="83"/>
        <v>8.0000000000000071E-3</v>
      </c>
      <c r="R197" s="113"/>
    </row>
    <row r="198" spans="2:18" s="3" customFormat="1" ht="27.95" customHeight="1">
      <c r="B198" s="236"/>
      <c r="C198" s="241"/>
      <c r="D198" s="22"/>
      <c r="E198" s="23"/>
      <c r="F198" s="24"/>
      <c r="G198" s="14" t="s">
        <v>14</v>
      </c>
      <c r="H198" s="15">
        <v>0.2</v>
      </c>
      <c r="I198" s="16" t="s">
        <v>19</v>
      </c>
      <c r="J198" s="13" t="s">
        <v>80</v>
      </c>
      <c r="K198" s="165" t="s">
        <v>18</v>
      </c>
      <c r="L198" s="66" t="s">
        <v>109</v>
      </c>
      <c r="M198" s="85">
        <f>M197</f>
        <v>2</v>
      </c>
      <c r="N198" s="15">
        <f t="shared" si="80"/>
        <v>0</v>
      </c>
      <c r="O198" s="78">
        <f t="shared" si="81"/>
        <v>0.4</v>
      </c>
      <c r="P198" s="78">
        <f t="shared" si="82"/>
        <v>0</v>
      </c>
      <c r="Q198" s="153">
        <f t="shared" si="83"/>
        <v>0</v>
      </c>
      <c r="R198" s="113"/>
    </row>
    <row r="199" spans="2:18" s="3" customFormat="1" ht="27.95" customHeight="1">
      <c r="B199" s="236"/>
      <c r="C199" s="241"/>
      <c r="D199" s="17" t="s">
        <v>3535</v>
      </c>
      <c r="E199" s="18" t="s">
        <v>22</v>
      </c>
      <c r="F199" s="19" t="s">
        <v>3485</v>
      </c>
      <c r="G199" s="14" t="s">
        <v>12</v>
      </c>
      <c r="H199" s="15">
        <v>0.4</v>
      </c>
      <c r="I199" s="16" t="s">
        <v>19</v>
      </c>
      <c r="J199" s="13" t="s">
        <v>80</v>
      </c>
      <c r="K199" s="165" t="s">
        <v>18</v>
      </c>
      <c r="L199" s="66" t="s">
        <v>109</v>
      </c>
      <c r="M199" s="85">
        <v>2</v>
      </c>
      <c r="N199" s="15">
        <f t="shared" si="80"/>
        <v>0</v>
      </c>
      <c r="O199" s="78">
        <f t="shared" si="81"/>
        <v>0.8</v>
      </c>
      <c r="P199" s="78">
        <f t="shared" si="82"/>
        <v>0</v>
      </c>
      <c r="Q199" s="153">
        <f t="shared" si="83"/>
        <v>0</v>
      </c>
      <c r="R199" s="113"/>
    </row>
    <row r="200" spans="2:18" s="3" customFormat="1" ht="27.95" customHeight="1">
      <c r="B200" s="236"/>
      <c r="C200" s="241"/>
      <c r="D200" s="20"/>
      <c r="E200" s="21"/>
      <c r="F200" s="31"/>
      <c r="G200" s="14" t="s">
        <v>13</v>
      </c>
      <c r="H200" s="15">
        <v>0.4</v>
      </c>
      <c r="I200" s="16" t="s">
        <v>25</v>
      </c>
      <c r="J200" s="13" t="s">
        <v>3540</v>
      </c>
      <c r="K200" s="165" t="s">
        <v>28</v>
      </c>
      <c r="L200" s="13" t="s">
        <v>3453</v>
      </c>
      <c r="M200" s="85">
        <f>M199</f>
        <v>2</v>
      </c>
      <c r="N200" s="15">
        <f t="shared" si="80"/>
        <v>0.99</v>
      </c>
      <c r="O200" s="78">
        <f t="shared" si="81"/>
        <v>0</v>
      </c>
      <c r="P200" s="78">
        <f t="shared" si="82"/>
        <v>0.79200000000000004</v>
      </c>
      <c r="Q200" s="153">
        <f t="shared" si="83"/>
        <v>8.0000000000000071E-3</v>
      </c>
      <c r="R200" s="113"/>
    </row>
    <row r="201" spans="2:18" s="3" customFormat="1" ht="27.95" customHeight="1">
      <c r="B201" s="236"/>
      <c r="C201" s="241"/>
      <c r="D201" s="22"/>
      <c r="E201" s="23"/>
      <c r="F201" s="24"/>
      <c r="G201" s="14" t="s">
        <v>14</v>
      </c>
      <c r="H201" s="15">
        <v>0.2</v>
      </c>
      <c r="I201" s="16" t="s">
        <v>19</v>
      </c>
      <c r="J201" s="13" t="s">
        <v>80</v>
      </c>
      <c r="K201" s="165" t="s">
        <v>18</v>
      </c>
      <c r="L201" s="66" t="s">
        <v>109</v>
      </c>
      <c r="M201" s="85">
        <f>M200</f>
        <v>2</v>
      </c>
      <c r="N201" s="15">
        <f t="shared" si="80"/>
        <v>0</v>
      </c>
      <c r="O201" s="78">
        <f t="shared" si="81"/>
        <v>0.4</v>
      </c>
      <c r="P201" s="78">
        <f t="shared" si="82"/>
        <v>0</v>
      </c>
      <c r="Q201" s="153">
        <f t="shared" si="83"/>
        <v>0</v>
      </c>
      <c r="R201" s="113"/>
    </row>
    <row r="202" spans="2:18" s="3" customFormat="1" ht="27.95" customHeight="1">
      <c r="B202" s="236"/>
      <c r="C202" s="241"/>
      <c r="D202" s="17" t="s">
        <v>3536</v>
      </c>
      <c r="E202" s="18" t="s">
        <v>22</v>
      </c>
      <c r="F202" s="19" t="s">
        <v>3491</v>
      </c>
      <c r="G202" s="14" t="s">
        <v>12</v>
      </c>
      <c r="H202" s="15">
        <v>0.4</v>
      </c>
      <c r="I202" s="16" t="s">
        <v>19</v>
      </c>
      <c r="J202" s="13" t="s">
        <v>80</v>
      </c>
      <c r="K202" s="165" t="s">
        <v>18</v>
      </c>
      <c r="L202" s="66" t="s">
        <v>109</v>
      </c>
      <c r="M202" s="85">
        <v>2</v>
      </c>
      <c r="N202" s="15">
        <f t="shared" si="80"/>
        <v>0</v>
      </c>
      <c r="O202" s="78">
        <f t="shared" si="81"/>
        <v>0.8</v>
      </c>
      <c r="P202" s="78">
        <f t="shared" si="82"/>
        <v>0</v>
      </c>
      <c r="Q202" s="153">
        <f t="shared" si="83"/>
        <v>0</v>
      </c>
      <c r="R202" s="113"/>
    </row>
    <row r="203" spans="2:18" s="3" customFormat="1" ht="27.95" customHeight="1">
      <c r="B203" s="236"/>
      <c r="C203" s="241"/>
      <c r="D203" s="20"/>
      <c r="E203" s="21"/>
      <c r="F203" s="31"/>
      <c r="G203" s="14" t="s">
        <v>13</v>
      </c>
      <c r="H203" s="15">
        <v>0.4</v>
      </c>
      <c r="I203" s="16" t="s">
        <v>25</v>
      </c>
      <c r="J203" s="13" t="s">
        <v>3540</v>
      </c>
      <c r="K203" s="165" t="s">
        <v>28</v>
      </c>
      <c r="L203" s="13" t="s">
        <v>3453</v>
      </c>
      <c r="M203" s="85">
        <f>M202</f>
        <v>2</v>
      </c>
      <c r="N203" s="15">
        <f t="shared" si="80"/>
        <v>0.99</v>
      </c>
      <c r="O203" s="78">
        <f t="shared" si="81"/>
        <v>0</v>
      </c>
      <c r="P203" s="78">
        <f t="shared" si="82"/>
        <v>0.79200000000000004</v>
      </c>
      <c r="Q203" s="153">
        <f t="shared" si="83"/>
        <v>8.0000000000000071E-3</v>
      </c>
      <c r="R203" s="113"/>
    </row>
    <row r="204" spans="2:18" s="3" customFormat="1" ht="27.95" customHeight="1">
      <c r="B204" s="236"/>
      <c r="C204" s="241"/>
      <c r="D204" s="22"/>
      <c r="E204" s="23"/>
      <c r="F204" s="24"/>
      <c r="G204" s="14" t="s">
        <v>14</v>
      </c>
      <c r="H204" s="15">
        <v>0.2</v>
      </c>
      <c r="I204" s="16" t="s">
        <v>19</v>
      </c>
      <c r="J204" s="13" t="s">
        <v>80</v>
      </c>
      <c r="K204" s="165" t="s">
        <v>18</v>
      </c>
      <c r="L204" s="66" t="s">
        <v>109</v>
      </c>
      <c r="M204" s="85">
        <f>M203</f>
        <v>2</v>
      </c>
      <c r="N204" s="15">
        <f t="shared" si="80"/>
        <v>0</v>
      </c>
      <c r="O204" s="78">
        <f t="shared" si="81"/>
        <v>0.4</v>
      </c>
      <c r="P204" s="78">
        <f t="shared" si="82"/>
        <v>0</v>
      </c>
      <c r="Q204" s="153">
        <f t="shared" si="83"/>
        <v>0</v>
      </c>
      <c r="R204" s="113"/>
    </row>
    <row r="205" spans="2:18" s="3" customFormat="1" ht="27.95" customHeight="1">
      <c r="B205" s="236"/>
      <c r="C205" s="241"/>
      <c r="D205" s="17" t="s">
        <v>3537</v>
      </c>
      <c r="E205" s="18" t="s">
        <v>22</v>
      </c>
      <c r="F205" s="19" t="s">
        <v>3491</v>
      </c>
      <c r="G205" s="14" t="s">
        <v>12</v>
      </c>
      <c r="H205" s="15">
        <v>0.4</v>
      </c>
      <c r="I205" s="16" t="s">
        <v>19</v>
      </c>
      <c r="J205" s="13" t="s">
        <v>80</v>
      </c>
      <c r="K205" s="165" t="s">
        <v>18</v>
      </c>
      <c r="L205" s="66" t="s">
        <v>109</v>
      </c>
      <c r="M205" s="85">
        <v>2</v>
      </c>
      <c r="N205" s="15">
        <f t="shared" si="80"/>
        <v>0</v>
      </c>
      <c r="O205" s="78">
        <f t="shared" si="81"/>
        <v>0.8</v>
      </c>
      <c r="P205" s="78">
        <f t="shared" si="82"/>
        <v>0</v>
      </c>
      <c r="Q205" s="153">
        <f t="shared" si="83"/>
        <v>0</v>
      </c>
      <c r="R205" s="113"/>
    </row>
    <row r="206" spans="2:18" s="3" customFormat="1" ht="27.95" customHeight="1">
      <c r="B206" s="236"/>
      <c r="C206" s="241"/>
      <c r="D206" s="20"/>
      <c r="E206" s="21"/>
      <c r="F206" s="31"/>
      <c r="G206" s="14" t="s">
        <v>13</v>
      </c>
      <c r="H206" s="15">
        <v>0.4</v>
      </c>
      <c r="I206" s="16" t="s">
        <v>25</v>
      </c>
      <c r="J206" s="13" t="s">
        <v>3540</v>
      </c>
      <c r="K206" s="165" t="s">
        <v>28</v>
      </c>
      <c r="L206" s="13" t="s">
        <v>3453</v>
      </c>
      <c r="M206" s="85">
        <f>M205</f>
        <v>2</v>
      </c>
      <c r="N206" s="15">
        <f t="shared" si="80"/>
        <v>0.99</v>
      </c>
      <c r="O206" s="78">
        <f t="shared" si="81"/>
        <v>0</v>
      </c>
      <c r="P206" s="78">
        <f t="shared" si="82"/>
        <v>0.79200000000000004</v>
      </c>
      <c r="Q206" s="153">
        <f t="shared" si="83"/>
        <v>8.0000000000000071E-3</v>
      </c>
      <c r="R206" s="113"/>
    </row>
    <row r="207" spans="2:18" s="3" customFormat="1" ht="27.95" customHeight="1">
      <c r="B207" s="236"/>
      <c r="C207" s="241"/>
      <c r="D207" s="22"/>
      <c r="E207" s="23"/>
      <c r="F207" s="24"/>
      <c r="G207" s="14" t="s">
        <v>14</v>
      </c>
      <c r="H207" s="15">
        <v>0.2</v>
      </c>
      <c r="I207" s="16" t="s">
        <v>19</v>
      </c>
      <c r="J207" s="13" t="s">
        <v>80</v>
      </c>
      <c r="K207" s="165" t="s">
        <v>18</v>
      </c>
      <c r="L207" s="66" t="s">
        <v>109</v>
      </c>
      <c r="M207" s="85">
        <f>M206</f>
        <v>2</v>
      </c>
      <c r="N207" s="15">
        <f t="shared" si="80"/>
        <v>0</v>
      </c>
      <c r="O207" s="78">
        <f t="shared" si="81"/>
        <v>0.4</v>
      </c>
      <c r="P207" s="78">
        <f t="shared" si="82"/>
        <v>0</v>
      </c>
      <c r="Q207" s="153">
        <f t="shared" si="83"/>
        <v>0</v>
      </c>
      <c r="R207" s="113"/>
    </row>
    <row r="208" spans="2:18" s="3" customFormat="1" ht="27.95" customHeight="1">
      <c r="B208" s="236"/>
      <c r="C208" s="241"/>
      <c r="D208" s="17" t="s">
        <v>3538</v>
      </c>
      <c r="E208" s="18" t="s">
        <v>22</v>
      </c>
      <c r="F208" s="19" t="s">
        <v>3491</v>
      </c>
      <c r="G208" s="14" t="s">
        <v>12</v>
      </c>
      <c r="H208" s="15">
        <v>0.4</v>
      </c>
      <c r="I208" s="16" t="s">
        <v>19</v>
      </c>
      <c r="J208" s="13" t="s">
        <v>80</v>
      </c>
      <c r="K208" s="165" t="s">
        <v>18</v>
      </c>
      <c r="L208" s="66" t="s">
        <v>109</v>
      </c>
      <c r="M208" s="85">
        <v>2</v>
      </c>
      <c r="N208" s="15">
        <f t="shared" si="80"/>
        <v>0</v>
      </c>
      <c r="O208" s="78">
        <f t="shared" si="81"/>
        <v>0.8</v>
      </c>
      <c r="P208" s="78">
        <f t="shared" si="82"/>
        <v>0</v>
      </c>
      <c r="Q208" s="153">
        <f t="shared" si="83"/>
        <v>0</v>
      </c>
      <c r="R208" s="113"/>
    </row>
    <row r="209" spans="2:18" s="3" customFormat="1" ht="27.95" customHeight="1">
      <c r="B209" s="236"/>
      <c r="C209" s="241"/>
      <c r="D209" s="20"/>
      <c r="E209" s="21"/>
      <c r="F209" s="31"/>
      <c r="G209" s="14" t="s">
        <v>13</v>
      </c>
      <c r="H209" s="15">
        <v>0.4</v>
      </c>
      <c r="I209" s="16" t="s">
        <v>25</v>
      </c>
      <c r="J209" s="13" t="s">
        <v>3540</v>
      </c>
      <c r="K209" s="165" t="s">
        <v>28</v>
      </c>
      <c r="L209" s="13" t="s">
        <v>3453</v>
      </c>
      <c r="M209" s="85">
        <f>M208</f>
        <v>2</v>
      </c>
      <c r="N209" s="15">
        <f t="shared" si="80"/>
        <v>0.99</v>
      </c>
      <c r="O209" s="78">
        <f t="shared" si="81"/>
        <v>0</v>
      </c>
      <c r="P209" s="78">
        <f t="shared" si="82"/>
        <v>0.79200000000000004</v>
      </c>
      <c r="Q209" s="153">
        <f t="shared" si="83"/>
        <v>8.0000000000000071E-3</v>
      </c>
      <c r="R209" s="113"/>
    </row>
    <row r="210" spans="2:18" s="3" customFormat="1" ht="27.95" customHeight="1">
      <c r="B210" s="236"/>
      <c r="C210" s="241"/>
      <c r="D210" s="22"/>
      <c r="E210" s="23"/>
      <c r="F210" s="24"/>
      <c r="G210" s="14" t="s">
        <v>14</v>
      </c>
      <c r="H210" s="15">
        <v>0.2</v>
      </c>
      <c r="I210" s="16" t="s">
        <v>19</v>
      </c>
      <c r="J210" s="13" t="s">
        <v>80</v>
      </c>
      <c r="K210" s="165" t="s">
        <v>18</v>
      </c>
      <c r="L210" s="66" t="s">
        <v>109</v>
      </c>
      <c r="M210" s="85">
        <f>M209</f>
        <v>2</v>
      </c>
      <c r="N210" s="15">
        <f t="shared" si="80"/>
        <v>0</v>
      </c>
      <c r="O210" s="78">
        <f t="shared" si="81"/>
        <v>0.4</v>
      </c>
      <c r="P210" s="78">
        <f t="shared" si="82"/>
        <v>0</v>
      </c>
      <c r="Q210" s="153">
        <f t="shared" si="83"/>
        <v>0</v>
      </c>
      <c r="R210" s="113"/>
    </row>
    <row r="211" spans="2:18" s="3" customFormat="1" ht="27.95" customHeight="1">
      <c r="B211" s="236"/>
      <c r="C211" s="241"/>
      <c r="D211" s="302" t="s">
        <v>3541</v>
      </c>
      <c r="E211" s="18" t="s">
        <v>22</v>
      </c>
      <c r="F211" s="19" t="s">
        <v>3539</v>
      </c>
      <c r="G211" s="14" t="s">
        <v>12</v>
      </c>
      <c r="H211" s="15">
        <v>0.4</v>
      </c>
      <c r="I211" s="16" t="s">
        <v>19</v>
      </c>
      <c r="J211" s="13" t="s">
        <v>80</v>
      </c>
      <c r="K211" s="165" t="s">
        <v>18</v>
      </c>
      <c r="L211" s="66" t="s">
        <v>109</v>
      </c>
      <c r="M211" s="85">
        <v>2</v>
      </c>
      <c r="N211" s="15">
        <f t="shared" ref="N211:N255" si="84">IF(K211="Detected", 0.99,0)</f>
        <v>0</v>
      </c>
      <c r="O211" s="78">
        <f t="shared" ref="O211:O255" si="85">IF(I211="Safe", M211*H211,0)</f>
        <v>0.8</v>
      </c>
      <c r="P211" s="78">
        <f t="shared" ref="P211:P255" si="86">IF(I211="Dangerous",M211*H211*N211,0)</f>
        <v>0</v>
      </c>
      <c r="Q211" s="153">
        <f t="shared" ref="Q211:Q255" si="87">IF(P211=0,0,M211*H211*(1-N211))</f>
        <v>0</v>
      </c>
      <c r="R211" s="113"/>
    </row>
    <row r="212" spans="2:18" s="3" customFormat="1" ht="27.95" customHeight="1">
      <c r="B212" s="236"/>
      <c r="C212" s="241"/>
      <c r="D212" s="20"/>
      <c r="E212" s="21"/>
      <c r="F212" s="31"/>
      <c r="G212" s="14" t="s">
        <v>13</v>
      </c>
      <c r="H212" s="15">
        <v>0.4</v>
      </c>
      <c r="I212" s="16" t="s">
        <v>25</v>
      </c>
      <c r="J212" s="13" t="s">
        <v>3540</v>
      </c>
      <c r="K212" s="165" t="s">
        <v>28</v>
      </c>
      <c r="L212" s="13" t="s">
        <v>3453</v>
      </c>
      <c r="M212" s="85">
        <f>M211</f>
        <v>2</v>
      </c>
      <c r="N212" s="15">
        <f t="shared" si="84"/>
        <v>0.99</v>
      </c>
      <c r="O212" s="78">
        <f t="shared" si="85"/>
        <v>0</v>
      </c>
      <c r="P212" s="78">
        <f t="shared" si="86"/>
        <v>0.79200000000000004</v>
      </c>
      <c r="Q212" s="153">
        <f t="shared" si="87"/>
        <v>8.0000000000000071E-3</v>
      </c>
      <c r="R212" s="113"/>
    </row>
    <row r="213" spans="2:18" s="3" customFormat="1" ht="27.95" customHeight="1">
      <c r="B213" s="236"/>
      <c r="C213" s="241"/>
      <c r="D213" s="22"/>
      <c r="E213" s="23"/>
      <c r="F213" s="24"/>
      <c r="G213" s="14" t="s">
        <v>14</v>
      </c>
      <c r="H213" s="15">
        <v>0.2</v>
      </c>
      <c r="I213" s="16" t="s">
        <v>19</v>
      </c>
      <c r="J213" s="13" t="s">
        <v>80</v>
      </c>
      <c r="K213" s="165" t="s">
        <v>18</v>
      </c>
      <c r="L213" s="66" t="s">
        <v>109</v>
      </c>
      <c r="M213" s="85">
        <f>M212</f>
        <v>2</v>
      </c>
      <c r="N213" s="15">
        <f t="shared" si="84"/>
        <v>0</v>
      </c>
      <c r="O213" s="78">
        <f t="shared" si="85"/>
        <v>0.4</v>
      </c>
      <c r="P213" s="78">
        <f t="shared" si="86"/>
        <v>0</v>
      </c>
      <c r="Q213" s="153">
        <f t="shared" si="87"/>
        <v>0</v>
      </c>
      <c r="R213" s="113"/>
    </row>
    <row r="214" spans="2:18" s="3" customFormat="1" ht="27.95" customHeight="1">
      <c r="B214" s="236"/>
      <c r="C214" s="241"/>
      <c r="D214" s="17" t="s">
        <v>3542</v>
      </c>
      <c r="E214" s="18" t="s">
        <v>22</v>
      </c>
      <c r="F214" s="19" t="s">
        <v>3485</v>
      </c>
      <c r="G214" s="14" t="s">
        <v>12</v>
      </c>
      <c r="H214" s="15">
        <v>0.4</v>
      </c>
      <c r="I214" s="16" t="s">
        <v>19</v>
      </c>
      <c r="J214" s="13" t="s">
        <v>80</v>
      </c>
      <c r="K214" s="165" t="s">
        <v>18</v>
      </c>
      <c r="L214" s="66" t="s">
        <v>109</v>
      </c>
      <c r="M214" s="85">
        <v>2</v>
      </c>
      <c r="N214" s="15">
        <f t="shared" si="84"/>
        <v>0</v>
      </c>
      <c r="O214" s="78">
        <f t="shared" si="85"/>
        <v>0.8</v>
      </c>
      <c r="P214" s="78">
        <f t="shared" si="86"/>
        <v>0</v>
      </c>
      <c r="Q214" s="153">
        <f t="shared" si="87"/>
        <v>0</v>
      </c>
      <c r="R214" s="113"/>
    </row>
    <row r="215" spans="2:18" s="3" customFormat="1" ht="27.95" customHeight="1">
      <c r="B215" s="236"/>
      <c r="C215" s="241"/>
      <c r="D215" s="20"/>
      <c r="E215" s="21"/>
      <c r="F215" s="31"/>
      <c r="G215" s="14" t="s">
        <v>13</v>
      </c>
      <c r="H215" s="15">
        <v>0.4</v>
      </c>
      <c r="I215" s="16" t="s">
        <v>25</v>
      </c>
      <c r="J215" s="13" t="s">
        <v>3540</v>
      </c>
      <c r="K215" s="165" t="s">
        <v>28</v>
      </c>
      <c r="L215" s="13" t="s">
        <v>3453</v>
      </c>
      <c r="M215" s="85">
        <f>M214</f>
        <v>2</v>
      </c>
      <c r="N215" s="15">
        <f t="shared" si="84"/>
        <v>0.99</v>
      </c>
      <c r="O215" s="78">
        <f t="shared" si="85"/>
        <v>0</v>
      </c>
      <c r="P215" s="78">
        <f t="shared" si="86"/>
        <v>0.79200000000000004</v>
      </c>
      <c r="Q215" s="153">
        <f t="shared" si="87"/>
        <v>8.0000000000000071E-3</v>
      </c>
      <c r="R215" s="113"/>
    </row>
    <row r="216" spans="2:18" s="3" customFormat="1" ht="27.95" customHeight="1">
      <c r="B216" s="236"/>
      <c r="C216" s="241"/>
      <c r="D216" s="22"/>
      <c r="E216" s="23"/>
      <c r="F216" s="24"/>
      <c r="G216" s="14" t="s">
        <v>14</v>
      </c>
      <c r="H216" s="15">
        <v>0.2</v>
      </c>
      <c r="I216" s="16" t="s">
        <v>19</v>
      </c>
      <c r="J216" s="13" t="s">
        <v>80</v>
      </c>
      <c r="K216" s="165" t="s">
        <v>18</v>
      </c>
      <c r="L216" s="66" t="s">
        <v>109</v>
      </c>
      <c r="M216" s="85">
        <f>M215</f>
        <v>2</v>
      </c>
      <c r="N216" s="15">
        <f t="shared" si="84"/>
        <v>0</v>
      </c>
      <c r="O216" s="78">
        <f t="shared" si="85"/>
        <v>0.4</v>
      </c>
      <c r="P216" s="78">
        <f t="shared" si="86"/>
        <v>0</v>
      </c>
      <c r="Q216" s="153">
        <f t="shared" si="87"/>
        <v>0</v>
      </c>
      <c r="R216" s="113"/>
    </row>
    <row r="217" spans="2:18" s="3" customFormat="1" ht="27.95" customHeight="1">
      <c r="B217" s="236"/>
      <c r="C217" s="241"/>
      <c r="D217" s="17" t="s">
        <v>3543</v>
      </c>
      <c r="E217" s="18" t="s">
        <v>22</v>
      </c>
      <c r="F217" s="19" t="s">
        <v>3491</v>
      </c>
      <c r="G217" s="14" t="s">
        <v>12</v>
      </c>
      <c r="H217" s="15">
        <v>0.4</v>
      </c>
      <c r="I217" s="16" t="s">
        <v>19</v>
      </c>
      <c r="J217" s="13" t="s">
        <v>80</v>
      </c>
      <c r="K217" s="165" t="s">
        <v>18</v>
      </c>
      <c r="L217" s="66" t="s">
        <v>109</v>
      </c>
      <c r="M217" s="85">
        <v>2</v>
      </c>
      <c r="N217" s="15">
        <f t="shared" si="84"/>
        <v>0</v>
      </c>
      <c r="O217" s="78">
        <f t="shared" si="85"/>
        <v>0.8</v>
      </c>
      <c r="P217" s="78">
        <f t="shared" si="86"/>
        <v>0</v>
      </c>
      <c r="Q217" s="153">
        <f t="shared" si="87"/>
        <v>0</v>
      </c>
      <c r="R217" s="113"/>
    </row>
    <row r="218" spans="2:18" s="3" customFormat="1" ht="27.95" customHeight="1">
      <c r="B218" s="236"/>
      <c r="C218" s="241"/>
      <c r="D218" s="20"/>
      <c r="E218" s="21"/>
      <c r="F218" s="31"/>
      <c r="G218" s="14" t="s">
        <v>13</v>
      </c>
      <c r="H218" s="15">
        <v>0.4</v>
      </c>
      <c r="I218" s="16" t="s">
        <v>25</v>
      </c>
      <c r="J218" s="13" t="s">
        <v>3540</v>
      </c>
      <c r="K218" s="165" t="s">
        <v>28</v>
      </c>
      <c r="L218" s="13" t="s">
        <v>3453</v>
      </c>
      <c r="M218" s="85">
        <f>M217</f>
        <v>2</v>
      </c>
      <c r="N218" s="15">
        <f t="shared" si="84"/>
        <v>0.99</v>
      </c>
      <c r="O218" s="78">
        <f t="shared" si="85"/>
        <v>0</v>
      </c>
      <c r="P218" s="78">
        <f t="shared" si="86"/>
        <v>0.79200000000000004</v>
      </c>
      <c r="Q218" s="153">
        <f t="shared" si="87"/>
        <v>8.0000000000000071E-3</v>
      </c>
      <c r="R218" s="238"/>
    </row>
    <row r="219" spans="2:18" s="3" customFormat="1" ht="27.95" customHeight="1">
      <c r="B219" s="236"/>
      <c r="C219" s="241"/>
      <c r="D219" s="22"/>
      <c r="E219" s="23"/>
      <c r="F219" s="24"/>
      <c r="G219" s="14" t="s">
        <v>14</v>
      </c>
      <c r="H219" s="15">
        <v>0.2</v>
      </c>
      <c r="I219" s="16" t="s">
        <v>19</v>
      </c>
      <c r="J219" s="13" t="s">
        <v>80</v>
      </c>
      <c r="K219" s="165" t="s">
        <v>18</v>
      </c>
      <c r="L219" s="66" t="s">
        <v>109</v>
      </c>
      <c r="M219" s="85">
        <f>M218</f>
        <v>2</v>
      </c>
      <c r="N219" s="15">
        <f t="shared" si="84"/>
        <v>0</v>
      </c>
      <c r="O219" s="78">
        <f t="shared" si="85"/>
        <v>0.4</v>
      </c>
      <c r="P219" s="78">
        <f t="shared" si="86"/>
        <v>0</v>
      </c>
      <c r="Q219" s="153">
        <f t="shared" si="87"/>
        <v>0</v>
      </c>
      <c r="R219" s="238"/>
    </row>
    <row r="220" spans="2:18" s="3" customFormat="1" ht="27.95" customHeight="1">
      <c r="B220" s="236"/>
      <c r="C220" s="241"/>
      <c r="D220" s="17" t="s">
        <v>3544</v>
      </c>
      <c r="E220" s="18" t="s">
        <v>22</v>
      </c>
      <c r="F220" s="19" t="s">
        <v>3491</v>
      </c>
      <c r="G220" s="14" t="s">
        <v>12</v>
      </c>
      <c r="H220" s="15">
        <v>0.4</v>
      </c>
      <c r="I220" s="16" t="s">
        <v>19</v>
      </c>
      <c r="J220" s="13" t="s">
        <v>80</v>
      </c>
      <c r="K220" s="165" t="s">
        <v>18</v>
      </c>
      <c r="L220" s="66" t="s">
        <v>109</v>
      </c>
      <c r="M220" s="85">
        <v>2</v>
      </c>
      <c r="N220" s="15">
        <f t="shared" si="84"/>
        <v>0</v>
      </c>
      <c r="O220" s="78">
        <f t="shared" si="85"/>
        <v>0.8</v>
      </c>
      <c r="P220" s="78">
        <f t="shared" si="86"/>
        <v>0</v>
      </c>
      <c r="Q220" s="153">
        <f t="shared" si="87"/>
        <v>0</v>
      </c>
      <c r="R220" s="238"/>
    </row>
    <row r="221" spans="2:18" s="3" customFormat="1" ht="27.95" customHeight="1">
      <c r="B221" s="236"/>
      <c r="C221" s="241"/>
      <c r="D221" s="20"/>
      <c r="E221" s="21"/>
      <c r="F221" s="31"/>
      <c r="G221" s="14" t="s">
        <v>13</v>
      </c>
      <c r="H221" s="15">
        <v>0.4</v>
      </c>
      <c r="I221" s="16" t="s">
        <v>25</v>
      </c>
      <c r="J221" s="13" t="s">
        <v>3540</v>
      </c>
      <c r="K221" s="165" t="s">
        <v>28</v>
      </c>
      <c r="L221" s="13" t="s">
        <v>3453</v>
      </c>
      <c r="M221" s="85">
        <f>M220</f>
        <v>2</v>
      </c>
      <c r="N221" s="15">
        <f t="shared" si="84"/>
        <v>0.99</v>
      </c>
      <c r="O221" s="78">
        <f t="shared" si="85"/>
        <v>0</v>
      </c>
      <c r="P221" s="78">
        <f t="shared" si="86"/>
        <v>0.79200000000000004</v>
      </c>
      <c r="Q221" s="153">
        <f t="shared" si="87"/>
        <v>8.0000000000000071E-3</v>
      </c>
      <c r="R221" s="238"/>
    </row>
    <row r="222" spans="2:18" s="3" customFormat="1" ht="27.95" customHeight="1">
      <c r="B222" s="236"/>
      <c r="C222" s="241"/>
      <c r="D222" s="22"/>
      <c r="E222" s="23"/>
      <c r="F222" s="24"/>
      <c r="G222" s="14" t="s">
        <v>14</v>
      </c>
      <c r="H222" s="15">
        <v>0.2</v>
      </c>
      <c r="I222" s="16" t="s">
        <v>19</v>
      </c>
      <c r="J222" s="13" t="s">
        <v>80</v>
      </c>
      <c r="K222" s="165" t="s">
        <v>18</v>
      </c>
      <c r="L222" s="66" t="s">
        <v>109</v>
      </c>
      <c r="M222" s="85">
        <f>M221</f>
        <v>2</v>
      </c>
      <c r="N222" s="15">
        <f t="shared" si="84"/>
        <v>0</v>
      </c>
      <c r="O222" s="78">
        <f t="shared" si="85"/>
        <v>0.4</v>
      </c>
      <c r="P222" s="78">
        <f t="shared" si="86"/>
        <v>0</v>
      </c>
      <c r="Q222" s="153">
        <f t="shared" si="87"/>
        <v>0</v>
      </c>
      <c r="R222" s="238"/>
    </row>
    <row r="223" spans="2:18" s="3" customFormat="1" ht="27.95" customHeight="1">
      <c r="B223" s="236"/>
      <c r="C223" s="241"/>
      <c r="D223" s="17" t="s">
        <v>3545</v>
      </c>
      <c r="E223" s="18" t="s">
        <v>22</v>
      </c>
      <c r="F223" s="19" t="s">
        <v>3499</v>
      </c>
      <c r="G223" s="14" t="s">
        <v>12</v>
      </c>
      <c r="H223" s="15">
        <v>0.4</v>
      </c>
      <c r="I223" s="16" t="s">
        <v>19</v>
      </c>
      <c r="J223" s="13" t="s">
        <v>80</v>
      </c>
      <c r="K223" s="165" t="s">
        <v>18</v>
      </c>
      <c r="L223" s="66" t="s">
        <v>109</v>
      </c>
      <c r="M223" s="85">
        <v>2</v>
      </c>
      <c r="N223" s="15">
        <f t="shared" si="84"/>
        <v>0</v>
      </c>
      <c r="O223" s="78">
        <f t="shared" si="85"/>
        <v>0.8</v>
      </c>
      <c r="P223" s="78">
        <f t="shared" si="86"/>
        <v>0</v>
      </c>
      <c r="Q223" s="153">
        <f t="shared" si="87"/>
        <v>0</v>
      </c>
      <c r="R223" s="238"/>
    </row>
    <row r="224" spans="2:18" s="3" customFormat="1" ht="27.95" customHeight="1">
      <c r="B224" s="236"/>
      <c r="C224" s="241"/>
      <c r="D224" s="20"/>
      <c r="E224" s="21"/>
      <c r="F224" s="31"/>
      <c r="G224" s="14" t="s">
        <v>13</v>
      </c>
      <c r="H224" s="15">
        <v>0.4</v>
      </c>
      <c r="I224" s="16" t="s">
        <v>25</v>
      </c>
      <c r="J224" s="13" t="s">
        <v>3557</v>
      </c>
      <c r="K224" s="165" t="s">
        <v>28</v>
      </c>
      <c r="L224" s="13" t="s">
        <v>3453</v>
      </c>
      <c r="M224" s="85">
        <f>M223</f>
        <v>2</v>
      </c>
      <c r="N224" s="15">
        <f t="shared" si="84"/>
        <v>0.99</v>
      </c>
      <c r="O224" s="78">
        <f t="shared" si="85"/>
        <v>0</v>
      </c>
      <c r="P224" s="78">
        <f t="shared" si="86"/>
        <v>0.79200000000000004</v>
      </c>
      <c r="Q224" s="153">
        <f t="shared" si="87"/>
        <v>8.0000000000000071E-3</v>
      </c>
      <c r="R224" s="238"/>
    </row>
    <row r="225" spans="2:18" s="3" customFormat="1" ht="27.95" customHeight="1">
      <c r="B225" s="236"/>
      <c r="C225" s="241"/>
      <c r="D225" s="22"/>
      <c r="E225" s="23"/>
      <c r="F225" s="24"/>
      <c r="G225" s="14" t="s">
        <v>14</v>
      </c>
      <c r="H225" s="15">
        <v>0.2</v>
      </c>
      <c r="I225" s="16" t="s">
        <v>19</v>
      </c>
      <c r="J225" s="13" t="s">
        <v>80</v>
      </c>
      <c r="K225" s="165" t="s">
        <v>18</v>
      </c>
      <c r="L225" s="66" t="s">
        <v>109</v>
      </c>
      <c r="M225" s="85">
        <f>M224</f>
        <v>2</v>
      </c>
      <c r="N225" s="15">
        <f t="shared" si="84"/>
        <v>0</v>
      </c>
      <c r="O225" s="78">
        <f t="shared" si="85"/>
        <v>0.4</v>
      </c>
      <c r="P225" s="78">
        <f t="shared" si="86"/>
        <v>0</v>
      </c>
      <c r="Q225" s="153">
        <f t="shared" si="87"/>
        <v>0</v>
      </c>
      <c r="R225" s="238"/>
    </row>
    <row r="226" spans="2:18" s="3" customFormat="1" ht="27.95" customHeight="1">
      <c r="B226" s="236"/>
      <c r="C226" s="241"/>
      <c r="D226" s="17" t="s">
        <v>3546</v>
      </c>
      <c r="E226" s="18" t="s">
        <v>22</v>
      </c>
      <c r="F226" s="19" t="s">
        <v>3499</v>
      </c>
      <c r="G226" s="14" t="s">
        <v>12</v>
      </c>
      <c r="H226" s="15">
        <v>0.4</v>
      </c>
      <c r="I226" s="16" t="s">
        <v>19</v>
      </c>
      <c r="J226" s="13" t="s">
        <v>80</v>
      </c>
      <c r="K226" s="165" t="s">
        <v>18</v>
      </c>
      <c r="L226" s="66" t="s">
        <v>109</v>
      </c>
      <c r="M226" s="85">
        <v>2</v>
      </c>
      <c r="N226" s="15">
        <f t="shared" si="84"/>
        <v>0</v>
      </c>
      <c r="O226" s="78">
        <f t="shared" si="85"/>
        <v>0.8</v>
      </c>
      <c r="P226" s="78">
        <f t="shared" si="86"/>
        <v>0</v>
      </c>
      <c r="Q226" s="153">
        <f t="shared" si="87"/>
        <v>0</v>
      </c>
      <c r="R226" s="238"/>
    </row>
    <row r="227" spans="2:18" s="3" customFormat="1" ht="27.95" customHeight="1">
      <c r="B227" s="236"/>
      <c r="C227" s="241"/>
      <c r="D227" s="20"/>
      <c r="E227" s="21"/>
      <c r="F227" s="31"/>
      <c r="G227" s="14" t="s">
        <v>13</v>
      </c>
      <c r="H227" s="15">
        <v>0.4</v>
      </c>
      <c r="I227" s="16" t="s">
        <v>25</v>
      </c>
      <c r="J227" s="13" t="s">
        <v>3557</v>
      </c>
      <c r="K227" s="165" t="s">
        <v>28</v>
      </c>
      <c r="L227" s="13" t="s">
        <v>3453</v>
      </c>
      <c r="M227" s="85">
        <f>M226</f>
        <v>2</v>
      </c>
      <c r="N227" s="15">
        <f t="shared" si="84"/>
        <v>0.99</v>
      </c>
      <c r="O227" s="78">
        <f t="shared" si="85"/>
        <v>0</v>
      </c>
      <c r="P227" s="78">
        <f t="shared" si="86"/>
        <v>0.79200000000000004</v>
      </c>
      <c r="Q227" s="153">
        <f t="shared" si="87"/>
        <v>8.0000000000000071E-3</v>
      </c>
      <c r="R227" s="238"/>
    </row>
    <row r="228" spans="2:18" s="3" customFormat="1" ht="27.95" customHeight="1">
      <c r="B228" s="236"/>
      <c r="C228" s="241"/>
      <c r="D228" s="22"/>
      <c r="E228" s="23"/>
      <c r="F228" s="24"/>
      <c r="G228" s="14" t="s">
        <v>14</v>
      </c>
      <c r="H228" s="15">
        <v>0.2</v>
      </c>
      <c r="I228" s="16" t="s">
        <v>19</v>
      </c>
      <c r="J228" s="13" t="s">
        <v>80</v>
      </c>
      <c r="K228" s="165" t="s">
        <v>18</v>
      </c>
      <c r="L228" s="66" t="s">
        <v>109</v>
      </c>
      <c r="M228" s="85">
        <f>M227</f>
        <v>2</v>
      </c>
      <c r="N228" s="15">
        <f t="shared" si="84"/>
        <v>0</v>
      </c>
      <c r="O228" s="78">
        <f t="shared" si="85"/>
        <v>0.4</v>
      </c>
      <c r="P228" s="78">
        <f t="shared" si="86"/>
        <v>0</v>
      </c>
      <c r="Q228" s="153">
        <f t="shared" si="87"/>
        <v>0</v>
      </c>
      <c r="R228" s="238"/>
    </row>
    <row r="229" spans="2:18" s="3" customFormat="1" ht="27.95" customHeight="1">
      <c r="B229" s="236"/>
      <c r="C229" s="241"/>
      <c r="D229" s="17" t="s">
        <v>3547</v>
      </c>
      <c r="E229" s="18" t="s">
        <v>22</v>
      </c>
      <c r="F229" s="19" t="s">
        <v>3485</v>
      </c>
      <c r="G229" s="14" t="s">
        <v>12</v>
      </c>
      <c r="H229" s="15">
        <v>0.4</v>
      </c>
      <c r="I229" s="16" t="s">
        <v>19</v>
      </c>
      <c r="J229" s="13" t="s">
        <v>80</v>
      </c>
      <c r="K229" s="165" t="s">
        <v>18</v>
      </c>
      <c r="L229" s="66" t="s">
        <v>109</v>
      </c>
      <c r="M229" s="85">
        <v>2</v>
      </c>
      <c r="N229" s="15">
        <f t="shared" si="84"/>
        <v>0</v>
      </c>
      <c r="O229" s="78">
        <f t="shared" si="85"/>
        <v>0.8</v>
      </c>
      <c r="P229" s="78">
        <f t="shared" si="86"/>
        <v>0</v>
      </c>
      <c r="Q229" s="153">
        <f t="shared" si="87"/>
        <v>0</v>
      </c>
      <c r="R229" s="238"/>
    </row>
    <row r="230" spans="2:18" s="3" customFormat="1" ht="27.95" customHeight="1">
      <c r="B230" s="236"/>
      <c r="C230" s="241"/>
      <c r="D230" s="20"/>
      <c r="E230" s="21"/>
      <c r="F230" s="31"/>
      <c r="G230" s="14" t="s">
        <v>13</v>
      </c>
      <c r="H230" s="15">
        <v>0.4</v>
      </c>
      <c r="I230" s="16" t="s">
        <v>25</v>
      </c>
      <c r="J230" s="13" t="s">
        <v>3557</v>
      </c>
      <c r="K230" s="165" t="s">
        <v>28</v>
      </c>
      <c r="L230" s="13" t="s">
        <v>3453</v>
      </c>
      <c r="M230" s="85">
        <f>M229</f>
        <v>2</v>
      </c>
      <c r="N230" s="15">
        <f t="shared" si="84"/>
        <v>0.99</v>
      </c>
      <c r="O230" s="78">
        <f t="shared" si="85"/>
        <v>0</v>
      </c>
      <c r="P230" s="78">
        <f t="shared" si="86"/>
        <v>0.79200000000000004</v>
      </c>
      <c r="Q230" s="153">
        <f t="shared" si="87"/>
        <v>8.0000000000000071E-3</v>
      </c>
      <c r="R230" s="238"/>
    </row>
    <row r="231" spans="2:18" s="3" customFormat="1" ht="27.95" customHeight="1">
      <c r="B231" s="236"/>
      <c r="C231" s="241"/>
      <c r="D231" s="22"/>
      <c r="E231" s="23"/>
      <c r="F231" s="24"/>
      <c r="G231" s="14" t="s">
        <v>14</v>
      </c>
      <c r="H231" s="15">
        <v>0.2</v>
      </c>
      <c r="I231" s="16" t="s">
        <v>19</v>
      </c>
      <c r="J231" s="13" t="s">
        <v>80</v>
      </c>
      <c r="K231" s="165" t="s">
        <v>18</v>
      </c>
      <c r="L231" s="66" t="s">
        <v>109</v>
      </c>
      <c r="M231" s="85">
        <f>M230</f>
        <v>2</v>
      </c>
      <c r="N231" s="15">
        <f t="shared" si="84"/>
        <v>0</v>
      </c>
      <c r="O231" s="78">
        <f t="shared" si="85"/>
        <v>0.4</v>
      </c>
      <c r="P231" s="78">
        <f t="shared" si="86"/>
        <v>0</v>
      </c>
      <c r="Q231" s="153">
        <f t="shared" si="87"/>
        <v>0</v>
      </c>
      <c r="R231" s="238"/>
    </row>
    <row r="232" spans="2:18" s="3" customFormat="1" ht="27.95" customHeight="1">
      <c r="B232" s="236"/>
      <c r="C232" s="241"/>
      <c r="D232" s="17" t="s">
        <v>3548</v>
      </c>
      <c r="E232" s="18" t="s">
        <v>22</v>
      </c>
      <c r="F232" s="19" t="s">
        <v>3485</v>
      </c>
      <c r="G232" s="14" t="s">
        <v>12</v>
      </c>
      <c r="H232" s="15">
        <v>0.4</v>
      </c>
      <c r="I232" s="16" t="s">
        <v>19</v>
      </c>
      <c r="J232" s="13" t="s">
        <v>80</v>
      </c>
      <c r="K232" s="165" t="s">
        <v>18</v>
      </c>
      <c r="L232" s="66" t="s">
        <v>109</v>
      </c>
      <c r="M232" s="85">
        <v>2</v>
      </c>
      <c r="N232" s="15">
        <f t="shared" si="84"/>
        <v>0</v>
      </c>
      <c r="O232" s="78">
        <f t="shared" si="85"/>
        <v>0.8</v>
      </c>
      <c r="P232" s="78">
        <f t="shared" si="86"/>
        <v>0</v>
      </c>
      <c r="Q232" s="153">
        <f t="shared" si="87"/>
        <v>0</v>
      </c>
      <c r="R232" s="238"/>
    </row>
    <row r="233" spans="2:18" s="3" customFormat="1" ht="27.95" customHeight="1">
      <c r="B233" s="236"/>
      <c r="C233" s="241"/>
      <c r="D233" s="20"/>
      <c r="E233" s="21"/>
      <c r="F233" s="31"/>
      <c r="G233" s="14" t="s">
        <v>13</v>
      </c>
      <c r="H233" s="15">
        <v>0.4</v>
      </c>
      <c r="I233" s="16" t="s">
        <v>25</v>
      </c>
      <c r="J233" s="13" t="s">
        <v>3557</v>
      </c>
      <c r="K233" s="165" t="s">
        <v>28</v>
      </c>
      <c r="L233" s="13" t="s">
        <v>3453</v>
      </c>
      <c r="M233" s="85">
        <f>M232</f>
        <v>2</v>
      </c>
      <c r="N233" s="15">
        <f t="shared" si="84"/>
        <v>0.99</v>
      </c>
      <c r="O233" s="78">
        <f t="shared" si="85"/>
        <v>0</v>
      </c>
      <c r="P233" s="78">
        <f t="shared" si="86"/>
        <v>0.79200000000000004</v>
      </c>
      <c r="Q233" s="153">
        <f t="shared" si="87"/>
        <v>8.0000000000000071E-3</v>
      </c>
      <c r="R233" s="238"/>
    </row>
    <row r="234" spans="2:18" s="3" customFormat="1" ht="27.95" customHeight="1">
      <c r="B234" s="236"/>
      <c r="C234" s="241"/>
      <c r="D234" s="22"/>
      <c r="E234" s="23"/>
      <c r="F234" s="24"/>
      <c r="G234" s="14" t="s">
        <v>14</v>
      </c>
      <c r="H234" s="15">
        <v>0.2</v>
      </c>
      <c r="I234" s="16" t="s">
        <v>19</v>
      </c>
      <c r="J234" s="13" t="s">
        <v>80</v>
      </c>
      <c r="K234" s="165" t="s">
        <v>18</v>
      </c>
      <c r="L234" s="66" t="s">
        <v>109</v>
      </c>
      <c r="M234" s="85">
        <f>M233</f>
        <v>2</v>
      </c>
      <c r="N234" s="15">
        <f t="shared" si="84"/>
        <v>0</v>
      </c>
      <c r="O234" s="78">
        <f t="shared" si="85"/>
        <v>0.4</v>
      </c>
      <c r="P234" s="78">
        <f t="shared" si="86"/>
        <v>0</v>
      </c>
      <c r="Q234" s="153">
        <f t="shared" si="87"/>
        <v>0</v>
      </c>
      <c r="R234" s="238"/>
    </row>
    <row r="235" spans="2:18" s="3" customFormat="1" ht="27.95" customHeight="1">
      <c r="B235" s="236"/>
      <c r="C235" s="241"/>
      <c r="D235" s="17" t="s">
        <v>3549</v>
      </c>
      <c r="E235" s="18" t="s">
        <v>22</v>
      </c>
      <c r="F235" s="19" t="s">
        <v>3485</v>
      </c>
      <c r="G235" s="14" t="s">
        <v>12</v>
      </c>
      <c r="H235" s="15">
        <v>0.4</v>
      </c>
      <c r="I235" s="16" t="s">
        <v>19</v>
      </c>
      <c r="J235" s="13" t="s">
        <v>80</v>
      </c>
      <c r="K235" s="165" t="s">
        <v>18</v>
      </c>
      <c r="L235" s="66" t="s">
        <v>109</v>
      </c>
      <c r="M235" s="85">
        <v>2</v>
      </c>
      <c r="N235" s="15">
        <f t="shared" si="84"/>
        <v>0</v>
      </c>
      <c r="O235" s="78">
        <f t="shared" si="85"/>
        <v>0.8</v>
      </c>
      <c r="P235" s="78">
        <f t="shared" si="86"/>
        <v>0</v>
      </c>
      <c r="Q235" s="153">
        <f t="shared" si="87"/>
        <v>0</v>
      </c>
      <c r="R235" s="238"/>
    </row>
    <row r="236" spans="2:18" s="3" customFormat="1" ht="27.95" customHeight="1">
      <c r="B236" s="236"/>
      <c r="C236" s="241"/>
      <c r="D236" s="20"/>
      <c r="E236" s="21"/>
      <c r="F236" s="31"/>
      <c r="G236" s="14" t="s">
        <v>13</v>
      </c>
      <c r="H236" s="15">
        <v>0.4</v>
      </c>
      <c r="I236" s="16" t="s">
        <v>25</v>
      </c>
      <c r="J236" s="13" t="s">
        <v>3557</v>
      </c>
      <c r="K236" s="165" t="s">
        <v>28</v>
      </c>
      <c r="L236" s="13" t="s">
        <v>3453</v>
      </c>
      <c r="M236" s="85">
        <f>M235</f>
        <v>2</v>
      </c>
      <c r="N236" s="15">
        <f t="shared" si="84"/>
        <v>0.99</v>
      </c>
      <c r="O236" s="78">
        <f t="shared" si="85"/>
        <v>0</v>
      </c>
      <c r="P236" s="78">
        <f t="shared" si="86"/>
        <v>0.79200000000000004</v>
      </c>
      <c r="Q236" s="153">
        <f t="shared" si="87"/>
        <v>8.0000000000000071E-3</v>
      </c>
      <c r="R236" s="238"/>
    </row>
    <row r="237" spans="2:18" s="3" customFormat="1" ht="27.95" customHeight="1">
      <c r="B237" s="236"/>
      <c r="C237" s="241"/>
      <c r="D237" s="22"/>
      <c r="E237" s="23"/>
      <c r="F237" s="24"/>
      <c r="G237" s="14" t="s">
        <v>14</v>
      </c>
      <c r="H237" s="15">
        <v>0.2</v>
      </c>
      <c r="I237" s="16" t="s">
        <v>19</v>
      </c>
      <c r="J237" s="13" t="s">
        <v>80</v>
      </c>
      <c r="K237" s="165" t="s">
        <v>18</v>
      </c>
      <c r="L237" s="66" t="s">
        <v>109</v>
      </c>
      <c r="M237" s="85">
        <f>M236</f>
        <v>2</v>
      </c>
      <c r="N237" s="15">
        <f t="shared" si="84"/>
        <v>0</v>
      </c>
      <c r="O237" s="78">
        <f t="shared" si="85"/>
        <v>0.4</v>
      </c>
      <c r="P237" s="78">
        <f t="shared" si="86"/>
        <v>0</v>
      </c>
      <c r="Q237" s="153">
        <f t="shared" si="87"/>
        <v>0</v>
      </c>
      <c r="R237" s="238"/>
    </row>
    <row r="238" spans="2:18" s="3" customFormat="1" ht="27.95" customHeight="1">
      <c r="B238" s="236"/>
      <c r="C238" s="241"/>
      <c r="D238" s="17" t="s">
        <v>3550</v>
      </c>
      <c r="E238" s="18" t="s">
        <v>22</v>
      </c>
      <c r="F238" s="19" t="s">
        <v>3491</v>
      </c>
      <c r="G238" s="14" t="s">
        <v>12</v>
      </c>
      <c r="H238" s="15">
        <v>0.4</v>
      </c>
      <c r="I238" s="16" t="s">
        <v>19</v>
      </c>
      <c r="J238" s="13" t="s">
        <v>80</v>
      </c>
      <c r="K238" s="165" t="s">
        <v>18</v>
      </c>
      <c r="L238" s="66" t="s">
        <v>109</v>
      </c>
      <c r="M238" s="85">
        <v>2</v>
      </c>
      <c r="N238" s="15">
        <f t="shared" si="84"/>
        <v>0</v>
      </c>
      <c r="O238" s="78">
        <f t="shared" si="85"/>
        <v>0.8</v>
      </c>
      <c r="P238" s="78">
        <f t="shared" si="86"/>
        <v>0</v>
      </c>
      <c r="Q238" s="153">
        <f t="shared" si="87"/>
        <v>0</v>
      </c>
      <c r="R238" s="238"/>
    </row>
    <row r="239" spans="2:18" s="3" customFormat="1" ht="27.95" customHeight="1">
      <c r="B239" s="236"/>
      <c r="C239" s="241"/>
      <c r="D239" s="20"/>
      <c r="E239" s="21"/>
      <c r="F239" s="31"/>
      <c r="G239" s="14" t="s">
        <v>13</v>
      </c>
      <c r="H239" s="15">
        <v>0.4</v>
      </c>
      <c r="I239" s="16" t="s">
        <v>25</v>
      </c>
      <c r="J239" s="13" t="s">
        <v>3557</v>
      </c>
      <c r="K239" s="165" t="s">
        <v>28</v>
      </c>
      <c r="L239" s="13" t="s">
        <v>3453</v>
      </c>
      <c r="M239" s="85">
        <f>M238</f>
        <v>2</v>
      </c>
      <c r="N239" s="15">
        <f t="shared" si="84"/>
        <v>0.99</v>
      </c>
      <c r="O239" s="78">
        <f t="shared" si="85"/>
        <v>0</v>
      </c>
      <c r="P239" s="78">
        <f t="shared" si="86"/>
        <v>0.79200000000000004</v>
      </c>
      <c r="Q239" s="153">
        <f t="shared" si="87"/>
        <v>8.0000000000000071E-3</v>
      </c>
      <c r="R239" s="238"/>
    </row>
    <row r="240" spans="2:18" s="3" customFormat="1" ht="27.95" customHeight="1">
      <c r="B240" s="236"/>
      <c r="C240" s="241"/>
      <c r="D240" s="22"/>
      <c r="E240" s="23"/>
      <c r="F240" s="24"/>
      <c r="G240" s="14" t="s">
        <v>14</v>
      </c>
      <c r="H240" s="15">
        <v>0.2</v>
      </c>
      <c r="I240" s="16" t="s">
        <v>19</v>
      </c>
      <c r="J240" s="13" t="s">
        <v>80</v>
      </c>
      <c r="K240" s="165" t="s">
        <v>18</v>
      </c>
      <c r="L240" s="66" t="s">
        <v>109</v>
      </c>
      <c r="M240" s="85">
        <f>M239</f>
        <v>2</v>
      </c>
      <c r="N240" s="15">
        <f t="shared" si="84"/>
        <v>0</v>
      </c>
      <c r="O240" s="78">
        <f t="shared" si="85"/>
        <v>0.4</v>
      </c>
      <c r="P240" s="78">
        <f t="shared" si="86"/>
        <v>0</v>
      </c>
      <c r="Q240" s="153">
        <f t="shared" si="87"/>
        <v>0</v>
      </c>
      <c r="R240" s="238"/>
    </row>
    <row r="241" spans="2:18" s="3" customFormat="1" ht="27.95" customHeight="1">
      <c r="B241" s="236"/>
      <c r="C241" s="241"/>
      <c r="D241" s="17" t="s">
        <v>3551</v>
      </c>
      <c r="E241" s="18" t="s">
        <v>22</v>
      </c>
      <c r="F241" s="19" t="s">
        <v>3491</v>
      </c>
      <c r="G241" s="14" t="s">
        <v>12</v>
      </c>
      <c r="H241" s="15">
        <v>0.4</v>
      </c>
      <c r="I241" s="16" t="s">
        <v>19</v>
      </c>
      <c r="J241" s="13" t="s">
        <v>80</v>
      </c>
      <c r="K241" s="165" t="s">
        <v>18</v>
      </c>
      <c r="L241" s="66" t="s">
        <v>109</v>
      </c>
      <c r="M241" s="85">
        <v>2</v>
      </c>
      <c r="N241" s="15">
        <f t="shared" si="84"/>
        <v>0</v>
      </c>
      <c r="O241" s="78">
        <f t="shared" si="85"/>
        <v>0.8</v>
      </c>
      <c r="P241" s="78">
        <f t="shared" si="86"/>
        <v>0</v>
      </c>
      <c r="Q241" s="153">
        <f t="shared" si="87"/>
        <v>0</v>
      </c>
      <c r="R241" s="238"/>
    </row>
    <row r="242" spans="2:18" s="3" customFormat="1" ht="27.95" customHeight="1">
      <c r="B242" s="236"/>
      <c r="C242" s="241"/>
      <c r="D242" s="20"/>
      <c r="E242" s="21"/>
      <c r="F242" s="31"/>
      <c r="G242" s="14" t="s">
        <v>13</v>
      </c>
      <c r="H242" s="15">
        <v>0.4</v>
      </c>
      <c r="I242" s="16" t="s">
        <v>25</v>
      </c>
      <c r="J242" s="13" t="s">
        <v>3557</v>
      </c>
      <c r="K242" s="165" t="s">
        <v>28</v>
      </c>
      <c r="L242" s="13" t="s">
        <v>3453</v>
      </c>
      <c r="M242" s="85">
        <f>M241</f>
        <v>2</v>
      </c>
      <c r="N242" s="15">
        <f t="shared" si="84"/>
        <v>0.99</v>
      </c>
      <c r="O242" s="78">
        <f t="shared" si="85"/>
        <v>0</v>
      </c>
      <c r="P242" s="78">
        <f t="shared" si="86"/>
        <v>0.79200000000000004</v>
      </c>
      <c r="Q242" s="153">
        <f t="shared" si="87"/>
        <v>8.0000000000000071E-3</v>
      </c>
      <c r="R242" s="238"/>
    </row>
    <row r="243" spans="2:18" s="3" customFormat="1" ht="27.95" customHeight="1">
      <c r="B243" s="236"/>
      <c r="C243" s="241"/>
      <c r="D243" s="22"/>
      <c r="E243" s="23"/>
      <c r="F243" s="24"/>
      <c r="G243" s="14" t="s">
        <v>14</v>
      </c>
      <c r="H243" s="15">
        <v>0.2</v>
      </c>
      <c r="I243" s="16" t="s">
        <v>19</v>
      </c>
      <c r="J243" s="13" t="s">
        <v>80</v>
      </c>
      <c r="K243" s="165" t="s">
        <v>18</v>
      </c>
      <c r="L243" s="66" t="s">
        <v>109</v>
      </c>
      <c r="M243" s="85">
        <f>M242</f>
        <v>2</v>
      </c>
      <c r="N243" s="15">
        <f t="shared" si="84"/>
        <v>0</v>
      </c>
      <c r="O243" s="78">
        <f t="shared" si="85"/>
        <v>0.4</v>
      </c>
      <c r="P243" s="78">
        <f t="shared" si="86"/>
        <v>0</v>
      </c>
      <c r="Q243" s="153">
        <f t="shared" si="87"/>
        <v>0</v>
      </c>
      <c r="R243" s="238"/>
    </row>
    <row r="244" spans="2:18" s="3" customFormat="1" ht="27.95" customHeight="1">
      <c r="B244" s="236"/>
      <c r="C244" s="241"/>
      <c r="D244" s="17" t="s">
        <v>3552</v>
      </c>
      <c r="E244" s="18" t="s">
        <v>22</v>
      </c>
      <c r="F244" s="19" t="s">
        <v>3491</v>
      </c>
      <c r="G244" s="14" t="s">
        <v>12</v>
      </c>
      <c r="H244" s="15">
        <v>0.4</v>
      </c>
      <c r="I244" s="16" t="s">
        <v>19</v>
      </c>
      <c r="J244" s="13" t="s">
        <v>80</v>
      </c>
      <c r="K244" s="165" t="s">
        <v>18</v>
      </c>
      <c r="L244" s="66" t="s">
        <v>109</v>
      </c>
      <c r="M244" s="85">
        <v>2</v>
      </c>
      <c r="N244" s="15">
        <f t="shared" si="84"/>
        <v>0</v>
      </c>
      <c r="O244" s="78">
        <f t="shared" si="85"/>
        <v>0.8</v>
      </c>
      <c r="P244" s="78">
        <f t="shared" si="86"/>
        <v>0</v>
      </c>
      <c r="Q244" s="153">
        <f t="shared" si="87"/>
        <v>0</v>
      </c>
      <c r="R244" s="238"/>
    </row>
    <row r="245" spans="2:18" s="3" customFormat="1" ht="27.95" customHeight="1">
      <c r="B245" s="236"/>
      <c r="C245" s="241"/>
      <c r="D245" s="20"/>
      <c r="E245" s="21"/>
      <c r="F245" s="31"/>
      <c r="G245" s="14" t="s">
        <v>13</v>
      </c>
      <c r="H245" s="15">
        <v>0.4</v>
      </c>
      <c r="I245" s="16" t="s">
        <v>25</v>
      </c>
      <c r="J245" s="13" t="s">
        <v>3557</v>
      </c>
      <c r="K245" s="165" t="s">
        <v>28</v>
      </c>
      <c r="L245" s="13" t="s">
        <v>3453</v>
      </c>
      <c r="M245" s="85">
        <f>M244</f>
        <v>2</v>
      </c>
      <c r="N245" s="15">
        <f t="shared" si="84"/>
        <v>0.99</v>
      </c>
      <c r="O245" s="78">
        <f t="shared" si="85"/>
        <v>0</v>
      </c>
      <c r="P245" s="78">
        <f t="shared" si="86"/>
        <v>0.79200000000000004</v>
      </c>
      <c r="Q245" s="153">
        <f t="shared" si="87"/>
        <v>8.0000000000000071E-3</v>
      </c>
      <c r="R245" s="238"/>
    </row>
    <row r="246" spans="2:18" s="3" customFormat="1" ht="27.95" customHeight="1">
      <c r="B246" s="236"/>
      <c r="C246" s="241"/>
      <c r="D246" s="22"/>
      <c r="E246" s="23"/>
      <c r="F246" s="24"/>
      <c r="G246" s="14" t="s">
        <v>14</v>
      </c>
      <c r="H246" s="15">
        <v>0.2</v>
      </c>
      <c r="I246" s="16" t="s">
        <v>19</v>
      </c>
      <c r="J246" s="13" t="s">
        <v>80</v>
      </c>
      <c r="K246" s="165" t="s">
        <v>18</v>
      </c>
      <c r="L246" s="66" t="s">
        <v>109</v>
      </c>
      <c r="M246" s="85">
        <f>M245</f>
        <v>2</v>
      </c>
      <c r="N246" s="15">
        <f t="shared" si="84"/>
        <v>0</v>
      </c>
      <c r="O246" s="78">
        <f t="shared" si="85"/>
        <v>0.4</v>
      </c>
      <c r="P246" s="78">
        <f t="shared" si="86"/>
        <v>0</v>
      </c>
      <c r="Q246" s="153">
        <f t="shared" si="87"/>
        <v>0</v>
      </c>
      <c r="R246" s="238"/>
    </row>
    <row r="247" spans="2:18" s="3" customFormat="1" ht="27.95" customHeight="1">
      <c r="B247" s="236"/>
      <c r="C247" s="241"/>
      <c r="D247" s="17" t="s">
        <v>3553</v>
      </c>
      <c r="E247" s="18" t="s">
        <v>22</v>
      </c>
      <c r="F247" s="19" t="s">
        <v>3465</v>
      </c>
      <c r="G247" s="14" t="s">
        <v>12</v>
      </c>
      <c r="H247" s="15">
        <v>0.4</v>
      </c>
      <c r="I247" s="16" t="s">
        <v>19</v>
      </c>
      <c r="J247" s="13" t="s">
        <v>80</v>
      </c>
      <c r="K247" s="165" t="s">
        <v>18</v>
      </c>
      <c r="L247" s="66" t="s">
        <v>109</v>
      </c>
      <c r="M247" s="85">
        <v>2</v>
      </c>
      <c r="N247" s="15">
        <f t="shared" si="84"/>
        <v>0</v>
      </c>
      <c r="O247" s="78">
        <f t="shared" si="85"/>
        <v>0.8</v>
      </c>
      <c r="P247" s="78">
        <f t="shared" si="86"/>
        <v>0</v>
      </c>
      <c r="Q247" s="153">
        <f t="shared" si="87"/>
        <v>0</v>
      </c>
      <c r="R247" s="238"/>
    </row>
    <row r="248" spans="2:18" s="3" customFormat="1" ht="27.95" customHeight="1">
      <c r="B248" s="236"/>
      <c r="C248" s="241"/>
      <c r="D248" s="20"/>
      <c r="E248" s="21"/>
      <c r="F248" s="31"/>
      <c r="G248" s="14" t="s">
        <v>13</v>
      </c>
      <c r="H248" s="15">
        <v>0.4</v>
      </c>
      <c r="I248" s="16" t="s">
        <v>25</v>
      </c>
      <c r="J248" s="13" t="s">
        <v>3557</v>
      </c>
      <c r="K248" s="165" t="s">
        <v>28</v>
      </c>
      <c r="L248" s="13" t="s">
        <v>3453</v>
      </c>
      <c r="M248" s="85">
        <f>M247</f>
        <v>2</v>
      </c>
      <c r="N248" s="15">
        <f t="shared" si="84"/>
        <v>0.99</v>
      </c>
      <c r="O248" s="78">
        <f t="shared" si="85"/>
        <v>0</v>
      </c>
      <c r="P248" s="78">
        <f t="shared" si="86"/>
        <v>0.79200000000000004</v>
      </c>
      <c r="Q248" s="153">
        <f t="shared" si="87"/>
        <v>8.0000000000000071E-3</v>
      </c>
      <c r="R248" s="238"/>
    </row>
    <row r="249" spans="2:18" s="3" customFormat="1" ht="27.95" customHeight="1">
      <c r="B249" s="236"/>
      <c r="C249" s="241"/>
      <c r="D249" s="22"/>
      <c r="E249" s="23"/>
      <c r="F249" s="24"/>
      <c r="G249" s="14" t="s">
        <v>14</v>
      </c>
      <c r="H249" s="15">
        <v>0.2</v>
      </c>
      <c r="I249" s="16" t="s">
        <v>19</v>
      </c>
      <c r="J249" s="13" t="s">
        <v>80</v>
      </c>
      <c r="K249" s="165" t="s">
        <v>18</v>
      </c>
      <c r="L249" s="66" t="s">
        <v>109</v>
      </c>
      <c r="M249" s="85">
        <f>M248</f>
        <v>2</v>
      </c>
      <c r="N249" s="15">
        <f t="shared" si="84"/>
        <v>0</v>
      </c>
      <c r="O249" s="78">
        <f t="shared" si="85"/>
        <v>0.4</v>
      </c>
      <c r="P249" s="78">
        <f t="shared" si="86"/>
        <v>0</v>
      </c>
      <c r="Q249" s="153">
        <f t="shared" si="87"/>
        <v>0</v>
      </c>
      <c r="R249" s="238"/>
    </row>
    <row r="250" spans="2:18" s="3" customFormat="1" ht="27.95" customHeight="1">
      <c r="B250" s="236"/>
      <c r="C250" s="241"/>
      <c r="D250" s="303" t="s">
        <v>3554</v>
      </c>
      <c r="E250" s="18" t="s">
        <v>22</v>
      </c>
      <c r="F250" s="19" t="s">
        <v>3491</v>
      </c>
      <c r="G250" s="14" t="s">
        <v>12</v>
      </c>
      <c r="H250" s="15">
        <v>0.4</v>
      </c>
      <c r="I250" s="16" t="s">
        <v>19</v>
      </c>
      <c r="J250" s="13" t="s">
        <v>80</v>
      </c>
      <c r="K250" s="165" t="s">
        <v>18</v>
      </c>
      <c r="L250" s="66" t="s">
        <v>109</v>
      </c>
      <c r="M250" s="85">
        <v>2</v>
      </c>
      <c r="N250" s="15">
        <f t="shared" si="84"/>
        <v>0</v>
      </c>
      <c r="O250" s="78">
        <f t="shared" si="85"/>
        <v>0.8</v>
      </c>
      <c r="P250" s="78">
        <f t="shared" si="86"/>
        <v>0</v>
      </c>
      <c r="Q250" s="153">
        <f t="shared" si="87"/>
        <v>0</v>
      </c>
      <c r="R250" s="238"/>
    </row>
    <row r="251" spans="2:18" s="3" customFormat="1" ht="27.95" customHeight="1">
      <c r="B251" s="236"/>
      <c r="C251" s="241"/>
      <c r="D251" s="20"/>
      <c r="E251" s="21"/>
      <c r="F251" s="31"/>
      <c r="G251" s="14" t="s">
        <v>13</v>
      </c>
      <c r="H251" s="15">
        <v>0.4</v>
      </c>
      <c r="I251" s="16" t="s">
        <v>25</v>
      </c>
      <c r="J251" s="13" t="s">
        <v>3557</v>
      </c>
      <c r="K251" s="165" t="s">
        <v>28</v>
      </c>
      <c r="L251" s="13" t="s">
        <v>3453</v>
      </c>
      <c r="M251" s="85">
        <f>M250</f>
        <v>2</v>
      </c>
      <c r="N251" s="15">
        <f t="shared" si="84"/>
        <v>0.99</v>
      </c>
      <c r="O251" s="78">
        <f t="shared" si="85"/>
        <v>0</v>
      </c>
      <c r="P251" s="78">
        <f t="shared" si="86"/>
        <v>0.79200000000000004</v>
      </c>
      <c r="Q251" s="153">
        <f t="shared" si="87"/>
        <v>8.0000000000000071E-3</v>
      </c>
      <c r="R251" s="238"/>
    </row>
    <row r="252" spans="2:18" s="3" customFormat="1" ht="27.95" customHeight="1">
      <c r="B252" s="236"/>
      <c r="C252" s="241"/>
      <c r="D252" s="22"/>
      <c r="E252" s="23"/>
      <c r="F252" s="24"/>
      <c r="G252" s="14" t="s">
        <v>14</v>
      </c>
      <c r="H252" s="15">
        <v>0.2</v>
      </c>
      <c r="I252" s="16" t="s">
        <v>19</v>
      </c>
      <c r="J252" s="13" t="s">
        <v>80</v>
      </c>
      <c r="K252" s="165" t="s">
        <v>18</v>
      </c>
      <c r="L252" s="66" t="s">
        <v>109</v>
      </c>
      <c r="M252" s="85">
        <f>M251</f>
        <v>2</v>
      </c>
      <c r="N252" s="15">
        <f t="shared" si="84"/>
        <v>0</v>
      </c>
      <c r="O252" s="78">
        <f t="shared" si="85"/>
        <v>0.4</v>
      </c>
      <c r="P252" s="78">
        <f t="shared" si="86"/>
        <v>0</v>
      </c>
      <c r="Q252" s="153">
        <f t="shared" si="87"/>
        <v>0</v>
      </c>
      <c r="R252" s="238"/>
    </row>
    <row r="253" spans="2:18" s="3" customFormat="1" ht="27.95" customHeight="1">
      <c r="B253" s="236"/>
      <c r="C253" s="241"/>
      <c r="D253" s="17" t="s">
        <v>3555</v>
      </c>
      <c r="E253" s="18" t="s">
        <v>22</v>
      </c>
      <c r="F253" s="19" t="s">
        <v>3491</v>
      </c>
      <c r="G253" s="14" t="s">
        <v>12</v>
      </c>
      <c r="H253" s="15">
        <v>0.4</v>
      </c>
      <c r="I253" s="16" t="s">
        <v>19</v>
      </c>
      <c r="J253" s="13" t="s">
        <v>80</v>
      </c>
      <c r="K253" s="165" t="s">
        <v>18</v>
      </c>
      <c r="L253" s="66" t="s">
        <v>109</v>
      </c>
      <c r="M253" s="85">
        <v>2</v>
      </c>
      <c r="N253" s="15">
        <f t="shared" si="84"/>
        <v>0</v>
      </c>
      <c r="O253" s="78">
        <f t="shared" si="85"/>
        <v>0.8</v>
      </c>
      <c r="P253" s="78">
        <f t="shared" si="86"/>
        <v>0</v>
      </c>
      <c r="Q253" s="153">
        <f t="shared" si="87"/>
        <v>0</v>
      </c>
      <c r="R253" s="238"/>
    </row>
    <row r="254" spans="2:18" s="3" customFormat="1" ht="27.95" customHeight="1">
      <c r="B254" s="236"/>
      <c r="C254" s="241"/>
      <c r="D254" s="20"/>
      <c r="E254" s="21"/>
      <c r="F254" s="31"/>
      <c r="G254" s="14" t="s">
        <v>13</v>
      </c>
      <c r="H254" s="15">
        <v>0.4</v>
      </c>
      <c r="I254" s="16" t="s">
        <v>25</v>
      </c>
      <c r="J254" s="13" t="s">
        <v>3557</v>
      </c>
      <c r="K254" s="165" t="s">
        <v>28</v>
      </c>
      <c r="L254" s="13" t="s">
        <v>3453</v>
      </c>
      <c r="M254" s="85">
        <f>M253</f>
        <v>2</v>
      </c>
      <c r="N254" s="15">
        <f t="shared" si="84"/>
        <v>0.99</v>
      </c>
      <c r="O254" s="78">
        <f t="shared" si="85"/>
        <v>0</v>
      </c>
      <c r="P254" s="78">
        <f t="shared" si="86"/>
        <v>0.79200000000000004</v>
      </c>
      <c r="Q254" s="153">
        <f t="shared" si="87"/>
        <v>8.0000000000000071E-3</v>
      </c>
      <c r="R254" s="238"/>
    </row>
    <row r="255" spans="2:18" s="3" customFormat="1" ht="27.95" customHeight="1">
      <c r="B255" s="236"/>
      <c r="C255" s="241"/>
      <c r="D255" s="22"/>
      <c r="E255" s="23"/>
      <c r="F255" s="24"/>
      <c r="G255" s="14" t="s">
        <v>14</v>
      </c>
      <c r="H255" s="15">
        <v>0.2</v>
      </c>
      <c r="I255" s="16" t="s">
        <v>19</v>
      </c>
      <c r="J255" s="13" t="s">
        <v>80</v>
      </c>
      <c r="K255" s="165" t="s">
        <v>18</v>
      </c>
      <c r="L255" s="66" t="s">
        <v>109</v>
      </c>
      <c r="M255" s="85">
        <f>M254</f>
        <v>2</v>
      </c>
      <c r="N255" s="15">
        <f t="shared" si="84"/>
        <v>0</v>
      </c>
      <c r="O255" s="78">
        <f t="shared" si="85"/>
        <v>0.4</v>
      </c>
      <c r="P255" s="78">
        <f t="shared" si="86"/>
        <v>0</v>
      </c>
      <c r="Q255" s="153">
        <f t="shared" si="87"/>
        <v>0</v>
      </c>
      <c r="R255" s="238"/>
    </row>
    <row r="256" spans="2:18" s="3" customFormat="1" ht="27.95" customHeight="1">
      <c r="B256" s="236"/>
      <c r="C256" s="241"/>
      <c r="D256" s="17" t="s">
        <v>3556</v>
      </c>
      <c r="E256" s="18" t="s">
        <v>22</v>
      </c>
      <c r="F256" s="19" t="s">
        <v>3491</v>
      </c>
      <c r="G256" s="14" t="s">
        <v>12</v>
      </c>
      <c r="H256" s="15">
        <v>0.4</v>
      </c>
      <c r="I256" s="16" t="s">
        <v>19</v>
      </c>
      <c r="J256" s="13" t="s">
        <v>80</v>
      </c>
      <c r="K256" s="165" t="s">
        <v>18</v>
      </c>
      <c r="L256" s="66" t="s">
        <v>109</v>
      </c>
      <c r="M256" s="85">
        <v>2</v>
      </c>
      <c r="N256" s="15">
        <f t="shared" ref="N256:N282" si="88">IF(K256="Detected", 0.99,0)</f>
        <v>0</v>
      </c>
      <c r="O256" s="78">
        <f t="shared" ref="O256:O282" si="89">IF(I256="Safe", M256*H256,0)</f>
        <v>0.8</v>
      </c>
      <c r="P256" s="78">
        <f t="shared" ref="P256:P282" si="90">IF(I256="Dangerous",M256*H256*N256,0)</f>
        <v>0</v>
      </c>
      <c r="Q256" s="153">
        <f t="shared" ref="Q256:Q282" si="91">IF(P256=0,0,M256*H256*(1-N256))</f>
        <v>0</v>
      </c>
      <c r="R256" s="238"/>
    </row>
    <row r="257" spans="2:18" s="3" customFormat="1" ht="27.95" customHeight="1">
      <c r="B257" s="236"/>
      <c r="C257" s="241"/>
      <c r="D257" s="20"/>
      <c r="E257" s="21"/>
      <c r="F257" s="31"/>
      <c r="G257" s="14" t="s">
        <v>13</v>
      </c>
      <c r="H257" s="15">
        <v>0.4</v>
      </c>
      <c r="I257" s="16" t="s">
        <v>25</v>
      </c>
      <c r="J257" s="13" t="s">
        <v>3557</v>
      </c>
      <c r="K257" s="165" t="s">
        <v>28</v>
      </c>
      <c r="L257" s="13" t="s">
        <v>3453</v>
      </c>
      <c r="M257" s="85">
        <f>M256</f>
        <v>2</v>
      </c>
      <c r="N257" s="15">
        <f t="shared" si="88"/>
        <v>0.99</v>
      </c>
      <c r="O257" s="78">
        <f t="shared" si="89"/>
        <v>0</v>
      </c>
      <c r="P257" s="78">
        <f t="shared" si="90"/>
        <v>0.79200000000000004</v>
      </c>
      <c r="Q257" s="153">
        <f t="shared" si="91"/>
        <v>8.0000000000000071E-3</v>
      </c>
      <c r="R257" s="238"/>
    </row>
    <row r="258" spans="2:18" s="3" customFormat="1" ht="27.95" customHeight="1">
      <c r="B258" s="236"/>
      <c r="C258" s="241"/>
      <c r="D258" s="22"/>
      <c r="E258" s="23"/>
      <c r="F258" s="24"/>
      <c r="G258" s="14" t="s">
        <v>14</v>
      </c>
      <c r="H258" s="15">
        <v>0.2</v>
      </c>
      <c r="I258" s="16" t="s">
        <v>19</v>
      </c>
      <c r="J258" s="13" t="s">
        <v>80</v>
      </c>
      <c r="K258" s="165" t="s">
        <v>18</v>
      </c>
      <c r="L258" s="66" t="s">
        <v>109</v>
      </c>
      <c r="M258" s="85">
        <f>M257</f>
        <v>2</v>
      </c>
      <c r="N258" s="15">
        <f t="shared" si="88"/>
        <v>0</v>
      </c>
      <c r="O258" s="78">
        <f t="shared" si="89"/>
        <v>0.4</v>
      </c>
      <c r="P258" s="78">
        <f t="shared" si="90"/>
        <v>0</v>
      </c>
      <c r="Q258" s="153">
        <f t="shared" si="91"/>
        <v>0</v>
      </c>
      <c r="R258" s="238"/>
    </row>
    <row r="259" spans="2:18" s="3" customFormat="1" ht="27.95" customHeight="1">
      <c r="B259" s="236"/>
      <c r="C259" s="241"/>
      <c r="D259" s="17" t="s">
        <v>3558</v>
      </c>
      <c r="E259" s="18" t="s">
        <v>22</v>
      </c>
      <c r="F259" s="19" t="s">
        <v>3560</v>
      </c>
      <c r="G259" s="14" t="s">
        <v>12</v>
      </c>
      <c r="H259" s="15">
        <v>0.4</v>
      </c>
      <c r="I259" s="16" t="s">
        <v>19</v>
      </c>
      <c r="J259" s="13" t="s">
        <v>80</v>
      </c>
      <c r="K259" s="165" t="s">
        <v>18</v>
      </c>
      <c r="L259" s="66" t="s">
        <v>109</v>
      </c>
      <c r="M259" s="85">
        <v>2</v>
      </c>
      <c r="N259" s="15">
        <f t="shared" si="88"/>
        <v>0</v>
      </c>
      <c r="O259" s="78">
        <f t="shared" si="89"/>
        <v>0.8</v>
      </c>
      <c r="P259" s="78">
        <f t="shared" si="90"/>
        <v>0</v>
      </c>
      <c r="Q259" s="153">
        <f t="shared" si="91"/>
        <v>0</v>
      </c>
      <c r="R259" s="238"/>
    </row>
    <row r="260" spans="2:18" s="3" customFormat="1" ht="27.95" customHeight="1">
      <c r="B260" s="236"/>
      <c r="C260" s="241"/>
      <c r="D260" s="20"/>
      <c r="E260" s="21"/>
      <c r="F260" s="31"/>
      <c r="G260" s="14" t="s">
        <v>13</v>
      </c>
      <c r="H260" s="15">
        <v>0.4</v>
      </c>
      <c r="I260" s="16" t="s">
        <v>25</v>
      </c>
      <c r="J260" s="13" t="s">
        <v>3569</v>
      </c>
      <c r="K260" s="165" t="s">
        <v>28</v>
      </c>
      <c r="L260" s="13" t="s">
        <v>3453</v>
      </c>
      <c r="M260" s="85">
        <f>M259</f>
        <v>2</v>
      </c>
      <c r="N260" s="15">
        <f t="shared" si="88"/>
        <v>0.99</v>
      </c>
      <c r="O260" s="78">
        <f t="shared" si="89"/>
        <v>0</v>
      </c>
      <c r="P260" s="78">
        <f t="shared" si="90"/>
        <v>0.79200000000000004</v>
      </c>
      <c r="Q260" s="153">
        <f t="shared" si="91"/>
        <v>8.0000000000000071E-3</v>
      </c>
      <c r="R260" s="238"/>
    </row>
    <row r="261" spans="2:18" s="3" customFormat="1" ht="27.95" customHeight="1">
      <c r="B261" s="236"/>
      <c r="C261" s="241"/>
      <c r="D261" s="22"/>
      <c r="E261" s="23"/>
      <c r="F261" s="24"/>
      <c r="G261" s="14" t="s">
        <v>14</v>
      </c>
      <c r="H261" s="15">
        <v>0.2</v>
      </c>
      <c r="I261" s="16" t="s">
        <v>19</v>
      </c>
      <c r="J261" s="13" t="s">
        <v>80</v>
      </c>
      <c r="K261" s="165" t="s">
        <v>18</v>
      </c>
      <c r="L261" s="66" t="s">
        <v>109</v>
      </c>
      <c r="M261" s="85">
        <f>M260</f>
        <v>2</v>
      </c>
      <c r="N261" s="15">
        <f t="shared" si="88"/>
        <v>0</v>
      </c>
      <c r="O261" s="78">
        <f t="shared" si="89"/>
        <v>0.4</v>
      </c>
      <c r="P261" s="78">
        <f t="shared" si="90"/>
        <v>0</v>
      </c>
      <c r="Q261" s="153">
        <f t="shared" si="91"/>
        <v>0</v>
      </c>
      <c r="R261" s="238"/>
    </row>
    <row r="262" spans="2:18" s="3" customFormat="1" ht="27.95" customHeight="1">
      <c r="B262" s="236"/>
      <c r="C262" s="241"/>
      <c r="D262" s="17" t="s">
        <v>3561</v>
      </c>
      <c r="E262" s="18" t="s">
        <v>22</v>
      </c>
      <c r="F262" s="19" t="s">
        <v>3485</v>
      </c>
      <c r="G262" s="14" t="s">
        <v>12</v>
      </c>
      <c r="H262" s="15">
        <v>0.4</v>
      </c>
      <c r="I262" s="16" t="s">
        <v>19</v>
      </c>
      <c r="J262" s="13" t="s">
        <v>80</v>
      </c>
      <c r="K262" s="165" t="s">
        <v>18</v>
      </c>
      <c r="L262" s="66" t="s">
        <v>109</v>
      </c>
      <c r="M262" s="85">
        <v>2</v>
      </c>
      <c r="N262" s="15">
        <f t="shared" si="88"/>
        <v>0</v>
      </c>
      <c r="O262" s="78">
        <f t="shared" si="89"/>
        <v>0.8</v>
      </c>
      <c r="P262" s="78">
        <f t="shared" si="90"/>
        <v>0</v>
      </c>
      <c r="Q262" s="153">
        <f t="shared" si="91"/>
        <v>0</v>
      </c>
      <c r="R262" s="238"/>
    </row>
    <row r="263" spans="2:18" s="3" customFormat="1" ht="27.95" customHeight="1">
      <c r="B263" s="236"/>
      <c r="C263" s="241"/>
      <c r="D263" s="20"/>
      <c r="E263" s="21"/>
      <c r="F263" s="31"/>
      <c r="G263" s="14" t="s">
        <v>13</v>
      </c>
      <c r="H263" s="15">
        <v>0.4</v>
      </c>
      <c r="I263" s="16" t="s">
        <v>25</v>
      </c>
      <c r="J263" s="13" t="s">
        <v>3569</v>
      </c>
      <c r="K263" s="165" t="s">
        <v>28</v>
      </c>
      <c r="L263" s="13" t="s">
        <v>3453</v>
      </c>
      <c r="M263" s="85">
        <f>M262</f>
        <v>2</v>
      </c>
      <c r="N263" s="15">
        <f t="shared" si="88"/>
        <v>0.99</v>
      </c>
      <c r="O263" s="78">
        <f t="shared" si="89"/>
        <v>0</v>
      </c>
      <c r="P263" s="78">
        <f t="shared" si="90"/>
        <v>0.79200000000000004</v>
      </c>
      <c r="Q263" s="153">
        <f t="shared" si="91"/>
        <v>8.0000000000000071E-3</v>
      </c>
      <c r="R263" s="238"/>
    </row>
    <row r="264" spans="2:18" s="3" customFormat="1" ht="27.95" customHeight="1">
      <c r="B264" s="236"/>
      <c r="C264" s="241"/>
      <c r="D264" s="22"/>
      <c r="E264" s="23"/>
      <c r="F264" s="24"/>
      <c r="G264" s="14" t="s">
        <v>14</v>
      </c>
      <c r="H264" s="15">
        <v>0.2</v>
      </c>
      <c r="I264" s="16" t="s">
        <v>19</v>
      </c>
      <c r="J264" s="13" t="s">
        <v>80</v>
      </c>
      <c r="K264" s="165" t="s">
        <v>18</v>
      </c>
      <c r="L264" s="66" t="s">
        <v>109</v>
      </c>
      <c r="M264" s="85">
        <f>M263</f>
        <v>2</v>
      </c>
      <c r="N264" s="15">
        <f t="shared" si="88"/>
        <v>0</v>
      </c>
      <c r="O264" s="78">
        <f t="shared" si="89"/>
        <v>0.4</v>
      </c>
      <c r="P264" s="78">
        <f t="shared" si="90"/>
        <v>0</v>
      </c>
      <c r="Q264" s="153">
        <f t="shared" si="91"/>
        <v>0</v>
      </c>
      <c r="R264" s="238"/>
    </row>
    <row r="265" spans="2:18" s="3" customFormat="1" ht="27.95" customHeight="1">
      <c r="B265" s="236"/>
      <c r="C265" s="241"/>
      <c r="D265" s="17" t="s">
        <v>3562</v>
      </c>
      <c r="E265" s="18" t="s">
        <v>22</v>
      </c>
      <c r="F265" s="19" t="s">
        <v>3485</v>
      </c>
      <c r="G265" s="14" t="s">
        <v>12</v>
      </c>
      <c r="H265" s="15">
        <v>0.4</v>
      </c>
      <c r="I265" s="16" t="s">
        <v>19</v>
      </c>
      <c r="J265" s="13" t="s">
        <v>80</v>
      </c>
      <c r="K265" s="165" t="s">
        <v>18</v>
      </c>
      <c r="L265" s="66" t="s">
        <v>109</v>
      </c>
      <c r="M265" s="85">
        <v>2</v>
      </c>
      <c r="N265" s="15">
        <f t="shared" si="88"/>
        <v>0</v>
      </c>
      <c r="O265" s="78">
        <f t="shared" si="89"/>
        <v>0.8</v>
      </c>
      <c r="P265" s="78">
        <f t="shared" si="90"/>
        <v>0</v>
      </c>
      <c r="Q265" s="153">
        <f t="shared" si="91"/>
        <v>0</v>
      </c>
      <c r="R265" s="238"/>
    </row>
    <row r="266" spans="2:18" s="3" customFormat="1" ht="27.95" customHeight="1">
      <c r="B266" s="236"/>
      <c r="C266" s="241"/>
      <c r="D266" s="20"/>
      <c r="E266" s="21"/>
      <c r="F266" s="31"/>
      <c r="G266" s="14" t="s">
        <v>13</v>
      </c>
      <c r="H266" s="15">
        <v>0.4</v>
      </c>
      <c r="I266" s="16" t="s">
        <v>25</v>
      </c>
      <c r="J266" s="13" t="s">
        <v>3569</v>
      </c>
      <c r="K266" s="165" t="s">
        <v>28</v>
      </c>
      <c r="L266" s="13" t="s">
        <v>3453</v>
      </c>
      <c r="M266" s="85">
        <f>M265</f>
        <v>2</v>
      </c>
      <c r="N266" s="15">
        <f t="shared" si="88"/>
        <v>0.99</v>
      </c>
      <c r="O266" s="78">
        <f t="shared" si="89"/>
        <v>0</v>
      </c>
      <c r="P266" s="78">
        <f t="shared" si="90"/>
        <v>0.79200000000000004</v>
      </c>
      <c r="Q266" s="153">
        <f t="shared" si="91"/>
        <v>8.0000000000000071E-3</v>
      </c>
      <c r="R266" s="238"/>
    </row>
    <row r="267" spans="2:18" s="3" customFormat="1" ht="27.95" customHeight="1">
      <c r="B267" s="236"/>
      <c r="C267" s="241"/>
      <c r="D267" s="22"/>
      <c r="E267" s="23"/>
      <c r="F267" s="24"/>
      <c r="G267" s="14" t="s">
        <v>14</v>
      </c>
      <c r="H267" s="15">
        <v>0.2</v>
      </c>
      <c r="I267" s="16" t="s">
        <v>19</v>
      </c>
      <c r="J267" s="13" t="s">
        <v>80</v>
      </c>
      <c r="K267" s="165" t="s">
        <v>18</v>
      </c>
      <c r="L267" s="66" t="s">
        <v>109</v>
      </c>
      <c r="M267" s="85">
        <f>M266</f>
        <v>2</v>
      </c>
      <c r="N267" s="15">
        <f t="shared" si="88"/>
        <v>0</v>
      </c>
      <c r="O267" s="78">
        <f t="shared" si="89"/>
        <v>0.4</v>
      </c>
      <c r="P267" s="78">
        <f t="shared" si="90"/>
        <v>0</v>
      </c>
      <c r="Q267" s="153">
        <f t="shared" si="91"/>
        <v>0</v>
      </c>
      <c r="R267" s="238"/>
    </row>
    <row r="268" spans="2:18" s="3" customFormat="1" ht="27.95" customHeight="1">
      <c r="B268" s="236"/>
      <c r="C268" s="241"/>
      <c r="D268" s="17" t="s">
        <v>3563</v>
      </c>
      <c r="E268" s="18" t="s">
        <v>22</v>
      </c>
      <c r="F268" s="19" t="s">
        <v>3485</v>
      </c>
      <c r="G268" s="14" t="s">
        <v>12</v>
      </c>
      <c r="H268" s="15">
        <v>0.4</v>
      </c>
      <c r="I268" s="16" t="s">
        <v>19</v>
      </c>
      <c r="J268" s="13" t="s">
        <v>80</v>
      </c>
      <c r="K268" s="165" t="s">
        <v>18</v>
      </c>
      <c r="L268" s="66" t="s">
        <v>109</v>
      </c>
      <c r="M268" s="85">
        <v>2</v>
      </c>
      <c r="N268" s="15">
        <f t="shared" si="88"/>
        <v>0</v>
      </c>
      <c r="O268" s="78">
        <f t="shared" si="89"/>
        <v>0.8</v>
      </c>
      <c r="P268" s="78">
        <f t="shared" si="90"/>
        <v>0</v>
      </c>
      <c r="Q268" s="153">
        <f t="shared" si="91"/>
        <v>0</v>
      </c>
      <c r="R268" s="238"/>
    </row>
    <row r="269" spans="2:18" s="3" customFormat="1" ht="27.95" customHeight="1">
      <c r="B269" s="236"/>
      <c r="C269" s="241"/>
      <c r="D269" s="20"/>
      <c r="E269" s="21"/>
      <c r="F269" s="31"/>
      <c r="G269" s="14" t="s">
        <v>13</v>
      </c>
      <c r="H269" s="15">
        <v>0.4</v>
      </c>
      <c r="I269" s="16" t="s">
        <v>25</v>
      </c>
      <c r="J269" s="13" t="s">
        <v>3569</v>
      </c>
      <c r="K269" s="165" t="s">
        <v>28</v>
      </c>
      <c r="L269" s="13" t="s">
        <v>3453</v>
      </c>
      <c r="M269" s="85">
        <f>M268</f>
        <v>2</v>
      </c>
      <c r="N269" s="15">
        <f t="shared" si="88"/>
        <v>0.99</v>
      </c>
      <c r="O269" s="78">
        <f t="shared" si="89"/>
        <v>0</v>
      </c>
      <c r="P269" s="78">
        <f t="shared" si="90"/>
        <v>0.79200000000000004</v>
      </c>
      <c r="Q269" s="153">
        <f t="shared" si="91"/>
        <v>8.0000000000000071E-3</v>
      </c>
      <c r="R269" s="238"/>
    </row>
    <row r="270" spans="2:18" s="3" customFormat="1" ht="27.95" customHeight="1">
      <c r="B270" s="236"/>
      <c r="C270" s="241"/>
      <c r="D270" s="22"/>
      <c r="E270" s="23"/>
      <c r="F270" s="24"/>
      <c r="G270" s="14" t="s">
        <v>14</v>
      </c>
      <c r="H270" s="15">
        <v>0.2</v>
      </c>
      <c r="I270" s="16" t="s">
        <v>19</v>
      </c>
      <c r="J270" s="13" t="s">
        <v>80</v>
      </c>
      <c r="K270" s="165" t="s">
        <v>18</v>
      </c>
      <c r="L270" s="66" t="s">
        <v>109</v>
      </c>
      <c r="M270" s="85">
        <f>M269</f>
        <v>2</v>
      </c>
      <c r="N270" s="15">
        <f t="shared" si="88"/>
        <v>0</v>
      </c>
      <c r="O270" s="78">
        <f t="shared" si="89"/>
        <v>0.4</v>
      </c>
      <c r="P270" s="78">
        <f t="shared" si="90"/>
        <v>0</v>
      </c>
      <c r="Q270" s="153">
        <f t="shared" si="91"/>
        <v>0</v>
      </c>
      <c r="R270" s="238"/>
    </row>
    <row r="271" spans="2:18" s="3" customFormat="1" ht="27.95" customHeight="1">
      <c r="B271" s="236"/>
      <c r="C271" s="241"/>
      <c r="D271" s="17" t="s">
        <v>3564</v>
      </c>
      <c r="E271" s="18" t="s">
        <v>22</v>
      </c>
      <c r="F271" s="19" t="s">
        <v>3491</v>
      </c>
      <c r="G271" s="14" t="s">
        <v>12</v>
      </c>
      <c r="H271" s="15">
        <v>0.4</v>
      </c>
      <c r="I271" s="16" t="s">
        <v>19</v>
      </c>
      <c r="J271" s="13" t="s">
        <v>80</v>
      </c>
      <c r="K271" s="165" t="s">
        <v>18</v>
      </c>
      <c r="L271" s="66" t="s">
        <v>109</v>
      </c>
      <c r="M271" s="85">
        <v>2</v>
      </c>
      <c r="N271" s="15">
        <f t="shared" si="88"/>
        <v>0</v>
      </c>
      <c r="O271" s="78">
        <f t="shared" si="89"/>
        <v>0.8</v>
      </c>
      <c r="P271" s="78">
        <f t="shared" si="90"/>
        <v>0</v>
      </c>
      <c r="Q271" s="153">
        <f t="shared" si="91"/>
        <v>0</v>
      </c>
      <c r="R271" s="238"/>
    </row>
    <row r="272" spans="2:18" s="3" customFormat="1" ht="27.95" customHeight="1">
      <c r="B272" s="236"/>
      <c r="C272" s="241"/>
      <c r="D272" s="20"/>
      <c r="E272" s="21"/>
      <c r="F272" s="31"/>
      <c r="G272" s="14" t="s">
        <v>13</v>
      </c>
      <c r="H272" s="15">
        <v>0.4</v>
      </c>
      <c r="I272" s="16" t="s">
        <v>25</v>
      </c>
      <c r="J272" s="13" t="s">
        <v>3569</v>
      </c>
      <c r="K272" s="165" t="s">
        <v>28</v>
      </c>
      <c r="L272" s="13" t="s">
        <v>3453</v>
      </c>
      <c r="M272" s="85">
        <f>M271</f>
        <v>2</v>
      </c>
      <c r="N272" s="15">
        <f t="shared" si="88"/>
        <v>0.99</v>
      </c>
      <c r="O272" s="78">
        <f t="shared" si="89"/>
        <v>0</v>
      </c>
      <c r="P272" s="78">
        <f t="shared" si="90"/>
        <v>0.79200000000000004</v>
      </c>
      <c r="Q272" s="153">
        <f t="shared" si="91"/>
        <v>8.0000000000000071E-3</v>
      </c>
      <c r="R272" s="238"/>
    </row>
    <row r="273" spans="2:18" s="3" customFormat="1" ht="27.95" customHeight="1">
      <c r="B273" s="236"/>
      <c r="C273" s="241"/>
      <c r="D273" s="22"/>
      <c r="E273" s="23"/>
      <c r="F273" s="24"/>
      <c r="G273" s="14" t="s">
        <v>14</v>
      </c>
      <c r="H273" s="15">
        <v>0.2</v>
      </c>
      <c r="I273" s="16" t="s">
        <v>19</v>
      </c>
      <c r="J273" s="13" t="s">
        <v>80</v>
      </c>
      <c r="K273" s="165" t="s">
        <v>18</v>
      </c>
      <c r="L273" s="66" t="s">
        <v>109</v>
      </c>
      <c r="M273" s="85">
        <f>M272</f>
        <v>2</v>
      </c>
      <c r="N273" s="15">
        <f t="shared" si="88"/>
        <v>0</v>
      </c>
      <c r="O273" s="78">
        <f t="shared" si="89"/>
        <v>0.4</v>
      </c>
      <c r="P273" s="78">
        <f t="shared" si="90"/>
        <v>0</v>
      </c>
      <c r="Q273" s="153">
        <f t="shared" si="91"/>
        <v>0</v>
      </c>
      <c r="R273" s="238"/>
    </row>
    <row r="274" spans="2:18" s="3" customFormat="1" ht="27.95" customHeight="1">
      <c r="B274" s="236"/>
      <c r="C274" s="241"/>
      <c r="D274" s="17" t="s">
        <v>3565</v>
      </c>
      <c r="E274" s="18" t="s">
        <v>22</v>
      </c>
      <c r="F274" s="19" t="s">
        <v>3465</v>
      </c>
      <c r="G274" s="14" t="s">
        <v>12</v>
      </c>
      <c r="H274" s="15">
        <v>0.4</v>
      </c>
      <c r="I274" s="16" t="s">
        <v>19</v>
      </c>
      <c r="J274" s="13" t="s">
        <v>80</v>
      </c>
      <c r="K274" s="165" t="s">
        <v>18</v>
      </c>
      <c r="L274" s="66" t="s">
        <v>109</v>
      </c>
      <c r="M274" s="85">
        <v>2</v>
      </c>
      <c r="N274" s="15">
        <f t="shared" si="88"/>
        <v>0</v>
      </c>
      <c r="O274" s="78">
        <f t="shared" si="89"/>
        <v>0.8</v>
      </c>
      <c r="P274" s="78">
        <f t="shared" si="90"/>
        <v>0</v>
      </c>
      <c r="Q274" s="153">
        <f t="shared" si="91"/>
        <v>0</v>
      </c>
      <c r="R274" s="238"/>
    </row>
    <row r="275" spans="2:18" s="3" customFormat="1" ht="27.95" customHeight="1">
      <c r="B275" s="236"/>
      <c r="C275" s="241"/>
      <c r="D275" s="20"/>
      <c r="E275" s="21"/>
      <c r="F275" s="31"/>
      <c r="G275" s="14" t="s">
        <v>13</v>
      </c>
      <c r="H275" s="15">
        <v>0.4</v>
      </c>
      <c r="I275" s="16" t="s">
        <v>25</v>
      </c>
      <c r="J275" s="13" t="s">
        <v>3569</v>
      </c>
      <c r="K275" s="165" t="s">
        <v>28</v>
      </c>
      <c r="L275" s="13" t="s">
        <v>3453</v>
      </c>
      <c r="M275" s="85">
        <f>M274</f>
        <v>2</v>
      </c>
      <c r="N275" s="15">
        <f t="shared" si="88"/>
        <v>0.99</v>
      </c>
      <c r="O275" s="78">
        <f t="shared" si="89"/>
        <v>0</v>
      </c>
      <c r="P275" s="78">
        <f t="shared" si="90"/>
        <v>0.79200000000000004</v>
      </c>
      <c r="Q275" s="153">
        <f t="shared" si="91"/>
        <v>8.0000000000000071E-3</v>
      </c>
      <c r="R275" s="238"/>
    </row>
    <row r="276" spans="2:18" s="3" customFormat="1" ht="27.95" customHeight="1">
      <c r="B276" s="236"/>
      <c r="C276" s="241"/>
      <c r="D276" s="22"/>
      <c r="E276" s="23"/>
      <c r="F276" s="24"/>
      <c r="G276" s="14" t="s">
        <v>14</v>
      </c>
      <c r="H276" s="15">
        <v>0.2</v>
      </c>
      <c r="I276" s="16" t="s">
        <v>19</v>
      </c>
      <c r="J276" s="13" t="s">
        <v>80</v>
      </c>
      <c r="K276" s="165" t="s">
        <v>18</v>
      </c>
      <c r="L276" s="66" t="s">
        <v>109</v>
      </c>
      <c r="M276" s="85">
        <f>M275</f>
        <v>2</v>
      </c>
      <c r="N276" s="15">
        <f t="shared" si="88"/>
        <v>0</v>
      </c>
      <c r="O276" s="78">
        <f t="shared" si="89"/>
        <v>0.4</v>
      </c>
      <c r="P276" s="78">
        <f t="shared" si="90"/>
        <v>0</v>
      </c>
      <c r="Q276" s="153">
        <f t="shared" si="91"/>
        <v>0</v>
      </c>
      <c r="R276" s="238"/>
    </row>
    <row r="277" spans="2:18" s="3" customFormat="1" ht="27.95" customHeight="1">
      <c r="B277" s="236"/>
      <c r="C277" s="241"/>
      <c r="D277" s="303" t="s">
        <v>3566</v>
      </c>
      <c r="E277" s="18" t="s">
        <v>22</v>
      </c>
      <c r="F277" s="19" t="s">
        <v>3491</v>
      </c>
      <c r="G277" s="14" t="s">
        <v>12</v>
      </c>
      <c r="H277" s="15">
        <v>0.4</v>
      </c>
      <c r="I277" s="16" t="s">
        <v>19</v>
      </c>
      <c r="J277" s="13" t="s">
        <v>80</v>
      </c>
      <c r="K277" s="165" t="s">
        <v>18</v>
      </c>
      <c r="L277" s="66" t="s">
        <v>109</v>
      </c>
      <c r="M277" s="85">
        <v>2</v>
      </c>
      <c r="N277" s="15">
        <f t="shared" si="88"/>
        <v>0</v>
      </c>
      <c r="O277" s="78">
        <f t="shared" si="89"/>
        <v>0.8</v>
      </c>
      <c r="P277" s="78">
        <f t="shared" si="90"/>
        <v>0</v>
      </c>
      <c r="Q277" s="153">
        <f t="shared" si="91"/>
        <v>0</v>
      </c>
      <c r="R277" s="238"/>
    </row>
    <row r="278" spans="2:18" s="3" customFormat="1" ht="27.95" customHeight="1">
      <c r="B278" s="236"/>
      <c r="C278" s="241"/>
      <c r="D278" s="20"/>
      <c r="E278" s="21"/>
      <c r="F278" s="31"/>
      <c r="G278" s="14" t="s">
        <v>13</v>
      </c>
      <c r="H278" s="15">
        <v>0.4</v>
      </c>
      <c r="I278" s="16" t="s">
        <v>25</v>
      </c>
      <c r="J278" s="13" t="s">
        <v>3569</v>
      </c>
      <c r="K278" s="165" t="s">
        <v>28</v>
      </c>
      <c r="L278" s="13" t="s">
        <v>3453</v>
      </c>
      <c r="M278" s="85">
        <f>M277</f>
        <v>2</v>
      </c>
      <c r="N278" s="15">
        <f t="shared" si="88"/>
        <v>0.99</v>
      </c>
      <c r="O278" s="78">
        <f t="shared" si="89"/>
        <v>0</v>
      </c>
      <c r="P278" s="78">
        <f t="shared" si="90"/>
        <v>0.79200000000000004</v>
      </c>
      <c r="Q278" s="153">
        <f t="shared" si="91"/>
        <v>8.0000000000000071E-3</v>
      </c>
      <c r="R278" s="238"/>
    </row>
    <row r="279" spans="2:18" s="3" customFormat="1" ht="27.95" customHeight="1">
      <c r="B279" s="236"/>
      <c r="C279" s="241"/>
      <c r="D279" s="22"/>
      <c r="E279" s="23"/>
      <c r="F279" s="24"/>
      <c r="G279" s="14" t="s">
        <v>14</v>
      </c>
      <c r="H279" s="15">
        <v>0.2</v>
      </c>
      <c r="I279" s="16" t="s">
        <v>19</v>
      </c>
      <c r="J279" s="13" t="s">
        <v>80</v>
      </c>
      <c r="K279" s="165" t="s">
        <v>18</v>
      </c>
      <c r="L279" s="66" t="s">
        <v>109</v>
      </c>
      <c r="M279" s="85">
        <f>M278</f>
        <v>2</v>
      </c>
      <c r="N279" s="15">
        <f t="shared" si="88"/>
        <v>0</v>
      </c>
      <c r="O279" s="78">
        <f t="shared" si="89"/>
        <v>0.4</v>
      </c>
      <c r="P279" s="78">
        <f t="shared" si="90"/>
        <v>0</v>
      </c>
      <c r="Q279" s="153">
        <f t="shared" si="91"/>
        <v>0</v>
      </c>
      <c r="R279" s="238"/>
    </row>
    <row r="280" spans="2:18" s="3" customFormat="1" ht="27.95" customHeight="1">
      <c r="B280" s="236"/>
      <c r="C280" s="241"/>
      <c r="D280" s="17" t="s">
        <v>3567</v>
      </c>
      <c r="E280" s="18" t="s">
        <v>22</v>
      </c>
      <c r="F280" s="19" t="s">
        <v>3491</v>
      </c>
      <c r="G280" s="14" t="s">
        <v>12</v>
      </c>
      <c r="H280" s="15">
        <v>0.4</v>
      </c>
      <c r="I280" s="16" t="s">
        <v>19</v>
      </c>
      <c r="J280" s="13" t="s">
        <v>80</v>
      </c>
      <c r="K280" s="165" t="s">
        <v>18</v>
      </c>
      <c r="L280" s="66" t="s">
        <v>109</v>
      </c>
      <c r="M280" s="85">
        <v>2</v>
      </c>
      <c r="N280" s="15">
        <f t="shared" si="88"/>
        <v>0</v>
      </c>
      <c r="O280" s="78">
        <f t="shared" si="89"/>
        <v>0.8</v>
      </c>
      <c r="P280" s="78">
        <f t="shared" si="90"/>
        <v>0</v>
      </c>
      <c r="Q280" s="153">
        <f t="shared" si="91"/>
        <v>0</v>
      </c>
      <c r="R280" s="238"/>
    </row>
    <row r="281" spans="2:18" s="3" customFormat="1" ht="27.95" customHeight="1">
      <c r="B281" s="236"/>
      <c r="C281" s="241"/>
      <c r="D281" s="20"/>
      <c r="E281" s="21"/>
      <c r="F281" s="31"/>
      <c r="G281" s="14" t="s">
        <v>13</v>
      </c>
      <c r="H281" s="15">
        <v>0.4</v>
      </c>
      <c r="I281" s="16" t="s">
        <v>25</v>
      </c>
      <c r="J281" s="13" t="s">
        <v>3569</v>
      </c>
      <c r="K281" s="165" t="s">
        <v>28</v>
      </c>
      <c r="L281" s="13" t="s">
        <v>3453</v>
      </c>
      <c r="M281" s="85">
        <f>M280</f>
        <v>2</v>
      </c>
      <c r="N281" s="15">
        <f t="shared" si="88"/>
        <v>0.99</v>
      </c>
      <c r="O281" s="78">
        <f t="shared" si="89"/>
        <v>0</v>
      </c>
      <c r="P281" s="78">
        <f t="shared" si="90"/>
        <v>0.79200000000000004</v>
      </c>
      <c r="Q281" s="153">
        <f t="shared" si="91"/>
        <v>8.0000000000000071E-3</v>
      </c>
      <c r="R281" s="238"/>
    </row>
    <row r="282" spans="2:18" s="3" customFormat="1" ht="27.95" customHeight="1">
      <c r="B282" s="236"/>
      <c r="C282" s="241"/>
      <c r="D282" s="22"/>
      <c r="E282" s="23"/>
      <c r="F282" s="24"/>
      <c r="G282" s="14" t="s">
        <v>14</v>
      </c>
      <c r="H282" s="15">
        <v>0.2</v>
      </c>
      <c r="I282" s="16" t="s">
        <v>19</v>
      </c>
      <c r="J282" s="13" t="s">
        <v>80</v>
      </c>
      <c r="K282" s="165" t="s">
        <v>18</v>
      </c>
      <c r="L282" s="66" t="s">
        <v>109</v>
      </c>
      <c r="M282" s="85">
        <f>M281</f>
        <v>2</v>
      </c>
      <c r="N282" s="15">
        <f t="shared" si="88"/>
        <v>0</v>
      </c>
      <c r="O282" s="78">
        <f t="shared" si="89"/>
        <v>0.4</v>
      </c>
      <c r="P282" s="78">
        <f t="shared" si="90"/>
        <v>0</v>
      </c>
      <c r="Q282" s="153">
        <f t="shared" si="91"/>
        <v>0</v>
      </c>
      <c r="R282" s="238"/>
    </row>
    <row r="283" spans="2:18" s="3" customFormat="1" ht="27.95" customHeight="1">
      <c r="B283" s="236"/>
      <c r="C283" s="241"/>
      <c r="D283" s="17" t="s">
        <v>3568</v>
      </c>
      <c r="E283" s="18" t="s">
        <v>22</v>
      </c>
      <c r="F283" s="19" t="s">
        <v>3491</v>
      </c>
      <c r="G283" s="14" t="s">
        <v>12</v>
      </c>
      <c r="H283" s="15">
        <v>0.4</v>
      </c>
      <c r="I283" s="16" t="s">
        <v>19</v>
      </c>
      <c r="J283" s="13" t="s">
        <v>80</v>
      </c>
      <c r="K283" s="165" t="s">
        <v>18</v>
      </c>
      <c r="L283" s="66" t="s">
        <v>109</v>
      </c>
      <c r="M283" s="85">
        <v>2</v>
      </c>
      <c r="N283" s="15">
        <f t="shared" ref="N283:N309" si="92">IF(K283="Detected", 0.99,0)</f>
        <v>0</v>
      </c>
      <c r="O283" s="78">
        <f t="shared" ref="O283:O309" si="93">IF(I283="Safe", M283*H283,0)</f>
        <v>0.8</v>
      </c>
      <c r="P283" s="78">
        <f t="shared" ref="P283:P309" si="94">IF(I283="Dangerous",M283*H283*N283,0)</f>
        <v>0</v>
      </c>
      <c r="Q283" s="153">
        <f t="shared" ref="Q283:Q309" si="95">IF(P283=0,0,M283*H283*(1-N283))</f>
        <v>0</v>
      </c>
      <c r="R283" s="238"/>
    </row>
    <row r="284" spans="2:18" s="3" customFormat="1" ht="27.95" customHeight="1">
      <c r="B284" s="236"/>
      <c r="C284" s="241"/>
      <c r="D284" s="20"/>
      <c r="E284" s="21"/>
      <c r="F284" s="31"/>
      <c r="G284" s="14" t="s">
        <v>13</v>
      </c>
      <c r="H284" s="15">
        <v>0.4</v>
      </c>
      <c r="I284" s="16" t="s">
        <v>25</v>
      </c>
      <c r="J284" s="13" t="s">
        <v>3569</v>
      </c>
      <c r="K284" s="165" t="s">
        <v>28</v>
      </c>
      <c r="L284" s="13" t="s">
        <v>3453</v>
      </c>
      <c r="M284" s="85">
        <f>M283</f>
        <v>2</v>
      </c>
      <c r="N284" s="15">
        <f t="shared" si="92"/>
        <v>0.99</v>
      </c>
      <c r="O284" s="78">
        <f t="shared" si="93"/>
        <v>0</v>
      </c>
      <c r="P284" s="78">
        <f t="shared" si="94"/>
        <v>0.79200000000000004</v>
      </c>
      <c r="Q284" s="153">
        <f t="shared" si="95"/>
        <v>8.0000000000000071E-3</v>
      </c>
      <c r="R284" s="238"/>
    </row>
    <row r="285" spans="2:18" s="3" customFormat="1" ht="27.95" customHeight="1">
      <c r="B285" s="236"/>
      <c r="C285" s="241"/>
      <c r="D285" s="22"/>
      <c r="E285" s="23"/>
      <c r="F285" s="24"/>
      <c r="G285" s="14" t="s">
        <v>14</v>
      </c>
      <c r="H285" s="15">
        <v>0.2</v>
      </c>
      <c r="I285" s="16" t="s">
        <v>19</v>
      </c>
      <c r="J285" s="13" t="s">
        <v>80</v>
      </c>
      <c r="K285" s="165" t="s">
        <v>18</v>
      </c>
      <c r="L285" s="66" t="s">
        <v>109</v>
      </c>
      <c r="M285" s="85">
        <f>M284</f>
        <v>2</v>
      </c>
      <c r="N285" s="15">
        <f t="shared" si="92"/>
        <v>0</v>
      </c>
      <c r="O285" s="78">
        <f t="shared" si="93"/>
        <v>0.4</v>
      </c>
      <c r="P285" s="78">
        <f t="shared" si="94"/>
        <v>0</v>
      </c>
      <c r="Q285" s="153">
        <f t="shared" si="95"/>
        <v>0</v>
      </c>
      <c r="R285" s="238"/>
    </row>
    <row r="286" spans="2:18" s="3" customFormat="1" ht="27.95" customHeight="1">
      <c r="B286" s="236"/>
      <c r="C286" s="241"/>
      <c r="D286" s="17" t="s">
        <v>3570</v>
      </c>
      <c r="E286" s="18" t="s">
        <v>22</v>
      </c>
      <c r="F286" s="19" t="s">
        <v>3560</v>
      </c>
      <c r="G286" s="14" t="s">
        <v>12</v>
      </c>
      <c r="H286" s="15">
        <v>0.4</v>
      </c>
      <c r="I286" s="16" t="s">
        <v>19</v>
      </c>
      <c r="J286" s="13" t="s">
        <v>80</v>
      </c>
      <c r="K286" s="165" t="s">
        <v>18</v>
      </c>
      <c r="L286" s="66" t="s">
        <v>109</v>
      </c>
      <c r="M286" s="85">
        <v>2</v>
      </c>
      <c r="N286" s="15">
        <f t="shared" si="92"/>
        <v>0</v>
      </c>
      <c r="O286" s="78">
        <f t="shared" si="93"/>
        <v>0.8</v>
      </c>
      <c r="P286" s="78">
        <f t="shared" si="94"/>
        <v>0</v>
      </c>
      <c r="Q286" s="153">
        <f t="shared" si="95"/>
        <v>0</v>
      </c>
      <c r="R286" s="238"/>
    </row>
    <row r="287" spans="2:18" s="3" customFormat="1" ht="27.95" customHeight="1">
      <c r="B287" s="236"/>
      <c r="C287" s="241"/>
      <c r="D287" s="20"/>
      <c r="E287" s="21"/>
      <c r="F287" s="31"/>
      <c r="G287" s="14" t="s">
        <v>13</v>
      </c>
      <c r="H287" s="15">
        <v>0.4</v>
      </c>
      <c r="I287" s="16" t="s">
        <v>25</v>
      </c>
      <c r="J287" s="13" t="s">
        <v>3569</v>
      </c>
      <c r="K287" s="165" t="s">
        <v>28</v>
      </c>
      <c r="L287" s="13" t="s">
        <v>3453</v>
      </c>
      <c r="M287" s="85">
        <f>M286</f>
        <v>2</v>
      </c>
      <c r="N287" s="15">
        <f t="shared" si="92"/>
        <v>0.99</v>
      </c>
      <c r="O287" s="78">
        <f t="shared" si="93"/>
        <v>0</v>
      </c>
      <c r="P287" s="78">
        <f t="shared" si="94"/>
        <v>0.79200000000000004</v>
      </c>
      <c r="Q287" s="153">
        <f t="shared" si="95"/>
        <v>8.0000000000000071E-3</v>
      </c>
      <c r="R287" s="238"/>
    </row>
    <row r="288" spans="2:18" s="3" customFormat="1" ht="27.95" customHeight="1">
      <c r="B288" s="236"/>
      <c r="C288" s="241"/>
      <c r="D288" s="22"/>
      <c r="E288" s="23"/>
      <c r="F288" s="24"/>
      <c r="G288" s="14" t="s">
        <v>14</v>
      </c>
      <c r="H288" s="15">
        <v>0.2</v>
      </c>
      <c r="I288" s="16" t="s">
        <v>19</v>
      </c>
      <c r="J288" s="13" t="s">
        <v>80</v>
      </c>
      <c r="K288" s="165" t="s">
        <v>18</v>
      </c>
      <c r="L288" s="66" t="s">
        <v>109</v>
      </c>
      <c r="M288" s="85">
        <f>M287</f>
        <v>2</v>
      </c>
      <c r="N288" s="15">
        <f t="shared" si="92"/>
        <v>0</v>
      </c>
      <c r="O288" s="78">
        <f t="shared" si="93"/>
        <v>0.4</v>
      </c>
      <c r="P288" s="78">
        <f t="shared" si="94"/>
        <v>0</v>
      </c>
      <c r="Q288" s="153">
        <f t="shared" si="95"/>
        <v>0</v>
      </c>
      <c r="R288" s="238"/>
    </row>
    <row r="289" spans="2:18" s="3" customFormat="1" ht="27.95" customHeight="1">
      <c r="B289" s="236"/>
      <c r="C289" s="241"/>
      <c r="D289" s="17" t="s">
        <v>3571</v>
      </c>
      <c r="E289" s="18" t="s">
        <v>22</v>
      </c>
      <c r="F289" s="19" t="s">
        <v>3485</v>
      </c>
      <c r="G289" s="14" t="s">
        <v>12</v>
      </c>
      <c r="H289" s="15">
        <v>0.4</v>
      </c>
      <c r="I289" s="16" t="s">
        <v>19</v>
      </c>
      <c r="J289" s="13" t="s">
        <v>80</v>
      </c>
      <c r="K289" s="165" t="s">
        <v>18</v>
      </c>
      <c r="L289" s="66" t="s">
        <v>109</v>
      </c>
      <c r="M289" s="85">
        <v>2</v>
      </c>
      <c r="N289" s="15">
        <f t="shared" si="92"/>
        <v>0</v>
      </c>
      <c r="O289" s="78">
        <f t="shared" si="93"/>
        <v>0.8</v>
      </c>
      <c r="P289" s="78">
        <f t="shared" si="94"/>
        <v>0</v>
      </c>
      <c r="Q289" s="153">
        <f t="shared" si="95"/>
        <v>0</v>
      </c>
      <c r="R289" s="238"/>
    </row>
    <row r="290" spans="2:18" s="3" customFormat="1" ht="27.95" customHeight="1">
      <c r="B290" s="236"/>
      <c r="C290" s="241"/>
      <c r="D290" s="20"/>
      <c r="E290" s="21"/>
      <c r="F290" s="31"/>
      <c r="G290" s="14" t="s">
        <v>13</v>
      </c>
      <c r="H290" s="15">
        <v>0.4</v>
      </c>
      <c r="I290" s="16" t="s">
        <v>25</v>
      </c>
      <c r="J290" s="13" t="s">
        <v>3569</v>
      </c>
      <c r="K290" s="165" t="s">
        <v>28</v>
      </c>
      <c r="L290" s="13" t="s">
        <v>3453</v>
      </c>
      <c r="M290" s="85">
        <f>M289</f>
        <v>2</v>
      </c>
      <c r="N290" s="15">
        <f t="shared" si="92"/>
        <v>0.99</v>
      </c>
      <c r="O290" s="78">
        <f t="shared" si="93"/>
        <v>0</v>
      </c>
      <c r="P290" s="78">
        <f t="shared" si="94"/>
        <v>0.79200000000000004</v>
      </c>
      <c r="Q290" s="153">
        <f t="shared" si="95"/>
        <v>8.0000000000000071E-3</v>
      </c>
      <c r="R290" s="238"/>
    </row>
    <row r="291" spans="2:18" s="3" customFormat="1" ht="27.95" customHeight="1">
      <c r="B291" s="236"/>
      <c r="C291" s="241"/>
      <c r="D291" s="22"/>
      <c r="E291" s="23"/>
      <c r="F291" s="24"/>
      <c r="G291" s="14" t="s">
        <v>14</v>
      </c>
      <c r="H291" s="15">
        <v>0.2</v>
      </c>
      <c r="I291" s="16" t="s">
        <v>19</v>
      </c>
      <c r="J291" s="13" t="s">
        <v>80</v>
      </c>
      <c r="K291" s="165" t="s">
        <v>18</v>
      </c>
      <c r="L291" s="66" t="s">
        <v>109</v>
      </c>
      <c r="M291" s="85">
        <f>M290</f>
        <v>2</v>
      </c>
      <c r="N291" s="15">
        <f t="shared" si="92"/>
        <v>0</v>
      </c>
      <c r="O291" s="78">
        <f t="shared" si="93"/>
        <v>0.4</v>
      </c>
      <c r="P291" s="78">
        <f t="shared" si="94"/>
        <v>0</v>
      </c>
      <c r="Q291" s="153">
        <f t="shared" si="95"/>
        <v>0</v>
      </c>
      <c r="R291" s="238"/>
    </row>
    <row r="292" spans="2:18" s="3" customFormat="1" ht="27.95" customHeight="1">
      <c r="B292" s="236"/>
      <c r="C292" s="241"/>
      <c r="D292" s="17" t="s">
        <v>3572</v>
      </c>
      <c r="E292" s="18" t="s">
        <v>22</v>
      </c>
      <c r="F292" s="19" t="s">
        <v>3485</v>
      </c>
      <c r="G292" s="14" t="s">
        <v>12</v>
      </c>
      <c r="H292" s="15">
        <v>0.4</v>
      </c>
      <c r="I292" s="16" t="s">
        <v>19</v>
      </c>
      <c r="J292" s="13" t="s">
        <v>80</v>
      </c>
      <c r="K292" s="165" t="s">
        <v>18</v>
      </c>
      <c r="L292" s="66" t="s">
        <v>109</v>
      </c>
      <c r="M292" s="85">
        <v>2</v>
      </c>
      <c r="N292" s="15">
        <f t="shared" si="92"/>
        <v>0</v>
      </c>
      <c r="O292" s="78">
        <f t="shared" si="93"/>
        <v>0.8</v>
      </c>
      <c r="P292" s="78">
        <f t="shared" si="94"/>
        <v>0</v>
      </c>
      <c r="Q292" s="153">
        <f t="shared" si="95"/>
        <v>0</v>
      </c>
      <c r="R292" s="238"/>
    </row>
    <row r="293" spans="2:18" s="3" customFormat="1" ht="27.95" customHeight="1">
      <c r="B293" s="236"/>
      <c r="C293" s="241"/>
      <c r="D293" s="20"/>
      <c r="E293" s="21"/>
      <c r="F293" s="31"/>
      <c r="G293" s="14" t="s">
        <v>13</v>
      </c>
      <c r="H293" s="15">
        <v>0.4</v>
      </c>
      <c r="I293" s="16" t="s">
        <v>25</v>
      </c>
      <c r="J293" s="13" t="s">
        <v>3569</v>
      </c>
      <c r="K293" s="165" t="s">
        <v>28</v>
      </c>
      <c r="L293" s="13" t="s">
        <v>3453</v>
      </c>
      <c r="M293" s="85">
        <f>M292</f>
        <v>2</v>
      </c>
      <c r="N293" s="15">
        <f t="shared" si="92"/>
        <v>0.99</v>
      </c>
      <c r="O293" s="78">
        <f t="shared" si="93"/>
        <v>0</v>
      </c>
      <c r="P293" s="78">
        <f t="shared" si="94"/>
        <v>0.79200000000000004</v>
      </c>
      <c r="Q293" s="153">
        <f t="shared" si="95"/>
        <v>8.0000000000000071E-3</v>
      </c>
      <c r="R293" s="238"/>
    </row>
    <row r="294" spans="2:18" s="3" customFormat="1" ht="27.95" customHeight="1">
      <c r="B294" s="236"/>
      <c r="C294" s="241"/>
      <c r="D294" s="22"/>
      <c r="E294" s="23"/>
      <c r="F294" s="24"/>
      <c r="G294" s="14" t="s">
        <v>14</v>
      </c>
      <c r="H294" s="15">
        <v>0.2</v>
      </c>
      <c r="I294" s="16" t="s">
        <v>19</v>
      </c>
      <c r="J294" s="13" t="s">
        <v>80</v>
      </c>
      <c r="K294" s="165" t="s">
        <v>18</v>
      </c>
      <c r="L294" s="66" t="s">
        <v>109</v>
      </c>
      <c r="M294" s="85">
        <f>M293</f>
        <v>2</v>
      </c>
      <c r="N294" s="15">
        <f t="shared" si="92"/>
        <v>0</v>
      </c>
      <c r="O294" s="78">
        <f t="shared" si="93"/>
        <v>0.4</v>
      </c>
      <c r="P294" s="78">
        <f t="shared" si="94"/>
        <v>0</v>
      </c>
      <c r="Q294" s="153">
        <f t="shared" si="95"/>
        <v>0</v>
      </c>
      <c r="R294" s="238"/>
    </row>
    <row r="295" spans="2:18" s="3" customFormat="1" ht="27.95" customHeight="1">
      <c r="B295" s="236"/>
      <c r="C295" s="241"/>
      <c r="D295" s="17" t="s">
        <v>3573</v>
      </c>
      <c r="E295" s="18" t="s">
        <v>22</v>
      </c>
      <c r="F295" s="19" t="s">
        <v>3485</v>
      </c>
      <c r="G295" s="14" t="s">
        <v>12</v>
      </c>
      <c r="H295" s="15">
        <v>0.4</v>
      </c>
      <c r="I295" s="16" t="s">
        <v>19</v>
      </c>
      <c r="J295" s="13" t="s">
        <v>80</v>
      </c>
      <c r="K295" s="165" t="s">
        <v>18</v>
      </c>
      <c r="L295" s="66" t="s">
        <v>109</v>
      </c>
      <c r="M295" s="85">
        <v>2</v>
      </c>
      <c r="N295" s="15">
        <f t="shared" si="92"/>
        <v>0</v>
      </c>
      <c r="O295" s="78">
        <f t="shared" si="93"/>
        <v>0.8</v>
      </c>
      <c r="P295" s="78">
        <f t="shared" si="94"/>
        <v>0</v>
      </c>
      <c r="Q295" s="153">
        <f t="shared" si="95"/>
        <v>0</v>
      </c>
      <c r="R295" s="238"/>
    </row>
    <row r="296" spans="2:18" s="3" customFormat="1" ht="27.95" customHeight="1">
      <c r="B296" s="236"/>
      <c r="C296" s="241"/>
      <c r="D296" s="20"/>
      <c r="E296" s="21"/>
      <c r="F296" s="31"/>
      <c r="G296" s="14" t="s">
        <v>13</v>
      </c>
      <c r="H296" s="15">
        <v>0.4</v>
      </c>
      <c r="I296" s="16" t="s">
        <v>25</v>
      </c>
      <c r="J296" s="13" t="s">
        <v>3569</v>
      </c>
      <c r="K296" s="165" t="s">
        <v>28</v>
      </c>
      <c r="L296" s="13" t="s">
        <v>3453</v>
      </c>
      <c r="M296" s="85">
        <f>M295</f>
        <v>2</v>
      </c>
      <c r="N296" s="15">
        <f t="shared" si="92"/>
        <v>0.99</v>
      </c>
      <c r="O296" s="78">
        <f t="shared" si="93"/>
        <v>0</v>
      </c>
      <c r="P296" s="78">
        <f t="shared" si="94"/>
        <v>0.79200000000000004</v>
      </c>
      <c r="Q296" s="153">
        <f t="shared" si="95"/>
        <v>8.0000000000000071E-3</v>
      </c>
      <c r="R296" s="238"/>
    </row>
    <row r="297" spans="2:18" s="3" customFormat="1" ht="27.95" customHeight="1">
      <c r="B297" s="236"/>
      <c r="C297" s="241"/>
      <c r="D297" s="22"/>
      <c r="E297" s="23"/>
      <c r="F297" s="24"/>
      <c r="G297" s="14" t="s">
        <v>14</v>
      </c>
      <c r="H297" s="15">
        <v>0.2</v>
      </c>
      <c r="I297" s="16" t="s">
        <v>19</v>
      </c>
      <c r="J297" s="13" t="s">
        <v>80</v>
      </c>
      <c r="K297" s="165" t="s">
        <v>18</v>
      </c>
      <c r="L297" s="66" t="s">
        <v>109</v>
      </c>
      <c r="M297" s="85">
        <f>M296</f>
        <v>2</v>
      </c>
      <c r="N297" s="15">
        <f t="shared" si="92"/>
        <v>0</v>
      </c>
      <c r="O297" s="78">
        <f t="shared" si="93"/>
        <v>0.4</v>
      </c>
      <c r="P297" s="78">
        <f t="shared" si="94"/>
        <v>0</v>
      </c>
      <c r="Q297" s="153">
        <f t="shared" si="95"/>
        <v>0</v>
      </c>
      <c r="R297" s="238"/>
    </row>
    <row r="298" spans="2:18" s="3" customFormat="1" ht="27.95" customHeight="1">
      <c r="B298" s="236"/>
      <c r="C298" s="241"/>
      <c r="D298" s="17" t="s">
        <v>3574</v>
      </c>
      <c r="E298" s="18" t="s">
        <v>22</v>
      </c>
      <c r="F298" s="19" t="s">
        <v>3491</v>
      </c>
      <c r="G298" s="14" t="s">
        <v>12</v>
      </c>
      <c r="H298" s="15">
        <v>0.4</v>
      </c>
      <c r="I298" s="16" t="s">
        <v>19</v>
      </c>
      <c r="J298" s="13" t="s">
        <v>80</v>
      </c>
      <c r="K298" s="165" t="s">
        <v>18</v>
      </c>
      <c r="L298" s="66" t="s">
        <v>109</v>
      </c>
      <c r="M298" s="85">
        <v>2</v>
      </c>
      <c r="N298" s="15">
        <f t="shared" si="92"/>
        <v>0</v>
      </c>
      <c r="O298" s="78">
        <f t="shared" si="93"/>
        <v>0.8</v>
      </c>
      <c r="P298" s="78">
        <f t="shared" si="94"/>
        <v>0</v>
      </c>
      <c r="Q298" s="153">
        <f t="shared" si="95"/>
        <v>0</v>
      </c>
      <c r="R298" s="238"/>
    </row>
    <row r="299" spans="2:18" s="3" customFormat="1" ht="27.95" customHeight="1">
      <c r="B299" s="236"/>
      <c r="C299" s="241"/>
      <c r="D299" s="20"/>
      <c r="E299" s="21"/>
      <c r="F299" s="31"/>
      <c r="G299" s="14" t="s">
        <v>13</v>
      </c>
      <c r="H299" s="15">
        <v>0.4</v>
      </c>
      <c r="I299" s="16" t="s">
        <v>25</v>
      </c>
      <c r="J299" s="13" t="s">
        <v>3709</v>
      </c>
      <c r="K299" s="165" t="s">
        <v>28</v>
      </c>
      <c r="L299" s="13" t="s">
        <v>3453</v>
      </c>
      <c r="M299" s="85">
        <f>M298</f>
        <v>2</v>
      </c>
      <c r="N299" s="15">
        <f t="shared" si="92"/>
        <v>0.99</v>
      </c>
      <c r="O299" s="78">
        <f t="shared" si="93"/>
        <v>0</v>
      </c>
      <c r="P299" s="78">
        <f t="shared" si="94"/>
        <v>0.79200000000000004</v>
      </c>
      <c r="Q299" s="153">
        <f t="shared" si="95"/>
        <v>8.0000000000000071E-3</v>
      </c>
      <c r="R299" s="238"/>
    </row>
    <row r="300" spans="2:18" s="3" customFormat="1" ht="27.95" customHeight="1">
      <c r="B300" s="236"/>
      <c r="C300" s="241"/>
      <c r="D300" s="22"/>
      <c r="E300" s="23"/>
      <c r="F300" s="24"/>
      <c r="G300" s="14" t="s">
        <v>14</v>
      </c>
      <c r="H300" s="15">
        <v>0.2</v>
      </c>
      <c r="I300" s="16" t="s">
        <v>19</v>
      </c>
      <c r="J300" s="13" t="s">
        <v>80</v>
      </c>
      <c r="K300" s="165" t="s">
        <v>18</v>
      </c>
      <c r="L300" s="66" t="s">
        <v>109</v>
      </c>
      <c r="M300" s="85">
        <f>M299</f>
        <v>2</v>
      </c>
      <c r="N300" s="15">
        <f t="shared" si="92"/>
        <v>0</v>
      </c>
      <c r="O300" s="78">
        <f t="shared" si="93"/>
        <v>0.4</v>
      </c>
      <c r="P300" s="78">
        <f t="shared" si="94"/>
        <v>0</v>
      </c>
      <c r="Q300" s="153">
        <f t="shared" si="95"/>
        <v>0</v>
      </c>
      <c r="R300" s="238"/>
    </row>
    <row r="301" spans="2:18" s="3" customFormat="1" ht="27.95" customHeight="1">
      <c r="B301" s="236"/>
      <c r="C301" s="241"/>
      <c r="D301" s="17" t="s">
        <v>3575</v>
      </c>
      <c r="E301" s="18" t="s">
        <v>22</v>
      </c>
      <c r="F301" s="19" t="s">
        <v>3465</v>
      </c>
      <c r="G301" s="14" t="s">
        <v>12</v>
      </c>
      <c r="H301" s="15">
        <v>0.4</v>
      </c>
      <c r="I301" s="16" t="s">
        <v>19</v>
      </c>
      <c r="J301" s="13" t="s">
        <v>80</v>
      </c>
      <c r="K301" s="165" t="s">
        <v>18</v>
      </c>
      <c r="L301" s="66" t="s">
        <v>109</v>
      </c>
      <c r="M301" s="85">
        <v>2</v>
      </c>
      <c r="N301" s="15">
        <f t="shared" si="92"/>
        <v>0</v>
      </c>
      <c r="O301" s="78">
        <f t="shared" si="93"/>
        <v>0.8</v>
      </c>
      <c r="P301" s="78">
        <f t="shared" si="94"/>
        <v>0</v>
      </c>
      <c r="Q301" s="153">
        <f t="shared" si="95"/>
        <v>0</v>
      </c>
      <c r="R301" s="238"/>
    </row>
    <row r="302" spans="2:18" s="3" customFormat="1" ht="27.95" customHeight="1">
      <c r="B302" s="236"/>
      <c r="C302" s="241"/>
      <c r="D302" s="20"/>
      <c r="E302" s="21"/>
      <c r="F302" s="31"/>
      <c r="G302" s="14" t="s">
        <v>13</v>
      </c>
      <c r="H302" s="15">
        <v>0.4</v>
      </c>
      <c r="I302" s="16" t="s">
        <v>25</v>
      </c>
      <c r="J302" s="13" t="s">
        <v>3569</v>
      </c>
      <c r="K302" s="165" t="s">
        <v>28</v>
      </c>
      <c r="L302" s="13" t="s">
        <v>3453</v>
      </c>
      <c r="M302" s="85">
        <f>M301</f>
        <v>2</v>
      </c>
      <c r="N302" s="15">
        <f t="shared" si="92"/>
        <v>0.99</v>
      </c>
      <c r="O302" s="78">
        <f t="shared" si="93"/>
        <v>0</v>
      </c>
      <c r="P302" s="78">
        <f t="shared" si="94"/>
        <v>0.79200000000000004</v>
      </c>
      <c r="Q302" s="153">
        <f t="shared" si="95"/>
        <v>8.0000000000000071E-3</v>
      </c>
      <c r="R302" s="238"/>
    </row>
    <row r="303" spans="2:18" s="3" customFormat="1" ht="27.95" customHeight="1">
      <c r="B303" s="236"/>
      <c r="C303" s="241"/>
      <c r="D303" s="22"/>
      <c r="E303" s="23"/>
      <c r="F303" s="24"/>
      <c r="G303" s="14" t="s">
        <v>14</v>
      </c>
      <c r="H303" s="15">
        <v>0.2</v>
      </c>
      <c r="I303" s="16" t="s">
        <v>19</v>
      </c>
      <c r="J303" s="13" t="s">
        <v>80</v>
      </c>
      <c r="K303" s="165" t="s">
        <v>18</v>
      </c>
      <c r="L303" s="66" t="s">
        <v>109</v>
      </c>
      <c r="M303" s="85">
        <f>M302</f>
        <v>2</v>
      </c>
      <c r="N303" s="15">
        <f t="shared" si="92"/>
        <v>0</v>
      </c>
      <c r="O303" s="78">
        <f t="shared" si="93"/>
        <v>0.4</v>
      </c>
      <c r="P303" s="78">
        <f t="shared" si="94"/>
        <v>0</v>
      </c>
      <c r="Q303" s="153">
        <f t="shared" si="95"/>
        <v>0</v>
      </c>
      <c r="R303" s="238"/>
    </row>
    <row r="304" spans="2:18" s="3" customFormat="1" ht="27.95" customHeight="1">
      <c r="B304" s="236"/>
      <c r="C304" s="241"/>
      <c r="D304" s="303" t="s">
        <v>3576</v>
      </c>
      <c r="E304" s="18" t="s">
        <v>22</v>
      </c>
      <c r="F304" s="19" t="s">
        <v>3491</v>
      </c>
      <c r="G304" s="14" t="s">
        <v>12</v>
      </c>
      <c r="H304" s="15">
        <v>0.4</v>
      </c>
      <c r="I304" s="16" t="s">
        <v>19</v>
      </c>
      <c r="J304" s="13" t="s">
        <v>80</v>
      </c>
      <c r="K304" s="165" t="s">
        <v>18</v>
      </c>
      <c r="L304" s="66" t="s">
        <v>109</v>
      </c>
      <c r="M304" s="85">
        <v>2</v>
      </c>
      <c r="N304" s="15">
        <f t="shared" si="92"/>
        <v>0</v>
      </c>
      <c r="O304" s="78">
        <f t="shared" si="93"/>
        <v>0.8</v>
      </c>
      <c r="P304" s="78">
        <f t="shared" si="94"/>
        <v>0</v>
      </c>
      <c r="Q304" s="153">
        <f t="shared" si="95"/>
        <v>0</v>
      </c>
      <c r="R304" s="238"/>
    </row>
    <row r="305" spans="2:18" s="3" customFormat="1" ht="27.95" customHeight="1">
      <c r="B305" s="236"/>
      <c r="C305" s="241"/>
      <c r="D305" s="20"/>
      <c r="E305" s="21"/>
      <c r="F305" s="31"/>
      <c r="G305" s="14" t="s">
        <v>13</v>
      </c>
      <c r="H305" s="15">
        <v>0.4</v>
      </c>
      <c r="I305" s="16" t="s">
        <v>25</v>
      </c>
      <c r="J305" s="13" t="s">
        <v>3569</v>
      </c>
      <c r="K305" s="165" t="s">
        <v>28</v>
      </c>
      <c r="L305" s="13" t="s">
        <v>3453</v>
      </c>
      <c r="M305" s="85">
        <f>M304</f>
        <v>2</v>
      </c>
      <c r="N305" s="15">
        <f t="shared" si="92"/>
        <v>0.99</v>
      </c>
      <c r="O305" s="78">
        <f t="shared" si="93"/>
        <v>0</v>
      </c>
      <c r="P305" s="78">
        <f t="shared" si="94"/>
        <v>0.79200000000000004</v>
      </c>
      <c r="Q305" s="153">
        <f t="shared" si="95"/>
        <v>8.0000000000000071E-3</v>
      </c>
      <c r="R305" s="238"/>
    </row>
    <row r="306" spans="2:18" s="3" customFormat="1" ht="27.95" customHeight="1">
      <c r="B306" s="236"/>
      <c r="C306" s="241"/>
      <c r="D306" s="22"/>
      <c r="E306" s="23"/>
      <c r="F306" s="24"/>
      <c r="G306" s="14" t="s">
        <v>14</v>
      </c>
      <c r="H306" s="15">
        <v>0.2</v>
      </c>
      <c r="I306" s="16" t="s">
        <v>19</v>
      </c>
      <c r="J306" s="13" t="s">
        <v>80</v>
      </c>
      <c r="K306" s="165" t="s">
        <v>18</v>
      </c>
      <c r="L306" s="66" t="s">
        <v>109</v>
      </c>
      <c r="M306" s="85">
        <f>M305</f>
        <v>2</v>
      </c>
      <c r="N306" s="15">
        <f t="shared" si="92"/>
        <v>0</v>
      </c>
      <c r="O306" s="78">
        <f t="shared" si="93"/>
        <v>0.4</v>
      </c>
      <c r="P306" s="78">
        <f t="shared" si="94"/>
        <v>0</v>
      </c>
      <c r="Q306" s="153">
        <f t="shared" si="95"/>
        <v>0</v>
      </c>
      <c r="R306" s="238"/>
    </row>
    <row r="307" spans="2:18" s="3" customFormat="1" ht="27.95" customHeight="1">
      <c r="B307" s="236"/>
      <c r="C307" s="241"/>
      <c r="D307" s="17" t="s">
        <v>3577</v>
      </c>
      <c r="E307" s="18" t="s">
        <v>22</v>
      </c>
      <c r="F307" s="19" t="s">
        <v>3491</v>
      </c>
      <c r="G307" s="14" t="s">
        <v>12</v>
      </c>
      <c r="H307" s="15">
        <v>0.4</v>
      </c>
      <c r="I307" s="16" t="s">
        <v>19</v>
      </c>
      <c r="J307" s="13" t="s">
        <v>80</v>
      </c>
      <c r="K307" s="165" t="s">
        <v>18</v>
      </c>
      <c r="L307" s="66" t="s">
        <v>109</v>
      </c>
      <c r="M307" s="85">
        <v>2</v>
      </c>
      <c r="N307" s="15">
        <f t="shared" si="92"/>
        <v>0</v>
      </c>
      <c r="O307" s="78">
        <f t="shared" si="93"/>
        <v>0.8</v>
      </c>
      <c r="P307" s="78">
        <f t="shared" si="94"/>
        <v>0</v>
      </c>
      <c r="Q307" s="153">
        <f t="shared" si="95"/>
        <v>0</v>
      </c>
      <c r="R307" s="238"/>
    </row>
    <row r="308" spans="2:18" s="3" customFormat="1" ht="27.95" customHeight="1">
      <c r="B308" s="236"/>
      <c r="C308" s="241"/>
      <c r="D308" s="20"/>
      <c r="E308" s="21"/>
      <c r="F308" s="31"/>
      <c r="G308" s="14" t="s">
        <v>13</v>
      </c>
      <c r="H308" s="15">
        <v>0.4</v>
      </c>
      <c r="I308" s="16" t="s">
        <v>25</v>
      </c>
      <c r="J308" s="13" t="s">
        <v>3569</v>
      </c>
      <c r="K308" s="165" t="s">
        <v>28</v>
      </c>
      <c r="L308" s="13" t="s">
        <v>3453</v>
      </c>
      <c r="M308" s="85">
        <f>M307</f>
        <v>2</v>
      </c>
      <c r="N308" s="15">
        <f t="shared" si="92"/>
        <v>0.99</v>
      </c>
      <c r="O308" s="78">
        <f t="shared" si="93"/>
        <v>0</v>
      </c>
      <c r="P308" s="78">
        <f t="shared" si="94"/>
        <v>0.79200000000000004</v>
      </c>
      <c r="Q308" s="153">
        <f t="shared" si="95"/>
        <v>8.0000000000000071E-3</v>
      </c>
      <c r="R308" s="238"/>
    </row>
    <row r="309" spans="2:18" s="3" customFormat="1" ht="27.95" customHeight="1">
      <c r="B309" s="236"/>
      <c r="C309" s="241"/>
      <c r="D309" s="22"/>
      <c r="E309" s="23"/>
      <c r="F309" s="24"/>
      <c r="G309" s="14" t="s">
        <v>14</v>
      </c>
      <c r="H309" s="15">
        <v>0.2</v>
      </c>
      <c r="I309" s="16" t="s">
        <v>19</v>
      </c>
      <c r="J309" s="13" t="s">
        <v>80</v>
      </c>
      <c r="K309" s="165" t="s">
        <v>18</v>
      </c>
      <c r="L309" s="66" t="s">
        <v>109</v>
      </c>
      <c r="M309" s="85">
        <f>M308</f>
        <v>2</v>
      </c>
      <c r="N309" s="15">
        <f t="shared" si="92"/>
        <v>0</v>
      </c>
      <c r="O309" s="78">
        <f t="shared" si="93"/>
        <v>0.4</v>
      </c>
      <c r="P309" s="78">
        <f t="shared" si="94"/>
        <v>0</v>
      </c>
      <c r="Q309" s="153">
        <f t="shared" si="95"/>
        <v>0</v>
      </c>
      <c r="R309" s="238"/>
    </row>
    <row r="310" spans="2:18" s="3" customFormat="1" ht="27.95" customHeight="1">
      <c r="B310" s="236"/>
      <c r="C310" s="241"/>
      <c r="D310" s="17" t="s">
        <v>3578</v>
      </c>
      <c r="E310" s="18" t="s">
        <v>22</v>
      </c>
      <c r="F310" s="19" t="s">
        <v>3491</v>
      </c>
      <c r="G310" s="14" t="s">
        <v>12</v>
      </c>
      <c r="H310" s="15">
        <v>0.4</v>
      </c>
      <c r="I310" s="16" t="s">
        <v>19</v>
      </c>
      <c r="J310" s="13" t="s">
        <v>80</v>
      </c>
      <c r="K310" s="165" t="s">
        <v>18</v>
      </c>
      <c r="L310" s="66" t="s">
        <v>109</v>
      </c>
      <c r="M310" s="85">
        <v>2</v>
      </c>
      <c r="N310" s="15">
        <f t="shared" ref="N310:N318" si="96">IF(K310="Detected", 0.99,0)</f>
        <v>0</v>
      </c>
      <c r="O310" s="78">
        <f t="shared" ref="O310:O318" si="97">IF(I310="Safe", M310*H310,0)</f>
        <v>0.8</v>
      </c>
      <c r="P310" s="78">
        <f t="shared" ref="P310:P318" si="98">IF(I310="Dangerous",M310*H310*N310,0)</f>
        <v>0</v>
      </c>
      <c r="Q310" s="153">
        <f t="shared" ref="Q310:Q318" si="99">IF(P310=0,0,M310*H310*(1-N310))</f>
        <v>0</v>
      </c>
      <c r="R310" s="238"/>
    </row>
    <row r="311" spans="2:18" s="3" customFormat="1" ht="27.95" customHeight="1">
      <c r="B311" s="236"/>
      <c r="C311" s="241"/>
      <c r="D311" s="20"/>
      <c r="E311" s="21"/>
      <c r="F311" s="31"/>
      <c r="G311" s="14" t="s">
        <v>13</v>
      </c>
      <c r="H311" s="15">
        <v>0.4</v>
      </c>
      <c r="I311" s="16" t="s">
        <v>25</v>
      </c>
      <c r="J311" s="13" t="s">
        <v>3569</v>
      </c>
      <c r="K311" s="165" t="s">
        <v>28</v>
      </c>
      <c r="L311" s="13" t="s">
        <v>3453</v>
      </c>
      <c r="M311" s="85">
        <f>M310</f>
        <v>2</v>
      </c>
      <c r="N311" s="15">
        <f t="shared" si="96"/>
        <v>0.99</v>
      </c>
      <c r="O311" s="78">
        <f t="shared" si="97"/>
        <v>0</v>
      </c>
      <c r="P311" s="78">
        <f t="shared" si="98"/>
        <v>0.79200000000000004</v>
      </c>
      <c r="Q311" s="153">
        <f t="shared" si="99"/>
        <v>8.0000000000000071E-3</v>
      </c>
      <c r="R311" s="238"/>
    </row>
    <row r="312" spans="2:18" s="3" customFormat="1" ht="27.95" customHeight="1">
      <c r="B312" s="236"/>
      <c r="C312" s="241"/>
      <c r="D312" s="22"/>
      <c r="E312" s="23"/>
      <c r="F312" s="24"/>
      <c r="G312" s="14" t="s">
        <v>14</v>
      </c>
      <c r="H312" s="15">
        <v>0.2</v>
      </c>
      <c r="I312" s="16" t="s">
        <v>19</v>
      </c>
      <c r="J312" s="13" t="s">
        <v>80</v>
      </c>
      <c r="K312" s="165" t="s">
        <v>18</v>
      </c>
      <c r="L312" s="66" t="s">
        <v>109</v>
      </c>
      <c r="M312" s="85">
        <f>M311</f>
        <v>2</v>
      </c>
      <c r="N312" s="15">
        <f t="shared" si="96"/>
        <v>0</v>
      </c>
      <c r="O312" s="78">
        <f t="shared" si="97"/>
        <v>0.4</v>
      </c>
      <c r="P312" s="78">
        <f t="shared" si="98"/>
        <v>0</v>
      </c>
      <c r="Q312" s="153">
        <f t="shared" si="99"/>
        <v>0</v>
      </c>
      <c r="R312" s="238"/>
    </row>
    <row r="313" spans="2:18" s="3" customFormat="1" ht="27.95" customHeight="1">
      <c r="B313" s="236"/>
      <c r="C313" s="241"/>
      <c r="D313" s="303" t="s">
        <v>3589</v>
      </c>
      <c r="E313" s="18" t="s">
        <v>22</v>
      </c>
      <c r="F313" s="19" t="s">
        <v>3592</v>
      </c>
      <c r="G313" s="14" t="s">
        <v>12</v>
      </c>
      <c r="H313" s="15">
        <v>0.4</v>
      </c>
      <c r="I313" s="16" t="s">
        <v>19</v>
      </c>
      <c r="J313" s="13" t="s">
        <v>80</v>
      </c>
      <c r="K313" s="165" t="s">
        <v>18</v>
      </c>
      <c r="L313" s="66" t="s">
        <v>109</v>
      </c>
      <c r="M313" s="85">
        <v>2</v>
      </c>
      <c r="N313" s="15">
        <f t="shared" si="96"/>
        <v>0</v>
      </c>
      <c r="O313" s="78">
        <f t="shared" si="97"/>
        <v>0.8</v>
      </c>
      <c r="P313" s="78">
        <f t="shared" si="98"/>
        <v>0</v>
      </c>
      <c r="Q313" s="153">
        <f t="shared" si="99"/>
        <v>0</v>
      </c>
      <c r="R313" s="238"/>
    </row>
    <row r="314" spans="2:18" s="3" customFormat="1" ht="27.95" customHeight="1">
      <c r="B314" s="236"/>
      <c r="C314" s="241"/>
      <c r="D314" s="20"/>
      <c r="E314" s="21"/>
      <c r="F314" s="31"/>
      <c r="G314" s="14" t="s">
        <v>13</v>
      </c>
      <c r="H314" s="15">
        <v>0.4</v>
      </c>
      <c r="I314" s="16" t="s">
        <v>25</v>
      </c>
      <c r="J314" s="13" t="s">
        <v>3569</v>
      </c>
      <c r="K314" s="165" t="s">
        <v>28</v>
      </c>
      <c r="L314" s="13" t="s">
        <v>3453</v>
      </c>
      <c r="M314" s="85">
        <f>M313</f>
        <v>2</v>
      </c>
      <c r="N314" s="15">
        <f t="shared" si="96"/>
        <v>0.99</v>
      </c>
      <c r="O314" s="78">
        <f t="shared" si="97"/>
        <v>0</v>
      </c>
      <c r="P314" s="78">
        <f t="shared" si="98"/>
        <v>0.79200000000000004</v>
      </c>
      <c r="Q314" s="153">
        <f t="shared" si="99"/>
        <v>8.0000000000000071E-3</v>
      </c>
      <c r="R314" s="238"/>
    </row>
    <row r="315" spans="2:18" s="3" customFormat="1" ht="27.95" customHeight="1">
      <c r="B315" s="236"/>
      <c r="C315" s="241"/>
      <c r="D315" s="22"/>
      <c r="E315" s="23"/>
      <c r="F315" s="24"/>
      <c r="G315" s="14" t="s">
        <v>14</v>
      </c>
      <c r="H315" s="15">
        <v>0.2</v>
      </c>
      <c r="I315" s="16" t="s">
        <v>19</v>
      </c>
      <c r="J315" s="13" t="s">
        <v>80</v>
      </c>
      <c r="K315" s="165" t="s">
        <v>18</v>
      </c>
      <c r="L315" s="66" t="s">
        <v>109</v>
      </c>
      <c r="M315" s="85">
        <f>M314</f>
        <v>2</v>
      </c>
      <c r="N315" s="15">
        <f t="shared" si="96"/>
        <v>0</v>
      </c>
      <c r="O315" s="78">
        <f t="shared" si="97"/>
        <v>0.4</v>
      </c>
      <c r="P315" s="78">
        <f t="shared" si="98"/>
        <v>0</v>
      </c>
      <c r="Q315" s="153">
        <f t="shared" si="99"/>
        <v>0</v>
      </c>
      <c r="R315" s="238"/>
    </row>
    <row r="316" spans="2:18" s="3" customFormat="1" ht="27.95" customHeight="1">
      <c r="B316" s="236"/>
      <c r="C316" s="241"/>
      <c r="D316" s="17" t="s">
        <v>3590</v>
      </c>
      <c r="E316" s="18" t="s">
        <v>22</v>
      </c>
      <c r="F316" s="19" t="s">
        <v>3593</v>
      </c>
      <c r="G316" s="14" t="s">
        <v>12</v>
      </c>
      <c r="H316" s="15">
        <v>0.4</v>
      </c>
      <c r="I316" s="16" t="s">
        <v>19</v>
      </c>
      <c r="J316" s="13" t="s">
        <v>80</v>
      </c>
      <c r="K316" s="165" t="s">
        <v>18</v>
      </c>
      <c r="L316" s="66" t="s">
        <v>109</v>
      </c>
      <c r="M316" s="85">
        <v>2</v>
      </c>
      <c r="N316" s="15">
        <f t="shared" si="96"/>
        <v>0</v>
      </c>
      <c r="O316" s="78">
        <f t="shared" si="97"/>
        <v>0.8</v>
      </c>
      <c r="P316" s="78">
        <f t="shared" si="98"/>
        <v>0</v>
      </c>
      <c r="Q316" s="153">
        <f t="shared" si="99"/>
        <v>0</v>
      </c>
      <c r="R316" s="238"/>
    </row>
    <row r="317" spans="2:18" s="3" customFormat="1" ht="27.95" customHeight="1">
      <c r="B317" s="236"/>
      <c r="C317" s="241"/>
      <c r="D317" s="20"/>
      <c r="E317" s="21"/>
      <c r="F317" s="31"/>
      <c r="G317" s="14" t="s">
        <v>13</v>
      </c>
      <c r="H317" s="15">
        <v>0.4</v>
      </c>
      <c r="I317" s="16" t="s">
        <v>25</v>
      </c>
      <c r="J317" s="13" t="s">
        <v>3511</v>
      </c>
      <c r="K317" s="165" t="s">
        <v>28</v>
      </c>
      <c r="L317" s="13" t="s">
        <v>3453</v>
      </c>
      <c r="M317" s="85">
        <f>M316</f>
        <v>2</v>
      </c>
      <c r="N317" s="15">
        <f t="shared" si="96"/>
        <v>0.99</v>
      </c>
      <c r="O317" s="78">
        <f t="shared" si="97"/>
        <v>0</v>
      </c>
      <c r="P317" s="78">
        <f t="shared" si="98"/>
        <v>0.79200000000000004</v>
      </c>
      <c r="Q317" s="153">
        <f t="shared" si="99"/>
        <v>8.0000000000000071E-3</v>
      </c>
      <c r="R317" s="238"/>
    </row>
    <row r="318" spans="2:18" s="3" customFormat="1" ht="27.95" customHeight="1">
      <c r="B318" s="236"/>
      <c r="C318" s="241"/>
      <c r="D318" s="22"/>
      <c r="E318" s="23"/>
      <c r="F318" s="24"/>
      <c r="G318" s="14" t="s">
        <v>14</v>
      </c>
      <c r="H318" s="15">
        <v>0.2</v>
      </c>
      <c r="I318" s="16" t="s">
        <v>19</v>
      </c>
      <c r="J318" s="13" t="s">
        <v>80</v>
      </c>
      <c r="K318" s="165" t="s">
        <v>18</v>
      </c>
      <c r="L318" s="66" t="s">
        <v>109</v>
      </c>
      <c r="M318" s="85">
        <f>M317</f>
        <v>2</v>
      </c>
      <c r="N318" s="15">
        <f t="shared" si="96"/>
        <v>0</v>
      </c>
      <c r="O318" s="78">
        <f t="shared" si="97"/>
        <v>0.4</v>
      </c>
      <c r="P318" s="78">
        <f t="shared" si="98"/>
        <v>0</v>
      </c>
      <c r="Q318" s="153">
        <f t="shared" si="99"/>
        <v>0</v>
      </c>
      <c r="R318" s="238"/>
    </row>
    <row r="319" spans="2:18" s="3" customFormat="1" ht="27.95" customHeight="1">
      <c r="B319" s="236"/>
      <c r="C319" s="241"/>
      <c r="D319" s="17" t="s">
        <v>3594</v>
      </c>
      <c r="E319" s="18" t="s">
        <v>3376</v>
      </c>
      <c r="F319" s="19" t="s">
        <v>3130</v>
      </c>
      <c r="G319" s="14" t="s">
        <v>12</v>
      </c>
      <c r="H319" s="15">
        <v>0.8</v>
      </c>
      <c r="I319" s="275" t="s">
        <v>3231</v>
      </c>
      <c r="J319" s="12" t="s">
        <v>3595</v>
      </c>
      <c r="K319" s="275" t="s">
        <v>3227</v>
      </c>
      <c r="L319" s="13" t="s">
        <v>3453</v>
      </c>
      <c r="M319" s="85">
        <v>0.2</v>
      </c>
      <c r="N319" s="15">
        <f>IF(K319="Detected", 0.99,0)</f>
        <v>0</v>
      </c>
      <c r="O319" s="78">
        <f>IF(I319="Safe", M319*H319,0)</f>
        <v>0</v>
      </c>
      <c r="P319" s="78">
        <f>IF(I319="Dangerous",M319*H319*N319,0)</f>
        <v>0</v>
      </c>
      <c r="Q319" s="153">
        <f>IF(P319=0,0,M319*H319*(1-N319))</f>
        <v>0</v>
      </c>
      <c r="R319" s="238"/>
    </row>
    <row r="320" spans="2:18" s="3" customFormat="1" ht="27.95" customHeight="1">
      <c r="B320" s="236"/>
      <c r="C320" s="241"/>
      <c r="D320" s="20"/>
      <c r="E320" s="21"/>
      <c r="F320" s="31"/>
      <c r="G320" s="14" t="s">
        <v>13</v>
      </c>
      <c r="H320" s="15">
        <v>0.1</v>
      </c>
      <c r="I320" s="275" t="s">
        <v>19</v>
      </c>
      <c r="J320" s="274" t="s">
        <v>210</v>
      </c>
      <c r="K320" s="275" t="s">
        <v>18</v>
      </c>
      <c r="L320" s="276" t="s">
        <v>109</v>
      </c>
      <c r="M320" s="85">
        <f>M319</f>
        <v>0.2</v>
      </c>
      <c r="N320" s="15">
        <f>IF(K320="Detected", 0.99,0)</f>
        <v>0</v>
      </c>
      <c r="O320" s="78">
        <f>IF(I320="Safe", M320*H320,0)</f>
        <v>2.0000000000000004E-2</v>
      </c>
      <c r="P320" s="78">
        <f>IF(I320="Dangerous",M320*H320*N320,0)</f>
        <v>0</v>
      </c>
      <c r="Q320" s="153">
        <f>IF(P320=0,0,M320*H320*(1-N320))</f>
        <v>0</v>
      </c>
      <c r="R320" s="238"/>
    </row>
    <row r="321" spans="2:18" s="3" customFormat="1" ht="27.95" customHeight="1">
      <c r="B321" s="236"/>
      <c r="C321" s="241"/>
      <c r="D321" s="20"/>
      <c r="E321" s="21"/>
      <c r="F321" s="31"/>
      <c r="G321" s="14" t="s">
        <v>14</v>
      </c>
      <c r="H321" s="15">
        <v>0.1</v>
      </c>
      <c r="I321" s="275" t="s">
        <v>3226</v>
      </c>
      <c r="J321" s="274" t="s">
        <v>210</v>
      </c>
      <c r="K321" s="275" t="s">
        <v>18</v>
      </c>
      <c r="L321" s="276" t="s">
        <v>21</v>
      </c>
      <c r="M321" s="85">
        <f>M320</f>
        <v>0.2</v>
      </c>
      <c r="N321" s="15">
        <f>IF(K321="Detected", 0.99,0)</f>
        <v>0</v>
      </c>
      <c r="O321" s="78">
        <f>IF(I321="Safe", M321*H321,0)</f>
        <v>2.0000000000000004E-2</v>
      </c>
      <c r="P321" s="78">
        <f>IF(I321="Dangerous",M321*H321*N321,0)</f>
        <v>0</v>
      </c>
      <c r="Q321" s="153">
        <f>IF(P321=0,0,M321*H321*(1-N321))</f>
        <v>0</v>
      </c>
      <c r="R321" s="238"/>
    </row>
    <row r="322" spans="2:18" s="3" customFormat="1" ht="27.95" customHeight="1">
      <c r="B322" s="236"/>
      <c r="C322" s="241"/>
      <c r="D322" s="17" t="s">
        <v>3591</v>
      </c>
      <c r="E322" s="18" t="s">
        <v>22</v>
      </c>
      <c r="F322" s="19" t="s">
        <v>3491</v>
      </c>
      <c r="G322" s="14" t="s">
        <v>12</v>
      </c>
      <c r="H322" s="15">
        <v>0.4</v>
      </c>
      <c r="I322" s="16" t="s">
        <v>19</v>
      </c>
      <c r="J322" s="13" t="s">
        <v>80</v>
      </c>
      <c r="K322" s="165" t="s">
        <v>18</v>
      </c>
      <c r="L322" s="66" t="s">
        <v>109</v>
      </c>
      <c r="M322" s="85">
        <v>2</v>
      </c>
      <c r="N322" s="15">
        <f t="shared" ref="N322:N324" si="100">IF(K322="Detected", 0.99,0)</f>
        <v>0</v>
      </c>
      <c r="O322" s="78">
        <f t="shared" ref="O322:O324" si="101">IF(I322="Safe", M322*H322,0)</f>
        <v>0.8</v>
      </c>
      <c r="P322" s="78">
        <f t="shared" ref="P322:P324" si="102">IF(I322="Dangerous",M322*H322*N322,0)</f>
        <v>0</v>
      </c>
      <c r="Q322" s="153">
        <f t="shared" ref="Q322:Q324" si="103">IF(P322=0,0,M322*H322*(1-N322))</f>
        <v>0</v>
      </c>
      <c r="R322" s="238"/>
    </row>
    <row r="323" spans="2:18" s="3" customFormat="1" ht="27.95" customHeight="1">
      <c r="B323" s="236"/>
      <c r="C323" s="241"/>
      <c r="D323" s="20"/>
      <c r="E323" s="21"/>
      <c r="F323" s="31"/>
      <c r="G323" s="14" t="s">
        <v>13</v>
      </c>
      <c r="H323" s="15">
        <v>0.4</v>
      </c>
      <c r="I323" s="16" t="s">
        <v>25</v>
      </c>
      <c r="J323" s="13" t="s">
        <v>3511</v>
      </c>
      <c r="K323" s="165" t="s">
        <v>28</v>
      </c>
      <c r="L323" s="13" t="s">
        <v>3453</v>
      </c>
      <c r="M323" s="85">
        <f>M322</f>
        <v>2</v>
      </c>
      <c r="N323" s="15">
        <f t="shared" si="100"/>
        <v>0.99</v>
      </c>
      <c r="O323" s="78">
        <f t="shared" si="101"/>
        <v>0</v>
      </c>
      <c r="P323" s="78">
        <f t="shared" si="102"/>
        <v>0.79200000000000004</v>
      </c>
      <c r="Q323" s="153">
        <f t="shared" si="103"/>
        <v>8.0000000000000071E-3</v>
      </c>
      <c r="R323" s="238"/>
    </row>
    <row r="324" spans="2:18" s="3" customFormat="1" ht="27.95" customHeight="1">
      <c r="B324" s="236"/>
      <c r="C324" s="241"/>
      <c r="D324" s="22"/>
      <c r="E324" s="23"/>
      <c r="F324" s="24"/>
      <c r="G324" s="14" t="s">
        <v>14</v>
      </c>
      <c r="H324" s="15">
        <v>0.2</v>
      </c>
      <c r="I324" s="16" t="s">
        <v>19</v>
      </c>
      <c r="J324" s="13" t="s">
        <v>80</v>
      </c>
      <c r="K324" s="165" t="s">
        <v>18</v>
      </c>
      <c r="L324" s="66" t="s">
        <v>109</v>
      </c>
      <c r="M324" s="85">
        <f>M323</f>
        <v>2</v>
      </c>
      <c r="N324" s="15">
        <f t="shared" si="100"/>
        <v>0</v>
      </c>
      <c r="O324" s="78">
        <f t="shared" si="101"/>
        <v>0.4</v>
      </c>
      <c r="P324" s="78">
        <f t="shared" si="102"/>
        <v>0</v>
      </c>
      <c r="Q324" s="153">
        <f t="shared" si="103"/>
        <v>0</v>
      </c>
      <c r="R324" s="238"/>
    </row>
    <row r="325" spans="2:18" s="3" customFormat="1" ht="27.95" customHeight="1">
      <c r="B325" s="236"/>
      <c r="C325" s="293" t="s">
        <v>3427</v>
      </c>
      <c r="D325" s="17" t="s">
        <v>3424</v>
      </c>
      <c r="E325" s="18" t="s">
        <v>3376</v>
      </c>
      <c r="F325" s="19" t="s">
        <v>3411</v>
      </c>
      <c r="G325" s="14" t="s">
        <v>12</v>
      </c>
      <c r="H325" s="15">
        <v>0.8</v>
      </c>
      <c r="I325" s="275" t="s">
        <v>2983</v>
      </c>
      <c r="J325" s="12" t="s">
        <v>3425</v>
      </c>
      <c r="K325" s="275" t="s">
        <v>3227</v>
      </c>
      <c r="L325" s="276" t="s">
        <v>2794</v>
      </c>
      <c r="M325" s="85">
        <v>0.2</v>
      </c>
      <c r="N325" s="15">
        <f t="shared" ref="N325:N352" si="104">IF(K325="Detected", 0.99,0)</f>
        <v>0</v>
      </c>
      <c r="O325" s="78">
        <f t="shared" ref="O325:O352" si="105">IF(I325="Safe", M325*H325,0)</f>
        <v>0.16000000000000003</v>
      </c>
      <c r="P325" s="78">
        <f t="shared" ref="P325:P352" si="106">IF(I325="Dangerous",M325*H325*N325,0)</f>
        <v>0</v>
      </c>
      <c r="Q325" s="153">
        <f t="shared" ref="Q325:Q352" si="107">IF(P325=0,0,M325*H325*(1-N325))</f>
        <v>0</v>
      </c>
      <c r="R325" s="238"/>
    </row>
    <row r="326" spans="2:18" s="3" customFormat="1" ht="27.95" customHeight="1">
      <c r="B326" s="236"/>
      <c r="C326" s="241"/>
      <c r="D326" s="20"/>
      <c r="E326" s="21"/>
      <c r="F326" s="31"/>
      <c r="G326" s="14" t="s">
        <v>13</v>
      </c>
      <c r="H326" s="15">
        <v>0.1</v>
      </c>
      <c r="I326" s="275" t="s">
        <v>19</v>
      </c>
      <c r="J326" s="274" t="s">
        <v>210</v>
      </c>
      <c r="K326" s="275" t="s">
        <v>18</v>
      </c>
      <c r="L326" s="276" t="s">
        <v>109</v>
      </c>
      <c r="M326" s="85">
        <f>M325</f>
        <v>0.2</v>
      </c>
      <c r="N326" s="15">
        <f t="shared" si="104"/>
        <v>0</v>
      </c>
      <c r="O326" s="78">
        <f t="shared" si="105"/>
        <v>2.0000000000000004E-2</v>
      </c>
      <c r="P326" s="78">
        <f t="shared" si="106"/>
        <v>0</v>
      </c>
      <c r="Q326" s="153">
        <f t="shared" si="107"/>
        <v>0</v>
      </c>
      <c r="R326" s="238"/>
    </row>
    <row r="327" spans="2:18" s="3" customFormat="1" ht="27.95" customHeight="1">
      <c r="B327" s="236"/>
      <c r="C327" s="241"/>
      <c r="D327" s="20"/>
      <c r="E327" s="21"/>
      <c r="F327" s="31"/>
      <c r="G327" s="14" t="s">
        <v>14</v>
      </c>
      <c r="H327" s="15">
        <v>0.1</v>
      </c>
      <c r="I327" s="275" t="s">
        <v>3226</v>
      </c>
      <c r="J327" s="274" t="s">
        <v>210</v>
      </c>
      <c r="K327" s="275" t="s">
        <v>18</v>
      </c>
      <c r="L327" s="276" t="s">
        <v>21</v>
      </c>
      <c r="M327" s="85">
        <f>M326</f>
        <v>0.2</v>
      </c>
      <c r="N327" s="15">
        <f t="shared" si="104"/>
        <v>0</v>
      </c>
      <c r="O327" s="78">
        <f t="shared" si="105"/>
        <v>2.0000000000000004E-2</v>
      </c>
      <c r="P327" s="78">
        <f t="shared" si="106"/>
        <v>0</v>
      </c>
      <c r="Q327" s="153">
        <f t="shared" si="107"/>
        <v>0</v>
      </c>
      <c r="R327" s="257"/>
    </row>
    <row r="328" spans="2:18" s="3" customFormat="1" ht="27.95" customHeight="1">
      <c r="B328" s="236"/>
      <c r="C328" s="241"/>
      <c r="D328" s="17" t="s">
        <v>3426</v>
      </c>
      <c r="E328" s="18" t="s">
        <v>908</v>
      </c>
      <c r="F328" s="19" t="s">
        <v>3414</v>
      </c>
      <c r="G328" s="168" t="s">
        <v>356</v>
      </c>
      <c r="H328" s="164">
        <v>0.25</v>
      </c>
      <c r="I328" s="16" t="s">
        <v>19</v>
      </c>
      <c r="J328" s="12" t="s">
        <v>3425</v>
      </c>
      <c r="K328" s="16" t="s">
        <v>18</v>
      </c>
      <c r="L328" s="65" t="s">
        <v>109</v>
      </c>
      <c r="M328" s="85">
        <v>2</v>
      </c>
      <c r="N328" s="15">
        <f t="shared" si="104"/>
        <v>0</v>
      </c>
      <c r="O328" s="78">
        <f t="shared" si="105"/>
        <v>0.5</v>
      </c>
      <c r="P328" s="78">
        <f t="shared" si="106"/>
        <v>0</v>
      </c>
      <c r="Q328" s="153">
        <f t="shared" si="107"/>
        <v>0</v>
      </c>
      <c r="R328" s="257"/>
    </row>
    <row r="329" spans="2:18" s="3" customFormat="1" ht="27.95" customHeight="1">
      <c r="B329" s="236"/>
      <c r="C329" s="241"/>
      <c r="D329" s="20"/>
      <c r="E329" s="21"/>
      <c r="F329" s="31"/>
      <c r="G329" s="168" t="s">
        <v>886</v>
      </c>
      <c r="H329" s="164">
        <v>0.25</v>
      </c>
      <c r="I329" s="16" t="s">
        <v>19</v>
      </c>
      <c r="J329" s="12" t="s">
        <v>3425</v>
      </c>
      <c r="K329" s="16" t="s">
        <v>18</v>
      </c>
      <c r="L329" s="65" t="s">
        <v>109</v>
      </c>
      <c r="M329" s="85">
        <f>M328</f>
        <v>2</v>
      </c>
      <c r="N329" s="15">
        <f t="shared" si="104"/>
        <v>0</v>
      </c>
      <c r="O329" s="78">
        <f t="shared" si="105"/>
        <v>0.5</v>
      </c>
      <c r="P329" s="78">
        <f t="shared" si="106"/>
        <v>0</v>
      </c>
      <c r="Q329" s="153">
        <f t="shared" si="107"/>
        <v>0</v>
      </c>
      <c r="R329" s="257"/>
    </row>
    <row r="330" spans="2:18" s="3" customFormat="1" ht="27.95" customHeight="1">
      <c r="B330" s="236"/>
      <c r="C330" s="241"/>
      <c r="D330" s="20"/>
      <c r="E330" s="21"/>
      <c r="F330" s="31"/>
      <c r="G330" s="168" t="s">
        <v>887</v>
      </c>
      <c r="H330" s="164">
        <v>0.25</v>
      </c>
      <c r="I330" s="16" t="s">
        <v>19</v>
      </c>
      <c r="J330" s="12" t="s">
        <v>3425</v>
      </c>
      <c r="K330" s="16" t="s">
        <v>18</v>
      </c>
      <c r="L330" s="65" t="s">
        <v>109</v>
      </c>
      <c r="M330" s="85">
        <f>M329</f>
        <v>2</v>
      </c>
      <c r="N330" s="15">
        <f t="shared" si="104"/>
        <v>0</v>
      </c>
      <c r="O330" s="78">
        <f t="shared" si="105"/>
        <v>0.5</v>
      </c>
      <c r="P330" s="78">
        <f t="shared" si="106"/>
        <v>0</v>
      </c>
      <c r="Q330" s="153">
        <f t="shared" si="107"/>
        <v>0</v>
      </c>
      <c r="R330" s="257"/>
    </row>
    <row r="331" spans="2:18" s="3" customFormat="1" ht="27.95" customHeight="1">
      <c r="B331" s="236"/>
      <c r="C331" s="241"/>
      <c r="D331" s="20"/>
      <c r="E331" s="21"/>
      <c r="F331" s="31"/>
      <c r="G331" s="186" t="s">
        <v>359</v>
      </c>
      <c r="H331" s="183">
        <v>0.25</v>
      </c>
      <c r="I331" s="16" t="s">
        <v>19</v>
      </c>
      <c r="J331" s="12" t="s">
        <v>210</v>
      </c>
      <c r="K331" s="16" t="s">
        <v>18</v>
      </c>
      <c r="L331" s="65" t="s">
        <v>109</v>
      </c>
      <c r="M331" s="85">
        <f>M330</f>
        <v>2</v>
      </c>
      <c r="N331" s="15">
        <f t="shared" si="104"/>
        <v>0</v>
      </c>
      <c r="O331" s="78">
        <f t="shared" si="105"/>
        <v>0.5</v>
      </c>
      <c r="P331" s="78">
        <f t="shared" si="106"/>
        <v>0</v>
      </c>
      <c r="Q331" s="153">
        <f t="shared" si="107"/>
        <v>0</v>
      </c>
      <c r="R331" s="257"/>
    </row>
    <row r="332" spans="2:18" s="3" customFormat="1" ht="27.95" customHeight="1">
      <c r="B332" s="236"/>
      <c r="C332" s="241"/>
      <c r="D332" s="17" t="s">
        <v>3428</v>
      </c>
      <c r="E332" s="18" t="s">
        <v>3376</v>
      </c>
      <c r="F332" s="19" t="s">
        <v>3411</v>
      </c>
      <c r="G332" s="14" t="s">
        <v>12</v>
      </c>
      <c r="H332" s="15">
        <v>0.8</v>
      </c>
      <c r="I332" s="275" t="s">
        <v>2983</v>
      </c>
      <c r="J332" s="12" t="s">
        <v>3429</v>
      </c>
      <c r="K332" s="275" t="s">
        <v>3227</v>
      </c>
      <c r="L332" s="276" t="s">
        <v>2794</v>
      </c>
      <c r="M332" s="85">
        <v>0.2</v>
      </c>
      <c r="N332" s="15">
        <f t="shared" si="104"/>
        <v>0</v>
      </c>
      <c r="O332" s="78">
        <f t="shared" si="105"/>
        <v>0.16000000000000003</v>
      </c>
      <c r="P332" s="78">
        <f t="shared" si="106"/>
        <v>0</v>
      </c>
      <c r="Q332" s="153">
        <f t="shared" si="107"/>
        <v>0</v>
      </c>
      <c r="R332" s="257"/>
    </row>
    <row r="333" spans="2:18" s="3" customFormat="1" ht="27.95" customHeight="1">
      <c r="B333" s="236"/>
      <c r="C333" s="241"/>
      <c r="D333" s="20"/>
      <c r="E333" s="21"/>
      <c r="F333" s="31"/>
      <c r="G333" s="14" t="s">
        <v>13</v>
      </c>
      <c r="H333" s="15">
        <v>0.1</v>
      </c>
      <c r="I333" s="275" t="s">
        <v>19</v>
      </c>
      <c r="J333" s="274" t="s">
        <v>210</v>
      </c>
      <c r="K333" s="275" t="s">
        <v>18</v>
      </c>
      <c r="L333" s="276" t="s">
        <v>109</v>
      </c>
      <c r="M333" s="85">
        <f>M332</f>
        <v>0.2</v>
      </c>
      <c r="N333" s="15">
        <f t="shared" si="104"/>
        <v>0</v>
      </c>
      <c r="O333" s="78">
        <f t="shared" si="105"/>
        <v>2.0000000000000004E-2</v>
      </c>
      <c r="P333" s="78">
        <f t="shared" si="106"/>
        <v>0</v>
      </c>
      <c r="Q333" s="153">
        <f t="shared" si="107"/>
        <v>0</v>
      </c>
      <c r="R333" s="257"/>
    </row>
    <row r="334" spans="2:18" s="3" customFormat="1" ht="27.95" customHeight="1">
      <c r="B334" s="236"/>
      <c r="C334" s="241"/>
      <c r="D334" s="20"/>
      <c r="E334" s="21"/>
      <c r="F334" s="31"/>
      <c r="G334" s="14" t="s">
        <v>14</v>
      </c>
      <c r="H334" s="15">
        <v>0.1</v>
      </c>
      <c r="I334" s="275" t="s">
        <v>3226</v>
      </c>
      <c r="J334" s="274" t="s">
        <v>210</v>
      </c>
      <c r="K334" s="275" t="s">
        <v>18</v>
      </c>
      <c r="L334" s="276" t="s">
        <v>21</v>
      </c>
      <c r="M334" s="85">
        <f>M333</f>
        <v>0.2</v>
      </c>
      <c r="N334" s="15">
        <f t="shared" si="104"/>
        <v>0</v>
      </c>
      <c r="O334" s="78">
        <f t="shared" si="105"/>
        <v>2.0000000000000004E-2</v>
      </c>
      <c r="P334" s="78">
        <f t="shared" si="106"/>
        <v>0</v>
      </c>
      <c r="Q334" s="153">
        <f t="shared" si="107"/>
        <v>0</v>
      </c>
      <c r="R334" s="257"/>
    </row>
    <row r="335" spans="2:18" s="3" customFormat="1" ht="27.95" customHeight="1">
      <c r="B335" s="236"/>
      <c r="C335" s="241"/>
      <c r="D335" s="17" t="s">
        <v>3433</v>
      </c>
      <c r="E335" s="18" t="s">
        <v>908</v>
      </c>
      <c r="F335" s="19" t="s">
        <v>3414</v>
      </c>
      <c r="G335" s="168" t="s">
        <v>356</v>
      </c>
      <c r="H335" s="164">
        <v>0.25</v>
      </c>
      <c r="I335" s="16" t="s">
        <v>19</v>
      </c>
      <c r="J335" s="12" t="s">
        <v>3430</v>
      </c>
      <c r="K335" s="16" t="s">
        <v>18</v>
      </c>
      <c r="L335" s="65" t="s">
        <v>109</v>
      </c>
      <c r="M335" s="85">
        <v>2</v>
      </c>
      <c r="N335" s="15">
        <f t="shared" si="104"/>
        <v>0</v>
      </c>
      <c r="O335" s="78">
        <f t="shared" si="105"/>
        <v>0.5</v>
      </c>
      <c r="P335" s="78">
        <f t="shared" si="106"/>
        <v>0</v>
      </c>
      <c r="Q335" s="153">
        <f t="shared" si="107"/>
        <v>0</v>
      </c>
      <c r="R335" s="257"/>
    </row>
    <row r="336" spans="2:18" s="3" customFormat="1" ht="27.95" customHeight="1">
      <c r="B336" s="236"/>
      <c r="C336" s="241"/>
      <c r="D336" s="20"/>
      <c r="E336" s="21"/>
      <c r="F336" s="31"/>
      <c r="G336" s="168" t="s">
        <v>886</v>
      </c>
      <c r="H336" s="164">
        <v>0.25</v>
      </c>
      <c r="I336" s="16" t="s">
        <v>19</v>
      </c>
      <c r="J336" s="12" t="s">
        <v>3430</v>
      </c>
      <c r="K336" s="16" t="s">
        <v>18</v>
      </c>
      <c r="L336" s="65" t="s">
        <v>109</v>
      </c>
      <c r="M336" s="85">
        <f>M335</f>
        <v>2</v>
      </c>
      <c r="N336" s="15">
        <f t="shared" si="104"/>
        <v>0</v>
      </c>
      <c r="O336" s="78">
        <f t="shared" si="105"/>
        <v>0.5</v>
      </c>
      <c r="P336" s="78">
        <f t="shared" si="106"/>
        <v>0</v>
      </c>
      <c r="Q336" s="153">
        <f t="shared" si="107"/>
        <v>0</v>
      </c>
      <c r="R336" s="257"/>
    </row>
    <row r="337" spans="2:18" s="3" customFormat="1" ht="27.95" customHeight="1">
      <c r="B337" s="236"/>
      <c r="C337" s="241"/>
      <c r="D337" s="20"/>
      <c r="E337" s="21"/>
      <c r="F337" s="31"/>
      <c r="G337" s="168" t="s">
        <v>887</v>
      </c>
      <c r="H337" s="164">
        <v>0.25</v>
      </c>
      <c r="I337" s="16" t="s">
        <v>19</v>
      </c>
      <c r="J337" s="12" t="s">
        <v>3430</v>
      </c>
      <c r="K337" s="16" t="s">
        <v>18</v>
      </c>
      <c r="L337" s="65" t="s">
        <v>109</v>
      </c>
      <c r="M337" s="85">
        <f>M336</f>
        <v>2</v>
      </c>
      <c r="N337" s="15">
        <f t="shared" si="104"/>
        <v>0</v>
      </c>
      <c r="O337" s="78">
        <f t="shared" si="105"/>
        <v>0.5</v>
      </c>
      <c r="P337" s="78">
        <f t="shared" si="106"/>
        <v>0</v>
      </c>
      <c r="Q337" s="153">
        <f t="shared" si="107"/>
        <v>0</v>
      </c>
      <c r="R337" s="257"/>
    </row>
    <row r="338" spans="2:18" s="3" customFormat="1" ht="27.95" customHeight="1">
      <c r="B338" s="236"/>
      <c r="C338" s="241"/>
      <c r="D338" s="20"/>
      <c r="E338" s="21"/>
      <c r="F338" s="31"/>
      <c r="G338" s="186" t="s">
        <v>359</v>
      </c>
      <c r="H338" s="183">
        <v>0.25</v>
      </c>
      <c r="I338" s="16" t="s">
        <v>19</v>
      </c>
      <c r="J338" s="12" t="s">
        <v>210</v>
      </c>
      <c r="K338" s="16" t="s">
        <v>18</v>
      </c>
      <c r="L338" s="65" t="s">
        <v>109</v>
      </c>
      <c r="M338" s="85">
        <f>M337</f>
        <v>2</v>
      </c>
      <c r="N338" s="15">
        <f t="shared" si="104"/>
        <v>0</v>
      </c>
      <c r="O338" s="78">
        <f t="shared" si="105"/>
        <v>0.5</v>
      </c>
      <c r="P338" s="78">
        <f t="shared" si="106"/>
        <v>0</v>
      </c>
      <c r="Q338" s="153">
        <f t="shared" si="107"/>
        <v>0</v>
      </c>
      <c r="R338" s="257"/>
    </row>
    <row r="339" spans="2:18" s="3" customFormat="1" ht="27.95" customHeight="1">
      <c r="B339" s="236"/>
      <c r="C339" s="241"/>
      <c r="D339" s="17" t="s">
        <v>3432</v>
      </c>
      <c r="E339" s="18" t="s">
        <v>3376</v>
      </c>
      <c r="F339" s="19" t="s">
        <v>3411</v>
      </c>
      <c r="G339" s="14" t="s">
        <v>12</v>
      </c>
      <c r="H339" s="15">
        <v>0.8</v>
      </c>
      <c r="I339" s="275" t="s">
        <v>2983</v>
      </c>
      <c r="J339" s="12" t="s">
        <v>3431</v>
      </c>
      <c r="K339" s="275" t="s">
        <v>3227</v>
      </c>
      <c r="L339" s="276" t="s">
        <v>2794</v>
      </c>
      <c r="M339" s="85">
        <v>0.2</v>
      </c>
      <c r="N339" s="15">
        <f t="shared" si="104"/>
        <v>0</v>
      </c>
      <c r="O339" s="78">
        <f t="shared" si="105"/>
        <v>0.16000000000000003</v>
      </c>
      <c r="P339" s="78">
        <f t="shared" si="106"/>
        <v>0</v>
      </c>
      <c r="Q339" s="153">
        <f t="shared" si="107"/>
        <v>0</v>
      </c>
      <c r="R339" s="257"/>
    </row>
    <row r="340" spans="2:18" s="3" customFormat="1" ht="27.95" customHeight="1">
      <c r="B340" s="236"/>
      <c r="C340" s="241"/>
      <c r="D340" s="20"/>
      <c r="E340" s="21"/>
      <c r="F340" s="31"/>
      <c r="G340" s="14" t="s">
        <v>13</v>
      </c>
      <c r="H340" s="15">
        <v>0.1</v>
      </c>
      <c r="I340" s="275" t="s">
        <v>19</v>
      </c>
      <c r="J340" s="274" t="s">
        <v>210</v>
      </c>
      <c r="K340" s="275" t="s">
        <v>18</v>
      </c>
      <c r="L340" s="276" t="s">
        <v>109</v>
      </c>
      <c r="M340" s="85">
        <f>M339</f>
        <v>0.2</v>
      </c>
      <c r="N340" s="15">
        <f t="shared" si="104"/>
        <v>0</v>
      </c>
      <c r="O340" s="78">
        <f t="shared" si="105"/>
        <v>2.0000000000000004E-2</v>
      </c>
      <c r="P340" s="78">
        <f t="shared" si="106"/>
        <v>0</v>
      </c>
      <c r="Q340" s="153">
        <f t="shared" si="107"/>
        <v>0</v>
      </c>
      <c r="R340" s="257"/>
    </row>
    <row r="341" spans="2:18" s="3" customFormat="1" ht="27.95" customHeight="1">
      <c r="B341" s="236"/>
      <c r="C341" s="241"/>
      <c r="D341" s="20"/>
      <c r="E341" s="21"/>
      <c r="F341" s="31"/>
      <c r="G341" s="14" t="s">
        <v>14</v>
      </c>
      <c r="H341" s="15">
        <v>0.1</v>
      </c>
      <c r="I341" s="275" t="s">
        <v>3226</v>
      </c>
      <c r="J341" s="274" t="s">
        <v>210</v>
      </c>
      <c r="K341" s="275" t="s">
        <v>18</v>
      </c>
      <c r="L341" s="276" t="s">
        <v>21</v>
      </c>
      <c r="M341" s="85">
        <f>M340</f>
        <v>0.2</v>
      </c>
      <c r="N341" s="15">
        <f t="shared" si="104"/>
        <v>0</v>
      </c>
      <c r="O341" s="78">
        <f t="shared" si="105"/>
        <v>2.0000000000000004E-2</v>
      </c>
      <c r="P341" s="78">
        <f t="shared" si="106"/>
        <v>0</v>
      </c>
      <c r="Q341" s="153">
        <f t="shared" si="107"/>
        <v>0</v>
      </c>
      <c r="R341" s="257"/>
    </row>
    <row r="342" spans="2:18" s="3" customFormat="1" ht="27.95" customHeight="1">
      <c r="B342" s="236"/>
      <c r="C342" s="241"/>
      <c r="D342" s="17" t="s">
        <v>3434</v>
      </c>
      <c r="E342" s="18" t="s">
        <v>908</v>
      </c>
      <c r="F342" s="19" t="s">
        <v>3414</v>
      </c>
      <c r="G342" s="168" t="s">
        <v>356</v>
      </c>
      <c r="H342" s="164">
        <v>0.25</v>
      </c>
      <c r="I342" s="16" t="s">
        <v>19</v>
      </c>
      <c r="J342" s="12" t="s">
        <v>3435</v>
      </c>
      <c r="K342" s="16" t="s">
        <v>18</v>
      </c>
      <c r="L342" s="65" t="s">
        <v>109</v>
      </c>
      <c r="M342" s="85">
        <v>2</v>
      </c>
      <c r="N342" s="15">
        <f t="shared" si="104"/>
        <v>0</v>
      </c>
      <c r="O342" s="78">
        <f t="shared" si="105"/>
        <v>0.5</v>
      </c>
      <c r="P342" s="78">
        <f t="shared" si="106"/>
        <v>0</v>
      </c>
      <c r="Q342" s="153">
        <f t="shared" si="107"/>
        <v>0</v>
      </c>
      <c r="R342" s="257"/>
    </row>
    <row r="343" spans="2:18" s="3" customFormat="1" ht="27.95" customHeight="1">
      <c r="B343" s="236"/>
      <c r="C343" s="241"/>
      <c r="D343" s="20"/>
      <c r="E343" s="21"/>
      <c r="F343" s="31"/>
      <c r="G343" s="168" t="s">
        <v>886</v>
      </c>
      <c r="H343" s="164">
        <v>0.25</v>
      </c>
      <c r="I343" s="16" t="s">
        <v>19</v>
      </c>
      <c r="J343" s="12" t="s">
        <v>3435</v>
      </c>
      <c r="K343" s="16" t="s">
        <v>18</v>
      </c>
      <c r="L343" s="65" t="s">
        <v>109</v>
      </c>
      <c r="M343" s="85">
        <f>M342</f>
        <v>2</v>
      </c>
      <c r="N343" s="15">
        <f t="shared" si="104"/>
        <v>0</v>
      </c>
      <c r="O343" s="78">
        <f t="shared" si="105"/>
        <v>0.5</v>
      </c>
      <c r="P343" s="78">
        <f t="shared" si="106"/>
        <v>0</v>
      </c>
      <c r="Q343" s="153">
        <f t="shared" si="107"/>
        <v>0</v>
      </c>
      <c r="R343" s="257"/>
    </row>
    <row r="344" spans="2:18" s="3" customFormat="1" ht="27.95" customHeight="1">
      <c r="B344" s="236"/>
      <c r="C344" s="241"/>
      <c r="D344" s="20"/>
      <c r="E344" s="21"/>
      <c r="F344" s="31"/>
      <c r="G344" s="168" t="s">
        <v>887</v>
      </c>
      <c r="H344" s="164">
        <v>0.25</v>
      </c>
      <c r="I344" s="16" t="s">
        <v>19</v>
      </c>
      <c r="J344" s="12" t="s">
        <v>3435</v>
      </c>
      <c r="K344" s="16" t="s">
        <v>18</v>
      </c>
      <c r="L344" s="65" t="s">
        <v>109</v>
      </c>
      <c r="M344" s="85">
        <f>M343</f>
        <v>2</v>
      </c>
      <c r="N344" s="15">
        <f t="shared" si="104"/>
        <v>0</v>
      </c>
      <c r="O344" s="78">
        <f t="shared" si="105"/>
        <v>0.5</v>
      </c>
      <c r="P344" s="78">
        <f t="shared" si="106"/>
        <v>0</v>
      </c>
      <c r="Q344" s="153">
        <f t="shared" si="107"/>
        <v>0</v>
      </c>
      <c r="R344" s="257"/>
    </row>
    <row r="345" spans="2:18" s="3" customFormat="1" ht="27.95" customHeight="1">
      <c r="B345" s="236"/>
      <c r="C345" s="241"/>
      <c r="D345" s="20"/>
      <c r="E345" s="21"/>
      <c r="F345" s="31"/>
      <c r="G345" s="186" t="s">
        <v>359</v>
      </c>
      <c r="H345" s="183">
        <v>0.25</v>
      </c>
      <c r="I345" s="16" t="s">
        <v>19</v>
      </c>
      <c r="J345" s="12" t="s">
        <v>210</v>
      </c>
      <c r="K345" s="16" t="s">
        <v>18</v>
      </c>
      <c r="L345" s="65" t="s">
        <v>109</v>
      </c>
      <c r="M345" s="85">
        <f>M344</f>
        <v>2</v>
      </c>
      <c r="N345" s="15">
        <f t="shared" si="104"/>
        <v>0</v>
      </c>
      <c r="O345" s="78">
        <f t="shared" si="105"/>
        <v>0.5</v>
      </c>
      <c r="P345" s="78">
        <f t="shared" si="106"/>
        <v>0</v>
      </c>
      <c r="Q345" s="153">
        <f t="shared" si="107"/>
        <v>0</v>
      </c>
      <c r="R345" s="257"/>
    </row>
    <row r="346" spans="2:18" s="3" customFormat="1" ht="27.95" customHeight="1">
      <c r="B346" s="236"/>
      <c r="C346" s="241"/>
      <c r="D346" s="17" t="s">
        <v>3436</v>
      </c>
      <c r="E346" s="18" t="s">
        <v>3376</v>
      </c>
      <c r="F346" s="19" t="s">
        <v>3411</v>
      </c>
      <c r="G346" s="14" t="s">
        <v>12</v>
      </c>
      <c r="H346" s="15">
        <v>0.8</v>
      </c>
      <c r="I346" s="275" t="s">
        <v>2983</v>
      </c>
      <c r="J346" s="12" t="s">
        <v>3437</v>
      </c>
      <c r="K346" s="275" t="s">
        <v>3227</v>
      </c>
      <c r="L346" s="276" t="s">
        <v>2794</v>
      </c>
      <c r="M346" s="85">
        <v>0.2</v>
      </c>
      <c r="N346" s="15">
        <f t="shared" si="104"/>
        <v>0</v>
      </c>
      <c r="O346" s="78">
        <f t="shared" si="105"/>
        <v>0.16000000000000003</v>
      </c>
      <c r="P346" s="78">
        <f t="shared" si="106"/>
        <v>0</v>
      </c>
      <c r="Q346" s="153">
        <f t="shared" si="107"/>
        <v>0</v>
      </c>
      <c r="R346" s="257"/>
    </row>
    <row r="347" spans="2:18" s="3" customFormat="1" ht="27.95" customHeight="1">
      <c r="B347" s="236"/>
      <c r="C347" s="241"/>
      <c r="D347" s="20"/>
      <c r="E347" s="21"/>
      <c r="F347" s="31"/>
      <c r="G347" s="14" t="s">
        <v>13</v>
      </c>
      <c r="H347" s="15">
        <v>0.1</v>
      </c>
      <c r="I347" s="275" t="s">
        <v>19</v>
      </c>
      <c r="J347" s="274" t="s">
        <v>210</v>
      </c>
      <c r="K347" s="275" t="s">
        <v>18</v>
      </c>
      <c r="L347" s="276" t="s">
        <v>109</v>
      </c>
      <c r="M347" s="85">
        <f>M346</f>
        <v>0.2</v>
      </c>
      <c r="N347" s="15">
        <f t="shared" si="104"/>
        <v>0</v>
      </c>
      <c r="O347" s="78">
        <f t="shared" si="105"/>
        <v>2.0000000000000004E-2</v>
      </c>
      <c r="P347" s="78">
        <f t="shared" si="106"/>
        <v>0</v>
      </c>
      <c r="Q347" s="153">
        <f t="shared" si="107"/>
        <v>0</v>
      </c>
      <c r="R347" s="257"/>
    </row>
    <row r="348" spans="2:18" s="3" customFormat="1" ht="27.95" customHeight="1">
      <c r="B348" s="236"/>
      <c r="C348" s="241"/>
      <c r="D348" s="20"/>
      <c r="E348" s="21"/>
      <c r="F348" s="31"/>
      <c r="G348" s="14" t="s">
        <v>14</v>
      </c>
      <c r="H348" s="15">
        <v>0.1</v>
      </c>
      <c r="I348" s="275" t="s">
        <v>3226</v>
      </c>
      <c r="J348" s="274" t="s">
        <v>210</v>
      </c>
      <c r="K348" s="275" t="s">
        <v>18</v>
      </c>
      <c r="L348" s="276" t="s">
        <v>21</v>
      </c>
      <c r="M348" s="85">
        <f>M347</f>
        <v>0.2</v>
      </c>
      <c r="N348" s="15">
        <f t="shared" si="104"/>
        <v>0</v>
      </c>
      <c r="O348" s="78">
        <f t="shared" si="105"/>
        <v>2.0000000000000004E-2</v>
      </c>
      <c r="P348" s="78">
        <f t="shared" si="106"/>
        <v>0</v>
      </c>
      <c r="Q348" s="153">
        <f t="shared" si="107"/>
        <v>0</v>
      </c>
      <c r="R348" s="257"/>
    </row>
    <row r="349" spans="2:18" s="3" customFormat="1" ht="27.95" customHeight="1">
      <c r="B349" s="236"/>
      <c r="C349" s="241"/>
      <c r="D349" s="17" t="s">
        <v>3438</v>
      </c>
      <c r="E349" s="18" t="s">
        <v>908</v>
      </c>
      <c r="F349" s="19" t="s">
        <v>3423</v>
      </c>
      <c r="G349" s="168" t="s">
        <v>356</v>
      </c>
      <c r="H349" s="164">
        <v>0.25</v>
      </c>
      <c r="I349" s="16" t="s">
        <v>19</v>
      </c>
      <c r="J349" s="12" t="s">
        <v>3437</v>
      </c>
      <c r="K349" s="16" t="s">
        <v>18</v>
      </c>
      <c r="L349" s="65" t="s">
        <v>109</v>
      </c>
      <c r="M349" s="85">
        <v>2</v>
      </c>
      <c r="N349" s="15">
        <f t="shared" si="104"/>
        <v>0</v>
      </c>
      <c r="O349" s="78">
        <f t="shared" si="105"/>
        <v>0.5</v>
      </c>
      <c r="P349" s="78">
        <f t="shared" si="106"/>
        <v>0</v>
      </c>
      <c r="Q349" s="153">
        <f t="shared" si="107"/>
        <v>0</v>
      </c>
      <c r="R349" s="257"/>
    </row>
    <row r="350" spans="2:18" s="3" customFormat="1" ht="27.95" customHeight="1">
      <c r="B350" s="236"/>
      <c r="C350" s="241"/>
      <c r="D350" s="20"/>
      <c r="E350" s="21"/>
      <c r="F350" s="31"/>
      <c r="G350" s="168" t="s">
        <v>886</v>
      </c>
      <c r="H350" s="164">
        <v>0.25</v>
      </c>
      <c r="I350" s="16" t="s">
        <v>19</v>
      </c>
      <c r="J350" s="12" t="s">
        <v>3437</v>
      </c>
      <c r="K350" s="16" t="s">
        <v>18</v>
      </c>
      <c r="L350" s="65" t="s">
        <v>109</v>
      </c>
      <c r="M350" s="85">
        <f>M349</f>
        <v>2</v>
      </c>
      <c r="N350" s="15">
        <f t="shared" si="104"/>
        <v>0</v>
      </c>
      <c r="O350" s="78">
        <f t="shared" si="105"/>
        <v>0.5</v>
      </c>
      <c r="P350" s="78">
        <f t="shared" si="106"/>
        <v>0</v>
      </c>
      <c r="Q350" s="153">
        <f t="shared" si="107"/>
        <v>0</v>
      </c>
      <c r="R350" s="257"/>
    </row>
    <row r="351" spans="2:18" s="3" customFormat="1" ht="27.95" customHeight="1">
      <c r="B351" s="236"/>
      <c r="C351" s="241"/>
      <c r="D351" s="20"/>
      <c r="E351" s="21"/>
      <c r="F351" s="31"/>
      <c r="G351" s="168" t="s">
        <v>887</v>
      </c>
      <c r="H351" s="164">
        <v>0.25</v>
      </c>
      <c r="I351" s="16" t="s">
        <v>19</v>
      </c>
      <c r="J351" s="12" t="s">
        <v>3437</v>
      </c>
      <c r="K351" s="16" t="s">
        <v>18</v>
      </c>
      <c r="L351" s="65" t="s">
        <v>109</v>
      </c>
      <c r="M351" s="85">
        <f>M350</f>
        <v>2</v>
      </c>
      <c r="N351" s="15">
        <f t="shared" si="104"/>
        <v>0</v>
      </c>
      <c r="O351" s="78">
        <f t="shared" si="105"/>
        <v>0.5</v>
      </c>
      <c r="P351" s="78">
        <f t="shared" si="106"/>
        <v>0</v>
      </c>
      <c r="Q351" s="153">
        <f t="shared" si="107"/>
        <v>0</v>
      </c>
      <c r="R351" s="257"/>
    </row>
    <row r="352" spans="2:18" s="3" customFormat="1" ht="27.95" customHeight="1">
      <c r="B352" s="236"/>
      <c r="C352" s="241"/>
      <c r="D352" s="20"/>
      <c r="E352" s="21"/>
      <c r="F352" s="31"/>
      <c r="G352" s="186" t="s">
        <v>359</v>
      </c>
      <c r="H352" s="183">
        <v>0.25</v>
      </c>
      <c r="I352" s="16" t="s">
        <v>19</v>
      </c>
      <c r="J352" s="12" t="s">
        <v>210</v>
      </c>
      <c r="K352" s="16" t="s">
        <v>18</v>
      </c>
      <c r="L352" s="65" t="s">
        <v>109</v>
      </c>
      <c r="M352" s="85">
        <f>M351</f>
        <v>2</v>
      </c>
      <c r="N352" s="15">
        <f t="shared" si="104"/>
        <v>0</v>
      </c>
      <c r="O352" s="78">
        <f t="shared" si="105"/>
        <v>0.5</v>
      </c>
      <c r="P352" s="78">
        <f t="shared" si="106"/>
        <v>0</v>
      </c>
      <c r="Q352" s="153">
        <f t="shared" si="107"/>
        <v>0</v>
      </c>
      <c r="R352" s="257"/>
    </row>
    <row r="353" spans="2:18" s="3" customFormat="1" ht="27.95" customHeight="1">
      <c r="B353" s="236"/>
      <c r="C353" s="293" t="s">
        <v>3532</v>
      </c>
      <c r="D353" s="17" t="s">
        <v>3521</v>
      </c>
      <c r="E353" s="18" t="s">
        <v>6</v>
      </c>
      <c r="F353" s="19" t="s">
        <v>3525</v>
      </c>
      <c r="G353" s="14" t="s">
        <v>12</v>
      </c>
      <c r="H353" s="15">
        <v>0.8</v>
      </c>
      <c r="I353" s="16" t="s">
        <v>2983</v>
      </c>
      <c r="J353" s="12" t="s">
        <v>3526</v>
      </c>
      <c r="K353" s="16" t="s">
        <v>3227</v>
      </c>
      <c r="L353" s="65" t="s">
        <v>2794</v>
      </c>
      <c r="M353" s="85">
        <v>0.2</v>
      </c>
      <c r="N353" s="15">
        <f t="shared" si="80"/>
        <v>0</v>
      </c>
      <c r="O353" s="78">
        <f t="shared" si="81"/>
        <v>0.16000000000000003</v>
      </c>
      <c r="P353" s="78">
        <f t="shared" si="82"/>
        <v>0</v>
      </c>
      <c r="Q353" s="153">
        <f t="shared" si="83"/>
        <v>0</v>
      </c>
      <c r="R353" s="257"/>
    </row>
    <row r="354" spans="2:18" s="3" customFormat="1" ht="39.950000000000003" customHeight="1">
      <c r="B354" s="236"/>
      <c r="C354" s="241"/>
      <c r="D354" s="20"/>
      <c r="E354" s="21"/>
      <c r="F354" s="31"/>
      <c r="G354" s="14" t="s">
        <v>13</v>
      </c>
      <c r="H354" s="15">
        <v>0.1</v>
      </c>
      <c r="I354" s="16" t="s">
        <v>19</v>
      </c>
      <c r="J354" s="12" t="s">
        <v>3527</v>
      </c>
      <c r="K354" s="16" t="s">
        <v>18</v>
      </c>
      <c r="L354" s="65" t="s">
        <v>109</v>
      </c>
      <c r="M354" s="85">
        <f t="shared" ref="M354:M362" si="108">M353</f>
        <v>0.2</v>
      </c>
      <c r="N354" s="15">
        <f t="shared" si="80"/>
        <v>0</v>
      </c>
      <c r="O354" s="78">
        <f t="shared" si="81"/>
        <v>2.0000000000000004E-2</v>
      </c>
      <c r="P354" s="78">
        <f t="shared" si="82"/>
        <v>0</v>
      </c>
      <c r="Q354" s="153">
        <f t="shared" si="83"/>
        <v>0</v>
      </c>
      <c r="R354" s="257"/>
    </row>
    <row r="355" spans="2:18" s="3" customFormat="1" ht="27.95" customHeight="1">
      <c r="B355" s="236"/>
      <c r="C355" s="241"/>
      <c r="D355" s="22"/>
      <c r="E355" s="23"/>
      <c r="F355" s="24"/>
      <c r="G355" s="14" t="s">
        <v>14</v>
      </c>
      <c r="H355" s="15">
        <v>0.1</v>
      </c>
      <c r="I355" s="16" t="s">
        <v>3226</v>
      </c>
      <c r="J355" s="12" t="s">
        <v>210</v>
      </c>
      <c r="K355" s="16" t="s">
        <v>18</v>
      </c>
      <c r="L355" s="65" t="s">
        <v>21</v>
      </c>
      <c r="M355" s="85">
        <f t="shared" si="108"/>
        <v>0.2</v>
      </c>
      <c r="N355" s="15">
        <f t="shared" si="80"/>
        <v>0</v>
      </c>
      <c r="O355" s="78">
        <f t="shared" si="81"/>
        <v>2.0000000000000004E-2</v>
      </c>
      <c r="P355" s="78">
        <f t="shared" si="82"/>
        <v>0</v>
      </c>
      <c r="Q355" s="153">
        <f t="shared" si="83"/>
        <v>0</v>
      </c>
      <c r="R355" s="257"/>
    </row>
    <row r="356" spans="2:18" s="3" customFormat="1" ht="27.95" customHeight="1">
      <c r="B356" s="236"/>
      <c r="C356" s="21"/>
      <c r="D356" s="17" t="s">
        <v>3522</v>
      </c>
      <c r="E356" s="18" t="s">
        <v>908</v>
      </c>
      <c r="F356" s="19" t="s">
        <v>3315</v>
      </c>
      <c r="G356" s="168" t="s">
        <v>356</v>
      </c>
      <c r="H356" s="164">
        <v>0.25</v>
      </c>
      <c r="I356" s="16" t="s">
        <v>19</v>
      </c>
      <c r="J356" s="12" t="s">
        <v>3526</v>
      </c>
      <c r="K356" s="16" t="s">
        <v>18</v>
      </c>
      <c r="L356" s="65" t="s">
        <v>109</v>
      </c>
      <c r="M356" s="85">
        <v>2</v>
      </c>
      <c r="N356" s="15">
        <f t="shared" si="80"/>
        <v>0</v>
      </c>
      <c r="O356" s="78">
        <f t="shared" si="81"/>
        <v>0.5</v>
      </c>
      <c r="P356" s="78">
        <f t="shared" si="82"/>
        <v>0</v>
      </c>
      <c r="Q356" s="153">
        <f t="shared" si="83"/>
        <v>0</v>
      </c>
      <c r="R356" s="257"/>
    </row>
    <row r="357" spans="2:18" s="3" customFormat="1" ht="39.950000000000003" customHeight="1">
      <c r="B357" s="236"/>
      <c r="C357" s="241"/>
      <c r="D357" s="20"/>
      <c r="E357" s="21"/>
      <c r="F357" s="31"/>
      <c r="G357" s="168" t="s">
        <v>886</v>
      </c>
      <c r="H357" s="164">
        <v>0.25</v>
      </c>
      <c r="I357" s="16" t="s">
        <v>19</v>
      </c>
      <c r="J357" s="12" t="s">
        <v>3528</v>
      </c>
      <c r="K357" s="16" t="s">
        <v>18</v>
      </c>
      <c r="L357" s="65" t="s">
        <v>109</v>
      </c>
      <c r="M357" s="85">
        <f>M356</f>
        <v>2</v>
      </c>
      <c r="N357" s="15">
        <f t="shared" si="80"/>
        <v>0</v>
      </c>
      <c r="O357" s="78">
        <f t="shared" si="81"/>
        <v>0.5</v>
      </c>
      <c r="P357" s="78">
        <f t="shared" si="82"/>
        <v>0</v>
      </c>
      <c r="Q357" s="153">
        <f t="shared" si="83"/>
        <v>0</v>
      </c>
      <c r="R357" s="257"/>
    </row>
    <row r="358" spans="2:18" s="3" customFormat="1" ht="27.95" customHeight="1">
      <c r="B358" s="236"/>
      <c r="C358" s="241"/>
      <c r="D358" s="20"/>
      <c r="E358" s="21"/>
      <c r="F358" s="31"/>
      <c r="G358" s="168" t="s">
        <v>887</v>
      </c>
      <c r="H358" s="164">
        <v>0.25</v>
      </c>
      <c r="I358" s="16" t="s">
        <v>19</v>
      </c>
      <c r="J358" s="12" t="s">
        <v>3529</v>
      </c>
      <c r="K358" s="16" t="s">
        <v>18</v>
      </c>
      <c r="L358" s="65" t="s">
        <v>109</v>
      </c>
      <c r="M358" s="85">
        <f>M357</f>
        <v>2</v>
      </c>
      <c r="N358" s="15">
        <f t="shared" si="80"/>
        <v>0</v>
      </c>
      <c r="O358" s="78">
        <f t="shared" si="81"/>
        <v>0.5</v>
      </c>
      <c r="P358" s="78">
        <f t="shared" si="82"/>
        <v>0</v>
      </c>
      <c r="Q358" s="153">
        <f t="shared" si="83"/>
        <v>0</v>
      </c>
      <c r="R358" s="257"/>
    </row>
    <row r="359" spans="2:18" s="3" customFormat="1" ht="27.95" customHeight="1">
      <c r="B359" s="236"/>
      <c r="C359" s="241"/>
      <c r="D359" s="20"/>
      <c r="E359" s="21"/>
      <c r="F359" s="31"/>
      <c r="G359" s="186" t="s">
        <v>359</v>
      </c>
      <c r="H359" s="183">
        <v>0.25</v>
      </c>
      <c r="I359" s="16" t="s">
        <v>19</v>
      </c>
      <c r="J359" s="12" t="s">
        <v>210</v>
      </c>
      <c r="K359" s="16" t="s">
        <v>18</v>
      </c>
      <c r="L359" s="65" t="s">
        <v>109</v>
      </c>
      <c r="M359" s="85">
        <f>M358</f>
        <v>2</v>
      </c>
      <c r="N359" s="15">
        <f t="shared" si="80"/>
        <v>0</v>
      </c>
      <c r="O359" s="78">
        <f t="shared" si="81"/>
        <v>0.5</v>
      </c>
      <c r="P359" s="78">
        <f t="shared" si="82"/>
        <v>0</v>
      </c>
      <c r="Q359" s="153">
        <f t="shared" si="83"/>
        <v>0</v>
      </c>
      <c r="R359" s="257"/>
    </row>
    <row r="360" spans="2:18" s="3" customFormat="1" ht="27.95" customHeight="1">
      <c r="B360" s="236"/>
      <c r="C360" s="241"/>
      <c r="D360" s="17" t="s">
        <v>3523</v>
      </c>
      <c r="E360" s="18" t="s">
        <v>6</v>
      </c>
      <c r="F360" s="19" t="s">
        <v>1292</v>
      </c>
      <c r="G360" s="14" t="s">
        <v>12</v>
      </c>
      <c r="H360" s="15">
        <v>0.8</v>
      </c>
      <c r="I360" s="16" t="s">
        <v>2983</v>
      </c>
      <c r="J360" s="12" t="s">
        <v>3526</v>
      </c>
      <c r="K360" s="16" t="s">
        <v>3227</v>
      </c>
      <c r="L360" s="65" t="s">
        <v>2794</v>
      </c>
      <c r="M360" s="85">
        <v>0.2</v>
      </c>
      <c r="N360" s="15">
        <f t="shared" si="80"/>
        <v>0</v>
      </c>
      <c r="O360" s="78">
        <f t="shared" si="81"/>
        <v>0.16000000000000003</v>
      </c>
      <c r="P360" s="78">
        <f t="shared" si="82"/>
        <v>0</v>
      </c>
      <c r="Q360" s="153">
        <f t="shared" si="83"/>
        <v>0</v>
      </c>
      <c r="R360" s="257"/>
    </row>
    <row r="361" spans="2:18" s="3" customFormat="1" ht="27.95" customHeight="1">
      <c r="B361" s="236"/>
      <c r="C361" s="241"/>
      <c r="D361" s="20"/>
      <c r="E361" s="21"/>
      <c r="F361" s="31"/>
      <c r="G361" s="14" t="s">
        <v>13</v>
      </c>
      <c r="H361" s="15">
        <v>0.1</v>
      </c>
      <c r="I361" s="16" t="s">
        <v>19</v>
      </c>
      <c r="J361" s="12" t="s">
        <v>3530</v>
      </c>
      <c r="K361" s="16" t="s">
        <v>18</v>
      </c>
      <c r="L361" s="65" t="s">
        <v>109</v>
      </c>
      <c r="M361" s="85">
        <f t="shared" si="108"/>
        <v>0.2</v>
      </c>
      <c r="N361" s="15">
        <f t="shared" si="80"/>
        <v>0</v>
      </c>
      <c r="O361" s="78">
        <f t="shared" si="81"/>
        <v>2.0000000000000004E-2</v>
      </c>
      <c r="P361" s="78">
        <f t="shared" si="82"/>
        <v>0</v>
      </c>
      <c r="Q361" s="153">
        <f t="shared" si="83"/>
        <v>0</v>
      </c>
      <c r="R361" s="257"/>
    </row>
    <row r="362" spans="2:18" s="3" customFormat="1" ht="27.95" customHeight="1">
      <c r="B362" s="236"/>
      <c r="C362" s="241"/>
      <c r="D362" s="22"/>
      <c r="E362" s="23"/>
      <c r="F362" s="24"/>
      <c r="G362" s="14" t="s">
        <v>14</v>
      </c>
      <c r="H362" s="15">
        <v>0.1</v>
      </c>
      <c r="I362" s="16" t="s">
        <v>3226</v>
      </c>
      <c r="J362" s="12" t="s">
        <v>210</v>
      </c>
      <c r="K362" s="16" t="s">
        <v>18</v>
      </c>
      <c r="L362" s="65" t="s">
        <v>21</v>
      </c>
      <c r="M362" s="85">
        <f t="shared" si="108"/>
        <v>0.2</v>
      </c>
      <c r="N362" s="15">
        <f t="shared" si="80"/>
        <v>0</v>
      </c>
      <c r="O362" s="78">
        <f t="shared" si="81"/>
        <v>2.0000000000000004E-2</v>
      </c>
      <c r="P362" s="78">
        <f t="shared" si="82"/>
        <v>0</v>
      </c>
      <c r="Q362" s="153">
        <f t="shared" si="83"/>
        <v>0</v>
      </c>
      <c r="R362" s="257"/>
    </row>
    <row r="363" spans="2:18" s="3" customFormat="1" ht="27.95" customHeight="1">
      <c r="B363" s="236"/>
      <c r="C363" s="241"/>
      <c r="D363" s="17" t="s">
        <v>3524</v>
      </c>
      <c r="E363" s="18" t="s">
        <v>3331</v>
      </c>
      <c r="F363" s="19" t="s">
        <v>1802</v>
      </c>
      <c r="G363" s="168" t="s">
        <v>356</v>
      </c>
      <c r="H363" s="164">
        <v>0.25</v>
      </c>
      <c r="I363" s="165" t="s">
        <v>3226</v>
      </c>
      <c r="J363" s="12" t="s">
        <v>3531</v>
      </c>
      <c r="K363" s="16" t="s">
        <v>3227</v>
      </c>
      <c r="L363" s="65" t="s">
        <v>3334</v>
      </c>
      <c r="M363" s="85">
        <v>2</v>
      </c>
      <c r="N363" s="15">
        <f t="shared" si="80"/>
        <v>0</v>
      </c>
      <c r="O363" s="78">
        <f t="shared" si="81"/>
        <v>0.5</v>
      </c>
      <c r="P363" s="78">
        <f t="shared" si="82"/>
        <v>0</v>
      </c>
      <c r="Q363" s="153">
        <f t="shared" si="83"/>
        <v>0</v>
      </c>
      <c r="R363" s="257"/>
    </row>
    <row r="364" spans="2:18" s="3" customFormat="1" ht="27.95" customHeight="1">
      <c r="B364" s="236"/>
      <c r="C364" s="241"/>
      <c r="D364" s="29"/>
      <c r="E364" s="30"/>
      <c r="F364" s="33"/>
      <c r="G364" s="168" t="s">
        <v>886</v>
      </c>
      <c r="H364" s="164">
        <v>0.25</v>
      </c>
      <c r="I364" s="165" t="s">
        <v>3226</v>
      </c>
      <c r="J364" s="12" t="s">
        <v>3527</v>
      </c>
      <c r="K364" s="16" t="s">
        <v>3227</v>
      </c>
      <c r="L364" s="65" t="s">
        <v>2794</v>
      </c>
      <c r="M364" s="85">
        <f>M363</f>
        <v>2</v>
      </c>
      <c r="N364" s="15">
        <f t="shared" si="80"/>
        <v>0</v>
      </c>
      <c r="O364" s="78">
        <f t="shared" si="81"/>
        <v>0.5</v>
      </c>
      <c r="P364" s="78">
        <f t="shared" si="82"/>
        <v>0</v>
      </c>
      <c r="Q364" s="153">
        <f t="shared" si="83"/>
        <v>0</v>
      </c>
      <c r="R364" s="257"/>
    </row>
    <row r="365" spans="2:18" s="3" customFormat="1" ht="27.95" customHeight="1">
      <c r="B365" s="236"/>
      <c r="C365" s="241"/>
      <c r="D365" s="29"/>
      <c r="E365" s="30"/>
      <c r="F365" s="33"/>
      <c r="G365" s="168" t="s">
        <v>887</v>
      </c>
      <c r="H365" s="164">
        <v>0.25</v>
      </c>
      <c r="I365" s="165" t="s">
        <v>19</v>
      </c>
      <c r="J365" s="12" t="s">
        <v>3527</v>
      </c>
      <c r="K365" s="16" t="s">
        <v>3333</v>
      </c>
      <c r="L365" s="65" t="s">
        <v>2794</v>
      </c>
      <c r="M365" s="85">
        <f>M364</f>
        <v>2</v>
      </c>
      <c r="N365" s="15">
        <f t="shared" si="80"/>
        <v>0</v>
      </c>
      <c r="O365" s="78">
        <f t="shared" si="81"/>
        <v>0.5</v>
      </c>
      <c r="P365" s="78">
        <f t="shared" si="82"/>
        <v>0</v>
      </c>
      <c r="Q365" s="153">
        <f t="shared" si="83"/>
        <v>0</v>
      </c>
      <c r="R365" s="257"/>
    </row>
    <row r="366" spans="2:18" s="3" customFormat="1" ht="27.95" customHeight="1">
      <c r="B366" s="236"/>
      <c r="C366" s="241"/>
      <c r="D366" s="29"/>
      <c r="E366" s="30"/>
      <c r="F366" s="33"/>
      <c r="G366" s="186" t="s">
        <v>359</v>
      </c>
      <c r="H366" s="183">
        <v>0.25</v>
      </c>
      <c r="I366" s="179" t="s">
        <v>19</v>
      </c>
      <c r="J366" s="92" t="s">
        <v>3311</v>
      </c>
      <c r="K366" s="91" t="s">
        <v>3227</v>
      </c>
      <c r="L366" s="173" t="s">
        <v>3335</v>
      </c>
      <c r="M366" s="93">
        <f>M365</f>
        <v>2</v>
      </c>
      <c r="N366" s="172">
        <f t="shared" si="80"/>
        <v>0</v>
      </c>
      <c r="O366" s="174">
        <f t="shared" si="81"/>
        <v>0.5</v>
      </c>
      <c r="P366" s="174">
        <f t="shared" si="82"/>
        <v>0</v>
      </c>
      <c r="Q366" s="175">
        <f t="shared" si="83"/>
        <v>0</v>
      </c>
      <c r="R366" s="257"/>
    </row>
    <row r="367" spans="2:18" s="3" customFormat="1" ht="27.95" customHeight="1">
      <c r="B367" s="236"/>
      <c r="C367" s="293" t="s">
        <v>3579</v>
      </c>
      <c r="D367" s="17" t="s">
        <v>3580</v>
      </c>
      <c r="E367" s="18" t="s">
        <v>3371</v>
      </c>
      <c r="F367" s="19" t="s">
        <v>3581</v>
      </c>
      <c r="G367" s="168" t="s">
        <v>3372</v>
      </c>
      <c r="H367" s="164">
        <v>0.1</v>
      </c>
      <c r="I367" s="165" t="s">
        <v>2780</v>
      </c>
      <c r="J367" s="13" t="s">
        <v>3374</v>
      </c>
      <c r="K367" s="165" t="s">
        <v>3227</v>
      </c>
      <c r="L367" s="166" t="s">
        <v>2794</v>
      </c>
      <c r="M367" s="294">
        <v>0.15</v>
      </c>
      <c r="N367" s="164">
        <v>0.99</v>
      </c>
      <c r="O367" s="167">
        <f>IF(I367="Safe", M367*H367,0)</f>
        <v>1.4999999999999999E-2</v>
      </c>
      <c r="P367" s="167">
        <f>IF(I367="Dangerous",M367*H367*N367,0)</f>
        <v>0</v>
      </c>
      <c r="Q367" s="295">
        <f>IF(P367=0,0,M367*H367*(1-N367))</f>
        <v>0</v>
      </c>
      <c r="R367" s="257"/>
    </row>
    <row r="368" spans="2:18" s="3" customFormat="1" ht="39.950000000000003" customHeight="1">
      <c r="B368" s="236"/>
      <c r="C368" s="241"/>
      <c r="D368" s="20"/>
      <c r="E368" s="21"/>
      <c r="F368" s="31"/>
      <c r="G368" s="168" t="s">
        <v>1642</v>
      </c>
      <c r="H368" s="164">
        <v>0.1</v>
      </c>
      <c r="I368" s="165" t="s">
        <v>19</v>
      </c>
      <c r="J368" s="13" t="s">
        <v>3374</v>
      </c>
      <c r="K368" s="165" t="s">
        <v>2789</v>
      </c>
      <c r="L368" s="166" t="s">
        <v>2794</v>
      </c>
      <c r="M368" s="294">
        <f>M367</f>
        <v>0.15</v>
      </c>
      <c r="N368" s="164">
        <v>0.99</v>
      </c>
      <c r="O368" s="167">
        <f>IF(I368="Safe", M368*H368,0)</f>
        <v>1.4999999999999999E-2</v>
      </c>
      <c r="P368" s="167">
        <f>IF(I368="Dangerous",M368*H368*N368,0)</f>
        <v>0</v>
      </c>
      <c r="Q368" s="295">
        <f>IF(P368=0,0,M368*H368*(1-N368))</f>
        <v>0</v>
      </c>
      <c r="R368" s="257"/>
    </row>
    <row r="369" spans="2:18" s="3" customFormat="1" ht="27.95" customHeight="1">
      <c r="B369" s="236"/>
      <c r="C369" s="241"/>
      <c r="D369" s="20"/>
      <c r="E369" s="21"/>
      <c r="F369" s="31"/>
      <c r="G369" s="168" t="s">
        <v>3373</v>
      </c>
      <c r="H369" s="164">
        <v>0.8</v>
      </c>
      <c r="I369" s="165" t="s">
        <v>3226</v>
      </c>
      <c r="J369" s="13" t="s">
        <v>3374</v>
      </c>
      <c r="K369" s="165" t="s">
        <v>3375</v>
      </c>
      <c r="L369" s="166" t="s">
        <v>3334</v>
      </c>
      <c r="M369" s="294">
        <f>M367</f>
        <v>0.15</v>
      </c>
      <c r="N369" s="164">
        <v>0.99</v>
      </c>
      <c r="O369" s="167">
        <f>IF(I369="Safe", M369*H369,0)</f>
        <v>0.12</v>
      </c>
      <c r="P369" s="167">
        <f>IF(I369="Dangerous",M369*H369*N369,0)</f>
        <v>0</v>
      </c>
      <c r="Q369" s="295">
        <f>IF(P369=0,0,M369*H369*(1-N369))</f>
        <v>0</v>
      </c>
      <c r="R369" s="257"/>
    </row>
    <row r="370" spans="2:18" s="3" customFormat="1" ht="27.95" customHeight="1">
      <c r="B370" s="236"/>
      <c r="C370" s="241"/>
      <c r="D370" s="17" t="s">
        <v>3582</v>
      </c>
      <c r="E370" s="18" t="s">
        <v>2774</v>
      </c>
      <c r="F370" s="19" t="s">
        <v>3368</v>
      </c>
      <c r="G370" s="168" t="s">
        <v>356</v>
      </c>
      <c r="H370" s="164">
        <v>0.25</v>
      </c>
      <c r="I370" s="296" t="s">
        <v>19</v>
      </c>
      <c r="J370" s="274" t="s">
        <v>210</v>
      </c>
      <c r="K370" s="275" t="s">
        <v>2791</v>
      </c>
      <c r="L370" s="274" t="s">
        <v>109</v>
      </c>
      <c r="M370" s="292">
        <v>0.5</v>
      </c>
      <c r="N370" s="15">
        <f t="shared" ref="N370:N373" si="109">IF(K370="Detected", 0.99,0)</f>
        <v>0</v>
      </c>
      <c r="O370" s="78">
        <f t="shared" ref="O370:O373" si="110">IF(I370="Safe", M370*H370,0)</f>
        <v>0.125</v>
      </c>
      <c r="P370" s="78">
        <f t="shared" ref="P370:P373" si="111">IF(I370="Dangerous",M370*H370*N370,0)</f>
        <v>0</v>
      </c>
      <c r="Q370" s="153">
        <f t="shared" ref="Q370:Q373" si="112">IF(P370=0,0,M370*H370*(1-N370))</f>
        <v>0</v>
      </c>
      <c r="R370" s="257"/>
    </row>
    <row r="371" spans="2:18" s="3" customFormat="1" ht="27.95" customHeight="1">
      <c r="B371" s="236"/>
      <c r="C371" s="241"/>
      <c r="D371" s="20"/>
      <c r="E371" s="21"/>
      <c r="F371" s="31"/>
      <c r="G371" s="168" t="s">
        <v>886</v>
      </c>
      <c r="H371" s="164">
        <v>0.25</v>
      </c>
      <c r="I371" s="286" t="s">
        <v>3226</v>
      </c>
      <c r="J371" s="277" t="s">
        <v>3374</v>
      </c>
      <c r="K371" s="275" t="s">
        <v>3227</v>
      </c>
      <c r="L371" s="287" t="s">
        <v>109</v>
      </c>
      <c r="M371" s="292">
        <f>M370</f>
        <v>0.5</v>
      </c>
      <c r="N371" s="15">
        <f t="shared" si="109"/>
        <v>0</v>
      </c>
      <c r="O371" s="78">
        <f t="shared" si="110"/>
        <v>0.125</v>
      </c>
      <c r="P371" s="78">
        <f t="shared" si="111"/>
        <v>0</v>
      </c>
      <c r="Q371" s="153">
        <f t="shared" si="112"/>
        <v>0</v>
      </c>
      <c r="R371" s="257"/>
    </row>
    <row r="372" spans="2:18" s="3" customFormat="1" ht="27.95" customHeight="1">
      <c r="B372" s="236"/>
      <c r="C372" s="241"/>
      <c r="D372" s="20"/>
      <c r="E372" s="21"/>
      <c r="F372" s="31"/>
      <c r="G372" s="168" t="s">
        <v>887</v>
      </c>
      <c r="H372" s="164">
        <v>0.25</v>
      </c>
      <c r="I372" s="286" t="s">
        <v>19</v>
      </c>
      <c r="J372" s="277" t="s">
        <v>3374</v>
      </c>
      <c r="K372" s="275" t="s">
        <v>3227</v>
      </c>
      <c r="L372" s="287" t="s">
        <v>109</v>
      </c>
      <c r="M372" s="292">
        <f>M371</f>
        <v>0.5</v>
      </c>
      <c r="N372" s="15">
        <f t="shared" si="109"/>
        <v>0</v>
      </c>
      <c r="O372" s="78">
        <f t="shared" si="110"/>
        <v>0.125</v>
      </c>
      <c r="P372" s="78">
        <f t="shared" si="111"/>
        <v>0</v>
      </c>
      <c r="Q372" s="153">
        <f t="shared" si="112"/>
        <v>0</v>
      </c>
      <c r="R372" s="257"/>
    </row>
    <row r="373" spans="2:18" s="3" customFormat="1" ht="27.95" customHeight="1">
      <c r="B373" s="236"/>
      <c r="C373" s="241"/>
      <c r="D373" s="22"/>
      <c r="E373" s="23"/>
      <c r="F373" s="24"/>
      <c r="G373" s="168" t="s">
        <v>359</v>
      </c>
      <c r="H373" s="164">
        <v>0.25</v>
      </c>
      <c r="I373" s="296" t="s">
        <v>19</v>
      </c>
      <c r="J373" s="274" t="s">
        <v>210</v>
      </c>
      <c r="K373" s="275" t="s">
        <v>2791</v>
      </c>
      <c r="L373" s="274" t="s">
        <v>109</v>
      </c>
      <c r="M373" s="292">
        <f>M371</f>
        <v>0.5</v>
      </c>
      <c r="N373" s="15">
        <f t="shared" si="109"/>
        <v>0</v>
      </c>
      <c r="O373" s="78">
        <f t="shared" si="110"/>
        <v>0.125</v>
      </c>
      <c r="P373" s="78">
        <f t="shared" si="111"/>
        <v>0</v>
      </c>
      <c r="Q373" s="153">
        <f t="shared" si="112"/>
        <v>0</v>
      </c>
      <c r="R373" s="257"/>
    </row>
    <row r="374" spans="2:18" s="3" customFormat="1" ht="27.95" customHeight="1">
      <c r="B374" s="236"/>
      <c r="C374" s="21"/>
      <c r="D374" s="17" t="s">
        <v>3583</v>
      </c>
      <c r="E374" s="18" t="s">
        <v>1217</v>
      </c>
      <c r="F374" s="19" t="s">
        <v>2031</v>
      </c>
      <c r="G374" s="14" t="s">
        <v>12</v>
      </c>
      <c r="H374" s="15">
        <v>0.7</v>
      </c>
      <c r="I374" s="286" t="s">
        <v>3226</v>
      </c>
      <c r="J374" s="277" t="s">
        <v>3374</v>
      </c>
      <c r="K374" s="286" t="s">
        <v>18</v>
      </c>
      <c r="L374" s="276" t="s">
        <v>2794</v>
      </c>
      <c r="M374" s="292">
        <v>0.1</v>
      </c>
      <c r="N374" s="15">
        <f t="shared" ref="N374:N383" si="113">IF(K374="Detected", 0.99,0)</f>
        <v>0</v>
      </c>
      <c r="O374" s="78">
        <f t="shared" ref="O374:O383" si="114">IF(I374="Safe", M374*H374,0)</f>
        <v>6.9999999999999993E-2</v>
      </c>
      <c r="P374" s="78">
        <f t="shared" ref="P374:P383" si="115">IF(I374="Dangerous",M374*H374*N374,0)</f>
        <v>0</v>
      </c>
      <c r="Q374" s="81">
        <f t="shared" ref="Q374:Q383" si="116">IF(P374=0,0,M374*H374*(1-N374))</f>
        <v>0</v>
      </c>
      <c r="R374" s="257"/>
    </row>
    <row r="375" spans="2:18" s="3" customFormat="1" ht="27.95" customHeight="1">
      <c r="B375" s="236"/>
      <c r="C375" s="241"/>
      <c r="D375" s="20"/>
      <c r="E375" s="21"/>
      <c r="F375" s="31"/>
      <c r="G375" s="25" t="s">
        <v>13</v>
      </c>
      <c r="H375" s="26">
        <v>0.1</v>
      </c>
      <c r="I375" s="286" t="s">
        <v>19</v>
      </c>
      <c r="J375" s="277" t="s">
        <v>3374</v>
      </c>
      <c r="K375" s="286" t="s">
        <v>18</v>
      </c>
      <c r="L375" s="276" t="s">
        <v>109</v>
      </c>
      <c r="M375" s="292">
        <f>M374</f>
        <v>0.1</v>
      </c>
      <c r="N375" s="15">
        <f t="shared" si="113"/>
        <v>0</v>
      </c>
      <c r="O375" s="78">
        <f t="shared" si="114"/>
        <v>1.0000000000000002E-2</v>
      </c>
      <c r="P375" s="78">
        <f t="shared" si="115"/>
        <v>0</v>
      </c>
      <c r="Q375" s="81">
        <f t="shared" si="116"/>
        <v>0</v>
      </c>
      <c r="R375" s="257"/>
    </row>
    <row r="376" spans="2:18" s="3" customFormat="1" ht="27.95" customHeight="1">
      <c r="B376" s="236"/>
      <c r="C376" s="241"/>
      <c r="D376" s="20"/>
      <c r="E376" s="21"/>
      <c r="F376" s="31"/>
      <c r="G376" s="32" t="s">
        <v>54</v>
      </c>
      <c r="H376" s="26">
        <v>0.1</v>
      </c>
      <c r="I376" s="286" t="s">
        <v>3226</v>
      </c>
      <c r="J376" s="277" t="s">
        <v>3374</v>
      </c>
      <c r="K376" s="286" t="s">
        <v>3227</v>
      </c>
      <c r="L376" s="276" t="s">
        <v>21</v>
      </c>
      <c r="M376" s="292">
        <f>M375</f>
        <v>0.1</v>
      </c>
      <c r="N376" s="15">
        <f t="shared" si="113"/>
        <v>0</v>
      </c>
      <c r="O376" s="78">
        <f t="shared" si="114"/>
        <v>1.0000000000000002E-2</v>
      </c>
      <c r="P376" s="78">
        <f t="shared" si="115"/>
        <v>0</v>
      </c>
      <c r="Q376" s="81">
        <f t="shared" si="116"/>
        <v>0</v>
      </c>
      <c r="R376" s="257"/>
    </row>
    <row r="377" spans="2:18" s="3" customFormat="1" ht="27.95" customHeight="1">
      <c r="B377" s="236"/>
      <c r="C377" s="241"/>
      <c r="D377" s="20"/>
      <c r="E377" s="21"/>
      <c r="F377" s="31"/>
      <c r="G377" s="25" t="s">
        <v>55</v>
      </c>
      <c r="H377" s="26">
        <v>0.1</v>
      </c>
      <c r="I377" s="286" t="s">
        <v>3226</v>
      </c>
      <c r="J377" s="277" t="s">
        <v>3374</v>
      </c>
      <c r="K377" s="286" t="s">
        <v>18</v>
      </c>
      <c r="L377" s="276" t="s">
        <v>2794</v>
      </c>
      <c r="M377" s="292">
        <f>M376</f>
        <v>0.1</v>
      </c>
      <c r="N377" s="15">
        <f t="shared" si="113"/>
        <v>0</v>
      </c>
      <c r="O377" s="78">
        <f t="shared" si="114"/>
        <v>1.0000000000000002E-2</v>
      </c>
      <c r="P377" s="78">
        <f t="shared" si="115"/>
        <v>0</v>
      </c>
      <c r="Q377" s="81">
        <f t="shared" si="116"/>
        <v>0</v>
      </c>
      <c r="R377" s="257"/>
    </row>
    <row r="378" spans="2:18" s="3" customFormat="1" ht="27.95" customHeight="1">
      <c r="B378" s="236"/>
      <c r="C378" s="241"/>
      <c r="D378" s="17" t="s">
        <v>3584</v>
      </c>
      <c r="E378" s="18" t="s">
        <v>6</v>
      </c>
      <c r="F378" s="19" t="s">
        <v>905</v>
      </c>
      <c r="G378" s="14" t="s">
        <v>12</v>
      </c>
      <c r="H378" s="15">
        <v>0.8</v>
      </c>
      <c r="I378" s="275" t="s">
        <v>2782</v>
      </c>
      <c r="J378" s="277" t="s">
        <v>3588</v>
      </c>
      <c r="K378" s="275" t="s">
        <v>3223</v>
      </c>
      <c r="L378" s="13" t="s">
        <v>3453</v>
      </c>
      <c r="M378" s="85">
        <v>0.2</v>
      </c>
      <c r="N378" s="15">
        <f t="shared" si="113"/>
        <v>0.99</v>
      </c>
      <c r="O378" s="78">
        <f t="shared" si="114"/>
        <v>0</v>
      </c>
      <c r="P378" s="78">
        <f t="shared" si="115"/>
        <v>0.15840000000000004</v>
      </c>
      <c r="Q378" s="153">
        <f t="shared" si="116"/>
        <v>1.6000000000000018E-3</v>
      </c>
      <c r="R378" s="257"/>
    </row>
    <row r="379" spans="2:18" s="3" customFormat="1" ht="27.95" customHeight="1">
      <c r="B379" s="236"/>
      <c r="C379" s="241"/>
      <c r="D379" s="20"/>
      <c r="E379" s="21"/>
      <c r="F379" s="31"/>
      <c r="G379" s="14" t="s">
        <v>13</v>
      </c>
      <c r="H379" s="15">
        <v>0.1</v>
      </c>
      <c r="I379" s="275" t="s">
        <v>19</v>
      </c>
      <c r="J379" s="274" t="s">
        <v>210</v>
      </c>
      <c r="K379" s="275" t="s">
        <v>18</v>
      </c>
      <c r="L379" s="276" t="s">
        <v>109</v>
      </c>
      <c r="M379" s="85">
        <f t="shared" ref="M379:M380" si="117">M378</f>
        <v>0.2</v>
      </c>
      <c r="N379" s="15">
        <f t="shared" si="113"/>
        <v>0</v>
      </c>
      <c r="O379" s="78">
        <f t="shared" si="114"/>
        <v>2.0000000000000004E-2</v>
      </c>
      <c r="P379" s="78">
        <f t="shared" si="115"/>
        <v>0</v>
      </c>
      <c r="Q379" s="153">
        <f t="shared" si="116"/>
        <v>0</v>
      </c>
      <c r="R379" s="257"/>
    </row>
    <row r="380" spans="2:18" s="3" customFormat="1" ht="27.95" customHeight="1">
      <c r="B380" s="236"/>
      <c r="C380" s="241"/>
      <c r="D380" s="22"/>
      <c r="E380" s="23"/>
      <c r="F380" s="24"/>
      <c r="G380" s="14" t="s">
        <v>14</v>
      </c>
      <c r="H380" s="15">
        <v>0.1</v>
      </c>
      <c r="I380" s="275" t="s">
        <v>3226</v>
      </c>
      <c r="J380" s="274" t="s">
        <v>210</v>
      </c>
      <c r="K380" s="275" t="s">
        <v>18</v>
      </c>
      <c r="L380" s="276" t="s">
        <v>21</v>
      </c>
      <c r="M380" s="85">
        <f t="shared" si="117"/>
        <v>0.2</v>
      </c>
      <c r="N380" s="15">
        <f t="shared" si="113"/>
        <v>0</v>
      </c>
      <c r="O380" s="78">
        <f t="shared" si="114"/>
        <v>2.0000000000000004E-2</v>
      </c>
      <c r="P380" s="78">
        <f t="shared" si="115"/>
        <v>0</v>
      </c>
      <c r="Q380" s="153">
        <f t="shared" si="116"/>
        <v>0</v>
      </c>
      <c r="R380" s="257"/>
    </row>
    <row r="381" spans="2:18" s="3" customFormat="1" ht="27.95" customHeight="1">
      <c r="B381" s="236"/>
      <c r="C381" s="241"/>
      <c r="D381" s="17" t="s">
        <v>3585</v>
      </c>
      <c r="E381" s="18" t="s">
        <v>6</v>
      </c>
      <c r="F381" s="19" t="s">
        <v>905</v>
      </c>
      <c r="G381" s="14" t="s">
        <v>12</v>
      </c>
      <c r="H381" s="15">
        <v>0.8</v>
      </c>
      <c r="I381" s="275" t="s">
        <v>25</v>
      </c>
      <c r="J381" s="277" t="s">
        <v>3588</v>
      </c>
      <c r="K381" s="275" t="s">
        <v>3223</v>
      </c>
      <c r="L381" s="13" t="s">
        <v>3453</v>
      </c>
      <c r="M381" s="85">
        <v>0.2</v>
      </c>
      <c r="N381" s="15">
        <f t="shared" si="113"/>
        <v>0.99</v>
      </c>
      <c r="O381" s="78">
        <f t="shared" si="114"/>
        <v>0</v>
      </c>
      <c r="P381" s="78">
        <f t="shared" si="115"/>
        <v>0.15840000000000004</v>
      </c>
      <c r="Q381" s="153">
        <f t="shared" si="116"/>
        <v>1.6000000000000018E-3</v>
      </c>
      <c r="R381" s="257"/>
    </row>
    <row r="382" spans="2:18" s="3" customFormat="1" ht="27.95" customHeight="1">
      <c r="B382" s="236"/>
      <c r="C382" s="241"/>
      <c r="D382" s="20"/>
      <c r="E382" s="21"/>
      <c r="F382" s="31"/>
      <c r="G382" s="14" t="s">
        <v>13</v>
      </c>
      <c r="H382" s="15">
        <v>0.1</v>
      </c>
      <c r="I382" s="275" t="s">
        <v>19</v>
      </c>
      <c r="J382" s="274" t="s">
        <v>210</v>
      </c>
      <c r="K382" s="275" t="s">
        <v>18</v>
      </c>
      <c r="L382" s="276" t="s">
        <v>109</v>
      </c>
      <c r="M382" s="85">
        <f t="shared" ref="M382:M383" si="118">M381</f>
        <v>0.2</v>
      </c>
      <c r="N382" s="15">
        <f t="shared" si="113"/>
        <v>0</v>
      </c>
      <c r="O382" s="78">
        <f t="shared" si="114"/>
        <v>2.0000000000000004E-2</v>
      </c>
      <c r="P382" s="78">
        <f t="shared" si="115"/>
        <v>0</v>
      </c>
      <c r="Q382" s="153">
        <f t="shared" si="116"/>
        <v>0</v>
      </c>
      <c r="R382" s="257"/>
    </row>
    <row r="383" spans="2:18" s="3" customFormat="1" ht="27.95" customHeight="1">
      <c r="B383" s="236"/>
      <c r="C383" s="241"/>
      <c r="D383" s="22"/>
      <c r="E383" s="23"/>
      <c r="F383" s="24"/>
      <c r="G383" s="14" t="s">
        <v>14</v>
      </c>
      <c r="H383" s="15">
        <v>0.1</v>
      </c>
      <c r="I383" s="275" t="s">
        <v>3226</v>
      </c>
      <c r="J383" s="274" t="s">
        <v>210</v>
      </c>
      <c r="K383" s="275" t="s">
        <v>18</v>
      </c>
      <c r="L383" s="276" t="s">
        <v>21</v>
      </c>
      <c r="M383" s="85">
        <f t="shared" si="118"/>
        <v>0.2</v>
      </c>
      <c r="N383" s="15">
        <f t="shared" si="113"/>
        <v>0</v>
      </c>
      <c r="O383" s="78">
        <f t="shared" si="114"/>
        <v>2.0000000000000004E-2</v>
      </c>
      <c r="P383" s="78">
        <f t="shared" si="115"/>
        <v>0</v>
      </c>
      <c r="Q383" s="153">
        <f t="shared" si="116"/>
        <v>0</v>
      </c>
      <c r="R383" s="257"/>
    </row>
    <row r="384" spans="2:18" s="3" customFormat="1" ht="27.95" customHeight="1">
      <c r="B384" s="236"/>
      <c r="C384" s="241"/>
      <c r="D384" s="17" t="s">
        <v>3586</v>
      </c>
      <c r="E384" s="18" t="s">
        <v>3376</v>
      </c>
      <c r="F384" s="19" t="s">
        <v>905</v>
      </c>
      <c r="G384" s="14" t="s">
        <v>12</v>
      </c>
      <c r="H384" s="15">
        <v>0.8</v>
      </c>
      <c r="I384" s="275" t="s">
        <v>3231</v>
      </c>
      <c r="J384" s="277" t="s">
        <v>3588</v>
      </c>
      <c r="K384" s="275" t="s">
        <v>3223</v>
      </c>
      <c r="L384" s="13" t="s">
        <v>3453</v>
      </c>
      <c r="M384" s="85">
        <v>0.2</v>
      </c>
      <c r="N384" s="15">
        <f t="shared" ref="N384:N393" si="119">IF(K384="Detected", 0.99,0)</f>
        <v>0.99</v>
      </c>
      <c r="O384" s="78">
        <f t="shared" ref="O384:O393" si="120">IF(I384="Safe", M384*H384,0)</f>
        <v>0</v>
      </c>
      <c r="P384" s="78">
        <f t="shared" ref="P384:P393" si="121">IF(I384="Dangerous",M384*H384*N384,0)</f>
        <v>0.15840000000000004</v>
      </c>
      <c r="Q384" s="153">
        <f t="shared" ref="Q384:Q393" si="122">IF(P384=0,0,M384*H384*(1-N384))</f>
        <v>1.6000000000000018E-3</v>
      </c>
      <c r="R384" s="257"/>
    </row>
    <row r="385" spans="2:18" s="3" customFormat="1" ht="27.95" customHeight="1">
      <c r="B385" s="236"/>
      <c r="C385" s="241"/>
      <c r="D385" s="20"/>
      <c r="E385" s="21"/>
      <c r="F385" s="31"/>
      <c r="G385" s="14" t="s">
        <v>13</v>
      </c>
      <c r="H385" s="15">
        <v>0.1</v>
      </c>
      <c r="I385" s="275" t="s">
        <v>19</v>
      </c>
      <c r="J385" s="274" t="s">
        <v>210</v>
      </c>
      <c r="K385" s="275" t="s">
        <v>18</v>
      </c>
      <c r="L385" s="276" t="s">
        <v>109</v>
      </c>
      <c r="M385" s="85">
        <f t="shared" ref="M385:M389" si="123">M384</f>
        <v>0.2</v>
      </c>
      <c r="N385" s="15">
        <f t="shared" si="119"/>
        <v>0</v>
      </c>
      <c r="O385" s="78">
        <f t="shared" si="120"/>
        <v>2.0000000000000004E-2</v>
      </c>
      <c r="P385" s="78">
        <f t="shared" si="121"/>
        <v>0</v>
      </c>
      <c r="Q385" s="153">
        <f t="shared" si="122"/>
        <v>0</v>
      </c>
      <c r="R385" s="257"/>
    </row>
    <row r="386" spans="2:18" s="3" customFormat="1" ht="27.95" customHeight="1">
      <c r="B386" s="236"/>
      <c r="C386" s="241"/>
      <c r="D386" s="20"/>
      <c r="E386" s="21"/>
      <c r="F386" s="31"/>
      <c r="G386" s="14" t="s">
        <v>14</v>
      </c>
      <c r="H386" s="15">
        <v>0.1</v>
      </c>
      <c r="I386" s="275" t="s">
        <v>3226</v>
      </c>
      <c r="J386" s="274" t="s">
        <v>210</v>
      </c>
      <c r="K386" s="275" t="s">
        <v>18</v>
      </c>
      <c r="L386" s="276" t="s">
        <v>21</v>
      </c>
      <c r="M386" s="85">
        <f t="shared" si="123"/>
        <v>0.2</v>
      </c>
      <c r="N386" s="15">
        <f t="shared" si="119"/>
        <v>0</v>
      </c>
      <c r="O386" s="78">
        <f t="shared" si="120"/>
        <v>2.0000000000000004E-2</v>
      </c>
      <c r="P386" s="78">
        <f t="shared" si="121"/>
        <v>0</v>
      </c>
      <c r="Q386" s="153">
        <f t="shared" si="122"/>
        <v>0</v>
      </c>
      <c r="R386" s="257"/>
    </row>
    <row r="387" spans="2:18" s="3" customFormat="1" ht="27.95" customHeight="1">
      <c r="B387" s="236"/>
      <c r="C387" s="241"/>
      <c r="D387" s="17" t="s">
        <v>3587</v>
      </c>
      <c r="E387" s="18" t="s">
        <v>3376</v>
      </c>
      <c r="F387" s="19" t="s">
        <v>905</v>
      </c>
      <c r="G387" s="14" t="s">
        <v>12</v>
      </c>
      <c r="H387" s="15">
        <v>0.8</v>
      </c>
      <c r="I387" s="275" t="s">
        <v>3231</v>
      </c>
      <c r="J387" s="277" t="s">
        <v>3374</v>
      </c>
      <c r="K387" s="275" t="s">
        <v>3223</v>
      </c>
      <c r="L387" s="13" t="s">
        <v>3453</v>
      </c>
      <c r="M387" s="85">
        <v>0.2</v>
      </c>
      <c r="N387" s="15">
        <f t="shared" si="119"/>
        <v>0.99</v>
      </c>
      <c r="O387" s="78">
        <f t="shared" si="120"/>
        <v>0</v>
      </c>
      <c r="P387" s="78">
        <f t="shared" si="121"/>
        <v>0.15840000000000004</v>
      </c>
      <c r="Q387" s="153">
        <f t="shared" si="122"/>
        <v>1.6000000000000018E-3</v>
      </c>
      <c r="R387" s="257"/>
    </row>
    <row r="388" spans="2:18" s="3" customFormat="1" ht="27.95" customHeight="1">
      <c r="B388" s="236"/>
      <c r="C388" s="241"/>
      <c r="D388" s="20"/>
      <c r="E388" s="21"/>
      <c r="F388" s="31"/>
      <c r="G388" s="14" t="s">
        <v>13</v>
      </c>
      <c r="H388" s="15">
        <v>0.1</v>
      </c>
      <c r="I388" s="275" t="s">
        <v>3226</v>
      </c>
      <c r="J388" s="274" t="s">
        <v>210</v>
      </c>
      <c r="K388" s="275" t="s">
        <v>3227</v>
      </c>
      <c r="L388" s="276" t="s">
        <v>2794</v>
      </c>
      <c r="M388" s="85">
        <f t="shared" si="123"/>
        <v>0.2</v>
      </c>
      <c r="N388" s="15">
        <f t="shared" si="119"/>
        <v>0</v>
      </c>
      <c r="O388" s="78">
        <f t="shared" si="120"/>
        <v>2.0000000000000004E-2</v>
      </c>
      <c r="P388" s="78">
        <f>IF(I388="Dangerous",M388*H388*N388,0)</f>
        <v>0</v>
      </c>
      <c r="Q388" s="153">
        <f t="shared" si="122"/>
        <v>0</v>
      </c>
      <c r="R388" s="257"/>
    </row>
    <row r="389" spans="2:18" s="3" customFormat="1" ht="27.95" customHeight="1">
      <c r="B389" s="236"/>
      <c r="C389" s="241"/>
      <c r="D389" s="20"/>
      <c r="E389" s="21"/>
      <c r="F389" s="31"/>
      <c r="G389" s="14" t="s">
        <v>14</v>
      </c>
      <c r="H389" s="15">
        <v>0.1</v>
      </c>
      <c r="I389" s="275" t="s">
        <v>3226</v>
      </c>
      <c r="J389" s="274" t="s">
        <v>210</v>
      </c>
      <c r="K389" s="275" t="s">
        <v>18</v>
      </c>
      <c r="L389" s="276" t="s">
        <v>21</v>
      </c>
      <c r="M389" s="85">
        <f t="shared" si="123"/>
        <v>0.2</v>
      </c>
      <c r="N389" s="15">
        <f t="shared" si="119"/>
        <v>0</v>
      </c>
      <c r="O389" s="78">
        <f t="shared" si="120"/>
        <v>2.0000000000000004E-2</v>
      </c>
      <c r="P389" s="78">
        <f t="shared" si="121"/>
        <v>0</v>
      </c>
      <c r="Q389" s="153">
        <f t="shared" si="122"/>
        <v>0</v>
      </c>
      <c r="R389" s="257"/>
    </row>
    <row r="390" spans="2:18" s="3" customFormat="1" ht="27.95" customHeight="1">
      <c r="B390" s="236"/>
      <c r="C390" s="241"/>
      <c r="D390" s="17" t="s">
        <v>3596</v>
      </c>
      <c r="E390" s="18" t="s">
        <v>76</v>
      </c>
      <c r="F390" s="19" t="s">
        <v>108</v>
      </c>
      <c r="G390" s="168" t="s">
        <v>356</v>
      </c>
      <c r="H390" s="164">
        <v>0.25</v>
      </c>
      <c r="I390" s="16" t="s">
        <v>3226</v>
      </c>
      <c r="J390" s="274" t="s">
        <v>210</v>
      </c>
      <c r="K390" s="16" t="s">
        <v>3227</v>
      </c>
      <c r="L390" s="276" t="s">
        <v>21</v>
      </c>
      <c r="M390" s="85">
        <v>1</v>
      </c>
      <c r="N390" s="15">
        <f t="shared" si="119"/>
        <v>0</v>
      </c>
      <c r="O390" s="78">
        <f t="shared" si="120"/>
        <v>0.25</v>
      </c>
      <c r="P390" s="78">
        <f t="shared" si="121"/>
        <v>0</v>
      </c>
      <c r="Q390" s="153">
        <f t="shared" si="122"/>
        <v>0</v>
      </c>
      <c r="R390" s="238"/>
    </row>
    <row r="391" spans="2:18" s="3" customFormat="1" ht="27.95" customHeight="1">
      <c r="B391" s="236"/>
      <c r="C391" s="241"/>
      <c r="D391" s="20"/>
      <c r="E391" s="21"/>
      <c r="F391" s="31"/>
      <c r="G391" s="168" t="s">
        <v>886</v>
      </c>
      <c r="H391" s="164">
        <v>0.25</v>
      </c>
      <c r="I391" s="16" t="s">
        <v>3226</v>
      </c>
      <c r="J391" s="274" t="s">
        <v>210</v>
      </c>
      <c r="K391" s="16" t="s">
        <v>18</v>
      </c>
      <c r="L391" s="276" t="s">
        <v>21</v>
      </c>
      <c r="M391" s="85">
        <f>M390</f>
        <v>1</v>
      </c>
      <c r="N391" s="15">
        <f t="shared" si="119"/>
        <v>0</v>
      </c>
      <c r="O391" s="78">
        <f t="shared" si="120"/>
        <v>0.25</v>
      </c>
      <c r="P391" s="78">
        <f t="shared" si="121"/>
        <v>0</v>
      </c>
      <c r="Q391" s="153">
        <f t="shared" si="122"/>
        <v>0</v>
      </c>
      <c r="R391" s="238"/>
    </row>
    <row r="392" spans="2:18" s="3" customFormat="1" ht="27.95" customHeight="1">
      <c r="B392" s="236"/>
      <c r="C392" s="241"/>
      <c r="D392" s="20"/>
      <c r="E392" s="21"/>
      <c r="F392" s="31"/>
      <c r="G392" s="168" t="s">
        <v>887</v>
      </c>
      <c r="H392" s="164">
        <v>0.25</v>
      </c>
      <c r="I392" s="16" t="s">
        <v>3226</v>
      </c>
      <c r="J392" s="274" t="s">
        <v>210</v>
      </c>
      <c r="K392" s="16" t="s">
        <v>3227</v>
      </c>
      <c r="L392" s="276" t="s">
        <v>21</v>
      </c>
      <c r="M392" s="85">
        <f>M391</f>
        <v>1</v>
      </c>
      <c r="N392" s="15">
        <f t="shared" si="119"/>
        <v>0</v>
      </c>
      <c r="O392" s="78">
        <f t="shared" si="120"/>
        <v>0.25</v>
      </c>
      <c r="P392" s="78">
        <f t="shared" si="121"/>
        <v>0</v>
      </c>
      <c r="Q392" s="153">
        <f t="shared" si="122"/>
        <v>0</v>
      </c>
      <c r="R392" s="238"/>
    </row>
    <row r="393" spans="2:18" s="3" customFormat="1" ht="27.95" customHeight="1">
      <c r="B393" s="236"/>
      <c r="C393" s="241"/>
      <c r="D393" s="20"/>
      <c r="E393" s="21"/>
      <c r="F393" s="31"/>
      <c r="G393" s="186" t="s">
        <v>359</v>
      </c>
      <c r="H393" s="183">
        <v>0.25</v>
      </c>
      <c r="I393" s="16" t="s">
        <v>19</v>
      </c>
      <c r="J393" s="274" t="s">
        <v>210</v>
      </c>
      <c r="K393" s="16" t="s">
        <v>18</v>
      </c>
      <c r="L393" s="65" t="s">
        <v>109</v>
      </c>
      <c r="M393" s="85">
        <f>M392</f>
        <v>1</v>
      </c>
      <c r="N393" s="15">
        <f t="shared" si="119"/>
        <v>0</v>
      </c>
      <c r="O393" s="78">
        <f t="shared" si="120"/>
        <v>0.25</v>
      </c>
      <c r="P393" s="78">
        <f t="shared" si="121"/>
        <v>0</v>
      </c>
      <c r="Q393" s="153">
        <f t="shared" si="122"/>
        <v>0</v>
      </c>
      <c r="R393" s="238"/>
    </row>
    <row r="394" spans="2:18" s="3" customFormat="1" ht="27.95" customHeight="1">
      <c r="B394" s="236"/>
      <c r="C394" s="241"/>
      <c r="D394" s="17" t="s">
        <v>3597</v>
      </c>
      <c r="E394" s="18" t="s">
        <v>3376</v>
      </c>
      <c r="F394" s="19" t="s">
        <v>905</v>
      </c>
      <c r="G394" s="14" t="s">
        <v>12</v>
      </c>
      <c r="H394" s="15">
        <v>0.8</v>
      </c>
      <c r="I394" s="275" t="s">
        <v>3231</v>
      </c>
      <c r="J394" s="277" t="s">
        <v>3600</v>
      </c>
      <c r="K394" s="275" t="s">
        <v>28</v>
      </c>
      <c r="L394" s="13" t="s">
        <v>3453</v>
      </c>
      <c r="M394" s="85">
        <v>0.2</v>
      </c>
      <c r="N394" s="15">
        <f t="shared" ref="N394:N412" si="124">IF(K394="Detected", 0.99,0)</f>
        <v>0.99</v>
      </c>
      <c r="O394" s="78">
        <f t="shared" ref="O394:O412" si="125">IF(I394="Safe", M394*H394,0)</f>
        <v>0</v>
      </c>
      <c r="P394" s="78">
        <f t="shared" ref="P394" si="126">IF(I394="Dangerous",M394*H394*N394,0)</f>
        <v>0.15840000000000004</v>
      </c>
      <c r="Q394" s="153">
        <f t="shared" ref="Q394:Q412" si="127">IF(P394=0,0,M394*H394*(1-N394))</f>
        <v>1.6000000000000018E-3</v>
      </c>
      <c r="R394" s="257"/>
    </row>
    <row r="395" spans="2:18" s="3" customFormat="1" ht="27.95" customHeight="1">
      <c r="B395" s="236"/>
      <c r="C395" s="241"/>
      <c r="D395" s="20"/>
      <c r="E395" s="21"/>
      <c r="F395" s="31"/>
      <c r="G395" s="14" t="s">
        <v>13</v>
      </c>
      <c r="H395" s="15">
        <v>0.1</v>
      </c>
      <c r="I395" s="275" t="s">
        <v>3226</v>
      </c>
      <c r="J395" s="274" t="s">
        <v>210</v>
      </c>
      <c r="K395" s="275" t="s">
        <v>3227</v>
      </c>
      <c r="L395" s="276" t="s">
        <v>2794</v>
      </c>
      <c r="M395" s="85">
        <f t="shared" ref="M395:M396" si="128">M394</f>
        <v>0.2</v>
      </c>
      <c r="N395" s="15">
        <f t="shared" si="124"/>
        <v>0</v>
      </c>
      <c r="O395" s="78">
        <f t="shared" si="125"/>
        <v>2.0000000000000004E-2</v>
      </c>
      <c r="P395" s="78">
        <f>IF(I395="Dangerous",M395*H395*N395,0)</f>
        <v>0</v>
      </c>
      <c r="Q395" s="153">
        <f t="shared" si="127"/>
        <v>0</v>
      </c>
      <c r="R395" s="257"/>
    </row>
    <row r="396" spans="2:18" s="3" customFormat="1" ht="27.95" customHeight="1">
      <c r="B396" s="236"/>
      <c r="C396" s="241"/>
      <c r="D396" s="20"/>
      <c r="E396" s="21"/>
      <c r="F396" s="31"/>
      <c r="G396" s="14" t="s">
        <v>14</v>
      </c>
      <c r="H396" s="15">
        <v>0.1</v>
      </c>
      <c r="I396" s="275" t="s">
        <v>3226</v>
      </c>
      <c r="J396" s="274" t="s">
        <v>210</v>
      </c>
      <c r="K396" s="275" t="s">
        <v>18</v>
      </c>
      <c r="L396" s="276" t="s">
        <v>21</v>
      </c>
      <c r="M396" s="85">
        <f t="shared" si="128"/>
        <v>0.2</v>
      </c>
      <c r="N396" s="15">
        <f t="shared" si="124"/>
        <v>0</v>
      </c>
      <c r="O396" s="78">
        <f t="shared" si="125"/>
        <v>2.0000000000000004E-2</v>
      </c>
      <c r="P396" s="78">
        <f t="shared" ref="P396:P412" si="129">IF(I396="Dangerous",M396*H396*N396,0)</f>
        <v>0</v>
      </c>
      <c r="Q396" s="153">
        <f t="shared" si="127"/>
        <v>0</v>
      </c>
      <c r="R396" s="257"/>
    </row>
    <row r="397" spans="2:18" s="3" customFormat="1" ht="27.95" customHeight="1">
      <c r="B397" s="236"/>
      <c r="C397" s="241"/>
      <c r="D397" s="17" t="s">
        <v>3598</v>
      </c>
      <c r="E397" s="18" t="s">
        <v>22</v>
      </c>
      <c r="F397" s="19" t="s">
        <v>3599</v>
      </c>
      <c r="G397" s="14" t="s">
        <v>12</v>
      </c>
      <c r="H397" s="15">
        <v>0.4</v>
      </c>
      <c r="I397" s="16" t="s">
        <v>19</v>
      </c>
      <c r="J397" s="13" t="s">
        <v>3311</v>
      </c>
      <c r="K397" s="165" t="s">
        <v>18</v>
      </c>
      <c r="L397" s="66" t="s">
        <v>109</v>
      </c>
      <c r="M397" s="85">
        <v>2</v>
      </c>
      <c r="N397" s="15">
        <f t="shared" si="124"/>
        <v>0</v>
      </c>
      <c r="O397" s="78">
        <f t="shared" si="125"/>
        <v>0.8</v>
      </c>
      <c r="P397" s="78">
        <f t="shared" si="129"/>
        <v>0</v>
      </c>
      <c r="Q397" s="153">
        <f t="shared" si="127"/>
        <v>0</v>
      </c>
      <c r="R397" s="257"/>
    </row>
    <row r="398" spans="2:18" s="3" customFormat="1" ht="27.95" customHeight="1">
      <c r="B398" s="236"/>
      <c r="C398" s="241"/>
      <c r="D398" s="20"/>
      <c r="E398" s="21"/>
      <c r="F398" s="31"/>
      <c r="G398" s="14" t="s">
        <v>13</v>
      </c>
      <c r="H398" s="15">
        <v>0.4</v>
      </c>
      <c r="I398" s="16" t="s">
        <v>25</v>
      </c>
      <c r="J398" s="13" t="s">
        <v>3569</v>
      </c>
      <c r="K398" s="165" t="s">
        <v>3223</v>
      </c>
      <c r="L398" s="13" t="s">
        <v>3453</v>
      </c>
      <c r="M398" s="85">
        <f>M397</f>
        <v>2</v>
      </c>
      <c r="N398" s="15">
        <f t="shared" si="124"/>
        <v>0.99</v>
      </c>
      <c r="O398" s="78">
        <f t="shared" si="125"/>
        <v>0</v>
      </c>
      <c r="P398" s="78">
        <f t="shared" si="129"/>
        <v>0.79200000000000004</v>
      </c>
      <c r="Q398" s="153">
        <f t="shared" si="127"/>
        <v>8.0000000000000071E-3</v>
      </c>
      <c r="R398" s="257"/>
    </row>
    <row r="399" spans="2:18" s="3" customFormat="1" ht="27.95" customHeight="1">
      <c r="B399" s="236"/>
      <c r="C399" s="241"/>
      <c r="D399" s="22"/>
      <c r="E399" s="23"/>
      <c r="F399" s="24"/>
      <c r="G399" s="14" t="s">
        <v>14</v>
      </c>
      <c r="H399" s="15">
        <v>0.2</v>
      </c>
      <c r="I399" s="16" t="s">
        <v>19</v>
      </c>
      <c r="J399" s="13" t="s">
        <v>3311</v>
      </c>
      <c r="K399" s="165" t="s">
        <v>18</v>
      </c>
      <c r="L399" s="66" t="s">
        <v>109</v>
      </c>
      <c r="M399" s="85">
        <f>M398</f>
        <v>2</v>
      </c>
      <c r="N399" s="15">
        <f t="shared" si="124"/>
        <v>0</v>
      </c>
      <c r="O399" s="78">
        <f t="shared" si="125"/>
        <v>0.4</v>
      </c>
      <c r="P399" s="78">
        <f t="shared" si="129"/>
        <v>0</v>
      </c>
      <c r="Q399" s="153">
        <f t="shared" si="127"/>
        <v>0</v>
      </c>
      <c r="R399" s="238"/>
    </row>
    <row r="400" spans="2:18" s="3" customFormat="1" ht="27.95" customHeight="1">
      <c r="B400" s="236"/>
      <c r="C400" s="293" t="s">
        <v>3601</v>
      </c>
      <c r="D400" s="17" t="s">
        <v>3602</v>
      </c>
      <c r="E400" s="18" t="s">
        <v>6</v>
      </c>
      <c r="F400" s="19" t="s">
        <v>3323</v>
      </c>
      <c r="G400" s="14" t="s">
        <v>12</v>
      </c>
      <c r="H400" s="15">
        <v>0.8</v>
      </c>
      <c r="I400" s="16" t="s">
        <v>2983</v>
      </c>
      <c r="J400" s="12" t="s">
        <v>3608</v>
      </c>
      <c r="K400" s="16" t="s">
        <v>3227</v>
      </c>
      <c r="L400" s="65" t="s">
        <v>2794</v>
      </c>
      <c r="M400" s="85">
        <v>0.2</v>
      </c>
      <c r="N400" s="15">
        <f t="shared" si="124"/>
        <v>0</v>
      </c>
      <c r="O400" s="78">
        <f t="shared" si="125"/>
        <v>0.16000000000000003</v>
      </c>
      <c r="P400" s="78">
        <f t="shared" si="129"/>
        <v>0</v>
      </c>
      <c r="Q400" s="153">
        <f t="shared" si="127"/>
        <v>0</v>
      </c>
      <c r="R400" s="257"/>
    </row>
    <row r="401" spans="2:18" s="3" customFormat="1" ht="27.95" customHeight="1">
      <c r="B401" s="236"/>
      <c r="C401" s="241"/>
      <c r="D401" s="20"/>
      <c r="E401" s="21"/>
      <c r="F401" s="31"/>
      <c r="G401" s="14" t="s">
        <v>13</v>
      </c>
      <c r="H401" s="15">
        <v>0.1</v>
      </c>
      <c r="I401" s="16" t="s">
        <v>19</v>
      </c>
      <c r="J401" s="12" t="s">
        <v>3609</v>
      </c>
      <c r="K401" s="16" t="s">
        <v>18</v>
      </c>
      <c r="L401" s="65" t="s">
        <v>109</v>
      </c>
      <c r="M401" s="85">
        <f t="shared" ref="M401:M408" si="130">M400</f>
        <v>0.2</v>
      </c>
      <c r="N401" s="15">
        <f t="shared" si="124"/>
        <v>0</v>
      </c>
      <c r="O401" s="78">
        <f t="shared" si="125"/>
        <v>2.0000000000000004E-2</v>
      </c>
      <c r="P401" s="78">
        <f t="shared" si="129"/>
        <v>0</v>
      </c>
      <c r="Q401" s="153">
        <f t="shared" si="127"/>
        <v>0</v>
      </c>
      <c r="R401" s="257"/>
    </row>
    <row r="402" spans="2:18" s="3" customFormat="1" ht="27.95" customHeight="1">
      <c r="B402" s="236"/>
      <c r="C402" s="241"/>
      <c r="D402" s="22"/>
      <c r="E402" s="23"/>
      <c r="F402" s="24"/>
      <c r="G402" s="14" t="s">
        <v>14</v>
      </c>
      <c r="H402" s="15">
        <v>0.1</v>
      </c>
      <c r="I402" s="16" t="s">
        <v>3226</v>
      </c>
      <c r="J402" s="12" t="s">
        <v>210</v>
      </c>
      <c r="K402" s="16" t="s">
        <v>18</v>
      </c>
      <c r="L402" s="65" t="s">
        <v>21</v>
      </c>
      <c r="M402" s="85">
        <f t="shared" si="130"/>
        <v>0.2</v>
      </c>
      <c r="N402" s="15">
        <f t="shared" si="124"/>
        <v>0</v>
      </c>
      <c r="O402" s="78">
        <f t="shared" si="125"/>
        <v>2.0000000000000004E-2</v>
      </c>
      <c r="P402" s="78">
        <f t="shared" si="129"/>
        <v>0</v>
      </c>
      <c r="Q402" s="153">
        <f t="shared" si="127"/>
        <v>0</v>
      </c>
      <c r="R402" s="257"/>
    </row>
    <row r="403" spans="2:18" s="3" customFormat="1" ht="27.95" customHeight="1">
      <c r="B403" s="236"/>
      <c r="C403" s="241"/>
      <c r="D403" s="17" t="s">
        <v>3603</v>
      </c>
      <c r="E403" s="18" t="s">
        <v>6</v>
      </c>
      <c r="F403" s="19" t="s">
        <v>3323</v>
      </c>
      <c r="G403" s="14" t="s">
        <v>12</v>
      </c>
      <c r="H403" s="15">
        <v>0.8</v>
      </c>
      <c r="I403" s="16" t="s">
        <v>2983</v>
      </c>
      <c r="J403" s="12" t="s">
        <v>3608</v>
      </c>
      <c r="K403" s="16" t="s">
        <v>3227</v>
      </c>
      <c r="L403" s="65" t="s">
        <v>2794</v>
      </c>
      <c r="M403" s="85">
        <v>0.2</v>
      </c>
      <c r="N403" s="15">
        <f t="shared" si="124"/>
        <v>0</v>
      </c>
      <c r="O403" s="78">
        <f t="shared" si="125"/>
        <v>0.16000000000000003</v>
      </c>
      <c r="P403" s="78">
        <f t="shared" si="129"/>
        <v>0</v>
      </c>
      <c r="Q403" s="153">
        <f t="shared" si="127"/>
        <v>0</v>
      </c>
      <c r="R403" s="257"/>
    </row>
    <row r="404" spans="2:18" s="3" customFormat="1" ht="27.95" customHeight="1">
      <c r="B404" s="236"/>
      <c r="C404" s="241"/>
      <c r="D404" s="20"/>
      <c r="E404" s="21"/>
      <c r="F404" s="31"/>
      <c r="G404" s="14" t="s">
        <v>13</v>
      </c>
      <c r="H404" s="15">
        <v>0.1</v>
      </c>
      <c r="I404" s="16" t="s">
        <v>19</v>
      </c>
      <c r="J404" s="12" t="s">
        <v>3609</v>
      </c>
      <c r="K404" s="16" t="s">
        <v>18</v>
      </c>
      <c r="L404" s="65" t="s">
        <v>109</v>
      </c>
      <c r="M404" s="85">
        <f t="shared" si="130"/>
        <v>0.2</v>
      </c>
      <c r="N404" s="15">
        <f t="shared" si="124"/>
        <v>0</v>
      </c>
      <c r="O404" s="78">
        <f t="shared" si="125"/>
        <v>2.0000000000000004E-2</v>
      </c>
      <c r="P404" s="78">
        <f t="shared" si="129"/>
        <v>0</v>
      </c>
      <c r="Q404" s="153">
        <f t="shared" si="127"/>
        <v>0</v>
      </c>
      <c r="R404" s="257"/>
    </row>
    <row r="405" spans="2:18" s="3" customFormat="1" ht="27.95" customHeight="1">
      <c r="B405" s="236"/>
      <c r="C405" s="241"/>
      <c r="D405" s="22"/>
      <c r="E405" s="23"/>
      <c r="F405" s="24"/>
      <c r="G405" s="14" t="s">
        <v>14</v>
      </c>
      <c r="H405" s="15">
        <v>0.1</v>
      </c>
      <c r="I405" s="16" t="s">
        <v>3226</v>
      </c>
      <c r="J405" s="12" t="s">
        <v>210</v>
      </c>
      <c r="K405" s="16" t="s">
        <v>18</v>
      </c>
      <c r="L405" s="65" t="s">
        <v>21</v>
      </c>
      <c r="M405" s="85">
        <f t="shared" si="130"/>
        <v>0.2</v>
      </c>
      <c r="N405" s="15">
        <f t="shared" si="124"/>
        <v>0</v>
      </c>
      <c r="O405" s="78">
        <f t="shared" si="125"/>
        <v>2.0000000000000004E-2</v>
      </c>
      <c r="P405" s="78">
        <f t="shared" si="129"/>
        <v>0</v>
      </c>
      <c r="Q405" s="153">
        <f t="shared" si="127"/>
        <v>0</v>
      </c>
      <c r="R405" s="257"/>
    </row>
    <row r="406" spans="2:18" s="3" customFormat="1" ht="27.95" customHeight="1">
      <c r="B406" s="236"/>
      <c r="C406" s="241"/>
      <c r="D406" s="17" t="s">
        <v>3604</v>
      </c>
      <c r="E406" s="18" t="s">
        <v>6</v>
      </c>
      <c r="F406" s="19" t="s">
        <v>3323</v>
      </c>
      <c r="G406" s="14" t="s">
        <v>12</v>
      </c>
      <c r="H406" s="15">
        <v>0.8</v>
      </c>
      <c r="I406" s="16" t="s">
        <v>2983</v>
      </c>
      <c r="J406" s="12" t="s">
        <v>3608</v>
      </c>
      <c r="K406" s="16" t="s">
        <v>3227</v>
      </c>
      <c r="L406" s="65" t="s">
        <v>2794</v>
      </c>
      <c r="M406" s="85">
        <v>0.2</v>
      </c>
      <c r="N406" s="15">
        <f t="shared" si="124"/>
        <v>0</v>
      </c>
      <c r="O406" s="78">
        <f t="shared" si="125"/>
        <v>0.16000000000000003</v>
      </c>
      <c r="P406" s="78">
        <f t="shared" si="129"/>
        <v>0</v>
      </c>
      <c r="Q406" s="153">
        <f t="shared" si="127"/>
        <v>0</v>
      </c>
      <c r="R406" s="257"/>
    </row>
    <row r="407" spans="2:18" s="3" customFormat="1" ht="27.95" customHeight="1">
      <c r="B407" s="236"/>
      <c r="C407" s="241"/>
      <c r="D407" s="20"/>
      <c r="E407" s="21"/>
      <c r="F407" s="31"/>
      <c r="G407" s="14" t="s">
        <v>13</v>
      </c>
      <c r="H407" s="15">
        <v>0.1</v>
      </c>
      <c r="I407" s="16" t="s">
        <v>19</v>
      </c>
      <c r="J407" s="12" t="s">
        <v>3609</v>
      </c>
      <c r="K407" s="16" t="s">
        <v>18</v>
      </c>
      <c r="L407" s="65" t="s">
        <v>109</v>
      </c>
      <c r="M407" s="85">
        <f t="shared" si="130"/>
        <v>0.2</v>
      </c>
      <c r="N407" s="15">
        <f t="shared" si="124"/>
        <v>0</v>
      </c>
      <c r="O407" s="78">
        <f t="shared" si="125"/>
        <v>2.0000000000000004E-2</v>
      </c>
      <c r="P407" s="78">
        <f t="shared" si="129"/>
        <v>0</v>
      </c>
      <c r="Q407" s="153">
        <f t="shared" si="127"/>
        <v>0</v>
      </c>
      <c r="R407" s="257"/>
    </row>
    <row r="408" spans="2:18" s="3" customFormat="1" ht="27.95" customHeight="1">
      <c r="B408" s="236"/>
      <c r="C408" s="241"/>
      <c r="D408" s="22"/>
      <c r="E408" s="23"/>
      <c r="F408" s="24"/>
      <c r="G408" s="14" t="s">
        <v>14</v>
      </c>
      <c r="H408" s="15">
        <v>0.1</v>
      </c>
      <c r="I408" s="16" t="s">
        <v>3226</v>
      </c>
      <c r="J408" s="12" t="s">
        <v>210</v>
      </c>
      <c r="K408" s="16" t="s">
        <v>18</v>
      </c>
      <c r="L408" s="65" t="s">
        <v>21</v>
      </c>
      <c r="M408" s="85">
        <f t="shared" si="130"/>
        <v>0.2</v>
      </c>
      <c r="N408" s="15">
        <f t="shared" si="124"/>
        <v>0</v>
      </c>
      <c r="O408" s="78">
        <f t="shared" si="125"/>
        <v>2.0000000000000004E-2</v>
      </c>
      <c r="P408" s="78">
        <f t="shared" si="129"/>
        <v>0</v>
      </c>
      <c r="Q408" s="153">
        <f t="shared" si="127"/>
        <v>0</v>
      </c>
      <c r="R408" s="257"/>
    </row>
    <row r="409" spans="2:18" s="3" customFormat="1" ht="27.95" customHeight="1">
      <c r="B409" s="236"/>
      <c r="C409" s="241"/>
      <c r="D409" s="17" t="s">
        <v>3607</v>
      </c>
      <c r="E409" s="18" t="s">
        <v>908</v>
      </c>
      <c r="F409" s="19" t="s">
        <v>3606</v>
      </c>
      <c r="G409" s="168" t="s">
        <v>356</v>
      </c>
      <c r="H409" s="164">
        <v>0.25</v>
      </c>
      <c r="I409" s="16" t="s">
        <v>19</v>
      </c>
      <c r="J409" s="12" t="s">
        <v>3610</v>
      </c>
      <c r="K409" s="16" t="s">
        <v>18</v>
      </c>
      <c r="L409" s="65" t="s">
        <v>109</v>
      </c>
      <c r="M409" s="85">
        <v>2</v>
      </c>
      <c r="N409" s="15">
        <f t="shared" si="124"/>
        <v>0</v>
      </c>
      <c r="O409" s="78">
        <f t="shared" si="125"/>
        <v>0.5</v>
      </c>
      <c r="P409" s="78">
        <f t="shared" si="129"/>
        <v>0</v>
      </c>
      <c r="Q409" s="153">
        <f t="shared" si="127"/>
        <v>0</v>
      </c>
      <c r="R409" s="257"/>
    </row>
    <row r="410" spans="2:18" s="3" customFormat="1" ht="27.95" customHeight="1">
      <c r="B410" s="236"/>
      <c r="C410" s="241"/>
      <c r="D410" s="20"/>
      <c r="E410" s="21"/>
      <c r="F410" s="31"/>
      <c r="G410" s="168" t="s">
        <v>886</v>
      </c>
      <c r="H410" s="164">
        <v>0.25</v>
      </c>
      <c r="I410" s="16" t="s">
        <v>19</v>
      </c>
      <c r="J410" s="12" t="s">
        <v>3608</v>
      </c>
      <c r="K410" s="16" t="s">
        <v>18</v>
      </c>
      <c r="L410" s="65" t="s">
        <v>109</v>
      </c>
      <c r="M410" s="85">
        <f>M409</f>
        <v>2</v>
      </c>
      <c r="N410" s="15">
        <f t="shared" si="124"/>
        <v>0</v>
      </c>
      <c r="O410" s="78">
        <f t="shared" si="125"/>
        <v>0.5</v>
      </c>
      <c r="P410" s="78">
        <f t="shared" si="129"/>
        <v>0</v>
      </c>
      <c r="Q410" s="153">
        <f t="shared" si="127"/>
        <v>0</v>
      </c>
      <c r="R410" s="257"/>
    </row>
    <row r="411" spans="2:18" s="3" customFormat="1" ht="27.95" customHeight="1">
      <c r="B411" s="236"/>
      <c r="C411" s="241"/>
      <c r="D411" s="20"/>
      <c r="E411" s="21"/>
      <c r="F411" s="31"/>
      <c r="G411" s="168" t="s">
        <v>887</v>
      </c>
      <c r="H411" s="164">
        <v>0.25</v>
      </c>
      <c r="I411" s="16" t="s">
        <v>19</v>
      </c>
      <c r="J411" s="12" t="s">
        <v>3610</v>
      </c>
      <c r="K411" s="16" t="s">
        <v>18</v>
      </c>
      <c r="L411" s="65" t="s">
        <v>109</v>
      </c>
      <c r="M411" s="85">
        <f>M410</f>
        <v>2</v>
      </c>
      <c r="N411" s="15">
        <f t="shared" si="124"/>
        <v>0</v>
      </c>
      <c r="O411" s="78">
        <f t="shared" si="125"/>
        <v>0.5</v>
      </c>
      <c r="P411" s="78">
        <f t="shared" si="129"/>
        <v>0</v>
      </c>
      <c r="Q411" s="153">
        <f t="shared" si="127"/>
        <v>0</v>
      </c>
      <c r="R411" s="257"/>
    </row>
    <row r="412" spans="2:18" s="3" customFormat="1" ht="27.95" customHeight="1">
      <c r="B412" s="236"/>
      <c r="C412" s="241"/>
      <c r="D412" s="20"/>
      <c r="E412" s="21"/>
      <c r="F412" s="31"/>
      <c r="G412" s="186" t="s">
        <v>359</v>
      </c>
      <c r="H412" s="183">
        <v>0.25</v>
      </c>
      <c r="I412" s="91" t="s">
        <v>19</v>
      </c>
      <c r="J412" s="92" t="s">
        <v>210</v>
      </c>
      <c r="K412" s="91" t="s">
        <v>18</v>
      </c>
      <c r="L412" s="173" t="s">
        <v>109</v>
      </c>
      <c r="M412" s="93">
        <f>M411</f>
        <v>2</v>
      </c>
      <c r="N412" s="172">
        <f t="shared" si="124"/>
        <v>0</v>
      </c>
      <c r="O412" s="174">
        <f t="shared" si="125"/>
        <v>0.5</v>
      </c>
      <c r="P412" s="174">
        <f t="shared" si="129"/>
        <v>0</v>
      </c>
      <c r="Q412" s="175">
        <f t="shared" si="127"/>
        <v>0</v>
      </c>
      <c r="R412" s="257"/>
    </row>
    <row r="413" spans="2:18" s="3" customFormat="1" ht="27.95" customHeight="1">
      <c r="B413" s="236"/>
      <c r="C413" s="293" t="s">
        <v>3611</v>
      </c>
      <c r="D413" s="17" t="s">
        <v>3612</v>
      </c>
      <c r="E413" s="18" t="s">
        <v>6</v>
      </c>
      <c r="F413" s="19" t="s">
        <v>3613</v>
      </c>
      <c r="G413" s="14" t="s">
        <v>12</v>
      </c>
      <c r="H413" s="15">
        <v>0.8</v>
      </c>
      <c r="I413" s="16" t="s">
        <v>3231</v>
      </c>
      <c r="J413" s="277" t="s">
        <v>3588</v>
      </c>
      <c r="K413" s="275" t="s">
        <v>3223</v>
      </c>
      <c r="L413" s="13" t="s">
        <v>3453</v>
      </c>
      <c r="M413" s="85">
        <v>0.2</v>
      </c>
      <c r="N413" s="15">
        <f t="shared" ref="N413:N477" si="131">IF(K413="Detected", 0.99,0)</f>
        <v>0.99</v>
      </c>
      <c r="O413" s="78">
        <f t="shared" ref="O413:O477" si="132">IF(I413="Safe", M413*H413,0)</f>
        <v>0</v>
      </c>
      <c r="P413" s="78">
        <f t="shared" ref="P413:P477" si="133">IF(I413="Dangerous",M413*H413*N413,0)</f>
        <v>0.15840000000000004</v>
      </c>
      <c r="Q413" s="153">
        <f t="shared" ref="Q413:Q477" si="134">IF(P413=0,0,M413*H413*(1-N413))</f>
        <v>1.6000000000000018E-3</v>
      </c>
      <c r="R413" s="257"/>
    </row>
    <row r="414" spans="2:18" s="3" customFormat="1" ht="27.95" customHeight="1">
      <c r="B414" s="236"/>
      <c r="C414" s="241"/>
      <c r="D414" s="20"/>
      <c r="E414" s="21"/>
      <c r="F414" s="31"/>
      <c r="G414" s="14" t="s">
        <v>13</v>
      </c>
      <c r="H414" s="15">
        <v>0.1</v>
      </c>
      <c r="I414" s="16" t="s">
        <v>19</v>
      </c>
      <c r="J414" s="12" t="s">
        <v>210</v>
      </c>
      <c r="K414" s="16" t="s">
        <v>18</v>
      </c>
      <c r="L414" s="65" t="s">
        <v>109</v>
      </c>
      <c r="M414" s="85">
        <f t="shared" ref="M414:M433" si="135">M413</f>
        <v>0.2</v>
      </c>
      <c r="N414" s="15">
        <f t="shared" si="131"/>
        <v>0</v>
      </c>
      <c r="O414" s="78">
        <f t="shared" si="132"/>
        <v>2.0000000000000004E-2</v>
      </c>
      <c r="P414" s="78">
        <f t="shared" si="133"/>
        <v>0</v>
      </c>
      <c r="Q414" s="153">
        <f t="shared" si="134"/>
        <v>0</v>
      </c>
      <c r="R414" s="257"/>
    </row>
    <row r="415" spans="2:18" s="3" customFormat="1" ht="27.95" customHeight="1">
      <c r="B415" s="236"/>
      <c r="C415" s="241"/>
      <c r="D415" s="22"/>
      <c r="E415" s="23"/>
      <c r="F415" s="24"/>
      <c r="G415" s="14" t="s">
        <v>14</v>
      </c>
      <c r="H415" s="15">
        <v>0.1</v>
      </c>
      <c r="I415" s="16" t="s">
        <v>3226</v>
      </c>
      <c r="J415" s="12" t="s">
        <v>210</v>
      </c>
      <c r="K415" s="16" t="s">
        <v>18</v>
      </c>
      <c r="L415" s="65" t="s">
        <v>21</v>
      </c>
      <c r="M415" s="85">
        <f t="shared" si="135"/>
        <v>0.2</v>
      </c>
      <c r="N415" s="15">
        <f t="shared" si="131"/>
        <v>0</v>
      </c>
      <c r="O415" s="78">
        <f t="shared" si="132"/>
        <v>2.0000000000000004E-2</v>
      </c>
      <c r="P415" s="78">
        <f t="shared" si="133"/>
        <v>0</v>
      </c>
      <c r="Q415" s="153">
        <f t="shared" si="134"/>
        <v>0</v>
      </c>
      <c r="R415" s="257"/>
    </row>
    <row r="416" spans="2:18" s="3" customFormat="1" ht="27.95" customHeight="1">
      <c r="B416" s="236"/>
      <c r="C416" s="241"/>
      <c r="D416" s="17" t="s">
        <v>3614</v>
      </c>
      <c r="E416" s="18" t="s">
        <v>6</v>
      </c>
      <c r="F416" s="19" t="s">
        <v>3613</v>
      </c>
      <c r="G416" s="14" t="s">
        <v>12</v>
      </c>
      <c r="H416" s="15">
        <v>0.8</v>
      </c>
      <c r="I416" s="16" t="s">
        <v>25</v>
      </c>
      <c r="J416" s="277" t="s">
        <v>3588</v>
      </c>
      <c r="K416" s="275" t="s">
        <v>3223</v>
      </c>
      <c r="L416" s="13" t="s">
        <v>3453</v>
      </c>
      <c r="M416" s="85">
        <v>0.2</v>
      </c>
      <c r="N416" s="15">
        <f t="shared" si="131"/>
        <v>0.99</v>
      </c>
      <c r="O416" s="78">
        <f t="shared" si="132"/>
        <v>0</v>
      </c>
      <c r="P416" s="78">
        <f t="shared" si="133"/>
        <v>0.15840000000000004</v>
      </c>
      <c r="Q416" s="153">
        <f t="shared" si="134"/>
        <v>1.6000000000000018E-3</v>
      </c>
      <c r="R416" s="257"/>
    </row>
    <row r="417" spans="2:18" s="3" customFormat="1" ht="27.95" customHeight="1">
      <c r="B417" s="236"/>
      <c r="C417" s="241"/>
      <c r="D417" s="20"/>
      <c r="E417" s="21"/>
      <c r="F417" s="31"/>
      <c r="G417" s="14" t="s">
        <v>13</v>
      </c>
      <c r="H417" s="15">
        <v>0.1</v>
      </c>
      <c r="I417" s="16" t="s">
        <v>19</v>
      </c>
      <c r="J417" s="12" t="s">
        <v>210</v>
      </c>
      <c r="K417" s="16" t="s">
        <v>18</v>
      </c>
      <c r="L417" s="65" t="s">
        <v>109</v>
      </c>
      <c r="M417" s="85">
        <f t="shared" si="135"/>
        <v>0.2</v>
      </c>
      <c r="N417" s="15">
        <f t="shared" si="131"/>
        <v>0</v>
      </c>
      <c r="O417" s="78">
        <f t="shared" si="132"/>
        <v>2.0000000000000004E-2</v>
      </c>
      <c r="P417" s="78">
        <f t="shared" si="133"/>
        <v>0</v>
      </c>
      <c r="Q417" s="153">
        <f t="shared" si="134"/>
        <v>0</v>
      </c>
      <c r="R417" s="257"/>
    </row>
    <row r="418" spans="2:18" s="3" customFormat="1" ht="27.95" customHeight="1">
      <c r="B418" s="236"/>
      <c r="C418" s="241"/>
      <c r="D418" s="22"/>
      <c r="E418" s="23"/>
      <c r="F418" s="24"/>
      <c r="G418" s="14" t="s">
        <v>14</v>
      </c>
      <c r="H418" s="15">
        <v>0.1</v>
      </c>
      <c r="I418" s="16" t="s">
        <v>3226</v>
      </c>
      <c r="J418" s="12" t="s">
        <v>210</v>
      </c>
      <c r="K418" s="16" t="s">
        <v>18</v>
      </c>
      <c r="L418" s="65" t="s">
        <v>21</v>
      </c>
      <c r="M418" s="85">
        <f t="shared" si="135"/>
        <v>0.2</v>
      </c>
      <c r="N418" s="15">
        <f t="shared" si="131"/>
        <v>0</v>
      </c>
      <c r="O418" s="78">
        <f t="shared" si="132"/>
        <v>2.0000000000000004E-2</v>
      </c>
      <c r="P418" s="78">
        <f t="shared" si="133"/>
        <v>0</v>
      </c>
      <c r="Q418" s="153">
        <f t="shared" si="134"/>
        <v>0</v>
      </c>
      <c r="R418" s="257"/>
    </row>
    <row r="419" spans="2:18" s="3" customFormat="1" ht="27.95" customHeight="1">
      <c r="B419" s="236"/>
      <c r="C419" s="241"/>
      <c r="D419" s="17" t="s">
        <v>3615</v>
      </c>
      <c r="E419" s="18" t="s">
        <v>6</v>
      </c>
      <c r="F419" s="19" t="s">
        <v>3613</v>
      </c>
      <c r="G419" s="14" t="s">
        <v>12</v>
      </c>
      <c r="H419" s="15">
        <v>0.8</v>
      </c>
      <c r="I419" s="16" t="s">
        <v>3231</v>
      </c>
      <c r="J419" s="277" t="s">
        <v>3588</v>
      </c>
      <c r="K419" s="275" t="s">
        <v>3223</v>
      </c>
      <c r="L419" s="13" t="s">
        <v>3453</v>
      </c>
      <c r="M419" s="85">
        <v>0.2</v>
      </c>
      <c r="N419" s="15">
        <f t="shared" si="131"/>
        <v>0.99</v>
      </c>
      <c r="O419" s="78">
        <f t="shared" si="132"/>
        <v>0</v>
      </c>
      <c r="P419" s="78">
        <f t="shared" si="133"/>
        <v>0.15840000000000004</v>
      </c>
      <c r="Q419" s="153">
        <f t="shared" si="134"/>
        <v>1.6000000000000018E-3</v>
      </c>
      <c r="R419" s="257"/>
    </row>
    <row r="420" spans="2:18" s="3" customFormat="1" ht="27.95" customHeight="1">
      <c r="B420" s="236"/>
      <c r="C420" s="241"/>
      <c r="D420" s="20"/>
      <c r="E420" s="21"/>
      <c r="F420" s="31"/>
      <c r="G420" s="14" t="s">
        <v>13</v>
      </c>
      <c r="H420" s="15">
        <v>0.1</v>
      </c>
      <c r="I420" s="16" t="s">
        <v>19</v>
      </c>
      <c r="J420" s="12" t="s">
        <v>210</v>
      </c>
      <c r="K420" s="16" t="s">
        <v>18</v>
      </c>
      <c r="L420" s="65" t="s">
        <v>109</v>
      </c>
      <c r="M420" s="85">
        <f t="shared" si="135"/>
        <v>0.2</v>
      </c>
      <c r="N420" s="15">
        <f t="shared" si="131"/>
        <v>0</v>
      </c>
      <c r="O420" s="78">
        <f t="shared" si="132"/>
        <v>2.0000000000000004E-2</v>
      </c>
      <c r="P420" s="78">
        <f t="shared" si="133"/>
        <v>0</v>
      </c>
      <c r="Q420" s="153">
        <f t="shared" si="134"/>
        <v>0</v>
      </c>
      <c r="R420" s="257"/>
    </row>
    <row r="421" spans="2:18" s="3" customFormat="1" ht="27.95" customHeight="1">
      <c r="B421" s="236"/>
      <c r="C421" s="241"/>
      <c r="D421" s="22"/>
      <c r="E421" s="23"/>
      <c r="F421" s="24"/>
      <c r="G421" s="14" t="s">
        <v>14</v>
      </c>
      <c r="H421" s="15">
        <v>0.1</v>
      </c>
      <c r="I421" s="16" t="s">
        <v>3226</v>
      </c>
      <c r="J421" s="12" t="s">
        <v>210</v>
      </c>
      <c r="K421" s="16" t="s">
        <v>18</v>
      </c>
      <c r="L421" s="65" t="s">
        <v>21</v>
      </c>
      <c r="M421" s="85">
        <f t="shared" si="135"/>
        <v>0.2</v>
      </c>
      <c r="N421" s="15">
        <f t="shared" si="131"/>
        <v>0</v>
      </c>
      <c r="O421" s="78">
        <f t="shared" si="132"/>
        <v>2.0000000000000004E-2</v>
      </c>
      <c r="P421" s="78">
        <f t="shared" si="133"/>
        <v>0</v>
      </c>
      <c r="Q421" s="153">
        <f t="shared" si="134"/>
        <v>0</v>
      </c>
      <c r="R421" s="257"/>
    </row>
    <row r="422" spans="2:18" s="3" customFormat="1" ht="27.95" customHeight="1">
      <c r="B422" s="236"/>
      <c r="C422" s="241"/>
      <c r="D422" s="17" t="s">
        <v>3616</v>
      </c>
      <c r="E422" s="18" t="s">
        <v>6</v>
      </c>
      <c r="F422" s="19" t="s">
        <v>3613</v>
      </c>
      <c r="G422" s="14" t="s">
        <v>12</v>
      </c>
      <c r="H422" s="15">
        <v>0.8</v>
      </c>
      <c r="I422" s="16" t="s">
        <v>3620</v>
      </c>
      <c r="J422" s="277" t="s">
        <v>3588</v>
      </c>
      <c r="K422" s="275" t="s">
        <v>3223</v>
      </c>
      <c r="L422" s="13" t="s">
        <v>3453</v>
      </c>
      <c r="M422" s="85">
        <v>0.2</v>
      </c>
      <c r="N422" s="15">
        <f t="shared" ref="N422:N427" si="136">IF(K422="Detected", 0.99,0)</f>
        <v>0.99</v>
      </c>
      <c r="O422" s="78">
        <f t="shared" ref="O422:O427" si="137">IF(I422="Safe", M422*H422,0)</f>
        <v>0</v>
      </c>
      <c r="P422" s="78">
        <f t="shared" ref="P422:P427" si="138">IF(I422="Dangerous",M422*H422*N422,0)</f>
        <v>0.15840000000000004</v>
      </c>
      <c r="Q422" s="153">
        <f t="shared" ref="Q422:Q427" si="139">IF(P422=0,0,M422*H422*(1-N422))</f>
        <v>1.6000000000000018E-3</v>
      </c>
      <c r="R422" s="257"/>
    </row>
    <row r="423" spans="2:18" s="3" customFormat="1" ht="27.95" customHeight="1">
      <c r="B423" s="236"/>
      <c r="C423" s="241"/>
      <c r="D423" s="20"/>
      <c r="E423" s="21"/>
      <c r="F423" s="31"/>
      <c r="G423" s="14" t="s">
        <v>13</v>
      </c>
      <c r="H423" s="15">
        <v>0.1</v>
      </c>
      <c r="I423" s="16" t="s">
        <v>19</v>
      </c>
      <c r="J423" s="12" t="s">
        <v>210</v>
      </c>
      <c r="K423" s="16" t="s">
        <v>18</v>
      </c>
      <c r="L423" s="65" t="s">
        <v>109</v>
      </c>
      <c r="M423" s="85">
        <f t="shared" si="135"/>
        <v>0.2</v>
      </c>
      <c r="N423" s="15">
        <f t="shared" si="136"/>
        <v>0</v>
      </c>
      <c r="O423" s="78">
        <f t="shared" si="137"/>
        <v>2.0000000000000004E-2</v>
      </c>
      <c r="P423" s="78">
        <f t="shared" si="138"/>
        <v>0</v>
      </c>
      <c r="Q423" s="153">
        <f t="shared" si="139"/>
        <v>0</v>
      </c>
      <c r="R423" s="257"/>
    </row>
    <row r="424" spans="2:18" s="3" customFormat="1" ht="27.95" customHeight="1">
      <c r="B424" s="236"/>
      <c r="C424" s="241"/>
      <c r="D424" s="22"/>
      <c r="E424" s="23"/>
      <c r="F424" s="24"/>
      <c r="G424" s="14" t="s">
        <v>14</v>
      </c>
      <c r="H424" s="15">
        <v>0.1</v>
      </c>
      <c r="I424" s="16" t="s">
        <v>3226</v>
      </c>
      <c r="J424" s="12" t="s">
        <v>210</v>
      </c>
      <c r="K424" s="16" t="s">
        <v>18</v>
      </c>
      <c r="L424" s="65" t="s">
        <v>21</v>
      </c>
      <c r="M424" s="85">
        <f t="shared" si="135"/>
        <v>0.2</v>
      </c>
      <c r="N424" s="15">
        <f t="shared" si="136"/>
        <v>0</v>
      </c>
      <c r="O424" s="78">
        <f t="shared" si="137"/>
        <v>2.0000000000000004E-2</v>
      </c>
      <c r="P424" s="78">
        <f t="shared" si="138"/>
        <v>0</v>
      </c>
      <c r="Q424" s="153">
        <f t="shared" si="139"/>
        <v>0</v>
      </c>
      <c r="R424" s="257"/>
    </row>
    <row r="425" spans="2:18" s="3" customFormat="1" ht="27.95" customHeight="1">
      <c r="B425" s="236"/>
      <c r="C425" s="241"/>
      <c r="D425" s="17" t="s">
        <v>3617</v>
      </c>
      <c r="E425" s="18" t="s">
        <v>6</v>
      </c>
      <c r="F425" s="19" t="s">
        <v>3613</v>
      </c>
      <c r="G425" s="14" t="s">
        <v>12</v>
      </c>
      <c r="H425" s="15">
        <v>0.8</v>
      </c>
      <c r="I425" s="16" t="s">
        <v>3231</v>
      </c>
      <c r="J425" s="277" t="s">
        <v>3588</v>
      </c>
      <c r="K425" s="275" t="s">
        <v>3223</v>
      </c>
      <c r="L425" s="13" t="s">
        <v>3453</v>
      </c>
      <c r="M425" s="85">
        <v>0.2</v>
      </c>
      <c r="N425" s="15">
        <f t="shared" si="136"/>
        <v>0.99</v>
      </c>
      <c r="O425" s="78">
        <f t="shared" si="137"/>
        <v>0</v>
      </c>
      <c r="P425" s="78">
        <f t="shared" si="138"/>
        <v>0.15840000000000004</v>
      </c>
      <c r="Q425" s="153">
        <f t="shared" si="139"/>
        <v>1.6000000000000018E-3</v>
      </c>
      <c r="R425" s="257"/>
    </row>
    <row r="426" spans="2:18" s="3" customFormat="1" ht="27.95" customHeight="1">
      <c r="B426" s="236"/>
      <c r="C426" s="241"/>
      <c r="D426" s="20"/>
      <c r="E426" s="21"/>
      <c r="F426" s="31"/>
      <c r="G426" s="14" t="s">
        <v>13</v>
      </c>
      <c r="H426" s="15">
        <v>0.1</v>
      </c>
      <c r="I426" s="16" t="s">
        <v>19</v>
      </c>
      <c r="J426" s="12" t="s">
        <v>210</v>
      </c>
      <c r="K426" s="16" t="s">
        <v>18</v>
      </c>
      <c r="L426" s="65" t="s">
        <v>109</v>
      </c>
      <c r="M426" s="85">
        <f t="shared" si="135"/>
        <v>0.2</v>
      </c>
      <c r="N426" s="15">
        <f t="shared" si="136"/>
        <v>0</v>
      </c>
      <c r="O426" s="78">
        <f t="shared" si="137"/>
        <v>2.0000000000000004E-2</v>
      </c>
      <c r="P426" s="78">
        <f t="shared" si="138"/>
        <v>0</v>
      </c>
      <c r="Q426" s="153">
        <f t="shared" si="139"/>
        <v>0</v>
      </c>
      <c r="R426" s="257"/>
    </row>
    <row r="427" spans="2:18" s="3" customFormat="1" ht="27.95" customHeight="1">
      <c r="B427" s="236"/>
      <c r="C427" s="241"/>
      <c r="D427" s="22"/>
      <c r="E427" s="23"/>
      <c r="F427" s="24"/>
      <c r="G427" s="14" t="s">
        <v>14</v>
      </c>
      <c r="H427" s="15">
        <v>0.1</v>
      </c>
      <c r="I427" s="16" t="s">
        <v>3226</v>
      </c>
      <c r="J427" s="12" t="s">
        <v>210</v>
      </c>
      <c r="K427" s="16" t="s">
        <v>18</v>
      </c>
      <c r="L427" s="65" t="s">
        <v>21</v>
      </c>
      <c r="M427" s="85">
        <f t="shared" si="135"/>
        <v>0.2</v>
      </c>
      <c r="N427" s="15">
        <f t="shared" si="136"/>
        <v>0</v>
      </c>
      <c r="O427" s="78">
        <f t="shared" si="137"/>
        <v>2.0000000000000004E-2</v>
      </c>
      <c r="P427" s="78">
        <f t="shared" si="138"/>
        <v>0</v>
      </c>
      <c r="Q427" s="153">
        <f t="shared" si="139"/>
        <v>0</v>
      </c>
      <c r="R427" s="257"/>
    </row>
    <row r="428" spans="2:18" s="3" customFormat="1" ht="27.95" customHeight="1">
      <c r="B428" s="236"/>
      <c r="C428" s="241"/>
      <c r="D428" s="17" t="s">
        <v>3618</v>
      </c>
      <c r="E428" s="18" t="s">
        <v>6</v>
      </c>
      <c r="F428" s="19" t="s">
        <v>3613</v>
      </c>
      <c r="G428" s="14" t="s">
        <v>12</v>
      </c>
      <c r="H428" s="15">
        <v>0.8</v>
      </c>
      <c r="I428" s="16" t="s">
        <v>25</v>
      </c>
      <c r="J428" s="277" t="s">
        <v>3588</v>
      </c>
      <c r="K428" s="275" t="s">
        <v>3223</v>
      </c>
      <c r="L428" s="13" t="s">
        <v>3453</v>
      </c>
      <c r="M428" s="85">
        <v>0.2</v>
      </c>
      <c r="N428" s="15">
        <f t="shared" ref="N428:N433" si="140">IF(K428="Detected", 0.99,0)</f>
        <v>0.99</v>
      </c>
      <c r="O428" s="78">
        <f t="shared" ref="O428:O433" si="141">IF(I428="Safe", M428*H428,0)</f>
        <v>0</v>
      </c>
      <c r="P428" s="78">
        <f t="shared" ref="P428:P433" si="142">IF(I428="Dangerous",M428*H428*N428,0)</f>
        <v>0.15840000000000004</v>
      </c>
      <c r="Q428" s="153">
        <f t="shared" ref="Q428:Q433" si="143">IF(P428=0,0,M428*H428*(1-N428))</f>
        <v>1.6000000000000018E-3</v>
      </c>
      <c r="R428" s="257"/>
    </row>
    <row r="429" spans="2:18" s="3" customFormat="1" ht="27.95" customHeight="1">
      <c r="B429" s="236"/>
      <c r="C429" s="241"/>
      <c r="D429" s="20"/>
      <c r="E429" s="21"/>
      <c r="F429" s="31"/>
      <c r="G429" s="14" t="s">
        <v>13</v>
      </c>
      <c r="H429" s="15">
        <v>0.1</v>
      </c>
      <c r="I429" s="16" t="s">
        <v>19</v>
      </c>
      <c r="J429" s="12" t="s">
        <v>210</v>
      </c>
      <c r="K429" s="16" t="s">
        <v>18</v>
      </c>
      <c r="L429" s="65" t="s">
        <v>109</v>
      </c>
      <c r="M429" s="85">
        <f t="shared" si="135"/>
        <v>0.2</v>
      </c>
      <c r="N429" s="15">
        <f t="shared" si="140"/>
        <v>0</v>
      </c>
      <c r="O429" s="78">
        <f t="shared" si="141"/>
        <v>2.0000000000000004E-2</v>
      </c>
      <c r="P429" s="78">
        <f t="shared" si="142"/>
        <v>0</v>
      </c>
      <c r="Q429" s="153">
        <f t="shared" si="143"/>
        <v>0</v>
      </c>
      <c r="R429" s="257"/>
    </row>
    <row r="430" spans="2:18" s="3" customFormat="1" ht="27.95" customHeight="1">
      <c r="B430" s="236"/>
      <c r="C430" s="241"/>
      <c r="D430" s="22"/>
      <c r="E430" s="23"/>
      <c r="F430" s="24"/>
      <c r="G430" s="14" t="s">
        <v>14</v>
      </c>
      <c r="H430" s="15">
        <v>0.1</v>
      </c>
      <c r="I430" s="16" t="s">
        <v>3226</v>
      </c>
      <c r="J430" s="12" t="s">
        <v>210</v>
      </c>
      <c r="K430" s="16" t="s">
        <v>18</v>
      </c>
      <c r="L430" s="65" t="s">
        <v>21</v>
      </c>
      <c r="M430" s="85">
        <f t="shared" si="135"/>
        <v>0.2</v>
      </c>
      <c r="N430" s="15">
        <f t="shared" si="140"/>
        <v>0</v>
      </c>
      <c r="O430" s="78">
        <f t="shared" si="141"/>
        <v>2.0000000000000004E-2</v>
      </c>
      <c r="P430" s="78">
        <f t="shared" si="142"/>
        <v>0</v>
      </c>
      <c r="Q430" s="153">
        <f t="shared" si="143"/>
        <v>0</v>
      </c>
      <c r="R430" s="257"/>
    </row>
    <row r="431" spans="2:18" s="3" customFormat="1" ht="27.95" customHeight="1">
      <c r="B431" s="236"/>
      <c r="C431" s="241"/>
      <c r="D431" s="17" t="s">
        <v>3619</v>
      </c>
      <c r="E431" s="18" t="s">
        <v>6</v>
      </c>
      <c r="F431" s="19" t="s">
        <v>3613</v>
      </c>
      <c r="G431" s="14" t="s">
        <v>12</v>
      </c>
      <c r="H431" s="15">
        <v>0.8</v>
      </c>
      <c r="I431" s="16" t="s">
        <v>3231</v>
      </c>
      <c r="J431" s="277" t="s">
        <v>3588</v>
      </c>
      <c r="K431" s="275" t="s">
        <v>3223</v>
      </c>
      <c r="L431" s="13" t="s">
        <v>3453</v>
      </c>
      <c r="M431" s="85">
        <v>0.2</v>
      </c>
      <c r="N431" s="15">
        <f t="shared" si="140"/>
        <v>0.99</v>
      </c>
      <c r="O431" s="78">
        <f t="shared" si="141"/>
        <v>0</v>
      </c>
      <c r="P431" s="78">
        <f t="shared" si="142"/>
        <v>0.15840000000000004</v>
      </c>
      <c r="Q431" s="153">
        <f t="shared" si="143"/>
        <v>1.6000000000000018E-3</v>
      </c>
      <c r="R431" s="257"/>
    </row>
    <row r="432" spans="2:18" s="3" customFormat="1" ht="27.95" customHeight="1">
      <c r="B432" s="236"/>
      <c r="C432" s="241"/>
      <c r="D432" s="20"/>
      <c r="E432" s="21"/>
      <c r="F432" s="31"/>
      <c r="G432" s="14" t="s">
        <v>13</v>
      </c>
      <c r="H432" s="15">
        <v>0.1</v>
      </c>
      <c r="I432" s="16" t="s">
        <v>19</v>
      </c>
      <c r="J432" s="12" t="s">
        <v>210</v>
      </c>
      <c r="K432" s="16" t="s">
        <v>18</v>
      </c>
      <c r="L432" s="65" t="s">
        <v>109</v>
      </c>
      <c r="M432" s="85">
        <f t="shared" si="135"/>
        <v>0.2</v>
      </c>
      <c r="N432" s="15">
        <f t="shared" si="140"/>
        <v>0</v>
      </c>
      <c r="O432" s="78">
        <f t="shared" si="141"/>
        <v>2.0000000000000004E-2</v>
      </c>
      <c r="P432" s="78">
        <f t="shared" si="142"/>
        <v>0</v>
      </c>
      <c r="Q432" s="153">
        <f t="shared" si="143"/>
        <v>0</v>
      </c>
      <c r="R432" s="257"/>
    </row>
    <row r="433" spans="2:18" s="3" customFormat="1" ht="27.95" customHeight="1">
      <c r="B433" s="236"/>
      <c r="C433" s="241"/>
      <c r="D433" s="22"/>
      <c r="E433" s="23"/>
      <c r="F433" s="24"/>
      <c r="G433" s="14" t="s">
        <v>14</v>
      </c>
      <c r="H433" s="15">
        <v>0.1</v>
      </c>
      <c r="I433" s="16" t="s">
        <v>3226</v>
      </c>
      <c r="J433" s="12" t="s">
        <v>210</v>
      </c>
      <c r="K433" s="16" t="s">
        <v>18</v>
      </c>
      <c r="L433" s="65" t="s">
        <v>21</v>
      </c>
      <c r="M433" s="85">
        <f t="shared" si="135"/>
        <v>0.2</v>
      </c>
      <c r="N433" s="15">
        <f t="shared" si="140"/>
        <v>0</v>
      </c>
      <c r="O433" s="78">
        <f t="shared" si="141"/>
        <v>2.0000000000000004E-2</v>
      </c>
      <c r="P433" s="78">
        <f t="shared" si="142"/>
        <v>0</v>
      </c>
      <c r="Q433" s="153">
        <f t="shared" si="143"/>
        <v>0</v>
      </c>
      <c r="R433" s="257"/>
    </row>
    <row r="434" spans="2:18" s="3" customFormat="1" ht="27.95" customHeight="1">
      <c r="B434" s="236"/>
      <c r="C434" s="241"/>
      <c r="D434" s="17" t="s">
        <v>3621</v>
      </c>
      <c r="E434" s="18" t="s">
        <v>3622</v>
      </c>
      <c r="F434" s="19" t="s">
        <v>3623</v>
      </c>
      <c r="G434" s="168" t="s">
        <v>356</v>
      </c>
      <c r="H434" s="164">
        <v>0.25</v>
      </c>
      <c r="I434" s="16" t="s">
        <v>3231</v>
      </c>
      <c r="J434" s="277" t="s">
        <v>3588</v>
      </c>
      <c r="K434" s="16" t="s">
        <v>3223</v>
      </c>
      <c r="L434" s="13" t="s">
        <v>3453</v>
      </c>
      <c r="M434" s="85">
        <v>2</v>
      </c>
      <c r="N434" s="15">
        <f t="shared" si="131"/>
        <v>0.99</v>
      </c>
      <c r="O434" s="78">
        <f t="shared" si="132"/>
        <v>0</v>
      </c>
      <c r="P434" s="78">
        <f t="shared" si="133"/>
        <v>0.495</v>
      </c>
      <c r="Q434" s="153">
        <f t="shared" si="134"/>
        <v>5.0000000000000044E-3</v>
      </c>
      <c r="R434" s="257"/>
    </row>
    <row r="435" spans="2:18" s="3" customFormat="1" ht="27.95" customHeight="1">
      <c r="B435" s="236"/>
      <c r="C435" s="241"/>
      <c r="D435" s="20"/>
      <c r="E435" s="21"/>
      <c r="F435" s="31"/>
      <c r="G435" s="168" t="s">
        <v>886</v>
      </c>
      <c r="H435" s="164">
        <v>0.25</v>
      </c>
      <c r="I435" s="16" t="s">
        <v>3231</v>
      </c>
      <c r="J435" s="277" t="s">
        <v>3588</v>
      </c>
      <c r="K435" s="16" t="s">
        <v>3223</v>
      </c>
      <c r="L435" s="13" t="s">
        <v>3453</v>
      </c>
      <c r="M435" s="85">
        <f>M434</f>
        <v>2</v>
      </c>
      <c r="N435" s="15">
        <f t="shared" si="131"/>
        <v>0.99</v>
      </c>
      <c r="O435" s="78">
        <f t="shared" si="132"/>
        <v>0</v>
      </c>
      <c r="P435" s="78">
        <f t="shared" si="133"/>
        <v>0.495</v>
      </c>
      <c r="Q435" s="153">
        <f t="shared" si="134"/>
        <v>5.0000000000000044E-3</v>
      </c>
      <c r="R435" s="257"/>
    </row>
    <row r="436" spans="2:18" s="3" customFormat="1" ht="27.95" customHeight="1">
      <c r="B436" s="236"/>
      <c r="C436" s="241"/>
      <c r="D436" s="20"/>
      <c r="E436" s="21"/>
      <c r="F436" s="31"/>
      <c r="G436" s="168" t="s">
        <v>887</v>
      </c>
      <c r="H436" s="164">
        <v>0.25</v>
      </c>
      <c r="I436" s="16" t="s">
        <v>3231</v>
      </c>
      <c r="J436" s="277" t="s">
        <v>3588</v>
      </c>
      <c r="K436" s="16" t="s">
        <v>28</v>
      </c>
      <c r="L436" s="13" t="s">
        <v>3453</v>
      </c>
      <c r="M436" s="85">
        <f>M435</f>
        <v>2</v>
      </c>
      <c r="N436" s="15">
        <f t="shared" si="131"/>
        <v>0.99</v>
      </c>
      <c r="O436" s="78">
        <f t="shared" si="132"/>
        <v>0</v>
      </c>
      <c r="P436" s="78">
        <f t="shared" si="133"/>
        <v>0.495</v>
      </c>
      <c r="Q436" s="153">
        <f t="shared" si="134"/>
        <v>5.0000000000000044E-3</v>
      </c>
      <c r="R436" s="257"/>
    </row>
    <row r="437" spans="2:18" s="3" customFormat="1" ht="27.95" customHeight="1">
      <c r="B437" s="236"/>
      <c r="C437" s="241"/>
      <c r="D437" s="20"/>
      <c r="E437" s="21"/>
      <c r="F437" s="31"/>
      <c r="G437" s="186" t="s">
        <v>359</v>
      </c>
      <c r="H437" s="183">
        <v>0.25</v>
      </c>
      <c r="I437" s="91" t="s">
        <v>19</v>
      </c>
      <c r="J437" s="92" t="s">
        <v>210</v>
      </c>
      <c r="K437" s="91" t="s">
        <v>18</v>
      </c>
      <c r="L437" s="173" t="s">
        <v>109</v>
      </c>
      <c r="M437" s="93">
        <f>M436</f>
        <v>2</v>
      </c>
      <c r="N437" s="172">
        <f t="shared" si="131"/>
        <v>0</v>
      </c>
      <c r="O437" s="174">
        <f t="shared" si="132"/>
        <v>0.5</v>
      </c>
      <c r="P437" s="174">
        <f t="shared" si="133"/>
        <v>0</v>
      </c>
      <c r="Q437" s="175">
        <f t="shared" si="134"/>
        <v>0</v>
      </c>
      <c r="R437" s="257"/>
    </row>
    <row r="438" spans="2:18" s="3" customFormat="1" ht="27.95" customHeight="1">
      <c r="B438" s="236"/>
      <c r="C438" s="241"/>
      <c r="D438" s="17" t="s">
        <v>3624</v>
      </c>
      <c r="E438" s="18" t="s">
        <v>6</v>
      </c>
      <c r="F438" s="19" t="s">
        <v>3625</v>
      </c>
      <c r="G438" s="14" t="s">
        <v>12</v>
      </c>
      <c r="H438" s="15">
        <v>0.8</v>
      </c>
      <c r="I438" s="16" t="s">
        <v>3226</v>
      </c>
      <c r="J438" s="92" t="s">
        <v>210</v>
      </c>
      <c r="K438" s="91" t="s">
        <v>18</v>
      </c>
      <c r="L438" s="173" t="s">
        <v>109</v>
      </c>
      <c r="M438" s="85">
        <v>0.2</v>
      </c>
      <c r="N438" s="15">
        <f t="shared" si="131"/>
        <v>0</v>
      </c>
      <c r="O438" s="78">
        <f t="shared" si="132"/>
        <v>0.16000000000000003</v>
      </c>
      <c r="P438" s="78">
        <f t="shared" si="133"/>
        <v>0</v>
      </c>
      <c r="Q438" s="153">
        <f t="shared" si="134"/>
        <v>0</v>
      </c>
      <c r="R438" s="257"/>
    </row>
    <row r="439" spans="2:18" s="3" customFormat="1" ht="27.95" customHeight="1">
      <c r="B439" s="236"/>
      <c r="C439" s="241"/>
      <c r="D439" s="20"/>
      <c r="E439" s="21"/>
      <c r="F439" s="31"/>
      <c r="G439" s="14" t="s">
        <v>13</v>
      </c>
      <c r="H439" s="15">
        <v>0.1</v>
      </c>
      <c r="I439" s="16" t="s">
        <v>2782</v>
      </c>
      <c r="J439" s="277" t="s">
        <v>3588</v>
      </c>
      <c r="K439" s="275" t="s">
        <v>3223</v>
      </c>
      <c r="L439" s="13" t="s">
        <v>3453</v>
      </c>
      <c r="M439" s="85">
        <f t="shared" ref="M439:M440" si="144">M438</f>
        <v>0.2</v>
      </c>
      <c r="N439" s="15">
        <f t="shared" si="131"/>
        <v>0.99</v>
      </c>
      <c r="O439" s="78">
        <f t="shared" si="132"/>
        <v>0</v>
      </c>
      <c r="P439" s="78">
        <f t="shared" si="133"/>
        <v>1.9800000000000005E-2</v>
      </c>
      <c r="Q439" s="153">
        <f t="shared" si="134"/>
        <v>2.0000000000000023E-4</v>
      </c>
      <c r="R439" s="257"/>
    </row>
    <row r="440" spans="2:18" s="3" customFormat="1" ht="27.95" customHeight="1">
      <c r="B440" s="236"/>
      <c r="C440" s="241"/>
      <c r="D440" s="22"/>
      <c r="E440" s="23"/>
      <c r="F440" s="24"/>
      <c r="G440" s="14" t="s">
        <v>14</v>
      </c>
      <c r="H440" s="15">
        <v>0.1</v>
      </c>
      <c r="I440" s="16" t="s">
        <v>3226</v>
      </c>
      <c r="J440" s="12" t="s">
        <v>210</v>
      </c>
      <c r="K440" s="16" t="s">
        <v>18</v>
      </c>
      <c r="L440" s="65" t="s">
        <v>21</v>
      </c>
      <c r="M440" s="85">
        <f t="shared" si="144"/>
        <v>0.2</v>
      </c>
      <c r="N440" s="15">
        <f t="shared" si="131"/>
        <v>0</v>
      </c>
      <c r="O440" s="78">
        <f t="shared" si="132"/>
        <v>2.0000000000000004E-2</v>
      </c>
      <c r="P440" s="78">
        <f t="shared" si="133"/>
        <v>0</v>
      </c>
      <c r="Q440" s="153">
        <f t="shared" si="134"/>
        <v>0</v>
      </c>
      <c r="R440" s="257"/>
    </row>
    <row r="441" spans="2:18" s="3" customFormat="1" ht="27.95" customHeight="1">
      <c r="B441" s="236"/>
      <c r="C441" s="241"/>
      <c r="D441" s="17" t="s">
        <v>3626</v>
      </c>
      <c r="E441" s="18" t="s">
        <v>22</v>
      </c>
      <c r="F441" s="19" t="s">
        <v>3282</v>
      </c>
      <c r="G441" s="14" t="s">
        <v>12</v>
      </c>
      <c r="H441" s="15">
        <v>0.4</v>
      </c>
      <c r="I441" s="16" t="s">
        <v>19</v>
      </c>
      <c r="J441" s="13" t="s">
        <v>80</v>
      </c>
      <c r="K441" s="165" t="s">
        <v>18</v>
      </c>
      <c r="L441" s="66" t="s">
        <v>109</v>
      </c>
      <c r="M441" s="85">
        <v>2</v>
      </c>
      <c r="N441" s="15">
        <f t="shared" si="131"/>
        <v>0</v>
      </c>
      <c r="O441" s="78">
        <f t="shared" si="132"/>
        <v>0.8</v>
      </c>
      <c r="P441" s="78">
        <f t="shared" si="133"/>
        <v>0</v>
      </c>
      <c r="Q441" s="153">
        <f t="shared" si="134"/>
        <v>0</v>
      </c>
      <c r="R441" s="257"/>
    </row>
    <row r="442" spans="2:18" s="3" customFormat="1" ht="27.95" customHeight="1">
      <c r="B442" s="236"/>
      <c r="C442" s="241"/>
      <c r="D442" s="20"/>
      <c r="E442" s="21"/>
      <c r="F442" s="31"/>
      <c r="G442" s="14" t="s">
        <v>13</v>
      </c>
      <c r="H442" s="15">
        <v>0.4</v>
      </c>
      <c r="I442" s="16" t="s">
        <v>25</v>
      </c>
      <c r="J442" s="13" t="s">
        <v>3452</v>
      </c>
      <c r="K442" s="165" t="s">
        <v>28</v>
      </c>
      <c r="L442" s="13" t="s">
        <v>3453</v>
      </c>
      <c r="M442" s="85">
        <f>M441</f>
        <v>2</v>
      </c>
      <c r="N442" s="15">
        <f t="shared" si="131"/>
        <v>0.99</v>
      </c>
      <c r="O442" s="78">
        <f t="shared" si="132"/>
        <v>0</v>
      </c>
      <c r="P442" s="78">
        <f t="shared" si="133"/>
        <v>0.79200000000000004</v>
      </c>
      <c r="Q442" s="153">
        <f t="shared" si="134"/>
        <v>8.0000000000000071E-3</v>
      </c>
      <c r="R442" s="257"/>
    </row>
    <row r="443" spans="2:18" s="3" customFormat="1" ht="27.95" customHeight="1">
      <c r="B443" s="236"/>
      <c r="C443" s="241"/>
      <c r="D443" s="22"/>
      <c r="E443" s="23"/>
      <c r="F443" s="24"/>
      <c r="G443" s="14" t="s">
        <v>14</v>
      </c>
      <c r="H443" s="15">
        <v>0.2</v>
      </c>
      <c r="I443" s="16" t="s">
        <v>19</v>
      </c>
      <c r="J443" s="13" t="s">
        <v>80</v>
      </c>
      <c r="K443" s="165" t="s">
        <v>18</v>
      </c>
      <c r="L443" s="66" t="s">
        <v>109</v>
      </c>
      <c r="M443" s="85">
        <f>M442</f>
        <v>2</v>
      </c>
      <c r="N443" s="15">
        <f t="shared" si="131"/>
        <v>0</v>
      </c>
      <c r="O443" s="78">
        <f t="shared" si="132"/>
        <v>0.4</v>
      </c>
      <c r="P443" s="78">
        <f t="shared" si="133"/>
        <v>0</v>
      </c>
      <c r="Q443" s="153">
        <f t="shared" si="134"/>
        <v>0</v>
      </c>
      <c r="R443" s="257"/>
    </row>
    <row r="444" spans="2:18" s="3" customFormat="1" ht="27.95" customHeight="1">
      <c r="B444" s="236"/>
      <c r="C444" s="241"/>
      <c r="D444" s="17" t="s">
        <v>3627</v>
      </c>
      <c r="E444" s="44" t="s">
        <v>3628</v>
      </c>
      <c r="F444" s="19" t="s">
        <v>4482</v>
      </c>
      <c r="G444" s="163" t="s">
        <v>232</v>
      </c>
      <c r="H444" s="15">
        <v>0.2</v>
      </c>
      <c r="I444" s="165" t="s">
        <v>25</v>
      </c>
      <c r="J444" s="277" t="s">
        <v>3588</v>
      </c>
      <c r="K444" s="16" t="s">
        <v>28</v>
      </c>
      <c r="L444" s="13" t="s">
        <v>3453</v>
      </c>
      <c r="M444" s="85">
        <v>100</v>
      </c>
      <c r="N444" s="15">
        <f>IF(K444="Detected", 0.6,0)</f>
        <v>0.6</v>
      </c>
      <c r="O444" s="78">
        <f t="shared" si="132"/>
        <v>0</v>
      </c>
      <c r="P444" s="78">
        <f t="shared" si="133"/>
        <v>12</v>
      </c>
      <c r="Q444" s="153">
        <f t="shared" si="134"/>
        <v>8</v>
      </c>
      <c r="R444" s="257"/>
    </row>
    <row r="445" spans="2:18" s="3" customFormat="1" ht="27.95" customHeight="1">
      <c r="B445" s="236"/>
      <c r="C445" s="241"/>
      <c r="D445" s="20"/>
      <c r="E445" s="21"/>
      <c r="F445" s="31"/>
      <c r="G445" s="163" t="s">
        <v>233</v>
      </c>
      <c r="H445" s="15">
        <v>0.2</v>
      </c>
      <c r="I445" s="165" t="s">
        <v>25</v>
      </c>
      <c r="J445" s="277" t="s">
        <v>3588</v>
      </c>
      <c r="K445" s="16" t="s">
        <v>28</v>
      </c>
      <c r="L445" s="13" t="s">
        <v>3453</v>
      </c>
      <c r="M445" s="85">
        <f t="shared" ref="M445:N448" si="145">M444</f>
        <v>100</v>
      </c>
      <c r="N445" s="15">
        <f t="shared" si="145"/>
        <v>0.6</v>
      </c>
      <c r="O445" s="78">
        <f t="shared" si="132"/>
        <v>0</v>
      </c>
      <c r="P445" s="78">
        <f t="shared" si="133"/>
        <v>12</v>
      </c>
      <c r="Q445" s="153">
        <f t="shared" si="134"/>
        <v>8</v>
      </c>
      <c r="R445" s="257"/>
    </row>
    <row r="446" spans="2:18" s="3" customFormat="1" ht="27.95" customHeight="1">
      <c r="B446" s="236"/>
      <c r="C446" s="241"/>
      <c r="D446" s="20"/>
      <c r="E446" s="21"/>
      <c r="F446" s="31"/>
      <c r="G446" s="163" t="s">
        <v>230</v>
      </c>
      <c r="H446" s="15">
        <v>0.2</v>
      </c>
      <c r="I446" s="16" t="s">
        <v>25</v>
      </c>
      <c r="J446" s="277" t="s">
        <v>3588</v>
      </c>
      <c r="K446" s="16" t="s">
        <v>28</v>
      </c>
      <c r="L446" s="13" t="s">
        <v>3453</v>
      </c>
      <c r="M446" s="85">
        <f t="shared" si="145"/>
        <v>100</v>
      </c>
      <c r="N446" s="15">
        <f t="shared" si="145"/>
        <v>0.6</v>
      </c>
      <c r="O446" s="78">
        <f t="shared" si="132"/>
        <v>0</v>
      </c>
      <c r="P446" s="78">
        <f t="shared" si="133"/>
        <v>12</v>
      </c>
      <c r="Q446" s="153">
        <f t="shared" si="134"/>
        <v>8</v>
      </c>
      <c r="R446" s="257"/>
    </row>
    <row r="447" spans="2:18" s="3" customFormat="1" ht="27.95" customHeight="1">
      <c r="B447" s="236"/>
      <c r="C447" s="241"/>
      <c r="D447" s="20"/>
      <c r="E447" s="21"/>
      <c r="F447" s="31"/>
      <c r="G447" s="163" t="s">
        <v>231</v>
      </c>
      <c r="H447" s="15">
        <v>0.2</v>
      </c>
      <c r="I447" s="16" t="s">
        <v>25</v>
      </c>
      <c r="J447" s="277" t="s">
        <v>3588</v>
      </c>
      <c r="K447" s="16" t="s">
        <v>28</v>
      </c>
      <c r="L447" s="13" t="s">
        <v>3453</v>
      </c>
      <c r="M447" s="85">
        <f t="shared" si="145"/>
        <v>100</v>
      </c>
      <c r="N447" s="15">
        <f t="shared" si="145"/>
        <v>0.6</v>
      </c>
      <c r="O447" s="78">
        <f t="shared" si="132"/>
        <v>0</v>
      </c>
      <c r="P447" s="78">
        <f t="shared" si="133"/>
        <v>12</v>
      </c>
      <c r="Q447" s="153">
        <f t="shared" si="134"/>
        <v>8</v>
      </c>
      <c r="R447" s="257"/>
    </row>
    <row r="448" spans="2:18" s="3" customFormat="1" ht="39.950000000000003" customHeight="1">
      <c r="B448" s="236"/>
      <c r="C448" s="241"/>
      <c r="D448" s="22"/>
      <c r="E448" s="23"/>
      <c r="F448" s="24"/>
      <c r="G448" s="168" t="s">
        <v>234</v>
      </c>
      <c r="H448" s="15">
        <v>0.2</v>
      </c>
      <c r="I448" s="16" t="s">
        <v>25</v>
      </c>
      <c r="J448" s="277" t="s">
        <v>3588</v>
      </c>
      <c r="K448" s="16" t="s">
        <v>28</v>
      </c>
      <c r="L448" s="13" t="s">
        <v>3453</v>
      </c>
      <c r="M448" s="85">
        <f t="shared" si="145"/>
        <v>100</v>
      </c>
      <c r="N448" s="15">
        <f t="shared" si="145"/>
        <v>0.6</v>
      </c>
      <c r="O448" s="78">
        <f t="shared" si="132"/>
        <v>0</v>
      </c>
      <c r="P448" s="78">
        <f t="shared" si="133"/>
        <v>12</v>
      </c>
      <c r="Q448" s="153">
        <f t="shared" si="134"/>
        <v>8</v>
      </c>
      <c r="R448" s="257"/>
    </row>
    <row r="449" spans="2:18" s="3" customFormat="1" ht="27.95" customHeight="1">
      <c r="B449" s="236"/>
      <c r="C449" s="293" t="s">
        <v>3629</v>
      </c>
      <c r="D449" s="17" t="s">
        <v>3630</v>
      </c>
      <c r="E449" s="18" t="s">
        <v>6</v>
      </c>
      <c r="F449" s="19" t="s">
        <v>3625</v>
      </c>
      <c r="G449" s="14" t="s">
        <v>12</v>
      </c>
      <c r="H449" s="15">
        <v>0.8</v>
      </c>
      <c r="I449" s="16" t="s">
        <v>3226</v>
      </c>
      <c r="J449" s="12" t="s">
        <v>210</v>
      </c>
      <c r="K449" s="16" t="s">
        <v>18</v>
      </c>
      <c r="L449" s="65" t="s">
        <v>21</v>
      </c>
      <c r="M449" s="85">
        <v>0.2</v>
      </c>
      <c r="N449" s="15">
        <f t="shared" ref="N449:N454" si="146">IF(K449="Detected", 0.99,0)</f>
        <v>0</v>
      </c>
      <c r="O449" s="78">
        <f t="shared" ref="O449:O454" si="147">IF(I449="Safe", M449*H449,0)</f>
        <v>0.16000000000000003</v>
      </c>
      <c r="P449" s="78">
        <f t="shared" ref="P449:P454" si="148">IF(I449="Dangerous",M449*H449*N449,0)</f>
        <v>0</v>
      </c>
      <c r="Q449" s="153">
        <f t="shared" ref="Q449:Q454" si="149">IF(P449=0,0,M449*H449*(1-N449))</f>
        <v>0</v>
      </c>
      <c r="R449" s="257"/>
    </row>
    <row r="450" spans="2:18" s="3" customFormat="1" ht="27.95" customHeight="1">
      <c r="B450" s="236"/>
      <c r="C450" s="241"/>
      <c r="D450" s="20"/>
      <c r="E450" s="21"/>
      <c r="F450" s="31"/>
      <c r="G450" s="14" t="s">
        <v>13</v>
      </c>
      <c r="H450" s="15">
        <v>0.1</v>
      </c>
      <c r="I450" s="16" t="s">
        <v>2983</v>
      </c>
      <c r="J450" s="277" t="s">
        <v>3392</v>
      </c>
      <c r="K450" s="286" t="s">
        <v>18</v>
      </c>
      <c r="L450" s="276" t="s">
        <v>2794</v>
      </c>
      <c r="M450" s="85">
        <f t="shared" ref="M450:M451" si="150">M449</f>
        <v>0.2</v>
      </c>
      <c r="N450" s="15">
        <f t="shared" si="146"/>
        <v>0</v>
      </c>
      <c r="O450" s="78">
        <f t="shared" si="147"/>
        <v>2.0000000000000004E-2</v>
      </c>
      <c r="P450" s="78">
        <f t="shared" si="148"/>
        <v>0</v>
      </c>
      <c r="Q450" s="153">
        <f t="shared" si="149"/>
        <v>0</v>
      </c>
      <c r="R450" s="257"/>
    </row>
    <row r="451" spans="2:18" s="3" customFormat="1" ht="27.95" customHeight="1">
      <c r="B451" s="236"/>
      <c r="C451" s="241"/>
      <c r="D451" s="22"/>
      <c r="E451" s="23"/>
      <c r="F451" s="24"/>
      <c r="G451" s="14" t="s">
        <v>14</v>
      </c>
      <c r="H451" s="15">
        <v>0.1</v>
      </c>
      <c r="I451" s="16" t="s">
        <v>3226</v>
      </c>
      <c r="J451" s="12" t="s">
        <v>210</v>
      </c>
      <c r="K451" s="16" t="s">
        <v>18</v>
      </c>
      <c r="L451" s="65" t="s">
        <v>21</v>
      </c>
      <c r="M451" s="85">
        <f t="shared" si="150"/>
        <v>0.2</v>
      </c>
      <c r="N451" s="15">
        <f t="shared" si="146"/>
        <v>0</v>
      </c>
      <c r="O451" s="78">
        <f t="shared" si="147"/>
        <v>2.0000000000000004E-2</v>
      </c>
      <c r="P451" s="78">
        <f t="shared" si="148"/>
        <v>0</v>
      </c>
      <c r="Q451" s="153">
        <f t="shared" si="149"/>
        <v>0</v>
      </c>
      <c r="R451" s="257"/>
    </row>
    <row r="452" spans="2:18" s="3" customFormat="1" ht="27.95" customHeight="1">
      <c r="B452" s="236"/>
      <c r="C452" s="241"/>
      <c r="D452" s="17" t="s">
        <v>3631</v>
      </c>
      <c r="E452" s="18" t="s">
        <v>6</v>
      </c>
      <c r="F452" s="19" t="s">
        <v>3625</v>
      </c>
      <c r="G452" s="14" t="s">
        <v>12</v>
      </c>
      <c r="H452" s="15">
        <v>0.8</v>
      </c>
      <c r="I452" s="16" t="s">
        <v>3226</v>
      </c>
      <c r="J452" s="12" t="s">
        <v>210</v>
      </c>
      <c r="K452" s="16" t="s">
        <v>18</v>
      </c>
      <c r="L452" s="65" t="s">
        <v>21</v>
      </c>
      <c r="M452" s="85">
        <v>0.2</v>
      </c>
      <c r="N452" s="15">
        <f t="shared" si="146"/>
        <v>0</v>
      </c>
      <c r="O452" s="78">
        <f t="shared" si="147"/>
        <v>0.16000000000000003</v>
      </c>
      <c r="P452" s="78">
        <f t="shared" si="148"/>
        <v>0</v>
      </c>
      <c r="Q452" s="153">
        <f t="shared" si="149"/>
        <v>0</v>
      </c>
      <c r="R452" s="257"/>
    </row>
    <row r="453" spans="2:18" s="3" customFormat="1" ht="27.95" customHeight="1">
      <c r="B453" s="236"/>
      <c r="C453" s="241"/>
      <c r="D453" s="20"/>
      <c r="E453" s="21"/>
      <c r="F453" s="31"/>
      <c r="G453" s="14" t="s">
        <v>13</v>
      </c>
      <c r="H453" s="15">
        <v>0.1</v>
      </c>
      <c r="I453" s="16" t="s">
        <v>2782</v>
      </c>
      <c r="J453" s="277" t="s">
        <v>3392</v>
      </c>
      <c r="K453" s="286" t="s">
        <v>18</v>
      </c>
      <c r="L453" s="276" t="s">
        <v>2794</v>
      </c>
      <c r="M453" s="85">
        <f t="shared" ref="M453:M454" si="151">M452</f>
        <v>0.2</v>
      </c>
      <c r="N453" s="15">
        <f t="shared" si="146"/>
        <v>0</v>
      </c>
      <c r="O453" s="78">
        <f t="shared" si="147"/>
        <v>0</v>
      </c>
      <c r="P453" s="78">
        <f t="shared" si="148"/>
        <v>0</v>
      </c>
      <c r="Q453" s="153">
        <f t="shared" si="149"/>
        <v>0</v>
      </c>
      <c r="R453" s="257"/>
    </row>
    <row r="454" spans="2:18" s="3" customFormat="1" ht="27.95" customHeight="1">
      <c r="B454" s="236"/>
      <c r="C454" s="241"/>
      <c r="D454" s="22"/>
      <c r="E454" s="23"/>
      <c r="F454" s="24"/>
      <c r="G454" s="14" t="s">
        <v>14</v>
      </c>
      <c r="H454" s="15">
        <v>0.1</v>
      </c>
      <c r="I454" s="16" t="s">
        <v>3226</v>
      </c>
      <c r="J454" s="12" t="s">
        <v>210</v>
      </c>
      <c r="K454" s="16" t="s">
        <v>18</v>
      </c>
      <c r="L454" s="65" t="s">
        <v>21</v>
      </c>
      <c r="M454" s="85">
        <f t="shared" si="151"/>
        <v>0.2</v>
      </c>
      <c r="N454" s="15">
        <f t="shared" si="146"/>
        <v>0</v>
      </c>
      <c r="O454" s="78">
        <f t="shared" si="147"/>
        <v>2.0000000000000004E-2</v>
      </c>
      <c r="P454" s="78">
        <f t="shared" si="148"/>
        <v>0</v>
      </c>
      <c r="Q454" s="153">
        <f t="shared" si="149"/>
        <v>0</v>
      </c>
      <c r="R454" s="257"/>
    </row>
    <row r="455" spans="2:18" s="3" customFormat="1" ht="27.95" customHeight="1">
      <c r="B455" s="236"/>
      <c r="C455" s="21"/>
      <c r="D455" s="17" t="s">
        <v>3632</v>
      </c>
      <c r="E455" s="18" t="s">
        <v>22</v>
      </c>
      <c r="F455" s="19" t="s">
        <v>198</v>
      </c>
      <c r="G455" s="14" t="s">
        <v>12</v>
      </c>
      <c r="H455" s="15">
        <v>0.4</v>
      </c>
      <c r="I455" s="16" t="s">
        <v>15</v>
      </c>
      <c r="J455" s="12" t="s">
        <v>210</v>
      </c>
      <c r="K455" s="16" t="s">
        <v>18</v>
      </c>
      <c r="L455" s="65" t="s">
        <v>21</v>
      </c>
      <c r="M455" s="85">
        <v>2</v>
      </c>
      <c r="N455" s="15">
        <f t="shared" si="131"/>
        <v>0</v>
      </c>
      <c r="O455" s="78">
        <f t="shared" si="132"/>
        <v>0.8</v>
      </c>
      <c r="P455" s="78">
        <f t="shared" si="133"/>
        <v>0</v>
      </c>
      <c r="Q455" s="153">
        <f t="shared" si="134"/>
        <v>0</v>
      </c>
      <c r="R455" s="257"/>
    </row>
    <row r="456" spans="2:18" s="3" customFormat="1" ht="27.95" customHeight="1">
      <c r="B456" s="236"/>
      <c r="C456" s="241"/>
      <c r="D456" s="20"/>
      <c r="E456" s="21"/>
      <c r="F456" s="31"/>
      <c r="G456" s="14" t="s">
        <v>13</v>
      </c>
      <c r="H456" s="15">
        <v>0.4</v>
      </c>
      <c r="I456" s="16" t="s">
        <v>3226</v>
      </c>
      <c r="J456" s="13" t="s">
        <v>3392</v>
      </c>
      <c r="K456" s="16" t="s">
        <v>3227</v>
      </c>
      <c r="L456" s="66" t="s">
        <v>2795</v>
      </c>
      <c r="M456" s="85">
        <f t="shared" ref="M456:M469" si="152">M455</f>
        <v>2</v>
      </c>
      <c r="N456" s="15">
        <f t="shared" si="131"/>
        <v>0</v>
      </c>
      <c r="O456" s="78">
        <f t="shared" si="132"/>
        <v>0.8</v>
      </c>
      <c r="P456" s="78">
        <f t="shared" si="133"/>
        <v>0</v>
      </c>
      <c r="Q456" s="153">
        <f t="shared" si="134"/>
        <v>0</v>
      </c>
      <c r="R456" s="257"/>
    </row>
    <row r="457" spans="2:18" s="3" customFormat="1" ht="27.95" customHeight="1">
      <c r="B457" s="236"/>
      <c r="C457" s="241"/>
      <c r="D457" s="22"/>
      <c r="E457" s="23"/>
      <c r="F457" s="24"/>
      <c r="G457" s="14" t="s">
        <v>14</v>
      </c>
      <c r="H457" s="15">
        <v>0.2</v>
      </c>
      <c r="I457" s="16" t="s">
        <v>15</v>
      </c>
      <c r="J457" s="12" t="s">
        <v>210</v>
      </c>
      <c r="K457" s="16" t="s">
        <v>4481</v>
      </c>
      <c r="L457" s="65" t="s">
        <v>21</v>
      </c>
      <c r="M457" s="85">
        <f t="shared" si="152"/>
        <v>2</v>
      </c>
      <c r="N457" s="15">
        <f t="shared" si="131"/>
        <v>0</v>
      </c>
      <c r="O457" s="78">
        <f t="shared" si="132"/>
        <v>0.4</v>
      </c>
      <c r="P457" s="78">
        <f t="shared" si="133"/>
        <v>0</v>
      </c>
      <c r="Q457" s="153">
        <f t="shared" si="134"/>
        <v>0</v>
      </c>
      <c r="R457" s="257"/>
    </row>
    <row r="458" spans="2:18" s="3" customFormat="1" ht="27.95" customHeight="1">
      <c r="B458" s="236"/>
      <c r="C458" s="241"/>
      <c r="D458" s="17" t="s">
        <v>3633</v>
      </c>
      <c r="E458" s="18" t="s">
        <v>22</v>
      </c>
      <c r="F458" s="19" t="s">
        <v>198</v>
      </c>
      <c r="G458" s="14" t="s">
        <v>12</v>
      </c>
      <c r="H458" s="15">
        <v>0.4</v>
      </c>
      <c r="I458" s="16" t="s">
        <v>15</v>
      </c>
      <c r="J458" s="12" t="s">
        <v>210</v>
      </c>
      <c r="K458" s="16" t="s">
        <v>18</v>
      </c>
      <c r="L458" s="65" t="s">
        <v>21</v>
      </c>
      <c r="M458" s="85">
        <v>2</v>
      </c>
      <c r="N458" s="15">
        <f t="shared" si="131"/>
        <v>0</v>
      </c>
      <c r="O458" s="78">
        <f t="shared" si="132"/>
        <v>0.8</v>
      </c>
      <c r="P458" s="78">
        <f t="shared" si="133"/>
        <v>0</v>
      </c>
      <c r="Q458" s="153">
        <f t="shared" si="134"/>
        <v>0</v>
      </c>
      <c r="R458" s="257"/>
    </row>
    <row r="459" spans="2:18" s="3" customFormat="1" ht="27.95" customHeight="1">
      <c r="B459" s="236"/>
      <c r="C459" s="241"/>
      <c r="D459" s="20"/>
      <c r="E459" s="21"/>
      <c r="F459" s="31"/>
      <c r="G459" s="14" t="s">
        <v>13</v>
      </c>
      <c r="H459" s="15">
        <v>0.4</v>
      </c>
      <c r="I459" s="16" t="s">
        <v>3226</v>
      </c>
      <c r="J459" s="13" t="s">
        <v>3392</v>
      </c>
      <c r="K459" s="16" t="s">
        <v>3227</v>
      </c>
      <c r="L459" s="66" t="s">
        <v>2795</v>
      </c>
      <c r="M459" s="85">
        <f t="shared" si="152"/>
        <v>2</v>
      </c>
      <c r="N459" s="15">
        <f t="shared" si="131"/>
        <v>0</v>
      </c>
      <c r="O459" s="78">
        <f t="shared" si="132"/>
        <v>0.8</v>
      </c>
      <c r="P459" s="78">
        <f t="shared" si="133"/>
        <v>0</v>
      </c>
      <c r="Q459" s="153">
        <f t="shared" si="134"/>
        <v>0</v>
      </c>
      <c r="R459" s="257"/>
    </row>
    <row r="460" spans="2:18" s="3" customFormat="1" ht="27.95" customHeight="1">
      <c r="B460" s="236"/>
      <c r="C460" s="241"/>
      <c r="D460" s="22"/>
      <c r="E460" s="23"/>
      <c r="F460" s="24"/>
      <c r="G460" s="14" t="s">
        <v>14</v>
      </c>
      <c r="H460" s="15">
        <v>0.2</v>
      </c>
      <c r="I460" s="16" t="s">
        <v>15</v>
      </c>
      <c r="J460" s="12" t="s">
        <v>210</v>
      </c>
      <c r="K460" s="16" t="s">
        <v>18</v>
      </c>
      <c r="L460" s="65" t="s">
        <v>21</v>
      </c>
      <c r="M460" s="85">
        <f t="shared" si="152"/>
        <v>2</v>
      </c>
      <c r="N460" s="15">
        <f t="shared" si="131"/>
        <v>0</v>
      </c>
      <c r="O460" s="78">
        <f t="shared" si="132"/>
        <v>0.4</v>
      </c>
      <c r="P460" s="78">
        <f t="shared" si="133"/>
        <v>0</v>
      </c>
      <c r="Q460" s="153">
        <f t="shared" si="134"/>
        <v>0</v>
      </c>
      <c r="R460" s="257"/>
    </row>
    <row r="461" spans="2:18" s="3" customFormat="1" ht="27.95" customHeight="1">
      <c r="B461" s="236"/>
      <c r="C461" s="241"/>
      <c r="D461" s="17" t="s">
        <v>3634</v>
      </c>
      <c r="E461" s="18" t="s">
        <v>22</v>
      </c>
      <c r="F461" s="19" t="s">
        <v>198</v>
      </c>
      <c r="G461" s="14" t="s">
        <v>12</v>
      </c>
      <c r="H461" s="15">
        <v>0.4</v>
      </c>
      <c r="I461" s="16" t="s">
        <v>15</v>
      </c>
      <c r="J461" s="12" t="s">
        <v>210</v>
      </c>
      <c r="K461" s="16" t="s">
        <v>18</v>
      </c>
      <c r="L461" s="65" t="s">
        <v>21</v>
      </c>
      <c r="M461" s="85">
        <v>2</v>
      </c>
      <c r="N461" s="15">
        <f t="shared" si="131"/>
        <v>0</v>
      </c>
      <c r="O461" s="78">
        <f t="shared" si="132"/>
        <v>0.8</v>
      </c>
      <c r="P461" s="78">
        <f t="shared" si="133"/>
        <v>0</v>
      </c>
      <c r="Q461" s="153">
        <f t="shared" si="134"/>
        <v>0</v>
      </c>
      <c r="R461" s="257"/>
    </row>
    <row r="462" spans="2:18" s="3" customFormat="1" ht="27.95" customHeight="1">
      <c r="B462" s="236"/>
      <c r="C462" s="241"/>
      <c r="D462" s="20"/>
      <c r="E462" s="21"/>
      <c r="F462" s="31"/>
      <c r="G462" s="14" t="s">
        <v>13</v>
      </c>
      <c r="H462" s="15">
        <v>0.4</v>
      </c>
      <c r="I462" s="16" t="s">
        <v>3226</v>
      </c>
      <c r="J462" s="13" t="s">
        <v>3392</v>
      </c>
      <c r="K462" s="16" t="s">
        <v>3227</v>
      </c>
      <c r="L462" s="66" t="s">
        <v>2795</v>
      </c>
      <c r="M462" s="85">
        <f t="shared" si="152"/>
        <v>2</v>
      </c>
      <c r="N462" s="15">
        <f t="shared" si="131"/>
        <v>0</v>
      </c>
      <c r="O462" s="78">
        <f t="shared" si="132"/>
        <v>0.8</v>
      </c>
      <c r="P462" s="78">
        <f t="shared" si="133"/>
        <v>0</v>
      </c>
      <c r="Q462" s="153">
        <f t="shared" si="134"/>
        <v>0</v>
      </c>
      <c r="R462" s="257"/>
    </row>
    <row r="463" spans="2:18" s="3" customFormat="1" ht="27.95" customHeight="1">
      <c r="B463" s="236"/>
      <c r="C463" s="241"/>
      <c r="D463" s="22"/>
      <c r="E463" s="23"/>
      <c r="F463" s="24"/>
      <c r="G463" s="14" t="s">
        <v>14</v>
      </c>
      <c r="H463" s="15">
        <v>0.2</v>
      </c>
      <c r="I463" s="16" t="s">
        <v>15</v>
      </c>
      <c r="J463" s="12" t="s">
        <v>210</v>
      </c>
      <c r="K463" s="16" t="s">
        <v>18</v>
      </c>
      <c r="L463" s="65" t="s">
        <v>21</v>
      </c>
      <c r="M463" s="85">
        <f t="shared" si="152"/>
        <v>2</v>
      </c>
      <c r="N463" s="15">
        <f t="shared" si="131"/>
        <v>0</v>
      </c>
      <c r="O463" s="78">
        <f t="shared" si="132"/>
        <v>0.4</v>
      </c>
      <c r="P463" s="78">
        <f t="shared" si="133"/>
        <v>0</v>
      </c>
      <c r="Q463" s="153">
        <f t="shared" si="134"/>
        <v>0</v>
      </c>
      <c r="R463" s="257"/>
    </row>
    <row r="464" spans="2:18" s="3" customFormat="1" ht="27.95" customHeight="1">
      <c r="B464" s="236"/>
      <c r="C464" s="241"/>
      <c r="D464" s="17" t="s">
        <v>3635</v>
      </c>
      <c r="E464" s="18" t="s">
        <v>22</v>
      </c>
      <c r="F464" s="19" t="s">
        <v>198</v>
      </c>
      <c r="G464" s="14" t="s">
        <v>12</v>
      </c>
      <c r="H464" s="15">
        <v>0.4</v>
      </c>
      <c r="I464" s="16" t="s">
        <v>15</v>
      </c>
      <c r="J464" s="12" t="s">
        <v>210</v>
      </c>
      <c r="K464" s="16" t="s">
        <v>18</v>
      </c>
      <c r="L464" s="65" t="s">
        <v>21</v>
      </c>
      <c r="M464" s="85">
        <v>2</v>
      </c>
      <c r="N464" s="15">
        <f t="shared" si="131"/>
        <v>0</v>
      </c>
      <c r="O464" s="78">
        <f t="shared" si="132"/>
        <v>0.8</v>
      </c>
      <c r="P464" s="78">
        <f t="shared" si="133"/>
        <v>0</v>
      </c>
      <c r="Q464" s="153">
        <f t="shared" si="134"/>
        <v>0</v>
      </c>
      <c r="R464" s="257"/>
    </row>
    <row r="465" spans="2:18" s="3" customFormat="1" ht="27.95" customHeight="1">
      <c r="B465" s="236"/>
      <c r="C465" s="241"/>
      <c r="D465" s="20"/>
      <c r="E465" s="21"/>
      <c r="F465" s="31"/>
      <c r="G465" s="14" t="s">
        <v>13</v>
      </c>
      <c r="H465" s="15">
        <v>0.4</v>
      </c>
      <c r="I465" s="16" t="s">
        <v>3226</v>
      </c>
      <c r="J465" s="13" t="s">
        <v>3392</v>
      </c>
      <c r="K465" s="16" t="s">
        <v>3227</v>
      </c>
      <c r="L465" s="66" t="s">
        <v>2795</v>
      </c>
      <c r="M465" s="85">
        <f t="shared" si="152"/>
        <v>2</v>
      </c>
      <c r="N465" s="15">
        <f t="shared" si="131"/>
        <v>0</v>
      </c>
      <c r="O465" s="78">
        <f t="shared" si="132"/>
        <v>0.8</v>
      </c>
      <c r="P465" s="78">
        <f t="shared" si="133"/>
        <v>0</v>
      </c>
      <c r="Q465" s="153">
        <f t="shared" si="134"/>
        <v>0</v>
      </c>
      <c r="R465" s="257"/>
    </row>
    <row r="466" spans="2:18" s="3" customFormat="1" ht="27.95" customHeight="1">
      <c r="B466" s="236"/>
      <c r="C466" s="241"/>
      <c r="D466" s="22"/>
      <c r="E466" s="23"/>
      <c r="F466" s="24"/>
      <c r="G466" s="14" t="s">
        <v>14</v>
      </c>
      <c r="H466" s="15">
        <v>0.2</v>
      </c>
      <c r="I466" s="16" t="s">
        <v>15</v>
      </c>
      <c r="J466" s="12" t="s">
        <v>210</v>
      </c>
      <c r="K466" s="16" t="s">
        <v>18</v>
      </c>
      <c r="L466" s="65" t="s">
        <v>21</v>
      </c>
      <c r="M466" s="85">
        <f t="shared" si="152"/>
        <v>2</v>
      </c>
      <c r="N466" s="15">
        <f t="shared" si="131"/>
        <v>0</v>
      </c>
      <c r="O466" s="78">
        <f t="shared" si="132"/>
        <v>0.4</v>
      </c>
      <c r="P466" s="78">
        <f t="shared" si="133"/>
        <v>0</v>
      </c>
      <c r="Q466" s="153">
        <f t="shared" si="134"/>
        <v>0</v>
      </c>
      <c r="R466" s="257"/>
    </row>
    <row r="467" spans="2:18" s="3" customFormat="1" ht="27.95" customHeight="1">
      <c r="B467" s="236"/>
      <c r="C467" s="241"/>
      <c r="D467" s="17" t="s">
        <v>3636</v>
      </c>
      <c r="E467" s="18" t="s">
        <v>22</v>
      </c>
      <c r="F467" s="19" t="s">
        <v>198</v>
      </c>
      <c r="G467" s="14" t="s">
        <v>12</v>
      </c>
      <c r="H467" s="15">
        <v>0.4</v>
      </c>
      <c r="I467" s="16" t="s">
        <v>15</v>
      </c>
      <c r="J467" s="12" t="s">
        <v>210</v>
      </c>
      <c r="K467" s="16" t="s">
        <v>18</v>
      </c>
      <c r="L467" s="65" t="s">
        <v>21</v>
      </c>
      <c r="M467" s="85">
        <v>2</v>
      </c>
      <c r="N467" s="15">
        <f t="shared" si="131"/>
        <v>0</v>
      </c>
      <c r="O467" s="78">
        <f t="shared" si="132"/>
        <v>0.8</v>
      </c>
      <c r="P467" s="78">
        <f t="shared" si="133"/>
        <v>0</v>
      </c>
      <c r="Q467" s="153">
        <f t="shared" si="134"/>
        <v>0</v>
      </c>
      <c r="R467" s="257"/>
    </row>
    <row r="468" spans="2:18" s="3" customFormat="1" ht="27.95" customHeight="1">
      <c r="B468" s="236"/>
      <c r="C468" s="241"/>
      <c r="D468" s="20"/>
      <c r="E468" s="21"/>
      <c r="F468" s="31"/>
      <c r="G468" s="14" t="s">
        <v>13</v>
      </c>
      <c r="H468" s="15">
        <v>0.4</v>
      </c>
      <c r="I468" s="275" t="s">
        <v>3231</v>
      </c>
      <c r="J468" s="277" t="s">
        <v>3638</v>
      </c>
      <c r="K468" s="286" t="s">
        <v>28</v>
      </c>
      <c r="L468" s="277" t="s">
        <v>3453</v>
      </c>
      <c r="M468" s="292">
        <f t="shared" si="152"/>
        <v>2</v>
      </c>
      <c r="N468" s="266">
        <f t="shared" si="131"/>
        <v>0.99</v>
      </c>
      <c r="O468" s="297">
        <f t="shared" si="132"/>
        <v>0</v>
      </c>
      <c r="P468" s="297">
        <f t="shared" si="133"/>
        <v>0.79200000000000004</v>
      </c>
      <c r="Q468" s="298">
        <f t="shared" si="134"/>
        <v>8.0000000000000071E-3</v>
      </c>
      <c r="R468" s="257"/>
    </row>
    <row r="469" spans="2:18" s="3" customFormat="1" ht="27.95" customHeight="1">
      <c r="B469" s="236"/>
      <c r="C469" s="241"/>
      <c r="D469" s="22"/>
      <c r="E469" s="23"/>
      <c r="F469" s="24"/>
      <c r="G469" s="14" t="s">
        <v>14</v>
      </c>
      <c r="H469" s="15">
        <v>0.2</v>
      </c>
      <c r="I469" s="16" t="s">
        <v>15</v>
      </c>
      <c r="J469" s="12" t="s">
        <v>210</v>
      </c>
      <c r="K469" s="16" t="s">
        <v>18</v>
      </c>
      <c r="L469" s="65" t="s">
        <v>21</v>
      </c>
      <c r="M469" s="85">
        <f t="shared" si="152"/>
        <v>2</v>
      </c>
      <c r="N469" s="15">
        <f t="shared" si="131"/>
        <v>0</v>
      </c>
      <c r="O469" s="78">
        <f t="shared" si="132"/>
        <v>0.4</v>
      </c>
      <c r="P469" s="78">
        <f t="shared" si="133"/>
        <v>0</v>
      </c>
      <c r="Q469" s="153">
        <f t="shared" si="134"/>
        <v>0</v>
      </c>
      <c r="R469" s="257"/>
    </row>
    <row r="470" spans="2:18" s="3" customFormat="1" ht="27.95" customHeight="1">
      <c r="B470" s="236"/>
      <c r="C470" s="241"/>
      <c r="D470" s="17" t="s">
        <v>3637</v>
      </c>
      <c r="E470" s="44" t="s">
        <v>3396</v>
      </c>
      <c r="F470" s="19" t="s">
        <v>3397</v>
      </c>
      <c r="G470" s="163" t="s">
        <v>232</v>
      </c>
      <c r="H470" s="15">
        <v>0.2</v>
      </c>
      <c r="I470" s="165" t="s">
        <v>19</v>
      </c>
      <c r="J470" s="13" t="s">
        <v>3392</v>
      </c>
      <c r="K470" s="165" t="s">
        <v>28</v>
      </c>
      <c r="L470" s="65" t="s">
        <v>21</v>
      </c>
      <c r="M470" s="85">
        <v>0.1</v>
      </c>
      <c r="N470" s="15">
        <f>IF(K470="Detected", 0.9,0)</f>
        <v>0.9</v>
      </c>
      <c r="O470" s="78">
        <f t="shared" si="132"/>
        <v>2.0000000000000004E-2</v>
      </c>
      <c r="P470" s="78">
        <f t="shared" si="133"/>
        <v>0</v>
      </c>
      <c r="Q470" s="153">
        <f t="shared" si="134"/>
        <v>0</v>
      </c>
      <c r="R470" s="557" t="s">
        <v>2024</v>
      </c>
    </row>
    <row r="471" spans="2:18" s="3" customFormat="1" ht="27.95" customHeight="1">
      <c r="B471" s="236"/>
      <c r="C471" s="241"/>
      <c r="D471" s="20"/>
      <c r="E471" s="21"/>
      <c r="F471" s="31"/>
      <c r="G471" s="163" t="s">
        <v>233</v>
      </c>
      <c r="H471" s="15">
        <v>0.2</v>
      </c>
      <c r="I471" s="165" t="s">
        <v>2779</v>
      </c>
      <c r="J471" s="13" t="s">
        <v>3392</v>
      </c>
      <c r="K471" s="165" t="s">
        <v>28</v>
      </c>
      <c r="L471" s="65" t="s">
        <v>21</v>
      </c>
      <c r="M471" s="85">
        <f>M470</f>
        <v>0.1</v>
      </c>
      <c r="N471" s="15">
        <f>IF(K471="Detected", 0.9,0)</f>
        <v>0.9</v>
      </c>
      <c r="O471" s="78">
        <f t="shared" si="132"/>
        <v>2.0000000000000004E-2</v>
      </c>
      <c r="P471" s="78">
        <f t="shared" si="133"/>
        <v>0</v>
      </c>
      <c r="Q471" s="153">
        <f t="shared" si="134"/>
        <v>0</v>
      </c>
      <c r="R471" s="558"/>
    </row>
    <row r="472" spans="2:18" s="3" customFormat="1" ht="27.95" customHeight="1">
      <c r="B472" s="236"/>
      <c r="C472" s="241"/>
      <c r="D472" s="20"/>
      <c r="E472" s="21"/>
      <c r="F472" s="31"/>
      <c r="G472" s="163" t="s">
        <v>230</v>
      </c>
      <c r="H472" s="15">
        <v>0.2</v>
      </c>
      <c r="I472" s="16" t="s">
        <v>3226</v>
      </c>
      <c r="J472" s="13" t="s">
        <v>3392</v>
      </c>
      <c r="K472" s="165" t="s">
        <v>28</v>
      </c>
      <c r="L472" s="65" t="s">
        <v>21</v>
      </c>
      <c r="M472" s="85">
        <f>M471</f>
        <v>0.1</v>
      </c>
      <c r="N472" s="15">
        <f>IF(K472="Detected", 0.9,0)</f>
        <v>0.9</v>
      </c>
      <c r="O472" s="78">
        <f t="shared" si="132"/>
        <v>2.0000000000000004E-2</v>
      </c>
      <c r="P472" s="78">
        <f t="shared" si="133"/>
        <v>0</v>
      </c>
      <c r="Q472" s="153">
        <f t="shared" si="134"/>
        <v>0</v>
      </c>
      <c r="R472" s="558"/>
    </row>
    <row r="473" spans="2:18" s="3" customFormat="1" ht="27.95" customHeight="1">
      <c r="B473" s="236"/>
      <c r="C473" s="241"/>
      <c r="D473" s="20"/>
      <c r="E473" s="21"/>
      <c r="F473" s="31"/>
      <c r="G473" s="163" t="s">
        <v>231</v>
      </c>
      <c r="H473" s="15">
        <v>0.2</v>
      </c>
      <c r="I473" s="16" t="s">
        <v>3226</v>
      </c>
      <c r="J473" s="13" t="s">
        <v>3392</v>
      </c>
      <c r="K473" s="165" t="s">
        <v>28</v>
      </c>
      <c r="L473" s="65" t="s">
        <v>21</v>
      </c>
      <c r="M473" s="85">
        <f>M472</f>
        <v>0.1</v>
      </c>
      <c r="N473" s="15">
        <f>IF(K473="Detected", 0.9,0)</f>
        <v>0.9</v>
      </c>
      <c r="O473" s="78">
        <f t="shared" si="132"/>
        <v>2.0000000000000004E-2</v>
      </c>
      <c r="P473" s="78">
        <f t="shared" si="133"/>
        <v>0</v>
      </c>
      <c r="Q473" s="153">
        <f t="shared" si="134"/>
        <v>0</v>
      </c>
      <c r="R473" s="558"/>
    </row>
    <row r="474" spans="2:18" s="3" customFormat="1" ht="39.950000000000003" customHeight="1">
      <c r="B474" s="236"/>
      <c r="C474" s="241"/>
      <c r="D474" s="22"/>
      <c r="E474" s="23"/>
      <c r="F474" s="24"/>
      <c r="G474" s="168" t="s">
        <v>234</v>
      </c>
      <c r="H474" s="15">
        <v>0.2</v>
      </c>
      <c r="I474" s="16" t="s">
        <v>3226</v>
      </c>
      <c r="J474" s="13" t="s">
        <v>3392</v>
      </c>
      <c r="K474" s="165" t="s">
        <v>28</v>
      </c>
      <c r="L474" s="65" t="s">
        <v>21</v>
      </c>
      <c r="M474" s="85">
        <f>M473</f>
        <v>0.1</v>
      </c>
      <c r="N474" s="15">
        <f>IF(K474="Detected", 0.9,0)</f>
        <v>0.9</v>
      </c>
      <c r="O474" s="78">
        <f t="shared" si="132"/>
        <v>2.0000000000000004E-2</v>
      </c>
      <c r="P474" s="78">
        <f t="shared" si="133"/>
        <v>0</v>
      </c>
      <c r="Q474" s="153">
        <f t="shared" si="134"/>
        <v>0</v>
      </c>
      <c r="R474" s="558"/>
    </row>
    <row r="475" spans="2:18" s="3" customFormat="1" ht="27.95" customHeight="1">
      <c r="B475" s="236"/>
      <c r="C475" s="241"/>
      <c r="D475" s="17" t="s">
        <v>3398</v>
      </c>
      <c r="E475" s="18" t="s">
        <v>97</v>
      </c>
      <c r="F475" s="19" t="s">
        <v>3399</v>
      </c>
      <c r="G475" s="163" t="s">
        <v>12</v>
      </c>
      <c r="H475" s="15">
        <v>0.8</v>
      </c>
      <c r="I475" s="16" t="s">
        <v>19</v>
      </c>
      <c r="J475" s="13" t="s">
        <v>3392</v>
      </c>
      <c r="K475" s="165" t="s">
        <v>28</v>
      </c>
      <c r="L475" s="13" t="s">
        <v>3334</v>
      </c>
      <c r="M475" s="85">
        <v>3</v>
      </c>
      <c r="N475" s="15">
        <f t="shared" si="131"/>
        <v>0.99</v>
      </c>
      <c r="O475" s="78">
        <f t="shared" si="132"/>
        <v>2.4000000000000004</v>
      </c>
      <c r="P475" s="78">
        <f t="shared" si="133"/>
        <v>0</v>
      </c>
      <c r="Q475" s="153">
        <f t="shared" si="134"/>
        <v>0</v>
      </c>
      <c r="R475" s="299"/>
    </row>
    <row r="476" spans="2:18" s="3" customFormat="1" ht="27.95" customHeight="1">
      <c r="B476" s="236"/>
      <c r="C476" s="241"/>
      <c r="D476" s="20"/>
      <c r="E476" s="21"/>
      <c r="F476" s="31"/>
      <c r="G476" s="163" t="s">
        <v>13</v>
      </c>
      <c r="H476" s="15">
        <v>0.1</v>
      </c>
      <c r="I476" s="16" t="s">
        <v>19</v>
      </c>
      <c r="J476" s="13" t="s">
        <v>210</v>
      </c>
      <c r="K476" s="165" t="s">
        <v>18</v>
      </c>
      <c r="L476" s="66" t="s">
        <v>109</v>
      </c>
      <c r="M476" s="85">
        <f>M475</f>
        <v>3</v>
      </c>
      <c r="N476" s="15">
        <f t="shared" si="131"/>
        <v>0</v>
      </c>
      <c r="O476" s="78">
        <f t="shared" si="132"/>
        <v>0.30000000000000004</v>
      </c>
      <c r="P476" s="78">
        <f t="shared" si="133"/>
        <v>0</v>
      </c>
      <c r="Q476" s="153">
        <f t="shared" si="134"/>
        <v>0</v>
      </c>
      <c r="R476" s="257"/>
    </row>
    <row r="477" spans="2:18" s="3" customFormat="1" ht="27.95" customHeight="1">
      <c r="B477" s="236"/>
      <c r="C477" s="241"/>
      <c r="D477" s="20"/>
      <c r="E477" s="21"/>
      <c r="F477" s="31"/>
      <c r="G477" s="163" t="s">
        <v>55</v>
      </c>
      <c r="H477" s="15">
        <v>0.1</v>
      </c>
      <c r="I477" s="16" t="s">
        <v>19</v>
      </c>
      <c r="J477" s="13" t="s">
        <v>2788</v>
      </c>
      <c r="K477" s="165" t="s">
        <v>18</v>
      </c>
      <c r="L477" s="66" t="s">
        <v>109</v>
      </c>
      <c r="M477" s="85">
        <f>M476</f>
        <v>3</v>
      </c>
      <c r="N477" s="15">
        <f t="shared" si="131"/>
        <v>0</v>
      </c>
      <c r="O477" s="78">
        <f t="shared" si="132"/>
        <v>0.30000000000000004</v>
      </c>
      <c r="P477" s="78">
        <f t="shared" si="133"/>
        <v>0</v>
      </c>
      <c r="Q477" s="153">
        <f t="shared" si="134"/>
        <v>0</v>
      </c>
      <c r="R477" s="257"/>
    </row>
    <row r="478" spans="2:18" s="3" customFormat="1" ht="27.95" customHeight="1">
      <c r="B478" s="236"/>
      <c r="C478" s="241"/>
      <c r="D478" s="17" t="s">
        <v>3639</v>
      </c>
      <c r="E478" s="18" t="s">
        <v>3371</v>
      </c>
      <c r="F478" s="300" t="s">
        <v>3401</v>
      </c>
      <c r="G478" s="268" t="s">
        <v>3372</v>
      </c>
      <c r="H478" s="164">
        <v>0.1</v>
      </c>
      <c r="I478" s="165" t="s">
        <v>2780</v>
      </c>
      <c r="J478" s="13" t="s">
        <v>3392</v>
      </c>
      <c r="K478" s="165" t="s">
        <v>3227</v>
      </c>
      <c r="L478" s="166" t="s">
        <v>2794</v>
      </c>
      <c r="M478" s="294">
        <v>0.15</v>
      </c>
      <c r="N478" s="164">
        <v>0.99</v>
      </c>
      <c r="O478" s="167">
        <f>IF(I478="Safe", M478*H478,0)</f>
        <v>1.4999999999999999E-2</v>
      </c>
      <c r="P478" s="167">
        <f>IF(I478="Dangerous",M478*H478*N478,0)</f>
        <v>0</v>
      </c>
      <c r="Q478" s="295">
        <f>IF(P478=0,0,M478*H478*(1-N478))</f>
        <v>0</v>
      </c>
      <c r="R478" s="257"/>
    </row>
    <row r="479" spans="2:18" s="3" customFormat="1" ht="39.950000000000003" customHeight="1">
      <c r="B479" s="236"/>
      <c r="C479" s="241"/>
      <c r="D479" s="20"/>
      <c r="E479" s="21"/>
      <c r="F479" s="31"/>
      <c r="G479" s="168" t="s">
        <v>1642</v>
      </c>
      <c r="H479" s="164">
        <v>0.1</v>
      </c>
      <c r="I479" s="165" t="s">
        <v>19</v>
      </c>
      <c r="J479" s="13" t="s">
        <v>3392</v>
      </c>
      <c r="K479" s="165" t="s">
        <v>2789</v>
      </c>
      <c r="L479" s="166" t="s">
        <v>2794</v>
      </c>
      <c r="M479" s="294">
        <f>M478</f>
        <v>0.15</v>
      </c>
      <c r="N479" s="164">
        <v>0.99</v>
      </c>
      <c r="O479" s="167">
        <f>IF(I479="Safe", M479*H479,0)</f>
        <v>1.4999999999999999E-2</v>
      </c>
      <c r="P479" s="167">
        <f>IF(I479="Dangerous",M479*H479*N479,0)</f>
        <v>0</v>
      </c>
      <c r="Q479" s="295">
        <f>IF(P479=0,0,M479*H479*(1-N479))</f>
        <v>0</v>
      </c>
      <c r="R479" s="257"/>
    </row>
    <row r="480" spans="2:18" s="3" customFormat="1" ht="27.95" customHeight="1">
      <c r="B480" s="236"/>
      <c r="C480" s="241"/>
      <c r="D480" s="20"/>
      <c r="E480" s="21"/>
      <c r="F480" s="31"/>
      <c r="G480" s="168" t="s">
        <v>3373</v>
      </c>
      <c r="H480" s="164">
        <v>0.8</v>
      </c>
      <c r="I480" s="165" t="s">
        <v>3226</v>
      </c>
      <c r="J480" s="13" t="s">
        <v>3392</v>
      </c>
      <c r="K480" s="165" t="s">
        <v>3375</v>
      </c>
      <c r="L480" s="166" t="s">
        <v>3334</v>
      </c>
      <c r="M480" s="294">
        <f>M478</f>
        <v>0.15</v>
      </c>
      <c r="N480" s="164">
        <v>0.99</v>
      </c>
      <c r="O480" s="167">
        <f>IF(I480="Safe", M480*H480,0)</f>
        <v>0.12</v>
      </c>
      <c r="P480" s="167">
        <f>IF(I480="Dangerous",M480*H480*N480,0)</f>
        <v>0</v>
      </c>
      <c r="Q480" s="295">
        <f>IF(P480=0,0,M480*H480*(1-N480))</f>
        <v>0</v>
      </c>
      <c r="R480" s="257"/>
    </row>
    <row r="481" spans="2:18" s="3" customFormat="1" ht="27.95" customHeight="1">
      <c r="B481" s="236"/>
      <c r="C481" s="293" t="s">
        <v>3640</v>
      </c>
      <c r="D481" s="17" t="s">
        <v>3641</v>
      </c>
      <c r="E481" s="18" t="s">
        <v>97</v>
      </c>
      <c r="F481" s="19" t="s">
        <v>3399</v>
      </c>
      <c r="G481" s="163" t="s">
        <v>12</v>
      </c>
      <c r="H481" s="15">
        <v>0.8</v>
      </c>
      <c r="I481" s="16" t="s">
        <v>19</v>
      </c>
      <c r="J481" s="13" t="s">
        <v>3648</v>
      </c>
      <c r="K481" s="165" t="s">
        <v>28</v>
      </c>
      <c r="L481" s="13" t="s">
        <v>3334</v>
      </c>
      <c r="M481" s="85">
        <v>3</v>
      </c>
      <c r="N481" s="15">
        <f t="shared" ref="N481:N483" si="153">IF(K481="Detected", 0.99,0)</f>
        <v>0.99</v>
      </c>
      <c r="O481" s="78">
        <f t="shared" ref="O481:O483" si="154">IF(I481="Safe", M481*H481,0)</f>
        <v>2.4000000000000004</v>
      </c>
      <c r="P481" s="78">
        <f t="shared" ref="P481:P483" si="155">IF(I481="Dangerous",M481*H481*N481,0)</f>
        <v>0</v>
      </c>
      <c r="Q481" s="153">
        <f t="shared" ref="Q481:Q483" si="156">IF(P481=0,0,M481*H481*(1-N481))</f>
        <v>0</v>
      </c>
      <c r="R481" s="257"/>
    </row>
    <row r="482" spans="2:18" s="3" customFormat="1" ht="27.95" customHeight="1">
      <c r="B482" s="236"/>
      <c r="C482" s="241"/>
      <c r="D482" s="20"/>
      <c r="E482" s="21"/>
      <c r="F482" s="31"/>
      <c r="G482" s="163" t="s">
        <v>13</v>
      </c>
      <c r="H482" s="15">
        <v>0.1</v>
      </c>
      <c r="I482" s="16" t="s">
        <v>19</v>
      </c>
      <c r="J482" s="13" t="s">
        <v>210</v>
      </c>
      <c r="K482" s="165" t="s">
        <v>18</v>
      </c>
      <c r="L482" s="66" t="s">
        <v>109</v>
      </c>
      <c r="M482" s="85">
        <f>M481</f>
        <v>3</v>
      </c>
      <c r="N482" s="15">
        <f t="shared" si="153"/>
        <v>0</v>
      </c>
      <c r="O482" s="78">
        <f t="shared" si="154"/>
        <v>0.30000000000000004</v>
      </c>
      <c r="P482" s="78">
        <f t="shared" si="155"/>
        <v>0</v>
      </c>
      <c r="Q482" s="153">
        <f t="shared" si="156"/>
        <v>0</v>
      </c>
      <c r="R482" s="257"/>
    </row>
    <row r="483" spans="2:18" s="3" customFormat="1" ht="27.95" customHeight="1">
      <c r="B483" s="236"/>
      <c r="C483" s="241"/>
      <c r="D483" s="20"/>
      <c r="E483" s="21"/>
      <c r="F483" s="31"/>
      <c r="G483" s="163" t="s">
        <v>55</v>
      </c>
      <c r="H483" s="15">
        <v>0.1</v>
      </c>
      <c r="I483" s="16" t="s">
        <v>19</v>
      </c>
      <c r="J483" s="13" t="s">
        <v>2788</v>
      </c>
      <c r="K483" s="165" t="s">
        <v>18</v>
      </c>
      <c r="L483" s="66" t="s">
        <v>109</v>
      </c>
      <c r="M483" s="85">
        <f>M482</f>
        <v>3</v>
      </c>
      <c r="N483" s="15">
        <f t="shared" si="153"/>
        <v>0</v>
      </c>
      <c r="O483" s="78">
        <f t="shared" si="154"/>
        <v>0.30000000000000004</v>
      </c>
      <c r="P483" s="78">
        <f t="shared" si="155"/>
        <v>0</v>
      </c>
      <c r="Q483" s="153">
        <f t="shared" si="156"/>
        <v>0</v>
      </c>
      <c r="R483" s="257"/>
    </row>
    <row r="484" spans="2:18" s="3" customFormat="1" ht="27.95" customHeight="1">
      <c r="B484" s="236"/>
      <c r="C484" s="241"/>
      <c r="D484" s="17" t="s">
        <v>3642</v>
      </c>
      <c r="E484" s="18" t="s">
        <v>3371</v>
      </c>
      <c r="F484" s="300" t="s">
        <v>3643</v>
      </c>
      <c r="G484" s="268" t="s">
        <v>3372</v>
      </c>
      <c r="H484" s="164">
        <v>0.1</v>
      </c>
      <c r="I484" s="165" t="s">
        <v>2780</v>
      </c>
      <c r="J484" s="13" t="s">
        <v>3648</v>
      </c>
      <c r="K484" s="165" t="s">
        <v>3227</v>
      </c>
      <c r="L484" s="166" t="s">
        <v>2794</v>
      </c>
      <c r="M484" s="294">
        <v>0.15</v>
      </c>
      <c r="N484" s="164">
        <v>0.99</v>
      </c>
      <c r="O484" s="167">
        <f>IF(I484="Safe", M484*H484,0)</f>
        <v>1.4999999999999999E-2</v>
      </c>
      <c r="P484" s="167">
        <f>IF(I484="Dangerous",M484*H484*N484,0)</f>
        <v>0</v>
      </c>
      <c r="Q484" s="295">
        <f>IF(P484=0,0,M484*H484*(1-N484))</f>
        <v>0</v>
      </c>
      <c r="R484" s="257"/>
    </row>
    <row r="485" spans="2:18" s="3" customFormat="1" ht="39.950000000000003" customHeight="1">
      <c r="B485" s="236"/>
      <c r="C485" s="241"/>
      <c r="D485" s="20"/>
      <c r="E485" s="21"/>
      <c r="F485" s="31"/>
      <c r="G485" s="168" t="s">
        <v>1642</v>
      </c>
      <c r="H485" s="164">
        <v>0.1</v>
      </c>
      <c r="I485" s="165" t="s">
        <v>19</v>
      </c>
      <c r="J485" s="13" t="s">
        <v>3648</v>
      </c>
      <c r="K485" s="165" t="s">
        <v>2789</v>
      </c>
      <c r="L485" s="166" t="s">
        <v>2794</v>
      </c>
      <c r="M485" s="294">
        <f>M484</f>
        <v>0.15</v>
      </c>
      <c r="N485" s="164">
        <v>0.99</v>
      </c>
      <c r="O485" s="167">
        <f>IF(I485="Safe", M485*H485,0)</f>
        <v>1.4999999999999999E-2</v>
      </c>
      <c r="P485" s="167">
        <f>IF(I485="Dangerous",M485*H485*N485,0)</f>
        <v>0</v>
      </c>
      <c r="Q485" s="295">
        <f>IF(P485=0,0,M485*H485*(1-N485))</f>
        <v>0</v>
      </c>
      <c r="R485" s="257"/>
    </row>
    <row r="486" spans="2:18" s="3" customFormat="1" ht="27.95" customHeight="1">
      <c r="B486" s="236"/>
      <c r="C486" s="241"/>
      <c r="D486" s="20"/>
      <c r="E486" s="21"/>
      <c r="F486" s="31"/>
      <c r="G486" s="168" t="s">
        <v>3373</v>
      </c>
      <c r="H486" s="164">
        <v>0.8</v>
      </c>
      <c r="I486" s="165" t="s">
        <v>3226</v>
      </c>
      <c r="J486" s="13" t="s">
        <v>3648</v>
      </c>
      <c r="K486" s="165" t="s">
        <v>3375</v>
      </c>
      <c r="L486" s="166" t="s">
        <v>3334</v>
      </c>
      <c r="M486" s="294">
        <f>M484</f>
        <v>0.15</v>
      </c>
      <c r="N486" s="164">
        <v>0.99</v>
      </c>
      <c r="O486" s="167">
        <f>IF(I486="Safe", M486*H486,0)</f>
        <v>0.12</v>
      </c>
      <c r="P486" s="167">
        <f>IF(I486="Dangerous",M486*H486*N486,0)</f>
        <v>0</v>
      </c>
      <c r="Q486" s="295">
        <f>IF(P486=0,0,M486*H486*(1-N486))</f>
        <v>0</v>
      </c>
      <c r="R486" s="257"/>
    </row>
    <row r="487" spans="2:18" s="3" customFormat="1" ht="27.95" customHeight="1">
      <c r="B487" s="236"/>
      <c r="C487" s="241"/>
      <c r="D487" s="17" t="s">
        <v>3644</v>
      </c>
      <c r="E487" s="18" t="s">
        <v>97</v>
      </c>
      <c r="F487" s="19" t="s">
        <v>3647</v>
      </c>
      <c r="G487" s="163" t="s">
        <v>12</v>
      </c>
      <c r="H487" s="15">
        <v>0.8</v>
      </c>
      <c r="I487" s="16" t="s">
        <v>19</v>
      </c>
      <c r="J487" s="13" t="s">
        <v>3648</v>
      </c>
      <c r="K487" s="165" t="s">
        <v>28</v>
      </c>
      <c r="L487" s="13" t="s">
        <v>3334</v>
      </c>
      <c r="M487" s="85">
        <v>3</v>
      </c>
      <c r="N487" s="15">
        <f t="shared" ref="N487:N501" si="157">IF(K487="Detected", 0.99,0)</f>
        <v>0.99</v>
      </c>
      <c r="O487" s="78">
        <f t="shared" ref="O487:O501" si="158">IF(I487="Safe", M487*H487,0)</f>
        <v>2.4000000000000004</v>
      </c>
      <c r="P487" s="78">
        <f t="shared" ref="P487:P501" si="159">IF(I487="Dangerous",M487*H487*N487,0)</f>
        <v>0</v>
      </c>
      <c r="Q487" s="153">
        <f t="shared" ref="Q487:Q501" si="160">IF(P487=0,0,M487*H487*(1-N487))</f>
        <v>0</v>
      </c>
      <c r="R487" s="257"/>
    </row>
    <row r="488" spans="2:18" s="3" customFormat="1" ht="27.95" customHeight="1">
      <c r="B488" s="236"/>
      <c r="C488" s="241"/>
      <c r="D488" s="20"/>
      <c r="E488" s="21"/>
      <c r="F488" s="31"/>
      <c r="G488" s="163" t="s">
        <v>13</v>
      </c>
      <c r="H488" s="15">
        <v>0.1</v>
      </c>
      <c r="I488" s="16" t="s">
        <v>19</v>
      </c>
      <c r="J488" s="13" t="s">
        <v>210</v>
      </c>
      <c r="K488" s="165" t="s">
        <v>18</v>
      </c>
      <c r="L488" s="66" t="s">
        <v>109</v>
      </c>
      <c r="M488" s="85">
        <f>M487</f>
        <v>3</v>
      </c>
      <c r="N488" s="15">
        <f t="shared" si="157"/>
        <v>0</v>
      </c>
      <c r="O488" s="78">
        <f t="shared" si="158"/>
        <v>0.30000000000000004</v>
      </c>
      <c r="P488" s="78">
        <f t="shared" si="159"/>
        <v>0</v>
      </c>
      <c r="Q488" s="153">
        <f t="shared" si="160"/>
        <v>0</v>
      </c>
      <c r="R488" s="257"/>
    </row>
    <row r="489" spans="2:18" s="3" customFormat="1" ht="27.95" customHeight="1">
      <c r="B489" s="236"/>
      <c r="C489" s="241"/>
      <c r="D489" s="20"/>
      <c r="E489" s="21"/>
      <c r="F489" s="31"/>
      <c r="G489" s="163" t="s">
        <v>55</v>
      </c>
      <c r="H489" s="15">
        <v>0.1</v>
      </c>
      <c r="I489" s="16" t="s">
        <v>19</v>
      </c>
      <c r="J489" s="13" t="s">
        <v>2788</v>
      </c>
      <c r="K489" s="165" t="s">
        <v>18</v>
      </c>
      <c r="L489" s="66" t="s">
        <v>109</v>
      </c>
      <c r="M489" s="85">
        <f>M488</f>
        <v>3</v>
      </c>
      <c r="N489" s="15">
        <f t="shared" si="157"/>
        <v>0</v>
      </c>
      <c r="O489" s="78">
        <f t="shared" si="158"/>
        <v>0.30000000000000004</v>
      </c>
      <c r="P489" s="78">
        <f t="shared" si="159"/>
        <v>0</v>
      </c>
      <c r="Q489" s="153">
        <f t="shared" si="160"/>
        <v>0</v>
      </c>
      <c r="R489" s="257"/>
    </row>
    <row r="490" spans="2:18" s="3" customFormat="1" ht="27.95" customHeight="1">
      <c r="B490" s="236"/>
      <c r="C490" s="241"/>
      <c r="D490" s="17" t="s">
        <v>3645</v>
      </c>
      <c r="E490" s="18" t="s">
        <v>97</v>
      </c>
      <c r="F490" s="19" t="s">
        <v>3399</v>
      </c>
      <c r="G490" s="163" t="s">
        <v>12</v>
      </c>
      <c r="H490" s="15">
        <v>0.8</v>
      </c>
      <c r="I490" s="16" t="s">
        <v>19</v>
      </c>
      <c r="J490" s="13" t="s">
        <v>3648</v>
      </c>
      <c r="K490" s="165" t="s">
        <v>28</v>
      </c>
      <c r="L490" s="13" t="s">
        <v>3334</v>
      </c>
      <c r="M490" s="85">
        <v>3</v>
      </c>
      <c r="N490" s="15">
        <f t="shared" si="157"/>
        <v>0.99</v>
      </c>
      <c r="O490" s="78">
        <f t="shared" si="158"/>
        <v>2.4000000000000004</v>
      </c>
      <c r="P490" s="78">
        <f t="shared" si="159"/>
        <v>0</v>
      </c>
      <c r="Q490" s="153">
        <f t="shared" si="160"/>
        <v>0</v>
      </c>
      <c r="R490" s="257"/>
    </row>
    <row r="491" spans="2:18" s="3" customFormat="1" ht="27.95" customHeight="1">
      <c r="B491" s="236"/>
      <c r="C491" s="241"/>
      <c r="D491" s="20"/>
      <c r="E491" s="21"/>
      <c r="F491" s="31"/>
      <c r="G491" s="163" t="s">
        <v>13</v>
      </c>
      <c r="H491" s="15">
        <v>0.1</v>
      </c>
      <c r="I491" s="16" t="s">
        <v>19</v>
      </c>
      <c r="J491" s="13" t="s">
        <v>210</v>
      </c>
      <c r="K491" s="165" t="s">
        <v>18</v>
      </c>
      <c r="L491" s="66" t="s">
        <v>109</v>
      </c>
      <c r="M491" s="85">
        <f>M490</f>
        <v>3</v>
      </c>
      <c r="N491" s="15">
        <f t="shared" si="157"/>
        <v>0</v>
      </c>
      <c r="O491" s="78">
        <f t="shared" si="158"/>
        <v>0.30000000000000004</v>
      </c>
      <c r="P491" s="78">
        <f t="shared" si="159"/>
        <v>0</v>
      </c>
      <c r="Q491" s="153">
        <f t="shared" si="160"/>
        <v>0</v>
      </c>
      <c r="R491" s="257"/>
    </row>
    <row r="492" spans="2:18" s="3" customFormat="1" ht="27.95" customHeight="1">
      <c r="B492" s="236"/>
      <c r="C492" s="241"/>
      <c r="D492" s="20"/>
      <c r="E492" s="21"/>
      <c r="F492" s="31"/>
      <c r="G492" s="163" t="s">
        <v>55</v>
      </c>
      <c r="H492" s="15">
        <v>0.1</v>
      </c>
      <c r="I492" s="16" t="s">
        <v>19</v>
      </c>
      <c r="J492" s="13" t="s">
        <v>2788</v>
      </c>
      <c r="K492" s="165" t="s">
        <v>18</v>
      </c>
      <c r="L492" s="66" t="s">
        <v>109</v>
      </c>
      <c r="M492" s="85">
        <f>M491</f>
        <v>3</v>
      </c>
      <c r="N492" s="15">
        <f t="shared" si="157"/>
        <v>0</v>
      </c>
      <c r="O492" s="78">
        <f t="shared" si="158"/>
        <v>0.30000000000000004</v>
      </c>
      <c r="P492" s="78">
        <f t="shared" si="159"/>
        <v>0</v>
      </c>
      <c r="Q492" s="153">
        <f t="shared" si="160"/>
        <v>0</v>
      </c>
      <c r="R492" s="257"/>
    </row>
    <row r="493" spans="2:18" s="3" customFormat="1" ht="27.95" customHeight="1">
      <c r="B493" s="236"/>
      <c r="C493" s="241"/>
      <c r="D493" s="17" t="s">
        <v>3646</v>
      </c>
      <c r="E493" s="18" t="s">
        <v>97</v>
      </c>
      <c r="F493" s="19" t="s">
        <v>3647</v>
      </c>
      <c r="G493" s="163" t="s">
        <v>12</v>
      </c>
      <c r="H493" s="15">
        <v>0.8</v>
      </c>
      <c r="I493" s="16" t="s">
        <v>19</v>
      </c>
      <c r="J493" s="13" t="s">
        <v>3648</v>
      </c>
      <c r="K493" s="165" t="s">
        <v>28</v>
      </c>
      <c r="L493" s="13" t="s">
        <v>3334</v>
      </c>
      <c r="M493" s="85">
        <v>3</v>
      </c>
      <c r="N493" s="15">
        <f t="shared" si="157"/>
        <v>0.99</v>
      </c>
      <c r="O493" s="78">
        <f t="shared" si="158"/>
        <v>2.4000000000000004</v>
      </c>
      <c r="P493" s="78">
        <f t="shared" si="159"/>
        <v>0</v>
      </c>
      <c r="Q493" s="153">
        <f t="shared" si="160"/>
        <v>0</v>
      </c>
      <c r="R493" s="257"/>
    </row>
    <row r="494" spans="2:18" s="3" customFormat="1" ht="27.95" customHeight="1">
      <c r="B494" s="236"/>
      <c r="C494" s="241"/>
      <c r="D494" s="20"/>
      <c r="E494" s="21"/>
      <c r="F494" s="31"/>
      <c r="G494" s="163" t="s">
        <v>13</v>
      </c>
      <c r="H494" s="15">
        <v>0.1</v>
      </c>
      <c r="I494" s="16" t="s">
        <v>19</v>
      </c>
      <c r="J494" s="13" t="s">
        <v>210</v>
      </c>
      <c r="K494" s="165" t="s">
        <v>18</v>
      </c>
      <c r="L494" s="66" t="s">
        <v>109</v>
      </c>
      <c r="M494" s="85">
        <f>M493</f>
        <v>3</v>
      </c>
      <c r="N494" s="15">
        <f t="shared" si="157"/>
        <v>0</v>
      </c>
      <c r="O494" s="78">
        <f t="shared" si="158"/>
        <v>0.30000000000000004</v>
      </c>
      <c r="P494" s="78">
        <f t="shared" si="159"/>
        <v>0</v>
      </c>
      <c r="Q494" s="153">
        <f t="shared" si="160"/>
        <v>0</v>
      </c>
      <c r="R494" s="257"/>
    </row>
    <row r="495" spans="2:18" s="3" customFormat="1" ht="27.95" customHeight="1">
      <c r="B495" s="236"/>
      <c r="C495" s="241"/>
      <c r="D495" s="20"/>
      <c r="E495" s="21"/>
      <c r="F495" s="31"/>
      <c r="G495" s="163" t="s">
        <v>55</v>
      </c>
      <c r="H495" s="15">
        <v>0.1</v>
      </c>
      <c r="I495" s="16" t="s">
        <v>19</v>
      </c>
      <c r="J495" s="13" t="s">
        <v>2788</v>
      </c>
      <c r="K495" s="165" t="s">
        <v>18</v>
      </c>
      <c r="L495" s="66" t="s">
        <v>109</v>
      </c>
      <c r="M495" s="85">
        <f>M494</f>
        <v>3</v>
      </c>
      <c r="N495" s="15">
        <f t="shared" si="157"/>
        <v>0</v>
      </c>
      <c r="O495" s="78">
        <f t="shared" si="158"/>
        <v>0.30000000000000004</v>
      </c>
      <c r="P495" s="78">
        <f t="shared" si="159"/>
        <v>0</v>
      </c>
      <c r="Q495" s="153">
        <f t="shared" si="160"/>
        <v>0</v>
      </c>
      <c r="R495" s="257"/>
    </row>
    <row r="496" spans="2:18" s="3" customFormat="1" ht="27.95" customHeight="1">
      <c r="B496" s="236"/>
      <c r="C496" s="293" t="s">
        <v>3649</v>
      </c>
      <c r="D496" s="17" t="s">
        <v>3650</v>
      </c>
      <c r="E496" s="18" t="s">
        <v>6</v>
      </c>
      <c r="F496" s="19" t="s">
        <v>3651</v>
      </c>
      <c r="G496" s="14" t="s">
        <v>12</v>
      </c>
      <c r="H496" s="15">
        <v>0.8</v>
      </c>
      <c r="I496" s="16" t="s">
        <v>25</v>
      </c>
      <c r="J496" s="277" t="s">
        <v>3654</v>
      </c>
      <c r="K496" s="275" t="s">
        <v>3223</v>
      </c>
      <c r="L496" s="287" t="s">
        <v>3655</v>
      </c>
      <c r="M496" s="85">
        <v>0.2</v>
      </c>
      <c r="N496" s="15">
        <f t="shared" si="157"/>
        <v>0.99</v>
      </c>
      <c r="O496" s="78">
        <f t="shared" si="158"/>
        <v>0</v>
      </c>
      <c r="P496" s="78">
        <f t="shared" si="159"/>
        <v>0.15840000000000004</v>
      </c>
      <c r="Q496" s="153">
        <f t="shared" si="160"/>
        <v>1.6000000000000018E-3</v>
      </c>
      <c r="R496" s="257"/>
    </row>
    <row r="497" spans="2:18" s="3" customFormat="1" ht="27.95" customHeight="1">
      <c r="B497" s="236"/>
      <c r="C497" s="241"/>
      <c r="D497" s="20"/>
      <c r="E497" s="21"/>
      <c r="F497" s="31"/>
      <c r="G497" s="14" t="s">
        <v>13</v>
      </c>
      <c r="H497" s="15">
        <v>0.1</v>
      </c>
      <c r="I497" s="16" t="s">
        <v>19</v>
      </c>
      <c r="J497" s="12" t="s">
        <v>210</v>
      </c>
      <c r="K497" s="16" t="s">
        <v>18</v>
      </c>
      <c r="L497" s="65" t="s">
        <v>109</v>
      </c>
      <c r="M497" s="85">
        <f t="shared" ref="M497:M498" si="161">M496</f>
        <v>0.2</v>
      </c>
      <c r="N497" s="15">
        <f t="shared" si="157"/>
        <v>0</v>
      </c>
      <c r="O497" s="78">
        <f t="shared" si="158"/>
        <v>2.0000000000000004E-2</v>
      </c>
      <c r="P497" s="78">
        <f t="shared" si="159"/>
        <v>0</v>
      </c>
      <c r="Q497" s="153">
        <f t="shared" si="160"/>
        <v>0</v>
      </c>
      <c r="R497" s="257"/>
    </row>
    <row r="498" spans="2:18" s="3" customFormat="1" ht="27.95" customHeight="1">
      <c r="B498" s="236"/>
      <c r="C498" s="241"/>
      <c r="D498" s="22"/>
      <c r="E498" s="23"/>
      <c r="F498" s="24"/>
      <c r="G498" s="14" t="s">
        <v>14</v>
      </c>
      <c r="H498" s="15">
        <v>0.1</v>
      </c>
      <c r="I498" s="16" t="s">
        <v>3226</v>
      </c>
      <c r="J498" s="12" t="s">
        <v>210</v>
      </c>
      <c r="K498" s="16" t="s">
        <v>18</v>
      </c>
      <c r="L498" s="65" t="s">
        <v>21</v>
      </c>
      <c r="M498" s="85">
        <f t="shared" si="161"/>
        <v>0.2</v>
      </c>
      <c r="N498" s="15">
        <f t="shared" si="157"/>
        <v>0</v>
      </c>
      <c r="O498" s="78">
        <f t="shared" si="158"/>
        <v>2.0000000000000004E-2</v>
      </c>
      <c r="P498" s="78">
        <f t="shared" si="159"/>
        <v>0</v>
      </c>
      <c r="Q498" s="153">
        <f t="shared" si="160"/>
        <v>0</v>
      </c>
      <c r="R498" s="257"/>
    </row>
    <row r="499" spans="2:18" s="3" customFormat="1" ht="27.95" customHeight="1">
      <c r="B499" s="236"/>
      <c r="C499" s="241"/>
      <c r="D499" s="17" t="s">
        <v>3652</v>
      </c>
      <c r="E499" s="18" t="s">
        <v>6</v>
      </c>
      <c r="F499" s="19" t="s">
        <v>3651</v>
      </c>
      <c r="G499" s="14" t="s">
        <v>12</v>
      </c>
      <c r="H499" s="15">
        <v>0.8</v>
      </c>
      <c r="I499" s="16" t="s">
        <v>3231</v>
      </c>
      <c r="J499" s="277" t="s">
        <v>3654</v>
      </c>
      <c r="K499" s="275" t="s">
        <v>3223</v>
      </c>
      <c r="L499" s="287" t="s">
        <v>3655</v>
      </c>
      <c r="M499" s="85">
        <v>0.2</v>
      </c>
      <c r="N499" s="15">
        <f t="shared" si="157"/>
        <v>0.99</v>
      </c>
      <c r="O499" s="78">
        <f t="shared" si="158"/>
        <v>0</v>
      </c>
      <c r="P499" s="78">
        <f t="shared" si="159"/>
        <v>0.15840000000000004</v>
      </c>
      <c r="Q499" s="153">
        <f t="shared" si="160"/>
        <v>1.6000000000000018E-3</v>
      </c>
      <c r="R499" s="257"/>
    </row>
    <row r="500" spans="2:18" s="3" customFormat="1" ht="27.95" customHeight="1">
      <c r="B500" s="236"/>
      <c r="C500" s="241"/>
      <c r="D500" s="20"/>
      <c r="E500" s="21"/>
      <c r="F500" s="31"/>
      <c r="G500" s="14" t="s">
        <v>13</v>
      </c>
      <c r="H500" s="15">
        <v>0.1</v>
      </c>
      <c r="I500" s="16" t="s">
        <v>2779</v>
      </c>
      <c r="J500" s="277" t="s">
        <v>3653</v>
      </c>
      <c r="K500" s="286" t="s">
        <v>18</v>
      </c>
      <c r="L500" s="276" t="s">
        <v>2794</v>
      </c>
      <c r="M500" s="85">
        <f t="shared" ref="M500:M563" si="162">M499</f>
        <v>0.2</v>
      </c>
      <c r="N500" s="15">
        <f t="shared" si="157"/>
        <v>0</v>
      </c>
      <c r="O500" s="78">
        <f t="shared" si="158"/>
        <v>2.0000000000000004E-2</v>
      </c>
      <c r="P500" s="78">
        <f t="shared" si="159"/>
        <v>0</v>
      </c>
      <c r="Q500" s="153">
        <f t="shared" si="160"/>
        <v>0</v>
      </c>
      <c r="R500" s="257"/>
    </row>
    <row r="501" spans="2:18" s="3" customFormat="1" ht="27.95" customHeight="1">
      <c r="B501" s="236"/>
      <c r="C501" s="241"/>
      <c r="D501" s="22"/>
      <c r="E501" s="23"/>
      <c r="F501" s="24"/>
      <c r="G501" s="14" t="s">
        <v>14</v>
      </c>
      <c r="H501" s="15">
        <v>0.1</v>
      </c>
      <c r="I501" s="16" t="s">
        <v>3226</v>
      </c>
      <c r="J501" s="12" t="s">
        <v>210</v>
      </c>
      <c r="K501" s="16" t="s">
        <v>18</v>
      </c>
      <c r="L501" s="65" t="s">
        <v>21</v>
      </c>
      <c r="M501" s="85">
        <f t="shared" si="162"/>
        <v>0.2</v>
      </c>
      <c r="N501" s="15">
        <f t="shared" si="157"/>
        <v>0</v>
      </c>
      <c r="O501" s="78">
        <f t="shared" si="158"/>
        <v>2.0000000000000004E-2</v>
      </c>
      <c r="P501" s="78">
        <f t="shared" si="159"/>
        <v>0</v>
      </c>
      <c r="Q501" s="153">
        <f t="shared" si="160"/>
        <v>0</v>
      </c>
      <c r="R501" s="257"/>
    </row>
    <row r="502" spans="2:18" s="3" customFormat="1" ht="27.95" customHeight="1">
      <c r="B502" s="236"/>
      <c r="C502" s="241"/>
      <c r="D502" s="17" t="s">
        <v>3656</v>
      </c>
      <c r="E502" s="18" t="s">
        <v>6</v>
      </c>
      <c r="F502" s="19" t="s">
        <v>3651</v>
      </c>
      <c r="G502" s="14" t="s">
        <v>12</v>
      </c>
      <c r="H502" s="15">
        <v>0.8</v>
      </c>
      <c r="I502" s="16" t="s">
        <v>3231</v>
      </c>
      <c r="J502" s="277" t="s">
        <v>3654</v>
      </c>
      <c r="K502" s="275" t="s">
        <v>3223</v>
      </c>
      <c r="L502" s="287" t="s">
        <v>3655</v>
      </c>
      <c r="M502" s="85">
        <v>0.2</v>
      </c>
      <c r="N502" s="15">
        <f t="shared" ref="N502:N507" si="163">IF(K502="Detected", 0.99,0)</f>
        <v>0.99</v>
      </c>
      <c r="O502" s="78">
        <f t="shared" ref="O502:O507" si="164">IF(I502="Safe", M502*H502,0)</f>
        <v>0</v>
      </c>
      <c r="P502" s="78">
        <f t="shared" ref="P502:P507" si="165">IF(I502="Dangerous",M502*H502*N502,0)</f>
        <v>0.15840000000000004</v>
      </c>
      <c r="Q502" s="153">
        <f t="shared" ref="Q502:Q507" si="166">IF(P502=0,0,M502*H502*(1-N502))</f>
        <v>1.6000000000000018E-3</v>
      </c>
      <c r="R502" s="257"/>
    </row>
    <row r="503" spans="2:18" s="3" customFormat="1" ht="27.95" customHeight="1">
      <c r="B503" s="236"/>
      <c r="C503" s="241"/>
      <c r="D503" s="20"/>
      <c r="E503" s="21"/>
      <c r="F503" s="31"/>
      <c r="G503" s="14" t="s">
        <v>13</v>
      </c>
      <c r="H503" s="15">
        <v>0.1</v>
      </c>
      <c r="I503" s="16" t="s">
        <v>2779</v>
      </c>
      <c r="J503" s="277" t="s">
        <v>3653</v>
      </c>
      <c r="K503" s="286" t="s">
        <v>18</v>
      </c>
      <c r="L503" s="276" t="s">
        <v>2794</v>
      </c>
      <c r="M503" s="85">
        <f t="shared" si="162"/>
        <v>0.2</v>
      </c>
      <c r="N503" s="15">
        <f t="shared" si="163"/>
        <v>0</v>
      </c>
      <c r="O503" s="78">
        <f t="shared" si="164"/>
        <v>2.0000000000000004E-2</v>
      </c>
      <c r="P503" s="78">
        <f t="shared" si="165"/>
        <v>0</v>
      </c>
      <c r="Q503" s="153">
        <f t="shared" si="166"/>
        <v>0</v>
      </c>
      <c r="R503" s="257"/>
    </row>
    <row r="504" spans="2:18" s="3" customFormat="1" ht="27.95" customHeight="1">
      <c r="B504" s="236"/>
      <c r="C504" s="241"/>
      <c r="D504" s="22"/>
      <c r="E504" s="23"/>
      <c r="F504" s="24"/>
      <c r="G504" s="14" t="s">
        <v>14</v>
      </c>
      <c r="H504" s="15">
        <v>0.1</v>
      </c>
      <c r="I504" s="16" t="s">
        <v>3226</v>
      </c>
      <c r="J504" s="12" t="s">
        <v>210</v>
      </c>
      <c r="K504" s="16" t="s">
        <v>18</v>
      </c>
      <c r="L504" s="65" t="s">
        <v>21</v>
      </c>
      <c r="M504" s="85">
        <f t="shared" si="162"/>
        <v>0.2</v>
      </c>
      <c r="N504" s="15">
        <f t="shared" si="163"/>
        <v>0</v>
      </c>
      <c r="O504" s="78">
        <f t="shared" si="164"/>
        <v>2.0000000000000004E-2</v>
      </c>
      <c r="P504" s="78">
        <f t="shared" si="165"/>
        <v>0</v>
      </c>
      <c r="Q504" s="153">
        <f t="shared" si="166"/>
        <v>0</v>
      </c>
      <c r="R504" s="257"/>
    </row>
    <row r="505" spans="2:18" s="3" customFormat="1" ht="27.95" customHeight="1">
      <c r="B505" s="236"/>
      <c r="C505" s="241"/>
      <c r="D505" s="17" t="s">
        <v>3657</v>
      </c>
      <c r="E505" s="18" t="s">
        <v>6</v>
      </c>
      <c r="F505" s="19" t="s">
        <v>3651</v>
      </c>
      <c r="G505" s="14" t="s">
        <v>12</v>
      </c>
      <c r="H505" s="15">
        <v>0.8</v>
      </c>
      <c r="I505" s="16" t="s">
        <v>3231</v>
      </c>
      <c r="J505" s="277" t="s">
        <v>3654</v>
      </c>
      <c r="K505" s="275" t="s">
        <v>3223</v>
      </c>
      <c r="L505" s="287" t="s">
        <v>3655</v>
      </c>
      <c r="M505" s="85">
        <v>0.2</v>
      </c>
      <c r="N505" s="15">
        <f t="shared" si="163"/>
        <v>0.99</v>
      </c>
      <c r="O505" s="78">
        <f t="shared" si="164"/>
        <v>0</v>
      </c>
      <c r="P505" s="78">
        <f t="shared" si="165"/>
        <v>0.15840000000000004</v>
      </c>
      <c r="Q505" s="153">
        <f t="shared" si="166"/>
        <v>1.6000000000000018E-3</v>
      </c>
      <c r="R505" s="257"/>
    </row>
    <row r="506" spans="2:18" s="3" customFormat="1" ht="27.95" customHeight="1">
      <c r="B506" s="236"/>
      <c r="C506" s="241"/>
      <c r="D506" s="20"/>
      <c r="E506" s="21"/>
      <c r="F506" s="31"/>
      <c r="G506" s="14" t="s">
        <v>13</v>
      </c>
      <c r="H506" s="15">
        <v>0.1</v>
      </c>
      <c r="I506" s="16" t="s">
        <v>2779</v>
      </c>
      <c r="J506" s="277" t="s">
        <v>3653</v>
      </c>
      <c r="K506" s="286" t="s">
        <v>18</v>
      </c>
      <c r="L506" s="276" t="s">
        <v>2794</v>
      </c>
      <c r="M506" s="85">
        <f t="shared" si="162"/>
        <v>0.2</v>
      </c>
      <c r="N506" s="15">
        <f t="shared" si="163"/>
        <v>0</v>
      </c>
      <c r="O506" s="78">
        <f t="shared" si="164"/>
        <v>2.0000000000000004E-2</v>
      </c>
      <c r="P506" s="78">
        <f t="shared" si="165"/>
        <v>0</v>
      </c>
      <c r="Q506" s="153">
        <f t="shared" si="166"/>
        <v>0</v>
      </c>
      <c r="R506" s="257"/>
    </row>
    <row r="507" spans="2:18" s="3" customFormat="1" ht="27.95" customHeight="1">
      <c r="B507" s="236"/>
      <c r="C507" s="241"/>
      <c r="D507" s="22"/>
      <c r="E507" s="23"/>
      <c r="F507" s="24"/>
      <c r="G507" s="14" t="s">
        <v>14</v>
      </c>
      <c r="H507" s="15">
        <v>0.1</v>
      </c>
      <c r="I507" s="16" t="s">
        <v>3226</v>
      </c>
      <c r="J507" s="12" t="s">
        <v>210</v>
      </c>
      <c r="K507" s="16" t="s">
        <v>18</v>
      </c>
      <c r="L507" s="65" t="s">
        <v>21</v>
      </c>
      <c r="M507" s="85">
        <f t="shared" si="162"/>
        <v>0.2</v>
      </c>
      <c r="N507" s="15">
        <f t="shared" si="163"/>
        <v>0</v>
      </c>
      <c r="O507" s="78">
        <f t="shared" si="164"/>
        <v>2.0000000000000004E-2</v>
      </c>
      <c r="P507" s="78">
        <f t="shared" si="165"/>
        <v>0</v>
      </c>
      <c r="Q507" s="153">
        <f t="shared" si="166"/>
        <v>0</v>
      </c>
      <c r="R507" s="257"/>
    </row>
    <row r="508" spans="2:18" s="3" customFormat="1" ht="27.95" customHeight="1">
      <c r="B508" s="236"/>
      <c r="C508" s="241"/>
      <c r="D508" s="17" t="s">
        <v>3658</v>
      </c>
      <c r="E508" s="18" t="s">
        <v>6</v>
      </c>
      <c r="F508" s="19" t="s">
        <v>3651</v>
      </c>
      <c r="G508" s="14" t="s">
        <v>12</v>
      </c>
      <c r="H508" s="15">
        <v>0.8</v>
      </c>
      <c r="I508" s="16" t="s">
        <v>3231</v>
      </c>
      <c r="J508" s="277" t="s">
        <v>3654</v>
      </c>
      <c r="K508" s="275" t="s">
        <v>3223</v>
      </c>
      <c r="L508" s="287" t="s">
        <v>3655</v>
      </c>
      <c r="M508" s="85">
        <v>0.2</v>
      </c>
      <c r="N508" s="15">
        <f t="shared" ref="N508:N534" si="167">IF(K508="Detected", 0.99,0)</f>
        <v>0.99</v>
      </c>
      <c r="O508" s="78">
        <f t="shared" ref="O508:O534" si="168">IF(I508="Safe", M508*H508,0)</f>
        <v>0</v>
      </c>
      <c r="P508" s="78">
        <f t="shared" ref="P508:P534" si="169">IF(I508="Dangerous",M508*H508*N508,0)</f>
        <v>0.15840000000000004</v>
      </c>
      <c r="Q508" s="153">
        <f t="shared" ref="Q508:Q534" si="170">IF(P508=0,0,M508*H508*(1-N508))</f>
        <v>1.6000000000000018E-3</v>
      </c>
      <c r="R508" s="257"/>
    </row>
    <row r="509" spans="2:18" s="3" customFormat="1" ht="27.95" customHeight="1">
      <c r="B509" s="236"/>
      <c r="C509" s="241"/>
      <c r="D509" s="20"/>
      <c r="E509" s="21"/>
      <c r="F509" s="31"/>
      <c r="G509" s="14" t="s">
        <v>13</v>
      </c>
      <c r="H509" s="15">
        <v>0.1</v>
      </c>
      <c r="I509" s="16" t="s">
        <v>2779</v>
      </c>
      <c r="J509" s="277" t="s">
        <v>3653</v>
      </c>
      <c r="K509" s="286" t="s">
        <v>18</v>
      </c>
      <c r="L509" s="276" t="s">
        <v>2794</v>
      </c>
      <c r="M509" s="85">
        <f t="shared" si="162"/>
        <v>0.2</v>
      </c>
      <c r="N509" s="15">
        <f t="shared" si="167"/>
        <v>0</v>
      </c>
      <c r="O509" s="78">
        <f t="shared" si="168"/>
        <v>2.0000000000000004E-2</v>
      </c>
      <c r="P509" s="78">
        <f t="shared" si="169"/>
        <v>0</v>
      </c>
      <c r="Q509" s="153">
        <f t="shared" si="170"/>
        <v>0</v>
      </c>
      <c r="R509" s="257"/>
    </row>
    <row r="510" spans="2:18" s="3" customFormat="1" ht="27.95" customHeight="1">
      <c r="B510" s="236"/>
      <c r="C510" s="241"/>
      <c r="D510" s="22"/>
      <c r="E510" s="23"/>
      <c r="F510" s="24"/>
      <c r="G510" s="14" t="s">
        <v>14</v>
      </c>
      <c r="H510" s="15">
        <v>0.1</v>
      </c>
      <c r="I510" s="16" t="s">
        <v>3226</v>
      </c>
      <c r="J510" s="12" t="s">
        <v>210</v>
      </c>
      <c r="K510" s="16" t="s">
        <v>18</v>
      </c>
      <c r="L510" s="65" t="s">
        <v>21</v>
      </c>
      <c r="M510" s="85">
        <f t="shared" si="162"/>
        <v>0.2</v>
      </c>
      <c r="N510" s="15">
        <f t="shared" si="167"/>
        <v>0</v>
      </c>
      <c r="O510" s="78">
        <f t="shared" si="168"/>
        <v>2.0000000000000004E-2</v>
      </c>
      <c r="P510" s="78">
        <f t="shared" si="169"/>
        <v>0</v>
      </c>
      <c r="Q510" s="153">
        <f t="shared" si="170"/>
        <v>0</v>
      </c>
      <c r="R510" s="257"/>
    </row>
    <row r="511" spans="2:18" s="3" customFormat="1" ht="27.95" customHeight="1">
      <c r="B511" s="236"/>
      <c r="C511" s="241"/>
      <c r="D511" s="17" t="s">
        <v>3659</v>
      </c>
      <c r="E511" s="18" t="s">
        <v>6</v>
      </c>
      <c r="F511" s="19" t="s">
        <v>3651</v>
      </c>
      <c r="G511" s="14" t="s">
        <v>12</v>
      </c>
      <c r="H511" s="15">
        <v>0.8</v>
      </c>
      <c r="I511" s="16" t="s">
        <v>3231</v>
      </c>
      <c r="J511" s="277" t="s">
        <v>3654</v>
      </c>
      <c r="K511" s="275" t="s">
        <v>3223</v>
      </c>
      <c r="L511" s="287" t="s">
        <v>3655</v>
      </c>
      <c r="M511" s="85">
        <v>0.2</v>
      </c>
      <c r="N511" s="15">
        <f t="shared" si="167"/>
        <v>0.99</v>
      </c>
      <c r="O511" s="78">
        <f t="shared" si="168"/>
        <v>0</v>
      </c>
      <c r="P511" s="78">
        <f t="shared" si="169"/>
        <v>0.15840000000000004</v>
      </c>
      <c r="Q511" s="153">
        <f t="shared" si="170"/>
        <v>1.6000000000000018E-3</v>
      </c>
      <c r="R511" s="257"/>
    </row>
    <row r="512" spans="2:18" s="3" customFormat="1" ht="27.95" customHeight="1">
      <c r="B512" s="236"/>
      <c r="C512" s="241"/>
      <c r="D512" s="20"/>
      <c r="E512" s="21"/>
      <c r="F512" s="31"/>
      <c r="G512" s="14" t="s">
        <v>13</v>
      </c>
      <c r="H512" s="15">
        <v>0.1</v>
      </c>
      <c r="I512" s="16" t="s">
        <v>2779</v>
      </c>
      <c r="J512" s="277" t="s">
        <v>3653</v>
      </c>
      <c r="K512" s="286" t="s">
        <v>18</v>
      </c>
      <c r="L512" s="276" t="s">
        <v>2794</v>
      </c>
      <c r="M512" s="85">
        <f t="shared" si="162"/>
        <v>0.2</v>
      </c>
      <c r="N512" s="15">
        <f t="shared" si="167"/>
        <v>0</v>
      </c>
      <c r="O512" s="78">
        <f t="shared" si="168"/>
        <v>2.0000000000000004E-2</v>
      </c>
      <c r="P512" s="78">
        <f t="shared" si="169"/>
        <v>0</v>
      </c>
      <c r="Q512" s="153">
        <f t="shared" si="170"/>
        <v>0</v>
      </c>
      <c r="R512" s="257"/>
    </row>
    <row r="513" spans="2:18" s="3" customFormat="1" ht="27.95" customHeight="1">
      <c r="B513" s="236"/>
      <c r="C513" s="241"/>
      <c r="D513" s="22"/>
      <c r="E513" s="23"/>
      <c r="F513" s="24"/>
      <c r="G513" s="14" t="s">
        <v>14</v>
      </c>
      <c r="H513" s="15">
        <v>0.1</v>
      </c>
      <c r="I513" s="16" t="s">
        <v>3226</v>
      </c>
      <c r="J513" s="12" t="s">
        <v>210</v>
      </c>
      <c r="K513" s="16" t="s">
        <v>18</v>
      </c>
      <c r="L513" s="65" t="s">
        <v>21</v>
      </c>
      <c r="M513" s="85">
        <f t="shared" si="162"/>
        <v>0.2</v>
      </c>
      <c r="N513" s="15">
        <f t="shared" si="167"/>
        <v>0</v>
      </c>
      <c r="O513" s="78">
        <f t="shared" si="168"/>
        <v>2.0000000000000004E-2</v>
      </c>
      <c r="P513" s="78">
        <f t="shared" si="169"/>
        <v>0</v>
      </c>
      <c r="Q513" s="153">
        <f t="shared" si="170"/>
        <v>0</v>
      </c>
      <c r="R513" s="257"/>
    </row>
    <row r="514" spans="2:18" s="3" customFormat="1" ht="27.95" customHeight="1">
      <c r="B514" s="236"/>
      <c r="C514" s="241"/>
      <c r="D514" s="17" t="s">
        <v>3660</v>
      </c>
      <c r="E514" s="18" t="s">
        <v>6</v>
      </c>
      <c r="F514" s="19" t="s">
        <v>3651</v>
      </c>
      <c r="G514" s="14" t="s">
        <v>12</v>
      </c>
      <c r="H514" s="15">
        <v>0.8</v>
      </c>
      <c r="I514" s="16" t="s">
        <v>3231</v>
      </c>
      <c r="J514" s="277" t="s">
        <v>3654</v>
      </c>
      <c r="K514" s="275" t="s">
        <v>3223</v>
      </c>
      <c r="L514" s="287" t="s">
        <v>3655</v>
      </c>
      <c r="M514" s="85">
        <v>0.2</v>
      </c>
      <c r="N514" s="15">
        <f t="shared" si="167"/>
        <v>0.99</v>
      </c>
      <c r="O514" s="78">
        <f t="shared" si="168"/>
        <v>0</v>
      </c>
      <c r="P514" s="78">
        <f t="shared" si="169"/>
        <v>0.15840000000000004</v>
      </c>
      <c r="Q514" s="153">
        <f t="shared" si="170"/>
        <v>1.6000000000000018E-3</v>
      </c>
      <c r="R514" s="257"/>
    </row>
    <row r="515" spans="2:18" s="3" customFormat="1" ht="27.95" customHeight="1">
      <c r="B515" s="236"/>
      <c r="C515" s="241"/>
      <c r="D515" s="20"/>
      <c r="E515" s="21"/>
      <c r="F515" s="31"/>
      <c r="G515" s="14" t="s">
        <v>13</v>
      </c>
      <c r="H515" s="15">
        <v>0.1</v>
      </c>
      <c r="I515" s="16" t="s">
        <v>2779</v>
      </c>
      <c r="J515" s="277" t="s">
        <v>3653</v>
      </c>
      <c r="K515" s="286" t="s">
        <v>18</v>
      </c>
      <c r="L515" s="276" t="s">
        <v>2794</v>
      </c>
      <c r="M515" s="85">
        <f t="shared" si="162"/>
        <v>0.2</v>
      </c>
      <c r="N515" s="15">
        <f t="shared" si="167"/>
        <v>0</v>
      </c>
      <c r="O515" s="78">
        <f t="shared" si="168"/>
        <v>2.0000000000000004E-2</v>
      </c>
      <c r="P515" s="78">
        <f t="shared" si="169"/>
        <v>0</v>
      </c>
      <c r="Q515" s="153">
        <f t="shared" si="170"/>
        <v>0</v>
      </c>
      <c r="R515" s="257"/>
    </row>
    <row r="516" spans="2:18" s="3" customFormat="1" ht="27.95" customHeight="1">
      <c r="B516" s="236"/>
      <c r="C516" s="241"/>
      <c r="D516" s="22"/>
      <c r="E516" s="23"/>
      <c r="F516" s="24"/>
      <c r="G516" s="14" t="s">
        <v>14</v>
      </c>
      <c r="H516" s="15">
        <v>0.1</v>
      </c>
      <c r="I516" s="16" t="s">
        <v>3226</v>
      </c>
      <c r="J516" s="12" t="s">
        <v>210</v>
      </c>
      <c r="K516" s="16" t="s">
        <v>18</v>
      </c>
      <c r="L516" s="65" t="s">
        <v>21</v>
      </c>
      <c r="M516" s="85">
        <f t="shared" si="162"/>
        <v>0.2</v>
      </c>
      <c r="N516" s="15">
        <f t="shared" si="167"/>
        <v>0</v>
      </c>
      <c r="O516" s="78">
        <f t="shared" si="168"/>
        <v>2.0000000000000004E-2</v>
      </c>
      <c r="P516" s="78">
        <f t="shared" si="169"/>
        <v>0</v>
      </c>
      <c r="Q516" s="153">
        <f t="shared" si="170"/>
        <v>0</v>
      </c>
      <c r="R516" s="257"/>
    </row>
    <row r="517" spans="2:18" s="3" customFormat="1" ht="27.95" customHeight="1">
      <c r="B517" s="236"/>
      <c r="C517" s="241"/>
      <c r="D517" s="17" t="s">
        <v>3661</v>
      </c>
      <c r="E517" s="18" t="s">
        <v>6</v>
      </c>
      <c r="F517" s="19" t="s">
        <v>3651</v>
      </c>
      <c r="G517" s="14" t="s">
        <v>12</v>
      </c>
      <c r="H517" s="15">
        <v>0.8</v>
      </c>
      <c r="I517" s="16" t="s">
        <v>3231</v>
      </c>
      <c r="J517" s="277" t="s">
        <v>3654</v>
      </c>
      <c r="K517" s="275" t="s">
        <v>3223</v>
      </c>
      <c r="L517" s="287" t="s">
        <v>3655</v>
      </c>
      <c r="M517" s="85">
        <v>0.2</v>
      </c>
      <c r="N517" s="15">
        <f t="shared" si="167"/>
        <v>0.99</v>
      </c>
      <c r="O517" s="78">
        <f t="shared" si="168"/>
        <v>0</v>
      </c>
      <c r="P517" s="78">
        <f t="shared" si="169"/>
        <v>0.15840000000000004</v>
      </c>
      <c r="Q517" s="153">
        <f t="shared" si="170"/>
        <v>1.6000000000000018E-3</v>
      </c>
      <c r="R517" s="257"/>
    </row>
    <row r="518" spans="2:18" s="3" customFormat="1" ht="27.95" customHeight="1">
      <c r="B518" s="236"/>
      <c r="C518" s="241"/>
      <c r="D518" s="20"/>
      <c r="E518" s="21"/>
      <c r="F518" s="31"/>
      <c r="G518" s="14" t="s">
        <v>13</v>
      </c>
      <c r="H518" s="15">
        <v>0.1</v>
      </c>
      <c r="I518" s="16" t="s">
        <v>2779</v>
      </c>
      <c r="J518" s="277" t="s">
        <v>3653</v>
      </c>
      <c r="K518" s="286" t="s">
        <v>18</v>
      </c>
      <c r="L518" s="276" t="s">
        <v>2794</v>
      </c>
      <c r="M518" s="85">
        <f t="shared" si="162"/>
        <v>0.2</v>
      </c>
      <c r="N518" s="15">
        <f t="shared" si="167"/>
        <v>0</v>
      </c>
      <c r="O518" s="78">
        <f t="shared" si="168"/>
        <v>2.0000000000000004E-2</v>
      </c>
      <c r="P518" s="78">
        <f t="shared" si="169"/>
        <v>0</v>
      </c>
      <c r="Q518" s="153">
        <f t="shared" si="170"/>
        <v>0</v>
      </c>
      <c r="R518" s="257"/>
    </row>
    <row r="519" spans="2:18" s="3" customFormat="1" ht="27.95" customHeight="1">
      <c r="B519" s="236"/>
      <c r="C519" s="241"/>
      <c r="D519" s="22"/>
      <c r="E519" s="23"/>
      <c r="F519" s="24"/>
      <c r="G519" s="14" t="s">
        <v>14</v>
      </c>
      <c r="H519" s="15">
        <v>0.1</v>
      </c>
      <c r="I519" s="16" t="s">
        <v>3226</v>
      </c>
      <c r="J519" s="12" t="s">
        <v>210</v>
      </c>
      <c r="K519" s="16" t="s">
        <v>18</v>
      </c>
      <c r="L519" s="65" t="s">
        <v>21</v>
      </c>
      <c r="M519" s="85">
        <f t="shared" si="162"/>
        <v>0.2</v>
      </c>
      <c r="N519" s="15">
        <f t="shared" si="167"/>
        <v>0</v>
      </c>
      <c r="O519" s="78">
        <f t="shared" si="168"/>
        <v>2.0000000000000004E-2</v>
      </c>
      <c r="P519" s="78">
        <f t="shared" si="169"/>
        <v>0</v>
      </c>
      <c r="Q519" s="153">
        <f t="shared" si="170"/>
        <v>0</v>
      </c>
      <c r="R519" s="257"/>
    </row>
    <row r="520" spans="2:18" s="3" customFormat="1" ht="27.95" customHeight="1">
      <c r="B520" s="236"/>
      <c r="C520" s="241"/>
      <c r="D520" s="17" t="s">
        <v>3662</v>
      </c>
      <c r="E520" s="18" t="s">
        <v>6</v>
      </c>
      <c r="F520" s="19" t="s">
        <v>3651</v>
      </c>
      <c r="G520" s="14" t="s">
        <v>12</v>
      </c>
      <c r="H520" s="15">
        <v>0.8</v>
      </c>
      <c r="I520" s="16" t="s">
        <v>3231</v>
      </c>
      <c r="J520" s="277" t="s">
        <v>3654</v>
      </c>
      <c r="K520" s="275" t="s">
        <v>3223</v>
      </c>
      <c r="L520" s="287" t="s">
        <v>3655</v>
      </c>
      <c r="M520" s="85">
        <v>0.2</v>
      </c>
      <c r="N520" s="15">
        <f t="shared" si="167"/>
        <v>0.99</v>
      </c>
      <c r="O520" s="78">
        <f t="shared" si="168"/>
        <v>0</v>
      </c>
      <c r="P520" s="78">
        <f t="shared" si="169"/>
        <v>0.15840000000000004</v>
      </c>
      <c r="Q520" s="153">
        <f t="shared" si="170"/>
        <v>1.6000000000000018E-3</v>
      </c>
      <c r="R520" s="257"/>
    </row>
    <row r="521" spans="2:18" s="3" customFormat="1" ht="27.95" customHeight="1">
      <c r="B521" s="236"/>
      <c r="C521" s="241"/>
      <c r="D521" s="20"/>
      <c r="E521" s="21"/>
      <c r="F521" s="31"/>
      <c r="G521" s="14" t="s">
        <v>13</v>
      </c>
      <c r="H521" s="15">
        <v>0.1</v>
      </c>
      <c r="I521" s="16" t="s">
        <v>2779</v>
      </c>
      <c r="J521" s="277" t="s">
        <v>3653</v>
      </c>
      <c r="K521" s="286" t="s">
        <v>18</v>
      </c>
      <c r="L521" s="276" t="s">
        <v>2794</v>
      </c>
      <c r="M521" s="85">
        <f t="shared" si="162"/>
        <v>0.2</v>
      </c>
      <c r="N521" s="15">
        <f t="shared" si="167"/>
        <v>0</v>
      </c>
      <c r="O521" s="78">
        <f t="shared" si="168"/>
        <v>2.0000000000000004E-2</v>
      </c>
      <c r="P521" s="78">
        <f t="shared" si="169"/>
        <v>0</v>
      </c>
      <c r="Q521" s="153">
        <f t="shared" si="170"/>
        <v>0</v>
      </c>
      <c r="R521" s="257"/>
    </row>
    <row r="522" spans="2:18" s="3" customFormat="1" ht="27.95" customHeight="1">
      <c r="B522" s="236"/>
      <c r="C522" s="241"/>
      <c r="D522" s="22"/>
      <c r="E522" s="23"/>
      <c r="F522" s="24"/>
      <c r="G522" s="14" t="s">
        <v>14</v>
      </c>
      <c r="H522" s="15">
        <v>0.1</v>
      </c>
      <c r="I522" s="16" t="s">
        <v>3226</v>
      </c>
      <c r="J522" s="12" t="s">
        <v>210</v>
      </c>
      <c r="K522" s="16" t="s">
        <v>18</v>
      </c>
      <c r="L522" s="65" t="s">
        <v>21</v>
      </c>
      <c r="M522" s="85">
        <f t="shared" si="162"/>
        <v>0.2</v>
      </c>
      <c r="N522" s="15">
        <f t="shared" si="167"/>
        <v>0</v>
      </c>
      <c r="O522" s="78">
        <f t="shared" si="168"/>
        <v>2.0000000000000004E-2</v>
      </c>
      <c r="P522" s="78">
        <f t="shared" si="169"/>
        <v>0</v>
      </c>
      <c r="Q522" s="153">
        <f t="shared" si="170"/>
        <v>0</v>
      </c>
      <c r="R522" s="257"/>
    </row>
    <row r="523" spans="2:18" s="3" customFormat="1" ht="27.95" customHeight="1">
      <c r="B523" s="236"/>
      <c r="C523" s="241"/>
      <c r="D523" s="17" t="s">
        <v>3663</v>
      </c>
      <c r="E523" s="18" t="s">
        <v>6</v>
      </c>
      <c r="F523" s="19" t="s">
        <v>3651</v>
      </c>
      <c r="G523" s="14" t="s">
        <v>12</v>
      </c>
      <c r="H523" s="15">
        <v>0.8</v>
      </c>
      <c r="I523" s="16" t="s">
        <v>3231</v>
      </c>
      <c r="J523" s="277" t="s">
        <v>3654</v>
      </c>
      <c r="K523" s="275" t="s">
        <v>3223</v>
      </c>
      <c r="L523" s="287" t="s">
        <v>3655</v>
      </c>
      <c r="M523" s="85">
        <v>0.2</v>
      </c>
      <c r="N523" s="15">
        <f t="shared" si="167"/>
        <v>0.99</v>
      </c>
      <c r="O523" s="78">
        <f t="shared" si="168"/>
        <v>0</v>
      </c>
      <c r="P523" s="78">
        <f t="shared" si="169"/>
        <v>0.15840000000000004</v>
      </c>
      <c r="Q523" s="153">
        <f t="shared" si="170"/>
        <v>1.6000000000000018E-3</v>
      </c>
      <c r="R523" s="257"/>
    </row>
    <row r="524" spans="2:18" s="3" customFormat="1" ht="27.95" customHeight="1">
      <c r="B524" s="236"/>
      <c r="C524" s="241"/>
      <c r="D524" s="20"/>
      <c r="E524" s="21"/>
      <c r="F524" s="31"/>
      <c r="G524" s="14" t="s">
        <v>13</v>
      </c>
      <c r="H524" s="15">
        <v>0.1</v>
      </c>
      <c r="I524" s="16" t="s">
        <v>2779</v>
      </c>
      <c r="J524" s="277" t="s">
        <v>3653</v>
      </c>
      <c r="K524" s="286" t="s">
        <v>18</v>
      </c>
      <c r="L524" s="276" t="s">
        <v>2794</v>
      </c>
      <c r="M524" s="85">
        <f t="shared" si="162"/>
        <v>0.2</v>
      </c>
      <c r="N524" s="15">
        <f t="shared" si="167"/>
        <v>0</v>
      </c>
      <c r="O524" s="78">
        <f t="shared" si="168"/>
        <v>2.0000000000000004E-2</v>
      </c>
      <c r="P524" s="78">
        <f t="shared" si="169"/>
        <v>0</v>
      </c>
      <c r="Q524" s="153">
        <f t="shared" si="170"/>
        <v>0</v>
      </c>
      <c r="R524" s="257"/>
    </row>
    <row r="525" spans="2:18" s="3" customFormat="1" ht="27.95" customHeight="1">
      <c r="B525" s="236"/>
      <c r="C525" s="241"/>
      <c r="D525" s="22"/>
      <c r="E525" s="23"/>
      <c r="F525" s="24"/>
      <c r="G525" s="14" t="s">
        <v>14</v>
      </c>
      <c r="H525" s="15">
        <v>0.1</v>
      </c>
      <c r="I525" s="16" t="s">
        <v>3226</v>
      </c>
      <c r="J525" s="12" t="s">
        <v>210</v>
      </c>
      <c r="K525" s="16" t="s">
        <v>18</v>
      </c>
      <c r="L525" s="65" t="s">
        <v>21</v>
      </c>
      <c r="M525" s="85">
        <f t="shared" si="162"/>
        <v>0.2</v>
      </c>
      <c r="N525" s="15">
        <f t="shared" si="167"/>
        <v>0</v>
      </c>
      <c r="O525" s="78">
        <f t="shared" si="168"/>
        <v>2.0000000000000004E-2</v>
      </c>
      <c r="P525" s="78">
        <f t="shared" si="169"/>
        <v>0</v>
      </c>
      <c r="Q525" s="153">
        <f t="shared" si="170"/>
        <v>0</v>
      </c>
      <c r="R525" s="257"/>
    </row>
    <row r="526" spans="2:18" s="3" customFormat="1" ht="27.95" customHeight="1">
      <c r="B526" s="236"/>
      <c r="C526" s="241"/>
      <c r="D526" s="17" t="s">
        <v>3664</v>
      </c>
      <c r="E526" s="18" t="s">
        <v>6</v>
      </c>
      <c r="F526" s="19" t="s">
        <v>3651</v>
      </c>
      <c r="G526" s="14" t="s">
        <v>12</v>
      </c>
      <c r="H526" s="15">
        <v>0.8</v>
      </c>
      <c r="I526" s="16" t="s">
        <v>3231</v>
      </c>
      <c r="J526" s="277" t="s">
        <v>3654</v>
      </c>
      <c r="K526" s="275" t="s">
        <v>3223</v>
      </c>
      <c r="L526" s="287" t="s">
        <v>3655</v>
      </c>
      <c r="M526" s="85">
        <v>0.2</v>
      </c>
      <c r="N526" s="15">
        <f t="shared" si="167"/>
        <v>0.99</v>
      </c>
      <c r="O526" s="78">
        <f t="shared" si="168"/>
        <v>0</v>
      </c>
      <c r="P526" s="78">
        <f t="shared" si="169"/>
        <v>0.15840000000000004</v>
      </c>
      <c r="Q526" s="153">
        <f t="shared" si="170"/>
        <v>1.6000000000000018E-3</v>
      </c>
      <c r="R526" s="257"/>
    </row>
    <row r="527" spans="2:18" s="3" customFormat="1" ht="27.95" customHeight="1">
      <c r="B527" s="236"/>
      <c r="C527" s="241"/>
      <c r="D527" s="20"/>
      <c r="E527" s="21"/>
      <c r="F527" s="31"/>
      <c r="G527" s="14" t="s">
        <v>13</v>
      </c>
      <c r="H527" s="15">
        <v>0.1</v>
      </c>
      <c r="I527" s="16" t="s">
        <v>2779</v>
      </c>
      <c r="J527" s="277" t="s">
        <v>3653</v>
      </c>
      <c r="K527" s="286" t="s">
        <v>18</v>
      </c>
      <c r="L527" s="276" t="s">
        <v>2794</v>
      </c>
      <c r="M527" s="85">
        <f t="shared" si="162"/>
        <v>0.2</v>
      </c>
      <c r="N527" s="15">
        <f t="shared" si="167"/>
        <v>0</v>
      </c>
      <c r="O527" s="78">
        <f t="shared" si="168"/>
        <v>2.0000000000000004E-2</v>
      </c>
      <c r="P527" s="78">
        <f t="shared" si="169"/>
        <v>0</v>
      </c>
      <c r="Q527" s="153">
        <f t="shared" si="170"/>
        <v>0</v>
      </c>
      <c r="R527" s="257"/>
    </row>
    <row r="528" spans="2:18" s="3" customFormat="1" ht="27.95" customHeight="1">
      <c r="B528" s="236"/>
      <c r="C528" s="241"/>
      <c r="D528" s="22"/>
      <c r="E528" s="23"/>
      <c r="F528" s="24"/>
      <c r="G528" s="14" t="s">
        <v>14</v>
      </c>
      <c r="H528" s="15">
        <v>0.1</v>
      </c>
      <c r="I528" s="16" t="s">
        <v>3226</v>
      </c>
      <c r="J528" s="12" t="s">
        <v>210</v>
      </c>
      <c r="K528" s="16" t="s">
        <v>18</v>
      </c>
      <c r="L528" s="65" t="s">
        <v>21</v>
      </c>
      <c r="M528" s="85">
        <f t="shared" si="162"/>
        <v>0.2</v>
      </c>
      <c r="N528" s="15">
        <f t="shared" si="167"/>
        <v>0</v>
      </c>
      <c r="O528" s="78">
        <f t="shared" si="168"/>
        <v>2.0000000000000004E-2</v>
      </c>
      <c r="P528" s="78">
        <f t="shared" si="169"/>
        <v>0</v>
      </c>
      <c r="Q528" s="153">
        <f t="shared" si="170"/>
        <v>0</v>
      </c>
      <c r="R528" s="257"/>
    </row>
    <row r="529" spans="2:18" s="3" customFormat="1" ht="27.95" customHeight="1">
      <c r="B529" s="236"/>
      <c r="C529" s="241"/>
      <c r="D529" s="17" t="s">
        <v>3665</v>
      </c>
      <c r="E529" s="18" t="s">
        <v>6</v>
      </c>
      <c r="F529" s="19" t="s">
        <v>3651</v>
      </c>
      <c r="G529" s="14" t="s">
        <v>12</v>
      </c>
      <c r="H529" s="15">
        <v>0.8</v>
      </c>
      <c r="I529" s="16" t="s">
        <v>3231</v>
      </c>
      <c r="J529" s="277" t="s">
        <v>3654</v>
      </c>
      <c r="K529" s="275" t="s">
        <v>3223</v>
      </c>
      <c r="L529" s="287" t="s">
        <v>3655</v>
      </c>
      <c r="M529" s="85">
        <v>0.2</v>
      </c>
      <c r="N529" s="15">
        <f t="shared" si="167"/>
        <v>0.99</v>
      </c>
      <c r="O529" s="78">
        <f t="shared" si="168"/>
        <v>0</v>
      </c>
      <c r="P529" s="78">
        <f t="shared" si="169"/>
        <v>0.15840000000000004</v>
      </c>
      <c r="Q529" s="153">
        <f t="shared" si="170"/>
        <v>1.6000000000000018E-3</v>
      </c>
      <c r="R529" s="257"/>
    </row>
    <row r="530" spans="2:18" s="3" customFormat="1" ht="27.95" customHeight="1">
      <c r="B530" s="236"/>
      <c r="C530" s="241"/>
      <c r="D530" s="20"/>
      <c r="E530" s="21"/>
      <c r="F530" s="31"/>
      <c r="G530" s="14" t="s">
        <v>13</v>
      </c>
      <c r="H530" s="15">
        <v>0.1</v>
      </c>
      <c r="I530" s="16" t="s">
        <v>2779</v>
      </c>
      <c r="J530" s="277" t="s">
        <v>3653</v>
      </c>
      <c r="K530" s="286" t="s">
        <v>18</v>
      </c>
      <c r="L530" s="276" t="s">
        <v>2794</v>
      </c>
      <c r="M530" s="85">
        <f t="shared" si="162"/>
        <v>0.2</v>
      </c>
      <c r="N530" s="15">
        <f t="shared" si="167"/>
        <v>0</v>
      </c>
      <c r="O530" s="78">
        <f t="shared" si="168"/>
        <v>2.0000000000000004E-2</v>
      </c>
      <c r="P530" s="78">
        <f t="shared" si="169"/>
        <v>0</v>
      </c>
      <c r="Q530" s="153">
        <f t="shared" si="170"/>
        <v>0</v>
      </c>
      <c r="R530" s="257"/>
    </row>
    <row r="531" spans="2:18" s="3" customFormat="1" ht="27.95" customHeight="1">
      <c r="B531" s="236"/>
      <c r="C531" s="241"/>
      <c r="D531" s="22"/>
      <c r="E531" s="23"/>
      <c r="F531" s="24"/>
      <c r="G531" s="14" t="s">
        <v>14</v>
      </c>
      <c r="H531" s="15">
        <v>0.1</v>
      </c>
      <c r="I531" s="16" t="s">
        <v>3226</v>
      </c>
      <c r="J531" s="12" t="s">
        <v>210</v>
      </c>
      <c r="K531" s="16" t="s">
        <v>18</v>
      </c>
      <c r="L531" s="65" t="s">
        <v>21</v>
      </c>
      <c r="M531" s="85">
        <f t="shared" si="162"/>
        <v>0.2</v>
      </c>
      <c r="N531" s="15">
        <f t="shared" si="167"/>
        <v>0</v>
      </c>
      <c r="O531" s="78">
        <f t="shared" si="168"/>
        <v>2.0000000000000004E-2</v>
      </c>
      <c r="P531" s="78">
        <f t="shared" si="169"/>
        <v>0</v>
      </c>
      <c r="Q531" s="153">
        <f t="shared" si="170"/>
        <v>0</v>
      </c>
      <c r="R531" s="257"/>
    </row>
    <row r="532" spans="2:18" s="3" customFormat="1" ht="27.95" customHeight="1">
      <c r="B532" s="236"/>
      <c r="C532" s="241"/>
      <c r="D532" s="17" t="s">
        <v>3666</v>
      </c>
      <c r="E532" s="18" t="s">
        <v>6</v>
      </c>
      <c r="F532" s="19" t="s">
        <v>3651</v>
      </c>
      <c r="G532" s="14" t="s">
        <v>12</v>
      </c>
      <c r="H532" s="15">
        <v>0.8</v>
      </c>
      <c r="I532" s="16" t="s">
        <v>3231</v>
      </c>
      <c r="J532" s="277" t="s">
        <v>3654</v>
      </c>
      <c r="K532" s="275" t="s">
        <v>3223</v>
      </c>
      <c r="L532" s="287" t="s">
        <v>3655</v>
      </c>
      <c r="M532" s="85">
        <v>0.2</v>
      </c>
      <c r="N532" s="15">
        <f t="shared" si="167"/>
        <v>0.99</v>
      </c>
      <c r="O532" s="78">
        <f t="shared" si="168"/>
        <v>0</v>
      </c>
      <c r="P532" s="78">
        <f t="shared" si="169"/>
        <v>0.15840000000000004</v>
      </c>
      <c r="Q532" s="153">
        <f t="shared" si="170"/>
        <v>1.6000000000000018E-3</v>
      </c>
      <c r="R532" s="257"/>
    </row>
    <row r="533" spans="2:18" s="3" customFormat="1" ht="27.95" customHeight="1">
      <c r="B533" s="236"/>
      <c r="C533" s="241"/>
      <c r="D533" s="20"/>
      <c r="E533" s="21"/>
      <c r="F533" s="31"/>
      <c r="G533" s="14" t="s">
        <v>13</v>
      </c>
      <c r="H533" s="15">
        <v>0.1</v>
      </c>
      <c r="I533" s="16" t="s">
        <v>2779</v>
      </c>
      <c r="J533" s="277" t="s">
        <v>3653</v>
      </c>
      <c r="K533" s="286" t="s">
        <v>18</v>
      </c>
      <c r="L533" s="276" t="s">
        <v>2794</v>
      </c>
      <c r="M533" s="85">
        <f t="shared" si="162"/>
        <v>0.2</v>
      </c>
      <c r="N533" s="15">
        <f t="shared" si="167"/>
        <v>0</v>
      </c>
      <c r="O533" s="78">
        <f t="shared" si="168"/>
        <v>2.0000000000000004E-2</v>
      </c>
      <c r="P533" s="78">
        <f t="shared" si="169"/>
        <v>0</v>
      </c>
      <c r="Q533" s="153">
        <f t="shared" si="170"/>
        <v>0</v>
      </c>
      <c r="R533" s="257"/>
    </row>
    <row r="534" spans="2:18" s="3" customFormat="1" ht="27.95" customHeight="1">
      <c r="B534" s="236"/>
      <c r="C534" s="241"/>
      <c r="D534" s="22"/>
      <c r="E534" s="23"/>
      <c r="F534" s="24"/>
      <c r="G534" s="14" t="s">
        <v>14</v>
      </c>
      <c r="H534" s="15">
        <v>0.1</v>
      </c>
      <c r="I534" s="16" t="s">
        <v>3226</v>
      </c>
      <c r="J534" s="12" t="s">
        <v>210</v>
      </c>
      <c r="K534" s="16" t="s">
        <v>18</v>
      </c>
      <c r="L534" s="65" t="s">
        <v>21</v>
      </c>
      <c r="M534" s="85">
        <f t="shared" si="162"/>
        <v>0.2</v>
      </c>
      <c r="N534" s="15">
        <f t="shared" si="167"/>
        <v>0</v>
      </c>
      <c r="O534" s="78">
        <f t="shared" si="168"/>
        <v>2.0000000000000004E-2</v>
      </c>
      <c r="P534" s="78">
        <f t="shared" si="169"/>
        <v>0</v>
      </c>
      <c r="Q534" s="153">
        <f t="shared" si="170"/>
        <v>0</v>
      </c>
      <c r="R534" s="257"/>
    </row>
    <row r="535" spans="2:18" s="3" customFormat="1" ht="27.95" customHeight="1">
      <c r="B535" s="236"/>
      <c r="C535" s="241"/>
      <c r="D535" s="17" t="s">
        <v>3667</v>
      </c>
      <c r="E535" s="18" t="s">
        <v>6</v>
      </c>
      <c r="F535" s="19" t="s">
        <v>3651</v>
      </c>
      <c r="G535" s="14" t="s">
        <v>12</v>
      </c>
      <c r="H535" s="15">
        <v>0.8</v>
      </c>
      <c r="I535" s="16" t="s">
        <v>3231</v>
      </c>
      <c r="J535" s="277" t="s">
        <v>3654</v>
      </c>
      <c r="K535" s="275" t="s">
        <v>3223</v>
      </c>
      <c r="L535" s="287" t="s">
        <v>3655</v>
      </c>
      <c r="M535" s="85">
        <v>0.2</v>
      </c>
      <c r="N535" s="15">
        <f t="shared" ref="N535:N567" si="171">IF(K535="Detected", 0.99,0)</f>
        <v>0.99</v>
      </c>
      <c r="O535" s="78">
        <f t="shared" ref="O535:O567" si="172">IF(I535="Safe", M535*H535,0)</f>
        <v>0</v>
      </c>
      <c r="P535" s="78">
        <f t="shared" ref="P535:P567" si="173">IF(I535="Dangerous",M535*H535*N535,0)</f>
        <v>0.15840000000000004</v>
      </c>
      <c r="Q535" s="153">
        <f t="shared" ref="Q535:Q567" si="174">IF(P535=0,0,M535*H535*(1-N535))</f>
        <v>1.6000000000000018E-3</v>
      </c>
      <c r="R535" s="257"/>
    </row>
    <row r="536" spans="2:18" s="3" customFormat="1" ht="27.95" customHeight="1">
      <c r="B536" s="236"/>
      <c r="C536" s="241"/>
      <c r="D536" s="20"/>
      <c r="E536" s="21"/>
      <c r="F536" s="31"/>
      <c r="G536" s="14" t="s">
        <v>13</v>
      </c>
      <c r="H536" s="15">
        <v>0.1</v>
      </c>
      <c r="I536" s="16" t="s">
        <v>2779</v>
      </c>
      <c r="J536" s="277" t="s">
        <v>3653</v>
      </c>
      <c r="K536" s="286" t="s">
        <v>18</v>
      </c>
      <c r="L536" s="276" t="s">
        <v>2794</v>
      </c>
      <c r="M536" s="85">
        <f t="shared" si="162"/>
        <v>0.2</v>
      </c>
      <c r="N536" s="15">
        <f t="shared" si="171"/>
        <v>0</v>
      </c>
      <c r="O536" s="78">
        <f t="shared" si="172"/>
        <v>2.0000000000000004E-2</v>
      </c>
      <c r="P536" s="78">
        <f t="shared" si="173"/>
        <v>0</v>
      </c>
      <c r="Q536" s="153">
        <f t="shared" si="174"/>
        <v>0</v>
      </c>
      <c r="R536" s="257"/>
    </row>
    <row r="537" spans="2:18" s="3" customFormat="1" ht="27.95" customHeight="1">
      <c r="B537" s="236"/>
      <c r="C537" s="241"/>
      <c r="D537" s="22"/>
      <c r="E537" s="23"/>
      <c r="F537" s="24"/>
      <c r="G537" s="14" t="s">
        <v>14</v>
      </c>
      <c r="H537" s="15">
        <v>0.1</v>
      </c>
      <c r="I537" s="16" t="s">
        <v>3226</v>
      </c>
      <c r="J537" s="12" t="s">
        <v>210</v>
      </c>
      <c r="K537" s="16" t="s">
        <v>18</v>
      </c>
      <c r="L537" s="65" t="s">
        <v>21</v>
      </c>
      <c r="M537" s="85">
        <f t="shared" si="162"/>
        <v>0.2</v>
      </c>
      <c r="N537" s="15">
        <f t="shared" si="171"/>
        <v>0</v>
      </c>
      <c r="O537" s="78">
        <f t="shared" si="172"/>
        <v>2.0000000000000004E-2</v>
      </c>
      <c r="P537" s="78">
        <f t="shared" si="173"/>
        <v>0</v>
      </c>
      <c r="Q537" s="153">
        <f t="shared" si="174"/>
        <v>0</v>
      </c>
      <c r="R537" s="257"/>
    </row>
    <row r="538" spans="2:18" s="3" customFormat="1" ht="27.95" customHeight="1">
      <c r="B538" s="236"/>
      <c r="C538" s="241"/>
      <c r="D538" s="17" t="s">
        <v>3668</v>
      </c>
      <c r="E538" s="18" t="s">
        <v>6</v>
      </c>
      <c r="F538" s="19" t="s">
        <v>3651</v>
      </c>
      <c r="G538" s="14" t="s">
        <v>12</v>
      </c>
      <c r="H538" s="15">
        <v>0.8</v>
      </c>
      <c r="I538" s="16" t="s">
        <v>3231</v>
      </c>
      <c r="J538" s="277" t="s">
        <v>3654</v>
      </c>
      <c r="K538" s="275" t="s">
        <v>3223</v>
      </c>
      <c r="L538" s="287" t="s">
        <v>3655</v>
      </c>
      <c r="M538" s="85">
        <v>0.2</v>
      </c>
      <c r="N538" s="15">
        <f t="shared" si="171"/>
        <v>0.99</v>
      </c>
      <c r="O538" s="78">
        <f t="shared" si="172"/>
        <v>0</v>
      </c>
      <c r="P538" s="78">
        <f t="shared" si="173"/>
        <v>0.15840000000000004</v>
      </c>
      <c r="Q538" s="153">
        <f t="shared" si="174"/>
        <v>1.6000000000000018E-3</v>
      </c>
      <c r="R538" s="257"/>
    </row>
    <row r="539" spans="2:18" s="3" customFormat="1" ht="27.95" customHeight="1">
      <c r="B539" s="236"/>
      <c r="C539" s="241"/>
      <c r="D539" s="20"/>
      <c r="E539" s="21"/>
      <c r="F539" s="31"/>
      <c r="G539" s="14" t="s">
        <v>13</v>
      </c>
      <c r="H539" s="15">
        <v>0.1</v>
      </c>
      <c r="I539" s="16" t="s">
        <v>2779</v>
      </c>
      <c r="J539" s="277" t="s">
        <v>3653</v>
      </c>
      <c r="K539" s="286" t="s">
        <v>18</v>
      </c>
      <c r="L539" s="276" t="s">
        <v>2794</v>
      </c>
      <c r="M539" s="85">
        <f t="shared" si="162"/>
        <v>0.2</v>
      </c>
      <c r="N539" s="15">
        <f t="shared" si="171"/>
        <v>0</v>
      </c>
      <c r="O539" s="78">
        <f t="shared" si="172"/>
        <v>2.0000000000000004E-2</v>
      </c>
      <c r="P539" s="78">
        <f t="shared" si="173"/>
        <v>0</v>
      </c>
      <c r="Q539" s="153">
        <f t="shared" si="174"/>
        <v>0</v>
      </c>
      <c r="R539" s="257"/>
    </row>
    <row r="540" spans="2:18" s="3" customFormat="1" ht="27.95" customHeight="1">
      <c r="B540" s="236"/>
      <c r="C540" s="241"/>
      <c r="D540" s="22"/>
      <c r="E540" s="23"/>
      <c r="F540" s="24"/>
      <c r="G540" s="14" t="s">
        <v>14</v>
      </c>
      <c r="H540" s="15">
        <v>0.1</v>
      </c>
      <c r="I540" s="16" t="s">
        <v>3226</v>
      </c>
      <c r="J540" s="12" t="s">
        <v>210</v>
      </c>
      <c r="K540" s="16" t="s">
        <v>18</v>
      </c>
      <c r="L540" s="65" t="s">
        <v>21</v>
      </c>
      <c r="M540" s="85">
        <f t="shared" si="162"/>
        <v>0.2</v>
      </c>
      <c r="N540" s="15">
        <f t="shared" si="171"/>
        <v>0</v>
      </c>
      <c r="O540" s="78">
        <f t="shared" si="172"/>
        <v>2.0000000000000004E-2</v>
      </c>
      <c r="P540" s="78">
        <f t="shared" si="173"/>
        <v>0</v>
      </c>
      <c r="Q540" s="153">
        <f t="shared" si="174"/>
        <v>0</v>
      </c>
      <c r="R540" s="257"/>
    </row>
    <row r="541" spans="2:18" s="3" customFormat="1" ht="27.95" customHeight="1">
      <c r="B541" s="236"/>
      <c r="C541" s="241"/>
      <c r="D541" s="17" t="s">
        <v>3669</v>
      </c>
      <c r="E541" s="18" t="s">
        <v>6</v>
      </c>
      <c r="F541" s="19" t="s">
        <v>3651</v>
      </c>
      <c r="G541" s="14" t="s">
        <v>12</v>
      </c>
      <c r="H541" s="15">
        <v>0.8</v>
      </c>
      <c r="I541" s="16" t="s">
        <v>3231</v>
      </c>
      <c r="J541" s="277" t="s">
        <v>3654</v>
      </c>
      <c r="K541" s="275" t="s">
        <v>3223</v>
      </c>
      <c r="L541" s="287" t="s">
        <v>3655</v>
      </c>
      <c r="M541" s="85">
        <v>0.2</v>
      </c>
      <c r="N541" s="15">
        <f t="shared" si="171"/>
        <v>0.99</v>
      </c>
      <c r="O541" s="78">
        <f t="shared" si="172"/>
        <v>0</v>
      </c>
      <c r="P541" s="78">
        <f t="shared" si="173"/>
        <v>0.15840000000000004</v>
      </c>
      <c r="Q541" s="153">
        <f t="shared" si="174"/>
        <v>1.6000000000000018E-3</v>
      </c>
      <c r="R541" s="257"/>
    </row>
    <row r="542" spans="2:18" s="3" customFormat="1" ht="27.95" customHeight="1">
      <c r="B542" s="236"/>
      <c r="C542" s="241"/>
      <c r="D542" s="20"/>
      <c r="E542" s="21"/>
      <c r="F542" s="31"/>
      <c r="G542" s="14" t="s">
        <v>13</v>
      </c>
      <c r="H542" s="15">
        <v>0.1</v>
      </c>
      <c r="I542" s="16" t="s">
        <v>2779</v>
      </c>
      <c r="J542" s="277" t="s">
        <v>3653</v>
      </c>
      <c r="K542" s="286" t="s">
        <v>18</v>
      </c>
      <c r="L542" s="276" t="s">
        <v>2794</v>
      </c>
      <c r="M542" s="85">
        <f t="shared" si="162"/>
        <v>0.2</v>
      </c>
      <c r="N542" s="15">
        <f t="shared" si="171"/>
        <v>0</v>
      </c>
      <c r="O542" s="78">
        <f t="shared" si="172"/>
        <v>2.0000000000000004E-2</v>
      </c>
      <c r="P542" s="78">
        <f t="shared" si="173"/>
        <v>0</v>
      </c>
      <c r="Q542" s="153">
        <f t="shared" si="174"/>
        <v>0</v>
      </c>
      <c r="R542" s="257"/>
    </row>
    <row r="543" spans="2:18" s="3" customFormat="1" ht="27.95" customHeight="1">
      <c r="B543" s="236"/>
      <c r="C543" s="241"/>
      <c r="D543" s="22"/>
      <c r="E543" s="23"/>
      <c r="F543" s="24"/>
      <c r="G543" s="14" t="s">
        <v>14</v>
      </c>
      <c r="H543" s="15">
        <v>0.1</v>
      </c>
      <c r="I543" s="16" t="s">
        <v>3226</v>
      </c>
      <c r="J543" s="12" t="s">
        <v>210</v>
      </c>
      <c r="K543" s="16" t="s">
        <v>18</v>
      </c>
      <c r="L543" s="65" t="s">
        <v>21</v>
      </c>
      <c r="M543" s="85">
        <f t="shared" si="162"/>
        <v>0.2</v>
      </c>
      <c r="N543" s="15">
        <f t="shared" si="171"/>
        <v>0</v>
      </c>
      <c r="O543" s="78">
        <f t="shared" si="172"/>
        <v>2.0000000000000004E-2</v>
      </c>
      <c r="P543" s="78">
        <f t="shared" si="173"/>
        <v>0</v>
      </c>
      <c r="Q543" s="153">
        <f t="shared" si="174"/>
        <v>0</v>
      </c>
      <c r="R543" s="257"/>
    </row>
    <row r="544" spans="2:18" s="3" customFormat="1" ht="27.95" customHeight="1">
      <c r="B544" s="236"/>
      <c r="C544" s="241"/>
      <c r="D544" s="17" t="s">
        <v>3670</v>
      </c>
      <c r="E544" s="18" t="s">
        <v>6</v>
      </c>
      <c r="F544" s="19" t="s">
        <v>3651</v>
      </c>
      <c r="G544" s="14" t="s">
        <v>12</v>
      </c>
      <c r="H544" s="15">
        <v>0.8</v>
      </c>
      <c r="I544" s="16" t="s">
        <v>3231</v>
      </c>
      <c r="J544" s="277" t="s">
        <v>3654</v>
      </c>
      <c r="K544" s="275" t="s">
        <v>3223</v>
      </c>
      <c r="L544" s="287" t="s">
        <v>3655</v>
      </c>
      <c r="M544" s="85">
        <v>0.2</v>
      </c>
      <c r="N544" s="15">
        <f t="shared" si="171"/>
        <v>0.99</v>
      </c>
      <c r="O544" s="78">
        <f t="shared" si="172"/>
        <v>0</v>
      </c>
      <c r="P544" s="78">
        <f t="shared" si="173"/>
        <v>0.15840000000000004</v>
      </c>
      <c r="Q544" s="153">
        <f t="shared" si="174"/>
        <v>1.6000000000000018E-3</v>
      </c>
      <c r="R544" s="257"/>
    </row>
    <row r="545" spans="2:18" s="3" customFormat="1" ht="27.95" customHeight="1">
      <c r="B545" s="236"/>
      <c r="C545" s="241"/>
      <c r="D545" s="20"/>
      <c r="E545" s="21"/>
      <c r="F545" s="31"/>
      <c r="G545" s="14" t="s">
        <v>13</v>
      </c>
      <c r="H545" s="15">
        <v>0.1</v>
      </c>
      <c r="I545" s="16" t="s">
        <v>2779</v>
      </c>
      <c r="J545" s="277" t="s">
        <v>3653</v>
      </c>
      <c r="K545" s="286" t="s">
        <v>18</v>
      </c>
      <c r="L545" s="276" t="s">
        <v>2794</v>
      </c>
      <c r="M545" s="85">
        <f t="shared" si="162"/>
        <v>0.2</v>
      </c>
      <c r="N545" s="15">
        <f t="shared" si="171"/>
        <v>0</v>
      </c>
      <c r="O545" s="78">
        <f t="shared" si="172"/>
        <v>2.0000000000000004E-2</v>
      </c>
      <c r="P545" s="78">
        <f t="shared" si="173"/>
        <v>0</v>
      </c>
      <c r="Q545" s="153">
        <f t="shared" si="174"/>
        <v>0</v>
      </c>
      <c r="R545" s="257"/>
    </row>
    <row r="546" spans="2:18" s="3" customFormat="1" ht="27.95" customHeight="1">
      <c r="B546" s="236"/>
      <c r="C546" s="241"/>
      <c r="D546" s="22"/>
      <c r="E546" s="23"/>
      <c r="F546" s="24"/>
      <c r="G546" s="14" t="s">
        <v>14</v>
      </c>
      <c r="H546" s="15">
        <v>0.1</v>
      </c>
      <c r="I546" s="16" t="s">
        <v>3226</v>
      </c>
      <c r="J546" s="12" t="s">
        <v>210</v>
      </c>
      <c r="K546" s="16" t="s">
        <v>18</v>
      </c>
      <c r="L546" s="65" t="s">
        <v>21</v>
      </c>
      <c r="M546" s="85">
        <f t="shared" si="162"/>
        <v>0.2</v>
      </c>
      <c r="N546" s="15">
        <f t="shared" si="171"/>
        <v>0</v>
      </c>
      <c r="O546" s="78">
        <f t="shared" si="172"/>
        <v>2.0000000000000004E-2</v>
      </c>
      <c r="P546" s="78">
        <f t="shared" si="173"/>
        <v>0</v>
      </c>
      <c r="Q546" s="153">
        <f t="shared" si="174"/>
        <v>0</v>
      </c>
      <c r="R546" s="257"/>
    </row>
    <row r="547" spans="2:18" s="3" customFormat="1" ht="27.95" customHeight="1">
      <c r="B547" s="236"/>
      <c r="C547" s="241"/>
      <c r="D547" s="17" t="s">
        <v>3671</v>
      </c>
      <c r="E547" s="18" t="s">
        <v>6</v>
      </c>
      <c r="F547" s="19" t="s">
        <v>3651</v>
      </c>
      <c r="G547" s="14" t="s">
        <v>12</v>
      </c>
      <c r="H547" s="15">
        <v>0.8</v>
      </c>
      <c r="I547" s="16" t="s">
        <v>3231</v>
      </c>
      <c r="J547" s="277" t="s">
        <v>3654</v>
      </c>
      <c r="K547" s="275" t="s">
        <v>3223</v>
      </c>
      <c r="L547" s="287" t="s">
        <v>3655</v>
      </c>
      <c r="M547" s="85">
        <v>0.2</v>
      </c>
      <c r="N547" s="15">
        <f t="shared" si="171"/>
        <v>0.99</v>
      </c>
      <c r="O547" s="78">
        <f t="shared" si="172"/>
        <v>0</v>
      </c>
      <c r="P547" s="78">
        <f t="shared" si="173"/>
        <v>0.15840000000000004</v>
      </c>
      <c r="Q547" s="153">
        <f t="shared" si="174"/>
        <v>1.6000000000000018E-3</v>
      </c>
      <c r="R547" s="257"/>
    </row>
    <row r="548" spans="2:18" s="3" customFormat="1" ht="27.95" customHeight="1">
      <c r="B548" s="236"/>
      <c r="C548" s="241"/>
      <c r="D548" s="20"/>
      <c r="E548" s="21"/>
      <c r="F548" s="31"/>
      <c r="G548" s="14" t="s">
        <v>13</v>
      </c>
      <c r="H548" s="15">
        <v>0.1</v>
      </c>
      <c r="I548" s="16" t="s">
        <v>2779</v>
      </c>
      <c r="J548" s="277" t="s">
        <v>3653</v>
      </c>
      <c r="K548" s="286" t="s">
        <v>18</v>
      </c>
      <c r="L548" s="276" t="s">
        <v>2794</v>
      </c>
      <c r="M548" s="85">
        <f t="shared" si="162"/>
        <v>0.2</v>
      </c>
      <c r="N548" s="15">
        <f t="shared" si="171"/>
        <v>0</v>
      </c>
      <c r="O548" s="78">
        <f t="shared" si="172"/>
        <v>2.0000000000000004E-2</v>
      </c>
      <c r="P548" s="78">
        <f t="shared" si="173"/>
        <v>0</v>
      </c>
      <c r="Q548" s="153">
        <f t="shared" si="174"/>
        <v>0</v>
      </c>
      <c r="R548" s="257"/>
    </row>
    <row r="549" spans="2:18" s="3" customFormat="1" ht="27.95" customHeight="1">
      <c r="B549" s="236"/>
      <c r="C549" s="241"/>
      <c r="D549" s="22"/>
      <c r="E549" s="23"/>
      <c r="F549" s="24"/>
      <c r="G549" s="14" t="s">
        <v>14</v>
      </c>
      <c r="H549" s="15">
        <v>0.1</v>
      </c>
      <c r="I549" s="16" t="s">
        <v>3226</v>
      </c>
      <c r="J549" s="12" t="s">
        <v>210</v>
      </c>
      <c r="K549" s="16" t="s">
        <v>18</v>
      </c>
      <c r="L549" s="65" t="s">
        <v>21</v>
      </c>
      <c r="M549" s="85">
        <f t="shared" si="162"/>
        <v>0.2</v>
      </c>
      <c r="N549" s="15">
        <f t="shared" si="171"/>
        <v>0</v>
      </c>
      <c r="O549" s="78">
        <f t="shared" si="172"/>
        <v>2.0000000000000004E-2</v>
      </c>
      <c r="P549" s="78">
        <f t="shared" si="173"/>
        <v>0</v>
      </c>
      <c r="Q549" s="153">
        <f t="shared" si="174"/>
        <v>0</v>
      </c>
      <c r="R549" s="257"/>
    </row>
    <row r="550" spans="2:18" s="3" customFormat="1" ht="27.95" customHeight="1">
      <c r="B550" s="236"/>
      <c r="C550" s="241"/>
      <c r="D550" s="17" t="s">
        <v>3672</v>
      </c>
      <c r="E550" s="18" t="s">
        <v>6</v>
      </c>
      <c r="F550" s="19" t="s">
        <v>3651</v>
      </c>
      <c r="G550" s="14" t="s">
        <v>12</v>
      </c>
      <c r="H550" s="15">
        <v>0.8</v>
      </c>
      <c r="I550" s="16" t="s">
        <v>3231</v>
      </c>
      <c r="J550" s="277" t="s">
        <v>3654</v>
      </c>
      <c r="K550" s="275" t="s">
        <v>3223</v>
      </c>
      <c r="L550" s="287" t="s">
        <v>3655</v>
      </c>
      <c r="M550" s="85">
        <v>0.2</v>
      </c>
      <c r="N550" s="15">
        <f t="shared" si="171"/>
        <v>0.99</v>
      </c>
      <c r="O550" s="78">
        <f t="shared" si="172"/>
        <v>0</v>
      </c>
      <c r="P550" s="78">
        <f t="shared" si="173"/>
        <v>0.15840000000000004</v>
      </c>
      <c r="Q550" s="153">
        <f t="shared" si="174"/>
        <v>1.6000000000000018E-3</v>
      </c>
      <c r="R550" s="257"/>
    </row>
    <row r="551" spans="2:18" s="3" customFormat="1" ht="27.95" customHeight="1">
      <c r="B551" s="236"/>
      <c r="C551" s="241"/>
      <c r="D551" s="20"/>
      <c r="E551" s="21"/>
      <c r="F551" s="31"/>
      <c r="G551" s="14" t="s">
        <v>13</v>
      </c>
      <c r="H551" s="15">
        <v>0.1</v>
      </c>
      <c r="I551" s="16" t="s">
        <v>2779</v>
      </c>
      <c r="J551" s="277" t="s">
        <v>3653</v>
      </c>
      <c r="K551" s="286" t="s">
        <v>18</v>
      </c>
      <c r="L551" s="276" t="s">
        <v>2794</v>
      </c>
      <c r="M551" s="85">
        <f t="shared" si="162"/>
        <v>0.2</v>
      </c>
      <c r="N551" s="15">
        <f t="shared" si="171"/>
        <v>0</v>
      </c>
      <c r="O551" s="78">
        <f t="shared" si="172"/>
        <v>2.0000000000000004E-2</v>
      </c>
      <c r="P551" s="78">
        <f t="shared" si="173"/>
        <v>0</v>
      </c>
      <c r="Q551" s="153">
        <f t="shared" si="174"/>
        <v>0</v>
      </c>
      <c r="R551" s="257"/>
    </row>
    <row r="552" spans="2:18" s="3" customFormat="1" ht="27.95" customHeight="1">
      <c r="B552" s="236"/>
      <c r="C552" s="241"/>
      <c r="D552" s="22"/>
      <c r="E552" s="23"/>
      <c r="F552" s="24"/>
      <c r="G552" s="14" t="s">
        <v>14</v>
      </c>
      <c r="H552" s="15">
        <v>0.1</v>
      </c>
      <c r="I552" s="16" t="s">
        <v>3226</v>
      </c>
      <c r="J552" s="12" t="s">
        <v>210</v>
      </c>
      <c r="K552" s="16" t="s">
        <v>18</v>
      </c>
      <c r="L552" s="65" t="s">
        <v>21</v>
      </c>
      <c r="M552" s="85">
        <f t="shared" si="162"/>
        <v>0.2</v>
      </c>
      <c r="N552" s="15">
        <f t="shared" si="171"/>
        <v>0</v>
      </c>
      <c r="O552" s="78">
        <f t="shared" si="172"/>
        <v>2.0000000000000004E-2</v>
      </c>
      <c r="P552" s="78">
        <f t="shared" si="173"/>
        <v>0</v>
      </c>
      <c r="Q552" s="153">
        <f t="shared" si="174"/>
        <v>0</v>
      </c>
      <c r="R552" s="257"/>
    </row>
    <row r="553" spans="2:18" s="3" customFormat="1" ht="27.95" customHeight="1">
      <c r="B553" s="236"/>
      <c r="C553" s="241"/>
      <c r="D553" s="17" t="s">
        <v>3673</v>
      </c>
      <c r="E553" s="18" t="s">
        <v>6</v>
      </c>
      <c r="F553" s="19" t="s">
        <v>3651</v>
      </c>
      <c r="G553" s="14" t="s">
        <v>12</v>
      </c>
      <c r="H553" s="15">
        <v>0.8</v>
      </c>
      <c r="I553" s="16" t="s">
        <v>3231</v>
      </c>
      <c r="J553" s="277" t="s">
        <v>3654</v>
      </c>
      <c r="K553" s="275" t="s">
        <v>3223</v>
      </c>
      <c r="L553" s="287" t="s">
        <v>3655</v>
      </c>
      <c r="M553" s="85">
        <v>0.2</v>
      </c>
      <c r="N553" s="15">
        <f t="shared" si="171"/>
        <v>0.99</v>
      </c>
      <c r="O553" s="78">
        <f t="shared" si="172"/>
        <v>0</v>
      </c>
      <c r="P553" s="78">
        <f t="shared" si="173"/>
        <v>0.15840000000000004</v>
      </c>
      <c r="Q553" s="153">
        <f t="shared" si="174"/>
        <v>1.6000000000000018E-3</v>
      </c>
      <c r="R553" s="257"/>
    </row>
    <row r="554" spans="2:18" s="3" customFormat="1" ht="27.95" customHeight="1">
      <c r="B554" s="236"/>
      <c r="C554" s="241"/>
      <c r="D554" s="20"/>
      <c r="E554" s="21"/>
      <c r="F554" s="31"/>
      <c r="G554" s="14" t="s">
        <v>13</v>
      </c>
      <c r="H554" s="15">
        <v>0.1</v>
      </c>
      <c r="I554" s="16" t="s">
        <v>2779</v>
      </c>
      <c r="J554" s="277" t="s">
        <v>3653</v>
      </c>
      <c r="K554" s="286" t="s">
        <v>18</v>
      </c>
      <c r="L554" s="276" t="s">
        <v>2794</v>
      </c>
      <c r="M554" s="85">
        <f t="shared" si="162"/>
        <v>0.2</v>
      </c>
      <c r="N554" s="15">
        <f t="shared" si="171"/>
        <v>0</v>
      </c>
      <c r="O554" s="78">
        <f t="shared" si="172"/>
        <v>2.0000000000000004E-2</v>
      </c>
      <c r="P554" s="78">
        <f t="shared" si="173"/>
        <v>0</v>
      </c>
      <c r="Q554" s="153">
        <f t="shared" si="174"/>
        <v>0</v>
      </c>
      <c r="R554" s="257"/>
    </row>
    <row r="555" spans="2:18" s="3" customFormat="1" ht="27.95" customHeight="1">
      <c r="B555" s="236"/>
      <c r="C555" s="241"/>
      <c r="D555" s="22"/>
      <c r="E555" s="23"/>
      <c r="F555" s="24"/>
      <c r="G555" s="14" t="s">
        <v>14</v>
      </c>
      <c r="H555" s="15">
        <v>0.1</v>
      </c>
      <c r="I555" s="16" t="s">
        <v>3226</v>
      </c>
      <c r="J555" s="12" t="s">
        <v>210</v>
      </c>
      <c r="K555" s="16" t="s">
        <v>18</v>
      </c>
      <c r="L555" s="65" t="s">
        <v>21</v>
      </c>
      <c r="M555" s="85">
        <f t="shared" si="162"/>
        <v>0.2</v>
      </c>
      <c r="N555" s="15">
        <f t="shared" si="171"/>
        <v>0</v>
      </c>
      <c r="O555" s="78">
        <f t="shared" si="172"/>
        <v>2.0000000000000004E-2</v>
      </c>
      <c r="P555" s="78">
        <f t="shared" si="173"/>
        <v>0</v>
      </c>
      <c r="Q555" s="153">
        <f t="shared" si="174"/>
        <v>0</v>
      </c>
      <c r="R555" s="257"/>
    </row>
    <row r="556" spans="2:18" s="3" customFormat="1" ht="27.95" customHeight="1">
      <c r="B556" s="236"/>
      <c r="C556" s="241"/>
      <c r="D556" s="17" t="s">
        <v>3674</v>
      </c>
      <c r="E556" s="18" t="s">
        <v>6</v>
      </c>
      <c r="F556" s="19" t="s">
        <v>3651</v>
      </c>
      <c r="G556" s="14" t="s">
        <v>12</v>
      </c>
      <c r="H556" s="15">
        <v>0.8</v>
      </c>
      <c r="I556" s="16" t="s">
        <v>3231</v>
      </c>
      <c r="J556" s="277" t="s">
        <v>3654</v>
      </c>
      <c r="K556" s="275" t="s">
        <v>3223</v>
      </c>
      <c r="L556" s="287" t="s">
        <v>3655</v>
      </c>
      <c r="M556" s="85">
        <v>0.2</v>
      </c>
      <c r="N556" s="15">
        <f t="shared" si="171"/>
        <v>0.99</v>
      </c>
      <c r="O556" s="78">
        <f t="shared" si="172"/>
        <v>0</v>
      </c>
      <c r="P556" s="78">
        <f t="shared" si="173"/>
        <v>0.15840000000000004</v>
      </c>
      <c r="Q556" s="153">
        <f t="shared" si="174"/>
        <v>1.6000000000000018E-3</v>
      </c>
      <c r="R556" s="257"/>
    </row>
    <row r="557" spans="2:18" s="3" customFormat="1" ht="27.95" customHeight="1">
      <c r="B557" s="236"/>
      <c r="C557" s="241"/>
      <c r="D557" s="20"/>
      <c r="E557" s="21"/>
      <c r="F557" s="31"/>
      <c r="G557" s="14" t="s">
        <v>13</v>
      </c>
      <c r="H557" s="15">
        <v>0.1</v>
      </c>
      <c r="I557" s="16" t="s">
        <v>2779</v>
      </c>
      <c r="J557" s="277" t="s">
        <v>3653</v>
      </c>
      <c r="K557" s="286" t="s">
        <v>18</v>
      </c>
      <c r="L557" s="276" t="s">
        <v>2794</v>
      </c>
      <c r="M557" s="85">
        <f t="shared" si="162"/>
        <v>0.2</v>
      </c>
      <c r="N557" s="15">
        <f t="shared" si="171"/>
        <v>0</v>
      </c>
      <c r="O557" s="78">
        <f t="shared" si="172"/>
        <v>2.0000000000000004E-2</v>
      </c>
      <c r="P557" s="78">
        <f t="shared" si="173"/>
        <v>0</v>
      </c>
      <c r="Q557" s="153">
        <f t="shared" si="174"/>
        <v>0</v>
      </c>
      <c r="R557" s="257"/>
    </row>
    <row r="558" spans="2:18" s="3" customFormat="1" ht="27.95" customHeight="1">
      <c r="B558" s="236"/>
      <c r="C558" s="241"/>
      <c r="D558" s="22"/>
      <c r="E558" s="23"/>
      <c r="F558" s="24"/>
      <c r="G558" s="14" t="s">
        <v>14</v>
      </c>
      <c r="H558" s="15">
        <v>0.1</v>
      </c>
      <c r="I558" s="16" t="s">
        <v>3226</v>
      </c>
      <c r="J558" s="12" t="s">
        <v>210</v>
      </c>
      <c r="K558" s="16" t="s">
        <v>18</v>
      </c>
      <c r="L558" s="65" t="s">
        <v>21</v>
      </c>
      <c r="M558" s="85">
        <f t="shared" si="162"/>
        <v>0.2</v>
      </c>
      <c r="N558" s="15">
        <f t="shared" si="171"/>
        <v>0</v>
      </c>
      <c r="O558" s="78">
        <f t="shared" si="172"/>
        <v>2.0000000000000004E-2</v>
      </c>
      <c r="P558" s="78">
        <f t="shared" si="173"/>
        <v>0</v>
      </c>
      <c r="Q558" s="153">
        <f t="shared" si="174"/>
        <v>0</v>
      </c>
      <c r="R558" s="257"/>
    </row>
    <row r="559" spans="2:18" s="3" customFormat="1" ht="27.95" customHeight="1">
      <c r="B559" s="236"/>
      <c r="C559" s="241"/>
      <c r="D559" s="17" t="s">
        <v>3675</v>
      </c>
      <c r="E559" s="18" t="s">
        <v>6</v>
      </c>
      <c r="F559" s="19" t="s">
        <v>3651</v>
      </c>
      <c r="G559" s="14" t="s">
        <v>12</v>
      </c>
      <c r="H559" s="15">
        <v>0.8</v>
      </c>
      <c r="I559" s="16" t="s">
        <v>3231</v>
      </c>
      <c r="J559" s="277" t="s">
        <v>3654</v>
      </c>
      <c r="K559" s="275" t="s">
        <v>3223</v>
      </c>
      <c r="L559" s="287" t="s">
        <v>3655</v>
      </c>
      <c r="M559" s="85">
        <v>0.2</v>
      </c>
      <c r="N559" s="15">
        <f t="shared" si="171"/>
        <v>0.99</v>
      </c>
      <c r="O559" s="78">
        <f t="shared" si="172"/>
        <v>0</v>
      </c>
      <c r="P559" s="78">
        <f t="shared" si="173"/>
        <v>0.15840000000000004</v>
      </c>
      <c r="Q559" s="153">
        <f t="shared" si="174"/>
        <v>1.6000000000000018E-3</v>
      </c>
      <c r="R559" s="257"/>
    </row>
    <row r="560" spans="2:18" s="3" customFormat="1" ht="27.95" customHeight="1">
      <c r="B560" s="236"/>
      <c r="C560" s="241"/>
      <c r="D560" s="20"/>
      <c r="E560" s="21"/>
      <c r="F560" s="31"/>
      <c r="G560" s="14" t="s">
        <v>13</v>
      </c>
      <c r="H560" s="15">
        <v>0.1</v>
      </c>
      <c r="I560" s="16" t="s">
        <v>2779</v>
      </c>
      <c r="J560" s="277" t="s">
        <v>3653</v>
      </c>
      <c r="K560" s="286" t="s">
        <v>18</v>
      </c>
      <c r="L560" s="276" t="s">
        <v>2794</v>
      </c>
      <c r="M560" s="85">
        <f t="shared" si="162"/>
        <v>0.2</v>
      </c>
      <c r="N560" s="15">
        <f t="shared" si="171"/>
        <v>0</v>
      </c>
      <c r="O560" s="78">
        <f t="shared" si="172"/>
        <v>2.0000000000000004E-2</v>
      </c>
      <c r="P560" s="78">
        <f t="shared" si="173"/>
        <v>0</v>
      </c>
      <c r="Q560" s="153">
        <f t="shared" si="174"/>
        <v>0</v>
      </c>
      <c r="R560" s="257"/>
    </row>
    <row r="561" spans="2:18" s="3" customFormat="1" ht="27.95" customHeight="1">
      <c r="B561" s="236"/>
      <c r="C561" s="241"/>
      <c r="D561" s="22"/>
      <c r="E561" s="23"/>
      <c r="F561" s="24"/>
      <c r="G561" s="14" t="s">
        <v>14</v>
      </c>
      <c r="H561" s="15">
        <v>0.1</v>
      </c>
      <c r="I561" s="16" t="s">
        <v>3226</v>
      </c>
      <c r="J561" s="12" t="s">
        <v>210</v>
      </c>
      <c r="K561" s="16" t="s">
        <v>18</v>
      </c>
      <c r="L561" s="65" t="s">
        <v>21</v>
      </c>
      <c r="M561" s="85">
        <f t="shared" si="162"/>
        <v>0.2</v>
      </c>
      <c r="N561" s="15">
        <f t="shared" si="171"/>
        <v>0</v>
      </c>
      <c r="O561" s="78">
        <f t="shared" si="172"/>
        <v>2.0000000000000004E-2</v>
      </c>
      <c r="P561" s="78">
        <f t="shared" si="173"/>
        <v>0</v>
      </c>
      <c r="Q561" s="153">
        <f t="shared" si="174"/>
        <v>0</v>
      </c>
      <c r="R561" s="257"/>
    </row>
    <row r="562" spans="2:18" s="3" customFormat="1" ht="27.95" customHeight="1">
      <c r="B562" s="236"/>
      <c r="C562" s="241"/>
      <c r="D562" s="17" t="s">
        <v>3676</v>
      </c>
      <c r="E562" s="18" t="s">
        <v>6</v>
      </c>
      <c r="F562" s="19" t="s">
        <v>3651</v>
      </c>
      <c r="G562" s="14" t="s">
        <v>12</v>
      </c>
      <c r="H562" s="15">
        <v>0.8</v>
      </c>
      <c r="I562" s="16" t="s">
        <v>3231</v>
      </c>
      <c r="J562" s="277" t="s">
        <v>3654</v>
      </c>
      <c r="K562" s="275" t="s">
        <v>3223</v>
      </c>
      <c r="L562" s="287" t="s">
        <v>3655</v>
      </c>
      <c r="M562" s="85">
        <v>0.2</v>
      </c>
      <c r="N562" s="15">
        <f t="shared" si="171"/>
        <v>0.99</v>
      </c>
      <c r="O562" s="78">
        <f t="shared" si="172"/>
        <v>0</v>
      </c>
      <c r="P562" s="78">
        <f t="shared" si="173"/>
        <v>0.15840000000000004</v>
      </c>
      <c r="Q562" s="153">
        <f t="shared" si="174"/>
        <v>1.6000000000000018E-3</v>
      </c>
      <c r="R562" s="257"/>
    </row>
    <row r="563" spans="2:18" s="3" customFormat="1" ht="27.95" customHeight="1">
      <c r="B563" s="236"/>
      <c r="C563" s="241"/>
      <c r="D563" s="20"/>
      <c r="E563" s="21"/>
      <c r="F563" s="31"/>
      <c r="G563" s="14" t="s">
        <v>13</v>
      </c>
      <c r="H563" s="15">
        <v>0.1</v>
      </c>
      <c r="I563" s="16" t="s">
        <v>2779</v>
      </c>
      <c r="J563" s="277" t="s">
        <v>3653</v>
      </c>
      <c r="K563" s="286" t="s">
        <v>18</v>
      </c>
      <c r="L563" s="276" t="s">
        <v>2794</v>
      </c>
      <c r="M563" s="85">
        <f t="shared" si="162"/>
        <v>0.2</v>
      </c>
      <c r="N563" s="15">
        <f t="shared" si="171"/>
        <v>0</v>
      </c>
      <c r="O563" s="78">
        <f t="shared" si="172"/>
        <v>2.0000000000000004E-2</v>
      </c>
      <c r="P563" s="78">
        <f t="shared" si="173"/>
        <v>0</v>
      </c>
      <c r="Q563" s="153">
        <f t="shared" si="174"/>
        <v>0</v>
      </c>
      <c r="R563" s="257"/>
    </row>
    <row r="564" spans="2:18" s="3" customFormat="1" ht="27.95" customHeight="1">
      <c r="B564" s="236"/>
      <c r="C564" s="241"/>
      <c r="D564" s="22"/>
      <c r="E564" s="23"/>
      <c r="F564" s="24"/>
      <c r="G564" s="14" t="s">
        <v>14</v>
      </c>
      <c r="H564" s="15">
        <v>0.1</v>
      </c>
      <c r="I564" s="16" t="s">
        <v>3226</v>
      </c>
      <c r="J564" s="12" t="s">
        <v>210</v>
      </c>
      <c r="K564" s="16" t="s">
        <v>18</v>
      </c>
      <c r="L564" s="65" t="s">
        <v>21</v>
      </c>
      <c r="M564" s="85">
        <f t="shared" ref="M564:M585" si="175">M563</f>
        <v>0.2</v>
      </c>
      <c r="N564" s="15">
        <f t="shared" si="171"/>
        <v>0</v>
      </c>
      <c r="O564" s="78">
        <f t="shared" si="172"/>
        <v>2.0000000000000004E-2</v>
      </c>
      <c r="P564" s="78">
        <f t="shared" si="173"/>
        <v>0</v>
      </c>
      <c r="Q564" s="153">
        <f t="shared" si="174"/>
        <v>0</v>
      </c>
      <c r="R564" s="257"/>
    </row>
    <row r="565" spans="2:18" s="3" customFormat="1" ht="27.95" customHeight="1">
      <c r="B565" s="236"/>
      <c r="C565" s="241"/>
      <c r="D565" s="17" t="s">
        <v>3677</v>
      </c>
      <c r="E565" s="18" t="s">
        <v>6</v>
      </c>
      <c r="F565" s="19" t="s">
        <v>3651</v>
      </c>
      <c r="G565" s="14" t="s">
        <v>12</v>
      </c>
      <c r="H565" s="15">
        <v>0.8</v>
      </c>
      <c r="I565" s="16" t="s">
        <v>3231</v>
      </c>
      <c r="J565" s="277" t="s">
        <v>3654</v>
      </c>
      <c r="K565" s="275" t="s">
        <v>3223</v>
      </c>
      <c r="L565" s="287" t="s">
        <v>3655</v>
      </c>
      <c r="M565" s="85">
        <v>0.2</v>
      </c>
      <c r="N565" s="15">
        <f t="shared" si="171"/>
        <v>0.99</v>
      </c>
      <c r="O565" s="78">
        <f t="shared" si="172"/>
        <v>0</v>
      </c>
      <c r="P565" s="78">
        <f t="shared" si="173"/>
        <v>0.15840000000000004</v>
      </c>
      <c r="Q565" s="153">
        <f t="shared" si="174"/>
        <v>1.6000000000000018E-3</v>
      </c>
      <c r="R565" s="257"/>
    </row>
    <row r="566" spans="2:18" s="3" customFormat="1" ht="27.95" customHeight="1">
      <c r="B566" s="236"/>
      <c r="C566" s="241"/>
      <c r="D566" s="20"/>
      <c r="E566" s="21"/>
      <c r="F566" s="31"/>
      <c r="G566" s="14" t="s">
        <v>13</v>
      </c>
      <c r="H566" s="15">
        <v>0.1</v>
      </c>
      <c r="I566" s="16" t="s">
        <v>2779</v>
      </c>
      <c r="J566" s="277" t="s">
        <v>3653</v>
      </c>
      <c r="K566" s="286" t="s">
        <v>18</v>
      </c>
      <c r="L566" s="276" t="s">
        <v>2794</v>
      </c>
      <c r="M566" s="85">
        <f t="shared" si="175"/>
        <v>0.2</v>
      </c>
      <c r="N566" s="15">
        <f t="shared" si="171"/>
        <v>0</v>
      </c>
      <c r="O566" s="78">
        <f t="shared" si="172"/>
        <v>2.0000000000000004E-2</v>
      </c>
      <c r="P566" s="78">
        <f t="shared" si="173"/>
        <v>0</v>
      </c>
      <c r="Q566" s="153">
        <f t="shared" si="174"/>
        <v>0</v>
      </c>
      <c r="R566" s="257"/>
    </row>
    <row r="567" spans="2:18" s="3" customFormat="1" ht="27.95" customHeight="1">
      <c r="B567" s="236"/>
      <c r="C567" s="241"/>
      <c r="D567" s="22"/>
      <c r="E567" s="23"/>
      <c r="F567" s="24"/>
      <c r="G567" s="14" t="s">
        <v>14</v>
      </c>
      <c r="H567" s="15">
        <v>0.1</v>
      </c>
      <c r="I567" s="16" t="s">
        <v>3226</v>
      </c>
      <c r="J567" s="12" t="s">
        <v>210</v>
      </c>
      <c r="K567" s="16" t="s">
        <v>18</v>
      </c>
      <c r="L567" s="65" t="s">
        <v>21</v>
      </c>
      <c r="M567" s="85">
        <f t="shared" si="175"/>
        <v>0.2</v>
      </c>
      <c r="N567" s="15">
        <f t="shared" si="171"/>
        <v>0</v>
      </c>
      <c r="O567" s="78">
        <f t="shared" si="172"/>
        <v>2.0000000000000004E-2</v>
      </c>
      <c r="P567" s="78">
        <f t="shared" si="173"/>
        <v>0</v>
      </c>
      <c r="Q567" s="153">
        <f t="shared" si="174"/>
        <v>0</v>
      </c>
      <c r="R567" s="257"/>
    </row>
    <row r="568" spans="2:18" s="3" customFormat="1" ht="27.95" customHeight="1">
      <c r="B568" s="236"/>
      <c r="C568" s="241"/>
      <c r="D568" s="17" t="s">
        <v>3678</v>
      </c>
      <c r="E568" s="18" t="s">
        <v>6</v>
      </c>
      <c r="F568" s="19" t="s">
        <v>3680</v>
      </c>
      <c r="G568" s="14" t="s">
        <v>12</v>
      </c>
      <c r="H568" s="15">
        <v>0.8</v>
      </c>
      <c r="I568" s="16" t="s">
        <v>3231</v>
      </c>
      <c r="J568" s="277" t="s">
        <v>3654</v>
      </c>
      <c r="K568" s="275" t="s">
        <v>3223</v>
      </c>
      <c r="L568" s="287" t="s">
        <v>3655</v>
      </c>
      <c r="M568" s="85">
        <v>0.2</v>
      </c>
      <c r="N568" s="15">
        <f t="shared" ref="N568:N573" si="176">IF(K568="Detected", 0.99,0)</f>
        <v>0.99</v>
      </c>
      <c r="O568" s="78">
        <f t="shared" ref="O568:O573" si="177">IF(I568="Safe", M568*H568,0)</f>
        <v>0</v>
      </c>
      <c r="P568" s="78">
        <f t="shared" ref="P568:P573" si="178">IF(I568="Dangerous",M568*H568*N568,0)</f>
        <v>0.15840000000000004</v>
      </c>
      <c r="Q568" s="153">
        <f t="shared" ref="Q568:Q573" si="179">IF(P568=0,0,M568*H568*(1-N568))</f>
        <v>1.6000000000000018E-3</v>
      </c>
      <c r="R568" s="257"/>
    </row>
    <row r="569" spans="2:18" s="3" customFormat="1" ht="27.95" customHeight="1">
      <c r="B569" s="236"/>
      <c r="C569" s="241"/>
      <c r="D569" s="20"/>
      <c r="E569" s="21"/>
      <c r="F569" s="31"/>
      <c r="G569" s="14" t="s">
        <v>13</v>
      </c>
      <c r="H569" s="15">
        <v>0.1</v>
      </c>
      <c r="I569" s="16" t="s">
        <v>3231</v>
      </c>
      <c r="J569" s="277" t="s">
        <v>3654</v>
      </c>
      <c r="K569" s="275" t="s">
        <v>3223</v>
      </c>
      <c r="L569" s="287" t="s">
        <v>3655</v>
      </c>
      <c r="M569" s="85">
        <f t="shared" si="175"/>
        <v>0.2</v>
      </c>
      <c r="N569" s="15">
        <f t="shared" si="176"/>
        <v>0.99</v>
      </c>
      <c r="O569" s="78">
        <f t="shared" si="177"/>
        <v>0</v>
      </c>
      <c r="P569" s="78">
        <f t="shared" si="178"/>
        <v>1.9800000000000005E-2</v>
      </c>
      <c r="Q569" s="153">
        <f t="shared" si="179"/>
        <v>2.0000000000000023E-4</v>
      </c>
      <c r="R569" s="257"/>
    </row>
    <row r="570" spans="2:18" s="3" customFormat="1" ht="27.95" customHeight="1">
      <c r="B570" s="236"/>
      <c r="C570" s="241"/>
      <c r="D570" s="22"/>
      <c r="E570" s="23"/>
      <c r="F570" s="24"/>
      <c r="G570" s="14" t="s">
        <v>14</v>
      </c>
      <c r="H570" s="15">
        <v>0.1</v>
      </c>
      <c r="I570" s="16" t="s">
        <v>3226</v>
      </c>
      <c r="J570" s="12" t="s">
        <v>210</v>
      </c>
      <c r="K570" s="16" t="s">
        <v>18</v>
      </c>
      <c r="L570" s="65" t="s">
        <v>21</v>
      </c>
      <c r="M570" s="85">
        <f t="shared" si="175"/>
        <v>0.2</v>
      </c>
      <c r="N570" s="15">
        <f t="shared" si="176"/>
        <v>0</v>
      </c>
      <c r="O570" s="78">
        <f t="shared" si="177"/>
        <v>2.0000000000000004E-2</v>
      </c>
      <c r="P570" s="78">
        <f t="shared" si="178"/>
        <v>0</v>
      </c>
      <c r="Q570" s="153">
        <f t="shared" si="179"/>
        <v>0</v>
      </c>
      <c r="R570" s="257"/>
    </row>
    <row r="571" spans="2:18" s="3" customFormat="1" ht="27.95" customHeight="1">
      <c r="B571" s="236"/>
      <c r="C571" s="241"/>
      <c r="D571" s="17" t="s">
        <v>3679</v>
      </c>
      <c r="E571" s="18" t="s">
        <v>6</v>
      </c>
      <c r="F571" s="19" t="s">
        <v>3681</v>
      </c>
      <c r="G571" s="14" t="s">
        <v>12</v>
      </c>
      <c r="H571" s="15">
        <v>0.8</v>
      </c>
      <c r="I571" s="16" t="s">
        <v>3231</v>
      </c>
      <c r="J571" s="277" t="s">
        <v>3654</v>
      </c>
      <c r="K571" s="275" t="s">
        <v>3223</v>
      </c>
      <c r="L571" s="287" t="s">
        <v>3655</v>
      </c>
      <c r="M571" s="85">
        <v>0.2</v>
      </c>
      <c r="N571" s="15">
        <f t="shared" si="176"/>
        <v>0.99</v>
      </c>
      <c r="O571" s="78">
        <f t="shared" si="177"/>
        <v>0</v>
      </c>
      <c r="P571" s="78">
        <f t="shared" si="178"/>
        <v>0.15840000000000004</v>
      </c>
      <c r="Q571" s="153">
        <f t="shared" si="179"/>
        <v>1.6000000000000018E-3</v>
      </c>
      <c r="R571" s="257"/>
    </row>
    <row r="572" spans="2:18" s="3" customFormat="1" ht="27.95" customHeight="1">
      <c r="B572" s="236"/>
      <c r="C572" s="241"/>
      <c r="D572" s="20"/>
      <c r="E572" s="21"/>
      <c r="F572" s="31"/>
      <c r="G572" s="14" t="s">
        <v>13</v>
      </c>
      <c r="H572" s="15">
        <v>0.1</v>
      </c>
      <c r="I572" s="16" t="s">
        <v>3231</v>
      </c>
      <c r="J572" s="277" t="s">
        <v>3654</v>
      </c>
      <c r="K572" s="275" t="s">
        <v>3223</v>
      </c>
      <c r="L572" s="287" t="s">
        <v>3655</v>
      </c>
      <c r="M572" s="85">
        <f t="shared" si="175"/>
        <v>0.2</v>
      </c>
      <c r="N572" s="15">
        <f t="shared" si="176"/>
        <v>0.99</v>
      </c>
      <c r="O572" s="78">
        <f t="shared" si="177"/>
        <v>0</v>
      </c>
      <c r="P572" s="78">
        <f t="shared" si="178"/>
        <v>1.9800000000000005E-2</v>
      </c>
      <c r="Q572" s="153">
        <f t="shared" si="179"/>
        <v>2.0000000000000023E-4</v>
      </c>
      <c r="R572" s="257"/>
    </row>
    <row r="573" spans="2:18" s="3" customFormat="1" ht="27.95" customHeight="1">
      <c r="B573" s="236"/>
      <c r="C573" s="241"/>
      <c r="D573" s="22"/>
      <c r="E573" s="23"/>
      <c r="F573" s="24"/>
      <c r="G573" s="14" t="s">
        <v>14</v>
      </c>
      <c r="H573" s="15">
        <v>0.1</v>
      </c>
      <c r="I573" s="16" t="s">
        <v>3226</v>
      </c>
      <c r="J573" s="12" t="s">
        <v>210</v>
      </c>
      <c r="K573" s="16" t="s">
        <v>18</v>
      </c>
      <c r="L573" s="65" t="s">
        <v>21</v>
      </c>
      <c r="M573" s="85">
        <f t="shared" si="175"/>
        <v>0.2</v>
      </c>
      <c r="N573" s="15">
        <f t="shared" si="176"/>
        <v>0</v>
      </c>
      <c r="O573" s="78">
        <f t="shared" si="177"/>
        <v>2.0000000000000004E-2</v>
      </c>
      <c r="P573" s="78">
        <f t="shared" si="178"/>
        <v>0</v>
      </c>
      <c r="Q573" s="153">
        <f t="shared" si="179"/>
        <v>0</v>
      </c>
      <c r="R573" s="257"/>
    </row>
    <row r="574" spans="2:18" s="3" customFormat="1" ht="27.95" customHeight="1">
      <c r="B574" s="236"/>
      <c r="C574" s="241"/>
      <c r="D574" s="17" t="s">
        <v>3682</v>
      </c>
      <c r="E574" s="18" t="s">
        <v>6</v>
      </c>
      <c r="F574" s="19" t="s">
        <v>3680</v>
      </c>
      <c r="G574" s="14" t="s">
        <v>12</v>
      </c>
      <c r="H574" s="15">
        <v>0.8</v>
      </c>
      <c r="I574" s="16" t="s">
        <v>3231</v>
      </c>
      <c r="J574" s="277" t="s">
        <v>3654</v>
      </c>
      <c r="K574" s="275" t="s">
        <v>3223</v>
      </c>
      <c r="L574" s="287" t="s">
        <v>3655</v>
      </c>
      <c r="M574" s="85">
        <v>0.2</v>
      </c>
      <c r="N574" s="15">
        <f t="shared" ref="N574:N579" si="180">IF(K574="Detected", 0.99,0)</f>
        <v>0.99</v>
      </c>
      <c r="O574" s="78">
        <f t="shared" ref="O574:O579" si="181">IF(I574="Safe", M574*H574,0)</f>
        <v>0</v>
      </c>
      <c r="P574" s="78">
        <f t="shared" ref="P574:P579" si="182">IF(I574="Dangerous",M574*H574*N574,0)</f>
        <v>0.15840000000000004</v>
      </c>
      <c r="Q574" s="153">
        <f t="shared" ref="Q574:Q579" si="183">IF(P574=0,0,M574*H574*(1-N574))</f>
        <v>1.6000000000000018E-3</v>
      </c>
      <c r="R574" s="257"/>
    </row>
    <row r="575" spans="2:18" s="3" customFormat="1" ht="27.95" customHeight="1">
      <c r="B575" s="236"/>
      <c r="C575" s="241"/>
      <c r="D575" s="20"/>
      <c r="E575" s="21"/>
      <c r="F575" s="31"/>
      <c r="G575" s="14" t="s">
        <v>13</v>
      </c>
      <c r="H575" s="15">
        <v>0.1</v>
      </c>
      <c r="I575" s="16" t="s">
        <v>3231</v>
      </c>
      <c r="J575" s="277" t="s">
        <v>3654</v>
      </c>
      <c r="K575" s="275" t="s">
        <v>3223</v>
      </c>
      <c r="L575" s="287" t="s">
        <v>3655</v>
      </c>
      <c r="M575" s="85">
        <f t="shared" si="175"/>
        <v>0.2</v>
      </c>
      <c r="N575" s="15">
        <f t="shared" si="180"/>
        <v>0.99</v>
      </c>
      <c r="O575" s="78">
        <f t="shared" si="181"/>
        <v>0</v>
      </c>
      <c r="P575" s="78">
        <f t="shared" si="182"/>
        <v>1.9800000000000005E-2</v>
      </c>
      <c r="Q575" s="153">
        <f t="shared" si="183"/>
        <v>2.0000000000000023E-4</v>
      </c>
      <c r="R575" s="257"/>
    </row>
    <row r="576" spans="2:18" s="3" customFormat="1" ht="27.95" customHeight="1">
      <c r="B576" s="236"/>
      <c r="C576" s="241"/>
      <c r="D576" s="22"/>
      <c r="E576" s="23"/>
      <c r="F576" s="24"/>
      <c r="G576" s="14" t="s">
        <v>14</v>
      </c>
      <c r="H576" s="15">
        <v>0.1</v>
      </c>
      <c r="I576" s="16" t="s">
        <v>3226</v>
      </c>
      <c r="J576" s="12" t="s">
        <v>210</v>
      </c>
      <c r="K576" s="16" t="s">
        <v>18</v>
      </c>
      <c r="L576" s="65" t="s">
        <v>21</v>
      </c>
      <c r="M576" s="85">
        <f t="shared" si="175"/>
        <v>0.2</v>
      </c>
      <c r="N576" s="15">
        <f t="shared" si="180"/>
        <v>0</v>
      </c>
      <c r="O576" s="78">
        <f t="shared" si="181"/>
        <v>2.0000000000000004E-2</v>
      </c>
      <c r="P576" s="78">
        <f t="shared" si="182"/>
        <v>0</v>
      </c>
      <c r="Q576" s="153">
        <f t="shared" si="183"/>
        <v>0</v>
      </c>
      <c r="R576" s="257"/>
    </row>
    <row r="577" spans="2:18" s="3" customFormat="1" ht="27.95" customHeight="1">
      <c r="B577" s="236"/>
      <c r="C577" s="241"/>
      <c r="D577" s="17" t="s">
        <v>3683</v>
      </c>
      <c r="E577" s="18" t="s">
        <v>6</v>
      </c>
      <c r="F577" s="19" t="s">
        <v>3680</v>
      </c>
      <c r="G577" s="14" t="s">
        <v>12</v>
      </c>
      <c r="H577" s="15">
        <v>0.8</v>
      </c>
      <c r="I577" s="16" t="s">
        <v>3231</v>
      </c>
      <c r="J577" s="277" t="s">
        <v>3654</v>
      </c>
      <c r="K577" s="275" t="s">
        <v>3223</v>
      </c>
      <c r="L577" s="287" t="s">
        <v>3655</v>
      </c>
      <c r="M577" s="85">
        <v>0.2</v>
      </c>
      <c r="N577" s="15">
        <f t="shared" si="180"/>
        <v>0.99</v>
      </c>
      <c r="O577" s="78">
        <f t="shared" si="181"/>
        <v>0</v>
      </c>
      <c r="P577" s="78">
        <f t="shared" si="182"/>
        <v>0.15840000000000004</v>
      </c>
      <c r="Q577" s="153">
        <f t="shared" si="183"/>
        <v>1.6000000000000018E-3</v>
      </c>
      <c r="R577" s="257"/>
    </row>
    <row r="578" spans="2:18" s="3" customFormat="1" ht="27.95" customHeight="1">
      <c r="B578" s="236"/>
      <c r="C578" s="241"/>
      <c r="D578" s="20"/>
      <c r="E578" s="21"/>
      <c r="F578" s="31"/>
      <c r="G578" s="14" t="s">
        <v>13</v>
      </c>
      <c r="H578" s="15">
        <v>0.1</v>
      </c>
      <c r="I578" s="16" t="s">
        <v>3231</v>
      </c>
      <c r="J578" s="277" t="s">
        <v>3654</v>
      </c>
      <c r="K578" s="275" t="s">
        <v>3223</v>
      </c>
      <c r="L578" s="287" t="s">
        <v>3655</v>
      </c>
      <c r="M578" s="85">
        <f t="shared" si="175"/>
        <v>0.2</v>
      </c>
      <c r="N578" s="15">
        <f t="shared" si="180"/>
        <v>0.99</v>
      </c>
      <c r="O578" s="78">
        <f t="shared" si="181"/>
        <v>0</v>
      </c>
      <c r="P578" s="78">
        <f t="shared" si="182"/>
        <v>1.9800000000000005E-2</v>
      </c>
      <c r="Q578" s="153">
        <f t="shared" si="183"/>
        <v>2.0000000000000023E-4</v>
      </c>
      <c r="R578" s="257"/>
    </row>
    <row r="579" spans="2:18" s="3" customFormat="1" ht="27.95" customHeight="1">
      <c r="B579" s="236"/>
      <c r="C579" s="241"/>
      <c r="D579" s="22"/>
      <c r="E579" s="23"/>
      <c r="F579" s="24"/>
      <c r="G579" s="14" t="s">
        <v>14</v>
      </c>
      <c r="H579" s="15">
        <v>0.1</v>
      </c>
      <c r="I579" s="16" t="s">
        <v>3226</v>
      </c>
      <c r="J579" s="12" t="s">
        <v>210</v>
      </c>
      <c r="K579" s="16" t="s">
        <v>18</v>
      </c>
      <c r="L579" s="65" t="s">
        <v>21</v>
      </c>
      <c r="M579" s="85">
        <f t="shared" si="175"/>
        <v>0.2</v>
      </c>
      <c r="N579" s="15">
        <f t="shared" si="180"/>
        <v>0</v>
      </c>
      <c r="O579" s="78">
        <f t="shared" si="181"/>
        <v>2.0000000000000004E-2</v>
      </c>
      <c r="P579" s="78">
        <f t="shared" si="182"/>
        <v>0</v>
      </c>
      <c r="Q579" s="153">
        <f t="shared" si="183"/>
        <v>0</v>
      </c>
      <c r="R579" s="257"/>
    </row>
    <row r="580" spans="2:18" s="3" customFormat="1" ht="27.95" customHeight="1">
      <c r="B580" s="236"/>
      <c r="C580" s="241"/>
      <c r="D580" s="17" t="s">
        <v>3684</v>
      </c>
      <c r="E580" s="18" t="s">
        <v>6</v>
      </c>
      <c r="F580" s="19" t="s">
        <v>3685</v>
      </c>
      <c r="G580" s="14" t="s">
        <v>12</v>
      </c>
      <c r="H580" s="15">
        <v>0.8</v>
      </c>
      <c r="I580" s="16" t="s">
        <v>3226</v>
      </c>
      <c r="J580" s="12" t="s">
        <v>210</v>
      </c>
      <c r="K580" s="16" t="s">
        <v>18</v>
      </c>
      <c r="L580" s="65" t="s">
        <v>21</v>
      </c>
      <c r="M580" s="85">
        <v>0.2</v>
      </c>
      <c r="N580" s="15">
        <f t="shared" ref="N580:N582" si="184">IF(K580="Detected", 0.99,0)</f>
        <v>0</v>
      </c>
      <c r="O580" s="78">
        <f t="shared" ref="O580:O582" si="185">IF(I580="Safe", M580*H580,0)</f>
        <v>0.16000000000000003</v>
      </c>
      <c r="P580" s="78">
        <f t="shared" ref="P580:P582" si="186">IF(I580="Dangerous",M580*H580*N580,0)</f>
        <v>0</v>
      </c>
      <c r="Q580" s="153">
        <f t="shared" ref="Q580:Q582" si="187">IF(P580=0,0,M580*H580*(1-N580))</f>
        <v>0</v>
      </c>
      <c r="R580" s="257"/>
    </row>
    <row r="581" spans="2:18" s="3" customFormat="1" ht="27.95" customHeight="1">
      <c r="B581" s="236"/>
      <c r="C581" s="241"/>
      <c r="D581" s="20"/>
      <c r="E581" s="21"/>
      <c r="F581" s="31"/>
      <c r="G581" s="14" t="s">
        <v>13</v>
      </c>
      <c r="H581" s="15">
        <v>0.1</v>
      </c>
      <c r="I581" s="16" t="s">
        <v>3231</v>
      </c>
      <c r="J581" s="13" t="s">
        <v>3654</v>
      </c>
      <c r="K581" s="16" t="s">
        <v>3223</v>
      </c>
      <c r="L581" s="166" t="s">
        <v>3655</v>
      </c>
      <c r="M581" s="85">
        <f t="shared" si="175"/>
        <v>0.2</v>
      </c>
      <c r="N581" s="15">
        <f t="shared" si="184"/>
        <v>0.99</v>
      </c>
      <c r="O581" s="78">
        <f t="shared" si="185"/>
        <v>0</v>
      </c>
      <c r="P581" s="78">
        <f t="shared" si="186"/>
        <v>1.9800000000000005E-2</v>
      </c>
      <c r="Q581" s="153">
        <f t="shared" si="187"/>
        <v>2.0000000000000023E-4</v>
      </c>
      <c r="R581" s="257"/>
    </row>
    <row r="582" spans="2:18" s="3" customFormat="1" ht="27.95" customHeight="1">
      <c r="B582" s="236"/>
      <c r="C582" s="241"/>
      <c r="D582" s="22"/>
      <c r="E582" s="23"/>
      <c r="F582" s="24"/>
      <c r="G582" s="14" t="s">
        <v>14</v>
      </c>
      <c r="H582" s="15">
        <v>0.1</v>
      </c>
      <c r="I582" s="16" t="s">
        <v>3231</v>
      </c>
      <c r="J582" s="13" t="s">
        <v>3654</v>
      </c>
      <c r="K582" s="16" t="s">
        <v>3223</v>
      </c>
      <c r="L582" s="166" t="s">
        <v>3655</v>
      </c>
      <c r="M582" s="85">
        <f t="shared" si="175"/>
        <v>0.2</v>
      </c>
      <c r="N582" s="15">
        <f t="shared" si="184"/>
        <v>0.99</v>
      </c>
      <c r="O582" s="78">
        <f t="shared" si="185"/>
        <v>0</v>
      </c>
      <c r="P582" s="78">
        <f t="shared" si="186"/>
        <v>1.9800000000000005E-2</v>
      </c>
      <c r="Q582" s="153">
        <f t="shared" si="187"/>
        <v>2.0000000000000023E-4</v>
      </c>
      <c r="R582" s="257"/>
    </row>
    <row r="583" spans="2:18" s="3" customFormat="1" ht="27.95" customHeight="1">
      <c r="B583" s="236"/>
      <c r="C583" s="241"/>
      <c r="D583" s="17" t="s">
        <v>3686</v>
      </c>
      <c r="E583" s="18" t="s">
        <v>6</v>
      </c>
      <c r="F583" s="19" t="s">
        <v>3685</v>
      </c>
      <c r="G583" s="14" t="s">
        <v>12</v>
      </c>
      <c r="H583" s="15">
        <v>0.8</v>
      </c>
      <c r="I583" s="16" t="s">
        <v>3226</v>
      </c>
      <c r="J583" s="12" t="s">
        <v>210</v>
      </c>
      <c r="K583" s="16" t="s">
        <v>18</v>
      </c>
      <c r="L583" s="65" t="s">
        <v>21</v>
      </c>
      <c r="M583" s="85">
        <v>0.2</v>
      </c>
      <c r="N583" s="15">
        <f t="shared" ref="N583:N588" si="188">IF(K583="Detected", 0.99,0)</f>
        <v>0</v>
      </c>
      <c r="O583" s="78">
        <f t="shared" ref="O583:O588" si="189">IF(I583="Safe", M583*H583,0)</f>
        <v>0.16000000000000003</v>
      </c>
      <c r="P583" s="78">
        <f t="shared" ref="P583:P588" si="190">IF(I583="Dangerous",M583*H583*N583,0)</f>
        <v>0</v>
      </c>
      <c r="Q583" s="153">
        <f t="shared" ref="Q583:Q588" si="191">IF(P583=0,0,M583*H583*(1-N583))</f>
        <v>0</v>
      </c>
      <c r="R583" s="257"/>
    </row>
    <row r="584" spans="2:18" s="3" customFormat="1" ht="27.95" customHeight="1">
      <c r="B584" s="236"/>
      <c r="C584" s="241"/>
      <c r="D584" s="20"/>
      <c r="E584" s="21"/>
      <c r="F584" s="31"/>
      <c r="G584" s="14" t="s">
        <v>13</v>
      </c>
      <c r="H584" s="15">
        <v>0.1</v>
      </c>
      <c r="I584" s="16" t="s">
        <v>3231</v>
      </c>
      <c r="J584" s="13" t="s">
        <v>3654</v>
      </c>
      <c r="K584" s="16" t="s">
        <v>3223</v>
      </c>
      <c r="L584" s="166" t="s">
        <v>3655</v>
      </c>
      <c r="M584" s="85">
        <f t="shared" si="175"/>
        <v>0.2</v>
      </c>
      <c r="N584" s="15">
        <f t="shared" si="188"/>
        <v>0.99</v>
      </c>
      <c r="O584" s="78">
        <f t="shared" si="189"/>
        <v>0</v>
      </c>
      <c r="P584" s="78">
        <f t="shared" si="190"/>
        <v>1.9800000000000005E-2</v>
      </c>
      <c r="Q584" s="153">
        <f t="shared" si="191"/>
        <v>2.0000000000000023E-4</v>
      </c>
      <c r="R584" s="257"/>
    </row>
    <row r="585" spans="2:18" s="3" customFormat="1" ht="27.95" customHeight="1">
      <c r="B585" s="236"/>
      <c r="C585" s="241"/>
      <c r="D585" s="22"/>
      <c r="E585" s="23"/>
      <c r="F585" s="24"/>
      <c r="G585" s="14" t="s">
        <v>14</v>
      </c>
      <c r="H585" s="15">
        <v>0.1</v>
      </c>
      <c r="I585" s="16" t="s">
        <v>3231</v>
      </c>
      <c r="J585" s="13" t="s">
        <v>3654</v>
      </c>
      <c r="K585" s="16" t="s">
        <v>3223</v>
      </c>
      <c r="L585" s="166" t="s">
        <v>3655</v>
      </c>
      <c r="M585" s="85">
        <f t="shared" si="175"/>
        <v>0.2</v>
      </c>
      <c r="N585" s="15">
        <f t="shared" si="188"/>
        <v>0.99</v>
      </c>
      <c r="O585" s="78">
        <f t="shared" si="189"/>
        <v>0</v>
      </c>
      <c r="P585" s="78">
        <f t="shared" si="190"/>
        <v>1.9800000000000005E-2</v>
      </c>
      <c r="Q585" s="153">
        <f t="shared" si="191"/>
        <v>2.0000000000000023E-4</v>
      </c>
      <c r="R585" s="257"/>
    </row>
    <row r="586" spans="2:18" s="3" customFormat="1" ht="27.95" customHeight="1">
      <c r="B586" s="236"/>
      <c r="C586" s="241"/>
      <c r="D586" s="17" t="s">
        <v>3687</v>
      </c>
      <c r="E586" s="18" t="s">
        <v>22</v>
      </c>
      <c r="F586" s="19" t="s">
        <v>3688</v>
      </c>
      <c r="G586" s="14" t="s">
        <v>12</v>
      </c>
      <c r="H586" s="15">
        <v>0.4</v>
      </c>
      <c r="I586" s="16" t="s">
        <v>15</v>
      </c>
      <c r="J586" s="12" t="s">
        <v>210</v>
      </c>
      <c r="K586" s="16" t="s">
        <v>18</v>
      </c>
      <c r="L586" s="65" t="s">
        <v>21</v>
      </c>
      <c r="M586" s="85">
        <v>2</v>
      </c>
      <c r="N586" s="15">
        <f t="shared" si="188"/>
        <v>0</v>
      </c>
      <c r="O586" s="78">
        <f t="shared" si="189"/>
        <v>0.8</v>
      </c>
      <c r="P586" s="78">
        <f t="shared" si="190"/>
        <v>0</v>
      </c>
      <c r="Q586" s="153">
        <f t="shared" si="191"/>
        <v>0</v>
      </c>
      <c r="R586" s="113"/>
    </row>
    <row r="587" spans="2:18" s="3" customFormat="1" ht="27.95" customHeight="1">
      <c r="B587" s="236"/>
      <c r="C587" s="241"/>
      <c r="D587" s="20"/>
      <c r="E587" s="21"/>
      <c r="F587" s="31"/>
      <c r="G587" s="14" t="s">
        <v>13</v>
      </c>
      <c r="H587" s="15">
        <v>0.4</v>
      </c>
      <c r="I587" s="16" t="s">
        <v>3231</v>
      </c>
      <c r="J587" s="13" t="s">
        <v>3694</v>
      </c>
      <c r="K587" s="165" t="s">
        <v>28</v>
      </c>
      <c r="L587" s="166" t="s">
        <v>3655</v>
      </c>
      <c r="M587" s="85">
        <f t="shared" ref="M587:M597" si="192">M586</f>
        <v>2</v>
      </c>
      <c r="N587" s="15">
        <f t="shared" si="188"/>
        <v>0.99</v>
      </c>
      <c r="O587" s="78">
        <f t="shared" si="189"/>
        <v>0</v>
      </c>
      <c r="P587" s="78">
        <f t="shared" si="190"/>
        <v>0.79200000000000004</v>
      </c>
      <c r="Q587" s="153">
        <f t="shared" si="191"/>
        <v>8.0000000000000071E-3</v>
      </c>
      <c r="R587" s="113"/>
    </row>
    <row r="588" spans="2:18" s="3" customFormat="1" ht="27.95" customHeight="1">
      <c r="B588" s="236"/>
      <c r="C588" s="241"/>
      <c r="D588" s="22"/>
      <c r="E588" s="23"/>
      <c r="F588" s="24"/>
      <c r="G588" s="14" t="s">
        <v>14</v>
      </c>
      <c r="H588" s="15">
        <v>0.2</v>
      </c>
      <c r="I588" s="16" t="s">
        <v>15</v>
      </c>
      <c r="J588" s="12" t="s">
        <v>210</v>
      </c>
      <c r="K588" s="16" t="s">
        <v>18</v>
      </c>
      <c r="L588" s="65" t="s">
        <v>21</v>
      </c>
      <c r="M588" s="85">
        <f t="shared" si="192"/>
        <v>2</v>
      </c>
      <c r="N588" s="15">
        <f t="shared" si="188"/>
        <v>0</v>
      </c>
      <c r="O588" s="78">
        <f t="shared" si="189"/>
        <v>0.4</v>
      </c>
      <c r="P588" s="78">
        <f t="shared" si="190"/>
        <v>0</v>
      </c>
      <c r="Q588" s="153">
        <f t="shared" si="191"/>
        <v>0</v>
      </c>
      <c r="R588" s="113"/>
    </row>
    <row r="589" spans="2:18" s="3" customFormat="1" ht="27.95" customHeight="1">
      <c r="B589" s="236"/>
      <c r="C589" s="241"/>
      <c r="D589" s="17" t="s">
        <v>3689</v>
      </c>
      <c r="E589" s="18" t="s">
        <v>22</v>
      </c>
      <c r="F589" s="19" t="s">
        <v>3688</v>
      </c>
      <c r="G589" s="14" t="s">
        <v>12</v>
      </c>
      <c r="H589" s="15">
        <v>0.4</v>
      </c>
      <c r="I589" s="16" t="s">
        <v>15</v>
      </c>
      <c r="J589" s="12" t="s">
        <v>210</v>
      </c>
      <c r="K589" s="16" t="s">
        <v>18</v>
      </c>
      <c r="L589" s="65" t="s">
        <v>21</v>
      </c>
      <c r="M589" s="85">
        <v>2</v>
      </c>
      <c r="N589" s="15">
        <f t="shared" ref="N589:N594" si="193">IF(K589="Detected", 0.99,0)</f>
        <v>0</v>
      </c>
      <c r="O589" s="78">
        <f t="shared" ref="O589:O594" si="194">IF(I589="Safe", M589*H589,0)</f>
        <v>0.8</v>
      </c>
      <c r="P589" s="78">
        <f t="shared" ref="P589:P594" si="195">IF(I589="Dangerous",M589*H589*N589,0)</f>
        <v>0</v>
      </c>
      <c r="Q589" s="153">
        <f t="shared" ref="Q589:Q594" si="196">IF(P589=0,0,M589*H589*(1-N589))</f>
        <v>0</v>
      </c>
      <c r="R589" s="113"/>
    </row>
    <row r="590" spans="2:18" s="3" customFormat="1" ht="27.95" customHeight="1">
      <c r="B590" s="236"/>
      <c r="C590" s="241"/>
      <c r="D590" s="20"/>
      <c r="E590" s="21"/>
      <c r="F590" s="31"/>
      <c r="G590" s="14" t="s">
        <v>13</v>
      </c>
      <c r="H590" s="15">
        <v>0.4</v>
      </c>
      <c r="I590" s="16" t="s">
        <v>3231</v>
      </c>
      <c r="J590" s="13" t="s">
        <v>3694</v>
      </c>
      <c r="K590" s="165" t="s">
        <v>28</v>
      </c>
      <c r="L590" s="166" t="s">
        <v>3655</v>
      </c>
      <c r="M590" s="85">
        <f t="shared" si="192"/>
        <v>2</v>
      </c>
      <c r="N590" s="15">
        <f t="shared" si="193"/>
        <v>0.99</v>
      </c>
      <c r="O590" s="78">
        <f t="shared" si="194"/>
        <v>0</v>
      </c>
      <c r="P590" s="78">
        <f t="shared" si="195"/>
        <v>0.79200000000000004</v>
      </c>
      <c r="Q590" s="153">
        <f t="shared" si="196"/>
        <v>8.0000000000000071E-3</v>
      </c>
      <c r="R590" s="113"/>
    </row>
    <row r="591" spans="2:18" s="3" customFormat="1" ht="27.95" customHeight="1">
      <c r="B591" s="236"/>
      <c r="C591" s="241"/>
      <c r="D591" s="22"/>
      <c r="E591" s="23"/>
      <c r="F591" s="24"/>
      <c r="G591" s="14" t="s">
        <v>14</v>
      </c>
      <c r="H591" s="15">
        <v>0.2</v>
      </c>
      <c r="I591" s="16" t="s">
        <v>15</v>
      </c>
      <c r="J591" s="12" t="s">
        <v>210</v>
      </c>
      <c r="K591" s="16" t="s">
        <v>18</v>
      </c>
      <c r="L591" s="65" t="s">
        <v>21</v>
      </c>
      <c r="M591" s="85">
        <f t="shared" si="192"/>
        <v>2</v>
      </c>
      <c r="N591" s="15">
        <f t="shared" si="193"/>
        <v>0</v>
      </c>
      <c r="O591" s="78">
        <f t="shared" si="194"/>
        <v>0.4</v>
      </c>
      <c r="P591" s="78">
        <f t="shared" si="195"/>
        <v>0</v>
      </c>
      <c r="Q591" s="153">
        <f t="shared" si="196"/>
        <v>0</v>
      </c>
      <c r="R591" s="113"/>
    </row>
    <row r="592" spans="2:18" s="3" customFormat="1" ht="27.95" customHeight="1">
      <c r="B592" s="236"/>
      <c r="C592" s="241"/>
      <c r="D592" s="17" t="s">
        <v>3690</v>
      </c>
      <c r="E592" s="18" t="s">
        <v>22</v>
      </c>
      <c r="F592" s="19" t="s">
        <v>3691</v>
      </c>
      <c r="G592" s="14" t="s">
        <v>12</v>
      </c>
      <c r="H592" s="15">
        <v>0.4</v>
      </c>
      <c r="I592" s="16" t="s">
        <v>15</v>
      </c>
      <c r="J592" s="12" t="s">
        <v>210</v>
      </c>
      <c r="K592" s="16" t="s">
        <v>18</v>
      </c>
      <c r="L592" s="65" t="s">
        <v>21</v>
      </c>
      <c r="M592" s="85">
        <v>2</v>
      </c>
      <c r="N592" s="15">
        <f t="shared" si="193"/>
        <v>0</v>
      </c>
      <c r="O592" s="78">
        <f t="shared" si="194"/>
        <v>0.8</v>
      </c>
      <c r="P592" s="78">
        <f t="shared" si="195"/>
        <v>0</v>
      </c>
      <c r="Q592" s="153">
        <f t="shared" si="196"/>
        <v>0</v>
      </c>
      <c r="R592" s="113"/>
    </row>
    <row r="593" spans="2:18" s="3" customFormat="1" ht="27.95" customHeight="1">
      <c r="B593" s="236"/>
      <c r="C593" s="241"/>
      <c r="D593" s="20"/>
      <c r="E593" s="21"/>
      <c r="F593" s="31"/>
      <c r="G593" s="14" t="s">
        <v>13</v>
      </c>
      <c r="H593" s="15">
        <v>0.4</v>
      </c>
      <c r="I593" s="16" t="s">
        <v>3231</v>
      </c>
      <c r="J593" s="13" t="s">
        <v>3695</v>
      </c>
      <c r="K593" s="165" t="s">
        <v>28</v>
      </c>
      <c r="L593" s="166" t="s">
        <v>3655</v>
      </c>
      <c r="M593" s="85">
        <f t="shared" si="192"/>
        <v>2</v>
      </c>
      <c r="N593" s="15">
        <f t="shared" si="193"/>
        <v>0.99</v>
      </c>
      <c r="O593" s="78">
        <f t="shared" si="194"/>
        <v>0</v>
      </c>
      <c r="P593" s="78">
        <f t="shared" si="195"/>
        <v>0.79200000000000004</v>
      </c>
      <c r="Q593" s="153">
        <f t="shared" si="196"/>
        <v>8.0000000000000071E-3</v>
      </c>
      <c r="R593" s="113"/>
    </row>
    <row r="594" spans="2:18" s="3" customFormat="1" ht="27.95" customHeight="1">
      <c r="B594" s="236"/>
      <c r="C594" s="241"/>
      <c r="D594" s="22"/>
      <c r="E594" s="23"/>
      <c r="F594" s="24"/>
      <c r="G594" s="14" t="s">
        <v>14</v>
      </c>
      <c r="H594" s="15">
        <v>0.2</v>
      </c>
      <c r="I594" s="16" t="s">
        <v>15</v>
      </c>
      <c r="J594" s="12" t="s">
        <v>210</v>
      </c>
      <c r="K594" s="16" t="s">
        <v>18</v>
      </c>
      <c r="L594" s="65" t="s">
        <v>21</v>
      </c>
      <c r="M594" s="85">
        <f t="shared" si="192"/>
        <v>2</v>
      </c>
      <c r="N594" s="15">
        <f t="shared" si="193"/>
        <v>0</v>
      </c>
      <c r="O594" s="78">
        <f t="shared" si="194"/>
        <v>0.4</v>
      </c>
      <c r="P594" s="78">
        <f t="shared" si="195"/>
        <v>0</v>
      </c>
      <c r="Q594" s="153">
        <f t="shared" si="196"/>
        <v>0</v>
      </c>
      <c r="R594" s="113"/>
    </row>
    <row r="595" spans="2:18" s="3" customFormat="1" ht="27.95" customHeight="1">
      <c r="B595" s="236"/>
      <c r="C595" s="241"/>
      <c r="D595" s="17" t="s">
        <v>3692</v>
      </c>
      <c r="E595" s="18" t="s">
        <v>22</v>
      </c>
      <c r="F595" s="19" t="s">
        <v>3693</v>
      </c>
      <c r="G595" s="14" t="s">
        <v>12</v>
      </c>
      <c r="H595" s="15">
        <v>0.4</v>
      </c>
      <c r="I595" s="16" t="s">
        <v>15</v>
      </c>
      <c r="J595" s="12" t="s">
        <v>210</v>
      </c>
      <c r="K595" s="16" t="s">
        <v>18</v>
      </c>
      <c r="L595" s="65" t="s">
        <v>21</v>
      </c>
      <c r="M595" s="85">
        <v>2</v>
      </c>
      <c r="N595" s="15">
        <f t="shared" ref="N595:N611" si="197">IF(K595="Detected", 0.99,0)</f>
        <v>0</v>
      </c>
      <c r="O595" s="78">
        <f t="shared" ref="O595:O611" si="198">IF(I595="Safe", M595*H595,0)</f>
        <v>0.8</v>
      </c>
      <c r="P595" s="78">
        <f t="shared" ref="P595:P611" si="199">IF(I595="Dangerous",M595*H595*N595,0)</f>
        <v>0</v>
      </c>
      <c r="Q595" s="153">
        <f t="shared" ref="Q595:Q611" si="200">IF(P595=0,0,M595*H595*(1-N595))</f>
        <v>0</v>
      </c>
      <c r="R595" s="113"/>
    </row>
    <row r="596" spans="2:18" s="3" customFormat="1" ht="27.95" customHeight="1">
      <c r="B596" s="236"/>
      <c r="C596" s="241"/>
      <c r="D596" s="20"/>
      <c r="E596" s="21"/>
      <c r="F596" s="31"/>
      <c r="G596" s="14" t="s">
        <v>13</v>
      </c>
      <c r="H596" s="15">
        <v>0.4</v>
      </c>
      <c r="I596" s="16" t="s">
        <v>3231</v>
      </c>
      <c r="J596" s="13" t="s">
        <v>3696</v>
      </c>
      <c r="K596" s="165" t="s">
        <v>28</v>
      </c>
      <c r="L596" s="166" t="s">
        <v>3655</v>
      </c>
      <c r="M596" s="85">
        <f t="shared" si="192"/>
        <v>2</v>
      </c>
      <c r="N596" s="15">
        <f t="shared" si="197"/>
        <v>0.99</v>
      </c>
      <c r="O596" s="78">
        <f t="shared" si="198"/>
        <v>0</v>
      </c>
      <c r="P596" s="78">
        <f t="shared" si="199"/>
        <v>0.79200000000000004</v>
      </c>
      <c r="Q596" s="153">
        <f t="shared" si="200"/>
        <v>8.0000000000000071E-3</v>
      </c>
      <c r="R596" s="113"/>
    </row>
    <row r="597" spans="2:18" s="3" customFormat="1" ht="27.95" customHeight="1">
      <c r="B597" s="236"/>
      <c r="C597" s="241"/>
      <c r="D597" s="22"/>
      <c r="E597" s="23"/>
      <c r="F597" s="24"/>
      <c r="G597" s="14" t="s">
        <v>14</v>
      </c>
      <c r="H597" s="15">
        <v>0.2</v>
      </c>
      <c r="I597" s="16" t="s">
        <v>15</v>
      </c>
      <c r="J597" s="12" t="s">
        <v>210</v>
      </c>
      <c r="K597" s="16" t="s">
        <v>18</v>
      </c>
      <c r="L597" s="65" t="s">
        <v>21</v>
      </c>
      <c r="M597" s="85">
        <f t="shared" si="192"/>
        <v>2</v>
      </c>
      <c r="N597" s="15">
        <f t="shared" si="197"/>
        <v>0</v>
      </c>
      <c r="O597" s="78">
        <f t="shared" si="198"/>
        <v>0.4</v>
      </c>
      <c r="P597" s="78">
        <f t="shared" si="199"/>
        <v>0</v>
      </c>
      <c r="Q597" s="153">
        <f t="shared" si="200"/>
        <v>0</v>
      </c>
      <c r="R597" s="113"/>
    </row>
    <row r="598" spans="2:18" s="3" customFormat="1" ht="27.95" customHeight="1">
      <c r="B598" s="236"/>
      <c r="C598" s="241"/>
      <c r="D598" s="17" t="s">
        <v>3697</v>
      </c>
      <c r="E598" s="44" t="s">
        <v>3699</v>
      </c>
      <c r="F598" s="19" t="s">
        <v>3698</v>
      </c>
      <c r="G598" s="163" t="s">
        <v>232</v>
      </c>
      <c r="H598" s="15">
        <v>0.2</v>
      </c>
      <c r="I598" s="165" t="s">
        <v>3231</v>
      </c>
      <c r="J598" s="13" t="s">
        <v>3654</v>
      </c>
      <c r="K598" s="165" t="s">
        <v>28</v>
      </c>
      <c r="L598" s="166" t="s">
        <v>3655</v>
      </c>
      <c r="M598" s="292">
        <v>25</v>
      </c>
      <c r="N598" s="15">
        <f>IF(K598="Detected", 0.9,0)</f>
        <v>0.9</v>
      </c>
      <c r="O598" s="78">
        <f t="shared" si="198"/>
        <v>0</v>
      </c>
      <c r="P598" s="78">
        <f t="shared" si="199"/>
        <v>4.5</v>
      </c>
      <c r="Q598" s="153">
        <f t="shared" si="200"/>
        <v>0.49999999999999989</v>
      </c>
      <c r="R598" s="113"/>
    </row>
    <row r="599" spans="2:18" s="3" customFormat="1" ht="27.95" customHeight="1">
      <c r="B599" s="236"/>
      <c r="C599" s="241"/>
      <c r="D599" s="20"/>
      <c r="E599" s="21"/>
      <c r="F599" s="31"/>
      <c r="G599" s="163" t="s">
        <v>233</v>
      </c>
      <c r="H599" s="15">
        <v>0.2</v>
      </c>
      <c r="I599" s="165" t="s">
        <v>3722</v>
      </c>
      <c r="J599" s="13" t="s">
        <v>3654</v>
      </c>
      <c r="K599" s="165" t="s">
        <v>28</v>
      </c>
      <c r="L599" s="166" t="s">
        <v>3655</v>
      </c>
      <c r="M599" s="292">
        <f t="shared" ref="M599:N602" si="201">M598</f>
        <v>25</v>
      </c>
      <c r="N599" s="15">
        <f t="shared" si="201"/>
        <v>0.9</v>
      </c>
      <c r="O599" s="78">
        <f t="shared" si="198"/>
        <v>0</v>
      </c>
      <c r="P599" s="78">
        <f t="shared" si="199"/>
        <v>4.5</v>
      </c>
      <c r="Q599" s="153">
        <f t="shared" si="200"/>
        <v>0.49999999999999989</v>
      </c>
      <c r="R599" s="113"/>
    </row>
    <row r="600" spans="2:18" s="3" customFormat="1" ht="27.95" customHeight="1">
      <c r="B600" s="236"/>
      <c r="C600" s="241"/>
      <c r="D600" s="20"/>
      <c r="E600" s="21"/>
      <c r="F600" s="31"/>
      <c r="G600" s="163" t="s">
        <v>230</v>
      </c>
      <c r="H600" s="15">
        <v>0.2</v>
      </c>
      <c r="I600" s="16" t="s">
        <v>25</v>
      </c>
      <c r="J600" s="13" t="s">
        <v>3654</v>
      </c>
      <c r="K600" s="165" t="s">
        <v>28</v>
      </c>
      <c r="L600" s="166" t="s">
        <v>3655</v>
      </c>
      <c r="M600" s="292">
        <f t="shared" si="201"/>
        <v>25</v>
      </c>
      <c r="N600" s="15">
        <f t="shared" si="201"/>
        <v>0.9</v>
      </c>
      <c r="O600" s="78">
        <f t="shared" si="198"/>
        <v>0</v>
      </c>
      <c r="P600" s="78">
        <f t="shared" si="199"/>
        <v>4.5</v>
      </c>
      <c r="Q600" s="153">
        <f t="shared" si="200"/>
        <v>0.49999999999999989</v>
      </c>
      <c r="R600" s="382"/>
    </row>
    <row r="601" spans="2:18" s="3" customFormat="1" ht="27.95" customHeight="1">
      <c r="B601" s="236"/>
      <c r="C601" s="241"/>
      <c r="D601" s="20"/>
      <c r="E601" s="21"/>
      <c r="F601" s="31"/>
      <c r="G601" s="163" t="s">
        <v>231</v>
      </c>
      <c r="H601" s="15">
        <v>0.2</v>
      </c>
      <c r="I601" s="16" t="s">
        <v>3231</v>
      </c>
      <c r="J601" s="13" t="s">
        <v>3654</v>
      </c>
      <c r="K601" s="165" t="s">
        <v>28</v>
      </c>
      <c r="L601" s="166" t="s">
        <v>3655</v>
      </c>
      <c r="M601" s="292">
        <f t="shared" si="201"/>
        <v>25</v>
      </c>
      <c r="N601" s="15">
        <f t="shared" si="201"/>
        <v>0.9</v>
      </c>
      <c r="O601" s="78">
        <f t="shared" si="198"/>
        <v>0</v>
      </c>
      <c r="P601" s="78">
        <f t="shared" si="199"/>
        <v>4.5</v>
      </c>
      <c r="Q601" s="153">
        <f t="shared" si="200"/>
        <v>0.49999999999999989</v>
      </c>
      <c r="R601" s="382"/>
    </row>
    <row r="602" spans="2:18" s="3" customFormat="1" ht="39.950000000000003" customHeight="1">
      <c r="B602" s="236"/>
      <c r="C602" s="241"/>
      <c r="D602" s="22"/>
      <c r="E602" s="23"/>
      <c r="F602" s="24"/>
      <c r="G602" s="168" t="s">
        <v>234</v>
      </c>
      <c r="H602" s="15">
        <v>0.2</v>
      </c>
      <c r="I602" s="16" t="s">
        <v>3226</v>
      </c>
      <c r="J602" s="12" t="s">
        <v>210</v>
      </c>
      <c r="K602" s="165" t="s">
        <v>28</v>
      </c>
      <c r="L602" s="65" t="s">
        <v>21</v>
      </c>
      <c r="M602" s="292">
        <f t="shared" si="201"/>
        <v>25</v>
      </c>
      <c r="N602" s="15">
        <f t="shared" si="201"/>
        <v>0.9</v>
      </c>
      <c r="O602" s="78">
        <f t="shared" si="198"/>
        <v>5</v>
      </c>
      <c r="P602" s="78">
        <f t="shared" si="199"/>
        <v>0</v>
      </c>
      <c r="Q602" s="153">
        <f t="shared" si="200"/>
        <v>0</v>
      </c>
      <c r="R602" s="382"/>
    </row>
    <row r="603" spans="2:18" s="3" customFormat="1" ht="27.95" customHeight="1">
      <c r="B603" s="236"/>
      <c r="C603" s="241"/>
      <c r="D603" s="17" t="s">
        <v>3700</v>
      </c>
      <c r="E603" s="18" t="s">
        <v>6</v>
      </c>
      <c r="F603" s="19" t="s">
        <v>3701</v>
      </c>
      <c r="G603" s="14" t="s">
        <v>12</v>
      </c>
      <c r="H603" s="15">
        <v>0.8</v>
      </c>
      <c r="I603" s="16" t="s">
        <v>3231</v>
      </c>
      <c r="J603" s="13" t="s">
        <v>3654</v>
      </c>
      <c r="K603" s="16" t="s">
        <v>3223</v>
      </c>
      <c r="L603" s="166" t="s">
        <v>3655</v>
      </c>
      <c r="M603" s="85">
        <v>0.2</v>
      </c>
      <c r="N603" s="15">
        <f t="shared" si="197"/>
        <v>0.99</v>
      </c>
      <c r="O603" s="78">
        <f t="shared" si="198"/>
        <v>0</v>
      </c>
      <c r="P603" s="78">
        <f t="shared" si="199"/>
        <v>0.15840000000000004</v>
      </c>
      <c r="Q603" s="153">
        <f t="shared" si="200"/>
        <v>1.6000000000000018E-3</v>
      </c>
      <c r="R603" s="257"/>
    </row>
    <row r="604" spans="2:18" s="3" customFormat="1" ht="27.95" customHeight="1">
      <c r="B604" s="236"/>
      <c r="C604" s="241"/>
      <c r="D604" s="20"/>
      <c r="E604" s="21"/>
      <c r="F604" s="31"/>
      <c r="G604" s="14" t="s">
        <v>13</v>
      </c>
      <c r="H604" s="15">
        <v>0.1</v>
      </c>
      <c r="I604" s="16" t="s">
        <v>3231</v>
      </c>
      <c r="J604" s="13" t="s">
        <v>3654</v>
      </c>
      <c r="K604" s="16" t="s">
        <v>3223</v>
      </c>
      <c r="L604" s="166" t="s">
        <v>3655</v>
      </c>
      <c r="M604" s="85">
        <f t="shared" ref="M604:M605" si="202">M603</f>
        <v>0.2</v>
      </c>
      <c r="N604" s="15">
        <f t="shared" si="197"/>
        <v>0.99</v>
      </c>
      <c r="O604" s="78">
        <f t="shared" si="198"/>
        <v>0</v>
      </c>
      <c r="P604" s="78">
        <f t="shared" si="199"/>
        <v>1.9800000000000005E-2</v>
      </c>
      <c r="Q604" s="153">
        <f t="shared" si="200"/>
        <v>2.0000000000000023E-4</v>
      </c>
      <c r="R604" s="257"/>
    </row>
    <row r="605" spans="2:18" s="3" customFormat="1" ht="27.95" customHeight="1">
      <c r="B605" s="236"/>
      <c r="C605" s="241"/>
      <c r="D605" s="22"/>
      <c r="E605" s="23"/>
      <c r="F605" s="24"/>
      <c r="G605" s="14" t="s">
        <v>14</v>
      </c>
      <c r="H605" s="15">
        <v>0.1</v>
      </c>
      <c r="I605" s="16" t="s">
        <v>3231</v>
      </c>
      <c r="J605" s="13" t="s">
        <v>3654</v>
      </c>
      <c r="K605" s="16" t="s">
        <v>3223</v>
      </c>
      <c r="L605" s="166" t="s">
        <v>3655</v>
      </c>
      <c r="M605" s="85">
        <f t="shared" si="202"/>
        <v>0.2</v>
      </c>
      <c r="N605" s="15">
        <f t="shared" si="197"/>
        <v>0.99</v>
      </c>
      <c r="O605" s="78">
        <f t="shared" si="198"/>
        <v>0</v>
      </c>
      <c r="P605" s="78">
        <f t="shared" si="199"/>
        <v>1.9800000000000005E-2</v>
      </c>
      <c r="Q605" s="153">
        <f t="shared" si="200"/>
        <v>2.0000000000000023E-4</v>
      </c>
      <c r="R605" s="257"/>
    </row>
    <row r="606" spans="2:18" s="3" customFormat="1" ht="27.95" customHeight="1">
      <c r="B606" s="236"/>
      <c r="C606" s="241"/>
      <c r="D606" s="17" t="s">
        <v>3702</v>
      </c>
      <c r="E606" s="18" t="s">
        <v>22</v>
      </c>
      <c r="F606" s="19" t="s">
        <v>199</v>
      </c>
      <c r="G606" s="14" t="s">
        <v>12</v>
      </c>
      <c r="H606" s="15">
        <v>0.4</v>
      </c>
      <c r="I606" s="16" t="s">
        <v>15</v>
      </c>
      <c r="J606" s="12" t="s">
        <v>210</v>
      </c>
      <c r="K606" s="16" t="s">
        <v>18</v>
      </c>
      <c r="L606" s="65" t="s">
        <v>21</v>
      </c>
      <c r="M606" s="85">
        <v>2</v>
      </c>
      <c r="N606" s="15">
        <f t="shared" si="197"/>
        <v>0</v>
      </c>
      <c r="O606" s="78">
        <f t="shared" si="198"/>
        <v>0.8</v>
      </c>
      <c r="P606" s="78">
        <f t="shared" si="199"/>
        <v>0</v>
      </c>
      <c r="Q606" s="153">
        <f t="shared" si="200"/>
        <v>0</v>
      </c>
      <c r="R606" s="113"/>
    </row>
    <row r="607" spans="2:18" s="3" customFormat="1" ht="27.95" customHeight="1">
      <c r="B607" s="236"/>
      <c r="C607" s="241"/>
      <c r="D607" s="20"/>
      <c r="E607" s="21"/>
      <c r="F607" s="31"/>
      <c r="G607" s="14" t="s">
        <v>13</v>
      </c>
      <c r="H607" s="15">
        <v>0.4</v>
      </c>
      <c r="I607" s="16" t="s">
        <v>3231</v>
      </c>
      <c r="J607" s="13" t="s">
        <v>3694</v>
      </c>
      <c r="K607" s="165" t="s">
        <v>28</v>
      </c>
      <c r="L607" s="166" t="s">
        <v>3655</v>
      </c>
      <c r="M607" s="85">
        <f t="shared" ref="M607:M669" si="203">M606</f>
        <v>2</v>
      </c>
      <c r="N607" s="15">
        <f t="shared" si="197"/>
        <v>0.99</v>
      </c>
      <c r="O607" s="78">
        <f t="shared" si="198"/>
        <v>0</v>
      </c>
      <c r="P607" s="78">
        <f t="shared" si="199"/>
        <v>0.79200000000000004</v>
      </c>
      <c r="Q607" s="153">
        <f t="shared" si="200"/>
        <v>8.0000000000000071E-3</v>
      </c>
      <c r="R607" s="113"/>
    </row>
    <row r="608" spans="2:18" s="3" customFormat="1" ht="27.95" customHeight="1">
      <c r="B608" s="236"/>
      <c r="C608" s="241"/>
      <c r="D608" s="22"/>
      <c r="E608" s="23"/>
      <c r="F608" s="24"/>
      <c r="G608" s="14" t="s">
        <v>14</v>
      </c>
      <c r="H608" s="15">
        <v>0.2</v>
      </c>
      <c r="I608" s="16" t="s">
        <v>15</v>
      </c>
      <c r="J608" s="12" t="s">
        <v>210</v>
      </c>
      <c r="K608" s="16" t="s">
        <v>18</v>
      </c>
      <c r="L608" s="65" t="s">
        <v>21</v>
      </c>
      <c r="M608" s="85">
        <f t="shared" si="203"/>
        <v>2</v>
      </c>
      <c r="N608" s="15">
        <f t="shared" si="197"/>
        <v>0</v>
      </c>
      <c r="O608" s="78">
        <f t="shared" si="198"/>
        <v>0.4</v>
      </c>
      <c r="P608" s="78">
        <f t="shared" si="199"/>
        <v>0</v>
      </c>
      <c r="Q608" s="153">
        <f t="shared" si="200"/>
        <v>0</v>
      </c>
      <c r="R608" s="113"/>
    </row>
    <row r="609" spans="2:18" s="3" customFormat="1" ht="27.95" customHeight="1">
      <c r="B609" s="236"/>
      <c r="C609" s="241"/>
      <c r="D609" s="17" t="s">
        <v>3704</v>
      </c>
      <c r="E609" s="18" t="s">
        <v>22</v>
      </c>
      <c r="F609" s="19" t="s">
        <v>3703</v>
      </c>
      <c r="G609" s="14" t="s">
        <v>12</v>
      </c>
      <c r="H609" s="15">
        <v>0.4</v>
      </c>
      <c r="I609" s="16" t="s">
        <v>15</v>
      </c>
      <c r="J609" s="12" t="s">
        <v>210</v>
      </c>
      <c r="K609" s="16" t="s">
        <v>18</v>
      </c>
      <c r="L609" s="65" t="s">
        <v>21</v>
      </c>
      <c r="M609" s="85">
        <v>2</v>
      </c>
      <c r="N609" s="15">
        <f t="shared" si="197"/>
        <v>0</v>
      </c>
      <c r="O609" s="78">
        <f t="shared" si="198"/>
        <v>0.8</v>
      </c>
      <c r="P609" s="78">
        <f t="shared" si="199"/>
        <v>0</v>
      </c>
      <c r="Q609" s="153">
        <f t="shared" si="200"/>
        <v>0</v>
      </c>
      <c r="R609" s="113"/>
    </row>
    <row r="610" spans="2:18" s="3" customFormat="1" ht="27.95" customHeight="1">
      <c r="B610" s="236"/>
      <c r="C610" s="241"/>
      <c r="D610" s="20"/>
      <c r="E610" s="21"/>
      <c r="F610" s="31"/>
      <c r="G610" s="14" t="s">
        <v>13</v>
      </c>
      <c r="H610" s="15">
        <v>0.4</v>
      </c>
      <c r="I610" s="16" t="s">
        <v>3231</v>
      </c>
      <c r="J610" s="13" t="s">
        <v>3745</v>
      </c>
      <c r="K610" s="165" t="s">
        <v>28</v>
      </c>
      <c r="L610" s="166" t="s">
        <v>3655</v>
      </c>
      <c r="M610" s="85">
        <f t="shared" si="203"/>
        <v>2</v>
      </c>
      <c r="N610" s="15">
        <f t="shared" si="197"/>
        <v>0.99</v>
      </c>
      <c r="O610" s="78">
        <f t="shared" si="198"/>
        <v>0</v>
      </c>
      <c r="P610" s="78">
        <f t="shared" si="199"/>
        <v>0.79200000000000004</v>
      </c>
      <c r="Q610" s="153">
        <f t="shared" si="200"/>
        <v>8.0000000000000071E-3</v>
      </c>
      <c r="R610" s="113"/>
    </row>
    <row r="611" spans="2:18" s="3" customFormat="1" ht="27.95" customHeight="1">
      <c r="B611" s="236"/>
      <c r="C611" s="241"/>
      <c r="D611" s="22"/>
      <c r="E611" s="23"/>
      <c r="F611" s="24"/>
      <c r="G611" s="14" t="s">
        <v>14</v>
      </c>
      <c r="H611" s="15">
        <v>0.2</v>
      </c>
      <c r="I611" s="16" t="s">
        <v>15</v>
      </c>
      <c r="J611" s="12" t="s">
        <v>210</v>
      </c>
      <c r="K611" s="16" t="s">
        <v>18</v>
      </c>
      <c r="L611" s="65" t="s">
        <v>21</v>
      </c>
      <c r="M611" s="85">
        <f t="shared" si="203"/>
        <v>2</v>
      </c>
      <c r="N611" s="15">
        <f t="shared" si="197"/>
        <v>0</v>
      </c>
      <c r="O611" s="78">
        <f t="shared" si="198"/>
        <v>0.4</v>
      </c>
      <c r="P611" s="78">
        <f t="shared" si="199"/>
        <v>0</v>
      </c>
      <c r="Q611" s="153">
        <f t="shared" si="200"/>
        <v>0</v>
      </c>
      <c r="R611" s="113"/>
    </row>
    <row r="612" spans="2:18" s="3" customFormat="1" ht="27.95" customHeight="1">
      <c r="B612" s="236"/>
      <c r="C612" s="241"/>
      <c r="D612" s="17" t="s">
        <v>3705</v>
      </c>
      <c r="E612" s="18" t="s">
        <v>22</v>
      </c>
      <c r="F612" s="19" t="s">
        <v>3282</v>
      </c>
      <c r="G612" s="14" t="s">
        <v>12</v>
      </c>
      <c r="H612" s="15">
        <v>0.4</v>
      </c>
      <c r="I612" s="16" t="s">
        <v>15</v>
      </c>
      <c r="J612" s="12" t="s">
        <v>210</v>
      </c>
      <c r="K612" s="16" t="s">
        <v>18</v>
      </c>
      <c r="L612" s="65" t="s">
        <v>21</v>
      </c>
      <c r="M612" s="85">
        <v>2</v>
      </c>
      <c r="N612" s="15">
        <f t="shared" ref="N612:N623" si="204">IF(K612="Detected", 0.99,0)</f>
        <v>0</v>
      </c>
      <c r="O612" s="78">
        <f t="shared" ref="O612:O623" si="205">IF(I612="Safe", M612*H612,0)</f>
        <v>0.8</v>
      </c>
      <c r="P612" s="78">
        <f t="shared" ref="P612:P623" si="206">IF(I612="Dangerous",M612*H612*N612,0)</f>
        <v>0</v>
      </c>
      <c r="Q612" s="153">
        <f t="shared" ref="Q612:Q623" si="207">IF(P612=0,0,M612*H612*(1-N612))</f>
        <v>0</v>
      </c>
      <c r="R612" s="113"/>
    </row>
    <row r="613" spans="2:18" s="3" customFormat="1" ht="27.95" customHeight="1">
      <c r="B613" s="236"/>
      <c r="C613" s="241"/>
      <c r="D613" s="20"/>
      <c r="E613" s="21"/>
      <c r="F613" s="31"/>
      <c r="G613" s="14" t="s">
        <v>13</v>
      </c>
      <c r="H613" s="15">
        <v>0.4</v>
      </c>
      <c r="I613" s="16" t="s">
        <v>3231</v>
      </c>
      <c r="J613" s="13" t="s">
        <v>3745</v>
      </c>
      <c r="K613" s="165" t="s">
        <v>28</v>
      </c>
      <c r="L613" s="166" t="s">
        <v>3655</v>
      </c>
      <c r="M613" s="85">
        <f t="shared" si="203"/>
        <v>2</v>
      </c>
      <c r="N613" s="15">
        <f t="shared" si="204"/>
        <v>0.99</v>
      </c>
      <c r="O613" s="78">
        <f t="shared" si="205"/>
        <v>0</v>
      </c>
      <c r="P613" s="78">
        <f t="shared" si="206"/>
        <v>0.79200000000000004</v>
      </c>
      <c r="Q613" s="153">
        <f t="shared" si="207"/>
        <v>8.0000000000000071E-3</v>
      </c>
      <c r="R613" s="113"/>
    </row>
    <row r="614" spans="2:18" s="3" customFormat="1" ht="27.95" customHeight="1">
      <c r="B614" s="236"/>
      <c r="C614" s="241"/>
      <c r="D614" s="22"/>
      <c r="E614" s="23"/>
      <c r="F614" s="24"/>
      <c r="G614" s="14" t="s">
        <v>14</v>
      </c>
      <c r="H614" s="15">
        <v>0.2</v>
      </c>
      <c r="I614" s="16" t="s">
        <v>15</v>
      </c>
      <c r="J614" s="12" t="s">
        <v>210</v>
      </c>
      <c r="K614" s="16" t="s">
        <v>18</v>
      </c>
      <c r="L614" s="65" t="s">
        <v>21</v>
      </c>
      <c r="M614" s="85">
        <f t="shared" si="203"/>
        <v>2</v>
      </c>
      <c r="N614" s="15">
        <f t="shared" si="204"/>
        <v>0</v>
      </c>
      <c r="O614" s="78">
        <f t="shared" si="205"/>
        <v>0.4</v>
      </c>
      <c r="P614" s="78">
        <f t="shared" si="206"/>
        <v>0</v>
      </c>
      <c r="Q614" s="153">
        <f t="shared" si="207"/>
        <v>0</v>
      </c>
      <c r="R614" s="113"/>
    </row>
    <row r="615" spans="2:18" s="3" customFormat="1" ht="27.95" customHeight="1">
      <c r="B615" s="236"/>
      <c r="C615" s="241"/>
      <c r="D615" s="17" t="s">
        <v>3706</v>
      </c>
      <c r="E615" s="18" t="s">
        <v>22</v>
      </c>
      <c r="F615" s="19" t="s">
        <v>3282</v>
      </c>
      <c r="G615" s="14" t="s">
        <v>12</v>
      </c>
      <c r="H615" s="15">
        <v>0.4</v>
      </c>
      <c r="I615" s="16" t="s">
        <v>15</v>
      </c>
      <c r="J615" s="12" t="s">
        <v>210</v>
      </c>
      <c r="K615" s="16" t="s">
        <v>18</v>
      </c>
      <c r="L615" s="65" t="s">
        <v>21</v>
      </c>
      <c r="M615" s="85">
        <v>2</v>
      </c>
      <c r="N615" s="15">
        <f t="shared" si="204"/>
        <v>0</v>
      </c>
      <c r="O615" s="78">
        <f t="shared" si="205"/>
        <v>0.8</v>
      </c>
      <c r="P615" s="78">
        <f t="shared" si="206"/>
        <v>0</v>
      </c>
      <c r="Q615" s="153">
        <f t="shared" si="207"/>
        <v>0</v>
      </c>
      <c r="R615" s="113"/>
    </row>
    <row r="616" spans="2:18" s="3" customFormat="1" ht="27.95" customHeight="1">
      <c r="B616" s="236"/>
      <c r="C616" s="241"/>
      <c r="D616" s="20"/>
      <c r="E616" s="21"/>
      <c r="F616" s="31"/>
      <c r="G616" s="14" t="s">
        <v>13</v>
      </c>
      <c r="H616" s="15">
        <v>0.4</v>
      </c>
      <c r="I616" s="16" t="s">
        <v>3231</v>
      </c>
      <c r="J616" s="13" t="s">
        <v>3745</v>
      </c>
      <c r="K616" s="165" t="s">
        <v>28</v>
      </c>
      <c r="L616" s="166" t="s">
        <v>3655</v>
      </c>
      <c r="M616" s="85">
        <f t="shared" si="203"/>
        <v>2</v>
      </c>
      <c r="N616" s="15">
        <f t="shared" si="204"/>
        <v>0.99</v>
      </c>
      <c r="O616" s="78">
        <f t="shared" si="205"/>
        <v>0</v>
      </c>
      <c r="P616" s="78">
        <f t="shared" si="206"/>
        <v>0.79200000000000004</v>
      </c>
      <c r="Q616" s="153">
        <f t="shared" si="207"/>
        <v>8.0000000000000071E-3</v>
      </c>
      <c r="R616" s="113"/>
    </row>
    <row r="617" spans="2:18" s="3" customFormat="1" ht="27.95" customHeight="1">
      <c r="B617" s="236"/>
      <c r="C617" s="241"/>
      <c r="D617" s="22"/>
      <c r="E617" s="23"/>
      <c r="F617" s="24"/>
      <c r="G617" s="14" t="s">
        <v>14</v>
      </c>
      <c r="H617" s="15">
        <v>0.2</v>
      </c>
      <c r="I617" s="16" t="s">
        <v>15</v>
      </c>
      <c r="J617" s="12" t="s">
        <v>210</v>
      </c>
      <c r="K617" s="16" t="s">
        <v>18</v>
      </c>
      <c r="L617" s="65" t="s">
        <v>21</v>
      </c>
      <c r="M617" s="85">
        <f t="shared" si="203"/>
        <v>2</v>
      </c>
      <c r="N617" s="15">
        <f t="shared" si="204"/>
        <v>0</v>
      </c>
      <c r="O617" s="78">
        <f t="shared" si="205"/>
        <v>0.4</v>
      </c>
      <c r="P617" s="78">
        <f t="shared" si="206"/>
        <v>0</v>
      </c>
      <c r="Q617" s="153">
        <f t="shared" si="207"/>
        <v>0</v>
      </c>
      <c r="R617" s="113"/>
    </row>
    <row r="618" spans="2:18" s="3" customFormat="1" ht="27.95" customHeight="1">
      <c r="B618" s="236"/>
      <c r="C618" s="241"/>
      <c r="D618" s="17" t="s">
        <v>3707</v>
      </c>
      <c r="E618" s="18" t="s">
        <v>22</v>
      </c>
      <c r="F618" s="19" t="s">
        <v>3282</v>
      </c>
      <c r="G618" s="14" t="s">
        <v>12</v>
      </c>
      <c r="H618" s="15">
        <v>0.4</v>
      </c>
      <c r="I618" s="16" t="s">
        <v>15</v>
      </c>
      <c r="J618" s="12" t="s">
        <v>210</v>
      </c>
      <c r="K618" s="16" t="s">
        <v>18</v>
      </c>
      <c r="L618" s="65" t="s">
        <v>21</v>
      </c>
      <c r="M618" s="85">
        <v>2</v>
      </c>
      <c r="N618" s="15">
        <f t="shared" si="204"/>
        <v>0</v>
      </c>
      <c r="O618" s="78">
        <f t="shared" si="205"/>
        <v>0.8</v>
      </c>
      <c r="P618" s="78">
        <f t="shared" si="206"/>
        <v>0</v>
      </c>
      <c r="Q618" s="153">
        <f t="shared" si="207"/>
        <v>0</v>
      </c>
      <c r="R618" s="113"/>
    </row>
    <row r="619" spans="2:18" s="3" customFormat="1" ht="27.95" customHeight="1">
      <c r="B619" s="236"/>
      <c r="C619" s="241"/>
      <c r="D619" s="20"/>
      <c r="E619" s="21"/>
      <c r="F619" s="31"/>
      <c r="G619" s="14" t="s">
        <v>13</v>
      </c>
      <c r="H619" s="15">
        <v>0.4</v>
      </c>
      <c r="I619" s="16" t="s">
        <v>3231</v>
      </c>
      <c r="J619" s="13" t="s">
        <v>3745</v>
      </c>
      <c r="K619" s="165" t="s">
        <v>28</v>
      </c>
      <c r="L619" s="166" t="s">
        <v>3655</v>
      </c>
      <c r="M619" s="85">
        <f t="shared" si="203"/>
        <v>2</v>
      </c>
      <c r="N619" s="15">
        <f t="shared" si="204"/>
        <v>0.99</v>
      </c>
      <c r="O619" s="78">
        <f t="shared" si="205"/>
        <v>0</v>
      </c>
      <c r="P619" s="78">
        <f t="shared" si="206"/>
        <v>0.79200000000000004</v>
      </c>
      <c r="Q619" s="153">
        <f t="shared" si="207"/>
        <v>8.0000000000000071E-3</v>
      </c>
      <c r="R619" s="113"/>
    </row>
    <row r="620" spans="2:18" s="3" customFormat="1" ht="27.95" customHeight="1">
      <c r="B620" s="236"/>
      <c r="C620" s="241"/>
      <c r="D620" s="22"/>
      <c r="E620" s="23"/>
      <c r="F620" s="24"/>
      <c r="G620" s="14" t="s">
        <v>14</v>
      </c>
      <c r="H620" s="15">
        <v>0.2</v>
      </c>
      <c r="I620" s="16" t="s">
        <v>15</v>
      </c>
      <c r="J620" s="12" t="s">
        <v>210</v>
      </c>
      <c r="K620" s="16" t="s">
        <v>18</v>
      </c>
      <c r="L620" s="65" t="s">
        <v>21</v>
      </c>
      <c r="M620" s="85">
        <f t="shared" si="203"/>
        <v>2</v>
      </c>
      <c r="N620" s="15">
        <f t="shared" si="204"/>
        <v>0</v>
      </c>
      <c r="O620" s="78">
        <f t="shared" si="205"/>
        <v>0.4</v>
      </c>
      <c r="P620" s="78">
        <f t="shared" si="206"/>
        <v>0</v>
      </c>
      <c r="Q620" s="153">
        <f t="shared" si="207"/>
        <v>0</v>
      </c>
      <c r="R620" s="113"/>
    </row>
    <row r="621" spans="2:18" s="3" customFormat="1" ht="27.95" customHeight="1">
      <c r="B621" s="236"/>
      <c r="C621" s="241"/>
      <c r="D621" s="17" t="s">
        <v>3708</v>
      </c>
      <c r="E621" s="18" t="s">
        <v>22</v>
      </c>
      <c r="F621" s="19" t="s">
        <v>3282</v>
      </c>
      <c r="G621" s="14" t="s">
        <v>12</v>
      </c>
      <c r="H621" s="15">
        <v>0.4</v>
      </c>
      <c r="I621" s="16" t="s">
        <v>15</v>
      </c>
      <c r="J621" s="12" t="s">
        <v>210</v>
      </c>
      <c r="K621" s="16" t="s">
        <v>18</v>
      </c>
      <c r="L621" s="65" t="s">
        <v>21</v>
      </c>
      <c r="M621" s="85">
        <v>2</v>
      </c>
      <c r="N621" s="15">
        <f t="shared" si="204"/>
        <v>0</v>
      </c>
      <c r="O621" s="78">
        <f t="shared" si="205"/>
        <v>0.8</v>
      </c>
      <c r="P621" s="78">
        <f t="shared" si="206"/>
        <v>0</v>
      </c>
      <c r="Q621" s="153">
        <f t="shared" si="207"/>
        <v>0</v>
      </c>
      <c r="R621" s="113"/>
    </row>
    <row r="622" spans="2:18" s="3" customFormat="1" ht="27.95" customHeight="1">
      <c r="B622" s="236"/>
      <c r="C622" s="241"/>
      <c r="D622" s="20"/>
      <c r="E622" s="21"/>
      <c r="F622" s="31"/>
      <c r="G622" s="14" t="s">
        <v>13</v>
      </c>
      <c r="H622" s="15">
        <v>0.4</v>
      </c>
      <c r="I622" s="16" t="s">
        <v>3231</v>
      </c>
      <c r="J622" s="13" t="s">
        <v>3745</v>
      </c>
      <c r="K622" s="165" t="s">
        <v>28</v>
      </c>
      <c r="L622" s="166" t="s">
        <v>3655</v>
      </c>
      <c r="M622" s="85">
        <f t="shared" si="203"/>
        <v>2</v>
      </c>
      <c r="N622" s="15">
        <f t="shared" si="204"/>
        <v>0.99</v>
      </c>
      <c r="O622" s="78">
        <f t="shared" si="205"/>
        <v>0</v>
      </c>
      <c r="P622" s="78">
        <f t="shared" si="206"/>
        <v>0.79200000000000004</v>
      </c>
      <c r="Q622" s="153">
        <f t="shared" si="207"/>
        <v>8.0000000000000071E-3</v>
      </c>
      <c r="R622" s="113"/>
    </row>
    <row r="623" spans="2:18" s="3" customFormat="1" ht="27.95" customHeight="1">
      <c r="B623" s="236"/>
      <c r="C623" s="241"/>
      <c r="D623" s="22"/>
      <c r="E623" s="23"/>
      <c r="F623" s="24"/>
      <c r="G623" s="14" t="s">
        <v>14</v>
      </c>
      <c r="H623" s="15">
        <v>0.2</v>
      </c>
      <c r="I623" s="16" t="s">
        <v>15</v>
      </c>
      <c r="J623" s="12" t="s">
        <v>210</v>
      </c>
      <c r="K623" s="16" t="s">
        <v>18</v>
      </c>
      <c r="L623" s="65" t="s">
        <v>21</v>
      </c>
      <c r="M623" s="85">
        <f t="shared" si="203"/>
        <v>2</v>
      </c>
      <c r="N623" s="15">
        <f t="shared" si="204"/>
        <v>0</v>
      </c>
      <c r="O623" s="78">
        <f t="shared" si="205"/>
        <v>0.4</v>
      </c>
      <c r="P623" s="78">
        <f t="shared" si="206"/>
        <v>0</v>
      </c>
      <c r="Q623" s="153">
        <f t="shared" si="207"/>
        <v>0</v>
      </c>
      <c r="R623" s="113"/>
    </row>
    <row r="624" spans="2:18" s="3" customFormat="1" ht="27.95" customHeight="1">
      <c r="B624" s="236"/>
      <c r="C624" s="241"/>
      <c r="D624" s="17" t="s">
        <v>3710</v>
      </c>
      <c r="E624" s="18" t="s">
        <v>22</v>
      </c>
      <c r="F624" s="19" t="s">
        <v>3282</v>
      </c>
      <c r="G624" s="14" t="s">
        <v>12</v>
      </c>
      <c r="H624" s="15">
        <v>0.4</v>
      </c>
      <c r="I624" s="16" t="s">
        <v>15</v>
      </c>
      <c r="J624" s="12" t="s">
        <v>210</v>
      </c>
      <c r="K624" s="16" t="s">
        <v>18</v>
      </c>
      <c r="L624" s="65" t="s">
        <v>21</v>
      </c>
      <c r="M624" s="85">
        <v>2</v>
      </c>
      <c r="N624" s="15">
        <f t="shared" ref="N624:N659" si="208">IF(K624="Detected", 0.99,0)</f>
        <v>0</v>
      </c>
      <c r="O624" s="78">
        <f t="shared" ref="O624:O659" si="209">IF(I624="Safe", M624*H624,0)</f>
        <v>0.8</v>
      </c>
      <c r="P624" s="78">
        <f t="shared" ref="P624:P659" si="210">IF(I624="Dangerous",M624*H624*N624,0)</f>
        <v>0</v>
      </c>
      <c r="Q624" s="153">
        <f t="shared" ref="Q624:Q659" si="211">IF(P624=0,0,M624*H624*(1-N624))</f>
        <v>0</v>
      </c>
      <c r="R624" s="113"/>
    </row>
    <row r="625" spans="2:18" s="3" customFormat="1" ht="27.95" customHeight="1">
      <c r="B625" s="236"/>
      <c r="C625" s="241"/>
      <c r="D625" s="20"/>
      <c r="E625" s="21"/>
      <c r="F625" s="31"/>
      <c r="G625" s="14" t="s">
        <v>13</v>
      </c>
      <c r="H625" s="15">
        <v>0.4</v>
      </c>
      <c r="I625" s="16" t="s">
        <v>3231</v>
      </c>
      <c r="J625" s="13" t="s">
        <v>3745</v>
      </c>
      <c r="K625" s="165" t="s">
        <v>28</v>
      </c>
      <c r="L625" s="166" t="s">
        <v>3655</v>
      </c>
      <c r="M625" s="85">
        <f t="shared" si="203"/>
        <v>2</v>
      </c>
      <c r="N625" s="15">
        <f t="shared" si="208"/>
        <v>0.99</v>
      </c>
      <c r="O625" s="78">
        <f t="shared" si="209"/>
        <v>0</v>
      </c>
      <c r="P625" s="78">
        <f t="shared" si="210"/>
        <v>0.79200000000000004</v>
      </c>
      <c r="Q625" s="153">
        <f t="shared" si="211"/>
        <v>8.0000000000000071E-3</v>
      </c>
      <c r="R625" s="113"/>
    </row>
    <row r="626" spans="2:18" s="3" customFormat="1" ht="27.95" customHeight="1">
      <c r="B626" s="236"/>
      <c r="C626" s="241"/>
      <c r="D626" s="22"/>
      <c r="E626" s="23"/>
      <c r="F626" s="24"/>
      <c r="G626" s="14" t="s">
        <v>14</v>
      </c>
      <c r="H626" s="15">
        <v>0.2</v>
      </c>
      <c r="I626" s="16" t="s">
        <v>15</v>
      </c>
      <c r="J626" s="12" t="s">
        <v>210</v>
      </c>
      <c r="K626" s="16" t="s">
        <v>18</v>
      </c>
      <c r="L626" s="65" t="s">
        <v>21</v>
      </c>
      <c r="M626" s="85">
        <f t="shared" si="203"/>
        <v>2</v>
      </c>
      <c r="N626" s="15">
        <f t="shared" si="208"/>
        <v>0</v>
      </c>
      <c r="O626" s="78">
        <f t="shared" si="209"/>
        <v>0.4</v>
      </c>
      <c r="P626" s="78">
        <f t="shared" si="210"/>
        <v>0</v>
      </c>
      <c r="Q626" s="153">
        <f t="shared" si="211"/>
        <v>0</v>
      </c>
      <c r="R626" s="113"/>
    </row>
    <row r="627" spans="2:18" s="3" customFormat="1" ht="27.95" customHeight="1">
      <c r="B627" s="236"/>
      <c r="C627" s="241"/>
      <c r="D627" s="17" t="s">
        <v>3711</v>
      </c>
      <c r="E627" s="18" t="s">
        <v>22</v>
      </c>
      <c r="F627" s="19" t="s">
        <v>3282</v>
      </c>
      <c r="G627" s="14" t="s">
        <v>12</v>
      </c>
      <c r="H627" s="15">
        <v>0.4</v>
      </c>
      <c r="I627" s="16" t="s">
        <v>15</v>
      </c>
      <c r="J627" s="12" t="s">
        <v>210</v>
      </c>
      <c r="K627" s="16" t="s">
        <v>18</v>
      </c>
      <c r="L627" s="65" t="s">
        <v>21</v>
      </c>
      <c r="M627" s="85">
        <v>2</v>
      </c>
      <c r="N627" s="15">
        <f t="shared" si="208"/>
        <v>0</v>
      </c>
      <c r="O627" s="78">
        <f t="shared" si="209"/>
        <v>0.8</v>
      </c>
      <c r="P627" s="78">
        <f t="shared" si="210"/>
        <v>0</v>
      </c>
      <c r="Q627" s="153">
        <f t="shared" si="211"/>
        <v>0</v>
      </c>
      <c r="R627" s="113"/>
    </row>
    <row r="628" spans="2:18" s="3" customFormat="1" ht="27.95" customHeight="1">
      <c r="B628" s="236"/>
      <c r="C628" s="241"/>
      <c r="D628" s="20"/>
      <c r="E628" s="21"/>
      <c r="F628" s="31"/>
      <c r="G628" s="14" t="s">
        <v>13</v>
      </c>
      <c r="H628" s="15">
        <v>0.4</v>
      </c>
      <c r="I628" s="16" t="s">
        <v>3231</v>
      </c>
      <c r="J628" s="13" t="s">
        <v>3745</v>
      </c>
      <c r="K628" s="165" t="s">
        <v>28</v>
      </c>
      <c r="L628" s="166" t="s">
        <v>3655</v>
      </c>
      <c r="M628" s="85">
        <f t="shared" si="203"/>
        <v>2</v>
      </c>
      <c r="N628" s="15">
        <f t="shared" si="208"/>
        <v>0.99</v>
      </c>
      <c r="O628" s="78">
        <f t="shared" si="209"/>
        <v>0</v>
      </c>
      <c r="P628" s="78">
        <f t="shared" si="210"/>
        <v>0.79200000000000004</v>
      </c>
      <c r="Q628" s="153">
        <f t="shared" si="211"/>
        <v>8.0000000000000071E-3</v>
      </c>
      <c r="R628" s="113"/>
    </row>
    <row r="629" spans="2:18" s="3" customFormat="1" ht="27.95" customHeight="1">
      <c r="B629" s="236"/>
      <c r="C629" s="241"/>
      <c r="D629" s="22"/>
      <c r="E629" s="23"/>
      <c r="F629" s="24"/>
      <c r="G629" s="14" t="s">
        <v>14</v>
      </c>
      <c r="H629" s="15">
        <v>0.2</v>
      </c>
      <c r="I629" s="16" t="s">
        <v>15</v>
      </c>
      <c r="J629" s="12" t="s">
        <v>210</v>
      </c>
      <c r="K629" s="16" t="s">
        <v>18</v>
      </c>
      <c r="L629" s="65" t="s">
        <v>21</v>
      </c>
      <c r="M629" s="85">
        <f t="shared" si="203"/>
        <v>2</v>
      </c>
      <c r="N629" s="15">
        <f t="shared" si="208"/>
        <v>0</v>
      </c>
      <c r="O629" s="78">
        <f t="shared" si="209"/>
        <v>0.4</v>
      </c>
      <c r="P629" s="78">
        <f t="shared" si="210"/>
        <v>0</v>
      </c>
      <c r="Q629" s="153">
        <f t="shared" si="211"/>
        <v>0</v>
      </c>
      <c r="R629" s="113"/>
    </row>
    <row r="630" spans="2:18" s="3" customFormat="1" ht="27.95" customHeight="1">
      <c r="B630" s="236"/>
      <c r="C630" s="241"/>
      <c r="D630" s="17" t="s">
        <v>3712</v>
      </c>
      <c r="E630" s="18" t="s">
        <v>22</v>
      </c>
      <c r="F630" s="19" t="s">
        <v>3282</v>
      </c>
      <c r="G630" s="14" t="s">
        <v>12</v>
      </c>
      <c r="H630" s="15">
        <v>0.4</v>
      </c>
      <c r="I630" s="16" t="s">
        <v>15</v>
      </c>
      <c r="J630" s="12" t="s">
        <v>210</v>
      </c>
      <c r="K630" s="16" t="s">
        <v>18</v>
      </c>
      <c r="L630" s="65" t="s">
        <v>21</v>
      </c>
      <c r="M630" s="85">
        <v>2</v>
      </c>
      <c r="N630" s="15">
        <f t="shared" si="208"/>
        <v>0</v>
      </c>
      <c r="O630" s="78">
        <f t="shared" si="209"/>
        <v>0.8</v>
      </c>
      <c r="P630" s="78">
        <f t="shared" si="210"/>
        <v>0</v>
      </c>
      <c r="Q630" s="153">
        <f t="shared" si="211"/>
        <v>0</v>
      </c>
      <c r="R630" s="113"/>
    </row>
    <row r="631" spans="2:18" s="3" customFormat="1" ht="27.95" customHeight="1">
      <c r="B631" s="236"/>
      <c r="C631" s="241"/>
      <c r="D631" s="20"/>
      <c r="E631" s="21"/>
      <c r="F631" s="31"/>
      <c r="G631" s="14" t="s">
        <v>13</v>
      </c>
      <c r="H631" s="15">
        <v>0.4</v>
      </c>
      <c r="I631" s="16" t="s">
        <v>3231</v>
      </c>
      <c r="J631" s="13" t="s">
        <v>3745</v>
      </c>
      <c r="K631" s="165" t="s">
        <v>28</v>
      </c>
      <c r="L631" s="166" t="s">
        <v>3655</v>
      </c>
      <c r="M631" s="85">
        <f t="shared" si="203"/>
        <v>2</v>
      </c>
      <c r="N631" s="15">
        <f t="shared" si="208"/>
        <v>0.99</v>
      </c>
      <c r="O631" s="78">
        <f t="shared" si="209"/>
        <v>0</v>
      </c>
      <c r="P631" s="78">
        <f t="shared" si="210"/>
        <v>0.79200000000000004</v>
      </c>
      <c r="Q631" s="153">
        <f t="shared" si="211"/>
        <v>8.0000000000000071E-3</v>
      </c>
      <c r="R631" s="113"/>
    </row>
    <row r="632" spans="2:18" s="3" customFormat="1" ht="27.95" customHeight="1">
      <c r="B632" s="236"/>
      <c r="C632" s="241"/>
      <c r="D632" s="22"/>
      <c r="E632" s="23"/>
      <c r="F632" s="24"/>
      <c r="G632" s="14" t="s">
        <v>14</v>
      </c>
      <c r="H632" s="15">
        <v>0.2</v>
      </c>
      <c r="I632" s="16" t="s">
        <v>15</v>
      </c>
      <c r="J632" s="12" t="s">
        <v>210</v>
      </c>
      <c r="K632" s="16" t="s">
        <v>18</v>
      </c>
      <c r="L632" s="65" t="s">
        <v>21</v>
      </c>
      <c r="M632" s="85">
        <f t="shared" si="203"/>
        <v>2</v>
      </c>
      <c r="N632" s="15">
        <f t="shared" si="208"/>
        <v>0</v>
      </c>
      <c r="O632" s="78">
        <f t="shared" si="209"/>
        <v>0.4</v>
      </c>
      <c r="P632" s="78">
        <f t="shared" si="210"/>
        <v>0</v>
      </c>
      <c r="Q632" s="153">
        <f t="shared" si="211"/>
        <v>0</v>
      </c>
      <c r="R632" s="113"/>
    </row>
    <row r="633" spans="2:18" s="3" customFormat="1" ht="27.95" customHeight="1">
      <c r="B633" s="236"/>
      <c r="C633" s="241"/>
      <c r="D633" s="17" t="s">
        <v>3713</v>
      </c>
      <c r="E633" s="18" t="s">
        <v>22</v>
      </c>
      <c r="F633" s="19" t="s">
        <v>3282</v>
      </c>
      <c r="G633" s="14" t="s">
        <v>12</v>
      </c>
      <c r="H633" s="15">
        <v>0.4</v>
      </c>
      <c r="I633" s="16" t="s">
        <v>15</v>
      </c>
      <c r="J633" s="12" t="s">
        <v>210</v>
      </c>
      <c r="K633" s="16" t="s">
        <v>18</v>
      </c>
      <c r="L633" s="65" t="s">
        <v>21</v>
      </c>
      <c r="M633" s="85">
        <v>2</v>
      </c>
      <c r="N633" s="15">
        <f t="shared" si="208"/>
        <v>0</v>
      </c>
      <c r="O633" s="78">
        <f t="shared" si="209"/>
        <v>0.8</v>
      </c>
      <c r="P633" s="78">
        <f t="shared" si="210"/>
        <v>0</v>
      </c>
      <c r="Q633" s="153">
        <f t="shared" si="211"/>
        <v>0</v>
      </c>
      <c r="R633" s="113"/>
    </row>
    <row r="634" spans="2:18" s="3" customFormat="1" ht="27.95" customHeight="1">
      <c r="B634" s="236"/>
      <c r="C634" s="241"/>
      <c r="D634" s="20"/>
      <c r="E634" s="21"/>
      <c r="F634" s="31"/>
      <c r="G634" s="14" t="s">
        <v>13</v>
      </c>
      <c r="H634" s="15">
        <v>0.4</v>
      </c>
      <c r="I634" s="16" t="s">
        <v>3231</v>
      </c>
      <c r="J634" s="13" t="s">
        <v>3745</v>
      </c>
      <c r="K634" s="165" t="s">
        <v>28</v>
      </c>
      <c r="L634" s="166" t="s">
        <v>3655</v>
      </c>
      <c r="M634" s="85">
        <f t="shared" si="203"/>
        <v>2</v>
      </c>
      <c r="N634" s="15">
        <f t="shared" si="208"/>
        <v>0.99</v>
      </c>
      <c r="O634" s="78">
        <f t="shared" si="209"/>
        <v>0</v>
      </c>
      <c r="P634" s="78">
        <f t="shared" si="210"/>
        <v>0.79200000000000004</v>
      </c>
      <c r="Q634" s="153">
        <f t="shared" si="211"/>
        <v>8.0000000000000071E-3</v>
      </c>
      <c r="R634" s="113"/>
    </row>
    <row r="635" spans="2:18" s="3" customFormat="1" ht="27.95" customHeight="1">
      <c r="B635" s="236"/>
      <c r="C635" s="241"/>
      <c r="D635" s="22"/>
      <c r="E635" s="23"/>
      <c r="F635" s="24"/>
      <c r="G635" s="14" t="s">
        <v>14</v>
      </c>
      <c r="H635" s="15">
        <v>0.2</v>
      </c>
      <c r="I635" s="16" t="s">
        <v>15</v>
      </c>
      <c r="J635" s="12" t="s">
        <v>210</v>
      </c>
      <c r="K635" s="16" t="s">
        <v>18</v>
      </c>
      <c r="L635" s="65" t="s">
        <v>21</v>
      </c>
      <c r="M635" s="85">
        <f t="shared" si="203"/>
        <v>2</v>
      </c>
      <c r="N635" s="15">
        <f t="shared" si="208"/>
        <v>0</v>
      </c>
      <c r="O635" s="78">
        <f t="shared" si="209"/>
        <v>0.4</v>
      </c>
      <c r="P635" s="78">
        <f t="shared" si="210"/>
        <v>0</v>
      </c>
      <c r="Q635" s="153">
        <f t="shared" si="211"/>
        <v>0</v>
      </c>
      <c r="R635" s="113"/>
    </row>
    <row r="636" spans="2:18" s="3" customFormat="1" ht="27.95" customHeight="1">
      <c r="B636" s="236"/>
      <c r="C636" s="241"/>
      <c r="D636" s="17" t="s">
        <v>3714</v>
      </c>
      <c r="E636" s="18" t="s">
        <v>22</v>
      </c>
      <c r="F636" s="19" t="s">
        <v>3282</v>
      </c>
      <c r="G636" s="14" t="s">
        <v>12</v>
      </c>
      <c r="H636" s="15">
        <v>0.4</v>
      </c>
      <c r="I636" s="16" t="s">
        <v>15</v>
      </c>
      <c r="J636" s="12" t="s">
        <v>210</v>
      </c>
      <c r="K636" s="16" t="s">
        <v>18</v>
      </c>
      <c r="L636" s="65" t="s">
        <v>21</v>
      </c>
      <c r="M636" s="85">
        <v>2</v>
      </c>
      <c r="N636" s="15">
        <f t="shared" si="208"/>
        <v>0</v>
      </c>
      <c r="O636" s="78">
        <f t="shared" si="209"/>
        <v>0.8</v>
      </c>
      <c r="P636" s="78">
        <f t="shared" si="210"/>
        <v>0</v>
      </c>
      <c r="Q636" s="153">
        <f t="shared" si="211"/>
        <v>0</v>
      </c>
      <c r="R636" s="113"/>
    </row>
    <row r="637" spans="2:18" s="3" customFormat="1" ht="27.95" customHeight="1">
      <c r="B637" s="236"/>
      <c r="C637" s="241"/>
      <c r="D637" s="20"/>
      <c r="E637" s="21"/>
      <c r="F637" s="31"/>
      <c r="G637" s="14" t="s">
        <v>13</v>
      </c>
      <c r="H637" s="15">
        <v>0.4</v>
      </c>
      <c r="I637" s="16" t="s">
        <v>3231</v>
      </c>
      <c r="J637" s="13" t="s">
        <v>3745</v>
      </c>
      <c r="K637" s="165" t="s">
        <v>28</v>
      </c>
      <c r="L637" s="166" t="s">
        <v>3655</v>
      </c>
      <c r="M637" s="85">
        <f t="shared" si="203"/>
        <v>2</v>
      </c>
      <c r="N637" s="15">
        <f t="shared" si="208"/>
        <v>0.99</v>
      </c>
      <c r="O637" s="78">
        <f t="shared" si="209"/>
        <v>0</v>
      </c>
      <c r="P637" s="78">
        <f t="shared" si="210"/>
        <v>0.79200000000000004</v>
      </c>
      <c r="Q637" s="153">
        <f t="shared" si="211"/>
        <v>8.0000000000000071E-3</v>
      </c>
      <c r="R637" s="113"/>
    </row>
    <row r="638" spans="2:18" s="3" customFormat="1" ht="27.95" customHeight="1">
      <c r="B638" s="236"/>
      <c r="C638" s="241"/>
      <c r="D638" s="22"/>
      <c r="E638" s="23"/>
      <c r="F638" s="24"/>
      <c r="G638" s="14" t="s">
        <v>14</v>
      </c>
      <c r="H638" s="15">
        <v>0.2</v>
      </c>
      <c r="I638" s="16" t="s">
        <v>15</v>
      </c>
      <c r="J638" s="12" t="s">
        <v>210</v>
      </c>
      <c r="K638" s="16" t="s">
        <v>18</v>
      </c>
      <c r="L638" s="65" t="s">
        <v>21</v>
      </c>
      <c r="M638" s="85">
        <f t="shared" si="203"/>
        <v>2</v>
      </c>
      <c r="N638" s="15">
        <f t="shared" si="208"/>
        <v>0</v>
      </c>
      <c r="O638" s="78">
        <f t="shared" si="209"/>
        <v>0.4</v>
      </c>
      <c r="P638" s="78">
        <f t="shared" si="210"/>
        <v>0</v>
      </c>
      <c r="Q638" s="153">
        <f t="shared" si="211"/>
        <v>0</v>
      </c>
      <c r="R638" s="113"/>
    </row>
    <row r="639" spans="2:18" s="3" customFormat="1" ht="27.95" customHeight="1">
      <c r="B639" s="236"/>
      <c r="C639" s="241"/>
      <c r="D639" s="17" t="s">
        <v>3715</v>
      </c>
      <c r="E639" s="18" t="s">
        <v>22</v>
      </c>
      <c r="F639" s="19" t="s">
        <v>3282</v>
      </c>
      <c r="G639" s="14" t="s">
        <v>12</v>
      </c>
      <c r="H639" s="15">
        <v>0.4</v>
      </c>
      <c r="I639" s="16" t="s">
        <v>15</v>
      </c>
      <c r="J639" s="12" t="s">
        <v>210</v>
      </c>
      <c r="K639" s="16" t="s">
        <v>18</v>
      </c>
      <c r="L639" s="65" t="s">
        <v>21</v>
      </c>
      <c r="M639" s="85">
        <v>2</v>
      </c>
      <c r="N639" s="15">
        <f t="shared" si="208"/>
        <v>0</v>
      </c>
      <c r="O639" s="78">
        <f t="shared" si="209"/>
        <v>0.8</v>
      </c>
      <c r="P639" s="78">
        <f t="shared" si="210"/>
        <v>0</v>
      </c>
      <c r="Q639" s="153">
        <f t="shared" si="211"/>
        <v>0</v>
      </c>
      <c r="R639" s="113"/>
    </row>
    <row r="640" spans="2:18" s="3" customFormat="1" ht="27.95" customHeight="1">
      <c r="B640" s="236"/>
      <c r="C640" s="241"/>
      <c r="D640" s="20"/>
      <c r="E640" s="21"/>
      <c r="F640" s="31"/>
      <c r="G640" s="14" t="s">
        <v>13</v>
      </c>
      <c r="H640" s="15">
        <v>0.4</v>
      </c>
      <c r="I640" s="16" t="s">
        <v>3231</v>
      </c>
      <c r="J640" s="13" t="s">
        <v>3745</v>
      </c>
      <c r="K640" s="165" t="s">
        <v>28</v>
      </c>
      <c r="L640" s="166" t="s">
        <v>3655</v>
      </c>
      <c r="M640" s="85">
        <f t="shared" si="203"/>
        <v>2</v>
      </c>
      <c r="N640" s="15">
        <f t="shared" si="208"/>
        <v>0.99</v>
      </c>
      <c r="O640" s="78">
        <f t="shared" si="209"/>
        <v>0</v>
      </c>
      <c r="P640" s="78">
        <f t="shared" si="210"/>
        <v>0.79200000000000004</v>
      </c>
      <c r="Q640" s="153">
        <f t="shared" si="211"/>
        <v>8.0000000000000071E-3</v>
      </c>
      <c r="R640" s="113"/>
    </row>
    <row r="641" spans="2:18" s="3" customFormat="1" ht="27.95" customHeight="1">
      <c r="B641" s="236"/>
      <c r="C641" s="241"/>
      <c r="D641" s="22"/>
      <c r="E641" s="23"/>
      <c r="F641" s="24"/>
      <c r="G641" s="14" t="s">
        <v>14</v>
      </c>
      <c r="H641" s="15">
        <v>0.2</v>
      </c>
      <c r="I641" s="16" t="s">
        <v>15</v>
      </c>
      <c r="J641" s="12" t="s">
        <v>210</v>
      </c>
      <c r="K641" s="16" t="s">
        <v>18</v>
      </c>
      <c r="L641" s="65" t="s">
        <v>21</v>
      </c>
      <c r="M641" s="85">
        <f t="shared" si="203"/>
        <v>2</v>
      </c>
      <c r="N641" s="15">
        <f t="shared" si="208"/>
        <v>0</v>
      </c>
      <c r="O641" s="78">
        <f t="shared" si="209"/>
        <v>0.4</v>
      </c>
      <c r="P641" s="78">
        <f t="shared" si="210"/>
        <v>0</v>
      </c>
      <c r="Q641" s="153">
        <f t="shared" si="211"/>
        <v>0</v>
      </c>
      <c r="R641" s="113"/>
    </row>
    <row r="642" spans="2:18" s="3" customFormat="1" ht="27.95" customHeight="1">
      <c r="B642" s="236"/>
      <c r="C642" s="241"/>
      <c r="D642" s="17" t="s">
        <v>3716</v>
      </c>
      <c r="E642" s="18" t="s">
        <v>22</v>
      </c>
      <c r="F642" s="19" t="s">
        <v>3282</v>
      </c>
      <c r="G642" s="14" t="s">
        <v>12</v>
      </c>
      <c r="H642" s="15">
        <v>0.4</v>
      </c>
      <c r="I642" s="16" t="s">
        <v>15</v>
      </c>
      <c r="J642" s="12" t="s">
        <v>210</v>
      </c>
      <c r="K642" s="16" t="s">
        <v>18</v>
      </c>
      <c r="L642" s="65" t="s">
        <v>21</v>
      </c>
      <c r="M642" s="85">
        <v>2</v>
      </c>
      <c r="N642" s="15">
        <f t="shared" si="208"/>
        <v>0</v>
      </c>
      <c r="O642" s="78">
        <f t="shared" si="209"/>
        <v>0.8</v>
      </c>
      <c r="P642" s="78">
        <f t="shared" si="210"/>
        <v>0</v>
      </c>
      <c r="Q642" s="153">
        <f t="shared" si="211"/>
        <v>0</v>
      </c>
      <c r="R642" s="113"/>
    </row>
    <row r="643" spans="2:18" s="3" customFormat="1" ht="27.95" customHeight="1">
      <c r="B643" s="236"/>
      <c r="C643" s="241"/>
      <c r="D643" s="20"/>
      <c r="E643" s="21"/>
      <c r="F643" s="31"/>
      <c r="G643" s="14" t="s">
        <v>13</v>
      </c>
      <c r="H643" s="15">
        <v>0.4</v>
      </c>
      <c r="I643" s="16" t="s">
        <v>3231</v>
      </c>
      <c r="J643" s="13" t="s">
        <v>3745</v>
      </c>
      <c r="K643" s="165" t="s">
        <v>28</v>
      </c>
      <c r="L643" s="166" t="s">
        <v>3655</v>
      </c>
      <c r="M643" s="85">
        <f t="shared" si="203"/>
        <v>2</v>
      </c>
      <c r="N643" s="15">
        <f t="shared" si="208"/>
        <v>0.99</v>
      </c>
      <c r="O643" s="78">
        <f t="shared" si="209"/>
        <v>0</v>
      </c>
      <c r="P643" s="78">
        <f t="shared" si="210"/>
        <v>0.79200000000000004</v>
      </c>
      <c r="Q643" s="153">
        <f t="shared" si="211"/>
        <v>8.0000000000000071E-3</v>
      </c>
      <c r="R643" s="113"/>
    </row>
    <row r="644" spans="2:18" s="3" customFormat="1" ht="27.95" customHeight="1">
      <c r="B644" s="236"/>
      <c r="C644" s="241"/>
      <c r="D644" s="22"/>
      <c r="E644" s="23"/>
      <c r="F644" s="24"/>
      <c r="G644" s="14" t="s">
        <v>14</v>
      </c>
      <c r="H644" s="15">
        <v>0.2</v>
      </c>
      <c r="I644" s="16" t="s">
        <v>15</v>
      </c>
      <c r="J644" s="12" t="s">
        <v>210</v>
      </c>
      <c r="K644" s="16" t="s">
        <v>18</v>
      </c>
      <c r="L644" s="65" t="s">
        <v>21</v>
      </c>
      <c r="M644" s="85">
        <f t="shared" si="203"/>
        <v>2</v>
      </c>
      <c r="N644" s="15">
        <f t="shared" si="208"/>
        <v>0</v>
      </c>
      <c r="O644" s="78">
        <f t="shared" si="209"/>
        <v>0.4</v>
      </c>
      <c r="P644" s="78">
        <f t="shared" si="210"/>
        <v>0</v>
      </c>
      <c r="Q644" s="153">
        <f t="shared" si="211"/>
        <v>0</v>
      </c>
      <c r="R644" s="113"/>
    </row>
    <row r="645" spans="2:18" s="3" customFormat="1" ht="27.95" customHeight="1">
      <c r="B645" s="236"/>
      <c r="C645" s="241"/>
      <c r="D645" s="17" t="s">
        <v>3717</v>
      </c>
      <c r="E645" s="18" t="s">
        <v>22</v>
      </c>
      <c r="F645" s="19" t="s">
        <v>3282</v>
      </c>
      <c r="G645" s="14" t="s">
        <v>12</v>
      </c>
      <c r="H645" s="15">
        <v>0.4</v>
      </c>
      <c r="I645" s="16" t="s">
        <v>15</v>
      </c>
      <c r="J645" s="12" t="s">
        <v>210</v>
      </c>
      <c r="K645" s="16" t="s">
        <v>18</v>
      </c>
      <c r="L645" s="65" t="s">
        <v>21</v>
      </c>
      <c r="M645" s="85">
        <v>2</v>
      </c>
      <c r="N645" s="15">
        <f t="shared" si="208"/>
        <v>0</v>
      </c>
      <c r="O645" s="78">
        <f t="shared" si="209"/>
        <v>0.8</v>
      </c>
      <c r="P645" s="78">
        <f t="shared" si="210"/>
        <v>0</v>
      </c>
      <c r="Q645" s="153">
        <f t="shared" si="211"/>
        <v>0</v>
      </c>
      <c r="R645" s="113"/>
    </row>
    <row r="646" spans="2:18" s="3" customFormat="1" ht="27.95" customHeight="1">
      <c r="B646" s="236"/>
      <c r="C646" s="241"/>
      <c r="D646" s="20"/>
      <c r="E646" s="21"/>
      <c r="F646" s="31"/>
      <c r="G646" s="14" t="s">
        <v>13</v>
      </c>
      <c r="H646" s="15">
        <v>0.4</v>
      </c>
      <c r="I646" s="16" t="s">
        <v>3231</v>
      </c>
      <c r="J646" s="13" t="s">
        <v>3745</v>
      </c>
      <c r="K646" s="165" t="s">
        <v>28</v>
      </c>
      <c r="L646" s="166" t="s">
        <v>3655</v>
      </c>
      <c r="M646" s="85">
        <f t="shared" si="203"/>
        <v>2</v>
      </c>
      <c r="N646" s="15">
        <f t="shared" si="208"/>
        <v>0.99</v>
      </c>
      <c r="O646" s="78">
        <f t="shared" si="209"/>
        <v>0</v>
      </c>
      <c r="P646" s="78">
        <f t="shared" si="210"/>
        <v>0.79200000000000004</v>
      </c>
      <c r="Q646" s="153">
        <f t="shared" si="211"/>
        <v>8.0000000000000071E-3</v>
      </c>
      <c r="R646" s="113"/>
    </row>
    <row r="647" spans="2:18" s="3" customFormat="1" ht="27.95" customHeight="1">
      <c r="B647" s="236"/>
      <c r="C647" s="241"/>
      <c r="D647" s="22"/>
      <c r="E647" s="23"/>
      <c r="F647" s="24"/>
      <c r="G647" s="14" t="s">
        <v>14</v>
      </c>
      <c r="H647" s="15">
        <v>0.2</v>
      </c>
      <c r="I647" s="16" t="s">
        <v>15</v>
      </c>
      <c r="J647" s="12" t="s">
        <v>210</v>
      </c>
      <c r="K647" s="16" t="s">
        <v>18</v>
      </c>
      <c r="L647" s="65" t="s">
        <v>21</v>
      </c>
      <c r="M647" s="85">
        <f t="shared" si="203"/>
        <v>2</v>
      </c>
      <c r="N647" s="15">
        <f t="shared" si="208"/>
        <v>0</v>
      </c>
      <c r="O647" s="78">
        <f t="shared" si="209"/>
        <v>0.4</v>
      </c>
      <c r="P647" s="78">
        <f t="shared" si="210"/>
        <v>0</v>
      </c>
      <c r="Q647" s="153">
        <f t="shared" si="211"/>
        <v>0</v>
      </c>
      <c r="R647" s="113"/>
    </row>
    <row r="648" spans="2:18" s="3" customFormat="1" ht="27.95" customHeight="1">
      <c r="B648" s="236"/>
      <c r="C648" s="241"/>
      <c r="D648" s="17" t="s">
        <v>3718</v>
      </c>
      <c r="E648" s="18" t="s">
        <v>22</v>
      </c>
      <c r="F648" s="19" t="s">
        <v>3282</v>
      </c>
      <c r="G648" s="14" t="s">
        <v>12</v>
      </c>
      <c r="H648" s="15">
        <v>0.4</v>
      </c>
      <c r="I648" s="16" t="s">
        <v>15</v>
      </c>
      <c r="J648" s="12" t="s">
        <v>210</v>
      </c>
      <c r="K648" s="16" t="s">
        <v>18</v>
      </c>
      <c r="L648" s="65" t="s">
        <v>21</v>
      </c>
      <c r="M648" s="85">
        <v>2</v>
      </c>
      <c r="N648" s="15">
        <f t="shared" si="208"/>
        <v>0</v>
      </c>
      <c r="O648" s="78">
        <f t="shared" si="209"/>
        <v>0.8</v>
      </c>
      <c r="P648" s="78">
        <f t="shared" si="210"/>
        <v>0</v>
      </c>
      <c r="Q648" s="153">
        <f t="shared" si="211"/>
        <v>0</v>
      </c>
      <c r="R648" s="113"/>
    </row>
    <row r="649" spans="2:18" s="3" customFormat="1" ht="27.95" customHeight="1">
      <c r="B649" s="236"/>
      <c r="C649" s="241"/>
      <c r="D649" s="20"/>
      <c r="E649" s="21"/>
      <c r="F649" s="31"/>
      <c r="G649" s="14" t="s">
        <v>13</v>
      </c>
      <c r="H649" s="15">
        <v>0.4</v>
      </c>
      <c r="I649" s="16" t="s">
        <v>3231</v>
      </c>
      <c r="J649" s="13" t="s">
        <v>3745</v>
      </c>
      <c r="K649" s="165" t="s">
        <v>28</v>
      </c>
      <c r="L649" s="166" t="s">
        <v>3655</v>
      </c>
      <c r="M649" s="85">
        <f t="shared" si="203"/>
        <v>2</v>
      </c>
      <c r="N649" s="15">
        <f t="shared" si="208"/>
        <v>0.99</v>
      </c>
      <c r="O649" s="78">
        <f t="shared" si="209"/>
        <v>0</v>
      </c>
      <c r="P649" s="78">
        <f t="shared" si="210"/>
        <v>0.79200000000000004</v>
      </c>
      <c r="Q649" s="153">
        <f t="shared" si="211"/>
        <v>8.0000000000000071E-3</v>
      </c>
      <c r="R649" s="113"/>
    </row>
    <row r="650" spans="2:18" s="3" customFormat="1" ht="27.95" customHeight="1">
      <c r="B650" s="236"/>
      <c r="C650" s="241"/>
      <c r="D650" s="22"/>
      <c r="E650" s="23"/>
      <c r="F650" s="24"/>
      <c r="G650" s="14" t="s">
        <v>14</v>
      </c>
      <c r="H650" s="15">
        <v>0.2</v>
      </c>
      <c r="I650" s="16" t="s">
        <v>15</v>
      </c>
      <c r="J650" s="12" t="s">
        <v>210</v>
      </c>
      <c r="K650" s="16" t="s">
        <v>18</v>
      </c>
      <c r="L650" s="65" t="s">
        <v>21</v>
      </c>
      <c r="M650" s="85">
        <f t="shared" si="203"/>
        <v>2</v>
      </c>
      <c r="N650" s="15">
        <f t="shared" si="208"/>
        <v>0</v>
      </c>
      <c r="O650" s="78">
        <f t="shared" si="209"/>
        <v>0.4</v>
      </c>
      <c r="P650" s="78">
        <f t="shared" si="210"/>
        <v>0</v>
      </c>
      <c r="Q650" s="153">
        <f t="shared" si="211"/>
        <v>0</v>
      </c>
      <c r="R650" s="113"/>
    </row>
    <row r="651" spans="2:18" s="3" customFormat="1" ht="27.95" customHeight="1">
      <c r="B651" s="236"/>
      <c r="C651" s="241"/>
      <c r="D651" s="17" t="s">
        <v>3719</v>
      </c>
      <c r="E651" s="18" t="s">
        <v>22</v>
      </c>
      <c r="F651" s="19" t="s">
        <v>3476</v>
      </c>
      <c r="G651" s="14" t="s">
        <v>12</v>
      </c>
      <c r="H651" s="15">
        <v>0.4</v>
      </c>
      <c r="I651" s="16" t="s">
        <v>15</v>
      </c>
      <c r="J651" s="12" t="s">
        <v>210</v>
      </c>
      <c r="K651" s="16" t="s">
        <v>18</v>
      </c>
      <c r="L651" s="65" t="s">
        <v>21</v>
      </c>
      <c r="M651" s="85">
        <v>2</v>
      </c>
      <c r="N651" s="15">
        <f t="shared" si="208"/>
        <v>0</v>
      </c>
      <c r="O651" s="78">
        <f t="shared" si="209"/>
        <v>0.8</v>
      </c>
      <c r="P651" s="78">
        <f t="shared" si="210"/>
        <v>0</v>
      </c>
      <c r="Q651" s="153">
        <f t="shared" si="211"/>
        <v>0</v>
      </c>
      <c r="R651" s="113"/>
    </row>
    <row r="652" spans="2:18" s="3" customFormat="1" ht="27.95" customHeight="1">
      <c r="B652" s="236"/>
      <c r="C652" s="241"/>
      <c r="D652" s="20"/>
      <c r="E652" s="21"/>
      <c r="F652" s="31"/>
      <c r="G652" s="14" t="s">
        <v>13</v>
      </c>
      <c r="H652" s="15">
        <v>0.4</v>
      </c>
      <c r="I652" s="16" t="s">
        <v>3231</v>
      </c>
      <c r="J652" s="13" t="s">
        <v>3745</v>
      </c>
      <c r="K652" s="165" t="s">
        <v>28</v>
      </c>
      <c r="L652" s="166" t="s">
        <v>3655</v>
      </c>
      <c r="M652" s="85">
        <f t="shared" si="203"/>
        <v>2</v>
      </c>
      <c r="N652" s="15">
        <f t="shared" si="208"/>
        <v>0.99</v>
      </c>
      <c r="O652" s="78">
        <f t="shared" si="209"/>
        <v>0</v>
      </c>
      <c r="P652" s="78">
        <f t="shared" si="210"/>
        <v>0.79200000000000004</v>
      </c>
      <c r="Q652" s="153">
        <f t="shared" si="211"/>
        <v>8.0000000000000071E-3</v>
      </c>
      <c r="R652" s="113"/>
    </row>
    <row r="653" spans="2:18" s="3" customFormat="1" ht="27.95" customHeight="1">
      <c r="B653" s="236"/>
      <c r="C653" s="241"/>
      <c r="D653" s="22"/>
      <c r="E653" s="23"/>
      <c r="F653" s="24"/>
      <c r="G653" s="14" t="s">
        <v>14</v>
      </c>
      <c r="H653" s="15">
        <v>0.2</v>
      </c>
      <c r="I653" s="16" t="s">
        <v>15</v>
      </c>
      <c r="J653" s="12" t="s">
        <v>210</v>
      </c>
      <c r="K653" s="16" t="s">
        <v>18</v>
      </c>
      <c r="L653" s="65" t="s">
        <v>21</v>
      </c>
      <c r="M653" s="85">
        <f t="shared" si="203"/>
        <v>2</v>
      </c>
      <c r="N653" s="15">
        <f t="shared" si="208"/>
        <v>0</v>
      </c>
      <c r="O653" s="78">
        <f t="shared" si="209"/>
        <v>0.4</v>
      </c>
      <c r="P653" s="78">
        <f t="shared" si="210"/>
        <v>0</v>
      </c>
      <c r="Q653" s="153">
        <f t="shared" si="211"/>
        <v>0</v>
      </c>
      <c r="R653" s="113"/>
    </row>
    <row r="654" spans="2:18" s="3" customFormat="1" ht="27.95" customHeight="1">
      <c r="B654" s="236"/>
      <c r="C654" s="241"/>
      <c r="D654" s="17" t="s">
        <v>3720</v>
      </c>
      <c r="E654" s="18" t="s">
        <v>22</v>
      </c>
      <c r="F654" s="19" t="s">
        <v>3282</v>
      </c>
      <c r="G654" s="14" t="s">
        <v>12</v>
      </c>
      <c r="H654" s="15">
        <v>0.4</v>
      </c>
      <c r="I654" s="16" t="s">
        <v>15</v>
      </c>
      <c r="J654" s="12" t="s">
        <v>210</v>
      </c>
      <c r="K654" s="16" t="s">
        <v>18</v>
      </c>
      <c r="L654" s="65" t="s">
        <v>21</v>
      </c>
      <c r="M654" s="85">
        <v>2</v>
      </c>
      <c r="N654" s="15">
        <f t="shared" si="208"/>
        <v>0</v>
      </c>
      <c r="O654" s="78">
        <f t="shared" si="209"/>
        <v>0.8</v>
      </c>
      <c r="P654" s="78">
        <f t="shared" si="210"/>
        <v>0</v>
      </c>
      <c r="Q654" s="153">
        <f t="shared" si="211"/>
        <v>0</v>
      </c>
      <c r="R654" s="113"/>
    </row>
    <row r="655" spans="2:18" s="3" customFormat="1" ht="27.95" customHeight="1">
      <c r="B655" s="236"/>
      <c r="C655" s="241"/>
      <c r="D655" s="20"/>
      <c r="E655" s="21"/>
      <c r="F655" s="31"/>
      <c r="G655" s="14" t="s">
        <v>13</v>
      </c>
      <c r="H655" s="15">
        <v>0.4</v>
      </c>
      <c r="I655" s="16" t="s">
        <v>3231</v>
      </c>
      <c r="J655" s="13" t="s">
        <v>3745</v>
      </c>
      <c r="K655" s="165" t="s">
        <v>28</v>
      </c>
      <c r="L655" s="166" t="s">
        <v>3655</v>
      </c>
      <c r="M655" s="85">
        <f t="shared" si="203"/>
        <v>2</v>
      </c>
      <c r="N655" s="15">
        <f t="shared" si="208"/>
        <v>0.99</v>
      </c>
      <c r="O655" s="78">
        <f t="shared" si="209"/>
        <v>0</v>
      </c>
      <c r="P655" s="78">
        <f t="shared" si="210"/>
        <v>0.79200000000000004</v>
      </c>
      <c r="Q655" s="153">
        <f t="shared" si="211"/>
        <v>8.0000000000000071E-3</v>
      </c>
      <c r="R655" s="113"/>
    </row>
    <row r="656" spans="2:18" s="3" customFormat="1" ht="27.95" customHeight="1">
      <c r="B656" s="236"/>
      <c r="C656" s="241"/>
      <c r="D656" s="22"/>
      <c r="E656" s="23"/>
      <c r="F656" s="24"/>
      <c r="G656" s="14" t="s">
        <v>14</v>
      </c>
      <c r="H656" s="15">
        <v>0.2</v>
      </c>
      <c r="I656" s="16" t="s">
        <v>15</v>
      </c>
      <c r="J656" s="12" t="s">
        <v>210</v>
      </c>
      <c r="K656" s="16" t="s">
        <v>18</v>
      </c>
      <c r="L656" s="65" t="s">
        <v>21</v>
      </c>
      <c r="M656" s="85">
        <f t="shared" si="203"/>
        <v>2</v>
      </c>
      <c r="N656" s="15">
        <f t="shared" si="208"/>
        <v>0</v>
      </c>
      <c r="O656" s="78">
        <f t="shared" si="209"/>
        <v>0.4</v>
      </c>
      <c r="P656" s="78">
        <f t="shared" si="210"/>
        <v>0</v>
      </c>
      <c r="Q656" s="153">
        <f t="shared" si="211"/>
        <v>0</v>
      </c>
      <c r="R656" s="113"/>
    </row>
    <row r="657" spans="2:18" s="3" customFormat="1" ht="27.95" customHeight="1">
      <c r="B657" s="236"/>
      <c r="C657" s="241"/>
      <c r="D657" s="17" t="s">
        <v>3721</v>
      </c>
      <c r="E657" s="18" t="s">
        <v>22</v>
      </c>
      <c r="F657" s="19" t="s">
        <v>3282</v>
      </c>
      <c r="G657" s="14" t="s">
        <v>12</v>
      </c>
      <c r="H657" s="15">
        <v>0.4</v>
      </c>
      <c r="I657" s="16" t="s">
        <v>15</v>
      </c>
      <c r="J657" s="12" t="s">
        <v>210</v>
      </c>
      <c r="K657" s="16" t="s">
        <v>18</v>
      </c>
      <c r="L657" s="65" t="s">
        <v>21</v>
      </c>
      <c r="M657" s="85">
        <v>2</v>
      </c>
      <c r="N657" s="15">
        <f t="shared" si="208"/>
        <v>0</v>
      </c>
      <c r="O657" s="78">
        <f t="shared" si="209"/>
        <v>0.8</v>
      </c>
      <c r="P657" s="78">
        <f t="shared" si="210"/>
        <v>0</v>
      </c>
      <c r="Q657" s="153">
        <f t="shared" si="211"/>
        <v>0</v>
      </c>
      <c r="R657" s="113"/>
    </row>
    <row r="658" spans="2:18" s="3" customFormat="1" ht="27.95" customHeight="1">
      <c r="B658" s="236"/>
      <c r="C658" s="241"/>
      <c r="D658" s="20"/>
      <c r="E658" s="21"/>
      <c r="F658" s="31"/>
      <c r="G658" s="14" t="s">
        <v>13</v>
      </c>
      <c r="H658" s="15">
        <v>0.4</v>
      </c>
      <c r="I658" s="16" t="s">
        <v>3231</v>
      </c>
      <c r="J658" s="13" t="s">
        <v>3745</v>
      </c>
      <c r="K658" s="165" t="s">
        <v>28</v>
      </c>
      <c r="L658" s="166" t="s">
        <v>3655</v>
      </c>
      <c r="M658" s="85">
        <f t="shared" si="203"/>
        <v>2</v>
      </c>
      <c r="N658" s="15">
        <f t="shared" si="208"/>
        <v>0.99</v>
      </c>
      <c r="O658" s="78">
        <f t="shared" si="209"/>
        <v>0</v>
      </c>
      <c r="P658" s="78">
        <f t="shared" si="210"/>
        <v>0.79200000000000004</v>
      </c>
      <c r="Q658" s="153">
        <f t="shared" si="211"/>
        <v>8.0000000000000071E-3</v>
      </c>
      <c r="R658" s="113"/>
    </row>
    <row r="659" spans="2:18" s="3" customFormat="1" ht="27.95" customHeight="1">
      <c r="B659" s="236"/>
      <c r="C659" s="241"/>
      <c r="D659" s="22"/>
      <c r="E659" s="23"/>
      <c r="F659" s="24"/>
      <c r="G659" s="14" t="s">
        <v>14</v>
      </c>
      <c r="H659" s="15">
        <v>0.2</v>
      </c>
      <c r="I659" s="16" t="s">
        <v>15</v>
      </c>
      <c r="J659" s="12" t="s">
        <v>210</v>
      </c>
      <c r="K659" s="16" t="s">
        <v>18</v>
      </c>
      <c r="L659" s="65" t="s">
        <v>21</v>
      </c>
      <c r="M659" s="85">
        <f t="shared" si="203"/>
        <v>2</v>
      </c>
      <c r="N659" s="15">
        <f t="shared" si="208"/>
        <v>0</v>
      </c>
      <c r="O659" s="78">
        <f t="shared" si="209"/>
        <v>0.4</v>
      </c>
      <c r="P659" s="78">
        <f t="shared" si="210"/>
        <v>0</v>
      </c>
      <c r="Q659" s="153">
        <f t="shared" si="211"/>
        <v>0</v>
      </c>
      <c r="R659" s="113"/>
    </row>
    <row r="660" spans="2:18" s="3" customFormat="1" ht="27.95" customHeight="1">
      <c r="B660" s="236"/>
      <c r="C660" s="241"/>
      <c r="D660" s="17" t="s">
        <v>3724</v>
      </c>
      <c r="E660" s="44" t="s">
        <v>3699</v>
      </c>
      <c r="F660" s="19" t="s">
        <v>3698</v>
      </c>
      <c r="G660" s="163" t="s">
        <v>232</v>
      </c>
      <c r="H660" s="15">
        <v>0.2</v>
      </c>
      <c r="I660" s="165" t="s">
        <v>3231</v>
      </c>
      <c r="J660" s="13" t="s">
        <v>3654</v>
      </c>
      <c r="K660" s="165" t="s">
        <v>28</v>
      </c>
      <c r="L660" s="166" t="s">
        <v>3655</v>
      </c>
      <c r="M660" s="292">
        <v>25</v>
      </c>
      <c r="N660" s="15">
        <f>IF(K660="Detected", 0.9,0)</f>
        <v>0.9</v>
      </c>
      <c r="O660" s="78">
        <f t="shared" ref="O660:O721" si="212">IF(I660="Safe", M660*H660,0)</f>
        <v>0</v>
      </c>
      <c r="P660" s="78">
        <f t="shared" ref="P660:P721" si="213">IF(I660="Dangerous",M660*H660*N660,0)</f>
        <v>4.5</v>
      </c>
      <c r="Q660" s="153">
        <f t="shared" ref="Q660:Q721" si="214">IF(P660=0,0,M660*H660*(1-N660))</f>
        <v>0.49999999999999989</v>
      </c>
      <c r="R660" s="113"/>
    </row>
    <row r="661" spans="2:18" s="3" customFormat="1" ht="27.95" customHeight="1">
      <c r="B661" s="236"/>
      <c r="C661" s="241"/>
      <c r="D661" s="20"/>
      <c r="E661" s="21"/>
      <c r="F661" s="31"/>
      <c r="G661" s="163" t="s">
        <v>233</v>
      </c>
      <c r="H661" s="15">
        <v>0.2</v>
      </c>
      <c r="I661" s="165" t="s">
        <v>3722</v>
      </c>
      <c r="J661" s="13" t="s">
        <v>3654</v>
      </c>
      <c r="K661" s="165" t="s">
        <v>28</v>
      </c>
      <c r="L661" s="166" t="s">
        <v>3655</v>
      </c>
      <c r="M661" s="292">
        <f t="shared" ref="M661:N664" si="215">M660</f>
        <v>25</v>
      </c>
      <c r="N661" s="15">
        <f t="shared" si="215"/>
        <v>0.9</v>
      </c>
      <c r="O661" s="78">
        <f t="shared" si="212"/>
        <v>0</v>
      </c>
      <c r="P661" s="78">
        <f t="shared" si="213"/>
        <v>4.5</v>
      </c>
      <c r="Q661" s="153">
        <f t="shared" si="214"/>
        <v>0.49999999999999989</v>
      </c>
      <c r="R661" s="113"/>
    </row>
    <row r="662" spans="2:18" s="3" customFormat="1" ht="27.95" customHeight="1">
      <c r="B662" s="236"/>
      <c r="C662" s="241"/>
      <c r="D662" s="20"/>
      <c r="E662" s="21"/>
      <c r="F662" s="31"/>
      <c r="G662" s="163" t="s">
        <v>230</v>
      </c>
      <c r="H662" s="15">
        <v>0.2</v>
      </c>
      <c r="I662" s="16" t="s">
        <v>25</v>
      </c>
      <c r="J662" s="13" t="s">
        <v>3654</v>
      </c>
      <c r="K662" s="165" t="s">
        <v>28</v>
      </c>
      <c r="L662" s="166" t="s">
        <v>3655</v>
      </c>
      <c r="M662" s="292">
        <f t="shared" si="215"/>
        <v>25</v>
      </c>
      <c r="N662" s="15">
        <f t="shared" si="215"/>
        <v>0.9</v>
      </c>
      <c r="O662" s="78">
        <f t="shared" si="212"/>
        <v>0</v>
      </c>
      <c r="P662" s="78">
        <f t="shared" si="213"/>
        <v>4.5</v>
      </c>
      <c r="Q662" s="153">
        <f t="shared" si="214"/>
        <v>0.49999999999999989</v>
      </c>
      <c r="R662" s="113"/>
    </row>
    <row r="663" spans="2:18" s="3" customFormat="1" ht="27.95" customHeight="1">
      <c r="B663" s="236"/>
      <c r="C663" s="241"/>
      <c r="D663" s="20"/>
      <c r="E663" s="21"/>
      <c r="F663" s="31"/>
      <c r="G663" s="163" t="s">
        <v>231</v>
      </c>
      <c r="H663" s="15">
        <v>0.2</v>
      </c>
      <c r="I663" s="16" t="s">
        <v>3231</v>
      </c>
      <c r="J663" s="13" t="s">
        <v>3654</v>
      </c>
      <c r="K663" s="165" t="s">
        <v>28</v>
      </c>
      <c r="L663" s="166" t="s">
        <v>3655</v>
      </c>
      <c r="M663" s="292">
        <f t="shared" si="215"/>
        <v>25</v>
      </c>
      <c r="N663" s="15">
        <f t="shared" si="215"/>
        <v>0.9</v>
      </c>
      <c r="O663" s="78">
        <f t="shared" si="212"/>
        <v>0</v>
      </c>
      <c r="P663" s="78">
        <f t="shared" si="213"/>
        <v>4.5</v>
      </c>
      <c r="Q663" s="153">
        <f t="shared" si="214"/>
        <v>0.49999999999999989</v>
      </c>
      <c r="R663" s="113"/>
    </row>
    <row r="664" spans="2:18" s="3" customFormat="1" ht="39.950000000000003" customHeight="1">
      <c r="B664" s="236"/>
      <c r="C664" s="241"/>
      <c r="D664" s="22"/>
      <c r="E664" s="23"/>
      <c r="F664" s="24"/>
      <c r="G664" s="168" t="s">
        <v>234</v>
      </c>
      <c r="H664" s="15">
        <v>0.2</v>
      </c>
      <c r="I664" s="16" t="s">
        <v>3226</v>
      </c>
      <c r="J664" s="12" t="s">
        <v>210</v>
      </c>
      <c r="K664" s="165" t="s">
        <v>28</v>
      </c>
      <c r="L664" s="65" t="s">
        <v>21</v>
      </c>
      <c r="M664" s="292">
        <f t="shared" si="215"/>
        <v>25</v>
      </c>
      <c r="N664" s="15">
        <f t="shared" si="215"/>
        <v>0.9</v>
      </c>
      <c r="O664" s="78">
        <f t="shared" si="212"/>
        <v>5</v>
      </c>
      <c r="P664" s="78">
        <f t="shared" si="213"/>
        <v>0</v>
      </c>
      <c r="Q664" s="153">
        <f t="shared" si="214"/>
        <v>0</v>
      </c>
      <c r="R664" s="113"/>
    </row>
    <row r="665" spans="2:18" s="3" customFormat="1" ht="27.95" customHeight="1">
      <c r="B665" s="236"/>
      <c r="C665" s="241"/>
      <c r="D665" s="17" t="s">
        <v>3725</v>
      </c>
      <c r="E665" s="18" t="s">
        <v>6</v>
      </c>
      <c r="F665" s="19" t="s">
        <v>3701</v>
      </c>
      <c r="G665" s="14" t="s">
        <v>12</v>
      </c>
      <c r="H665" s="15">
        <v>0.8</v>
      </c>
      <c r="I665" s="16" t="s">
        <v>3231</v>
      </c>
      <c r="J665" s="13" t="s">
        <v>3654</v>
      </c>
      <c r="K665" s="16" t="s">
        <v>3223</v>
      </c>
      <c r="L665" s="166" t="s">
        <v>3655</v>
      </c>
      <c r="M665" s="85">
        <v>0.2</v>
      </c>
      <c r="N665" s="15">
        <f t="shared" ref="N665:N721" si="216">IF(K665="Detected", 0.99,0)</f>
        <v>0.99</v>
      </c>
      <c r="O665" s="78">
        <f t="shared" si="212"/>
        <v>0</v>
      </c>
      <c r="P665" s="78">
        <f t="shared" si="213"/>
        <v>0.15840000000000004</v>
      </c>
      <c r="Q665" s="153">
        <f t="shared" si="214"/>
        <v>1.6000000000000018E-3</v>
      </c>
      <c r="R665" s="113"/>
    </row>
    <row r="666" spans="2:18" s="3" customFormat="1" ht="27.95" customHeight="1">
      <c r="B666" s="236"/>
      <c r="C666" s="241"/>
      <c r="D666" s="20"/>
      <c r="E666" s="21"/>
      <c r="F666" s="31"/>
      <c r="G666" s="14" t="s">
        <v>13</v>
      </c>
      <c r="H666" s="15">
        <v>0.1</v>
      </c>
      <c r="I666" s="16" t="s">
        <v>3231</v>
      </c>
      <c r="J666" s="13" t="s">
        <v>3654</v>
      </c>
      <c r="K666" s="16" t="s">
        <v>3223</v>
      </c>
      <c r="L666" s="166" t="s">
        <v>3655</v>
      </c>
      <c r="M666" s="85">
        <f t="shared" ref="M666:M667" si="217">M665</f>
        <v>0.2</v>
      </c>
      <c r="N666" s="15">
        <f t="shared" si="216"/>
        <v>0.99</v>
      </c>
      <c r="O666" s="78">
        <f t="shared" si="212"/>
        <v>0</v>
      </c>
      <c r="P666" s="78">
        <f t="shared" si="213"/>
        <v>1.9800000000000005E-2</v>
      </c>
      <c r="Q666" s="153">
        <f t="shared" si="214"/>
        <v>2.0000000000000023E-4</v>
      </c>
      <c r="R666" s="113"/>
    </row>
    <row r="667" spans="2:18" s="3" customFormat="1" ht="27.95" customHeight="1">
      <c r="B667" s="236"/>
      <c r="C667" s="241"/>
      <c r="D667" s="22"/>
      <c r="E667" s="23"/>
      <c r="F667" s="24"/>
      <c r="G667" s="14" t="s">
        <v>14</v>
      </c>
      <c r="H667" s="15">
        <v>0.1</v>
      </c>
      <c r="I667" s="16" t="s">
        <v>3231</v>
      </c>
      <c r="J667" s="13" t="s">
        <v>3654</v>
      </c>
      <c r="K667" s="16" t="s">
        <v>3223</v>
      </c>
      <c r="L667" s="166" t="s">
        <v>3655</v>
      </c>
      <c r="M667" s="85">
        <f t="shared" si="217"/>
        <v>0.2</v>
      </c>
      <c r="N667" s="15">
        <f t="shared" si="216"/>
        <v>0.99</v>
      </c>
      <c r="O667" s="78">
        <f t="shared" si="212"/>
        <v>0</v>
      </c>
      <c r="P667" s="78">
        <f t="shared" si="213"/>
        <v>1.9800000000000005E-2</v>
      </c>
      <c r="Q667" s="153">
        <f t="shared" si="214"/>
        <v>2.0000000000000023E-4</v>
      </c>
      <c r="R667" s="113"/>
    </row>
    <row r="668" spans="2:18" s="3" customFormat="1" ht="27.95" customHeight="1">
      <c r="B668" s="236"/>
      <c r="C668" s="241"/>
      <c r="D668" s="17" t="s">
        <v>3726</v>
      </c>
      <c r="E668" s="18" t="s">
        <v>22</v>
      </c>
      <c r="F668" s="19" t="s">
        <v>199</v>
      </c>
      <c r="G668" s="14" t="s">
        <v>12</v>
      </c>
      <c r="H668" s="15">
        <v>0.4</v>
      </c>
      <c r="I668" s="16" t="s">
        <v>15</v>
      </c>
      <c r="J668" s="12" t="s">
        <v>210</v>
      </c>
      <c r="K668" s="16" t="s">
        <v>18</v>
      </c>
      <c r="L668" s="65" t="s">
        <v>21</v>
      </c>
      <c r="M668" s="85">
        <v>2</v>
      </c>
      <c r="N668" s="15">
        <f t="shared" si="216"/>
        <v>0</v>
      </c>
      <c r="O668" s="78">
        <f t="shared" si="212"/>
        <v>0.8</v>
      </c>
      <c r="P668" s="78">
        <f t="shared" si="213"/>
        <v>0</v>
      </c>
      <c r="Q668" s="153">
        <f t="shared" si="214"/>
        <v>0</v>
      </c>
      <c r="R668" s="113"/>
    </row>
    <row r="669" spans="2:18" s="3" customFormat="1" ht="27.95" customHeight="1">
      <c r="B669" s="236"/>
      <c r="C669" s="241"/>
      <c r="D669" s="20"/>
      <c r="E669" s="21"/>
      <c r="F669" s="31"/>
      <c r="G669" s="14" t="s">
        <v>13</v>
      </c>
      <c r="H669" s="15">
        <v>0.4</v>
      </c>
      <c r="I669" s="16" t="s">
        <v>3231</v>
      </c>
      <c r="J669" s="13" t="s">
        <v>3694</v>
      </c>
      <c r="K669" s="165" t="s">
        <v>28</v>
      </c>
      <c r="L669" s="166" t="s">
        <v>3655</v>
      </c>
      <c r="M669" s="85">
        <f t="shared" si="203"/>
        <v>2</v>
      </c>
      <c r="N669" s="15">
        <f t="shared" si="216"/>
        <v>0.99</v>
      </c>
      <c r="O669" s="78">
        <f t="shared" si="212"/>
        <v>0</v>
      </c>
      <c r="P669" s="78">
        <f t="shared" si="213"/>
        <v>0.79200000000000004</v>
      </c>
      <c r="Q669" s="153">
        <f t="shared" si="214"/>
        <v>8.0000000000000071E-3</v>
      </c>
      <c r="R669" s="113"/>
    </row>
    <row r="670" spans="2:18" s="3" customFormat="1" ht="27.95" customHeight="1">
      <c r="B670" s="236"/>
      <c r="C670" s="241"/>
      <c r="D670" s="22"/>
      <c r="E670" s="23"/>
      <c r="F670" s="24"/>
      <c r="G670" s="14" t="s">
        <v>14</v>
      </c>
      <c r="H670" s="15">
        <v>0.2</v>
      </c>
      <c r="I670" s="16" t="s">
        <v>15</v>
      </c>
      <c r="J670" s="12" t="s">
        <v>210</v>
      </c>
      <c r="K670" s="16" t="s">
        <v>18</v>
      </c>
      <c r="L670" s="65" t="s">
        <v>21</v>
      </c>
      <c r="M670" s="85">
        <f t="shared" ref="M670:M724" si="218">M669</f>
        <v>2</v>
      </c>
      <c r="N670" s="15">
        <f t="shared" si="216"/>
        <v>0</v>
      </c>
      <c r="O670" s="78">
        <f t="shared" si="212"/>
        <v>0.4</v>
      </c>
      <c r="P670" s="78">
        <f t="shared" si="213"/>
        <v>0</v>
      </c>
      <c r="Q670" s="153">
        <f t="shared" si="214"/>
        <v>0</v>
      </c>
      <c r="R670" s="113"/>
    </row>
    <row r="671" spans="2:18" s="3" customFormat="1" ht="27.95" customHeight="1">
      <c r="B671" s="236"/>
      <c r="C671" s="241"/>
      <c r="D671" s="17" t="s">
        <v>3727</v>
      </c>
      <c r="E671" s="18" t="s">
        <v>22</v>
      </c>
      <c r="F671" s="19" t="s">
        <v>3703</v>
      </c>
      <c r="G671" s="14" t="s">
        <v>12</v>
      </c>
      <c r="H671" s="15">
        <v>0.4</v>
      </c>
      <c r="I671" s="16" t="s">
        <v>15</v>
      </c>
      <c r="J671" s="12" t="s">
        <v>210</v>
      </c>
      <c r="K671" s="16" t="s">
        <v>18</v>
      </c>
      <c r="L671" s="65" t="s">
        <v>21</v>
      </c>
      <c r="M671" s="85">
        <v>2</v>
      </c>
      <c r="N671" s="15">
        <f t="shared" si="216"/>
        <v>0</v>
      </c>
      <c r="O671" s="78">
        <f t="shared" si="212"/>
        <v>0.8</v>
      </c>
      <c r="P671" s="78">
        <f t="shared" si="213"/>
        <v>0</v>
      </c>
      <c r="Q671" s="153">
        <f t="shared" si="214"/>
        <v>0</v>
      </c>
      <c r="R671" s="113"/>
    </row>
    <row r="672" spans="2:18" s="3" customFormat="1" ht="27.95" customHeight="1">
      <c r="B672" s="236"/>
      <c r="C672" s="241"/>
      <c r="D672" s="20"/>
      <c r="E672" s="21"/>
      <c r="F672" s="31"/>
      <c r="G672" s="14" t="s">
        <v>13</v>
      </c>
      <c r="H672" s="15">
        <v>0.4</v>
      </c>
      <c r="I672" s="16" t="s">
        <v>3231</v>
      </c>
      <c r="J672" s="13" t="s">
        <v>3723</v>
      </c>
      <c r="K672" s="165" t="s">
        <v>28</v>
      </c>
      <c r="L672" s="166" t="s">
        <v>3655</v>
      </c>
      <c r="M672" s="85">
        <f t="shared" si="218"/>
        <v>2</v>
      </c>
      <c r="N672" s="15">
        <f t="shared" si="216"/>
        <v>0.99</v>
      </c>
      <c r="O672" s="78">
        <f t="shared" si="212"/>
        <v>0</v>
      </c>
      <c r="P672" s="78">
        <f t="shared" si="213"/>
        <v>0.79200000000000004</v>
      </c>
      <c r="Q672" s="153">
        <f t="shared" si="214"/>
        <v>8.0000000000000071E-3</v>
      </c>
      <c r="R672" s="113"/>
    </row>
    <row r="673" spans="2:18" s="3" customFormat="1" ht="27.95" customHeight="1">
      <c r="B673" s="236"/>
      <c r="C673" s="241"/>
      <c r="D673" s="22"/>
      <c r="E673" s="23"/>
      <c r="F673" s="24"/>
      <c r="G673" s="14" t="s">
        <v>14</v>
      </c>
      <c r="H673" s="15">
        <v>0.2</v>
      </c>
      <c r="I673" s="16" t="s">
        <v>15</v>
      </c>
      <c r="J673" s="12" t="s">
        <v>210</v>
      </c>
      <c r="K673" s="16" t="s">
        <v>18</v>
      </c>
      <c r="L673" s="65" t="s">
        <v>21</v>
      </c>
      <c r="M673" s="85">
        <f t="shared" si="218"/>
        <v>2</v>
      </c>
      <c r="N673" s="15">
        <f t="shared" si="216"/>
        <v>0</v>
      </c>
      <c r="O673" s="78">
        <f t="shared" si="212"/>
        <v>0.4</v>
      </c>
      <c r="P673" s="78">
        <f t="shared" si="213"/>
        <v>0</v>
      </c>
      <c r="Q673" s="153">
        <f t="shared" si="214"/>
        <v>0</v>
      </c>
      <c r="R673" s="113"/>
    </row>
    <row r="674" spans="2:18" s="3" customFormat="1" ht="27.95" customHeight="1">
      <c r="B674" s="236"/>
      <c r="C674" s="241"/>
      <c r="D674" s="17" t="s">
        <v>3728</v>
      </c>
      <c r="E674" s="18" t="s">
        <v>22</v>
      </c>
      <c r="F674" s="19" t="s">
        <v>3282</v>
      </c>
      <c r="G674" s="14" t="s">
        <v>12</v>
      </c>
      <c r="H674" s="15">
        <v>0.4</v>
      </c>
      <c r="I674" s="16" t="s">
        <v>15</v>
      </c>
      <c r="J674" s="12" t="s">
        <v>210</v>
      </c>
      <c r="K674" s="16" t="s">
        <v>18</v>
      </c>
      <c r="L674" s="65" t="s">
        <v>21</v>
      </c>
      <c r="M674" s="85">
        <v>2</v>
      </c>
      <c r="N674" s="15">
        <f t="shared" si="216"/>
        <v>0</v>
      </c>
      <c r="O674" s="78">
        <f t="shared" si="212"/>
        <v>0.8</v>
      </c>
      <c r="P674" s="78">
        <f t="shared" si="213"/>
        <v>0</v>
      </c>
      <c r="Q674" s="153">
        <f t="shared" si="214"/>
        <v>0</v>
      </c>
      <c r="R674" s="113"/>
    </row>
    <row r="675" spans="2:18" s="3" customFormat="1" ht="27.95" customHeight="1">
      <c r="B675" s="236"/>
      <c r="C675" s="241"/>
      <c r="D675" s="20"/>
      <c r="E675" s="21"/>
      <c r="F675" s="31"/>
      <c r="G675" s="14" t="s">
        <v>13</v>
      </c>
      <c r="H675" s="15">
        <v>0.4</v>
      </c>
      <c r="I675" s="16" t="s">
        <v>3231</v>
      </c>
      <c r="J675" s="13" t="s">
        <v>3744</v>
      </c>
      <c r="K675" s="165" t="s">
        <v>28</v>
      </c>
      <c r="L675" s="166" t="s">
        <v>3655</v>
      </c>
      <c r="M675" s="85">
        <f t="shared" si="218"/>
        <v>2</v>
      </c>
      <c r="N675" s="15">
        <f t="shared" si="216"/>
        <v>0.99</v>
      </c>
      <c r="O675" s="78">
        <f t="shared" si="212"/>
        <v>0</v>
      </c>
      <c r="P675" s="78">
        <f t="shared" si="213"/>
        <v>0.79200000000000004</v>
      </c>
      <c r="Q675" s="153">
        <f t="shared" si="214"/>
        <v>8.0000000000000071E-3</v>
      </c>
      <c r="R675" s="113"/>
    </row>
    <row r="676" spans="2:18" s="3" customFormat="1" ht="27.95" customHeight="1">
      <c r="B676" s="236"/>
      <c r="C676" s="241"/>
      <c r="D676" s="22"/>
      <c r="E676" s="23"/>
      <c r="F676" s="24"/>
      <c r="G676" s="14" t="s">
        <v>14</v>
      </c>
      <c r="H676" s="15">
        <v>0.2</v>
      </c>
      <c r="I676" s="16" t="s">
        <v>15</v>
      </c>
      <c r="J676" s="12" t="s">
        <v>210</v>
      </c>
      <c r="K676" s="16" t="s">
        <v>18</v>
      </c>
      <c r="L676" s="65" t="s">
        <v>21</v>
      </c>
      <c r="M676" s="85">
        <f t="shared" si="218"/>
        <v>2</v>
      </c>
      <c r="N676" s="15">
        <f t="shared" si="216"/>
        <v>0</v>
      </c>
      <c r="O676" s="78">
        <f t="shared" si="212"/>
        <v>0.4</v>
      </c>
      <c r="P676" s="78">
        <f t="shared" si="213"/>
        <v>0</v>
      </c>
      <c r="Q676" s="153">
        <f t="shared" si="214"/>
        <v>0</v>
      </c>
      <c r="R676" s="113"/>
    </row>
    <row r="677" spans="2:18" s="3" customFormat="1" ht="27.95" customHeight="1">
      <c r="B677" s="236"/>
      <c r="C677" s="241"/>
      <c r="D677" s="17" t="s">
        <v>3729</v>
      </c>
      <c r="E677" s="18" t="s">
        <v>22</v>
      </c>
      <c r="F677" s="19" t="s">
        <v>3282</v>
      </c>
      <c r="G677" s="14" t="s">
        <v>12</v>
      </c>
      <c r="H677" s="15">
        <v>0.4</v>
      </c>
      <c r="I677" s="16" t="s">
        <v>15</v>
      </c>
      <c r="J677" s="12" t="s">
        <v>210</v>
      </c>
      <c r="K677" s="16" t="s">
        <v>18</v>
      </c>
      <c r="L677" s="65" t="s">
        <v>21</v>
      </c>
      <c r="M677" s="85">
        <v>2</v>
      </c>
      <c r="N677" s="15">
        <f t="shared" si="216"/>
        <v>0</v>
      </c>
      <c r="O677" s="78">
        <f t="shared" si="212"/>
        <v>0.8</v>
      </c>
      <c r="P677" s="78">
        <f t="shared" si="213"/>
        <v>0</v>
      </c>
      <c r="Q677" s="153">
        <f t="shared" si="214"/>
        <v>0</v>
      </c>
      <c r="R677" s="113"/>
    </row>
    <row r="678" spans="2:18" s="3" customFormat="1" ht="27.95" customHeight="1">
      <c r="B678" s="236"/>
      <c r="C678" s="241"/>
      <c r="D678" s="20"/>
      <c r="E678" s="21"/>
      <c r="F678" s="31"/>
      <c r="G678" s="14" t="s">
        <v>13</v>
      </c>
      <c r="H678" s="15">
        <v>0.4</v>
      </c>
      <c r="I678" s="16" t="s">
        <v>3231</v>
      </c>
      <c r="J678" s="13" t="s">
        <v>3744</v>
      </c>
      <c r="K678" s="165" t="s">
        <v>28</v>
      </c>
      <c r="L678" s="166" t="s">
        <v>3655</v>
      </c>
      <c r="M678" s="85">
        <f t="shared" si="218"/>
        <v>2</v>
      </c>
      <c r="N678" s="15">
        <f t="shared" si="216"/>
        <v>0.99</v>
      </c>
      <c r="O678" s="78">
        <f t="shared" si="212"/>
        <v>0</v>
      </c>
      <c r="P678" s="78">
        <f t="shared" si="213"/>
        <v>0.79200000000000004</v>
      </c>
      <c r="Q678" s="153">
        <f t="shared" si="214"/>
        <v>8.0000000000000071E-3</v>
      </c>
      <c r="R678" s="113"/>
    </row>
    <row r="679" spans="2:18" s="3" customFormat="1" ht="27.95" customHeight="1">
      <c r="B679" s="236"/>
      <c r="C679" s="241"/>
      <c r="D679" s="22"/>
      <c r="E679" s="23"/>
      <c r="F679" s="24"/>
      <c r="G679" s="14" t="s">
        <v>14</v>
      </c>
      <c r="H679" s="15">
        <v>0.2</v>
      </c>
      <c r="I679" s="16" t="s">
        <v>15</v>
      </c>
      <c r="J679" s="12" t="s">
        <v>210</v>
      </c>
      <c r="K679" s="16" t="s">
        <v>18</v>
      </c>
      <c r="L679" s="65" t="s">
        <v>21</v>
      </c>
      <c r="M679" s="85">
        <f t="shared" si="218"/>
        <v>2</v>
      </c>
      <c r="N679" s="15">
        <f t="shared" si="216"/>
        <v>0</v>
      </c>
      <c r="O679" s="78">
        <f t="shared" si="212"/>
        <v>0.4</v>
      </c>
      <c r="P679" s="78">
        <f t="shared" si="213"/>
        <v>0</v>
      </c>
      <c r="Q679" s="153">
        <f t="shared" si="214"/>
        <v>0</v>
      </c>
      <c r="R679" s="113"/>
    </row>
    <row r="680" spans="2:18" s="3" customFormat="1" ht="27.95" customHeight="1">
      <c r="B680" s="236"/>
      <c r="C680" s="241"/>
      <c r="D680" s="17" t="s">
        <v>3730</v>
      </c>
      <c r="E680" s="18" t="s">
        <v>22</v>
      </c>
      <c r="F680" s="19" t="s">
        <v>3282</v>
      </c>
      <c r="G680" s="14" t="s">
        <v>12</v>
      </c>
      <c r="H680" s="15">
        <v>0.4</v>
      </c>
      <c r="I680" s="16" t="s">
        <v>15</v>
      </c>
      <c r="J680" s="12" t="s">
        <v>210</v>
      </c>
      <c r="K680" s="16" t="s">
        <v>18</v>
      </c>
      <c r="L680" s="65" t="s">
        <v>21</v>
      </c>
      <c r="M680" s="85">
        <v>2</v>
      </c>
      <c r="N680" s="15">
        <f t="shared" si="216"/>
        <v>0</v>
      </c>
      <c r="O680" s="78">
        <f t="shared" si="212"/>
        <v>0.8</v>
      </c>
      <c r="P680" s="78">
        <f t="shared" si="213"/>
        <v>0</v>
      </c>
      <c r="Q680" s="153">
        <f t="shared" si="214"/>
        <v>0</v>
      </c>
      <c r="R680" s="113"/>
    </row>
    <row r="681" spans="2:18" s="3" customFormat="1" ht="27.95" customHeight="1">
      <c r="B681" s="236"/>
      <c r="C681" s="241"/>
      <c r="D681" s="20"/>
      <c r="E681" s="21"/>
      <c r="F681" s="31"/>
      <c r="G681" s="14" t="s">
        <v>13</v>
      </c>
      <c r="H681" s="15">
        <v>0.4</v>
      </c>
      <c r="I681" s="16" t="s">
        <v>3231</v>
      </c>
      <c r="J681" s="13" t="s">
        <v>3744</v>
      </c>
      <c r="K681" s="165" t="s">
        <v>28</v>
      </c>
      <c r="L681" s="166" t="s">
        <v>3655</v>
      </c>
      <c r="M681" s="85">
        <f t="shared" si="218"/>
        <v>2</v>
      </c>
      <c r="N681" s="15">
        <f t="shared" si="216"/>
        <v>0.99</v>
      </c>
      <c r="O681" s="78">
        <f t="shared" si="212"/>
        <v>0</v>
      </c>
      <c r="P681" s="78">
        <f t="shared" si="213"/>
        <v>0.79200000000000004</v>
      </c>
      <c r="Q681" s="153">
        <f t="shared" si="214"/>
        <v>8.0000000000000071E-3</v>
      </c>
      <c r="R681" s="113"/>
    </row>
    <row r="682" spans="2:18" s="3" customFormat="1" ht="27.95" customHeight="1">
      <c r="B682" s="236"/>
      <c r="C682" s="241"/>
      <c r="D682" s="22"/>
      <c r="E682" s="23"/>
      <c r="F682" s="24"/>
      <c r="G682" s="14" t="s">
        <v>14</v>
      </c>
      <c r="H682" s="15">
        <v>0.2</v>
      </c>
      <c r="I682" s="16" t="s">
        <v>15</v>
      </c>
      <c r="J682" s="12" t="s">
        <v>210</v>
      </c>
      <c r="K682" s="16" t="s">
        <v>18</v>
      </c>
      <c r="L682" s="65" t="s">
        <v>21</v>
      </c>
      <c r="M682" s="85">
        <f t="shared" si="218"/>
        <v>2</v>
      </c>
      <c r="N682" s="15">
        <f t="shared" si="216"/>
        <v>0</v>
      </c>
      <c r="O682" s="78">
        <f t="shared" si="212"/>
        <v>0.4</v>
      </c>
      <c r="P682" s="78">
        <f t="shared" si="213"/>
        <v>0</v>
      </c>
      <c r="Q682" s="153">
        <f t="shared" si="214"/>
        <v>0</v>
      </c>
      <c r="R682" s="113"/>
    </row>
    <row r="683" spans="2:18" s="3" customFormat="1" ht="27.95" customHeight="1">
      <c r="B683" s="236"/>
      <c r="C683" s="241"/>
      <c r="D683" s="17" t="s">
        <v>3731</v>
      </c>
      <c r="E683" s="18" t="s">
        <v>22</v>
      </c>
      <c r="F683" s="19" t="s">
        <v>3282</v>
      </c>
      <c r="G683" s="14" t="s">
        <v>12</v>
      </c>
      <c r="H683" s="15">
        <v>0.4</v>
      </c>
      <c r="I683" s="16" t="s">
        <v>15</v>
      </c>
      <c r="J683" s="12" t="s">
        <v>210</v>
      </c>
      <c r="K683" s="16" t="s">
        <v>18</v>
      </c>
      <c r="L683" s="65" t="s">
        <v>21</v>
      </c>
      <c r="M683" s="85">
        <v>2</v>
      </c>
      <c r="N683" s="15">
        <f t="shared" si="216"/>
        <v>0</v>
      </c>
      <c r="O683" s="78">
        <f t="shared" si="212"/>
        <v>0.8</v>
      </c>
      <c r="P683" s="78">
        <f t="shared" si="213"/>
        <v>0</v>
      </c>
      <c r="Q683" s="153">
        <f t="shared" si="214"/>
        <v>0</v>
      </c>
      <c r="R683" s="113"/>
    </row>
    <row r="684" spans="2:18" s="3" customFormat="1" ht="27.95" customHeight="1">
      <c r="B684" s="236"/>
      <c r="C684" s="241"/>
      <c r="D684" s="20"/>
      <c r="E684" s="21"/>
      <c r="F684" s="31"/>
      <c r="G684" s="14" t="s">
        <v>13</v>
      </c>
      <c r="H684" s="15">
        <v>0.4</v>
      </c>
      <c r="I684" s="16" t="s">
        <v>3231</v>
      </c>
      <c r="J684" s="13" t="s">
        <v>3744</v>
      </c>
      <c r="K684" s="165" t="s">
        <v>28</v>
      </c>
      <c r="L684" s="166" t="s">
        <v>3655</v>
      </c>
      <c r="M684" s="85">
        <f t="shared" si="218"/>
        <v>2</v>
      </c>
      <c r="N684" s="15">
        <f t="shared" si="216"/>
        <v>0.99</v>
      </c>
      <c r="O684" s="78">
        <f t="shared" si="212"/>
        <v>0</v>
      </c>
      <c r="P684" s="78">
        <f t="shared" si="213"/>
        <v>0.79200000000000004</v>
      </c>
      <c r="Q684" s="153">
        <f t="shared" si="214"/>
        <v>8.0000000000000071E-3</v>
      </c>
      <c r="R684" s="113"/>
    </row>
    <row r="685" spans="2:18" s="3" customFormat="1" ht="27.95" customHeight="1">
      <c r="B685" s="236"/>
      <c r="C685" s="241"/>
      <c r="D685" s="22"/>
      <c r="E685" s="23"/>
      <c r="F685" s="24"/>
      <c r="G685" s="14" t="s">
        <v>14</v>
      </c>
      <c r="H685" s="15">
        <v>0.2</v>
      </c>
      <c r="I685" s="16" t="s">
        <v>15</v>
      </c>
      <c r="J685" s="12" t="s">
        <v>210</v>
      </c>
      <c r="K685" s="16" t="s">
        <v>18</v>
      </c>
      <c r="L685" s="65" t="s">
        <v>21</v>
      </c>
      <c r="M685" s="85">
        <f t="shared" si="218"/>
        <v>2</v>
      </c>
      <c r="N685" s="15">
        <f t="shared" si="216"/>
        <v>0</v>
      </c>
      <c r="O685" s="78">
        <f t="shared" si="212"/>
        <v>0.4</v>
      </c>
      <c r="P685" s="78">
        <f t="shared" si="213"/>
        <v>0</v>
      </c>
      <c r="Q685" s="153">
        <f t="shared" si="214"/>
        <v>0</v>
      </c>
      <c r="R685" s="113"/>
    </row>
    <row r="686" spans="2:18" s="3" customFormat="1" ht="27.95" customHeight="1">
      <c r="B686" s="236"/>
      <c r="C686" s="241"/>
      <c r="D686" s="17" t="s">
        <v>3732</v>
      </c>
      <c r="E686" s="18" t="s">
        <v>22</v>
      </c>
      <c r="F686" s="19" t="s">
        <v>3282</v>
      </c>
      <c r="G686" s="14" t="s">
        <v>12</v>
      </c>
      <c r="H686" s="15">
        <v>0.4</v>
      </c>
      <c r="I686" s="16" t="s">
        <v>15</v>
      </c>
      <c r="J686" s="12" t="s">
        <v>210</v>
      </c>
      <c r="K686" s="16" t="s">
        <v>18</v>
      </c>
      <c r="L686" s="65" t="s">
        <v>21</v>
      </c>
      <c r="M686" s="85">
        <v>2</v>
      </c>
      <c r="N686" s="15">
        <f t="shared" si="216"/>
        <v>0</v>
      </c>
      <c r="O686" s="78">
        <f t="shared" si="212"/>
        <v>0.8</v>
      </c>
      <c r="P686" s="78">
        <f t="shared" si="213"/>
        <v>0</v>
      </c>
      <c r="Q686" s="153">
        <f t="shared" si="214"/>
        <v>0</v>
      </c>
      <c r="R686" s="113"/>
    </row>
    <row r="687" spans="2:18" s="3" customFormat="1" ht="27.95" customHeight="1">
      <c r="B687" s="236"/>
      <c r="C687" s="241"/>
      <c r="D687" s="20"/>
      <c r="E687" s="21"/>
      <c r="F687" s="31"/>
      <c r="G687" s="14" t="s">
        <v>13</v>
      </c>
      <c r="H687" s="15">
        <v>0.4</v>
      </c>
      <c r="I687" s="16" t="s">
        <v>3231</v>
      </c>
      <c r="J687" s="13" t="s">
        <v>3744</v>
      </c>
      <c r="K687" s="165" t="s">
        <v>28</v>
      </c>
      <c r="L687" s="166" t="s">
        <v>3655</v>
      </c>
      <c r="M687" s="85">
        <f t="shared" si="218"/>
        <v>2</v>
      </c>
      <c r="N687" s="15">
        <f t="shared" si="216"/>
        <v>0.99</v>
      </c>
      <c r="O687" s="78">
        <f t="shared" si="212"/>
        <v>0</v>
      </c>
      <c r="P687" s="78">
        <f t="shared" si="213"/>
        <v>0.79200000000000004</v>
      </c>
      <c r="Q687" s="153">
        <f t="shared" si="214"/>
        <v>8.0000000000000071E-3</v>
      </c>
      <c r="R687" s="113"/>
    </row>
    <row r="688" spans="2:18" s="3" customFormat="1" ht="27.95" customHeight="1">
      <c r="B688" s="236"/>
      <c r="C688" s="241"/>
      <c r="D688" s="22"/>
      <c r="E688" s="23"/>
      <c r="F688" s="24"/>
      <c r="G688" s="14" t="s">
        <v>14</v>
      </c>
      <c r="H688" s="15">
        <v>0.2</v>
      </c>
      <c r="I688" s="16" t="s">
        <v>15</v>
      </c>
      <c r="J688" s="12" t="s">
        <v>210</v>
      </c>
      <c r="K688" s="16" t="s">
        <v>18</v>
      </c>
      <c r="L688" s="65" t="s">
        <v>21</v>
      </c>
      <c r="M688" s="85">
        <f t="shared" si="218"/>
        <v>2</v>
      </c>
      <c r="N688" s="15">
        <f t="shared" si="216"/>
        <v>0</v>
      </c>
      <c r="O688" s="78">
        <f t="shared" si="212"/>
        <v>0.4</v>
      </c>
      <c r="P688" s="78">
        <f t="shared" si="213"/>
        <v>0</v>
      </c>
      <c r="Q688" s="153">
        <f t="shared" si="214"/>
        <v>0</v>
      </c>
      <c r="R688" s="113"/>
    </row>
    <row r="689" spans="2:18" s="3" customFormat="1" ht="27.95" customHeight="1">
      <c r="B689" s="236"/>
      <c r="C689" s="241"/>
      <c r="D689" s="17" t="s">
        <v>3733</v>
      </c>
      <c r="E689" s="18" t="s">
        <v>22</v>
      </c>
      <c r="F689" s="19" t="s">
        <v>3282</v>
      </c>
      <c r="G689" s="14" t="s">
        <v>12</v>
      </c>
      <c r="H689" s="15">
        <v>0.4</v>
      </c>
      <c r="I689" s="16" t="s">
        <v>15</v>
      </c>
      <c r="J689" s="12" t="s">
        <v>210</v>
      </c>
      <c r="K689" s="16" t="s">
        <v>18</v>
      </c>
      <c r="L689" s="65" t="s">
        <v>21</v>
      </c>
      <c r="M689" s="85">
        <v>2</v>
      </c>
      <c r="N689" s="15">
        <f t="shared" si="216"/>
        <v>0</v>
      </c>
      <c r="O689" s="78">
        <f t="shared" si="212"/>
        <v>0.8</v>
      </c>
      <c r="P689" s="78">
        <f t="shared" si="213"/>
        <v>0</v>
      </c>
      <c r="Q689" s="153">
        <f t="shared" si="214"/>
        <v>0</v>
      </c>
      <c r="R689" s="113"/>
    </row>
    <row r="690" spans="2:18" s="3" customFormat="1" ht="27.95" customHeight="1">
      <c r="B690" s="236"/>
      <c r="C690" s="241"/>
      <c r="D690" s="20"/>
      <c r="E690" s="21"/>
      <c r="F690" s="31"/>
      <c r="G690" s="14" t="s">
        <v>13</v>
      </c>
      <c r="H690" s="15">
        <v>0.4</v>
      </c>
      <c r="I690" s="16" t="s">
        <v>3231</v>
      </c>
      <c r="J690" s="13" t="s">
        <v>3744</v>
      </c>
      <c r="K690" s="165" t="s">
        <v>28</v>
      </c>
      <c r="L690" s="166" t="s">
        <v>3655</v>
      </c>
      <c r="M690" s="85">
        <f t="shared" si="218"/>
        <v>2</v>
      </c>
      <c r="N690" s="15">
        <f t="shared" si="216"/>
        <v>0.99</v>
      </c>
      <c r="O690" s="78">
        <f t="shared" si="212"/>
        <v>0</v>
      </c>
      <c r="P690" s="78">
        <f t="shared" si="213"/>
        <v>0.79200000000000004</v>
      </c>
      <c r="Q690" s="153">
        <f t="shared" si="214"/>
        <v>8.0000000000000071E-3</v>
      </c>
      <c r="R690" s="113"/>
    </row>
    <row r="691" spans="2:18" s="3" customFormat="1" ht="27.95" customHeight="1">
      <c r="B691" s="236"/>
      <c r="C691" s="241"/>
      <c r="D691" s="22"/>
      <c r="E691" s="23"/>
      <c r="F691" s="24"/>
      <c r="G691" s="14" t="s">
        <v>14</v>
      </c>
      <c r="H691" s="15">
        <v>0.2</v>
      </c>
      <c r="I691" s="16" t="s">
        <v>15</v>
      </c>
      <c r="J691" s="12" t="s">
        <v>210</v>
      </c>
      <c r="K691" s="16" t="s">
        <v>18</v>
      </c>
      <c r="L691" s="65" t="s">
        <v>21</v>
      </c>
      <c r="M691" s="85">
        <f t="shared" si="218"/>
        <v>2</v>
      </c>
      <c r="N691" s="15">
        <f t="shared" si="216"/>
        <v>0</v>
      </c>
      <c r="O691" s="78">
        <f t="shared" si="212"/>
        <v>0.4</v>
      </c>
      <c r="P691" s="78">
        <f t="shared" si="213"/>
        <v>0</v>
      </c>
      <c r="Q691" s="153">
        <f t="shared" si="214"/>
        <v>0</v>
      </c>
      <c r="R691" s="113"/>
    </row>
    <row r="692" spans="2:18" s="3" customFormat="1" ht="27.95" customHeight="1">
      <c r="B692" s="236"/>
      <c r="C692" s="241"/>
      <c r="D692" s="17" t="s">
        <v>3734</v>
      </c>
      <c r="E692" s="18" t="s">
        <v>22</v>
      </c>
      <c r="F692" s="19" t="s">
        <v>3282</v>
      </c>
      <c r="G692" s="14" t="s">
        <v>12</v>
      </c>
      <c r="H692" s="15">
        <v>0.4</v>
      </c>
      <c r="I692" s="16" t="s">
        <v>15</v>
      </c>
      <c r="J692" s="12" t="s">
        <v>210</v>
      </c>
      <c r="K692" s="16" t="s">
        <v>18</v>
      </c>
      <c r="L692" s="65" t="s">
        <v>21</v>
      </c>
      <c r="M692" s="85">
        <v>2</v>
      </c>
      <c r="N692" s="15">
        <f t="shared" si="216"/>
        <v>0</v>
      </c>
      <c r="O692" s="78">
        <f t="shared" si="212"/>
        <v>0.8</v>
      </c>
      <c r="P692" s="78">
        <f t="shared" si="213"/>
        <v>0</v>
      </c>
      <c r="Q692" s="153">
        <f t="shared" si="214"/>
        <v>0</v>
      </c>
      <c r="R692" s="113"/>
    </row>
    <row r="693" spans="2:18" s="3" customFormat="1" ht="27.95" customHeight="1">
      <c r="B693" s="236"/>
      <c r="C693" s="241"/>
      <c r="D693" s="20"/>
      <c r="E693" s="21"/>
      <c r="F693" s="31"/>
      <c r="G693" s="14" t="s">
        <v>13</v>
      </c>
      <c r="H693" s="15">
        <v>0.4</v>
      </c>
      <c r="I693" s="16" t="s">
        <v>3231</v>
      </c>
      <c r="J693" s="13" t="s">
        <v>3744</v>
      </c>
      <c r="K693" s="165" t="s">
        <v>28</v>
      </c>
      <c r="L693" s="166" t="s">
        <v>3655</v>
      </c>
      <c r="M693" s="85">
        <f t="shared" si="218"/>
        <v>2</v>
      </c>
      <c r="N693" s="15">
        <f t="shared" si="216"/>
        <v>0.99</v>
      </c>
      <c r="O693" s="78">
        <f t="shared" si="212"/>
        <v>0</v>
      </c>
      <c r="P693" s="78">
        <f t="shared" si="213"/>
        <v>0.79200000000000004</v>
      </c>
      <c r="Q693" s="153">
        <f t="shared" si="214"/>
        <v>8.0000000000000071E-3</v>
      </c>
      <c r="R693" s="113"/>
    </row>
    <row r="694" spans="2:18" s="3" customFormat="1" ht="27.95" customHeight="1">
      <c r="B694" s="236"/>
      <c r="C694" s="241"/>
      <c r="D694" s="22"/>
      <c r="E694" s="23"/>
      <c r="F694" s="24"/>
      <c r="G694" s="14" t="s">
        <v>14</v>
      </c>
      <c r="H694" s="15">
        <v>0.2</v>
      </c>
      <c r="I694" s="16" t="s">
        <v>15</v>
      </c>
      <c r="J694" s="12" t="s">
        <v>210</v>
      </c>
      <c r="K694" s="16" t="s">
        <v>18</v>
      </c>
      <c r="L694" s="65" t="s">
        <v>21</v>
      </c>
      <c r="M694" s="85">
        <f t="shared" si="218"/>
        <v>2</v>
      </c>
      <c r="N694" s="15">
        <f t="shared" si="216"/>
        <v>0</v>
      </c>
      <c r="O694" s="78">
        <f t="shared" si="212"/>
        <v>0.4</v>
      </c>
      <c r="P694" s="78">
        <f t="shared" si="213"/>
        <v>0</v>
      </c>
      <c r="Q694" s="153">
        <f t="shared" si="214"/>
        <v>0</v>
      </c>
      <c r="R694" s="113"/>
    </row>
    <row r="695" spans="2:18" s="3" customFormat="1" ht="27.95" customHeight="1">
      <c r="B695" s="236"/>
      <c r="C695" s="241"/>
      <c r="D695" s="17" t="s">
        <v>3735</v>
      </c>
      <c r="E695" s="18" t="s">
        <v>22</v>
      </c>
      <c r="F695" s="19" t="s">
        <v>3282</v>
      </c>
      <c r="G695" s="14" t="s">
        <v>12</v>
      </c>
      <c r="H695" s="15">
        <v>0.4</v>
      </c>
      <c r="I695" s="16" t="s">
        <v>15</v>
      </c>
      <c r="J695" s="12" t="s">
        <v>210</v>
      </c>
      <c r="K695" s="16" t="s">
        <v>18</v>
      </c>
      <c r="L695" s="65" t="s">
        <v>21</v>
      </c>
      <c r="M695" s="85">
        <v>2</v>
      </c>
      <c r="N695" s="15">
        <f t="shared" si="216"/>
        <v>0</v>
      </c>
      <c r="O695" s="78">
        <f t="shared" si="212"/>
        <v>0.8</v>
      </c>
      <c r="P695" s="78">
        <f t="shared" si="213"/>
        <v>0</v>
      </c>
      <c r="Q695" s="153">
        <f t="shared" si="214"/>
        <v>0</v>
      </c>
      <c r="R695" s="113"/>
    </row>
    <row r="696" spans="2:18" s="3" customFormat="1" ht="27.95" customHeight="1">
      <c r="B696" s="236"/>
      <c r="C696" s="241"/>
      <c r="D696" s="20"/>
      <c r="E696" s="21"/>
      <c r="F696" s="31"/>
      <c r="G696" s="14" t="s">
        <v>13</v>
      </c>
      <c r="H696" s="15">
        <v>0.4</v>
      </c>
      <c r="I696" s="16" t="s">
        <v>3231</v>
      </c>
      <c r="J696" s="13" t="s">
        <v>3744</v>
      </c>
      <c r="K696" s="165" t="s">
        <v>28</v>
      </c>
      <c r="L696" s="166" t="s">
        <v>3655</v>
      </c>
      <c r="M696" s="85">
        <f t="shared" si="218"/>
        <v>2</v>
      </c>
      <c r="N696" s="15">
        <f t="shared" si="216"/>
        <v>0.99</v>
      </c>
      <c r="O696" s="78">
        <f t="shared" si="212"/>
        <v>0</v>
      </c>
      <c r="P696" s="78">
        <f t="shared" si="213"/>
        <v>0.79200000000000004</v>
      </c>
      <c r="Q696" s="153">
        <f t="shared" si="214"/>
        <v>8.0000000000000071E-3</v>
      </c>
      <c r="R696" s="113"/>
    </row>
    <row r="697" spans="2:18" s="3" customFormat="1" ht="27.95" customHeight="1">
      <c r="B697" s="236"/>
      <c r="C697" s="241"/>
      <c r="D697" s="22"/>
      <c r="E697" s="23"/>
      <c r="F697" s="24"/>
      <c r="G697" s="14" t="s">
        <v>14</v>
      </c>
      <c r="H697" s="15">
        <v>0.2</v>
      </c>
      <c r="I697" s="16" t="s">
        <v>15</v>
      </c>
      <c r="J697" s="12" t="s">
        <v>210</v>
      </c>
      <c r="K697" s="16" t="s">
        <v>18</v>
      </c>
      <c r="L697" s="65" t="s">
        <v>21</v>
      </c>
      <c r="M697" s="85">
        <f t="shared" si="218"/>
        <v>2</v>
      </c>
      <c r="N697" s="15">
        <f t="shared" si="216"/>
        <v>0</v>
      </c>
      <c r="O697" s="78">
        <f t="shared" si="212"/>
        <v>0.4</v>
      </c>
      <c r="P697" s="78">
        <f t="shared" si="213"/>
        <v>0</v>
      </c>
      <c r="Q697" s="153">
        <f t="shared" si="214"/>
        <v>0</v>
      </c>
      <c r="R697" s="113"/>
    </row>
    <row r="698" spans="2:18" s="3" customFormat="1" ht="27.95" customHeight="1">
      <c r="B698" s="236"/>
      <c r="C698" s="241"/>
      <c r="D698" s="17" t="s">
        <v>3736</v>
      </c>
      <c r="E698" s="18" t="s">
        <v>22</v>
      </c>
      <c r="F698" s="19" t="s">
        <v>3282</v>
      </c>
      <c r="G698" s="14" t="s">
        <v>12</v>
      </c>
      <c r="H698" s="15">
        <v>0.4</v>
      </c>
      <c r="I698" s="16" t="s">
        <v>15</v>
      </c>
      <c r="J698" s="12" t="s">
        <v>210</v>
      </c>
      <c r="K698" s="16" t="s">
        <v>18</v>
      </c>
      <c r="L698" s="65" t="s">
        <v>21</v>
      </c>
      <c r="M698" s="85">
        <v>2</v>
      </c>
      <c r="N698" s="15">
        <f t="shared" si="216"/>
        <v>0</v>
      </c>
      <c r="O698" s="78">
        <f t="shared" si="212"/>
        <v>0.8</v>
      </c>
      <c r="P698" s="78">
        <f t="shared" si="213"/>
        <v>0</v>
      </c>
      <c r="Q698" s="153">
        <f t="shared" si="214"/>
        <v>0</v>
      </c>
      <c r="R698" s="113"/>
    </row>
    <row r="699" spans="2:18" s="3" customFormat="1" ht="27.95" customHeight="1">
      <c r="B699" s="236"/>
      <c r="C699" s="241"/>
      <c r="D699" s="20"/>
      <c r="E699" s="21"/>
      <c r="F699" s="31"/>
      <c r="G699" s="14" t="s">
        <v>13</v>
      </c>
      <c r="H699" s="15">
        <v>0.4</v>
      </c>
      <c r="I699" s="16" t="s">
        <v>3231</v>
      </c>
      <c r="J699" s="13" t="s">
        <v>3744</v>
      </c>
      <c r="K699" s="165" t="s">
        <v>28</v>
      </c>
      <c r="L699" s="166" t="s">
        <v>3655</v>
      </c>
      <c r="M699" s="85">
        <f t="shared" si="218"/>
        <v>2</v>
      </c>
      <c r="N699" s="15">
        <f t="shared" si="216"/>
        <v>0.99</v>
      </c>
      <c r="O699" s="78">
        <f t="shared" si="212"/>
        <v>0</v>
      </c>
      <c r="P699" s="78">
        <f t="shared" si="213"/>
        <v>0.79200000000000004</v>
      </c>
      <c r="Q699" s="153">
        <f t="shared" si="214"/>
        <v>8.0000000000000071E-3</v>
      </c>
      <c r="R699" s="113"/>
    </row>
    <row r="700" spans="2:18" s="3" customFormat="1" ht="27.95" customHeight="1">
      <c r="B700" s="236"/>
      <c r="C700" s="241"/>
      <c r="D700" s="22"/>
      <c r="E700" s="23"/>
      <c r="F700" s="24"/>
      <c r="G700" s="14" t="s">
        <v>14</v>
      </c>
      <c r="H700" s="15">
        <v>0.2</v>
      </c>
      <c r="I700" s="16" t="s">
        <v>15</v>
      </c>
      <c r="J700" s="12" t="s">
        <v>210</v>
      </c>
      <c r="K700" s="16" t="s">
        <v>18</v>
      </c>
      <c r="L700" s="65" t="s">
        <v>21</v>
      </c>
      <c r="M700" s="85">
        <f t="shared" si="218"/>
        <v>2</v>
      </c>
      <c r="N700" s="15">
        <f t="shared" si="216"/>
        <v>0</v>
      </c>
      <c r="O700" s="78">
        <f t="shared" si="212"/>
        <v>0.4</v>
      </c>
      <c r="P700" s="78">
        <f t="shared" si="213"/>
        <v>0</v>
      </c>
      <c r="Q700" s="153">
        <f t="shared" si="214"/>
        <v>0</v>
      </c>
      <c r="R700" s="113"/>
    </row>
    <row r="701" spans="2:18" s="3" customFormat="1" ht="27.95" customHeight="1">
      <c r="B701" s="236"/>
      <c r="C701" s="241"/>
      <c r="D701" s="17" t="s">
        <v>3737</v>
      </c>
      <c r="E701" s="18" t="s">
        <v>22</v>
      </c>
      <c r="F701" s="19" t="s">
        <v>3282</v>
      </c>
      <c r="G701" s="14" t="s">
        <v>12</v>
      </c>
      <c r="H701" s="15">
        <v>0.4</v>
      </c>
      <c r="I701" s="16" t="s">
        <v>15</v>
      </c>
      <c r="J701" s="12" t="s">
        <v>210</v>
      </c>
      <c r="K701" s="16" t="s">
        <v>18</v>
      </c>
      <c r="L701" s="65" t="s">
        <v>21</v>
      </c>
      <c r="M701" s="85">
        <v>2</v>
      </c>
      <c r="N701" s="15">
        <f t="shared" si="216"/>
        <v>0</v>
      </c>
      <c r="O701" s="78">
        <f t="shared" si="212"/>
        <v>0.8</v>
      </c>
      <c r="P701" s="78">
        <f t="shared" si="213"/>
        <v>0</v>
      </c>
      <c r="Q701" s="153">
        <f t="shared" si="214"/>
        <v>0</v>
      </c>
      <c r="R701" s="113"/>
    </row>
    <row r="702" spans="2:18" s="3" customFormat="1" ht="27.95" customHeight="1">
      <c r="B702" s="236"/>
      <c r="C702" s="241"/>
      <c r="D702" s="20"/>
      <c r="E702" s="21"/>
      <c r="F702" s="31"/>
      <c r="G702" s="14" t="s">
        <v>13</v>
      </c>
      <c r="H702" s="15">
        <v>0.4</v>
      </c>
      <c r="I702" s="16" t="s">
        <v>3231</v>
      </c>
      <c r="J702" s="13" t="s">
        <v>3744</v>
      </c>
      <c r="K702" s="165" t="s">
        <v>28</v>
      </c>
      <c r="L702" s="166" t="s">
        <v>3655</v>
      </c>
      <c r="M702" s="85">
        <f t="shared" si="218"/>
        <v>2</v>
      </c>
      <c r="N702" s="15">
        <f t="shared" si="216"/>
        <v>0.99</v>
      </c>
      <c r="O702" s="78">
        <f t="shared" si="212"/>
        <v>0</v>
      </c>
      <c r="P702" s="78">
        <f t="shared" si="213"/>
        <v>0.79200000000000004</v>
      </c>
      <c r="Q702" s="153">
        <f t="shared" si="214"/>
        <v>8.0000000000000071E-3</v>
      </c>
      <c r="R702" s="113"/>
    </row>
    <row r="703" spans="2:18" s="3" customFormat="1" ht="27.95" customHeight="1">
      <c r="B703" s="236"/>
      <c r="C703" s="241"/>
      <c r="D703" s="22"/>
      <c r="E703" s="23"/>
      <c r="F703" s="24"/>
      <c r="G703" s="14" t="s">
        <v>14</v>
      </c>
      <c r="H703" s="15">
        <v>0.2</v>
      </c>
      <c r="I703" s="16" t="s">
        <v>15</v>
      </c>
      <c r="J703" s="12" t="s">
        <v>210</v>
      </c>
      <c r="K703" s="16" t="s">
        <v>18</v>
      </c>
      <c r="L703" s="65" t="s">
        <v>21</v>
      </c>
      <c r="M703" s="85">
        <f t="shared" si="218"/>
        <v>2</v>
      </c>
      <c r="N703" s="15">
        <f t="shared" si="216"/>
        <v>0</v>
      </c>
      <c r="O703" s="78">
        <f t="shared" si="212"/>
        <v>0.4</v>
      </c>
      <c r="P703" s="78">
        <f t="shared" si="213"/>
        <v>0</v>
      </c>
      <c r="Q703" s="153">
        <f t="shared" si="214"/>
        <v>0</v>
      </c>
      <c r="R703" s="113"/>
    </row>
    <row r="704" spans="2:18" s="3" customFormat="1" ht="27.95" customHeight="1">
      <c r="B704" s="236"/>
      <c r="C704" s="241"/>
      <c r="D704" s="17" t="s">
        <v>3738</v>
      </c>
      <c r="E704" s="18" t="s">
        <v>22</v>
      </c>
      <c r="F704" s="19" t="s">
        <v>3282</v>
      </c>
      <c r="G704" s="14" t="s">
        <v>12</v>
      </c>
      <c r="H704" s="15">
        <v>0.4</v>
      </c>
      <c r="I704" s="16" t="s">
        <v>15</v>
      </c>
      <c r="J704" s="12" t="s">
        <v>210</v>
      </c>
      <c r="K704" s="16" t="s">
        <v>18</v>
      </c>
      <c r="L704" s="65" t="s">
        <v>21</v>
      </c>
      <c r="M704" s="85">
        <v>2</v>
      </c>
      <c r="N704" s="15">
        <f t="shared" si="216"/>
        <v>0</v>
      </c>
      <c r="O704" s="78">
        <f t="shared" si="212"/>
        <v>0.8</v>
      </c>
      <c r="P704" s="78">
        <f t="shared" si="213"/>
        <v>0</v>
      </c>
      <c r="Q704" s="153">
        <f t="shared" si="214"/>
        <v>0</v>
      </c>
      <c r="R704" s="113"/>
    </row>
    <row r="705" spans="2:18" s="3" customFormat="1" ht="27.95" customHeight="1">
      <c r="B705" s="236"/>
      <c r="C705" s="241"/>
      <c r="D705" s="20"/>
      <c r="E705" s="21"/>
      <c r="F705" s="31"/>
      <c r="G705" s="14" t="s">
        <v>13</v>
      </c>
      <c r="H705" s="15">
        <v>0.4</v>
      </c>
      <c r="I705" s="16" t="s">
        <v>3231</v>
      </c>
      <c r="J705" s="13" t="s">
        <v>3744</v>
      </c>
      <c r="K705" s="165" t="s">
        <v>28</v>
      </c>
      <c r="L705" s="166" t="s">
        <v>3655</v>
      </c>
      <c r="M705" s="85">
        <f t="shared" si="218"/>
        <v>2</v>
      </c>
      <c r="N705" s="15">
        <f t="shared" si="216"/>
        <v>0.99</v>
      </c>
      <c r="O705" s="78">
        <f t="shared" si="212"/>
        <v>0</v>
      </c>
      <c r="P705" s="78">
        <f t="shared" si="213"/>
        <v>0.79200000000000004</v>
      </c>
      <c r="Q705" s="153">
        <f t="shared" si="214"/>
        <v>8.0000000000000071E-3</v>
      </c>
      <c r="R705" s="113"/>
    </row>
    <row r="706" spans="2:18" s="3" customFormat="1" ht="27.95" customHeight="1">
      <c r="B706" s="236"/>
      <c r="C706" s="241"/>
      <c r="D706" s="22"/>
      <c r="E706" s="23"/>
      <c r="F706" s="24"/>
      <c r="G706" s="14" t="s">
        <v>14</v>
      </c>
      <c r="H706" s="15">
        <v>0.2</v>
      </c>
      <c r="I706" s="16" t="s">
        <v>15</v>
      </c>
      <c r="J706" s="12" t="s">
        <v>210</v>
      </c>
      <c r="K706" s="16" t="s">
        <v>18</v>
      </c>
      <c r="L706" s="65" t="s">
        <v>21</v>
      </c>
      <c r="M706" s="85">
        <f t="shared" si="218"/>
        <v>2</v>
      </c>
      <c r="N706" s="15">
        <f t="shared" si="216"/>
        <v>0</v>
      </c>
      <c r="O706" s="78">
        <f t="shared" si="212"/>
        <v>0.4</v>
      </c>
      <c r="P706" s="78">
        <f t="shared" si="213"/>
        <v>0</v>
      </c>
      <c r="Q706" s="153">
        <f t="shared" si="214"/>
        <v>0</v>
      </c>
      <c r="R706" s="113"/>
    </row>
    <row r="707" spans="2:18" s="3" customFormat="1" ht="27.95" customHeight="1">
      <c r="B707" s="236"/>
      <c r="C707" s="241"/>
      <c r="D707" s="17" t="s">
        <v>3739</v>
      </c>
      <c r="E707" s="18" t="s">
        <v>22</v>
      </c>
      <c r="F707" s="19" t="s">
        <v>3282</v>
      </c>
      <c r="G707" s="14" t="s">
        <v>12</v>
      </c>
      <c r="H707" s="15">
        <v>0.4</v>
      </c>
      <c r="I707" s="16" t="s">
        <v>15</v>
      </c>
      <c r="J707" s="12" t="s">
        <v>210</v>
      </c>
      <c r="K707" s="16" t="s">
        <v>18</v>
      </c>
      <c r="L707" s="65" t="s">
        <v>21</v>
      </c>
      <c r="M707" s="85">
        <v>2</v>
      </c>
      <c r="N707" s="15">
        <f t="shared" si="216"/>
        <v>0</v>
      </c>
      <c r="O707" s="78">
        <f t="shared" si="212"/>
        <v>0.8</v>
      </c>
      <c r="P707" s="78">
        <f t="shared" si="213"/>
        <v>0</v>
      </c>
      <c r="Q707" s="153">
        <f t="shared" si="214"/>
        <v>0</v>
      </c>
      <c r="R707" s="113"/>
    </row>
    <row r="708" spans="2:18" s="3" customFormat="1" ht="27.95" customHeight="1">
      <c r="B708" s="236"/>
      <c r="C708" s="241"/>
      <c r="D708" s="20"/>
      <c r="E708" s="21"/>
      <c r="F708" s="31"/>
      <c r="G708" s="14" t="s">
        <v>13</v>
      </c>
      <c r="H708" s="15">
        <v>0.4</v>
      </c>
      <c r="I708" s="16" t="s">
        <v>3231</v>
      </c>
      <c r="J708" s="13" t="s">
        <v>3744</v>
      </c>
      <c r="K708" s="165" t="s">
        <v>28</v>
      </c>
      <c r="L708" s="166" t="s">
        <v>3655</v>
      </c>
      <c r="M708" s="85">
        <f t="shared" si="218"/>
        <v>2</v>
      </c>
      <c r="N708" s="15">
        <f t="shared" si="216"/>
        <v>0.99</v>
      </c>
      <c r="O708" s="78">
        <f t="shared" si="212"/>
        <v>0</v>
      </c>
      <c r="P708" s="78">
        <f t="shared" si="213"/>
        <v>0.79200000000000004</v>
      </c>
      <c r="Q708" s="153">
        <f t="shared" si="214"/>
        <v>8.0000000000000071E-3</v>
      </c>
      <c r="R708" s="113"/>
    </row>
    <row r="709" spans="2:18" s="3" customFormat="1" ht="27.95" customHeight="1">
      <c r="B709" s="236"/>
      <c r="C709" s="241"/>
      <c r="D709" s="22"/>
      <c r="E709" s="23"/>
      <c r="F709" s="24"/>
      <c r="G709" s="14" t="s">
        <v>14</v>
      </c>
      <c r="H709" s="15">
        <v>0.2</v>
      </c>
      <c r="I709" s="16" t="s">
        <v>15</v>
      </c>
      <c r="J709" s="12" t="s">
        <v>210</v>
      </c>
      <c r="K709" s="16" t="s">
        <v>18</v>
      </c>
      <c r="L709" s="65" t="s">
        <v>21</v>
      </c>
      <c r="M709" s="85">
        <f t="shared" si="218"/>
        <v>2</v>
      </c>
      <c r="N709" s="15">
        <f t="shared" si="216"/>
        <v>0</v>
      </c>
      <c r="O709" s="78">
        <f t="shared" si="212"/>
        <v>0.4</v>
      </c>
      <c r="P709" s="78">
        <f t="shared" si="213"/>
        <v>0</v>
      </c>
      <c r="Q709" s="153">
        <f t="shared" si="214"/>
        <v>0</v>
      </c>
      <c r="R709" s="113"/>
    </row>
    <row r="710" spans="2:18" s="3" customFormat="1" ht="27.95" customHeight="1">
      <c r="B710" s="236"/>
      <c r="C710" s="241"/>
      <c r="D710" s="17" t="s">
        <v>3740</v>
      </c>
      <c r="E710" s="18" t="s">
        <v>22</v>
      </c>
      <c r="F710" s="19" t="s">
        <v>3282</v>
      </c>
      <c r="G710" s="14" t="s">
        <v>12</v>
      </c>
      <c r="H710" s="15">
        <v>0.4</v>
      </c>
      <c r="I710" s="16" t="s">
        <v>15</v>
      </c>
      <c r="J710" s="12" t="s">
        <v>210</v>
      </c>
      <c r="K710" s="16" t="s">
        <v>18</v>
      </c>
      <c r="L710" s="65" t="s">
        <v>21</v>
      </c>
      <c r="M710" s="85">
        <v>2</v>
      </c>
      <c r="N710" s="15">
        <f t="shared" si="216"/>
        <v>0</v>
      </c>
      <c r="O710" s="78">
        <f t="shared" si="212"/>
        <v>0.8</v>
      </c>
      <c r="P710" s="78">
        <f t="shared" si="213"/>
        <v>0</v>
      </c>
      <c r="Q710" s="153">
        <f t="shared" si="214"/>
        <v>0</v>
      </c>
      <c r="R710" s="113"/>
    </row>
    <row r="711" spans="2:18" s="3" customFormat="1" ht="27.95" customHeight="1">
      <c r="B711" s="236"/>
      <c r="C711" s="241"/>
      <c r="D711" s="20"/>
      <c r="E711" s="21"/>
      <c r="F711" s="31"/>
      <c r="G711" s="14" t="s">
        <v>13</v>
      </c>
      <c r="H711" s="15">
        <v>0.4</v>
      </c>
      <c r="I711" s="16" t="s">
        <v>3231</v>
      </c>
      <c r="J711" s="13" t="s">
        <v>3744</v>
      </c>
      <c r="K711" s="165" t="s">
        <v>28</v>
      </c>
      <c r="L711" s="166" t="s">
        <v>3655</v>
      </c>
      <c r="M711" s="85">
        <f t="shared" si="218"/>
        <v>2</v>
      </c>
      <c r="N711" s="15">
        <f t="shared" si="216"/>
        <v>0.99</v>
      </c>
      <c r="O711" s="78">
        <f t="shared" si="212"/>
        <v>0</v>
      </c>
      <c r="P711" s="78">
        <f t="shared" si="213"/>
        <v>0.79200000000000004</v>
      </c>
      <c r="Q711" s="153">
        <f t="shared" si="214"/>
        <v>8.0000000000000071E-3</v>
      </c>
      <c r="R711" s="113"/>
    </row>
    <row r="712" spans="2:18" s="3" customFormat="1" ht="27.95" customHeight="1">
      <c r="B712" s="236"/>
      <c r="C712" s="241"/>
      <c r="D712" s="22"/>
      <c r="E712" s="23"/>
      <c r="F712" s="24"/>
      <c r="G712" s="14" t="s">
        <v>14</v>
      </c>
      <c r="H712" s="15">
        <v>0.2</v>
      </c>
      <c r="I712" s="16" t="s">
        <v>15</v>
      </c>
      <c r="J712" s="12" t="s">
        <v>210</v>
      </c>
      <c r="K712" s="16" t="s">
        <v>18</v>
      </c>
      <c r="L712" s="65" t="s">
        <v>21</v>
      </c>
      <c r="M712" s="85">
        <f t="shared" si="218"/>
        <v>2</v>
      </c>
      <c r="N712" s="15">
        <f t="shared" si="216"/>
        <v>0</v>
      </c>
      <c r="O712" s="78">
        <f t="shared" si="212"/>
        <v>0.4</v>
      </c>
      <c r="P712" s="78">
        <f t="shared" si="213"/>
        <v>0</v>
      </c>
      <c r="Q712" s="153">
        <f t="shared" si="214"/>
        <v>0</v>
      </c>
      <c r="R712" s="113"/>
    </row>
    <row r="713" spans="2:18" s="3" customFormat="1" ht="27.95" customHeight="1">
      <c r="B713" s="236"/>
      <c r="C713" s="241"/>
      <c r="D713" s="17" t="s">
        <v>3741</v>
      </c>
      <c r="E713" s="18" t="s">
        <v>22</v>
      </c>
      <c r="F713" s="19" t="s">
        <v>3476</v>
      </c>
      <c r="G713" s="14" t="s">
        <v>12</v>
      </c>
      <c r="H713" s="15">
        <v>0.4</v>
      </c>
      <c r="I713" s="16" t="s">
        <v>15</v>
      </c>
      <c r="J713" s="12" t="s">
        <v>210</v>
      </c>
      <c r="K713" s="16" t="s">
        <v>18</v>
      </c>
      <c r="L713" s="65" t="s">
        <v>21</v>
      </c>
      <c r="M713" s="85">
        <v>2</v>
      </c>
      <c r="N713" s="15">
        <f t="shared" si="216"/>
        <v>0</v>
      </c>
      <c r="O713" s="78">
        <f t="shared" si="212"/>
        <v>0.8</v>
      </c>
      <c r="P713" s="78">
        <f t="shared" si="213"/>
        <v>0</v>
      </c>
      <c r="Q713" s="153">
        <f t="shared" si="214"/>
        <v>0</v>
      </c>
      <c r="R713" s="113"/>
    </row>
    <row r="714" spans="2:18" s="3" customFormat="1" ht="27.95" customHeight="1">
      <c r="B714" s="236"/>
      <c r="C714" s="241"/>
      <c r="D714" s="20"/>
      <c r="E714" s="21"/>
      <c r="F714" s="31"/>
      <c r="G714" s="14" t="s">
        <v>13</v>
      </c>
      <c r="H714" s="15">
        <v>0.4</v>
      </c>
      <c r="I714" s="16" t="s">
        <v>3231</v>
      </c>
      <c r="J714" s="13" t="s">
        <v>3744</v>
      </c>
      <c r="K714" s="165" t="s">
        <v>28</v>
      </c>
      <c r="L714" s="166" t="s">
        <v>3655</v>
      </c>
      <c r="M714" s="85">
        <f t="shared" si="218"/>
        <v>2</v>
      </c>
      <c r="N714" s="15">
        <f t="shared" si="216"/>
        <v>0.99</v>
      </c>
      <c r="O714" s="78">
        <f t="shared" si="212"/>
        <v>0</v>
      </c>
      <c r="P714" s="78">
        <f t="shared" si="213"/>
        <v>0.79200000000000004</v>
      </c>
      <c r="Q714" s="153">
        <f t="shared" si="214"/>
        <v>8.0000000000000071E-3</v>
      </c>
      <c r="R714" s="113"/>
    </row>
    <row r="715" spans="2:18" s="3" customFormat="1" ht="27.95" customHeight="1">
      <c r="B715" s="236"/>
      <c r="C715" s="241"/>
      <c r="D715" s="22"/>
      <c r="E715" s="23"/>
      <c r="F715" s="24"/>
      <c r="G715" s="14" t="s">
        <v>14</v>
      </c>
      <c r="H715" s="15">
        <v>0.2</v>
      </c>
      <c r="I715" s="16" t="s">
        <v>15</v>
      </c>
      <c r="J715" s="12" t="s">
        <v>210</v>
      </c>
      <c r="K715" s="16" t="s">
        <v>18</v>
      </c>
      <c r="L715" s="65" t="s">
        <v>21</v>
      </c>
      <c r="M715" s="85">
        <f t="shared" si="218"/>
        <v>2</v>
      </c>
      <c r="N715" s="15">
        <f t="shared" si="216"/>
        <v>0</v>
      </c>
      <c r="O715" s="78">
        <f t="shared" si="212"/>
        <v>0.4</v>
      </c>
      <c r="P715" s="78">
        <f t="shared" si="213"/>
        <v>0</v>
      </c>
      <c r="Q715" s="153">
        <f t="shared" si="214"/>
        <v>0</v>
      </c>
      <c r="R715" s="113"/>
    </row>
    <row r="716" spans="2:18" s="3" customFormat="1" ht="27.95" customHeight="1">
      <c r="B716" s="236"/>
      <c r="C716" s="241"/>
      <c r="D716" s="17" t="s">
        <v>3742</v>
      </c>
      <c r="E716" s="18" t="s">
        <v>22</v>
      </c>
      <c r="F716" s="19" t="s">
        <v>3282</v>
      </c>
      <c r="G716" s="14" t="s">
        <v>12</v>
      </c>
      <c r="H716" s="15">
        <v>0.4</v>
      </c>
      <c r="I716" s="16" t="s">
        <v>15</v>
      </c>
      <c r="J716" s="12" t="s">
        <v>210</v>
      </c>
      <c r="K716" s="16" t="s">
        <v>18</v>
      </c>
      <c r="L716" s="65" t="s">
        <v>21</v>
      </c>
      <c r="M716" s="85">
        <v>2</v>
      </c>
      <c r="N716" s="15">
        <f t="shared" si="216"/>
        <v>0</v>
      </c>
      <c r="O716" s="78">
        <f t="shared" si="212"/>
        <v>0.8</v>
      </c>
      <c r="P716" s="78">
        <f t="shared" si="213"/>
        <v>0</v>
      </c>
      <c r="Q716" s="153">
        <f t="shared" si="214"/>
        <v>0</v>
      </c>
      <c r="R716" s="113"/>
    </row>
    <row r="717" spans="2:18" s="3" customFormat="1" ht="27.95" customHeight="1">
      <c r="B717" s="236"/>
      <c r="C717" s="241"/>
      <c r="D717" s="20"/>
      <c r="E717" s="21"/>
      <c r="F717" s="31"/>
      <c r="G717" s="14" t="s">
        <v>13</v>
      </c>
      <c r="H717" s="15">
        <v>0.4</v>
      </c>
      <c r="I717" s="16" t="s">
        <v>3231</v>
      </c>
      <c r="J717" s="13" t="s">
        <v>3744</v>
      </c>
      <c r="K717" s="165" t="s">
        <v>28</v>
      </c>
      <c r="L717" s="166" t="s">
        <v>3655</v>
      </c>
      <c r="M717" s="85">
        <f t="shared" si="218"/>
        <v>2</v>
      </c>
      <c r="N717" s="15">
        <f t="shared" si="216"/>
        <v>0.99</v>
      </c>
      <c r="O717" s="78">
        <f t="shared" si="212"/>
        <v>0</v>
      </c>
      <c r="P717" s="78">
        <f t="shared" si="213"/>
        <v>0.79200000000000004</v>
      </c>
      <c r="Q717" s="153">
        <f t="shared" si="214"/>
        <v>8.0000000000000071E-3</v>
      </c>
      <c r="R717" s="113"/>
    </row>
    <row r="718" spans="2:18" s="3" customFormat="1" ht="27.95" customHeight="1">
      <c r="B718" s="236"/>
      <c r="C718" s="241"/>
      <c r="D718" s="22"/>
      <c r="E718" s="23"/>
      <c r="F718" s="24"/>
      <c r="G718" s="14" t="s">
        <v>14</v>
      </c>
      <c r="H718" s="15">
        <v>0.2</v>
      </c>
      <c r="I718" s="16" t="s">
        <v>15</v>
      </c>
      <c r="J718" s="12" t="s">
        <v>210</v>
      </c>
      <c r="K718" s="16" t="s">
        <v>18</v>
      </c>
      <c r="L718" s="65" t="s">
        <v>21</v>
      </c>
      <c r="M718" s="85">
        <f t="shared" si="218"/>
        <v>2</v>
      </c>
      <c r="N718" s="15">
        <f t="shared" si="216"/>
        <v>0</v>
      </c>
      <c r="O718" s="78">
        <f t="shared" si="212"/>
        <v>0.4</v>
      </c>
      <c r="P718" s="78">
        <f t="shared" si="213"/>
        <v>0</v>
      </c>
      <c r="Q718" s="153">
        <f t="shared" si="214"/>
        <v>0</v>
      </c>
      <c r="R718" s="113"/>
    </row>
    <row r="719" spans="2:18" s="3" customFormat="1" ht="27.95" customHeight="1">
      <c r="B719" s="236"/>
      <c r="C719" s="241"/>
      <c r="D719" s="17" t="s">
        <v>3743</v>
      </c>
      <c r="E719" s="18" t="s">
        <v>22</v>
      </c>
      <c r="F719" s="19" t="s">
        <v>3282</v>
      </c>
      <c r="G719" s="14" t="s">
        <v>12</v>
      </c>
      <c r="H719" s="15">
        <v>0.4</v>
      </c>
      <c r="I719" s="16" t="s">
        <v>15</v>
      </c>
      <c r="J719" s="12" t="s">
        <v>210</v>
      </c>
      <c r="K719" s="16" t="s">
        <v>18</v>
      </c>
      <c r="L719" s="65" t="s">
        <v>21</v>
      </c>
      <c r="M719" s="85">
        <v>2</v>
      </c>
      <c r="N719" s="15">
        <f t="shared" si="216"/>
        <v>0</v>
      </c>
      <c r="O719" s="78">
        <f t="shared" si="212"/>
        <v>0.8</v>
      </c>
      <c r="P719" s="78">
        <f t="shared" si="213"/>
        <v>0</v>
      </c>
      <c r="Q719" s="153">
        <f t="shared" si="214"/>
        <v>0</v>
      </c>
      <c r="R719" s="113"/>
    </row>
    <row r="720" spans="2:18" s="3" customFormat="1" ht="27.95" customHeight="1">
      <c r="B720" s="236"/>
      <c r="C720" s="241"/>
      <c r="D720" s="20"/>
      <c r="E720" s="21"/>
      <c r="F720" s="31"/>
      <c r="G720" s="14" t="s">
        <v>13</v>
      </c>
      <c r="H720" s="15">
        <v>0.4</v>
      </c>
      <c r="I720" s="16" t="s">
        <v>3231</v>
      </c>
      <c r="J720" s="13" t="s">
        <v>3744</v>
      </c>
      <c r="K720" s="165" t="s">
        <v>28</v>
      </c>
      <c r="L720" s="166" t="s">
        <v>3655</v>
      </c>
      <c r="M720" s="85">
        <f t="shared" si="218"/>
        <v>2</v>
      </c>
      <c r="N720" s="15">
        <f t="shared" si="216"/>
        <v>0.99</v>
      </c>
      <c r="O720" s="78">
        <f t="shared" si="212"/>
        <v>0</v>
      </c>
      <c r="P720" s="78">
        <f t="shared" si="213"/>
        <v>0.79200000000000004</v>
      </c>
      <c r="Q720" s="153">
        <f t="shared" si="214"/>
        <v>8.0000000000000071E-3</v>
      </c>
      <c r="R720" s="113"/>
    </row>
    <row r="721" spans="2:18" s="3" customFormat="1" ht="27.95" customHeight="1">
      <c r="B721" s="236"/>
      <c r="C721" s="241"/>
      <c r="D721" s="20"/>
      <c r="E721" s="21"/>
      <c r="F721" s="31"/>
      <c r="G721" s="90" t="s">
        <v>14</v>
      </c>
      <c r="H721" s="172">
        <v>0.2</v>
      </c>
      <c r="I721" s="91" t="s">
        <v>15</v>
      </c>
      <c r="J721" s="92" t="s">
        <v>210</v>
      </c>
      <c r="K721" s="91" t="s">
        <v>18</v>
      </c>
      <c r="L721" s="173" t="s">
        <v>21</v>
      </c>
      <c r="M721" s="93">
        <f t="shared" si="218"/>
        <v>2</v>
      </c>
      <c r="N721" s="172">
        <f t="shared" si="216"/>
        <v>0</v>
      </c>
      <c r="O721" s="174">
        <f t="shared" si="212"/>
        <v>0.4</v>
      </c>
      <c r="P721" s="174">
        <f t="shared" si="213"/>
        <v>0</v>
      </c>
      <c r="Q721" s="175">
        <f t="shared" si="214"/>
        <v>0</v>
      </c>
      <c r="R721" s="113"/>
    </row>
    <row r="722" spans="2:18" s="3" customFormat="1" ht="27.95" customHeight="1">
      <c r="B722" s="236"/>
      <c r="C722" s="241"/>
      <c r="D722" s="17" t="s">
        <v>3908</v>
      </c>
      <c r="E722" s="18" t="s">
        <v>22</v>
      </c>
      <c r="F722" s="19" t="s">
        <v>3909</v>
      </c>
      <c r="G722" s="14" t="s">
        <v>12</v>
      </c>
      <c r="H722" s="15">
        <v>0.4</v>
      </c>
      <c r="I722" s="16" t="s">
        <v>15</v>
      </c>
      <c r="J722" s="12" t="s">
        <v>210</v>
      </c>
      <c r="K722" s="16" t="s">
        <v>18</v>
      </c>
      <c r="L722" s="65" t="s">
        <v>21</v>
      </c>
      <c r="M722" s="85">
        <v>2</v>
      </c>
      <c r="N722" s="15">
        <f t="shared" ref="N722:N732" si="219">IF(K722="Detected", 0.99,0)</f>
        <v>0</v>
      </c>
      <c r="O722" s="78">
        <f t="shared" ref="O722:O732" si="220">IF(I722="Safe", M722*H722,0)</f>
        <v>0.8</v>
      </c>
      <c r="P722" s="78">
        <f t="shared" ref="P722:P732" si="221">IF(I722="Dangerous",M722*H722*N722,0)</f>
        <v>0</v>
      </c>
      <c r="Q722" s="153">
        <f t="shared" ref="Q722:Q732" si="222">IF(P722=0,0,M722*H722*(1-N722))</f>
        <v>0</v>
      </c>
      <c r="R722" s="113"/>
    </row>
    <row r="723" spans="2:18" s="3" customFormat="1" ht="27.95" customHeight="1">
      <c r="B723" s="236"/>
      <c r="C723" s="241"/>
      <c r="D723" s="20"/>
      <c r="E723" s="21"/>
      <c r="F723" s="31"/>
      <c r="G723" s="14" t="s">
        <v>13</v>
      </c>
      <c r="H723" s="15">
        <v>0.4</v>
      </c>
      <c r="I723" s="16" t="s">
        <v>3231</v>
      </c>
      <c r="J723" s="13" t="s">
        <v>3921</v>
      </c>
      <c r="K723" s="165" t="s">
        <v>28</v>
      </c>
      <c r="L723" s="13" t="s">
        <v>3453</v>
      </c>
      <c r="M723" s="85">
        <f t="shared" si="218"/>
        <v>2</v>
      </c>
      <c r="N723" s="15">
        <f t="shared" si="219"/>
        <v>0.99</v>
      </c>
      <c r="O723" s="78">
        <f t="shared" si="220"/>
        <v>0</v>
      </c>
      <c r="P723" s="78">
        <f t="shared" si="221"/>
        <v>0.79200000000000004</v>
      </c>
      <c r="Q723" s="153">
        <f t="shared" si="222"/>
        <v>8.0000000000000071E-3</v>
      </c>
      <c r="R723" s="113"/>
    </row>
    <row r="724" spans="2:18" s="3" customFormat="1" ht="27.95" customHeight="1">
      <c r="B724" s="236"/>
      <c r="C724" s="241"/>
      <c r="D724" s="20"/>
      <c r="E724" s="21"/>
      <c r="F724" s="31"/>
      <c r="G724" s="90" t="s">
        <v>14</v>
      </c>
      <c r="H724" s="172">
        <v>0.2</v>
      </c>
      <c r="I724" s="91" t="s">
        <v>15</v>
      </c>
      <c r="J724" s="92" t="s">
        <v>210</v>
      </c>
      <c r="K724" s="91" t="s">
        <v>18</v>
      </c>
      <c r="L724" s="173" t="s">
        <v>21</v>
      </c>
      <c r="M724" s="93">
        <f t="shared" si="218"/>
        <v>2</v>
      </c>
      <c r="N724" s="172">
        <f t="shared" si="219"/>
        <v>0</v>
      </c>
      <c r="O724" s="174">
        <f t="shared" si="220"/>
        <v>0.4</v>
      </c>
      <c r="P724" s="174">
        <f t="shared" si="221"/>
        <v>0</v>
      </c>
      <c r="Q724" s="175">
        <f t="shared" si="222"/>
        <v>0</v>
      </c>
      <c r="R724" s="113"/>
    </row>
    <row r="725" spans="2:18" s="3" customFormat="1" ht="27.95" customHeight="1">
      <c r="B725" s="236"/>
      <c r="C725" s="241"/>
      <c r="D725" s="17" t="s">
        <v>3913</v>
      </c>
      <c r="E725" s="44" t="s">
        <v>3914</v>
      </c>
      <c r="F725" s="19" t="s">
        <v>3922</v>
      </c>
      <c r="G725" s="163" t="s">
        <v>232</v>
      </c>
      <c r="H725" s="15">
        <v>0.2</v>
      </c>
      <c r="I725" s="165" t="s">
        <v>3231</v>
      </c>
      <c r="J725" s="12" t="s">
        <v>3925</v>
      </c>
      <c r="K725" s="165" t="s">
        <v>28</v>
      </c>
      <c r="L725" s="13" t="s">
        <v>2929</v>
      </c>
      <c r="M725" s="85">
        <v>0.2</v>
      </c>
      <c r="N725" s="15">
        <f t="shared" si="219"/>
        <v>0.99</v>
      </c>
      <c r="O725" s="78">
        <f t="shared" si="220"/>
        <v>0</v>
      </c>
      <c r="P725" s="78">
        <f t="shared" si="221"/>
        <v>3.960000000000001E-2</v>
      </c>
      <c r="Q725" s="81">
        <f t="shared" si="222"/>
        <v>4.0000000000000045E-4</v>
      </c>
      <c r="R725" s="561" t="s">
        <v>3923</v>
      </c>
    </row>
    <row r="726" spans="2:18" s="3" customFormat="1" ht="27.95" customHeight="1">
      <c r="B726" s="236"/>
      <c r="C726" s="241"/>
      <c r="D726" s="20"/>
      <c r="E726" s="21"/>
      <c r="F726" s="31"/>
      <c r="G726" s="163" t="s">
        <v>233</v>
      </c>
      <c r="H726" s="15">
        <v>0.2</v>
      </c>
      <c r="I726" s="165" t="s">
        <v>3722</v>
      </c>
      <c r="J726" s="12" t="s">
        <v>3925</v>
      </c>
      <c r="K726" s="165" t="s">
        <v>28</v>
      </c>
      <c r="L726" s="13" t="s">
        <v>2929</v>
      </c>
      <c r="M726" s="85">
        <f>M725</f>
        <v>0.2</v>
      </c>
      <c r="N726" s="15">
        <f t="shared" si="219"/>
        <v>0.99</v>
      </c>
      <c r="O726" s="78">
        <f t="shared" si="220"/>
        <v>0</v>
      </c>
      <c r="P726" s="78">
        <f t="shared" si="221"/>
        <v>3.960000000000001E-2</v>
      </c>
      <c r="Q726" s="153">
        <f t="shared" si="222"/>
        <v>4.0000000000000045E-4</v>
      </c>
      <c r="R726" s="558"/>
    </row>
    <row r="727" spans="2:18" s="3" customFormat="1" ht="27.95" customHeight="1">
      <c r="B727" s="236"/>
      <c r="C727" s="241"/>
      <c r="D727" s="20"/>
      <c r="E727" s="21"/>
      <c r="F727" s="31"/>
      <c r="G727" s="163" t="s">
        <v>230</v>
      </c>
      <c r="H727" s="15">
        <v>0.2</v>
      </c>
      <c r="I727" s="16" t="s">
        <v>25</v>
      </c>
      <c r="J727" s="12" t="s">
        <v>3925</v>
      </c>
      <c r="K727" s="165" t="s">
        <v>28</v>
      </c>
      <c r="L727" s="13" t="s">
        <v>2929</v>
      </c>
      <c r="M727" s="85">
        <f>M726</f>
        <v>0.2</v>
      </c>
      <c r="N727" s="15">
        <f t="shared" si="219"/>
        <v>0.99</v>
      </c>
      <c r="O727" s="78">
        <f t="shared" si="220"/>
        <v>0</v>
      </c>
      <c r="P727" s="78">
        <f t="shared" si="221"/>
        <v>3.960000000000001E-2</v>
      </c>
      <c r="Q727" s="153">
        <f t="shared" si="222"/>
        <v>4.0000000000000045E-4</v>
      </c>
      <c r="R727" s="558"/>
    </row>
    <row r="728" spans="2:18" s="3" customFormat="1" ht="27.95" customHeight="1">
      <c r="B728" s="236"/>
      <c r="C728" s="241"/>
      <c r="D728" s="20"/>
      <c r="E728" s="21"/>
      <c r="F728" s="31"/>
      <c r="G728" s="163" t="s">
        <v>231</v>
      </c>
      <c r="H728" s="15">
        <v>0.2</v>
      </c>
      <c r="I728" s="16" t="s">
        <v>3231</v>
      </c>
      <c r="J728" s="12" t="s">
        <v>3925</v>
      </c>
      <c r="K728" s="165" t="s">
        <v>28</v>
      </c>
      <c r="L728" s="13" t="s">
        <v>2929</v>
      </c>
      <c r="M728" s="85">
        <f>M727</f>
        <v>0.2</v>
      </c>
      <c r="N728" s="15">
        <f t="shared" si="219"/>
        <v>0.99</v>
      </c>
      <c r="O728" s="78">
        <f t="shared" si="220"/>
        <v>0</v>
      </c>
      <c r="P728" s="78">
        <f t="shared" si="221"/>
        <v>3.960000000000001E-2</v>
      </c>
      <c r="Q728" s="153">
        <f t="shared" si="222"/>
        <v>4.0000000000000045E-4</v>
      </c>
      <c r="R728" s="558"/>
    </row>
    <row r="729" spans="2:18" s="3" customFormat="1" ht="39.950000000000003" customHeight="1">
      <c r="B729" s="236"/>
      <c r="C729" s="241"/>
      <c r="D729" s="22"/>
      <c r="E729" s="23"/>
      <c r="F729" s="24"/>
      <c r="G729" s="168" t="s">
        <v>234</v>
      </c>
      <c r="H729" s="15">
        <v>0.2</v>
      </c>
      <c r="I729" s="16" t="s">
        <v>3226</v>
      </c>
      <c r="J729" s="12" t="s">
        <v>210</v>
      </c>
      <c r="K729" s="165" t="s">
        <v>28</v>
      </c>
      <c r="L729" s="65" t="s">
        <v>21</v>
      </c>
      <c r="M729" s="85">
        <f>M728</f>
        <v>0.2</v>
      </c>
      <c r="N729" s="15">
        <f t="shared" si="219"/>
        <v>0.99</v>
      </c>
      <c r="O729" s="78">
        <f t="shared" si="220"/>
        <v>4.0000000000000008E-2</v>
      </c>
      <c r="P729" s="78">
        <f t="shared" si="221"/>
        <v>0</v>
      </c>
      <c r="Q729" s="153">
        <f t="shared" si="222"/>
        <v>0</v>
      </c>
      <c r="R729" s="558"/>
    </row>
    <row r="730" spans="2:18" s="3" customFormat="1" ht="27.95" customHeight="1">
      <c r="B730" s="236"/>
      <c r="C730" s="241"/>
      <c r="D730" s="17" t="s">
        <v>3910</v>
      </c>
      <c r="E730" s="18" t="s">
        <v>3376</v>
      </c>
      <c r="F730" s="19" t="s">
        <v>3130</v>
      </c>
      <c r="G730" s="14" t="s">
        <v>12</v>
      </c>
      <c r="H730" s="15">
        <v>0.8</v>
      </c>
      <c r="I730" s="275" t="s">
        <v>2983</v>
      </c>
      <c r="J730" s="12" t="s">
        <v>3925</v>
      </c>
      <c r="K730" s="275" t="s">
        <v>3227</v>
      </c>
      <c r="L730" s="13" t="s">
        <v>2929</v>
      </c>
      <c r="M730" s="85">
        <v>0.2</v>
      </c>
      <c r="N730" s="15">
        <f t="shared" si="219"/>
        <v>0</v>
      </c>
      <c r="O730" s="78">
        <f t="shared" si="220"/>
        <v>0.16000000000000003</v>
      </c>
      <c r="P730" s="78">
        <f t="shared" si="221"/>
        <v>0</v>
      </c>
      <c r="Q730" s="153">
        <f t="shared" si="222"/>
        <v>0</v>
      </c>
      <c r="R730" s="257"/>
    </row>
    <row r="731" spans="2:18" s="3" customFormat="1" ht="27.95" customHeight="1">
      <c r="B731" s="236"/>
      <c r="C731" s="241"/>
      <c r="D731" s="20"/>
      <c r="E731" s="21"/>
      <c r="F731" s="31"/>
      <c r="G731" s="14" t="s">
        <v>13</v>
      </c>
      <c r="H731" s="15">
        <v>0.1</v>
      </c>
      <c r="I731" s="275" t="s">
        <v>3383</v>
      </c>
      <c r="J731" s="274" t="s">
        <v>210</v>
      </c>
      <c r="K731" s="275" t="s">
        <v>3382</v>
      </c>
      <c r="L731" s="276" t="s">
        <v>21</v>
      </c>
      <c r="M731" s="85">
        <f t="shared" ref="M731:M732" si="223">M730</f>
        <v>0.2</v>
      </c>
      <c r="N731" s="15">
        <f t="shared" si="219"/>
        <v>0.99</v>
      </c>
      <c r="O731" s="78">
        <f t="shared" si="220"/>
        <v>0</v>
      </c>
      <c r="P731" s="78">
        <f>IF(I731="Dangerous",M731*H731*N731,0)</f>
        <v>1.9800000000000005E-2</v>
      </c>
      <c r="Q731" s="153">
        <f t="shared" si="222"/>
        <v>2.0000000000000023E-4</v>
      </c>
      <c r="R731" s="257"/>
    </row>
    <row r="732" spans="2:18" s="3" customFormat="1" ht="27.95" customHeight="1">
      <c r="B732" s="236"/>
      <c r="C732" s="241"/>
      <c r="D732" s="20"/>
      <c r="E732" s="21"/>
      <c r="F732" s="31"/>
      <c r="G732" s="14" t="s">
        <v>14</v>
      </c>
      <c r="H732" s="15">
        <v>0.1</v>
      </c>
      <c r="I732" s="275" t="s">
        <v>3226</v>
      </c>
      <c r="J732" s="274" t="s">
        <v>210</v>
      </c>
      <c r="K732" s="275" t="s">
        <v>18</v>
      </c>
      <c r="L732" s="276" t="s">
        <v>21</v>
      </c>
      <c r="M732" s="85">
        <f t="shared" si="223"/>
        <v>0.2</v>
      </c>
      <c r="N732" s="15">
        <f t="shared" si="219"/>
        <v>0</v>
      </c>
      <c r="O732" s="78">
        <f t="shared" si="220"/>
        <v>2.0000000000000004E-2</v>
      </c>
      <c r="P732" s="78">
        <f t="shared" si="221"/>
        <v>0</v>
      </c>
      <c r="Q732" s="153">
        <f t="shared" si="222"/>
        <v>0</v>
      </c>
      <c r="R732" s="257"/>
    </row>
    <row r="733" spans="2:18" s="3" customFormat="1" ht="27.95" customHeight="1">
      <c r="B733" s="236"/>
      <c r="C733" s="241"/>
      <c r="D733" s="17" t="s">
        <v>3911</v>
      </c>
      <c r="E733" s="18" t="s">
        <v>22</v>
      </c>
      <c r="F733" s="19" t="s">
        <v>818</v>
      </c>
      <c r="G733" s="14" t="s">
        <v>12</v>
      </c>
      <c r="H733" s="15">
        <v>0.4</v>
      </c>
      <c r="I733" s="16" t="s">
        <v>15</v>
      </c>
      <c r="J733" s="12" t="s">
        <v>210</v>
      </c>
      <c r="K733" s="16" t="s">
        <v>18</v>
      </c>
      <c r="L733" s="65" t="s">
        <v>21</v>
      </c>
      <c r="M733" s="85">
        <v>2</v>
      </c>
      <c r="N733" s="15">
        <f t="shared" ref="N733:N735" si="224">IF(K733="Detected", 0.99,0)</f>
        <v>0</v>
      </c>
      <c r="O733" s="78">
        <f t="shared" ref="O733:O735" si="225">IF(I733="Safe", M733*H733,0)</f>
        <v>0.8</v>
      </c>
      <c r="P733" s="78">
        <f t="shared" ref="P733:P735" si="226">IF(I733="Dangerous",M733*H733*N733,0)</f>
        <v>0</v>
      </c>
      <c r="Q733" s="153">
        <f t="shared" ref="Q733:Q735" si="227">IF(P733=0,0,M733*H733*(1-N733))</f>
        <v>0</v>
      </c>
      <c r="R733" s="113"/>
    </row>
    <row r="734" spans="2:18" s="3" customFormat="1" ht="27.95" customHeight="1">
      <c r="B734" s="236"/>
      <c r="C734" s="241"/>
      <c r="D734" s="20"/>
      <c r="E734" s="21"/>
      <c r="F734" s="31"/>
      <c r="G734" s="14" t="s">
        <v>13</v>
      </c>
      <c r="H734" s="15">
        <v>0.4</v>
      </c>
      <c r="I734" s="16" t="s">
        <v>3231</v>
      </c>
      <c r="J734" s="13" t="s">
        <v>3926</v>
      </c>
      <c r="K734" s="165" t="s">
        <v>28</v>
      </c>
      <c r="L734" s="13" t="s">
        <v>2929</v>
      </c>
      <c r="M734" s="85">
        <f t="shared" ref="M734:M735" si="228">M733</f>
        <v>2</v>
      </c>
      <c r="N734" s="15">
        <f t="shared" si="224"/>
        <v>0.99</v>
      </c>
      <c r="O734" s="78">
        <f t="shared" si="225"/>
        <v>0</v>
      </c>
      <c r="P734" s="78">
        <f t="shared" si="226"/>
        <v>0.79200000000000004</v>
      </c>
      <c r="Q734" s="153">
        <f t="shared" si="227"/>
        <v>8.0000000000000071E-3</v>
      </c>
      <c r="R734" s="113"/>
    </row>
    <row r="735" spans="2:18" s="3" customFormat="1" ht="27.75" customHeight="1">
      <c r="B735" s="236"/>
      <c r="C735" s="241"/>
      <c r="D735" s="20"/>
      <c r="E735" s="21"/>
      <c r="F735" s="31"/>
      <c r="G735" s="90" t="s">
        <v>14</v>
      </c>
      <c r="H735" s="172">
        <v>0.2</v>
      </c>
      <c r="I735" s="91" t="s">
        <v>15</v>
      </c>
      <c r="J735" s="92" t="s">
        <v>210</v>
      </c>
      <c r="K735" s="91" t="s">
        <v>18</v>
      </c>
      <c r="L735" s="173" t="s">
        <v>21</v>
      </c>
      <c r="M735" s="93">
        <f t="shared" si="228"/>
        <v>2</v>
      </c>
      <c r="N735" s="172">
        <f t="shared" si="224"/>
        <v>0</v>
      </c>
      <c r="O735" s="174">
        <f t="shared" si="225"/>
        <v>0.4</v>
      </c>
      <c r="P735" s="174">
        <f t="shared" si="226"/>
        <v>0</v>
      </c>
      <c r="Q735" s="175">
        <f t="shared" si="227"/>
        <v>0</v>
      </c>
      <c r="R735" s="113"/>
    </row>
    <row r="736" spans="2:18" s="3" customFormat="1" ht="27.75" customHeight="1">
      <c r="B736" s="236"/>
      <c r="C736" s="241"/>
      <c r="D736" s="17" t="s">
        <v>3912</v>
      </c>
      <c r="E736" s="18" t="s">
        <v>22</v>
      </c>
      <c r="F736" s="19" t="s">
        <v>3693</v>
      </c>
      <c r="G736" s="14" t="s">
        <v>12</v>
      </c>
      <c r="H736" s="15">
        <v>0.4</v>
      </c>
      <c r="I736" s="16" t="s">
        <v>15</v>
      </c>
      <c r="J736" s="12" t="s">
        <v>210</v>
      </c>
      <c r="K736" s="16" t="s">
        <v>18</v>
      </c>
      <c r="L736" s="65" t="s">
        <v>21</v>
      </c>
      <c r="M736" s="85">
        <v>2</v>
      </c>
      <c r="N736" s="15">
        <f t="shared" ref="N736:N741" si="229">IF(K736="Detected", 0.99,0)</f>
        <v>0</v>
      </c>
      <c r="O736" s="78">
        <f t="shared" ref="O736:O741" si="230">IF(I736="Safe", M736*H736,0)</f>
        <v>0.8</v>
      </c>
      <c r="P736" s="78">
        <f t="shared" ref="P736:P739" si="231">IF(I736="Dangerous",M736*H736*N736,0)</f>
        <v>0</v>
      </c>
      <c r="Q736" s="81">
        <f t="shared" ref="Q736:Q741" si="232">IF(P736=0,0,M736*H736*(1-N736))</f>
        <v>0</v>
      </c>
      <c r="R736" s="113"/>
    </row>
    <row r="737" spans="2:18" s="3" customFormat="1" ht="27.75" customHeight="1">
      <c r="B737" s="236"/>
      <c r="C737" s="241"/>
      <c r="D737" s="20"/>
      <c r="E737" s="21"/>
      <c r="F737" s="31"/>
      <c r="G737" s="14" t="s">
        <v>13</v>
      </c>
      <c r="H737" s="15">
        <v>0.4</v>
      </c>
      <c r="I737" s="16" t="s">
        <v>3231</v>
      </c>
      <c r="J737" s="13" t="s">
        <v>3926</v>
      </c>
      <c r="K737" s="165" t="s">
        <v>28</v>
      </c>
      <c r="L737" s="13" t="s">
        <v>2929</v>
      </c>
      <c r="M737" s="85">
        <f t="shared" ref="M737" si="233">M736</f>
        <v>2</v>
      </c>
      <c r="N737" s="15">
        <f t="shared" si="229"/>
        <v>0.99</v>
      </c>
      <c r="O737" s="78">
        <f t="shared" si="230"/>
        <v>0</v>
      </c>
      <c r="P737" s="78">
        <f t="shared" si="231"/>
        <v>0.79200000000000004</v>
      </c>
      <c r="Q737" s="153">
        <f t="shared" si="232"/>
        <v>8.0000000000000071E-3</v>
      </c>
      <c r="R737" s="113"/>
    </row>
    <row r="738" spans="2:18" s="3" customFormat="1" ht="27.75" customHeight="1">
      <c r="B738" s="236"/>
      <c r="C738" s="241"/>
      <c r="D738" s="20"/>
      <c r="E738" s="21"/>
      <c r="F738" s="31"/>
      <c r="G738" s="90" t="s">
        <v>14</v>
      </c>
      <c r="H738" s="172">
        <v>0.2</v>
      </c>
      <c r="I738" s="91" t="s">
        <v>15</v>
      </c>
      <c r="J738" s="92" t="s">
        <v>210</v>
      </c>
      <c r="K738" s="91" t="s">
        <v>18</v>
      </c>
      <c r="L738" s="173" t="s">
        <v>21</v>
      </c>
      <c r="M738" s="93">
        <f>M736</f>
        <v>2</v>
      </c>
      <c r="N738" s="172">
        <f t="shared" si="229"/>
        <v>0</v>
      </c>
      <c r="O738" s="174">
        <f t="shared" si="230"/>
        <v>0.4</v>
      </c>
      <c r="P738" s="174">
        <f t="shared" si="231"/>
        <v>0</v>
      </c>
      <c r="Q738" s="175">
        <f t="shared" si="232"/>
        <v>0</v>
      </c>
      <c r="R738" s="113"/>
    </row>
    <row r="739" spans="2:18" s="3" customFormat="1" ht="27.95" customHeight="1">
      <c r="B739" s="236"/>
      <c r="C739" s="241"/>
      <c r="D739" s="17" t="s">
        <v>3915</v>
      </c>
      <c r="E739" s="18" t="s">
        <v>3376</v>
      </c>
      <c r="F739" s="19" t="s">
        <v>3917</v>
      </c>
      <c r="G739" s="14" t="s">
        <v>12</v>
      </c>
      <c r="H739" s="15">
        <v>0.8</v>
      </c>
      <c r="I739" s="275" t="s">
        <v>2983</v>
      </c>
      <c r="J739" s="274" t="s">
        <v>210</v>
      </c>
      <c r="K739" s="275" t="s">
        <v>3227</v>
      </c>
      <c r="L739" s="276" t="s">
        <v>2794</v>
      </c>
      <c r="M739" s="85">
        <v>0.2</v>
      </c>
      <c r="N739" s="15">
        <f t="shared" si="229"/>
        <v>0</v>
      </c>
      <c r="O739" s="78">
        <f t="shared" si="230"/>
        <v>0.16000000000000003</v>
      </c>
      <c r="P739" s="78">
        <f t="shared" si="231"/>
        <v>0</v>
      </c>
      <c r="Q739" s="153">
        <f t="shared" si="232"/>
        <v>0</v>
      </c>
      <c r="R739" s="257"/>
    </row>
    <row r="740" spans="2:18" s="3" customFormat="1" ht="27.95" customHeight="1">
      <c r="B740" s="236"/>
      <c r="C740" s="241"/>
      <c r="D740" s="20"/>
      <c r="E740" s="21"/>
      <c r="F740" s="31"/>
      <c r="G740" s="14" t="s">
        <v>13</v>
      </c>
      <c r="H740" s="15">
        <v>0.1</v>
      </c>
      <c r="I740" s="275" t="s">
        <v>3383</v>
      </c>
      <c r="J740" s="277" t="s">
        <v>3927</v>
      </c>
      <c r="K740" s="275" t="s">
        <v>3382</v>
      </c>
      <c r="L740" s="13" t="s">
        <v>2929</v>
      </c>
      <c r="M740" s="85">
        <f t="shared" ref="M740:M744" si="234">M739</f>
        <v>0.2</v>
      </c>
      <c r="N740" s="15">
        <f t="shared" si="229"/>
        <v>0.99</v>
      </c>
      <c r="O740" s="78">
        <f t="shared" si="230"/>
        <v>0</v>
      </c>
      <c r="P740" s="78">
        <f>IF(I740="Dangerous",M740*H740*N740,0)</f>
        <v>1.9800000000000005E-2</v>
      </c>
      <c r="Q740" s="153">
        <f t="shared" si="232"/>
        <v>2.0000000000000023E-4</v>
      </c>
      <c r="R740" s="257"/>
    </row>
    <row r="741" spans="2:18" s="3" customFormat="1" ht="27.95" customHeight="1">
      <c r="B741" s="236"/>
      <c r="C741" s="241"/>
      <c r="D741" s="20"/>
      <c r="E741" s="21"/>
      <c r="F741" s="31"/>
      <c r="G741" s="14" t="s">
        <v>14</v>
      </c>
      <c r="H741" s="15">
        <v>0.1</v>
      </c>
      <c r="I741" s="275" t="s">
        <v>3226</v>
      </c>
      <c r="J741" s="274" t="s">
        <v>210</v>
      </c>
      <c r="K741" s="275" t="s">
        <v>18</v>
      </c>
      <c r="L741" s="276" t="s">
        <v>21</v>
      </c>
      <c r="M741" s="85">
        <f t="shared" si="234"/>
        <v>0.2</v>
      </c>
      <c r="N741" s="15">
        <f t="shared" si="229"/>
        <v>0</v>
      </c>
      <c r="O741" s="78">
        <f t="shared" si="230"/>
        <v>2.0000000000000004E-2</v>
      </c>
      <c r="P741" s="78">
        <f t="shared" ref="P741:P742" si="235">IF(I741="Dangerous",M741*H741*N741,0)</f>
        <v>0</v>
      </c>
      <c r="Q741" s="153">
        <f t="shared" si="232"/>
        <v>0</v>
      </c>
      <c r="R741" s="257"/>
    </row>
    <row r="742" spans="2:18" s="3" customFormat="1" ht="27.95" customHeight="1">
      <c r="B742" s="236"/>
      <c r="C742" s="241"/>
      <c r="D742" s="17" t="s">
        <v>3916</v>
      </c>
      <c r="E742" s="18" t="s">
        <v>3376</v>
      </c>
      <c r="F742" s="19" t="s">
        <v>2753</v>
      </c>
      <c r="G742" s="14" t="s">
        <v>12</v>
      </c>
      <c r="H742" s="15">
        <v>0.8</v>
      </c>
      <c r="I742" s="275" t="s">
        <v>2983</v>
      </c>
      <c r="J742" s="274" t="s">
        <v>210</v>
      </c>
      <c r="K742" s="275" t="s">
        <v>3227</v>
      </c>
      <c r="L742" s="276" t="s">
        <v>2794</v>
      </c>
      <c r="M742" s="85">
        <v>0.2</v>
      </c>
      <c r="N742" s="15">
        <f t="shared" ref="N742:N752" si="236">IF(K742="Detected", 0.99,0)</f>
        <v>0</v>
      </c>
      <c r="O742" s="78">
        <f t="shared" ref="O742:O752" si="237">IF(I742="Safe", M742*H742,0)</f>
        <v>0.16000000000000003</v>
      </c>
      <c r="P742" s="78">
        <f t="shared" si="235"/>
        <v>0</v>
      </c>
      <c r="Q742" s="153">
        <f t="shared" ref="Q742:Q752" si="238">IF(P742=0,0,M742*H742*(1-N742))</f>
        <v>0</v>
      </c>
      <c r="R742" s="257"/>
    </row>
    <row r="743" spans="2:18" s="3" customFormat="1" ht="27.95" customHeight="1">
      <c r="B743" s="236"/>
      <c r="C743" s="241"/>
      <c r="D743" s="20"/>
      <c r="E743" s="21"/>
      <c r="F743" s="31"/>
      <c r="G743" s="14" t="s">
        <v>13</v>
      </c>
      <c r="H743" s="15">
        <v>0.1</v>
      </c>
      <c r="I743" s="275" t="s">
        <v>3383</v>
      </c>
      <c r="J743" s="277" t="s">
        <v>3928</v>
      </c>
      <c r="K743" s="275" t="s">
        <v>3382</v>
      </c>
      <c r="L743" s="13" t="s">
        <v>2929</v>
      </c>
      <c r="M743" s="85">
        <f t="shared" si="234"/>
        <v>0.2</v>
      </c>
      <c r="N743" s="15">
        <f t="shared" si="236"/>
        <v>0.99</v>
      </c>
      <c r="O743" s="78">
        <f t="shared" si="237"/>
        <v>0</v>
      </c>
      <c r="P743" s="78">
        <f>IF(I743="Dangerous",M743*H743*N743,0)</f>
        <v>1.9800000000000005E-2</v>
      </c>
      <c r="Q743" s="153">
        <f t="shared" si="238"/>
        <v>2.0000000000000023E-4</v>
      </c>
      <c r="R743" s="257"/>
    </row>
    <row r="744" spans="2:18" s="3" customFormat="1" ht="27.95" customHeight="1">
      <c r="B744" s="236"/>
      <c r="C744" s="241"/>
      <c r="D744" s="20"/>
      <c r="E744" s="21"/>
      <c r="F744" s="31"/>
      <c r="G744" s="14" t="s">
        <v>14</v>
      </c>
      <c r="H744" s="15">
        <v>0.1</v>
      </c>
      <c r="I744" s="275" t="s">
        <v>3226</v>
      </c>
      <c r="J744" s="274" t="s">
        <v>210</v>
      </c>
      <c r="K744" s="275" t="s">
        <v>18</v>
      </c>
      <c r="L744" s="276" t="s">
        <v>21</v>
      </c>
      <c r="M744" s="85">
        <f t="shared" si="234"/>
        <v>0.2</v>
      </c>
      <c r="N744" s="15">
        <f t="shared" si="236"/>
        <v>0</v>
      </c>
      <c r="O744" s="78">
        <f t="shared" si="237"/>
        <v>2.0000000000000004E-2</v>
      </c>
      <c r="P744" s="78">
        <f t="shared" ref="P744:P753" si="239">IF(I744="Dangerous",M744*H744*N744,0)</f>
        <v>0</v>
      </c>
      <c r="Q744" s="153">
        <f t="shared" si="238"/>
        <v>0</v>
      </c>
      <c r="R744" s="257"/>
    </row>
    <row r="745" spans="2:18" s="3" customFormat="1" ht="27.95" customHeight="1">
      <c r="B745" s="236"/>
      <c r="C745" s="241"/>
      <c r="D745" s="17" t="s">
        <v>40</v>
      </c>
      <c r="E745" s="44" t="s">
        <v>3918</v>
      </c>
      <c r="F745" s="19" t="s">
        <v>3929</v>
      </c>
      <c r="G745" s="163" t="s">
        <v>232</v>
      </c>
      <c r="H745" s="15">
        <v>0.2</v>
      </c>
      <c r="I745" s="165" t="s">
        <v>3231</v>
      </c>
      <c r="J745" s="13" t="s">
        <v>3654</v>
      </c>
      <c r="K745" s="165" t="s">
        <v>28</v>
      </c>
      <c r="L745" s="166" t="s">
        <v>3655</v>
      </c>
      <c r="M745" s="85">
        <v>0.5</v>
      </c>
      <c r="N745" s="15">
        <f t="shared" si="236"/>
        <v>0.99</v>
      </c>
      <c r="O745" s="78">
        <f t="shared" si="237"/>
        <v>0</v>
      </c>
      <c r="P745" s="78">
        <f t="shared" si="239"/>
        <v>9.9000000000000005E-2</v>
      </c>
      <c r="Q745" s="81">
        <f t="shared" si="238"/>
        <v>1.0000000000000009E-3</v>
      </c>
      <c r="R745" s="557" t="s">
        <v>3930</v>
      </c>
    </row>
    <row r="746" spans="2:18" s="3" customFormat="1" ht="27.95" customHeight="1">
      <c r="B746" s="236"/>
      <c r="C746" s="241"/>
      <c r="D746" s="20"/>
      <c r="E746" s="21"/>
      <c r="F746" s="31"/>
      <c r="G746" s="163" t="s">
        <v>233</v>
      </c>
      <c r="H746" s="15">
        <v>0.2</v>
      </c>
      <c r="I746" s="165" t="s">
        <v>3722</v>
      </c>
      <c r="J746" s="13" t="s">
        <v>3654</v>
      </c>
      <c r="K746" s="165" t="s">
        <v>28</v>
      </c>
      <c r="L746" s="166" t="s">
        <v>3655</v>
      </c>
      <c r="M746" s="85">
        <f>M745</f>
        <v>0.5</v>
      </c>
      <c r="N746" s="15">
        <f t="shared" si="236"/>
        <v>0.99</v>
      </c>
      <c r="O746" s="78">
        <f t="shared" si="237"/>
        <v>0</v>
      </c>
      <c r="P746" s="78">
        <f t="shared" si="239"/>
        <v>9.9000000000000005E-2</v>
      </c>
      <c r="Q746" s="153">
        <f t="shared" si="238"/>
        <v>1.0000000000000009E-3</v>
      </c>
      <c r="R746" s="558"/>
    </row>
    <row r="747" spans="2:18" s="3" customFormat="1" ht="27.95" customHeight="1">
      <c r="B747" s="236"/>
      <c r="C747" s="241"/>
      <c r="D747" s="20"/>
      <c r="E747" s="21"/>
      <c r="F747" s="31"/>
      <c r="G747" s="163" t="s">
        <v>230</v>
      </c>
      <c r="H747" s="15">
        <v>0.2</v>
      </c>
      <c r="I747" s="16" t="s">
        <v>25</v>
      </c>
      <c r="J747" s="13" t="s">
        <v>3654</v>
      </c>
      <c r="K747" s="165" t="s">
        <v>28</v>
      </c>
      <c r="L747" s="166" t="s">
        <v>3655</v>
      </c>
      <c r="M747" s="85">
        <f>M746</f>
        <v>0.5</v>
      </c>
      <c r="N747" s="15">
        <f t="shared" si="236"/>
        <v>0.99</v>
      </c>
      <c r="O747" s="78">
        <f t="shared" si="237"/>
        <v>0</v>
      </c>
      <c r="P747" s="78">
        <f t="shared" si="239"/>
        <v>9.9000000000000005E-2</v>
      </c>
      <c r="Q747" s="153">
        <f t="shared" si="238"/>
        <v>1.0000000000000009E-3</v>
      </c>
      <c r="R747" s="558"/>
    </row>
    <row r="748" spans="2:18" s="3" customFormat="1" ht="27.95" customHeight="1">
      <c r="B748" s="236"/>
      <c r="C748" s="241"/>
      <c r="D748" s="20"/>
      <c r="E748" s="21"/>
      <c r="F748" s="31"/>
      <c r="G748" s="163" t="s">
        <v>231</v>
      </c>
      <c r="H748" s="15">
        <v>0.2</v>
      </c>
      <c r="I748" s="16" t="s">
        <v>3231</v>
      </c>
      <c r="J748" s="13" t="s">
        <v>3654</v>
      </c>
      <c r="K748" s="165" t="s">
        <v>28</v>
      </c>
      <c r="L748" s="166" t="s">
        <v>3655</v>
      </c>
      <c r="M748" s="85">
        <f>M747</f>
        <v>0.5</v>
      </c>
      <c r="N748" s="15">
        <f t="shared" si="236"/>
        <v>0.99</v>
      </c>
      <c r="O748" s="78">
        <f t="shared" si="237"/>
        <v>0</v>
      </c>
      <c r="P748" s="78">
        <f t="shared" si="239"/>
        <v>9.9000000000000005E-2</v>
      </c>
      <c r="Q748" s="153">
        <f t="shared" si="238"/>
        <v>1.0000000000000009E-3</v>
      </c>
      <c r="R748" s="558"/>
    </row>
    <row r="749" spans="2:18" s="3" customFormat="1" ht="39.950000000000003" customHeight="1">
      <c r="B749" s="236"/>
      <c r="C749" s="241"/>
      <c r="D749" s="22"/>
      <c r="E749" s="23"/>
      <c r="F749" s="24"/>
      <c r="G749" s="168" t="s">
        <v>234</v>
      </c>
      <c r="H749" s="15">
        <v>0.2</v>
      </c>
      <c r="I749" s="16" t="s">
        <v>3226</v>
      </c>
      <c r="J749" s="12" t="s">
        <v>210</v>
      </c>
      <c r="K749" s="165" t="s">
        <v>28</v>
      </c>
      <c r="L749" s="65" t="s">
        <v>21</v>
      </c>
      <c r="M749" s="85">
        <f>M748</f>
        <v>0.5</v>
      </c>
      <c r="N749" s="15">
        <f t="shared" si="236"/>
        <v>0.99</v>
      </c>
      <c r="O749" s="78">
        <f t="shared" si="237"/>
        <v>0.1</v>
      </c>
      <c r="P749" s="78">
        <f t="shared" si="239"/>
        <v>0</v>
      </c>
      <c r="Q749" s="153">
        <f t="shared" si="238"/>
        <v>0</v>
      </c>
      <c r="R749" s="559"/>
    </row>
    <row r="750" spans="2:18" s="3" customFormat="1" ht="27.75" customHeight="1">
      <c r="B750" s="236"/>
      <c r="C750" s="241"/>
      <c r="D750" s="17" t="s">
        <v>3919</v>
      </c>
      <c r="E750" s="18" t="s">
        <v>22</v>
      </c>
      <c r="F750" s="19" t="s">
        <v>3693</v>
      </c>
      <c r="G750" s="14" t="s">
        <v>12</v>
      </c>
      <c r="H750" s="15">
        <v>0.4</v>
      </c>
      <c r="I750" s="16" t="s">
        <v>15</v>
      </c>
      <c r="J750" s="12" t="s">
        <v>210</v>
      </c>
      <c r="K750" s="16" t="s">
        <v>18</v>
      </c>
      <c r="L750" s="65" t="s">
        <v>21</v>
      </c>
      <c r="M750" s="85">
        <v>2</v>
      </c>
      <c r="N750" s="15">
        <f t="shared" si="236"/>
        <v>0</v>
      </c>
      <c r="O750" s="78">
        <f t="shared" si="237"/>
        <v>0.8</v>
      </c>
      <c r="P750" s="78">
        <f t="shared" si="239"/>
        <v>0</v>
      </c>
      <c r="Q750" s="81">
        <f t="shared" si="238"/>
        <v>0</v>
      </c>
      <c r="R750" s="176"/>
    </row>
    <row r="751" spans="2:18" s="3" customFormat="1" ht="27.75" customHeight="1">
      <c r="B751" s="236"/>
      <c r="C751" s="241"/>
      <c r="D751" s="20"/>
      <c r="E751" s="21"/>
      <c r="F751" s="31"/>
      <c r="G751" s="14" t="s">
        <v>13</v>
      </c>
      <c r="H751" s="15">
        <v>0.4</v>
      </c>
      <c r="I751" s="16" t="s">
        <v>3231</v>
      </c>
      <c r="J751" s="13" t="s">
        <v>3921</v>
      </c>
      <c r="K751" s="165" t="s">
        <v>28</v>
      </c>
      <c r="L751" s="13" t="s">
        <v>3453</v>
      </c>
      <c r="M751" s="85">
        <f t="shared" ref="M751" si="240">M750</f>
        <v>2</v>
      </c>
      <c r="N751" s="15">
        <f t="shared" si="236"/>
        <v>0.99</v>
      </c>
      <c r="O751" s="78">
        <f t="shared" si="237"/>
        <v>0</v>
      </c>
      <c r="P751" s="78">
        <f t="shared" si="239"/>
        <v>0.79200000000000004</v>
      </c>
      <c r="Q751" s="153">
        <f t="shared" si="238"/>
        <v>8.0000000000000071E-3</v>
      </c>
      <c r="R751" s="113"/>
    </row>
    <row r="752" spans="2:18" s="3" customFormat="1" ht="27.75" customHeight="1">
      <c r="B752" s="236"/>
      <c r="C752" s="241"/>
      <c r="D752" s="20"/>
      <c r="E752" s="21"/>
      <c r="F752" s="31"/>
      <c r="G752" s="90" t="s">
        <v>14</v>
      </c>
      <c r="H752" s="172">
        <v>0.2</v>
      </c>
      <c r="I752" s="91" t="s">
        <v>15</v>
      </c>
      <c r="J752" s="92" t="s">
        <v>210</v>
      </c>
      <c r="K752" s="91" t="s">
        <v>18</v>
      </c>
      <c r="L752" s="173" t="s">
        <v>21</v>
      </c>
      <c r="M752" s="93">
        <f>M750</f>
        <v>2</v>
      </c>
      <c r="N752" s="172">
        <f t="shared" si="236"/>
        <v>0</v>
      </c>
      <c r="O752" s="174">
        <f t="shared" si="237"/>
        <v>0.4</v>
      </c>
      <c r="P752" s="174">
        <f t="shared" si="239"/>
        <v>0</v>
      </c>
      <c r="Q752" s="175">
        <f t="shared" si="238"/>
        <v>0</v>
      </c>
      <c r="R752" s="113"/>
    </row>
    <row r="753" spans="2:18" s="3" customFormat="1" ht="27.95" customHeight="1">
      <c r="B753" s="236"/>
      <c r="C753" s="241"/>
      <c r="D753" s="17" t="s">
        <v>3920</v>
      </c>
      <c r="E753" s="18" t="s">
        <v>3376</v>
      </c>
      <c r="F753" s="19" t="s">
        <v>2753</v>
      </c>
      <c r="G753" s="14" t="s">
        <v>12</v>
      </c>
      <c r="H753" s="15">
        <v>0.8</v>
      </c>
      <c r="I753" s="275" t="s">
        <v>2983</v>
      </c>
      <c r="J753" s="274" t="s">
        <v>210</v>
      </c>
      <c r="K753" s="275" t="s">
        <v>3227</v>
      </c>
      <c r="L753" s="276" t="s">
        <v>2794</v>
      </c>
      <c r="M753" s="85">
        <v>0.2</v>
      </c>
      <c r="N753" s="15">
        <f t="shared" ref="N753:N755" si="241">IF(K753="Detected", 0.99,0)</f>
        <v>0</v>
      </c>
      <c r="O753" s="78">
        <f t="shared" ref="O753:O755" si="242">IF(I753="Safe", M753*H753,0)</f>
        <v>0.16000000000000003</v>
      </c>
      <c r="P753" s="78">
        <f t="shared" si="239"/>
        <v>0</v>
      </c>
      <c r="Q753" s="153">
        <f t="shared" ref="Q753:Q755" si="243">IF(P753=0,0,M753*H753*(1-N753))</f>
        <v>0</v>
      </c>
      <c r="R753" s="257"/>
    </row>
    <row r="754" spans="2:18" s="3" customFormat="1" ht="27.95" customHeight="1">
      <c r="B754" s="236"/>
      <c r="C754" s="241"/>
      <c r="D754" s="20"/>
      <c r="E754" s="21"/>
      <c r="F754" s="31"/>
      <c r="G754" s="14" t="s">
        <v>13</v>
      </c>
      <c r="H754" s="15">
        <v>0.1</v>
      </c>
      <c r="I754" s="275" t="s">
        <v>3383</v>
      </c>
      <c r="J754" s="12" t="s">
        <v>3925</v>
      </c>
      <c r="K754" s="275" t="s">
        <v>3227</v>
      </c>
      <c r="L754" s="13" t="s">
        <v>2929</v>
      </c>
      <c r="M754" s="85">
        <f t="shared" ref="M754:M758" si="244">M753</f>
        <v>0.2</v>
      </c>
      <c r="N754" s="15">
        <f t="shared" si="241"/>
        <v>0</v>
      </c>
      <c r="O754" s="78">
        <f t="shared" si="242"/>
        <v>0</v>
      </c>
      <c r="P754" s="78">
        <f>IF(I754="Dangerous",M754*H754*N754,0)</f>
        <v>0</v>
      </c>
      <c r="Q754" s="153">
        <f t="shared" si="243"/>
        <v>0</v>
      </c>
      <c r="R754" s="257"/>
    </row>
    <row r="755" spans="2:18" s="3" customFormat="1" ht="27.95" customHeight="1">
      <c r="B755" s="236"/>
      <c r="C755" s="241"/>
      <c r="D755" s="20"/>
      <c r="E755" s="21"/>
      <c r="F755" s="31"/>
      <c r="G755" s="14" t="s">
        <v>14</v>
      </c>
      <c r="H755" s="15">
        <v>0.1</v>
      </c>
      <c r="I755" s="275" t="s">
        <v>3226</v>
      </c>
      <c r="J755" s="274" t="s">
        <v>210</v>
      </c>
      <c r="K755" s="275" t="s">
        <v>18</v>
      </c>
      <c r="L755" s="276" t="s">
        <v>21</v>
      </c>
      <c r="M755" s="85">
        <f t="shared" si="244"/>
        <v>0.2</v>
      </c>
      <c r="N755" s="15">
        <f t="shared" si="241"/>
        <v>0</v>
      </c>
      <c r="O755" s="78">
        <f t="shared" si="242"/>
        <v>2.0000000000000004E-2</v>
      </c>
      <c r="P755" s="78">
        <f t="shared" ref="P755:P756" si="245">IF(I755="Dangerous",M755*H755*N755,0)</f>
        <v>0</v>
      </c>
      <c r="Q755" s="153">
        <f t="shared" si="243"/>
        <v>0</v>
      </c>
      <c r="R755" s="257"/>
    </row>
    <row r="756" spans="2:18" s="3" customFormat="1" ht="27.95" customHeight="1">
      <c r="B756" s="236"/>
      <c r="C756" s="241"/>
      <c r="D756" s="17" t="s">
        <v>4138</v>
      </c>
      <c r="E756" s="18" t="s">
        <v>3376</v>
      </c>
      <c r="F756" s="19" t="s">
        <v>4139</v>
      </c>
      <c r="G756" s="14" t="s">
        <v>12</v>
      </c>
      <c r="H756" s="15">
        <v>0.8</v>
      </c>
      <c r="I756" s="275" t="s">
        <v>3231</v>
      </c>
      <c r="J756" s="274" t="s">
        <v>4145</v>
      </c>
      <c r="K756" s="275" t="s">
        <v>3223</v>
      </c>
      <c r="L756" s="64" t="s">
        <v>4144</v>
      </c>
      <c r="M756" s="85">
        <v>0.2</v>
      </c>
      <c r="N756" s="15">
        <f t="shared" ref="N756:N768" si="246">IF(K756="Detected", 0.99,0)</f>
        <v>0.99</v>
      </c>
      <c r="O756" s="78">
        <f t="shared" ref="O756:O768" si="247">IF(I756="Safe", M756*H756,0)</f>
        <v>0</v>
      </c>
      <c r="P756" s="78">
        <f t="shared" si="245"/>
        <v>0.15840000000000004</v>
      </c>
      <c r="Q756" s="153">
        <f t="shared" ref="Q756:Q768" si="248">IF(P756=0,0,M756*H756*(1-N756))</f>
        <v>1.6000000000000018E-3</v>
      </c>
      <c r="R756" s="257"/>
    </row>
    <row r="757" spans="2:18" s="3" customFormat="1" ht="27.95" customHeight="1">
      <c r="B757" s="236"/>
      <c r="C757" s="241"/>
      <c r="D757" s="20"/>
      <c r="E757" s="21"/>
      <c r="F757" s="31"/>
      <c r="G757" s="14" t="s">
        <v>13</v>
      </c>
      <c r="H757" s="15">
        <v>0.1</v>
      </c>
      <c r="I757" s="275" t="s">
        <v>2780</v>
      </c>
      <c r="J757" s="274" t="s">
        <v>210</v>
      </c>
      <c r="K757" s="275" t="s">
        <v>18</v>
      </c>
      <c r="L757" s="276" t="s">
        <v>21</v>
      </c>
      <c r="M757" s="85">
        <f t="shared" si="244"/>
        <v>0.2</v>
      </c>
      <c r="N757" s="15">
        <f t="shared" si="246"/>
        <v>0</v>
      </c>
      <c r="O757" s="78">
        <f t="shared" si="247"/>
        <v>2.0000000000000004E-2</v>
      </c>
      <c r="P757" s="78">
        <f>IF(I757="Dangerous",M757*H757*N757,0)</f>
        <v>0</v>
      </c>
      <c r="Q757" s="153">
        <f t="shared" si="248"/>
        <v>0</v>
      </c>
      <c r="R757" s="257"/>
    </row>
    <row r="758" spans="2:18" s="3" customFormat="1" ht="27.95" customHeight="1">
      <c r="B758" s="236"/>
      <c r="C758" s="241"/>
      <c r="D758" s="20"/>
      <c r="E758" s="21"/>
      <c r="F758" s="31"/>
      <c r="G758" s="14" t="s">
        <v>14</v>
      </c>
      <c r="H758" s="15">
        <v>0.1</v>
      </c>
      <c r="I758" s="275" t="s">
        <v>3226</v>
      </c>
      <c r="J758" s="274" t="s">
        <v>210</v>
      </c>
      <c r="K758" s="275" t="s">
        <v>18</v>
      </c>
      <c r="L758" s="276" t="s">
        <v>21</v>
      </c>
      <c r="M758" s="85">
        <f t="shared" si="244"/>
        <v>0.2</v>
      </c>
      <c r="N758" s="15">
        <f t="shared" si="246"/>
        <v>0</v>
      </c>
      <c r="O758" s="78">
        <f t="shared" si="247"/>
        <v>2.0000000000000004E-2</v>
      </c>
      <c r="P758" s="78">
        <f t="shared" ref="P758:P762" si="249">IF(I758="Dangerous",M758*H758*N758,0)</f>
        <v>0</v>
      </c>
      <c r="Q758" s="153">
        <f t="shared" si="248"/>
        <v>0</v>
      </c>
      <c r="R758" s="257"/>
    </row>
    <row r="759" spans="2:18" s="3" customFormat="1" ht="27.75" customHeight="1">
      <c r="B759" s="236"/>
      <c r="C759" s="241"/>
      <c r="D759" s="17" t="s">
        <v>4140</v>
      </c>
      <c r="E759" s="18" t="s">
        <v>22</v>
      </c>
      <c r="F759" s="19" t="s">
        <v>3693</v>
      </c>
      <c r="G759" s="14" t="s">
        <v>12</v>
      </c>
      <c r="H759" s="15">
        <v>0.4</v>
      </c>
      <c r="I759" s="16" t="s">
        <v>15</v>
      </c>
      <c r="J759" s="12" t="s">
        <v>210</v>
      </c>
      <c r="K759" s="16" t="s">
        <v>18</v>
      </c>
      <c r="L759" s="65" t="s">
        <v>21</v>
      </c>
      <c r="M759" s="85">
        <v>2</v>
      </c>
      <c r="N759" s="15">
        <f t="shared" si="246"/>
        <v>0</v>
      </c>
      <c r="O759" s="78">
        <f t="shared" si="247"/>
        <v>0.8</v>
      </c>
      <c r="P759" s="78">
        <f t="shared" si="249"/>
        <v>0</v>
      </c>
      <c r="Q759" s="81">
        <f t="shared" si="248"/>
        <v>0</v>
      </c>
      <c r="R759" s="257"/>
    </row>
    <row r="760" spans="2:18" s="3" customFormat="1" ht="27.75" customHeight="1">
      <c r="B760" s="236"/>
      <c r="C760" s="241"/>
      <c r="D760" s="20"/>
      <c r="E760" s="21"/>
      <c r="F760" s="31"/>
      <c r="G760" s="14" t="s">
        <v>13</v>
      </c>
      <c r="H760" s="15">
        <v>0.4</v>
      </c>
      <c r="I760" s="275" t="s">
        <v>3231</v>
      </c>
      <c r="J760" s="274" t="s">
        <v>4145</v>
      </c>
      <c r="K760" s="275" t="s">
        <v>3223</v>
      </c>
      <c r="L760" s="64" t="s">
        <v>4144</v>
      </c>
      <c r="M760" s="85">
        <f t="shared" ref="M760" si="250">M759</f>
        <v>2</v>
      </c>
      <c r="N760" s="15">
        <f t="shared" si="246"/>
        <v>0.99</v>
      </c>
      <c r="O760" s="78">
        <f t="shared" si="247"/>
        <v>0</v>
      </c>
      <c r="P760" s="78">
        <f t="shared" si="249"/>
        <v>0.79200000000000004</v>
      </c>
      <c r="Q760" s="153">
        <f t="shared" si="248"/>
        <v>8.0000000000000071E-3</v>
      </c>
      <c r="R760" s="257"/>
    </row>
    <row r="761" spans="2:18" s="3" customFormat="1" ht="27.75" customHeight="1">
      <c r="B761" s="236"/>
      <c r="C761" s="241"/>
      <c r="D761" s="20"/>
      <c r="E761" s="21"/>
      <c r="F761" s="31"/>
      <c r="G761" s="90" t="s">
        <v>14</v>
      </c>
      <c r="H761" s="172">
        <v>0.2</v>
      </c>
      <c r="I761" s="91" t="s">
        <v>15</v>
      </c>
      <c r="J761" s="92" t="s">
        <v>210</v>
      </c>
      <c r="K761" s="91" t="s">
        <v>18</v>
      </c>
      <c r="L761" s="173" t="s">
        <v>21</v>
      </c>
      <c r="M761" s="93">
        <f>M759</f>
        <v>2</v>
      </c>
      <c r="N761" s="172">
        <f t="shared" si="246"/>
        <v>0</v>
      </c>
      <c r="O761" s="174">
        <f t="shared" si="247"/>
        <v>0.4</v>
      </c>
      <c r="P761" s="174">
        <f t="shared" si="249"/>
        <v>0</v>
      </c>
      <c r="Q761" s="175">
        <f t="shared" si="248"/>
        <v>0</v>
      </c>
      <c r="R761" s="257"/>
    </row>
    <row r="762" spans="2:18" s="3" customFormat="1" ht="27.95" customHeight="1">
      <c r="B762" s="236"/>
      <c r="C762" s="241"/>
      <c r="D762" s="17" t="s">
        <v>4141</v>
      </c>
      <c r="E762" s="18" t="s">
        <v>3376</v>
      </c>
      <c r="F762" s="19" t="s">
        <v>4152</v>
      </c>
      <c r="G762" s="14" t="s">
        <v>12</v>
      </c>
      <c r="H762" s="15">
        <v>0.8</v>
      </c>
      <c r="I762" s="275" t="s">
        <v>2983</v>
      </c>
      <c r="J762" s="274" t="s">
        <v>210</v>
      </c>
      <c r="K762" s="275" t="s">
        <v>3227</v>
      </c>
      <c r="L762" s="276" t="s">
        <v>2794</v>
      </c>
      <c r="M762" s="85">
        <v>0.2</v>
      </c>
      <c r="N762" s="15">
        <f t="shared" si="246"/>
        <v>0</v>
      </c>
      <c r="O762" s="78">
        <f t="shared" si="247"/>
        <v>0.16000000000000003</v>
      </c>
      <c r="P762" s="78">
        <f t="shared" si="249"/>
        <v>0</v>
      </c>
      <c r="Q762" s="153">
        <f t="shared" si="248"/>
        <v>0</v>
      </c>
      <c r="R762" s="257"/>
    </row>
    <row r="763" spans="2:18" s="3" customFormat="1" ht="27.95" customHeight="1">
      <c r="B763" s="236"/>
      <c r="C763" s="241"/>
      <c r="D763" s="20"/>
      <c r="E763" s="21"/>
      <c r="F763" s="31"/>
      <c r="G763" s="14" t="s">
        <v>13</v>
      </c>
      <c r="H763" s="15">
        <v>0.1</v>
      </c>
      <c r="I763" s="275" t="s">
        <v>3231</v>
      </c>
      <c r="J763" s="274" t="s">
        <v>4145</v>
      </c>
      <c r="K763" s="275" t="s">
        <v>3223</v>
      </c>
      <c r="L763" s="64" t="s">
        <v>4144</v>
      </c>
      <c r="M763" s="85">
        <f t="shared" ref="M763:M764" si="251">M762</f>
        <v>0.2</v>
      </c>
      <c r="N763" s="15">
        <f t="shared" si="246"/>
        <v>0.99</v>
      </c>
      <c r="O763" s="78">
        <f t="shared" si="247"/>
        <v>0</v>
      </c>
      <c r="P763" s="78">
        <f>IF(I763="Dangerous",M763*H763*N763,0)</f>
        <v>1.9800000000000005E-2</v>
      </c>
      <c r="Q763" s="153">
        <f t="shared" si="248"/>
        <v>2.0000000000000023E-4</v>
      </c>
      <c r="R763" s="257"/>
    </row>
    <row r="764" spans="2:18" s="3" customFormat="1" ht="27.95" customHeight="1">
      <c r="B764" s="236"/>
      <c r="C764" s="241"/>
      <c r="D764" s="20"/>
      <c r="E764" s="21"/>
      <c r="F764" s="31"/>
      <c r="G764" s="14" t="s">
        <v>14</v>
      </c>
      <c r="H764" s="15">
        <v>0.1</v>
      </c>
      <c r="I764" s="275" t="s">
        <v>3226</v>
      </c>
      <c r="J764" s="274" t="s">
        <v>210</v>
      </c>
      <c r="K764" s="275" t="s">
        <v>18</v>
      </c>
      <c r="L764" s="276" t="s">
        <v>21</v>
      </c>
      <c r="M764" s="85">
        <f t="shared" si="251"/>
        <v>0.2</v>
      </c>
      <c r="N764" s="15">
        <f t="shared" si="246"/>
        <v>0</v>
      </c>
      <c r="O764" s="78">
        <f t="shared" si="247"/>
        <v>2.0000000000000004E-2</v>
      </c>
      <c r="P764" s="78">
        <f t="shared" ref="P764:P769" si="252">IF(I764="Dangerous",M764*H764*N764,0)</f>
        <v>0</v>
      </c>
      <c r="Q764" s="153">
        <f t="shared" si="248"/>
        <v>0</v>
      </c>
      <c r="R764" s="257"/>
    </row>
    <row r="765" spans="2:18" s="3" customFormat="1" ht="27.95" customHeight="1">
      <c r="B765" s="279"/>
      <c r="C765" s="241"/>
      <c r="D765" s="17" t="s">
        <v>4142</v>
      </c>
      <c r="E765" s="18" t="s">
        <v>1240</v>
      </c>
      <c r="F765" s="19" t="s">
        <v>1295</v>
      </c>
      <c r="G765" s="168" t="s">
        <v>1326</v>
      </c>
      <c r="H765" s="164">
        <v>0.3</v>
      </c>
      <c r="I765" s="275" t="s">
        <v>3231</v>
      </c>
      <c r="J765" s="274" t="s">
        <v>4146</v>
      </c>
      <c r="K765" s="275" t="s">
        <v>3223</v>
      </c>
      <c r="L765" s="64" t="s">
        <v>4144</v>
      </c>
      <c r="M765" s="85">
        <v>15</v>
      </c>
      <c r="N765" s="15">
        <f>IF(K765="Detected", 0.6,0)</f>
        <v>0.6</v>
      </c>
      <c r="O765" s="78">
        <f t="shared" si="247"/>
        <v>0</v>
      </c>
      <c r="P765" s="78">
        <f t="shared" si="252"/>
        <v>2.6999999999999997</v>
      </c>
      <c r="Q765" s="153">
        <f t="shared" si="248"/>
        <v>1.8</v>
      </c>
      <c r="R765" s="257"/>
    </row>
    <row r="766" spans="2:18" s="3" customFormat="1" ht="27.95" customHeight="1">
      <c r="B766" s="279"/>
      <c r="C766" s="241"/>
      <c r="D766" s="21"/>
      <c r="E766" s="21"/>
      <c r="F766" s="21"/>
      <c r="G766" s="168" t="s">
        <v>1327</v>
      </c>
      <c r="H766" s="164">
        <v>0.3</v>
      </c>
      <c r="I766" s="161" t="s">
        <v>25</v>
      </c>
      <c r="J766" s="11" t="s">
        <v>4147</v>
      </c>
      <c r="K766" s="161" t="s">
        <v>28</v>
      </c>
      <c r="L766" s="64" t="s">
        <v>4144</v>
      </c>
      <c r="M766" s="85">
        <f>M765</f>
        <v>15</v>
      </c>
      <c r="N766" s="15">
        <f>IF(K766="Detected", 0.6,0)</f>
        <v>0.6</v>
      </c>
      <c r="O766" s="78">
        <f t="shared" si="247"/>
        <v>0</v>
      </c>
      <c r="P766" s="78">
        <f t="shared" si="252"/>
        <v>2.6999999999999997</v>
      </c>
      <c r="Q766" s="153">
        <f t="shared" si="248"/>
        <v>1.8</v>
      </c>
      <c r="R766" s="257"/>
    </row>
    <row r="767" spans="2:18" s="3" customFormat="1" ht="27.95" customHeight="1">
      <c r="B767" s="279"/>
      <c r="C767" s="241"/>
      <c r="D767" s="21"/>
      <c r="E767" s="21"/>
      <c r="F767" s="21"/>
      <c r="G767" s="168" t="s">
        <v>1328</v>
      </c>
      <c r="H767" s="164">
        <v>0.3</v>
      </c>
      <c r="I767" s="165" t="s">
        <v>25</v>
      </c>
      <c r="J767" s="11" t="s">
        <v>4147</v>
      </c>
      <c r="K767" s="161" t="s">
        <v>28</v>
      </c>
      <c r="L767" s="64" t="s">
        <v>4144</v>
      </c>
      <c r="M767" s="85">
        <f>M766</f>
        <v>15</v>
      </c>
      <c r="N767" s="15">
        <f t="shared" ref="N767:N768" si="253">IF(K767="Detected", 0.6,0)</f>
        <v>0.6</v>
      </c>
      <c r="O767" s="78">
        <f t="shared" si="247"/>
        <v>0</v>
      </c>
      <c r="P767" s="78">
        <f t="shared" si="252"/>
        <v>2.6999999999999997</v>
      </c>
      <c r="Q767" s="153">
        <f t="shared" si="248"/>
        <v>1.8</v>
      </c>
      <c r="R767" s="257"/>
    </row>
    <row r="768" spans="2:18" s="3" customFormat="1" ht="39.950000000000003" customHeight="1">
      <c r="B768" s="279"/>
      <c r="C768" s="241"/>
      <c r="D768" s="22"/>
      <c r="E768" s="23"/>
      <c r="F768" s="23"/>
      <c r="G768" s="168" t="s">
        <v>1329</v>
      </c>
      <c r="H768" s="164">
        <v>0.1</v>
      </c>
      <c r="I768" s="165" t="s">
        <v>25</v>
      </c>
      <c r="J768" s="11" t="s">
        <v>4147</v>
      </c>
      <c r="K768" s="165" t="s">
        <v>28</v>
      </c>
      <c r="L768" s="64" t="s">
        <v>4144</v>
      </c>
      <c r="M768" s="93">
        <f>M767</f>
        <v>15</v>
      </c>
      <c r="N768" s="15">
        <f t="shared" si="253"/>
        <v>0.6</v>
      </c>
      <c r="O768" s="78">
        <f t="shared" si="247"/>
        <v>0</v>
      </c>
      <c r="P768" s="78">
        <f t="shared" si="252"/>
        <v>0.89999999999999991</v>
      </c>
      <c r="Q768" s="153">
        <f t="shared" si="248"/>
        <v>0.60000000000000009</v>
      </c>
      <c r="R768" s="257"/>
    </row>
    <row r="769" spans="2:18" s="3" customFormat="1" ht="27.95" customHeight="1">
      <c r="B769" s="236"/>
      <c r="C769" s="241"/>
      <c r="D769" s="17" t="s">
        <v>4143</v>
      </c>
      <c r="E769" s="18" t="s">
        <v>3376</v>
      </c>
      <c r="F769" s="19" t="s">
        <v>2753</v>
      </c>
      <c r="G769" s="14" t="s">
        <v>12</v>
      </c>
      <c r="H769" s="15">
        <v>0.8</v>
      </c>
      <c r="I769" s="275" t="s">
        <v>3383</v>
      </c>
      <c r="J769" s="274" t="s">
        <v>4148</v>
      </c>
      <c r="K769" s="275" t="s">
        <v>3223</v>
      </c>
      <c r="L769" s="64" t="s">
        <v>4144</v>
      </c>
      <c r="M769" s="85">
        <v>0.2</v>
      </c>
      <c r="N769" s="15">
        <f t="shared" ref="N769:N780" si="254">IF(K769="Detected", 0.99,0)</f>
        <v>0.99</v>
      </c>
      <c r="O769" s="78">
        <f t="shared" ref="O769:O780" si="255">IF(I769="Safe", M769*H769,0)</f>
        <v>0</v>
      </c>
      <c r="P769" s="78">
        <f t="shared" si="252"/>
        <v>0.15840000000000004</v>
      </c>
      <c r="Q769" s="153">
        <f t="shared" ref="Q769:Q780" si="256">IF(P769=0,0,M769*H769*(1-N769))</f>
        <v>1.6000000000000018E-3</v>
      </c>
      <c r="R769" s="257"/>
    </row>
    <row r="770" spans="2:18" s="3" customFormat="1" ht="27.95" customHeight="1">
      <c r="B770" s="236"/>
      <c r="C770" s="241"/>
      <c r="D770" s="20"/>
      <c r="E770" s="21"/>
      <c r="F770" s="31"/>
      <c r="G770" s="14" t="s">
        <v>13</v>
      </c>
      <c r="H770" s="15">
        <v>0.1</v>
      </c>
      <c r="I770" s="275" t="s">
        <v>3383</v>
      </c>
      <c r="J770" s="274" t="s">
        <v>4145</v>
      </c>
      <c r="K770" s="275" t="s">
        <v>3223</v>
      </c>
      <c r="L770" s="64" t="s">
        <v>4144</v>
      </c>
      <c r="M770" s="85">
        <f t="shared" ref="M770:M771" si="257">M769</f>
        <v>0.2</v>
      </c>
      <c r="N770" s="15">
        <f t="shared" si="254"/>
        <v>0.99</v>
      </c>
      <c r="O770" s="78">
        <f t="shared" si="255"/>
        <v>0</v>
      </c>
      <c r="P770" s="78">
        <f>IF(I770="Dangerous",M770*H770*N770,0)</f>
        <v>1.9800000000000005E-2</v>
      </c>
      <c r="Q770" s="153">
        <f t="shared" si="256"/>
        <v>2.0000000000000023E-4</v>
      </c>
      <c r="R770" s="257"/>
    </row>
    <row r="771" spans="2:18" s="3" customFormat="1" ht="27.95" customHeight="1">
      <c r="B771" s="236"/>
      <c r="C771" s="241"/>
      <c r="D771" s="20"/>
      <c r="E771" s="21"/>
      <c r="F771" s="31"/>
      <c r="G771" s="14" t="s">
        <v>14</v>
      </c>
      <c r="H771" s="15">
        <v>0.1</v>
      </c>
      <c r="I771" s="275" t="s">
        <v>3226</v>
      </c>
      <c r="J771" s="274" t="s">
        <v>210</v>
      </c>
      <c r="K771" s="275" t="s">
        <v>18</v>
      </c>
      <c r="L771" s="276" t="s">
        <v>21</v>
      </c>
      <c r="M771" s="85">
        <f t="shared" si="257"/>
        <v>0.2</v>
      </c>
      <c r="N771" s="15">
        <f t="shared" si="254"/>
        <v>0</v>
      </c>
      <c r="O771" s="78">
        <f t="shared" si="255"/>
        <v>2.0000000000000004E-2</v>
      </c>
      <c r="P771" s="78">
        <f t="shared" ref="P771:P772" si="258">IF(I771="Dangerous",M771*H771*N771,0)</f>
        <v>0</v>
      </c>
      <c r="Q771" s="153">
        <f t="shared" si="256"/>
        <v>0</v>
      </c>
      <c r="R771" s="257"/>
    </row>
    <row r="772" spans="2:18" s="3" customFormat="1" ht="27.95" customHeight="1">
      <c r="B772" s="236"/>
      <c r="C772" s="241"/>
      <c r="D772" s="17" t="s">
        <v>4149</v>
      </c>
      <c r="E772" s="18" t="s">
        <v>3376</v>
      </c>
      <c r="F772" s="19" t="s">
        <v>4139</v>
      </c>
      <c r="G772" s="14" t="s">
        <v>12</v>
      </c>
      <c r="H772" s="15">
        <v>0.8</v>
      </c>
      <c r="I772" s="275" t="s">
        <v>3231</v>
      </c>
      <c r="J772" s="274" t="s">
        <v>4154</v>
      </c>
      <c r="K772" s="275" t="s">
        <v>3223</v>
      </c>
      <c r="L772" s="64" t="s">
        <v>4144</v>
      </c>
      <c r="M772" s="85">
        <v>0.2</v>
      </c>
      <c r="N772" s="15">
        <f t="shared" si="254"/>
        <v>0.99</v>
      </c>
      <c r="O772" s="78">
        <f t="shared" si="255"/>
        <v>0</v>
      </c>
      <c r="P772" s="78">
        <f t="shared" si="258"/>
        <v>0.15840000000000004</v>
      </c>
      <c r="Q772" s="153">
        <f t="shared" si="256"/>
        <v>1.6000000000000018E-3</v>
      </c>
      <c r="R772" s="257"/>
    </row>
    <row r="773" spans="2:18" s="3" customFormat="1" ht="27.95" customHeight="1">
      <c r="B773" s="236"/>
      <c r="C773" s="241"/>
      <c r="D773" s="20"/>
      <c r="E773" s="21"/>
      <c r="F773" s="31"/>
      <c r="G773" s="14" t="s">
        <v>13</v>
      </c>
      <c r="H773" s="15">
        <v>0.1</v>
      </c>
      <c r="I773" s="275" t="s">
        <v>2780</v>
      </c>
      <c r="J773" s="274" t="s">
        <v>210</v>
      </c>
      <c r="K773" s="275" t="s">
        <v>18</v>
      </c>
      <c r="L773" s="276" t="s">
        <v>21</v>
      </c>
      <c r="M773" s="85">
        <f t="shared" ref="M773:M774" si="259">M772</f>
        <v>0.2</v>
      </c>
      <c r="N773" s="15">
        <f t="shared" si="254"/>
        <v>0</v>
      </c>
      <c r="O773" s="78">
        <f t="shared" si="255"/>
        <v>2.0000000000000004E-2</v>
      </c>
      <c r="P773" s="78">
        <f>IF(I773="Dangerous",M773*H773*N773,0)</f>
        <v>0</v>
      </c>
      <c r="Q773" s="153">
        <f t="shared" si="256"/>
        <v>0</v>
      </c>
      <c r="R773" s="257"/>
    </row>
    <row r="774" spans="2:18" s="3" customFormat="1" ht="27.95" customHeight="1">
      <c r="B774" s="236"/>
      <c r="C774" s="241"/>
      <c r="D774" s="20"/>
      <c r="E774" s="21"/>
      <c r="F774" s="31"/>
      <c r="G774" s="14" t="s">
        <v>14</v>
      </c>
      <c r="H774" s="15">
        <v>0.1</v>
      </c>
      <c r="I774" s="275" t="s">
        <v>3226</v>
      </c>
      <c r="J774" s="274" t="s">
        <v>210</v>
      </c>
      <c r="K774" s="275" t="s">
        <v>18</v>
      </c>
      <c r="L774" s="276" t="s">
        <v>21</v>
      </c>
      <c r="M774" s="85">
        <f t="shared" si="259"/>
        <v>0.2</v>
      </c>
      <c r="N774" s="15">
        <f t="shared" si="254"/>
        <v>0</v>
      </c>
      <c r="O774" s="78">
        <f t="shared" si="255"/>
        <v>2.0000000000000004E-2</v>
      </c>
      <c r="P774" s="78">
        <f t="shared" ref="P774:P778" si="260">IF(I774="Dangerous",M774*H774*N774,0)</f>
        <v>0</v>
      </c>
      <c r="Q774" s="153">
        <f t="shared" si="256"/>
        <v>0</v>
      </c>
      <c r="R774" s="257"/>
    </row>
    <row r="775" spans="2:18" s="3" customFormat="1" ht="27.75" customHeight="1">
      <c r="B775" s="236"/>
      <c r="C775" s="241"/>
      <c r="D775" s="17" t="s">
        <v>4150</v>
      </c>
      <c r="E775" s="18" t="s">
        <v>22</v>
      </c>
      <c r="F775" s="19" t="s">
        <v>3693</v>
      </c>
      <c r="G775" s="14" t="s">
        <v>12</v>
      </c>
      <c r="H775" s="15">
        <v>0.4</v>
      </c>
      <c r="I775" s="16" t="s">
        <v>15</v>
      </c>
      <c r="J775" s="12" t="s">
        <v>210</v>
      </c>
      <c r="K775" s="16" t="s">
        <v>18</v>
      </c>
      <c r="L775" s="65" t="s">
        <v>21</v>
      </c>
      <c r="M775" s="85">
        <v>2</v>
      </c>
      <c r="N775" s="15">
        <f t="shared" si="254"/>
        <v>0</v>
      </c>
      <c r="O775" s="78">
        <f t="shared" si="255"/>
        <v>0.8</v>
      </c>
      <c r="P775" s="78">
        <f t="shared" si="260"/>
        <v>0</v>
      </c>
      <c r="Q775" s="81">
        <f t="shared" si="256"/>
        <v>0</v>
      </c>
      <c r="R775" s="257"/>
    </row>
    <row r="776" spans="2:18" s="3" customFormat="1" ht="27.75" customHeight="1">
      <c r="B776" s="236"/>
      <c r="C776" s="241"/>
      <c r="D776" s="20"/>
      <c r="E776" s="21"/>
      <c r="F776" s="31"/>
      <c r="G776" s="14" t="s">
        <v>13</v>
      </c>
      <c r="H776" s="15">
        <v>0.4</v>
      </c>
      <c r="I776" s="275" t="s">
        <v>3231</v>
      </c>
      <c r="J776" s="274" t="s">
        <v>4154</v>
      </c>
      <c r="K776" s="275" t="s">
        <v>3223</v>
      </c>
      <c r="L776" s="64" t="s">
        <v>4144</v>
      </c>
      <c r="M776" s="85">
        <f t="shared" ref="M776" si="261">M775</f>
        <v>2</v>
      </c>
      <c r="N776" s="15">
        <f t="shared" si="254"/>
        <v>0.99</v>
      </c>
      <c r="O776" s="78">
        <f t="shared" si="255"/>
        <v>0</v>
      </c>
      <c r="P776" s="78">
        <f t="shared" si="260"/>
        <v>0.79200000000000004</v>
      </c>
      <c r="Q776" s="153">
        <f t="shared" si="256"/>
        <v>8.0000000000000071E-3</v>
      </c>
      <c r="R776" s="257"/>
    </row>
    <row r="777" spans="2:18" s="3" customFormat="1" ht="27.75" customHeight="1">
      <c r="B777" s="236"/>
      <c r="C777" s="241"/>
      <c r="D777" s="20"/>
      <c r="E777" s="21"/>
      <c r="F777" s="31"/>
      <c r="G777" s="90" t="s">
        <v>14</v>
      </c>
      <c r="H777" s="172">
        <v>0.2</v>
      </c>
      <c r="I777" s="91" t="s">
        <v>15</v>
      </c>
      <c r="J777" s="92" t="s">
        <v>210</v>
      </c>
      <c r="K777" s="91" t="s">
        <v>18</v>
      </c>
      <c r="L777" s="173" t="s">
        <v>21</v>
      </c>
      <c r="M777" s="93">
        <f>M775</f>
        <v>2</v>
      </c>
      <c r="N777" s="172">
        <f t="shared" si="254"/>
        <v>0</v>
      </c>
      <c r="O777" s="174">
        <f t="shared" si="255"/>
        <v>0.4</v>
      </c>
      <c r="P777" s="174">
        <f t="shared" si="260"/>
        <v>0</v>
      </c>
      <c r="Q777" s="175">
        <f t="shared" si="256"/>
        <v>0</v>
      </c>
      <c r="R777" s="257"/>
    </row>
    <row r="778" spans="2:18" s="3" customFormat="1" ht="27.95" customHeight="1">
      <c r="B778" s="236"/>
      <c r="C778" s="241"/>
      <c r="D778" s="17" t="s">
        <v>4151</v>
      </c>
      <c r="E778" s="18" t="s">
        <v>3376</v>
      </c>
      <c r="F778" s="19" t="s">
        <v>1297</v>
      </c>
      <c r="G778" s="14" t="s">
        <v>12</v>
      </c>
      <c r="H778" s="15">
        <v>0.8</v>
      </c>
      <c r="I778" s="275" t="s">
        <v>2983</v>
      </c>
      <c r="J778" s="274" t="s">
        <v>210</v>
      </c>
      <c r="K778" s="275" t="s">
        <v>3227</v>
      </c>
      <c r="L778" s="276" t="s">
        <v>2794</v>
      </c>
      <c r="M778" s="85">
        <v>0.2</v>
      </c>
      <c r="N778" s="15">
        <f t="shared" si="254"/>
        <v>0</v>
      </c>
      <c r="O778" s="78">
        <f t="shared" si="255"/>
        <v>0.16000000000000003</v>
      </c>
      <c r="P778" s="78">
        <f t="shared" si="260"/>
        <v>0</v>
      </c>
      <c r="Q778" s="153">
        <f t="shared" si="256"/>
        <v>0</v>
      </c>
      <c r="R778" s="257"/>
    </row>
    <row r="779" spans="2:18" s="3" customFormat="1" ht="27.95" customHeight="1">
      <c r="B779" s="236"/>
      <c r="C779" s="241"/>
      <c r="D779" s="20"/>
      <c r="E779" s="21"/>
      <c r="F779" s="31"/>
      <c r="G779" s="14" t="s">
        <v>13</v>
      </c>
      <c r="H779" s="15">
        <v>0.1</v>
      </c>
      <c r="I779" s="275" t="s">
        <v>3231</v>
      </c>
      <c r="J779" s="274" t="s">
        <v>4155</v>
      </c>
      <c r="K779" s="275" t="s">
        <v>3223</v>
      </c>
      <c r="L779" s="64" t="s">
        <v>4144</v>
      </c>
      <c r="M779" s="85">
        <f t="shared" ref="M779:M780" si="262">M778</f>
        <v>0.2</v>
      </c>
      <c r="N779" s="15">
        <f t="shared" si="254"/>
        <v>0.99</v>
      </c>
      <c r="O779" s="78">
        <f t="shared" si="255"/>
        <v>0</v>
      </c>
      <c r="P779" s="78">
        <f>IF(I779="Dangerous",M779*H779*N779,0)</f>
        <v>1.9800000000000005E-2</v>
      </c>
      <c r="Q779" s="153">
        <f t="shared" si="256"/>
        <v>2.0000000000000023E-4</v>
      </c>
      <c r="R779" s="257"/>
    </row>
    <row r="780" spans="2:18" s="3" customFormat="1" ht="27.95" customHeight="1">
      <c r="B780" s="236"/>
      <c r="C780" s="241"/>
      <c r="D780" s="20"/>
      <c r="E780" s="21"/>
      <c r="F780" s="31"/>
      <c r="G780" s="14" t="s">
        <v>14</v>
      </c>
      <c r="H780" s="15">
        <v>0.1</v>
      </c>
      <c r="I780" s="275" t="s">
        <v>3226</v>
      </c>
      <c r="J780" s="274" t="s">
        <v>210</v>
      </c>
      <c r="K780" s="275" t="s">
        <v>18</v>
      </c>
      <c r="L780" s="276" t="s">
        <v>21</v>
      </c>
      <c r="M780" s="85">
        <f t="shared" si="262"/>
        <v>0.2</v>
      </c>
      <c r="N780" s="15">
        <f t="shared" si="254"/>
        <v>0</v>
      </c>
      <c r="O780" s="78">
        <f t="shared" si="255"/>
        <v>2.0000000000000004E-2</v>
      </c>
      <c r="P780" s="78">
        <f t="shared" ref="P780:P781" si="263">IF(I780="Dangerous",M780*H780*N780,0)</f>
        <v>0</v>
      </c>
      <c r="Q780" s="153">
        <f t="shared" si="256"/>
        <v>0</v>
      </c>
      <c r="R780" s="257"/>
    </row>
    <row r="781" spans="2:18" s="3" customFormat="1" ht="27.95" customHeight="1">
      <c r="B781" s="236"/>
      <c r="C781" s="241"/>
      <c r="D781" s="17" t="s">
        <v>4153</v>
      </c>
      <c r="E781" s="18" t="s">
        <v>3376</v>
      </c>
      <c r="F781" s="19" t="s">
        <v>2753</v>
      </c>
      <c r="G781" s="14" t="s">
        <v>12</v>
      </c>
      <c r="H781" s="15">
        <v>0.8</v>
      </c>
      <c r="I781" s="275" t="s">
        <v>3383</v>
      </c>
      <c r="J781" s="274" t="s">
        <v>4156</v>
      </c>
      <c r="K781" s="275" t="s">
        <v>3223</v>
      </c>
      <c r="L781" s="64" t="s">
        <v>4144</v>
      </c>
      <c r="M781" s="85">
        <v>0.2</v>
      </c>
      <c r="N781" s="15">
        <f t="shared" ref="N781:N792" si="264">IF(K781="Detected", 0.99,0)</f>
        <v>0.99</v>
      </c>
      <c r="O781" s="78">
        <f t="shared" ref="O781:O792" si="265">IF(I781="Safe", M781*H781,0)</f>
        <v>0</v>
      </c>
      <c r="P781" s="78">
        <f t="shared" si="263"/>
        <v>0.15840000000000004</v>
      </c>
      <c r="Q781" s="153">
        <f t="shared" ref="Q781:Q792" si="266">IF(P781=0,0,M781*H781*(1-N781))</f>
        <v>1.6000000000000018E-3</v>
      </c>
      <c r="R781" s="257"/>
    </row>
    <row r="782" spans="2:18" s="3" customFormat="1" ht="27.95" customHeight="1">
      <c r="B782" s="236"/>
      <c r="C782" s="241"/>
      <c r="D782" s="20"/>
      <c r="E782" s="21"/>
      <c r="F782" s="31"/>
      <c r="G782" s="14" t="s">
        <v>13</v>
      </c>
      <c r="H782" s="15">
        <v>0.1</v>
      </c>
      <c r="I782" s="275" t="s">
        <v>3383</v>
      </c>
      <c r="J782" s="274" t="s">
        <v>4157</v>
      </c>
      <c r="K782" s="275" t="s">
        <v>3223</v>
      </c>
      <c r="L782" s="64" t="s">
        <v>4144</v>
      </c>
      <c r="M782" s="85">
        <f t="shared" ref="M782:M783" si="267">M781</f>
        <v>0.2</v>
      </c>
      <c r="N782" s="15">
        <f t="shared" si="264"/>
        <v>0.99</v>
      </c>
      <c r="O782" s="78">
        <f t="shared" si="265"/>
        <v>0</v>
      </c>
      <c r="P782" s="78">
        <f>IF(I782="Dangerous",M782*H782*N782,0)</f>
        <v>1.9800000000000005E-2</v>
      </c>
      <c r="Q782" s="153">
        <f t="shared" si="266"/>
        <v>2.0000000000000023E-4</v>
      </c>
      <c r="R782" s="257"/>
    </row>
    <row r="783" spans="2:18" s="3" customFormat="1" ht="27.95" customHeight="1">
      <c r="B783" s="236"/>
      <c r="C783" s="241"/>
      <c r="D783" s="20"/>
      <c r="E783" s="21"/>
      <c r="F783" s="31"/>
      <c r="G783" s="14" t="s">
        <v>14</v>
      </c>
      <c r="H783" s="15">
        <v>0.1</v>
      </c>
      <c r="I783" s="275" t="s">
        <v>3226</v>
      </c>
      <c r="J783" s="274" t="s">
        <v>210</v>
      </c>
      <c r="K783" s="275" t="s">
        <v>18</v>
      </c>
      <c r="L783" s="276" t="s">
        <v>21</v>
      </c>
      <c r="M783" s="85">
        <f t="shared" si="267"/>
        <v>0.2</v>
      </c>
      <c r="N783" s="15">
        <f t="shared" si="264"/>
        <v>0</v>
      </c>
      <c r="O783" s="78">
        <f t="shared" si="265"/>
        <v>2.0000000000000004E-2</v>
      </c>
      <c r="P783" s="78">
        <f t="shared" ref="P783:P784" si="268">IF(I783="Dangerous",M783*H783*N783,0)</f>
        <v>0</v>
      </c>
      <c r="Q783" s="153">
        <f t="shared" si="266"/>
        <v>0</v>
      </c>
      <c r="R783" s="257"/>
    </row>
    <row r="784" spans="2:18" s="3" customFormat="1" ht="27.95" customHeight="1">
      <c r="B784" s="236"/>
      <c r="C784" s="241"/>
      <c r="D784" s="17" t="s">
        <v>4158</v>
      </c>
      <c r="E784" s="18" t="s">
        <v>3376</v>
      </c>
      <c r="F784" s="19" t="s">
        <v>4139</v>
      </c>
      <c r="G784" s="14" t="s">
        <v>12</v>
      </c>
      <c r="H784" s="15">
        <v>0.8</v>
      </c>
      <c r="I784" s="275" t="s">
        <v>3231</v>
      </c>
      <c r="J784" s="274" t="s">
        <v>4162</v>
      </c>
      <c r="K784" s="275" t="s">
        <v>3223</v>
      </c>
      <c r="L784" s="64" t="s">
        <v>4144</v>
      </c>
      <c r="M784" s="85">
        <v>0.2</v>
      </c>
      <c r="N784" s="15">
        <f t="shared" si="264"/>
        <v>0.99</v>
      </c>
      <c r="O784" s="78">
        <f t="shared" si="265"/>
        <v>0</v>
      </c>
      <c r="P784" s="78">
        <f t="shared" si="268"/>
        <v>0.15840000000000004</v>
      </c>
      <c r="Q784" s="153">
        <f t="shared" si="266"/>
        <v>1.6000000000000018E-3</v>
      </c>
      <c r="R784" s="257"/>
    </row>
    <row r="785" spans="2:18" s="3" customFormat="1" ht="27.95" customHeight="1">
      <c r="B785" s="236"/>
      <c r="C785" s="241"/>
      <c r="D785" s="20"/>
      <c r="E785" s="21"/>
      <c r="F785" s="31"/>
      <c r="G785" s="14" t="s">
        <v>13</v>
      </c>
      <c r="H785" s="15">
        <v>0.1</v>
      </c>
      <c r="I785" s="275" t="s">
        <v>2780</v>
      </c>
      <c r="J785" s="274" t="s">
        <v>210</v>
      </c>
      <c r="K785" s="275" t="s">
        <v>18</v>
      </c>
      <c r="L785" s="276" t="s">
        <v>21</v>
      </c>
      <c r="M785" s="85">
        <f t="shared" ref="M785:M786" si="269">M784</f>
        <v>0.2</v>
      </c>
      <c r="N785" s="15">
        <f t="shared" si="264"/>
        <v>0</v>
      </c>
      <c r="O785" s="78">
        <f t="shared" si="265"/>
        <v>2.0000000000000004E-2</v>
      </c>
      <c r="P785" s="78">
        <f>IF(I785="Dangerous",M785*H785*N785,0)</f>
        <v>0</v>
      </c>
      <c r="Q785" s="153">
        <f t="shared" si="266"/>
        <v>0</v>
      </c>
      <c r="R785" s="257"/>
    </row>
    <row r="786" spans="2:18" s="3" customFormat="1" ht="27.95" customHeight="1">
      <c r="B786" s="236"/>
      <c r="C786" s="241"/>
      <c r="D786" s="20"/>
      <c r="E786" s="21"/>
      <c r="F786" s="31"/>
      <c r="G786" s="14" t="s">
        <v>14</v>
      </c>
      <c r="H786" s="15">
        <v>0.1</v>
      </c>
      <c r="I786" s="275" t="s">
        <v>3226</v>
      </c>
      <c r="J786" s="274" t="s">
        <v>210</v>
      </c>
      <c r="K786" s="275" t="s">
        <v>18</v>
      </c>
      <c r="L786" s="276" t="s">
        <v>21</v>
      </c>
      <c r="M786" s="85">
        <f t="shared" si="269"/>
        <v>0.2</v>
      </c>
      <c r="N786" s="15">
        <f t="shared" si="264"/>
        <v>0</v>
      </c>
      <c r="O786" s="78">
        <f t="shared" si="265"/>
        <v>2.0000000000000004E-2</v>
      </c>
      <c r="P786" s="78">
        <f t="shared" ref="P786:P790" si="270">IF(I786="Dangerous",M786*H786*N786,0)</f>
        <v>0</v>
      </c>
      <c r="Q786" s="153">
        <f t="shared" si="266"/>
        <v>0</v>
      </c>
      <c r="R786" s="257"/>
    </row>
    <row r="787" spans="2:18" s="3" customFormat="1" ht="27.75" customHeight="1">
      <c r="B787" s="236"/>
      <c r="C787" s="241"/>
      <c r="D787" s="17" t="s">
        <v>4159</v>
      </c>
      <c r="E787" s="18" t="s">
        <v>22</v>
      </c>
      <c r="F787" s="19" t="s">
        <v>3693</v>
      </c>
      <c r="G787" s="14" t="s">
        <v>12</v>
      </c>
      <c r="H787" s="15">
        <v>0.4</v>
      </c>
      <c r="I787" s="16" t="s">
        <v>15</v>
      </c>
      <c r="J787" s="12" t="s">
        <v>210</v>
      </c>
      <c r="K787" s="16" t="s">
        <v>18</v>
      </c>
      <c r="L787" s="65" t="s">
        <v>21</v>
      </c>
      <c r="M787" s="85">
        <v>2</v>
      </c>
      <c r="N787" s="15">
        <f t="shared" si="264"/>
        <v>0</v>
      </c>
      <c r="O787" s="78">
        <f t="shared" si="265"/>
        <v>0.8</v>
      </c>
      <c r="P787" s="78">
        <f t="shared" si="270"/>
        <v>0</v>
      </c>
      <c r="Q787" s="81">
        <f t="shared" si="266"/>
        <v>0</v>
      </c>
      <c r="R787" s="257"/>
    </row>
    <row r="788" spans="2:18" s="3" customFormat="1" ht="27.75" customHeight="1">
      <c r="B788" s="236"/>
      <c r="C788" s="241"/>
      <c r="D788" s="20"/>
      <c r="E788" s="21"/>
      <c r="F788" s="31"/>
      <c r="G788" s="14" t="s">
        <v>13</v>
      </c>
      <c r="H788" s="15">
        <v>0.4</v>
      </c>
      <c r="I788" s="275" t="s">
        <v>3231</v>
      </c>
      <c r="J788" s="274" t="s">
        <v>4162</v>
      </c>
      <c r="K788" s="275" t="s">
        <v>3223</v>
      </c>
      <c r="L788" s="64" t="s">
        <v>4144</v>
      </c>
      <c r="M788" s="85">
        <f t="shared" ref="M788" si="271">M787</f>
        <v>2</v>
      </c>
      <c r="N788" s="15">
        <f t="shared" si="264"/>
        <v>0.99</v>
      </c>
      <c r="O788" s="78">
        <f t="shared" si="265"/>
        <v>0</v>
      </c>
      <c r="P788" s="78">
        <f t="shared" si="270"/>
        <v>0.79200000000000004</v>
      </c>
      <c r="Q788" s="153">
        <f t="shared" si="266"/>
        <v>8.0000000000000071E-3</v>
      </c>
      <c r="R788" s="257"/>
    </row>
    <row r="789" spans="2:18" s="3" customFormat="1" ht="27.75" customHeight="1">
      <c r="B789" s="236"/>
      <c r="C789" s="241"/>
      <c r="D789" s="20"/>
      <c r="E789" s="21"/>
      <c r="F789" s="31"/>
      <c r="G789" s="90" t="s">
        <v>14</v>
      </c>
      <c r="H789" s="172">
        <v>0.2</v>
      </c>
      <c r="I789" s="91" t="s">
        <v>15</v>
      </c>
      <c r="J789" s="92" t="s">
        <v>210</v>
      </c>
      <c r="K789" s="91" t="s">
        <v>18</v>
      </c>
      <c r="L789" s="173" t="s">
        <v>21</v>
      </c>
      <c r="M789" s="93">
        <f>M787</f>
        <v>2</v>
      </c>
      <c r="N789" s="172">
        <f t="shared" si="264"/>
        <v>0</v>
      </c>
      <c r="O789" s="174">
        <f t="shared" si="265"/>
        <v>0.4</v>
      </c>
      <c r="P789" s="174">
        <f t="shared" si="270"/>
        <v>0</v>
      </c>
      <c r="Q789" s="175">
        <f t="shared" si="266"/>
        <v>0</v>
      </c>
      <c r="R789" s="257"/>
    </row>
    <row r="790" spans="2:18" s="3" customFormat="1" ht="27.95" customHeight="1">
      <c r="B790" s="236"/>
      <c r="C790" s="241"/>
      <c r="D790" s="17" t="s">
        <v>4160</v>
      </c>
      <c r="E790" s="18" t="s">
        <v>3376</v>
      </c>
      <c r="F790" s="19" t="s">
        <v>1297</v>
      </c>
      <c r="G790" s="14" t="s">
        <v>12</v>
      </c>
      <c r="H790" s="15">
        <v>0.8</v>
      </c>
      <c r="I790" s="275" t="s">
        <v>2983</v>
      </c>
      <c r="J790" s="274" t="s">
        <v>210</v>
      </c>
      <c r="K790" s="275" t="s">
        <v>3227</v>
      </c>
      <c r="L790" s="276" t="s">
        <v>2794</v>
      </c>
      <c r="M790" s="85">
        <v>0.2</v>
      </c>
      <c r="N790" s="15">
        <f t="shared" si="264"/>
        <v>0</v>
      </c>
      <c r="O790" s="78">
        <f t="shared" si="265"/>
        <v>0.16000000000000003</v>
      </c>
      <c r="P790" s="78">
        <f t="shared" si="270"/>
        <v>0</v>
      </c>
      <c r="Q790" s="153">
        <f t="shared" si="266"/>
        <v>0</v>
      </c>
      <c r="R790" s="257"/>
    </row>
    <row r="791" spans="2:18" s="3" customFormat="1" ht="27.95" customHeight="1">
      <c r="B791" s="236"/>
      <c r="C791" s="241"/>
      <c r="D791" s="20"/>
      <c r="E791" s="21"/>
      <c r="F791" s="31"/>
      <c r="G791" s="14" t="s">
        <v>13</v>
      </c>
      <c r="H791" s="15">
        <v>0.1</v>
      </c>
      <c r="I791" s="275" t="s">
        <v>3231</v>
      </c>
      <c r="J791" s="274" t="s">
        <v>4163</v>
      </c>
      <c r="K791" s="275" t="s">
        <v>3223</v>
      </c>
      <c r="L791" s="64" t="s">
        <v>4144</v>
      </c>
      <c r="M791" s="85">
        <f t="shared" ref="M791:M792" si="272">M790</f>
        <v>0.2</v>
      </c>
      <c r="N791" s="15">
        <f t="shared" si="264"/>
        <v>0.99</v>
      </c>
      <c r="O791" s="78">
        <f t="shared" si="265"/>
        <v>0</v>
      </c>
      <c r="P791" s="78">
        <f>IF(I791="Dangerous",M791*H791*N791,0)</f>
        <v>1.9800000000000005E-2</v>
      </c>
      <c r="Q791" s="153">
        <f t="shared" si="266"/>
        <v>2.0000000000000023E-4</v>
      </c>
      <c r="R791" s="257"/>
    </row>
    <row r="792" spans="2:18" s="3" customFormat="1" ht="27.95" customHeight="1">
      <c r="B792" s="236"/>
      <c r="C792" s="241"/>
      <c r="D792" s="20"/>
      <c r="E792" s="21"/>
      <c r="F792" s="31"/>
      <c r="G792" s="14" t="s">
        <v>14</v>
      </c>
      <c r="H792" s="15">
        <v>0.1</v>
      </c>
      <c r="I792" s="275" t="s">
        <v>3226</v>
      </c>
      <c r="J792" s="274" t="s">
        <v>210</v>
      </c>
      <c r="K792" s="275" t="s">
        <v>18</v>
      </c>
      <c r="L792" s="276" t="s">
        <v>21</v>
      </c>
      <c r="M792" s="85">
        <f t="shared" si="272"/>
        <v>0.2</v>
      </c>
      <c r="N792" s="15">
        <f t="shared" si="264"/>
        <v>0</v>
      </c>
      <c r="O792" s="78">
        <f t="shared" si="265"/>
        <v>2.0000000000000004E-2</v>
      </c>
      <c r="P792" s="78">
        <f t="shared" ref="P792:P793" si="273">IF(I792="Dangerous",M792*H792*N792,0)</f>
        <v>0</v>
      </c>
      <c r="Q792" s="153">
        <f t="shared" si="266"/>
        <v>0</v>
      </c>
      <c r="R792" s="257"/>
    </row>
    <row r="793" spans="2:18" s="3" customFormat="1" ht="27.95" customHeight="1">
      <c r="B793" s="236"/>
      <c r="C793" s="241"/>
      <c r="D793" s="17" t="s">
        <v>4161</v>
      </c>
      <c r="E793" s="18" t="s">
        <v>3376</v>
      </c>
      <c r="F793" s="19" t="s">
        <v>2753</v>
      </c>
      <c r="G793" s="14" t="s">
        <v>12</v>
      </c>
      <c r="H793" s="15">
        <v>0.8</v>
      </c>
      <c r="I793" s="275" t="s">
        <v>3383</v>
      </c>
      <c r="J793" s="274" t="s">
        <v>4164</v>
      </c>
      <c r="K793" s="275" t="s">
        <v>3223</v>
      </c>
      <c r="L793" s="64" t="s">
        <v>4144</v>
      </c>
      <c r="M793" s="85">
        <v>0.2</v>
      </c>
      <c r="N793" s="15">
        <f t="shared" ref="N793:N804" si="274">IF(K793="Detected", 0.99,0)</f>
        <v>0.99</v>
      </c>
      <c r="O793" s="78">
        <f t="shared" ref="O793:O804" si="275">IF(I793="Safe", M793*H793,0)</f>
        <v>0</v>
      </c>
      <c r="P793" s="78">
        <f t="shared" si="273"/>
        <v>0.15840000000000004</v>
      </c>
      <c r="Q793" s="153">
        <f t="shared" ref="Q793:Q804" si="276">IF(P793=0,0,M793*H793*(1-N793))</f>
        <v>1.6000000000000018E-3</v>
      </c>
      <c r="R793" s="257"/>
    </row>
    <row r="794" spans="2:18" s="3" customFormat="1" ht="27.95" customHeight="1">
      <c r="B794" s="236"/>
      <c r="C794" s="241"/>
      <c r="D794" s="20"/>
      <c r="E794" s="21"/>
      <c r="F794" s="31"/>
      <c r="G794" s="14" t="s">
        <v>13</v>
      </c>
      <c r="H794" s="15">
        <v>0.1</v>
      </c>
      <c r="I794" s="275" t="s">
        <v>3383</v>
      </c>
      <c r="J794" s="274" t="s">
        <v>4162</v>
      </c>
      <c r="K794" s="275" t="s">
        <v>3223</v>
      </c>
      <c r="L794" s="64" t="s">
        <v>4144</v>
      </c>
      <c r="M794" s="85">
        <f t="shared" ref="M794:M795" si="277">M793</f>
        <v>0.2</v>
      </c>
      <c r="N794" s="15">
        <f t="shared" si="274"/>
        <v>0.99</v>
      </c>
      <c r="O794" s="78">
        <f t="shared" si="275"/>
        <v>0</v>
      </c>
      <c r="P794" s="78">
        <f>IF(I794="Dangerous",M794*H794*N794,0)</f>
        <v>1.9800000000000005E-2</v>
      </c>
      <c r="Q794" s="153">
        <f t="shared" si="276"/>
        <v>2.0000000000000023E-4</v>
      </c>
      <c r="R794" s="257"/>
    </row>
    <row r="795" spans="2:18" s="3" customFormat="1" ht="27.95" customHeight="1">
      <c r="B795" s="236"/>
      <c r="C795" s="241"/>
      <c r="D795" s="20"/>
      <c r="E795" s="21"/>
      <c r="F795" s="31"/>
      <c r="G795" s="14" t="s">
        <v>14</v>
      </c>
      <c r="H795" s="15">
        <v>0.1</v>
      </c>
      <c r="I795" s="275" t="s">
        <v>3226</v>
      </c>
      <c r="J795" s="274" t="s">
        <v>210</v>
      </c>
      <c r="K795" s="275" t="s">
        <v>18</v>
      </c>
      <c r="L795" s="276" t="s">
        <v>21</v>
      </c>
      <c r="M795" s="85">
        <f t="shared" si="277"/>
        <v>0.2</v>
      </c>
      <c r="N795" s="15">
        <f t="shared" si="274"/>
        <v>0</v>
      </c>
      <c r="O795" s="78">
        <f t="shared" si="275"/>
        <v>2.0000000000000004E-2</v>
      </c>
      <c r="P795" s="78">
        <f t="shared" ref="P795:P796" si="278">IF(I795="Dangerous",M795*H795*N795,0)</f>
        <v>0</v>
      </c>
      <c r="Q795" s="153">
        <f t="shared" si="276"/>
        <v>0</v>
      </c>
      <c r="R795" s="257"/>
    </row>
    <row r="796" spans="2:18" s="3" customFormat="1" ht="27.95" customHeight="1">
      <c r="B796" s="236"/>
      <c r="C796" s="241"/>
      <c r="D796" s="17" t="s">
        <v>4165</v>
      </c>
      <c r="E796" s="18" t="s">
        <v>3376</v>
      </c>
      <c r="F796" s="19" t="s">
        <v>4139</v>
      </c>
      <c r="G796" s="14" t="s">
        <v>12</v>
      </c>
      <c r="H796" s="15">
        <v>0.8</v>
      </c>
      <c r="I796" s="275" t="s">
        <v>3231</v>
      </c>
      <c r="J796" s="274" t="s">
        <v>4169</v>
      </c>
      <c r="K796" s="275" t="s">
        <v>3223</v>
      </c>
      <c r="L796" s="64" t="s">
        <v>4144</v>
      </c>
      <c r="M796" s="85">
        <v>0.2</v>
      </c>
      <c r="N796" s="15">
        <f t="shared" si="274"/>
        <v>0.99</v>
      </c>
      <c r="O796" s="78">
        <f t="shared" si="275"/>
        <v>0</v>
      </c>
      <c r="P796" s="78">
        <f t="shared" si="278"/>
        <v>0.15840000000000004</v>
      </c>
      <c r="Q796" s="153">
        <f t="shared" si="276"/>
        <v>1.6000000000000018E-3</v>
      </c>
      <c r="R796" s="257"/>
    </row>
    <row r="797" spans="2:18" s="3" customFormat="1" ht="27.95" customHeight="1">
      <c r="B797" s="236"/>
      <c r="C797" s="241"/>
      <c r="D797" s="20"/>
      <c r="E797" s="21"/>
      <c r="F797" s="31"/>
      <c r="G797" s="14" t="s">
        <v>13</v>
      </c>
      <c r="H797" s="15">
        <v>0.1</v>
      </c>
      <c r="I797" s="275" t="s">
        <v>2780</v>
      </c>
      <c r="J797" s="274" t="s">
        <v>210</v>
      </c>
      <c r="K797" s="275" t="s">
        <v>18</v>
      </c>
      <c r="L797" s="276" t="s">
        <v>21</v>
      </c>
      <c r="M797" s="85">
        <f t="shared" ref="M797:M798" si="279">M796</f>
        <v>0.2</v>
      </c>
      <c r="N797" s="15">
        <f t="shared" si="274"/>
        <v>0</v>
      </c>
      <c r="O797" s="78">
        <f t="shared" si="275"/>
        <v>2.0000000000000004E-2</v>
      </c>
      <c r="P797" s="78">
        <f>IF(I797="Dangerous",M797*H797*N797,0)</f>
        <v>0</v>
      </c>
      <c r="Q797" s="153">
        <f t="shared" si="276"/>
        <v>0</v>
      </c>
      <c r="R797" s="257"/>
    </row>
    <row r="798" spans="2:18" s="3" customFormat="1" ht="27.95" customHeight="1">
      <c r="B798" s="236"/>
      <c r="C798" s="241"/>
      <c r="D798" s="20"/>
      <c r="E798" s="21"/>
      <c r="F798" s="31"/>
      <c r="G798" s="14" t="s">
        <v>14</v>
      </c>
      <c r="H798" s="15">
        <v>0.1</v>
      </c>
      <c r="I798" s="275" t="s">
        <v>3226</v>
      </c>
      <c r="J798" s="274" t="s">
        <v>210</v>
      </c>
      <c r="K798" s="275" t="s">
        <v>18</v>
      </c>
      <c r="L798" s="276" t="s">
        <v>21</v>
      </c>
      <c r="M798" s="85">
        <f t="shared" si="279"/>
        <v>0.2</v>
      </c>
      <c r="N798" s="15">
        <f t="shared" si="274"/>
        <v>0</v>
      </c>
      <c r="O798" s="78">
        <f t="shared" si="275"/>
        <v>2.0000000000000004E-2</v>
      </c>
      <c r="P798" s="78">
        <f t="shared" ref="P798:P802" si="280">IF(I798="Dangerous",M798*H798*N798,0)</f>
        <v>0</v>
      </c>
      <c r="Q798" s="153">
        <f t="shared" si="276"/>
        <v>0</v>
      </c>
      <c r="R798" s="257"/>
    </row>
    <row r="799" spans="2:18" s="3" customFormat="1" ht="27.75" customHeight="1">
      <c r="B799" s="236"/>
      <c r="C799" s="241"/>
      <c r="D799" s="17" t="s">
        <v>4166</v>
      </c>
      <c r="E799" s="18" t="s">
        <v>22</v>
      </c>
      <c r="F799" s="19" t="s">
        <v>3693</v>
      </c>
      <c r="G799" s="14" t="s">
        <v>12</v>
      </c>
      <c r="H799" s="15">
        <v>0.4</v>
      </c>
      <c r="I799" s="16" t="s">
        <v>15</v>
      </c>
      <c r="J799" s="12" t="s">
        <v>210</v>
      </c>
      <c r="K799" s="16" t="s">
        <v>18</v>
      </c>
      <c r="L799" s="65" t="s">
        <v>21</v>
      </c>
      <c r="M799" s="85">
        <v>2</v>
      </c>
      <c r="N799" s="15">
        <f t="shared" si="274"/>
        <v>0</v>
      </c>
      <c r="O799" s="78">
        <f t="shared" si="275"/>
        <v>0.8</v>
      </c>
      <c r="P799" s="78">
        <f t="shared" si="280"/>
        <v>0</v>
      </c>
      <c r="Q799" s="81">
        <f t="shared" si="276"/>
        <v>0</v>
      </c>
      <c r="R799" s="257"/>
    </row>
    <row r="800" spans="2:18" s="3" customFormat="1" ht="27.75" customHeight="1">
      <c r="B800" s="236"/>
      <c r="C800" s="241"/>
      <c r="D800" s="20"/>
      <c r="E800" s="21"/>
      <c r="F800" s="31"/>
      <c r="G800" s="14" t="s">
        <v>13</v>
      </c>
      <c r="H800" s="15">
        <v>0.4</v>
      </c>
      <c r="I800" s="275" t="s">
        <v>3231</v>
      </c>
      <c r="J800" s="274" t="s">
        <v>4169</v>
      </c>
      <c r="K800" s="275" t="s">
        <v>3223</v>
      </c>
      <c r="L800" s="64" t="s">
        <v>4144</v>
      </c>
      <c r="M800" s="85">
        <f t="shared" ref="M800" si="281">M799</f>
        <v>2</v>
      </c>
      <c r="N800" s="15">
        <f t="shared" si="274"/>
        <v>0.99</v>
      </c>
      <c r="O800" s="78">
        <f t="shared" si="275"/>
        <v>0</v>
      </c>
      <c r="P800" s="78">
        <f t="shared" si="280"/>
        <v>0.79200000000000004</v>
      </c>
      <c r="Q800" s="153">
        <f t="shared" si="276"/>
        <v>8.0000000000000071E-3</v>
      </c>
      <c r="R800" s="257"/>
    </row>
    <row r="801" spans="2:18" s="3" customFormat="1" ht="27.75" customHeight="1">
      <c r="B801" s="236"/>
      <c r="C801" s="241"/>
      <c r="D801" s="20"/>
      <c r="E801" s="21"/>
      <c r="F801" s="31"/>
      <c r="G801" s="90" t="s">
        <v>14</v>
      </c>
      <c r="H801" s="172">
        <v>0.2</v>
      </c>
      <c r="I801" s="91" t="s">
        <v>15</v>
      </c>
      <c r="J801" s="92" t="s">
        <v>210</v>
      </c>
      <c r="K801" s="91" t="s">
        <v>18</v>
      </c>
      <c r="L801" s="173" t="s">
        <v>21</v>
      </c>
      <c r="M801" s="93">
        <f>M799</f>
        <v>2</v>
      </c>
      <c r="N801" s="172">
        <f t="shared" si="274"/>
        <v>0</v>
      </c>
      <c r="O801" s="174">
        <f t="shared" si="275"/>
        <v>0.4</v>
      </c>
      <c r="P801" s="174">
        <f t="shared" si="280"/>
        <v>0</v>
      </c>
      <c r="Q801" s="175">
        <f t="shared" si="276"/>
        <v>0</v>
      </c>
      <c r="R801" s="113"/>
    </row>
    <row r="802" spans="2:18" s="3" customFormat="1" ht="27.95" customHeight="1">
      <c r="B802" s="236"/>
      <c r="C802" s="241"/>
      <c r="D802" s="17" t="s">
        <v>4167</v>
      </c>
      <c r="E802" s="18" t="s">
        <v>3376</v>
      </c>
      <c r="F802" s="19" t="s">
        <v>1297</v>
      </c>
      <c r="G802" s="14" t="s">
        <v>12</v>
      </c>
      <c r="H802" s="15">
        <v>0.8</v>
      </c>
      <c r="I802" s="275" t="s">
        <v>2983</v>
      </c>
      <c r="J802" s="274" t="s">
        <v>210</v>
      </c>
      <c r="K802" s="275" t="s">
        <v>3227</v>
      </c>
      <c r="L802" s="276" t="s">
        <v>2794</v>
      </c>
      <c r="M802" s="85">
        <v>0.2</v>
      </c>
      <c r="N802" s="15">
        <f t="shared" si="274"/>
        <v>0</v>
      </c>
      <c r="O802" s="78">
        <f t="shared" si="275"/>
        <v>0.16000000000000003</v>
      </c>
      <c r="P802" s="78">
        <f t="shared" si="280"/>
        <v>0</v>
      </c>
      <c r="Q802" s="153">
        <f t="shared" si="276"/>
        <v>0</v>
      </c>
      <c r="R802" s="257"/>
    </row>
    <row r="803" spans="2:18" s="3" customFormat="1" ht="27.95" customHeight="1">
      <c r="B803" s="236"/>
      <c r="C803" s="241"/>
      <c r="D803" s="20"/>
      <c r="E803" s="21"/>
      <c r="F803" s="31"/>
      <c r="G803" s="14" t="s">
        <v>13</v>
      </c>
      <c r="H803" s="15">
        <v>0.1</v>
      </c>
      <c r="I803" s="275" t="s">
        <v>3231</v>
      </c>
      <c r="J803" s="274" t="s">
        <v>4169</v>
      </c>
      <c r="K803" s="275" t="s">
        <v>3223</v>
      </c>
      <c r="L803" s="64" t="s">
        <v>4144</v>
      </c>
      <c r="M803" s="85">
        <f t="shared" ref="M803:M804" si="282">M802</f>
        <v>0.2</v>
      </c>
      <c r="N803" s="15">
        <f t="shared" si="274"/>
        <v>0.99</v>
      </c>
      <c r="O803" s="78">
        <f t="shared" si="275"/>
        <v>0</v>
      </c>
      <c r="P803" s="78">
        <f>IF(I803="Dangerous",M803*H803*N803,0)</f>
        <v>1.9800000000000005E-2</v>
      </c>
      <c r="Q803" s="153">
        <f t="shared" si="276"/>
        <v>2.0000000000000023E-4</v>
      </c>
      <c r="R803" s="257"/>
    </row>
    <row r="804" spans="2:18" s="3" customFormat="1" ht="27.95" customHeight="1">
      <c r="B804" s="236"/>
      <c r="C804" s="241"/>
      <c r="D804" s="20"/>
      <c r="E804" s="21"/>
      <c r="F804" s="31"/>
      <c r="G804" s="14" t="s">
        <v>14</v>
      </c>
      <c r="H804" s="15">
        <v>0.1</v>
      </c>
      <c r="I804" s="275" t="s">
        <v>3226</v>
      </c>
      <c r="J804" s="274" t="s">
        <v>210</v>
      </c>
      <c r="K804" s="275" t="s">
        <v>18</v>
      </c>
      <c r="L804" s="276" t="s">
        <v>21</v>
      </c>
      <c r="M804" s="85">
        <f t="shared" si="282"/>
        <v>0.2</v>
      </c>
      <c r="N804" s="15">
        <f t="shared" si="274"/>
        <v>0</v>
      </c>
      <c r="O804" s="78">
        <f t="shared" si="275"/>
        <v>2.0000000000000004E-2</v>
      </c>
      <c r="P804" s="78">
        <f t="shared" ref="P804:P805" si="283">IF(I804="Dangerous",M804*H804*N804,0)</f>
        <v>0</v>
      </c>
      <c r="Q804" s="153">
        <f t="shared" si="276"/>
        <v>0</v>
      </c>
      <c r="R804" s="257"/>
    </row>
    <row r="805" spans="2:18" s="3" customFormat="1" ht="27.95" customHeight="1">
      <c r="B805" s="236"/>
      <c r="C805" s="241"/>
      <c r="D805" s="17" t="s">
        <v>4168</v>
      </c>
      <c r="E805" s="18" t="s">
        <v>3376</v>
      </c>
      <c r="F805" s="19" t="s">
        <v>2753</v>
      </c>
      <c r="G805" s="14" t="s">
        <v>12</v>
      </c>
      <c r="H805" s="15">
        <v>0.8</v>
      </c>
      <c r="I805" s="275" t="s">
        <v>3383</v>
      </c>
      <c r="J805" s="274" t="s">
        <v>4170</v>
      </c>
      <c r="K805" s="275" t="s">
        <v>3223</v>
      </c>
      <c r="L805" s="64" t="s">
        <v>4144</v>
      </c>
      <c r="M805" s="85">
        <v>0.2</v>
      </c>
      <c r="N805" s="15">
        <f t="shared" ref="N805:N823" si="284">IF(K805="Detected", 0.99,0)</f>
        <v>0.99</v>
      </c>
      <c r="O805" s="78">
        <f t="shared" ref="O805:O823" si="285">IF(I805="Safe", M805*H805,0)</f>
        <v>0</v>
      </c>
      <c r="P805" s="78">
        <f t="shared" si="283"/>
        <v>0.15840000000000004</v>
      </c>
      <c r="Q805" s="153">
        <f t="shared" ref="Q805:Q823" si="286">IF(P805=0,0,M805*H805*(1-N805))</f>
        <v>1.6000000000000018E-3</v>
      </c>
      <c r="R805" s="257"/>
    </row>
    <row r="806" spans="2:18" s="3" customFormat="1" ht="27.95" customHeight="1">
      <c r="B806" s="236"/>
      <c r="C806" s="241"/>
      <c r="D806" s="20"/>
      <c r="E806" s="21"/>
      <c r="F806" s="31"/>
      <c r="G806" s="14" t="s">
        <v>13</v>
      </c>
      <c r="H806" s="15">
        <v>0.1</v>
      </c>
      <c r="I806" s="275" t="s">
        <v>3383</v>
      </c>
      <c r="J806" s="274" t="s">
        <v>4169</v>
      </c>
      <c r="K806" s="275" t="s">
        <v>3223</v>
      </c>
      <c r="L806" s="64" t="s">
        <v>4144</v>
      </c>
      <c r="M806" s="85">
        <f t="shared" ref="M806:M807" si="287">M805</f>
        <v>0.2</v>
      </c>
      <c r="N806" s="15">
        <f t="shared" si="284"/>
        <v>0.99</v>
      </c>
      <c r="O806" s="78">
        <f t="shared" si="285"/>
        <v>0</v>
      </c>
      <c r="P806" s="78">
        <f>IF(I806="Dangerous",M806*H806*N806,0)</f>
        <v>1.9800000000000005E-2</v>
      </c>
      <c r="Q806" s="153">
        <f t="shared" si="286"/>
        <v>2.0000000000000023E-4</v>
      </c>
      <c r="R806" s="257"/>
    </row>
    <row r="807" spans="2:18" s="3" customFormat="1" ht="27.95" customHeight="1">
      <c r="B807" s="236"/>
      <c r="C807" s="241"/>
      <c r="D807" s="20"/>
      <c r="E807" s="21"/>
      <c r="F807" s="31"/>
      <c r="G807" s="14" t="s">
        <v>14</v>
      </c>
      <c r="H807" s="15">
        <v>0.1</v>
      </c>
      <c r="I807" s="275" t="s">
        <v>3226</v>
      </c>
      <c r="J807" s="274" t="s">
        <v>210</v>
      </c>
      <c r="K807" s="275" t="s">
        <v>18</v>
      </c>
      <c r="L807" s="276" t="s">
        <v>21</v>
      </c>
      <c r="M807" s="85">
        <f t="shared" si="287"/>
        <v>0.2</v>
      </c>
      <c r="N807" s="15">
        <f t="shared" si="284"/>
        <v>0</v>
      </c>
      <c r="O807" s="78">
        <f t="shared" si="285"/>
        <v>2.0000000000000004E-2</v>
      </c>
      <c r="P807" s="78">
        <f t="shared" ref="P807:P808" si="288">IF(I807="Dangerous",M807*H807*N807,0)</f>
        <v>0</v>
      </c>
      <c r="Q807" s="153">
        <f t="shared" si="286"/>
        <v>0</v>
      </c>
      <c r="R807" s="257"/>
    </row>
    <row r="808" spans="2:18" s="3" customFormat="1" ht="27.95" customHeight="1">
      <c r="B808" s="236"/>
      <c r="C808" s="241"/>
      <c r="D808" s="17" t="s">
        <v>4171</v>
      </c>
      <c r="E808" s="18" t="s">
        <v>3376</v>
      </c>
      <c r="F808" s="19" t="s">
        <v>4139</v>
      </c>
      <c r="G808" s="14" t="s">
        <v>12</v>
      </c>
      <c r="H808" s="15">
        <v>0.8</v>
      </c>
      <c r="I808" s="275" t="s">
        <v>3231</v>
      </c>
      <c r="J808" s="274" t="s">
        <v>4177</v>
      </c>
      <c r="K808" s="275" t="s">
        <v>3223</v>
      </c>
      <c r="L808" s="64" t="s">
        <v>4144</v>
      </c>
      <c r="M808" s="85">
        <v>0.2</v>
      </c>
      <c r="N808" s="15">
        <f t="shared" si="284"/>
        <v>0.99</v>
      </c>
      <c r="O808" s="78">
        <f t="shared" si="285"/>
        <v>0</v>
      </c>
      <c r="P808" s="78">
        <f t="shared" si="288"/>
        <v>0.15840000000000004</v>
      </c>
      <c r="Q808" s="153">
        <f t="shared" si="286"/>
        <v>1.6000000000000018E-3</v>
      </c>
      <c r="R808" s="257"/>
    </row>
    <row r="809" spans="2:18" s="3" customFormat="1" ht="27.95" customHeight="1">
      <c r="B809" s="236"/>
      <c r="C809" s="241"/>
      <c r="D809" s="20"/>
      <c r="E809" s="21"/>
      <c r="F809" s="31"/>
      <c r="G809" s="14" t="s">
        <v>13</v>
      </c>
      <c r="H809" s="15">
        <v>0.1</v>
      </c>
      <c r="I809" s="275" t="s">
        <v>2780</v>
      </c>
      <c r="J809" s="274" t="s">
        <v>210</v>
      </c>
      <c r="K809" s="275" t="s">
        <v>18</v>
      </c>
      <c r="L809" s="276" t="s">
        <v>21</v>
      </c>
      <c r="M809" s="85">
        <f t="shared" ref="M809:M810" si="289">M808</f>
        <v>0.2</v>
      </c>
      <c r="N809" s="15">
        <f t="shared" si="284"/>
        <v>0</v>
      </c>
      <c r="O809" s="78">
        <f t="shared" si="285"/>
        <v>2.0000000000000004E-2</v>
      </c>
      <c r="P809" s="78">
        <f>IF(I809="Dangerous",M809*H809*N809,0)</f>
        <v>0</v>
      </c>
      <c r="Q809" s="153">
        <f t="shared" si="286"/>
        <v>0</v>
      </c>
      <c r="R809" s="257"/>
    </row>
    <row r="810" spans="2:18" s="3" customFormat="1" ht="27.95" customHeight="1">
      <c r="B810" s="236"/>
      <c r="C810" s="241"/>
      <c r="D810" s="20"/>
      <c r="E810" s="21"/>
      <c r="F810" s="31"/>
      <c r="G810" s="14" t="s">
        <v>14</v>
      </c>
      <c r="H810" s="15">
        <v>0.1</v>
      </c>
      <c r="I810" s="275" t="s">
        <v>3226</v>
      </c>
      <c r="J810" s="274" t="s">
        <v>210</v>
      </c>
      <c r="K810" s="275" t="s">
        <v>18</v>
      </c>
      <c r="L810" s="276" t="s">
        <v>21</v>
      </c>
      <c r="M810" s="85">
        <f t="shared" si="289"/>
        <v>0.2</v>
      </c>
      <c r="N810" s="15">
        <f t="shared" si="284"/>
        <v>0</v>
      </c>
      <c r="O810" s="78">
        <f t="shared" si="285"/>
        <v>2.0000000000000004E-2</v>
      </c>
      <c r="P810" s="78">
        <f t="shared" ref="P810:P814" si="290">IF(I810="Dangerous",M810*H810*N810,0)</f>
        <v>0</v>
      </c>
      <c r="Q810" s="153">
        <f t="shared" si="286"/>
        <v>0</v>
      </c>
      <c r="R810" s="257"/>
    </row>
    <row r="811" spans="2:18" s="3" customFormat="1" ht="27.75" customHeight="1">
      <c r="B811" s="236"/>
      <c r="C811" s="241"/>
      <c r="D811" s="17" t="s">
        <v>4172</v>
      </c>
      <c r="E811" s="18" t="s">
        <v>22</v>
      </c>
      <c r="F811" s="19" t="s">
        <v>3693</v>
      </c>
      <c r="G811" s="14" t="s">
        <v>12</v>
      </c>
      <c r="H811" s="15">
        <v>0.4</v>
      </c>
      <c r="I811" s="16" t="s">
        <v>15</v>
      </c>
      <c r="J811" s="12" t="s">
        <v>210</v>
      </c>
      <c r="K811" s="16" t="s">
        <v>18</v>
      </c>
      <c r="L811" s="65" t="s">
        <v>21</v>
      </c>
      <c r="M811" s="85">
        <v>2</v>
      </c>
      <c r="N811" s="15">
        <f t="shared" si="284"/>
        <v>0</v>
      </c>
      <c r="O811" s="78">
        <f t="shared" si="285"/>
        <v>0.8</v>
      </c>
      <c r="P811" s="78">
        <f t="shared" si="290"/>
        <v>0</v>
      </c>
      <c r="Q811" s="81">
        <f t="shared" si="286"/>
        <v>0</v>
      </c>
      <c r="R811" s="257"/>
    </row>
    <row r="812" spans="2:18" s="3" customFormat="1" ht="27.75" customHeight="1">
      <c r="B812" s="236"/>
      <c r="C812" s="241"/>
      <c r="D812" s="20"/>
      <c r="E812" s="21"/>
      <c r="F812" s="31"/>
      <c r="G812" s="14" t="s">
        <v>13</v>
      </c>
      <c r="H812" s="15">
        <v>0.4</v>
      </c>
      <c r="I812" s="275" t="s">
        <v>3231</v>
      </c>
      <c r="J812" s="274" t="s">
        <v>4177</v>
      </c>
      <c r="K812" s="275" t="s">
        <v>3223</v>
      </c>
      <c r="L812" s="64" t="s">
        <v>4144</v>
      </c>
      <c r="M812" s="85">
        <f t="shared" ref="M812" si="291">M811</f>
        <v>2</v>
      </c>
      <c r="N812" s="15">
        <f t="shared" si="284"/>
        <v>0.99</v>
      </c>
      <c r="O812" s="78">
        <f t="shared" si="285"/>
        <v>0</v>
      </c>
      <c r="P812" s="78">
        <f t="shared" si="290"/>
        <v>0.79200000000000004</v>
      </c>
      <c r="Q812" s="153">
        <f t="shared" si="286"/>
        <v>8.0000000000000071E-3</v>
      </c>
      <c r="R812" s="257"/>
    </row>
    <row r="813" spans="2:18" s="3" customFormat="1" ht="27.75" customHeight="1">
      <c r="B813" s="236"/>
      <c r="C813" s="241"/>
      <c r="D813" s="20"/>
      <c r="E813" s="21"/>
      <c r="F813" s="31"/>
      <c r="G813" s="90" t="s">
        <v>14</v>
      </c>
      <c r="H813" s="172">
        <v>0.2</v>
      </c>
      <c r="I813" s="91" t="s">
        <v>15</v>
      </c>
      <c r="J813" s="92" t="s">
        <v>210</v>
      </c>
      <c r="K813" s="91" t="s">
        <v>18</v>
      </c>
      <c r="L813" s="173" t="s">
        <v>21</v>
      </c>
      <c r="M813" s="93">
        <f>M811</f>
        <v>2</v>
      </c>
      <c r="N813" s="172">
        <f t="shared" si="284"/>
        <v>0</v>
      </c>
      <c r="O813" s="174">
        <f t="shared" si="285"/>
        <v>0.4</v>
      </c>
      <c r="P813" s="174">
        <f t="shared" si="290"/>
        <v>0</v>
      </c>
      <c r="Q813" s="175">
        <f t="shared" si="286"/>
        <v>0</v>
      </c>
      <c r="R813" s="113"/>
    </row>
    <row r="814" spans="2:18" s="3" customFormat="1" ht="27.95" customHeight="1">
      <c r="B814" s="236"/>
      <c r="C814" s="241"/>
      <c r="D814" s="17" t="s">
        <v>4173</v>
      </c>
      <c r="E814" s="18" t="s">
        <v>3376</v>
      </c>
      <c r="F814" s="19" t="s">
        <v>4152</v>
      </c>
      <c r="G814" s="14" t="s">
        <v>12</v>
      </c>
      <c r="H814" s="15">
        <v>0.8</v>
      </c>
      <c r="I814" s="275" t="s">
        <v>2983</v>
      </c>
      <c r="J814" s="274" t="s">
        <v>210</v>
      </c>
      <c r="K814" s="275" t="s">
        <v>3227</v>
      </c>
      <c r="L814" s="276" t="s">
        <v>2794</v>
      </c>
      <c r="M814" s="85">
        <v>0.2</v>
      </c>
      <c r="N814" s="15">
        <f t="shared" si="284"/>
        <v>0</v>
      </c>
      <c r="O814" s="78">
        <f t="shared" si="285"/>
        <v>0.16000000000000003</v>
      </c>
      <c r="P814" s="78">
        <f t="shared" si="290"/>
        <v>0</v>
      </c>
      <c r="Q814" s="153">
        <f t="shared" si="286"/>
        <v>0</v>
      </c>
      <c r="R814" s="257"/>
    </row>
    <row r="815" spans="2:18" s="3" customFormat="1" ht="27.95" customHeight="1">
      <c r="B815" s="236"/>
      <c r="C815" s="241"/>
      <c r="D815" s="20"/>
      <c r="E815" s="21"/>
      <c r="F815" s="31"/>
      <c r="G815" s="14" t="s">
        <v>13</v>
      </c>
      <c r="H815" s="15">
        <v>0.1</v>
      </c>
      <c r="I815" s="275" t="s">
        <v>3231</v>
      </c>
      <c r="J815" s="274" t="s">
        <v>4177</v>
      </c>
      <c r="K815" s="275" t="s">
        <v>3223</v>
      </c>
      <c r="L815" s="64" t="s">
        <v>4144</v>
      </c>
      <c r="M815" s="85">
        <f t="shared" ref="M815:M816" si="292">M814</f>
        <v>0.2</v>
      </c>
      <c r="N815" s="15">
        <f t="shared" si="284"/>
        <v>0.99</v>
      </c>
      <c r="O815" s="78">
        <f t="shared" si="285"/>
        <v>0</v>
      </c>
      <c r="P815" s="78">
        <f>IF(I815="Dangerous",M815*H815*N815,0)</f>
        <v>1.9800000000000005E-2</v>
      </c>
      <c r="Q815" s="153">
        <f t="shared" si="286"/>
        <v>2.0000000000000023E-4</v>
      </c>
      <c r="R815" s="257"/>
    </row>
    <row r="816" spans="2:18" s="3" customFormat="1" ht="27.95" customHeight="1">
      <c r="B816" s="236"/>
      <c r="C816" s="241"/>
      <c r="D816" s="20"/>
      <c r="E816" s="21"/>
      <c r="F816" s="31"/>
      <c r="G816" s="14" t="s">
        <v>14</v>
      </c>
      <c r="H816" s="15">
        <v>0.1</v>
      </c>
      <c r="I816" s="275" t="s">
        <v>3226</v>
      </c>
      <c r="J816" s="274" t="s">
        <v>210</v>
      </c>
      <c r="K816" s="275" t="s">
        <v>18</v>
      </c>
      <c r="L816" s="276" t="s">
        <v>21</v>
      </c>
      <c r="M816" s="85">
        <f t="shared" si="292"/>
        <v>0.2</v>
      </c>
      <c r="N816" s="15">
        <f t="shared" si="284"/>
        <v>0</v>
      </c>
      <c r="O816" s="78">
        <f t="shared" si="285"/>
        <v>2.0000000000000004E-2</v>
      </c>
      <c r="P816" s="78">
        <f t="shared" ref="P816:P821" si="293">IF(I816="Dangerous",M816*H816*N816,0)</f>
        <v>0</v>
      </c>
      <c r="Q816" s="153">
        <f t="shared" si="286"/>
        <v>0</v>
      </c>
      <c r="R816" s="257"/>
    </row>
    <row r="817" spans="2:18" s="3" customFormat="1" ht="27.95" customHeight="1">
      <c r="B817" s="279"/>
      <c r="C817" s="241"/>
      <c r="D817" s="17" t="s">
        <v>4174</v>
      </c>
      <c r="E817" s="18" t="s">
        <v>1240</v>
      </c>
      <c r="F817" s="19" t="s">
        <v>4176</v>
      </c>
      <c r="G817" s="168" t="s">
        <v>1326</v>
      </c>
      <c r="H817" s="164">
        <v>0.3</v>
      </c>
      <c r="I817" s="275" t="s">
        <v>3231</v>
      </c>
      <c r="J817" s="274" t="s">
        <v>4178</v>
      </c>
      <c r="K817" s="275" t="s">
        <v>3223</v>
      </c>
      <c r="L817" s="64" t="s">
        <v>4144</v>
      </c>
      <c r="M817" s="85">
        <v>15</v>
      </c>
      <c r="N817" s="15">
        <f>IF(K817="Detected", 0.6,0)</f>
        <v>0.6</v>
      </c>
      <c r="O817" s="78">
        <f t="shared" si="285"/>
        <v>0</v>
      </c>
      <c r="P817" s="78">
        <f t="shared" si="293"/>
        <v>2.6999999999999997</v>
      </c>
      <c r="Q817" s="153">
        <f t="shared" si="286"/>
        <v>1.8</v>
      </c>
      <c r="R817" s="113"/>
    </row>
    <row r="818" spans="2:18" s="3" customFormat="1" ht="27.95" customHeight="1">
      <c r="B818" s="279"/>
      <c r="C818" s="241"/>
      <c r="D818" s="21"/>
      <c r="E818" s="21"/>
      <c r="F818" s="21"/>
      <c r="G818" s="168" t="s">
        <v>1327</v>
      </c>
      <c r="H818" s="164">
        <v>0.3</v>
      </c>
      <c r="I818" s="161" t="s">
        <v>25</v>
      </c>
      <c r="J818" s="11" t="s">
        <v>4179</v>
      </c>
      <c r="K818" s="161" t="s">
        <v>28</v>
      </c>
      <c r="L818" s="64" t="s">
        <v>4144</v>
      </c>
      <c r="M818" s="85">
        <f>M817</f>
        <v>15</v>
      </c>
      <c r="N818" s="15">
        <f>IF(K818="Detected", 0.6,0)</f>
        <v>0.6</v>
      </c>
      <c r="O818" s="78">
        <f t="shared" si="285"/>
        <v>0</v>
      </c>
      <c r="P818" s="78">
        <f t="shared" si="293"/>
        <v>2.6999999999999997</v>
      </c>
      <c r="Q818" s="153">
        <f t="shared" si="286"/>
        <v>1.8</v>
      </c>
      <c r="R818" s="113"/>
    </row>
    <row r="819" spans="2:18" s="3" customFormat="1" ht="27.95" customHeight="1">
      <c r="B819" s="279"/>
      <c r="C819" s="241"/>
      <c r="D819" s="21"/>
      <c r="E819" s="21"/>
      <c r="F819" s="21"/>
      <c r="G819" s="168" t="s">
        <v>1328</v>
      </c>
      <c r="H819" s="164">
        <v>0.3</v>
      </c>
      <c r="I819" s="165" t="s">
        <v>25</v>
      </c>
      <c r="J819" s="11" t="s">
        <v>4179</v>
      </c>
      <c r="K819" s="161" t="s">
        <v>28</v>
      </c>
      <c r="L819" s="64" t="s">
        <v>4144</v>
      </c>
      <c r="M819" s="85">
        <f>M818</f>
        <v>15</v>
      </c>
      <c r="N819" s="15">
        <f t="shared" ref="N819:N820" si="294">IF(K819="Detected", 0.6,0)</f>
        <v>0.6</v>
      </c>
      <c r="O819" s="78">
        <f t="shared" si="285"/>
        <v>0</v>
      </c>
      <c r="P819" s="78">
        <f t="shared" si="293"/>
        <v>2.6999999999999997</v>
      </c>
      <c r="Q819" s="153">
        <f t="shared" si="286"/>
        <v>1.8</v>
      </c>
      <c r="R819" s="113"/>
    </row>
    <row r="820" spans="2:18" s="3" customFormat="1" ht="39.950000000000003" customHeight="1">
      <c r="B820" s="279"/>
      <c r="C820" s="241"/>
      <c r="D820" s="22"/>
      <c r="E820" s="23"/>
      <c r="F820" s="23"/>
      <c r="G820" s="168" t="s">
        <v>1329</v>
      </c>
      <c r="H820" s="164">
        <v>0.1</v>
      </c>
      <c r="I820" s="165" t="s">
        <v>25</v>
      </c>
      <c r="J820" s="11" t="s">
        <v>4180</v>
      </c>
      <c r="K820" s="165" t="s">
        <v>28</v>
      </c>
      <c r="L820" s="64" t="s">
        <v>4144</v>
      </c>
      <c r="M820" s="93">
        <f>M819</f>
        <v>15</v>
      </c>
      <c r="N820" s="15">
        <f t="shared" si="294"/>
        <v>0.6</v>
      </c>
      <c r="O820" s="78">
        <f t="shared" si="285"/>
        <v>0</v>
      </c>
      <c r="P820" s="78">
        <f t="shared" si="293"/>
        <v>0.89999999999999991</v>
      </c>
      <c r="Q820" s="153">
        <f t="shared" si="286"/>
        <v>0.60000000000000009</v>
      </c>
      <c r="R820" s="113"/>
    </row>
    <row r="821" spans="2:18" s="3" customFormat="1" ht="27.95" customHeight="1">
      <c r="B821" s="236"/>
      <c r="C821" s="241"/>
      <c r="D821" s="17" t="s">
        <v>4175</v>
      </c>
      <c r="E821" s="18" t="s">
        <v>3376</v>
      </c>
      <c r="F821" s="19" t="s">
        <v>2753</v>
      </c>
      <c r="G821" s="14" t="s">
        <v>12</v>
      </c>
      <c r="H821" s="15">
        <v>0.8</v>
      </c>
      <c r="I821" s="275" t="s">
        <v>3383</v>
      </c>
      <c r="J821" s="274" t="s">
        <v>4180</v>
      </c>
      <c r="K821" s="275" t="s">
        <v>3223</v>
      </c>
      <c r="L821" s="64" t="s">
        <v>4144</v>
      </c>
      <c r="M821" s="85">
        <v>0.2</v>
      </c>
      <c r="N821" s="15">
        <f t="shared" si="284"/>
        <v>0.99</v>
      </c>
      <c r="O821" s="78">
        <f t="shared" si="285"/>
        <v>0</v>
      </c>
      <c r="P821" s="78">
        <f t="shared" si="293"/>
        <v>0.15840000000000004</v>
      </c>
      <c r="Q821" s="153">
        <f t="shared" si="286"/>
        <v>1.6000000000000018E-3</v>
      </c>
      <c r="R821" s="257"/>
    </row>
    <row r="822" spans="2:18" s="3" customFormat="1" ht="27.95" customHeight="1">
      <c r="B822" s="236"/>
      <c r="C822" s="241"/>
      <c r="D822" s="20"/>
      <c r="E822" s="21"/>
      <c r="F822" s="31"/>
      <c r="G822" s="14" t="s">
        <v>13</v>
      </c>
      <c r="H822" s="15">
        <v>0.1</v>
      </c>
      <c r="I822" s="275" t="s">
        <v>3383</v>
      </c>
      <c r="J822" s="274" t="s">
        <v>4181</v>
      </c>
      <c r="K822" s="275" t="s">
        <v>3223</v>
      </c>
      <c r="L822" s="64" t="s">
        <v>4144</v>
      </c>
      <c r="M822" s="85">
        <f t="shared" ref="M822:M823" si="295">M821</f>
        <v>0.2</v>
      </c>
      <c r="N822" s="15">
        <f t="shared" si="284"/>
        <v>0.99</v>
      </c>
      <c r="O822" s="78">
        <f t="shared" si="285"/>
        <v>0</v>
      </c>
      <c r="P822" s="78">
        <f>IF(I822="Dangerous",M822*H822*N822,0)</f>
        <v>1.9800000000000005E-2</v>
      </c>
      <c r="Q822" s="153">
        <f t="shared" si="286"/>
        <v>2.0000000000000023E-4</v>
      </c>
      <c r="R822" s="257"/>
    </row>
    <row r="823" spans="2:18" s="3" customFormat="1" ht="27.95" customHeight="1">
      <c r="B823" s="236"/>
      <c r="C823" s="241"/>
      <c r="D823" s="20"/>
      <c r="E823" s="21"/>
      <c r="F823" s="31"/>
      <c r="G823" s="14" t="s">
        <v>14</v>
      </c>
      <c r="H823" s="15">
        <v>0.1</v>
      </c>
      <c r="I823" s="275" t="s">
        <v>3226</v>
      </c>
      <c r="J823" s="274" t="s">
        <v>210</v>
      </c>
      <c r="K823" s="275" t="s">
        <v>18</v>
      </c>
      <c r="L823" s="276" t="s">
        <v>21</v>
      </c>
      <c r="M823" s="85">
        <f t="shared" si="295"/>
        <v>0.2</v>
      </c>
      <c r="N823" s="15">
        <f t="shared" si="284"/>
        <v>0</v>
      </c>
      <c r="O823" s="78">
        <f t="shared" si="285"/>
        <v>2.0000000000000004E-2</v>
      </c>
      <c r="P823" s="78">
        <f t="shared" ref="P823:P824" si="296">IF(I823="Dangerous",M823*H823*N823,0)</f>
        <v>0</v>
      </c>
      <c r="Q823" s="153">
        <f t="shared" si="286"/>
        <v>0</v>
      </c>
      <c r="R823" s="257"/>
    </row>
    <row r="824" spans="2:18" s="3" customFormat="1" ht="27.95" customHeight="1">
      <c r="B824" s="236"/>
      <c r="C824" s="241"/>
      <c r="D824" s="17" t="s">
        <v>4182</v>
      </c>
      <c r="E824" s="18" t="s">
        <v>3376</v>
      </c>
      <c r="F824" s="19" t="s">
        <v>4139</v>
      </c>
      <c r="G824" s="14" t="s">
        <v>12</v>
      </c>
      <c r="H824" s="15">
        <v>0.8</v>
      </c>
      <c r="I824" s="275" t="s">
        <v>3231</v>
      </c>
      <c r="J824" s="274" t="s">
        <v>4187</v>
      </c>
      <c r="K824" s="275" t="s">
        <v>3223</v>
      </c>
      <c r="L824" s="64" t="s">
        <v>4144</v>
      </c>
      <c r="M824" s="85">
        <v>0.2</v>
      </c>
      <c r="N824" s="15">
        <f t="shared" ref="N824:N839" si="297">IF(K824="Detected", 0.99,0)</f>
        <v>0.99</v>
      </c>
      <c r="O824" s="78">
        <f t="shared" ref="O824:O839" si="298">IF(I824="Safe", M824*H824,0)</f>
        <v>0</v>
      </c>
      <c r="P824" s="78">
        <f t="shared" si="296"/>
        <v>0.15840000000000004</v>
      </c>
      <c r="Q824" s="153">
        <f t="shared" ref="Q824:Q839" si="299">IF(P824=0,0,M824*H824*(1-N824))</f>
        <v>1.6000000000000018E-3</v>
      </c>
      <c r="R824" s="257"/>
    </row>
    <row r="825" spans="2:18" s="3" customFormat="1" ht="27.95" customHeight="1">
      <c r="B825" s="236"/>
      <c r="C825" s="241"/>
      <c r="D825" s="20"/>
      <c r="E825" s="21"/>
      <c r="F825" s="31"/>
      <c r="G825" s="14" t="s">
        <v>13</v>
      </c>
      <c r="H825" s="15">
        <v>0.1</v>
      </c>
      <c r="I825" s="275" t="s">
        <v>2780</v>
      </c>
      <c r="J825" s="274" t="s">
        <v>210</v>
      </c>
      <c r="K825" s="275" t="s">
        <v>18</v>
      </c>
      <c r="L825" s="276" t="s">
        <v>21</v>
      </c>
      <c r="M825" s="85">
        <f t="shared" ref="M825:M826" si="300">M824</f>
        <v>0.2</v>
      </c>
      <c r="N825" s="15">
        <f t="shared" si="297"/>
        <v>0</v>
      </c>
      <c r="O825" s="78">
        <f t="shared" si="298"/>
        <v>2.0000000000000004E-2</v>
      </c>
      <c r="P825" s="78">
        <f>IF(I825="Dangerous",M825*H825*N825,0)</f>
        <v>0</v>
      </c>
      <c r="Q825" s="153">
        <f t="shared" si="299"/>
        <v>0</v>
      </c>
      <c r="R825" s="257"/>
    </row>
    <row r="826" spans="2:18" s="3" customFormat="1" ht="27.95" customHeight="1">
      <c r="B826" s="236"/>
      <c r="C826" s="241"/>
      <c r="D826" s="20"/>
      <c r="E826" s="21"/>
      <c r="F826" s="31"/>
      <c r="G826" s="14" t="s">
        <v>14</v>
      </c>
      <c r="H826" s="15">
        <v>0.1</v>
      </c>
      <c r="I826" s="275" t="s">
        <v>3226</v>
      </c>
      <c r="J826" s="274" t="s">
        <v>210</v>
      </c>
      <c r="K826" s="275" t="s">
        <v>18</v>
      </c>
      <c r="L826" s="276" t="s">
        <v>21</v>
      </c>
      <c r="M826" s="85">
        <f t="shared" si="300"/>
        <v>0.2</v>
      </c>
      <c r="N826" s="15">
        <f t="shared" si="297"/>
        <v>0</v>
      </c>
      <c r="O826" s="78">
        <f t="shared" si="298"/>
        <v>2.0000000000000004E-2</v>
      </c>
      <c r="P826" s="78">
        <f t="shared" ref="P826:P830" si="301">IF(I826="Dangerous",M826*H826*N826,0)</f>
        <v>0</v>
      </c>
      <c r="Q826" s="153">
        <f t="shared" si="299"/>
        <v>0</v>
      </c>
      <c r="R826" s="257"/>
    </row>
    <row r="827" spans="2:18" s="3" customFormat="1" ht="27.75" customHeight="1">
      <c r="B827" s="236"/>
      <c r="C827" s="241"/>
      <c r="D827" s="17" t="s">
        <v>4183</v>
      </c>
      <c r="E827" s="18" t="s">
        <v>22</v>
      </c>
      <c r="F827" s="19" t="s">
        <v>3693</v>
      </c>
      <c r="G827" s="14" t="s">
        <v>12</v>
      </c>
      <c r="H827" s="15">
        <v>0.4</v>
      </c>
      <c r="I827" s="16" t="s">
        <v>15</v>
      </c>
      <c r="J827" s="12" t="s">
        <v>210</v>
      </c>
      <c r="K827" s="16" t="s">
        <v>18</v>
      </c>
      <c r="L827" s="65" t="s">
        <v>21</v>
      </c>
      <c r="M827" s="85">
        <v>2</v>
      </c>
      <c r="N827" s="15">
        <f t="shared" si="297"/>
        <v>0</v>
      </c>
      <c r="O827" s="78">
        <f t="shared" si="298"/>
        <v>0.8</v>
      </c>
      <c r="P827" s="78">
        <f t="shared" si="301"/>
        <v>0</v>
      </c>
      <c r="Q827" s="81">
        <f t="shared" si="299"/>
        <v>0</v>
      </c>
      <c r="R827" s="257"/>
    </row>
    <row r="828" spans="2:18" s="3" customFormat="1" ht="27.75" customHeight="1">
      <c r="B828" s="236"/>
      <c r="C828" s="241"/>
      <c r="D828" s="20"/>
      <c r="E828" s="21"/>
      <c r="F828" s="31"/>
      <c r="G828" s="14" t="s">
        <v>13</v>
      </c>
      <c r="H828" s="15">
        <v>0.4</v>
      </c>
      <c r="I828" s="275" t="s">
        <v>3231</v>
      </c>
      <c r="J828" s="274" t="s">
        <v>4187</v>
      </c>
      <c r="K828" s="275" t="s">
        <v>3223</v>
      </c>
      <c r="L828" s="64" t="s">
        <v>4144</v>
      </c>
      <c r="M828" s="85">
        <f t="shared" ref="M828" si="302">M827</f>
        <v>2</v>
      </c>
      <c r="N828" s="15">
        <f t="shared" si="297"/>
        <v>0.99</v>
      </c>
      <c r="O828" s="78">
        <f t="shared" si="298"/>
        <v>0</v>
      </c>
      <c r="P828" s="78">
        <f t="shared" si="301"/>
        <v>0.79200000000000004</v>
      </c>
      <c r="Q828" s="153">
        <f t="shared" si="299"/>
        <v>8.0000000000000071E-3</v>
      </c>
      <c r="R828" s="257"/>
    </row>
    <row r="829" spans="2:18" s="3" customFormat="1" ht="27.75" customHeight="1">
      <c r="B829" s="236"/>
      <c r="C829" s="241"/>
      <c r="D829" s="20"/>
      <c r="E829" s="21"/>
      <c r="F829" s="31"/>
      <c r="G829" s="90" t="s">
        <v>14</v>
      </c>
      <c r="H829" s="172">
        <v>0.2</v>
      </c>
      <c r="I829" s="91" t="s">
        <v>15</v>
      </c>
      <c r="J829" s="92" t="s">
        <v>210</v>
      </c>
      <c r="K829" s="91" t="s">
        <v>18</v>
      </c>
      <c r="L829" s="173" t="s">
        <v>21</v>
      </c>
      <c r="M829" s="93">
        <f>M827</f>
        <v>2</v>
      </c>
      <c r="N829" s="172">
        <f t="shared" si="297"/>
        <v>0</v>
      </c>
      <c r="O829" s="174">
        <f t="shared" si="298"/>
        <v>0.4</v>
      </c>
      <c r="P829" s="174">
        <f t="shared" si="301"/>
        <v>0</v>
      </c>
      <c r="Q829" s="175">
        <f t="shared" si="299"/>
        <v>0</v>
      </c>
      <c r="R829" s="113"/>
    </row>
    <row r="830" spans="2:18" s="3" customFormat="1" ht="27.95" customHeight="1">
      <c r="B830" s="236"/>
      <c r="C830" s="241"/>
      <c r="D830" s="17" t="s">
        <v>4184</v>
      </c>
      <c r="E830" s="18" t="s">
        <v>3376</v>
      </c>
      <c r="F830" s="19" t="s">
        <v>4152</v>
      </c>
      <c r="G830" s="14" t="s">
        <v>12</v>
      </c>
      <c r="H830" s="15">
        <v>0.8</v>
      </c>
      <c r="I830" s="275" t="s">
        <v>2983</v>
      </c>
      <c r="J830" s="274" t="s">
        <v>210</v>
      </c>
      <c r="K830" s="275" t="s">
        <v>3227</v>
      </c>
      <c r="L830" s="276" t="s">
        <v>2794</v>
      </c>
      <c r="M830" s="85">
        <v>0.2</v>
      </c>
      <c r="N830" s="15">
        <f t="shared" si="297"/>
        <v>0</v>
      </c>
      <c r="O830" s="78">
        <f t="shared" si="298"/>
        <v>0.16000000000000003</v>
      </c>
      <c r="P830" s="78">
        <f t="shared" si="301"/>
        <v>0</v>
      </c>
      <c r="Q830" s="153">
        <f t="shared" si="299"/>
        <v>0</v>
      </c>
      <c r="R830" s="257"/>
    </row>
    <row r="831" spans="2:18" s="3" customFormat="1" ht="27.95" customHeight="1">
      <c r="B831" s="236"/>
      <c r="C831" s="241"/>
      <c r="D831" s="20"/>
      <c r="E831" s="21"/>
      <c r="F831" s="31"/>
      <c r="G831" s="14" t="s">
        <v>13</v>
      </c>
      <c r="H831" s="15">
        <v>0.1</v>
      </c>
      <c r="I831" s="275" t="s">
        <v>3231</v>
      </c>
      <c r="J831" s="274" t="s">
        <v>4187</v>
      </c>
      <c r="K831" s="275" t="s">
        <v>3223</v>
      </c>
      <c r="L831" s="64" t="s">
        <v>4144</v>
      </c>
      <c r="M831" s="85">
        <f t="shared" ref="M831:M832" si="303">M830</f>
        <v>0.2</v>
      </c>
      <c r="N831" s="15">
        <f t="shared" si="297"/>
        <v>0.99</v>
      </c>
      <c r="O831" s="78">
        <f t="shared" si="298"/>
        <v>0</v>
      </c>
      <c r="P831" s="78">
        <f>IF(I831="Dangerous",M831*H831*N831,0)</f>
        <v>1.9800000000000005E-2</v>
      </c>
      <c r="Q831" s="153">
        <f t="shared" si="299"/>
        <v>2.0000000000000023E-4</v>
      </c>
      <c r="R831" s="257"/>
    </row>
    <row r="832" spans="2:18" s="3" customFormat="1" ht="27.95" customHeight="1">
      <c r="B832" s="236"/>
      <c r="C832" s="241"/>
      <c r="D832" s="20"/>
      <c r="E832" s="21"/>
      <c r="F832" s="31"/>
      <c r="G832" s="14" t="s">
        <v>14</v>
      </c>
      <c r="H832" s="15">
        <v>0.1</v>
      </c>
      <c r="I832" s="275" t="s">
        <v>3226</v>
      </c>
      <c r="J832" s="274" t="s">
        <v>210</v>
      </c>
      <c r="K832" s="275" t="s">
        <v>18</v>
      </c>
      <c r="L832" s="276" t="s">
        <v>21</v>
      </c>
      <c r="M832" s="85">
        <f t="shared" si="303"/>
        <v>0.2</v>
      </c>
      <c r="N832" s="15">
        <f t="shared" si="297"/>
        <v>0</v>
      </c>
      <c r="O832" s="78">
        <f t="shared" si="298"/>
        <v>2.0000000000000004E-2</v>
      </c>
      <c r="P832" s="78">
        <f t="shared" ref="P832:P837" si="304">IF(I832="Dangerous",M832*H832*N832,0)</f>
        <v>0</v>
      </c>
      <c r="Q832" s="153">
        <f t="shared" si="299"/>
        <v>0</v>
      </c>
      <c r="R832" s="257"/>
    </row>
    <row r="833" spans="2:18" s="3" customFormat="1" ht="27.95" customHeight="1">
      <c r="B833" s="279"/>
      <c r="C833" s="241"/>
      <c r="D833" s="17" t="s">
        <v>4185</v>
      </c>
      <c r="E833" s="18" t="s">
        <v>1240</v>
      </c>
      <c r="F833" s="19" t="s">
        <v>4176</v>
      </c>
      <c r="G833" s="168" t="s">
        <v>1326</v>
      </c>
      <c r="H833" s="164">
        <v>0.3</v>
      </c>
      <c r="I833" s="275" t="s">
        <v>3231</v>
      </c>
      <c r="J833" s="11" t="s">
        <v>4188</v>
      </c>
      <c r="K833" s="275" t="s">
        <v>3223</v>
      </c>
      <c r="L833" s="64" t="s">
        <v>4144</v>
      </c>
      <c r="M833" s="85">
        <v>15</v>
      </c>
      <c r="N833" s="15">
        <f>IF(K833="Detected", 0.6,0)</f>
        <v>0.6</v>
      </c>
      <c r="O833" s="78">
        <f t="shared" si="298"/>
        <v>0</v>
      </c>
      <c r="P833" s="78">
        <f t="shared" si="304"/>
        <v>2.6999999999999997</v>
      </c>
      <c r="Q833" s="153">
        <f t="shared" si="299"/>
        <v>1.8</v>
      </c>
      <c r="R833" s="113"/>
    </row>
    <row r="834" spans="2:18" s="3" customFormat="1" ht="27.95" customHeight="1">
      <c r="B834" s="279"/>
      <c r="C834" s="241"/>
      <c r="D834" s="21"/>
      <c r="E834" s="21"/>
      <c r="F834" s="21"/>
      <c r="G834" s="168" t="s">
        <v>1327</v>
      </c>
      <c r="H834" s="164">
        <v>0.3</v>
      </c>
      <c r="I834" s="161" t="s">
        <v>25</v>
      </c>
      <c r="J834" s="11" t="s">
        <v>4188</v>
      </c>
      <c r="K834" s="161" t="s">
        <v>28</v>
      </c>
      <c r="L834" s="64" t="s">
        <v>4144</v>
      </c>
      <c r="M834" s="85">
        <f>M833</f>
        <v>15</v>
      </c>
      <c r="N834" s="15">
        <f t="shared" ref="N834:N836" si="305">IF(K834="Detected", 0.6,0)</f>
        <v>0.6</v>
      </c>
      <c r="O834" s="78">
        <f t="shared" si="298"/>
        <v>0</v>
      </c>
      <c r="P834" s="78">
        <f t="shared" si="304"/>
        <v>2.6999999999999997</v>
      </c>
      <c r="Q834" s="153">
        <f t="shared" si="299"/>
        <v>1.8</v>
      </c>
      <c r="R834" s="113"/>
    </row>
    <row r="835" spans="2:18" s="3" customFormat="1" ht="27.95" customHeight="1">
      <c r="B835" s="279"/>
      <c r="C835" s="241"/>
      <c r="D835" s="21"/>
      <c r="E835" s="21"/>
      <c r="F835" s="21"/>
      <c r="G835" s="168" t="s">
        <v>1328</v>
      </c>
      <c r="H835" s="164">
        <v>0.3</v>
      </c>
      <c r="I835" s="165" t="s">
        <v>25</v>
      </c>
      <c r="J835" s="11" t="s">
        <v>4189</v>
      </c>
      <c r="K835" s="161" t="s">
        <v>28</v>
      </c>
      <c r="L835" s="64" t="s">
        <v>4144</v>
      </c>
      <c r="M835" s="85">
        <f>M834</f>
        <v>15</v>
      </c>
      <c r="N835" s="15">
        <f t="shared" si="305"/>
        <v>0.6</v>
      </c>
      <c r="O835" s="78">
        <f t="shared" si="298"/>
        <v>0</v>
      </c>
      <c r="P835" s="78">
        <f t="shared" si="304"/>
        <v>2.6999999999999997</v>
      </c>
      <c r="Q835" s="153">
        <f t="shared" si="299"/>
        <v>1.8</v>
      </c>
      <c r="R835" s="113"/>
    </row>
    <row r="836" spans="2:18" s="3" customFormat="1" ht="39.950000000000003" customHeight="1">
      <c r="B836" s="279"/>
      <c r="C836" s="241"/>
      <c r="D836" s="22"/>
      <c r="E836" s="23"/>
      <c r="F836" s="23"/>
      <c r="G836" s="168" t="s">
        <v>1329</v>
      </c>
      <c r="H836" s="164">
        <v>0.1</v>
      </c>
      <c r="I836" s="165" t="s">
        <v>25</v>
      </c>
      <c r="J836" s="11" t="s">
        <v>4188</v>
      </c>
      <c r="K836" s="165" t="s">
        <v>28</v>
      </c>
      <c r="L836" s="64" t="s">
        <v>4144</v>
      </c>
      <c r="M836" s="93">
        <f>M835</f>
        <v>15</v>
      </c>
      <c r="N836" s="15">
        <f t="shared" si="305"/>
        <v>0.6</v>
      </c>
      <c r="O836" s="78">
        <f t="shared" si="298"/>
        <v>0</v>
      </c>
      <c r="P836" s="78">
        <f t="shared" si="304"/>
        <v>0.89999999999999991</v>
      </c>
      <c r="Q836" s="153">
        <f t="shared" si="299"/>
        <v>0.60000000000000009</v>
      </c>
      <c r="R836" s="113"/>
    </row>
    <row r="837" spans="2:18" s="3" customFormat="1" ht="27.95" customHeight="1">
      <c r="B837" s="236"/>
      <c r="C837" s="241"/>
      <c r="D837" s="17" t="s">
        <v>4186</v>
      </c>
      <c r="E837" s="18" t="s">
        <v>3376</v>
      </c>
      <c r="F837" s="19" t="s">
        <v>2753</v>
      </c>
      <c r="G837" s="14" t="s">
        <v>12</v>
      </c>
      <c r="H837" s="15">
        <v>0.8</v>
      </c>
      <c r="I837" s="275" t="s">
        <v>3383</v>
      </c>
      <c r="J837" s="274" t="s">
        <v>4188</v>
      </c>
      <c r="K837" s="275" t="s">
        <v>3223</v>
      </c>
      <c r="L837" s="64" t="s">
        <v>4144</v>
      </c>
      <c r="M837" s="85">
        <v>0.2</v>
      </c>
      <c r="N837" s="15">
        <f t="shared" si="297"/>
        <v>0.99</v>
      </c>
      <c r="O837" s="78">
        <f t="shared" si="298"/>
        <v>0</v>
      </c>
      <c r="P837" s="78">
        <f t="shared" si="304"/>
        <v>0.15840000000000004</v>
      </c>
      <c r="Q837" s="153">
        <f t="shared" si="299"/>
        <v>1.6000000000000018E-3</v>
      </c>
      <c r="R837" s="257"/>
    </row>
    <row r="838" spans="2:18" s="3" customFormat="1" ht="27.95" customHeight="1">
      <c r="B838" s="236"/>
      <c r="C838" s="241"/>
      <c r="D838" s="20"/>
      <c r="E838" s="21"/>
      <c r="F838" s="31"/>
      <c r="G838" s="14" t="s">
        <v>13</v>
      </c>
      <c r="H838" s="15">
        <v>0.1</v>
      </c>
      <c r="I838" s="275" t="s">
        <v>3383</v>
      </c>
      <c r="J838" s="274" t="s">
        <v>4190</v>
      </c>
      <c r="K838" s="275" t="s">
        <v>3223</v>
      </c>
      <c r="L838" s="64" t="s">
        <v>4144</v>
      </c>
      <c r="M838" s="85">
        <f t="shared" ref="M838:M839" si="306">M837</f>
        <v>0.2</v>
      </c>
      <c r="N838" s="15">
        <f t="shared" si="297"/>
        <v>0.99</v>
      </c>
      <c r="O838" s="78">
        <f t="shared" si="298"/>
        <v>0</v>
      </c>
      <c r="P838" s="78">
        <f>IF(I838="Dangerous",M838*H838*N838,0)</f>
        <v>1.9800000000000005E-2</v>
      </c>
      <c r="Q838" s="153">
        <f t="shared" si="299"/>
        <v>2.0000000000000023E-4</v>
      </c>
      <c r="R838" s="257"/>
    </row>
    <row r="839" spans="2:18" s="3" customFormat="1" ht="27.95" customHeight="1">
      <c r="B839" s="236"/>
      <c r="C839" s="241"/>
      <c r="D839" s="20"/>
      <c r="E839" s="21"/>
      <c r="F839" s="31"/>
      <c r="G839" s="14" t="s">
        <v>14</v>
      </c>
      <c r="H839" s="15">
        <v>0.1</v>
      </c>
      <c r="I839" s="275" t="s">
        <v>3226</v>
      </c>
      <c r="J839" s="274" t="s">
        <v>210</v>
      </c>
      <c r="K839" s="275" t="s">
        <v>18</v>
      </c>
      <c r="L839" s="276" t="s">
        <v>21</v>
      </c>
      <c r="M839" s="85">
        <f t="shared" si="306"/>
        <v>0.2</v>
      </c>
      <c r="N839" s="15">
        <f t="shared" si="297"/>
        <v>0</v>
      </c>
      <c r="O839" s="78">
        <f t="shared" si="298"/>
        <v>2.0000000000000004E-2</v>
      </c>
      <c r="P839" s="78">
        <f t="shared" ref="P839:P840" si="307">IF(I839="Dangerous",M839*H839*N839,0)</f>
        <v>0</v>
      </c>
      <c r="Q839" s="153">
        <f t="shared" si="299"/>
        <v>0</v>
      </c>
      <c r="R839" s="257"/>
    </row>
    <row r="840" spans="2:18" s="3" customFormat="1" ht="27.95" customHeight="1">
      <c r="B840" s="236"/>
      <c r="C840" s="241"/>
      <c r="D840" s="17" t="s">
        <v>4191</v>
      </c>
      <c r="E840" s="18" t="s">
        <v>3376</v>
      </c>
      <c r="F840" s="19" t="s">
        <v>4139</v>
      </c>
      <c r="G840" s="14" t="s">
        <v>12</v>
      </c>
      <c r="H840" s="15">
        <v>0.8</v>
      </c>
      <c r="I840" s="275" t="s">
        <v>3231</v>
      </c>
      <c r="J840" s="274" t="s">
        <v>4195</v>
      </c>
      <c r="K840" s="275" t="s">
        <v>3223</v>
      </c>
      <c r="L840" s="64" t="s">
        <v>4144</v>
      </c>
      <c r="M840" s="85">
        <v>0.2</v>
      </c>
      <c r="N840" s="15">
        <f t="shared" ref="N840:N851" si="308">IF(K840="Detected", 0.99,0)</f>
        <v>0.99</v>
      </c>
      <c r="O840" s="78">
        <f t="shared" ref="O840:O851" si="309">IF(I840="Safe", M840*H840,0)</f>
        <v>0</v>
      </c>
      <c r="P840" s="78">
        <f t="shared" si="307"/>
        <v>0.15840000000000004</v>
      </c>
      <c r="Q840" s="153">
        <f t="shared" ref="Q840:Q851" si="310">IF(P840=0,0,M840*H840*(1-N840))</f>
        <v>1.6000000000000018E-3</v>
      </c>
      <c r="R840" s="257"/>
    </row>
    <row r="841" spans="2:18" s="3" customFormat="1" ht="27.95" customHeight="1">
      <c r="B841" s="236"/>
      <c r="C841" s="241"/>
      <c r="D841" s="20"/>
      <c r="E841" s="21"/>
      <c r="F841" s="31"/>
      <c r="G841" s="14" t="s">
        <v>13</v>
      </c>
      <c r="H841" s="15">
        <v>0.1</v>
      </c>
      <c r="I841" s="275" t="s">
        <v>2780</v>
      </c>
      <c r="J841" s="274" t="s">
        <v>210</v>
      </c>
      <c r="K841" s="275" t="s">
        <v>18</v>
      </c>
      <c r="L841" s="276" t="s">
        <v>21</v>
      </c>
      <c r="M841" s="85">
        <f t="shared" ref="M841:M842" si="311">M840</f>
        <v>0.2</v>
      </c>
      <c r="N841" s="15">
        <f t="shared" si="308"/>
        <v>0</v>
      </c>
      <c r="O841" s="78">
        <f t="shared" si="309"/>
        <v>2.0000000000000004E-2</v>
      </c>
      <c r="P841" s="78">
        <f>IF(I841="Dangerous",M841*H841*N841,0)</f>
        <v>0</v>
      </c>
      <c r="Q841" s="153">
        <f t="shared" si="310"/>
        <v>0</v>
      </c>
      <c r="R841" s="257"/>
    </row>
    <row r="842" spans="2:18" s="3" customFormat="1" ht="27.95" customHeight="1">
      <c r="B842" s="236"/>
      <c r="C842" s="241"/>
      <c r="D842" s="20"/>
      <c r="E842" s="21"/>
      <c r="F842" s="31"/>
      <c r="G842" s="14" t="s">
        <v>14</v>
      </c>
      <c r="H842" s="15">
        <v>0.1</v>
      </c>
      <c r="I842" s="275" t="s">
        <v>3226</v>
      </c>
      <c r="J842" s="274" t="s">
        <v>210</v>
      </c>
      <c r="K842" s="275" t="s">
        <v>18</v>
      </c>
      <c r="L842" s="276" t="s">
        <v>21</v>
      </c>
      <c r="M842" s="85">
        <f t="shared" si="311"/>
        <v>0.2</v>
      </c>
      <c r="N842" s="15">
        <f t="shared" si="308"/>
        <v>0</v>
      </c>
      <c r="O842" s="78">
        <f t="shared" si="309"/>
        <v>2.0000000000000004E-2</v>
      </c>
      <c r="P842" s="78">
        <f t="shared" ref="P842:P846" si="312">IF(I842="Dangerous",M842*H842*N842,0)</f>
        <v>0</v>
      </c>
      <c r="Q842" s="153">
        <f t="shared" si="310"/>
        <v>0</v>
      </c>
      <c r="R842" s="257"/>
    </row>
    <row r="843" spans="2:18" s="3" customFormat="1" ht="27.75" customHeight="1">
      <c r="B843" s="236"/>
      <c r="C843" s="241"/>
      <c r="D843" s="17" t="s">
        <v>4192</v>
      </c>
      <c r="E843" s="18" t="s">
        <v>22</v>
      </c>
      <c r="F843" s="19" t="s">
        <v>3693</v>
      </c>
      <c r="G843" s="14" t="s">
        <v>12</v>
      </c>
      <c r="H843" s="15">
        <v>0.4</v>
      </c>
      <c r="I843" s="16" t="s">
        <v>15</v>
      </c>
      <c r="J843" s="12" t="s">
        <v>210</v>
      </c>
      <c r="K843" s="16" t="s">
        <v>18</v>
      </c>
      <c r="L843" s="65" t="s">
        <v>21</v>
      </c>
      <c r="M843" s="85">
        <v>2</v>
      </c>
      <c r="N843" s="15">
        <f t="shared" si="308"/>
        <v>0</v>
      </c>
      <c r="O843" s="78">
        <f t="shared" si="309"/>
        <v>0.8</v>
      </c>
      <c r="P843" s="78">
        <f t="shared" si="312"/>
        <v>0</v>
      </c>
      <c r="Q843" s="81">
        <f t="shared" si="310"/>
        <v>0</v>
      </c>
      <c r="R843" s="257"/>
    </row>
    <row r="844" spans="2:18" s="3" customFormat="1" ht="27.75" customHeight="1">
      <c r="B844" s="236"/>
      <c r="C844" s="241"/>
      <c r="D844" s="20"/>
      <c r="E844" s="21"/>
      <c r="F844" s="31"/>
      <c r="G844" s="14" t="s">
        <v>13</v>
      </c>
      <c r="H844" s="15">
        <v>0.4</v>
      </c>
      <c r="I844" s="275" t="s">
        <v>3231</v>
      </c>
      <c r="J844" s="274" t="s">
        <v>4198</v>
      </c>
      <c r="K844" s="275" t="s">
        <v>3223</v>
      </c>
      <c r="L844" s="64" t="s">
        <v>4144</v>
      </c>
      <c r="M844" s="85">
        <f t="shared" ref="M844" si="313">M843</f>
        <v>2</v>
      </c>
      <c r="N844" s="15">
        <f t="shared" si="308"/>
        <v>0.99</v>
      </c>
      <c r="O844" s="78">
        <f t="shared" si="309"/>
        <v>0</v>
      </c>
      <c r="P844" s="78">
        <f t="shared" si="312"/>
        <v>0.79200000000000004</v>
      </c>
      <c r="Q844" s="153">
        <f t="shared" si="310"/>
        <v>8.0000000000000071E-3</v>
      </c>
      <c r="R844" s="257"/>
    </row>
    <row r="845" spans="2:18" s="3" customFormat="1" ht="27.75" customHeight="1">
      <c r="B845" s="236"/>
      <c r="C845" s="241"/>
      <c r="D845" s="20"/>
      <c r="E845" s="21"/>
      <c r="F845" s="31"/>
      <c r="G845" s="90" t="s">
        <v>14</v>
      </c>
      <c r="H845" s="172">
        <v>0.2</v>
      </c>
      <c r="I845" s="91" t="s">
        <v>15</v>
      </c>
      <c r="J845" s="92" t="s">
        <v>210</v>
      </c>
      <c r="K845" s="91" t="s">
        <v>18</v>
      </c>
      <c r="L845" s="173" t="s">
        <v>21</v>
      </c>
      <c r="M845" s="93">
        <f>M843</f>
        <v>2</v>
      </c>
      <c r="N845" s="172">
        <f t="shared" si="308"/>
        <v>0</v>
      </c>
      <c r="O845" s="174">
        <f t="shared" si="309"/>
        <v>0.4</v>
      </c>
      <c r="P845" s="174">
        <f t="shared" si="312"/>
        <v>0</v>
      </c>
      <c r="Q845" s="175">
        <f t="shared" si="310"/>
        <v>0</v>
      </c>
      <c r="R845" s="113"/>
    </row>
    <row r="846" spans="2:18" s="3" customFormat="1" ht="27.95" customHeight="1">
      <c r="B846" s="236"/>
      <c r="C846" s="241"/>
      <c r="D846" s="17" t="s">
        <v>4193</v>
      </c>
      <c r="E846" s="18" t="s">
        <v>3376</v>
      </c>
      <c r="F846" s="19" t="s">
        <v>4152</v>
      </c>
      <c r="G846" s="14" t="s">
        <v>12</v>
      </c>
      <c r="H846" s="15">
        <v>0.8</v>
      </c>
      <c r="I846" s="275" t="s">
        <v>2983</v>
      </c>
      <c r="J846" s="274" t="s">
        <v>210</v>
      </c>
      <c r="K846" s="275" t="s">
        <v>3227</v>
      </c>
      <c r="L846" s="276" t="s">
        <v>2794</v>
      </c>
      <c r="M846" s="85">
        <v>0.2</v>
      </c>
      <c r="N846" s="15">
        <f t="shared" si="308"/>
        <v>0</v>
      </c>
      <c r="O846" s="78">
        <f t="shared" si="309"/>
        <v>0.16000000000000003</v>
      </c>
      <c r="P846" s="78">
        <f t="shared" si="312"/>
        <v>0</v>
      </c>
      <c r="Q846" s="153">
        <f t="shared" si="310"/>
        <v>0</v>
      </c>
      <c r="R846" s="257"/>
    </row>
    <row r="847" spans="2:18" s="3" customFormat="1" ht="27.95" customHeight="1">
      <c r="B847" s="236"/>
      <c r="C847" s="241"/>
      <c r="D847" s="20"/>
      <c r="E847" s="21"/>
      <c r="F847" s="31"/>
      <c r="G847" s="14" t="s">
        <v>13</v>
      </c>
      <c r="H847" s="15">
        <v>0.1</v>
      </c>
      <c r="I847" s="275" t="s">
        <v>3231</v>
      </c>
      <c r="J847" s="274" t="s">
        <v>4196</v>
      </c>
      <c r="K847" s="275" t="s">
        <v>3223</v>
      </c>
      <c r="L847" s="64" t="s">
        <v>4144</v>
      </c>
      <c r="M847" s="85">
        <f t="shared" ref="M847:M848" si="314">M846</f>
        <v>0.2</v>
      </c>
      <c r="N847" s="15">
        <f t="shared" si="308"/>
        <v>0.99</v>
      </c>
      <c r="O847" s="78">
        <f t="shared" si="309"/>
        <v>0</v>
      </c>
      <c r="P847" s="78">
        <f>IF(I847="Dangerous",M847*H847*N847,0)</f>
        <v>1.9800000000000005E-2</v>
      </c>
      <c r="Q847" s="153">
        <f t="shared" si="310"/>
        <v>2.0000000000000023E-4</v>
      </c>
      <c r="R847" s="257"/>
    </row>
    <row r="848" spans="2:18" s="3" customFormat="1" ht="27.95" customHeight="1">
      <c r="B848" s="236"/>
      <c r="C848" s="241"/>
      <c r="D848" s="20"/>
      <c r="E848" s="21"/>
      <c r="F848" s="31"/>
      <c r="G848" s="14" t="s">
        <v>14</v>
      </c>
      <c r="H848" s="15">
        <v>0.1</v>
      </c>
      <c r="I848" s="275" t="s">
        <v>3226</v>
      </c>
      <c r="J848" s="274" t="s">
        <v>210</v>
      </c>
      <c r="K848" s="275" t="s">
        <v>18</v>
      </c>
      <c r="L848" s="276" t="s">
        <v>21</v>
      </c>
      <c r="M848" s="85">
        <f t="shared" si="314"/>
        <v>0.2</v>
      </c>
      <c r="N848" s="15">
        <f t="shared" si="308"/>
        <v>0</v>
      </c>
      <c r="O848" s="78">
        <f t="shared" si="309"/>
        <v>2.0000000000000004E-2</v>
      </c>
      <c r="P848" s="78">
        <f t="shared" ref="P848:P849" si="315">IF(I848="Dangerous",M848*H848*N848,0)</f>
        <v>0</v>
      </c>
      <c r="Q848" s="153">
        <f t="shared" si="310"/>
        <v>0</v>
      </c>
      <c r="R848" s="257"/>
    </row>
    <row r="849" spans="2:18" s="3" customFormat="1" ht="27.95" customHeight="1">
      <c r="B849" s="236"/>
      <c r="C849" s="241"/>
      <c r="D849" s="17" t="s">
        <v>4194</v>
      </c>
      <c r="E849" s="18" t="s">
        <v>3376</v>
      </c>
      <c r="F849" s="19" t="s">
        <v>2753</v>
      </c>
      <c r="G849" s="14" t="s">
        <v>12</v>
      </c>
      <c r="H849" s="15">
        <v>0.8</v>
      </c>
      <c r="I849" s="275" t="s">
        <v>3383</v>
      </c>
      <c r="J849" s="274" t="s">
        <v>4197</v>
      </c>
      <c r="K849" s="275" t="s">
        <v>3223</v>
      </c>
      <c r="L849" s="64" t="s">
        <v>4144</v>
      </c>
      <c r="M849" s="85">
        <v>0.2</v>
      </c>
      <c r="N849" s="15">
        <f t="shared" si="308"/>
        <v>0.99</v>
      </c>
      <c r="O849" s="78">
        <f t="shared" si="309"/>
        <v>0</v>
      </c>
      <c r="P849" s="78">
        <f t="shared" si="315"/>
        <v>0.15840000000000004</v>
      </c>
      <c r="Q849" s="153">
        <f t="shared" si="310"/>
        <v>1.6000000000000018E-3</v>
      </c>
      <c r="R849" s="257"/>
    </row>
    <row r="850" spans="2:18" s="3" customFormat="1" ht="27.95" customHeight="1">
      <c r="B850" s="236"/>
      <c r="C850" s="241"/>
      <c r="D850" s="20"/>
      <c r="E850" s="21"/>
      <c r="F850" s="31"/>
      <c r="G850" s="14" t="s">
        <v>13</v>
      </c>
      <c r="H850" s="15">
        <v>0.1</v>
      </c>
      <c r="I850" s="275" t="s">
        <v>3383</v>
      </c>
      <c r="J850" s="274" t="s">
        <v>4198</v>
      </c>
      <c r="K850" s="275" t="s">
        <v>3223</v>
      </c>
      <c r="L850" s="64" t="s">
        <v>4144</v>
      </c>
      <c r="M850" s="85">
        <f t="shared" ref="M850:M851" si="316">M849</f>
        <v>0.2</v>
      </c>
      <c r="N850" s="15">
        <f t="shared" si="308"/>
        <v>0.99</v>
      </c>
      <c r="O850" s="78">
        <f t="shared" si="309"/>
        <v>0</v>
      </c>
      <c r="P850" s="78">
        <f>IF(I850="Dangerous",M850*H850*N850,0)</f>
        <v>1.9800000000000005E-2</v>
      </c>
      <c r="Q850" s="153">
        <f t="shared" si="310"/>
        <v>2.0000000000000023E-4</v>
      </c>
      <c r="R850" s="257"/>
    </row>
    <row r="851" spans="2:18" s="3" customFormat="1" ht="27.95" customHeight="1" thickBot="1">
      <c r="B851" s="237"/>
      <c r="C851" s="242"/>
      <c r="D851" s="46"/>
      <c r="E851" s="43"/>
      <c r="F851" s="48"/>
      <c r="G851" s="49" t="s">
        <v>14</v>
      </c>
      <c r="H851" s="50">
        <v>0.1</v>
      </c>
      <c r="I851" s="328" t="s">
        <v>3226</v>
      </c>
      <c r="J851" s="329" t="s">
        <v>210</v>
      </c>
      <c r="K851" s="328" t="s">
        <v>18</v>
      </c>
      <c r="L851" s="330" t="s">
        <v>21</v>
      </c>
      <c r="M851" s="86">
        <f t="shared" si="316"/>
        <v>0.2</v>
      </c>
      <c r="N851" s="50">
        <f t="shared" si="308"/>
        <v>0</v>
      </c>
      <c r="O851" s="82">
        <f t="shared" si="309"/>
        <v>2.0000000000000004E-2</v>
      </c>
      <c r="P851" s="82">
        <f t="shared" ref="P851" si="317">IF(I851="Dangerous",M851*H851*N851,0)</f>
        <v>0</v>
      </c>
      <c r="Q851" s="154">
        <f t="shared" si="310"/>
        <v>0</v>
      </c>
      <c r="R851" s="261"/>
    </row>
    <row r="852" spans="2:18" s="3" customFormat="1" ht="12.75">
      <c r="G852" s="6"/>
      <c r="H852" s="8"/>
      <c r="I852" s="5"/>
      <c r="J852" s="9"/>
      <c r="K852" s="5"/>
      <c r="L852" s="9"/>
      <c r="M852" s="58"/>
      <c r="N852" s="60"/>
      <c r="O852" s="56"/>
      <c r="P852" s="56"/>
      <c r="Q852" s="56"/>
    </row>
    <row r="853" spans="2:18" s="3" customFormat="1" ht="12.75">
      <c r="G853" s="6"/>
      <c r="H853" s="8"/>
      <c r="I853" s="5"/>
      <c r="J853" s="9"/>
      <c r="K853" s="5"/>
      <c r="L853" s="9"/>
      <c r="M853" s="58"/>
      <c r="N853" s="60"/>
      <c r="O853" s="56"/>
      <c r="P853" s="56"/>
      <c r="Q853" s="56"/>
    </row>
    <row r="854" spans="2:18" s="3" customFormat="1" ht="12.75">
      <c r="G854" s="6"/>
      <c r="H854" s="8"/>
      <c r="I854" s="5"/>
      <c r="J854" s="9"/>
      <c r="K854" s="5"/>
      <c r="L854" s="9"/>
      <c r="M854" s="58"/>
      <c r="N854" s="60"/>
      <c r="O854" s="56"/>
      <c r="P854" s="56"/>
      <c r="Q854" s="56"/>
    </row>
    <row r="855" spans="2:18" s="3" customFormat="1" ht="12.75">
      <c r="G855" s="6"/>
      <c r="H855" s="8"/>
      <c r="I855" s="5"/>
      <c r="J855" s="9"/>
      <c r="K855" s="5"/>
      <c r="L855" s="9"/>
      <c r="M855" s="58"/>
      <c r="N855" s="60"/>
      <c r="O855" s="56"/>
      <c r="P855" s="56"/>
      <c r="Q855" s="56"/>
    </row>
    <row r="856" spans="2:18" s="3" customFormat="1" ht="12.75">
      <c r="G856" s="6"/>
      <c r="H856" s="8"/>
      <c r="I856" s="5"/>
      <c r="J856" s="9"/>
      <c r="K856" s="5"/>
      <c r="L856" s="9"/>
      <c r="M856" s="58"/>
      <c r="N856" s="60"/>
      <c r="O856" s="56"/>
      <c r="P856" s="56"/>
      <c r="Q856" s="56"/>
    </row>
    <row r="857" spans="2:18" s="3" customFormat="1" ht="12.75">
      <c r="G857" s="6"/>
      <c r="H857" s="8"/>
      <c r="I857" s="5"/>
      <c r="J857" s="9"/>
      <c r="K857" s="5"/>
      <c r="L857" s="9"/>
      <c r="M857" s="58"/>
      <c r="N857" s="60"/>
      <c r="O857" s="56"/>
      <c r="P857" s="56"/>
      <c r="Q857" s="56"/>
    </row>
    <row r="858" spans="2:18" s="3" customFormat="1" ht="12.75">
      <c r="G858" s="6"/>
      <c r="H858" s="8"/>
      <c r="I858" s="5"/>
      <c r="J858" s="9"/>
      <c r="K858" s="5"/>
      <c r="L858" s="9"/>
      <c r="M858" s="58"/>
      <c r="N858" s="60"/>
      <c r="O858" s="56"/>
      <c r="P858" s="56"/>
      <c r="Q858" s="56"/>
    </row>
    <row r="859" spans="2:18" s="3" customFormat="1" ht="12.75">
      <c r="G859" s="6"/>
      <c r="H859" s="8"/>
      <c r="I859" s="5"/>
      <c r="J859" s="9"/>
      <c r="K859" s="5"/>
      <c r="L859" s="9"/>
      <c r="M859" s="58"/>
      <c r="N859" s="60"/>
      <c r="O859" s="56"/>
      <c r="P859" s="56"/>
      <c r="Q859" s="56"/>
    </row>
    <row r="860" spans="2:18" s="3" customFormat="1" ht="12.75">
      <c r="G860" s="6"/>
      <c r="H860" s="8"/>
      <c r="I860" s="5"/>
      <c r="J860" s="9"/>
      <c r="K860" s="5"/>
      <c r="L860" s="9"/>
      <c r="M860" s="58"/>
      <c r="N860" s="60"/>
      <c r="O860" s="56"/>
      <c r="P860" s="56"/>
      <c r="Q860" s="56"/>
    </row>
    <row r="861" spans="2:18" s="3" customFormat="1" ht="12.75">
      <c r="G861" s="6"/>
      <c r="H861" s="8"/>
      <c r="I861" s="5"/>
      <c r="J861" s="9"/>
      <c r="K861" s="5"/>
      <c r="L861" s="9"/>
      <c r="M861" s="58"/>
      <c r="N861" s="60"/>
      <c r="O861" s="56"/>
      <c r="P861" s="56"/>
      <c r="Q861" s="56"/>
    </row>
    <row r="862" spans="2:18" s="3" customFormat="1" ht="12.75">
      <c r="G862" s="6"/>
      <c r="H862" s="8"/>
      <c r="I862" s="5"/>
      <c r="J862" s="9"/>
      <c r="K862" s="5"/>
      <c r="L862" s="9"/>
      <c r="M862" s="58"/>
      <c r="N862" s="60"/>
      <c r="O862" s="56"/>
      <c r="P862" s="56"/>
      <c r="Q862" s="56"/>
    </row>
    <row r="863" spans="2:18" s="3" customFormat="1" ht="12.75">
      <c r="G863" s="6"/>
      <c r="H863" s="8"/>
      <c r="I863" s="5"/>
      <c r="J863" s="9"/>
      <c r="K863" s="5"/>
      <c r="L863" s="9"/>
      <c r="M863" s="58"/>
      <c r="N863" s="60"/>
      <c r="O863" s="56"/>
      <c r="P863" s="56"/>
      <c r="Q863" s="56"/>
    </row>
    <row r="864" spans="2:18" s="3" customFormat="1" ht="12.75">
      <c r="G864" s="6"/>
      <c r="H864" s="8"/>
      <c r="I864" s="5"/>
      <c r="J864" s="9"/>
      <c r="K864" s="5"/>
      <c r="L864" s="9"/>
      <c r="M864" s="58"/>
      <c r="N864" s="60"/>
      <c r="O864" s="56"/>
      <c r="P864" s="56"/>
      <c r="Q864" s="56"/>
    </row>
    <row r="865" spans="7:17" s="3" customFormat="1" ht="12.75">
      <c r="G865" s="6"/>
      <c r="H865" s="8"/>
      <c r="I865" s="5"/>
      <c r="J865" s="9"/>
      <c r="K865" s="5"/>
      <c r="L865" s="9"/>
      <c r="M865" s="58"/>
      <c r="N865" s="60"/>
      <c r="O865" s="56"/>
      <c r="P865" s="56"/>
      <c r="Q865" s="56"/>
    </row>
    <row r="866" spans="7:17" s="3" customFormat="1" ht="12.75">
      <c r="G866" s="6"/>
      <c r="H866" s="8"/>
      <c r="I866" s="5"/>
      <c r="J866" s="9"/>
      <c r="K866" s="5"/>
      <c r="L866" s="9"/>
      <c r="M866" s="58"/>
      <c r="N866" s="60"/>
      <c r="O866" s="56"/>
      <c r="P866" s="56"/>
      <c r="Q866" s="56"/>
    </row>
    <row r="867" spans="7:17" s="3" customFormat="1" ht="12.75">
      <c r="G867" s="6"/>
      <c r="H867" s="8"/>
      <c r="I867" s="5"/>
      <c r="J867" s="9"/>
      <c r="K867" s="5"/>
      <c r="L867" s="9"/>
      <c r="M867" s="58"/>
      <c r="N867" s="60"/>
      <c r="O867" s="56"/>
      <c r="P867" s="56"/>
      <c r="Q867" s="56"/>
    </row>
    <row r="868" spans="7:17" s="3" customFormat="1" ht="12.75">
      <c r="G868" s="6"/>
      <c r="H868" s="8"/>
      <c r="I868" s="5"/>
      <c r="J868" s="9"/>
      <c r="K868" s="5"/>
      <c r="L868" s="9"/>
      <c r="M868" s="58"/>
      <c r="N868" s="60"/>
      <c r="O868" s="56"/>
      <c r="P868" s="56"/>
      <c r="Q868" s="56"/>
    </row>
    <row r="869" spans="7:17" s="3" customFormat="1" ht="12.75">
      <c r="G869" s="6"/>
      <c r="H869" s="8"/>
      <c r="I869" s="5"/>
      <c r="J869" s="9"/>
      <c r="K869" s="5"/>
      <c r="L869" s="9"/>
      <c r="M869" s="58"/>
      <c r="N869" s="60"/>
      <c r="O869" s="56"/>
      <c r="P869" s="56"/>
      <c r="Q869" s="56"/>
    </row>
    <row r="870" spans="7:17" s="3" customFormat="1" ht="12.75">
      <c r="G870" s="6"/>
      <c r="H870" s="8"/>
      <c r="I870" s="5"/>
      <c r="J870" s="9"/>
      <c r="K870" s="5"/>
      <c r="L870" s="9"/>
      <c r="M870" s="58"/>
      <c r="N870" s="60"/>
      <c r="O870" s="56"/>
      <c r="P870" s="56"/>
      <c r="Q870" s="56"/>
    </row>
    <row r="871" spans="7:17" s="3" customFormat="1" ht="12.75">
      <c r="G871" s="6"/>
      <c r="H871" s="8"/>
      <c r="I871" s="5"/>
      <c r="J871" s="9"/>
      <c r="K871" s="5"/>
      <c r="L871" s="9"/>
      <c r="M871" s="58"/>
      <c r="N871" s="60"/>
      <c r="O871" s="56"/>
      <c r="P871" s="56"/>
      <c r="Q871" s="56"/>
    </row>
    <row r="872" spans="7:17" s="3" customFormat="1" ht="12.75">
      <c r="G872" s="6"/>
      <c r="H872" s="8"/>
      <c r="I872" s="5"/>
      <c r="J872" s="9"/>
      <c r="K872" s="5"/>
      <c r="L872" s="9"/>
      <c r="M872" s="58"/>
      <c r="N872" s="60"/>
      <c r="O872" s="56"/>
      <c r="P872" s="56"/>
      <c r="Q872" s="56"/>
    </row>
    <row r="873" spans="7:17" s="3" customFormat="1" ht="12.75">
      <c r="G873" s="6"/>
      <c r="H873" s="8"/>
      <c r="I873" s="5"/>
      <c r="J873" s="9"/>
      <c r="K873" s="5"/>
      <c r="L873" s="9"/>
      <c r="M873" s="58"/>
      <c r="N873" s="60"/>
      <c r="O873" s="56"/>
      <c r="P873" s="56"/>
      <c r="Q873" s="56"/>
    </row>
    <row r="874" spans="7:17" s="3" customFormat="1" ht="12.75">
      <c r="G874" s="6"/>
      <c r="H874" s="8"/>
      <c r="I874" s="5"/>
      <c r="J874" s="9"/>
      <c r="K874" s="5"/>
      <c r="L874" s="9"/>
      <c r="M874" s="58"/>
      <c r="N874" s="60"/>
      <c r="O874" s="56"/>
      <c r="P874" s="56"/>
      <c r="Q874" s="56"/>
    </row>
    <row r="875" spans="7:17" s="3" customFormat="1" ht="12.75">
      <c r="G875" s="6"/>
      <c r="H875" s="8"/>
      <c r="I875" s="5"/>
      <c r="J875" s="9"/>
      <c r="K875" s="5"/>
      <c r="L875" s="9"/>
      <c r="M875" s="58"/>
      <c r="N875" s="60"/>
      <c r="O875" s="56"/>
      <c r="P875" s="56"/>
      <c r="Q875" s="56"/>
    </row>
    <row r="876" spans="7:17" s="3" customFormat="1" ht="12.75">
      <c r="G876" s="6"/>
      <c r="H876" s="8"/>
      <c r="I876" s="5"/>
      <c r="J876" s="9"/>
      <c r="K876" s="5"/>
      <c r="L876" s="9"/>
      <c r="M876" s="58"/>
      <c r="N876" s="60"/>
      <c r="O876" s="56"/>
      <c r="P876" s="56"/>
      <c r="Q876" s="56"/>
    </row>
    <row r="877" spans="7:17" s="3" customFormat="1" ht="12.75">
      <c r="G877" s="6"/>
      <c r="H877" s="8"/>
      <c r="I877" s="5"/>
      <c r="J877" s="9"/>
      <c r="K877" s="5"/>
      <c r="L877" s="9"/>
      <c r="M877" s="58"/>
      <c r="N877" s="60"/>
      <c r="O877" s="56"/>
      <c r="P877" s="56"/>
      <c r="Q877" s="56"/>
    </row>
    <row r="878" spans="7:17" s="3" customFormat="1" ht="12.75">
      <c r="G878" s="6"/>
      <c r="H878" s="8"/>
      <c r="I878" s="5"/>
      <c r="J878" s="9"/>
      <c r="K878" s="5"/>
      <c r="L878" s="9"/>
      <c r="M878" s="58"/>
      <c r="N878" s="60"/>
      <c r="O878" s="56"/>
      <c r="P878" s="56"/>
      <c r="Q878" s="56"/>
    </row>
    <row r="879" spans="7:17" s="3" customFormat="1" ht="12.75">
      <c r="G879" s="6"/>
      <c r="H879" s="8"/>
      <c r="I879" s="5"/>
      <c r="J879" s="9"/>
      <c r="K879" s="5"/>
      <c r="L879" s="9"/>
      <c r="M879" s="58"/>
      <c r="N879" s="60"/>
      <c r="O879" s="56"/>
      <c r="P879" s="56"/>
      <c r="Q879" s="56"/>
    </row>
    <row r="880" spans="7:17" s="3" customFormat="1" ht="12.75">
      <c r="G880" s="6"/>
      <c r="H880" s="8"/>
      <c r="I880" s="5"/>
      <c r="J880" s="9"/>
      <c r="K880" s="5"/>
      <c r="L880" s="9"/>
      <c r="M880" s="58"/>
      <c r="N880" s="60"/>
      <c r="O880" s="56"/>
      <c r="P880" s="56"/>
      <c r="Q880" s="56"/>
    </row>
    <row r="881" spans="7:17" s="3" customFormat="1" ht="12.75">
      <c r="G881" s="6"/>
      <c r="H881" s="8"/>
      <c r="I881" s="5"/>
      <c r="J881" s="9"/>
      <c r="K881" s="5"/>
      <c r="L881" s="9"/>
      <c r="M881" s="58"/>
      <c r="N881" s="60"/>
      <c r="O881" s="56"/>
      <c r="P881" s="56"/>
      <c r="Q881" s="56"/>
    </row>
    <row r="882" spans="7:17" s="3" customFormat="1" ht="12.75">
      <c r="G882" s="6"/>
      <c r="H882" s="8"/>
      <c r="I882" s="5"/>
      <c r="J882" s="9"/>
      <c r="K882" s="5"/>
      <c r="L882" s="9"/>
      <c r="M882" s="58"/>
      <c r="N882" s="60"/>
      <c r="O882" s="56"/>
      <c r="P882" s="56"/>
      <c r="Q882" s="56"/>
    </row>
    <row r="883" spans="7:17" s="3" customFormat="1" ht="12.75">
      <c r="G883" s="6"/>
      <c r="H883" s="8"/>
      <c r="I883" s="5"/>
      <c r="J883" s="9"/>
      <c r="K883" s="5"/>
      <c r="L883" s="9"/>
      <c r="M883" s="58"/>
      <c r="N883" s="60"/>
      <c r="O883" s="56"/>
      <c r="P883" s="56"/>
      <c r="Q883" s="56"/>
    </row>
    <row r="884" spans="7:17" s="3" customFormat="1" ht="12.75">
      <c r="G884" s="6"/>
      <c r="H884" s="8"/>
      <c r="I884" s="5"/>
      <c r="J884" s="9"/>
      <c r="K884" s="5"/>
      <c r="L884" s="9"/>
      <c r="M884" s="58"/>
      <c r="N884" s="60"/>
      <c r="O884" s="56"/>
      <c r="P884" s="56"/>
      <c r="Q884" s="56"/>
    </row>
    <row r="885" spans="7:17" s="3" customFormat="1" ht="12.75">
      <c r="G885" s="6"/>
      <c r="H885" s="8"/>
      <c r="I885" s="5"/>
      <c r="J885" s="9"/>
      <c r="K885" s="5"/>
      <c r="L885" s="9"/>
      <c r="M885" s="58"/>
      <c r="N885" s="60"/>
      <c r="O885" s="56"/>
      <c r="P885" s="56"/>
      <c r="Q885" s="56"/>
    </row>
    <row r="886" spans="7:17" s="3" customFormat="1" ht="12.75">
      <c r="G886" s="6"/>
      <c r="H886" s="8"/>
      <c r="I886" s="5"/>
      <c r="J886" s="9"/>
      <c r="K886" s="5"/>
      <c r="L886" s="9"/>
      <c r="M886" s="58"/>
      <c r="N886" s="60"/>
      <c r="O886" s="56"/>
      <c r="P886" s="56"/>
      <c r="Q886" s="56"/>
    </row>
    <row r="887" spans="7:17" s="3" customFormat="1" ht="12.75">
      <c r="G887" s="6"/>
      <c r="H887" s="8"/>
      <c r="I887" s="5"/>
      <c r="J887" s="9"/>
      <c r="K887" s="5"/>
      <c r="L887" s="9"/>
      <c r="M887" s="58"/>
      <c r="N887" s="60"/>
      <c r="O887" s="56"/>
      <c r="P887" s="56"/>
      <c r="Q887" s="56"/>
    </row>
    <row r="888" spans="7:17" s="3" customFormat="1" ht="12.75">
      <c r="G888" s="6"/>
      <c r="H888" s="8"/>
      <c r="I888" s="5"/>
      <c r="J888" s="9"/>
      <c r="K888" s="5"/>
      <c r="L888" s="9"/>
      <c r="M888" s="58"/>
      <c r="N888" s="60"/>
      <c r="O888" s="56"/>
      <c r="P888" s="56"/>
      <c r="Q888" s="56"/>
    </row>
    <row r="889" spans="7:17" s="3" customFormat="1" ht="12.75">
      <c r="G889" s="6"/>
      <c r="H889" s="8"/>
      <c r="I889" s="5"/>
      <c r="J889" s="9"/>
      <c r="K889" s="5"/>
      <c r="L889" s="9"/>
      <c r="M889" s="58"/>
      <c r="N889" s="60"/>
      <c r="O889" s="56"/>
      <c r="P889" s="56"/>
      <c r="Q889" s="56"/>
    </row>
    <row r="890" spans="7:17" s="3" customFormat="1" ht="12.75">
      <c r="G890" s="6"/>
      <c r="H890" s="8"/>
      <c r="I890" s="5"/>
      <c r="J890" s="9"/>
      <c r="K890" s="5"/>
      <c r="L890" s="9"/>
      <c r="M890" s="58"/>
      <c r="N890" s="60"/>
      <c r="O890" s="56"/>
      <c r="P890" s="56"/>
      <c r="Q890" s="56"/>
    </row>
    <row r="891" spans="7:17" s="3" customFormat="1" ht="12.75">
      <c r="G891" s="6"/>
      <c r="H891" s="8"/>
      <c r="I891" s="5"/>
      <c r="J891" s="9"/>
      <c r="K891" s="5"/>
      <c r="L891" s="9"/>
      <c r="M891" s="58"/>
      <c r="N891" s="60"/>
      <c r="O891" s="56"/>
      <c r="P891" s="56"/>
      <c r="Q891" s="56"/>
    </row>
    <row r="892" spans="7:17" s="3" customFormat="1" ht="12.75">
      <c r="G892" s="6"/>
      <c r="H892" s="8"/>
      <c r="I892" s="5"/>
      <c r="J892" s="9"/>
      <c r="K892" s="5"/>
      <c r="L892" s="9"/>
      <c r="M892" s="58"/>
      <c r="N892" s="60"/>
      <c r="O892" s="56"/>
      <c r="P892" s="56"/>
      <c r="Q892" s="56"/>
    </row>
    <row r="893" spans="7:17" s="3" customFormat="1" ht="12.75">
      <c r="G893" s="6"/>
      <c r="H893" s="8"/>
      <c r="I893" s="5"/>
      <c r="J893" s="9"/>
      <c r="K893" s="5"/>
      <c r="L893" s="9"/>
      <c r="M893" s="58"/>
      <c r="N893" s="60"/>
      <c r="O893" s="56"/>
      <c r="P893" s="56"/>
      <c r="Q893" s="56"/>
    </row>
    <row r="894" spans="7:17" s="3" customFormat="1" ht="12.75">
      <c r="G894" s="6"/>
      <c r="H894" s="8"/>
      <c r="I894" s="5"/>
      <c r="J894" s="9"/>
      <c r="K894" s="5"/>
      <c r="L894" s="9"/>
      <c r="M894" s="58"/>
      <c r="N894" s="60"/>
      <c r="O894" s="56"/>
      <c r="P894" s="56"/>
      <c r="Q894" s="56"/>
    </row>
    <row r="895" spans="7:17" s="3" customFormat="1" ht="12.75">
      <c r="G895" s="6"/>
      <c r="H895" s="8"/>
      <c r="I895" s="5"/>
      <c r="J895" s="9"/>
      <c r="K895" s="5"/>
      <c r="L895" s="9"/>
      <c r="M895" s="58"/>
      <c r="N895" s="60"/>
      <c r="O895" s="56"/>
      <c r="P895" s="56"/>
      <c r="Q895" s="56"/>
    </row>
    <row r="896" spans="7:17" s="3" customFormat="1" ht="12.75">
      <c r="G896" s="6"/>
      <c r="H896" s="8"/>
      <c r="I896" s="5"/>
      <c r="J896" s="9"/>
      <c r="K896" s="5"/>
      <c r="L896" s="9"/>
      <c r="M896" s="58"/>
      <c r="N896" s="60"/>
      <c r="O896" s="56"/>
      <c r="P896" s="56"/>
      <c r="Q896" s="56"/>
    </row>
    <row r="897" spans="7:17" s="3" customFormat="1" ht="12.75">
      <c r="G897" s="6"/>
      <c r="H897" s="8"/>
      <c r="I897" s="5"/>
      <c r="J897" s="9"/>
      <c r="K897" s="5"/>
      <c r="L897" s="9"/>
      <c r="M897" s="58"/>
      <c r="N897" s="60"/>
      <c r="O897" s="56"/>
      <c r="P897" s="56"/>
      <c r="Q897" s="56"/>
    </row>
    <row r="898" spans="7:17" s="3" customFormat="1" ht="12.75">
      <c r="G898" s="6"/>
      <c r="H898" s="8"/>
      <c r="I898" s="5"/>
      <c r="J898" s="9"/>
      <c r="K898" s="5"/>
      <c r="L898" s="9"/>
      <c r="M898" s="58"/>
      <c r="N898" s="60"/>
      <c r="O898" s="56"/>
      <c r="P898" s="56"/>
      <c r="Q898" s="56"/>
    </row>
    <row r="899" spans="7:17" s="3" customFormat="1" ht="12.75">
      <c r="G899" s="6"/>
      <c r="H899" s="8"/>
      <c r="I899" s="5"/>
      <c r="J899" s="9"/>
      <c r="K899" s="5"/>
      <c r="L899" s="9"/>
      <c r="M899" s="58"/>
      <c r="N899" s="60"/>
      <c r="O899" s="56"/>
      <c r="P899" s="56"/>
      <c r="Q899" s="56"/>
    </row>
    <row r="900" spans="7:17" s="3" customFormat="1" ht="12.75">
      <c r="G900" s="6"/>
      <c r="H900" s="8"/>
      <c r="I900" s="5"/>
      <c r="J900" s="9"/>
      <c r="K900" s="5"/>
      <c r="L900" s="9"/>
      <c r="M900" s="58"/>
      <c r="N900" s="60"/>
      <c r="O900" s="56"/>
      <c r="P900" s="56"/>
      <c r="Q900" s="56"/>
    </row>
    <row r="901" spans="7:17" s="3" customFormat="1" ht="12.75">
      <c r="G901" s="6"/>
      <c r="H901" s="8"/>
      <c r="I901" s="5"/>
      <c r="J901" s="9"/>
      <c r="K901" s="5"/>
      <c r="L901" s="9"/>
      <c r="M901" s="58"/>
      <c r="N901" s="60"/>
      <c r="O901" s="56"/>
      <c r="P901" s="56"/>
      <c r="Q901" s="56"/>
    </row>
    <row r="902" spans="7:17" s="3" customFormat="1" ht="12.75">
      <c r="G902" s="6"/>
      <c r="H902" s="8"/>
      <c r="I902" s="5"/>
      <c r="J902" s="9"/>
      <c r="K902" s="5"/>
      <c r="L902" s="9"/>
      <c r="M902" s="58"/>
      <c r="N902" s="60"/>
      <c r="O902" s="56"/>
      <c r="P902" s="56"/>
      <c r="Q902" s="56"/>
    </row>
    <row r="903" spans="7:17" s="3" customFormat="1" ht="12.75">
      <c r="G903" s="6"/>
      <c r="H903" s="8"/>
      <c r="I903" s="5"/>
      <c r="J903" s="9"/>
      <c r="K903" s="5"/>
      <c r="L903" s="9"/>
      <c r="M903" s="58"/>
      <c r="N903" s="60"/>
      <c r="O903" s="56"/>
      <c r="P903" s="56"/>
      <c r="Q903" s="56"/>
    </row>
    <row r="904" spans="7:17" s="3" customFormat="1" ht="12.75">
      <c r="G904" s="6"/>
      <c r="H904" s="8"/>
      <c r="I904" s="5"/>
      <c r="J904" s="9"/>
      <c r="K904" s="5"/>
      <c r="L904" s="9"/>
      <c r="M904" s="58"/>
      <c r="N904" s="60"/>
      <c r="O904" s="56"/>
      <c r="P904" s="56"/>
      <c r="Q904" s="56"/>
    </row>
    <row r="905" spans="7:17" s="3" customFormat="1" ht="12.75">
      <c r="G905" s="6"/>
      <c r="H905" s="8"/>
      <c r="I905" s="5"/>
      <c r="J905" s="9"/>
      <c r="K905" s="5"/>
      <c r="L905" s="9"/>
      <c r="M905" s="58"/>
      <c r="N905" s="60"/>
      <c r="O905" s="56"/>
      <c r="P905" s="56"/>
      <c r="Q905" s="56"/>
    </row>
    <row r="906" spans="7:17" s="3" customFormat="1" ht="12.75">
      <c r="G906" s="6"/>
      <c r="H906" s="8"/>
      <c r="I906" s="5"/>
      <c r="J906" s="9"/>
      <c r="K906" s="5"/>
      <c r="L906" s="9"/>
      <c r="M906" s="58"/>
      <c r="N906" s="60"/>
      <c r="O906" s="56"/>
      <c r="P906" s="56"/>
      <c r="Q906" s="56"/>
    </row>
    <row r="907" spans="7:17" s="3" customFormat="1" ht="12.75">
      <c r="G907" s="6"/>
      <c r="H907" s="8"/>
      <c r="I907" s="5"/>
      <c r="J907" s="9"/>
      <c r="K907" s="5"/>
      <c r="L907" s="9"/>
      <c r="M907" s="58"/>
      <c r="N907" s="60"/>
      <c r="O907" s="56"/>
      <c r="P907" s="56"/>
      <c r="Q907" s="56"/>
    </row>
    <row r="908" spans="7:17" s="3" customFormat="1" ht="12.75">
      <c r="G908" s="6"/>
      <c r="H908" s="8"/>
      <c r="I908" s="5"/>
      <c r="J908" s="9"/>
      <c r="K908" s="5"/>
      <c r="L908" s="9"/>
      <c r="M908" s="58"/>
      <c r="N908" s="60"/>
      <c r="O908" s="56"/>
      <c r="P908" s="56"/>
      <c r="Q908" s="56"/>
    </row>
    <row r="909" spans="7:17" s="3" customFormat="1" ht="12.75">
      <c r="G909" s="6"/>
      <c r="H909" s="8"/>
      <c r="I909" s="5"/>
      <c r="J909" s="9"/>
      <c r="K909" s="5"/>
      <c r="L909" s="9"/>
      <c r="M909" s="58"/>
      <c r="N909" s="60"/>
      <c r="O909" s="56"/>
      <c r="P909" s="56"/>
      <c r="Q909" s="56"/>
    </row>
    <row r="910" spans="7:17" s="3" customFormat="1" ht="12.75">
      <c r="G910" s="6"/>
      <c r="H910" s="8"/>
      <c r="I910" s="5"/>
      <c r="J910" s="9"/>
      <c r="K910" s="5"/>
      <c r="L910" s="9"/>
      <c r="M910" s="58"/>
      <c r="N910" s="60"/>
      <c r="O910" s="56"/>
      <c r="P910" s="56"/>
      <c r="Q910" s="56"/>
    </row>
    <row r="911" spans="7:17" s="3" customFormat="1" ht="12.75">
      <c r="G911" s="6"/>
      <c r="H911" s="8"/>
      <c r="I911" s="5"/>
      <c r="J911" s="9"/>
      <c r="K911" s="5"/>
      <c r="L911" s="9"/>
      <c r="M911" s="58"/>
      <c r="N911" s="60"/>
      <c r="O911" s="56"/>
      <c r="P911" s="56"/>
      <c r="Q911" s="56"/>
    </row>
    <row r="912" spans="7:17" s="3" customFormat="1" ht="12.75">
      <c r="G912" s="6"/>
      <c r="H912" s="8"/>
      <c r="I912" s="5"/>
      <c r="J912" s="9"/>
      <c r="K912" s="5"/>
      <c r="L912" s="9"/>
      <c r="M912" s="58"/>
      <c r="N912" s="60"/>
      <c r="O912" s="56"/>
      <c r="P912" s="56"/>
      <c r="Q912" s="56"/>
    </row>
    <row r="913" spans="7:17" s="3" customFormat="1" ht="12.75">
      <c r="G913" s="6"/>
      <c r="H913" s="8"/>
      <c r="I913" s="5"/>
      <c r="J913" s="9"/>
      <c r="K913" s="5"/>
      <c r="L913" s="9"/>
      <c r="M913" s="58"/>
      <c r="N913" s="60"/>
      <c r="O913" s="56"/>
      <c r="P913" s="56"/>
      <c r="Q913" s="56"/>
    </row>
    <row r="914" spans="7:17" s="3" customFormat="1" ht="12.75">
      <c r="G914" s="6"/>
      <c r="H914" s="8"/>
      <c r="I914" s="5"/>
      <c r="J914" s="9"/>
      <c r="K914" s="5"/>
      <c r="L914" s="9"/>
      <c r="M914" s="58"/>
      <c r="N914" s="60"/>
      <c r="O914" s="56"/>
      <c r="P914" s="56"/>
      <c r="Q914" s="56"/>
    </row>
    <row r="915" spans="7:17" s="3" customFormat="1" ht="12.75">
      <c r="G915" s="6"/>
      <c r="H915" s="8"/>
      <c r="I915" s="5"/>
      <c r="J915" s="9"/>
      <c r="K915" s="5"/>
      <c r="L915" s="9"/>
      <c r="M915" s="58"/>
      <c r="N915" s="60"/>
      <c r="O915" s="56"/>
      <c r="P915" s="56"/>
      <c r="Q915" s="56"/>
    </row>
    <row r="916" spans="7:17" s="3" customFormat="1" ht="12.75">
      <c r="G916" s="6"/>
      <c r="H916" s="8"/>
      <c r="I916" s="5"/>
      <c r="J916" s="9"/>
      <c r="K916" s="5"/>
      <c r="L916" s="9"/>
      <c r="M916" s="58"/>
      <c r="N916" s="60"/>
      <c r="O916" s="56"/>
      <c r="P916" s="56"/>
      <c r="Q916" s="56"/>
    </row>
    <row r="917" spans="7:17" s="3" customFormat="1" ht="12.75">
      <c r="G917" s="6"/>
      <c r="H917" s="8"/>
      <c r="I917" s="5"/>
      <c r="J917" s="9"/>
      <c r="K917" s="5"/>
      <c r="L917" s="9"/>
      <c r="M917" s="58"/>
      <c r="N917" s="60"/>
      <c r="O917" s="56"/>
      <c r="P917" s="56"/>
      <c r="Q917" s="56"/>
    </row>
    <row r="918" spans="7:17" s="3" customFormat="1" ht="12.75">
      <c r="G918" s="6"/>
      <c r="H918" s="8"/>
      <c r="I918" s="5"/>
      <c r="J918" s="9"/>
      <c r="K918" s="5"/>
      <c r="L918" s="9"/>
      <c r="M918" s="58"/>
      <c r="N918" s="60"/>
      <c r="O918" s="56"/>
      <c r="P918" s="56"/>
      <c r="Q918" s="56"/>
    </row>
    <row r="919" spans="7:17" s="3" customFormat="1" ht="12.75">
      <c r="G919" s="6"/>
      <c r="H919" s="8"/>
      <c r="I919" s="5"/>
      <c r="J919" s="9"/>
      <c r="K919" s="5"/>
      <c r="L919" s="9"/>
      <c r="M919" s="58"/>
      <c r="N919" s="60"/>
      <c r="O919" s="56"/>
      <c r="P919" s="56"/>
      <c r="Q919" s="56"/>
    </row>
    <row r="920" spans="7:17" s="3" customFormat="1" ht="12.75">
      <c r="G920" s="6"/>
      <c r="H920" s="8"/>
      <c r="I920" s="5"/>
      <c r="J920" s="9"/>
      <c r="K920" s="5"/>
      <c r="L920" s="9"/>
      <c r="M920" s="58"/>
      <c r="N920" s="60"/>
      <c r="O920" s="56"/>
      <c r="P920" s="56"/>
      <c r="Q920" s="56"/>
    </row>
    <row r="921" spans="7:17" s="3" customFormat="1" ht="12.75">
      <c r="G921" s="6"/>
      <c r="H921" s="8"/>
      <c r="I921" s="5"/>
      <c r="J921" s="9"/>
      <c r="K921" s="5"/>
      <c r="L921" s="9"/>
      <c r="M921" s="58"/>
      <c r="N921" s="60"/>
      <c r="O921" s="56"/>
      <c r="P921" s="56"/>
      <c r="Q921" s="56"/>
    </row>
    <row r="922" spans="7:17" s="3" customFormat="1" ht="12.75">
      <c r="G922" s="6"/>
      <c r="H922" s="8"/>
      <c r="I922" s="5"/>
      <c r="J922" s="9"/>
      <c r="K922" s="5"/>
      <c r="L922" s="9"/>
      <c r="M922" s="58"/>
      <c r="N922" s="60"/>
      <c r="O922" s="56"/>
      <c r="P922" s="56"/>
      <c r="Q922" s="56"/>
    </row>
    <row r="923" spans="7:17" s="3" customFormat="1" ht="12.75">
      <c r="G923" s="6"/>
      <c r="H923" s="8"/>
      <c r="I923" s="5"/>
      <c r="J923" s="9"/>
      <c r="K923" s="5"/>
      <c r="L923" s="9"/>
      <c r="M923" s="58"/>
      <c r="N923" s="60"/>
      <c r="O923" s="56"/>
      <c r="P923" s="56"/>
      <c r="Q923" s="56"/>
    </row>
    <row r="924" spans="7:17" s="3" customFormat="1" ht="12.75">
      <c r="G924" s="6"/>
      <c r="H924" s="8"/>
      <c r="I924" s="5"/>
      <c r="J924" s="9"/>
      <c r="K924" s="5"/>
      <c r="L924" s="9"/>
      <c r="M924" s="58"/>
      <c r="N924" s="60"/>
      <c r="O924" s="56"/>
      <c r="P924" s="56"/>
      <c r="Q924" s="56"/>
    </row>
    <row r="925" spans="7:17" s="3" customFormat="1" ht="12.75">
      <c r="G925" s="6"/>
      <c r="H925" s="8"/>
      <c r="I925" s="5"/>
      <c r="J925" s="9"/>
      <c r="K925" s="5"/>
      <c r="L925" s="9"/>
      <c r="M925" s="58"/>
      <c r="N925" s="60"/>
      <c r="O925" s="56"/>
      <c r="P925" s="56"/>
      <c r="Q925" s="56"/>
    </row>
    <row r="926" spans="7:17" s="3" customFormat="1" ht="12.75">
      <c r="G926" s="6"/>
      <c r="H926" s="8"/>
      <c r="I926" s="5"/>
      <c r="J926" s="9"/>
      <c r="K926" s="5"/>
      <c r="L926" s="9"/>
      <c r="M926" s="58"/>
      <c r="N926" s="60"/>
      <c r="O926" s="56"/>
      <c r="P926" s="56"/>
      <c r="Q926" s="56"/>
    </row>
    <row r="927" spans="7:17" s="3" customFormat="1" ht="12.75">
      <c r="G927" s="6"/>
      <c r="H927" s="8"/>
      <c r="I927" s="5"/>
      <c r="J927" s="9"/>
      <c r="K927" s="5"/>
      <c r="L927" s="9"/>
      <c r="M927" s="58"/>
      <c r="N927" s="60"/>
      <c r="O927" s="56"/>
      <c r="P927" s="56"/>
      <c r="Q927" s="56"/>
    </row>
    <row r="928" spans="7:17" s="3" customFormat="1" ht="12.75">
      <c r="G928" s="6"/>
      <c r="H928" s="8"/>
      <c r="I928" s="5"/>
      <c r="J928" s="9"/>
      <c r="K928" s="5"/>
      <c r="L928" s="9"/>
      <c r="M928" s="58"/>
      <c r="N928" s="60"/>
      <c r="O928" s="56"/>
      <c r="P928" s="56"/>
      <c r="Q928" s="56"/>
    </row>
    <row r="929" spans="7:17" s="3" customFormat="1" ht="12.75">
      <c r="G929" s="6"/>
      <c r="H929" s="8"/>
      <c r="I929" s="5"/>
      <c r="J929" s="9"/>
      <c r="K929" s="5"/>
      <c r="L929" s="9"/>
      <c r="M929" s="58"/>
      <c r="N929" s="60"/>
      <c r="O929" s="56"/>
      <c r="P929" s="56"/>
      <c r="Q929" s="56"/>
    </row>
    <row r="930" spans="7:17" s="3" customFormat="1" ht="12.75">
      <c r="G930" s="6"/>
      <c r="H930" s="8"/>
      <c r="I930" s="5"/>
      <c r="J930" s="9"/>
      <c r="K930" s="5"/>
      <c r="L930" s="9"/>
      <c r="M930" s="58"/>
      <c r="N930" s="60"/>
      <c r="O930" s="56"/>
      <c r="P930" s="56"/>
      <c r="Q930" s="56"/>
    </row>
    <row r="931" spans="7:17" s="3" customFormat="1" ht="12.75">
      <c r="G931" s="6"/>
      <c r="H931" s="8"/>
      <c r="I931" s="5"/>
      <c r="J931" s="9"/>
      <c r="K931" s="5"/>
      <c r="L931" s="9"/>
      <c r="M931" s="58"/>
      <c r="N931" s="60"/>
      <c r="O931" s="56"/>
      <c r="P931" s="56"/>
      <c r="Q931" s="56"/>
    </row>
    <row r="932" spans="7:17" s="3" customFormat="1" ht="12.75">
      <c r="G932" s="6"/>
      <c r="H932" s="8"/>
      <c r="I932" s="5"/>
      <c r="J932" s="9"/>
      <c r="K932" s="5"/>
      <c r="L932" s="9"/>
      <c r="M932" s="58"/>
      <c r="N932" s="60"/>
      <c r="O932" s="56"/>
      <c r="P932" s="56"/>
      <c r="Q932" s="56"/>
    </row>
    <row r="933" spans="7:17" s="3" customFormat="1" ht="12.75">
      <c r="G933" s="6"/>
      <c r="H933" s="8"/>
      <c r="I933" s="5"/>
      <c r="J933" s="9"/>
      <c r="K933" s="5"/>
      <c r="L933" s="9"/>
      <c r="M933" s="58"/>
      <c r="N933" s="60"/>
      <c r="O933" s="56"/>
      <c r="P933" s="56"/>
      <c r="Q933" s="56"/>
    </row>
    <row r="934" spans="7:17" s="3" customFormat="1" ht="12.75">
      <c r="G934" s="6"/>
      <c r="H934" s="8"/>
      <c r="I934" s="5"/>
      <c r="J934" s="9"/>
      <c r="K934" s="5"/>
      <c r="L934" s="9"/>
      <c r="M934" s="58"/>
      <c r="N934" s="60"/>
      <c r="O934" s="56"/>
      <c r="P934" s="56"/>
      <c r="Q934" s="56"/>
    </row>
    <row r="935" spans="7:17" s="3" customFormat="1" ht="12.75">
      <c r="G935" s="6"/>
      <c r="H935" s="8"/>
      <c r="I935" s="5"/>
      <c r="J935" s="9"/>
      <c r="K935" s="5"/>
      <c r="L935" s="9"/>
      <c r="M935" s="58"/>
      <c r="N935" s="60"/>
      <c r="O935" s="56"/>
      <c r="P935" s="56"/>
      <c r="Q935" s="56"/>
    </row>
    <row r="936" spans="7:17" s="3" customFormat="1" ht="12.75">
      <c r="G936" s="6"/>
      <c r="H936" s="8"/>
      <c r="I936" s="5"/>
      <c r="J936" s="9"/>
      <c r="K936" s="5"/>
      <c r="L936" s="9"/>
      <c r="M936" s="58"/>
      <c r="N936" s="60"/>
      <c r="O936" s="56"/>
      <c r="P936" s="56"/>
      <c r="Q936" s="56"/>
    </row>
    <row r="937" spans="7:17" s="3" customFormat="1" ht="12.75">
      <c r="G937" s="6"/>
      <c r="H937" s="8"/>
      <c r="I937" s="5"/>
      <c r="J937" s="9"/>
      <c r="K937" s="5"/>
      <c r="L937" s="9"/>
      <c r="M937" s="58"/>
      <c r="N937" s="60"/>
      <c r="O937" s="56"/>
      <c r="P937" s="56"/>
      <c r="Q937" s="56"/>
    </row>
    <row r="938" spans="7:17" s="3" customFormat="1" ht="12.75">
      <c r="G938" s="6"/>
      <c r="H938" s="8"/>
      <c r="I938" s="5"/>
      <c r="J938" s="9"/>
      <c r="K938" s="5"/>
      <c r="L938" s="9"/>
      <c r="M938" s="58"/>
      <c r="N938" s="60"/>
      <c r="O938" s="56"/>
      <c r="P938" s="56"/>
      <c r="Q938" s="56"/>
    </row>
    <row r="939" spans="7:17" s="3" customFormat="1" ht="12.75">
      <c r="G939" s="6"/>
      <c r="H939" s="8"/>
      <c r="I939" s="5"/>
      <c r="J939" s="9"/>
      <c r="K939" s="5"/>
      <c r="L939" s="9"/>
      <c r="M939" s="58"/>
      <c r="N939" s="60"/>
      <c r="O939" s="56"/>
      <c r="P939" s="56"/>
      <c r="Q939" s="56"/>
    </row>
    <row r="940" spans="7:17" s="3" customFormat="1" ht="12.75">
      <c r="G940" s="6"/>
      <c r="H940" s="8"/>
      <c r="I940" s="5"/>
      <c r="J940" s="9"/>
      <c r="K940" s="5"/>
      <c r="L940" s="9"/>
      <c r="M940" s="58"/>
      <c r="N940" s="60"/>
      <c r="O940" s="56"/>
      <c r="P940" s="56"/>
      <c r="Q940" s="56"/>
    </row>
    <row r="941" spans="7:17" s="3" customFormat="1" ht="12.75">
      <c r="G941" s="6"/>
      <c r="H941" s="8"/>
      <c r="I941" s="5"/>
      <c r="J941" s="9"/>
      <c r="K941" s="5"/>
      <c r="L941" s="9"/>
      <c r="M941" s="58"/>
      <c r="N941" s="60"/>
      <c r="O941" s="56"/>
      <c r="P941" s="56"/>
      <c r="Q941" s="56"/>
    </row>
    <row r="942" spans="7:17" s="3" customFormat="1" ht="12.75">
      <c r="G942" s="6"/>
      <c r="H942" s="8"/>
      <c r="I942" s="5"/>
      <c r="J942" s="9"/>
      <c r="K942" s="5"/>
      <c r="L942" s="9"/>
      <c r="M942" s="58"/>
      <c r="N942" s="60"/>
      <c r="O942" s="56"/>
      <c r="P942" s="56"/>
      <c r="Q942" s="56"/>
    </row>
    <row r="943" spans="7:17" s="3" customFormat="1" ht="12.75">
      <c r="G943" s="6"/>
      <c r="H943" s="8"/>
      <c r="I943" s="5"/>
      <c r="J943" s="9"/>
      <c r="K943" s="5"/>
      <c r="L943" s="9"/>
      <c r="M943" s="58"/>
      <c r="N943" s="60"/>
      <c r="O943" s="56"/>
      <c r="P943" s="56"/>
      <c r="Q943" s="56"/>
    </row>
    <row r="944" spans="7:17" s="3" customFormat="1" ht="12.75">
      <c r="G944" s="6"/>
      <c r="H944" s="8"/>
      <c r="I944" s="5"/>
      <c r="J944" s="9"/>
      <c r="K944" s="5"/>
      <c r="L944" s="9"/>
      <c r="M944" s="58"/>
      <c r="N944" s="60"/>
      <c r="O944" s="56"/>
      <c r="P944" s="56"/>
      <c r="Q944" s="56"/>
    </row>
    <row r="945" spans="7:17" s="3" customFormat="1" ht="12.75">
      <c r="G945" s="6"/>
      <c r="H945" s="8"/>
      <c r="I945" s="5"/>
      <c r="J945" s="9"/>
      <c r="K945" s="5"/>
      <c r="L945" s="9"/>
      <c r="M945" s="58"/>
      <c r="N945" s="60"/>
      <c r="O945" s="56"/>
      <c r="P945" s="56"/>
      <c r="Q945" s="56"/>
    </row>
    <row r="946" spans="7:17" s="3" customFormat="1" ht="12.75">
      <c r="G946" s="6"/>
      <c r="H946" s="8"/>
      <c r="I946" s="5"/>
      <c r="J946" s="9"/>
      <c r="K946" s="5"/>
      <c r="L946" s="9"/>
      <c r="M946" s="58"/>
      <c r="N946" s="60"/>
      <c r="O946" s="56"/>
      <c r="P946" s="56"/>
      <c r="Q946" s="56"/>
    </row>
    <row r="947" spans="7:17" s="3" customFormat="1" ht="12.75">
      <c r="G947" s="6"/>
      <c r="H947" s="8"/>
      <c r="I947" s="5"/>
      <c r="J947" s="9"/>
      <c r="K947" s="5"/>
      <c r="L947" s="9"/>
      <c r="M947" s="58"/>
      <c r="N947" s="60"/>
      <c r="O947" s="56"/>
      <c r="P947" s="56"/>
      <c r="Q947" s="56"/>
    </row>
    <row r="948" spans="7:17" s="3" customFormat="1" ht="12.75">
      <c r="G948" s="6"/>
      <c r="H948" s="8"/>
      <c r="I948" s="5"/>
      <c r="J948" s="9"/>
      <c r="K948" s="5"/>
      <c r="L948" s="9"/>
      <c r="M948" s="58"/>
      <c r="N948" s="60"/>
      <c r="O948" s="56"/>
      <c r="P948" s="56"/>
      <c r="Q948" s="56"/>
    </row>
    <row r="949" spans="7:17" s="3" customFormat="1" ht="12.75">
      <c r="G949" s="6"/>
      <c r="H949" s="8"/>
      <c r="I949" s="5"/>
      <c r="J949" s="9"/>
      <c r="K949" s="5"/>
      <c r="L949" s="9"/>
      <c r="M949" s="58"/>
      <c r="N949" s="60"/>
      <c r="O949" s="56"/>
      <c r="P949" s="56"/>
      <c r="Q949" s="56"/>
    </row>
    <row r="950" spans="7:17" s="3" customFormat="1" ht="12.75">
      <c r="G950" s="6"/>
      <c r="H950" s="8"/>
      <c r="I950" s="5"/>
      <c r="J950" s="9"/>
      <c r="K950" s="5"/>
      <c r="L950" s="9"/>
      <c r="M950" s="58"/>
      <c r="N950" s="60"/>
      <c r="O950" s="56"/>
      <c r="P950" s="56"/>
      <c r="Q950" s="56"/>
    </row>
    <row r="951" spans="7:17" s="3" customFormat="1" ht="12.75">
      <c r="G951" s="6"/>
      <c r="H951" s="8"/>
      <c r="I951" s="5"/>
      <c r="J951" s="9"/>
      <c r="K951" s="5"/>
      <c r="L951" s="9"/>
      <c r="M951" s="58"/>
      <c r="N951" s="60"/>
      <c r="O951" s="56"/>
      <c r="P951" s="56"/>
      <c r="Q951" s="56"/>
    </row>
    <row r="952" spans="7:17" s="3" customFormat="1" ht="12.75">
      <c r="G952" s="6"/>
      <c r="H952" s="8"/>
      <c r="I952" s="5"/>
      <c r="J952" s="9"/>
      <c r="K952" s="5"/>
      <c r="L952" s="9"/>
      <c r="M952" s="58"/>
      <c r="N952" s="60"/>
      <c r="O952" s="56"/>
      <c r="P952" s="56"/>
      <c r="Q952" s="56"/>
    </row>
    <row r="953" spans="7:17" s="3" customFormat="1" ht="12.75">
      <c r="G953" s="6"/>
      <c r="H953" s="8"/>
      <c r="I953" s="5"/>
      <c r="J953" s="9"/>
      <c r="K953" s="5"/>
      <c r="L953" s="9"/>
      <c r="M953" s="58"/>
      <c r="N953" s="60"/>
      <c r="O953" s="56"/>
      <c r="P953" s="56"/>
      <c r="Q953" s="56"/>
    </row>
    <row r="954" spans="7:17" s="3" customFormat="1" ht="12.75">
      <c r="G954" s="6"/>
      <c r="H954" s="8"/>
      <c r="I954" s="5"/>
      <c r="J954" s="9"/>
      <c r="K954" s="5"/>
      <c r="L954" s="9"/>
      <c r="M954" s="58"/>
      <c r="N954" s="60"/>
      <c r="O954" s="56"/>
      <c r="P954" s="56"/>
      <c r="Q954" s="56"/>
    </row>
    <row r="955" spans="7:17" s="3" customFormat="1" ht="12.75">
      <c r="G955" s="6"/>
      <c r="H955" s="8"/>
      <c r="I955" s="5"/>
      <c r="J955" s="9"/>
      <c r="K955" s="5"/>
      <c r="L955" s="9"/>
      <c r="M955" s="58"/>
      <c r="N955" s="60"/>
      <c r="O955" s="56"/>
      <c r="P955" s="56"/>
      <c r="Q955" s="56"/>
    </row>
    <row r="956" spans="7:17" s="3" customFormat="1" ht="12.75">
      <c r="G956" s="6"/>
      <c r="H956" s="8"/>
      <c r="I956" s="5"/>
      <c r="J956" s="9"/>
      <c r="K956" s="5"/>
      <c r="L956" s="9"/>
      <c r="M956" s="58"/>
      <c r="N956" s="60"/>
      <c r="O956" s="56"/>
      <c r="P956" s="56"/>
      <c r="Q956" s="56"/>
    </row>
    <row r="957" spans="7:17" s="3" customFormat="1" ht="12.75">
      <c r="G957" s="6"/>
      <c r="H957" s="8"/>
      <c r="I957" s="5"/>
      <c r="J957" s="9"/>
      <c r="K957" s="5"/>
      <c r="L957" s="9"/>
      <c r="M957" s="58"/>
      <c r="N957" s="60"/>
      <c r="O957" s="56"/>
      <c r="P957" s="56"/>
      <c r="Q957" s="56"/>
    </row>
    <row r="958" spans="7:17" s="3" customFormat="1" ht="12.75">
      <c r="G958" s="6"/>
      <c r="H958" s="8"/>
      <c r="I958" s="5"/>
      <c r="J958" s="9"/>
      <c r="K958" s="5"/>
      <c r="L958" s="9"/>
      <c r="M958" s="58"/>
      <c r="N958" s="60"/>
      <c r="O958" s="56"/>
      <c r="P958" s="56"/>
      <c r="Q958" s="56"/>
    </row>
    <row r="959" spans="7:17" s="3" customFormat="1" ht="12.75">
      <c r="G959" s="6"/>
      <c r="H959" s="8"/>
      <c r="I959" s="5"/>
      <c r="J959" s="9"/>
      <c r="K959" s="5"/>
      <c r="L959" s="9"/>
      <c r="M959" s="58"/>
      <c r="N959" s="60"/>
      <c r="O959" s="56"/>
      <c r="P959" s="56"/>
      <c r="Q959" s="56"/>
    </row>
    <row r="960" spans="7:17" s="3" customFormat="1" ht="12.75">
      <c r="G960" s="6"/>
      <c r="H960" s="8"/>
      <c r="I960" s="5"/>
      <c r="J960" s="9"/>
      <c r="K960" s="5"/>
      <c r="L960" s="9"/>
      <c r="M960" s="58"/>
      <c r="N960" s="60"/>
      <c r="O960" s="56"/>
      <c r="P960" s="56"/>
      <c r="Q960" s="56"/>
    </row>
    <row r="961" spans="7:17" s="3" customFormat="1" ht="12.75">
      <c r="G961" s="6"/>
      <c r="H961" s="8"/>
      <c r="I961" s="5"/>
      <c r="J961" s="9"/>
      <c r="K961" s="5"/>
      <c r="L961" s="9"/>
      <c r="M961" s="58"/>
      <c r="N961" s="60"/>
      <c r="O961" s="56"/>
      <c r="P961" s="56"/>
      <c r="Q961" s="56"/>
    </row>
    <row r="962" spans="7:17" s="3" customFormat="1" ht="12.75">
      <c r="G962" s="6"/>
      <c r="H962" s="8"/>
      <c r="I962" s="5"/>
      <c r="J962" s="9"/>
      <c r="K962" s="5"/>
      <c r="L962" s="9"/>
      <c r="M962" s="58"/>
      <c r="N962" s="60"/>
      <c r="O962" s="56"/>
      <c r="P962" s="56"/>
      <c r="Q962" s="56"/>
    </row>
    <row r="963" spans="7:17" s="3" customFormat="1" ht="12.75">
      <c r="G963" s="6"/>
      <c r="H963" s="8"/>
      <c r="I963" s="5"/>
      <c r="J963" s="9"/>
      <c r="K963" s="5"/>
      <c r="L963" s="9"/>
      <c r="M963" s="58"/>
      <c r="N963" s="60"/>
      <c r="O963" s="56"/>
      <c r="P963" s="56"/>
      <c r="Q963" s="56"/>
    </row>
    <row r="964" spans="7:17" s="3" customFormat="1" ht="12.75">
      <c r="G964" s="6"/>
      <c r="H964" s="8"/>
      <c r="I964" s="5"/>
      <c r="J964" s="9"/>
      <c r="K964" s="5"/>
      <c r="L964" s="9"/>
      <c r="M964" s="58"/>
      <c r="N964" s="60"/>
      <c r="O964" s="56"/>
      <c r="P964" s="56"/>
      <c r="Q964" s="56"/>
    </row>
    <row r="965" spans="7:17" s="3" customFormat="1" ht="12.75">
      <c r="G965" s="6"/>
      <c r="H965" s="8"/>
      <c r="I965" s="5"/>
      <c r="J965" s="9"/>
      <c r="K965" s="5"/>
      <c r="L965" s="9"/>
      <c r="M965" s="58"/>
      <c r="N965" s="60"/>
      <c r="O965" s="56"/>
      <c r="P965" s="56"/>
      <c r="Q965" s="56"/>
    </row>
    <row r="966" spans="7:17" s="3" customFormat="1" ht="12.75">
      <c r="G966" s="6"/>
      <c r="H966" s="8"/>
      <c r="I966" s="5"/>
      <c r="J966" s="9"/>
      <c r="K966" s="5"/>
      <c r="L966" s="9"/>
      <c r="M966" s="58"/>
      <c r="N966" s="60"/>
      <c r="O966" s="56"/>
      <c r="P966" s="56"/>
      <c r="Q966" s="56"/>
    </row>
    <row r="967" spans="7:17" s="3" customFormat="1" ht="12.75">
      <c r="G967" s="6"/>
      <c r="H967" s="8"/>
      <c r="I967" s="5"/>
      <c r="J967" s="9"/>
      <c r="K967" s="5"/>
      <c r="L967" s="9"/>
      <c r="M967" s="58"/>
      <c r="N967" s="60"/>
      <c r="O967" s="56"/>
      <c r="P967" s="56"/>
      <c r="Q967" s="56"/>
    </row>
    <row r="968" spans="7:17" s="3" customFormat="1" ht="12.75">
      <c r="G968" s="6"/>
      <c r="H968" s="8"/>
      <c r="I968" s="5"/>
      <c r="J968" s="9"/>
      <c r="K968" s="5"/>
      <c r="L968" s="9"/>
      <c r="M968" s="58"/>
      <c r="N968" s="60"/>
      <c r="O968" s="56"/>
      <c r="P968" s="56"/>
      <c r="Q968" s="56"/>
    </row>
    <row r="969" spans="7:17" s="3" customFormat="1" ht="12.75">
      <c r="G969" s="6"/>
      <c r="H969" s="8"/>
      <c r="I969" s="5"/>
      <c r="J969" s="9"/>
      <c r="K969" s="5"/>
      <c r="L969" s="9"/>
      <c r="M969" s="58"/>
      <c r="N969" s="60"/>
      <c r="O969" s="56"/>
      <c r="P969" s="56"/>
      <c r="Q969" s="56"/>
    </row>
    <row r="970" spans="7:17" s="3" customFormat="1" ht="12.75">
      <c r="G970" s="6"/>
      <c r="H970" s="8"/>
      <c r="I970" s="5"/>
      <c r="J970" s="9"/>
      <c r="K970" s="5"/>
      <c r="L970" s="9"/>
      <c r="M970" s="58"/>
      <c r="N970" s="60"/>
      <c r="O970" s="56"/>
      <c r="P970" s="56"/>
      <c r="Q970" s="56"/>
    </row>
    <row r="971" spans="7:17" s="3" customFormat="1" ht="12.75">
      <c r="G971" s="6"/>
      <c r="H971" s="8"/>
      <c r="I971" s="5"/>
      <c r="J971" s="9"/>
      <c r="K971" s="5"/>
      <c r="L971" s="9"/>
      <c r="M971" s="58"/>
      <c r="N971" s="60"/>
      <c r="O971" s="56"/>
      <c r="P971" s="56"/>
      <c r="Q971" s="56"/>
    </row>
    <row r="972" spans="7:17" s="3" customFormat="1" ht="12.75">
      <c r="G972" s="6"/>
      <c r="H972" s="8"/>
      <c r="I972" s="5"/>
      <c r="J972" s="9"/>
      <c r="K972" s="5"/>
      <c r="L972" s="9"/>
      <c r="M972" s="58"/>
      <c r="N972" s="60"/>
      <c r="O972" s="56"/>
      <c r="P972" s="56"/>
      <c r="Q972" s="56"/>
    </row>
    <row r="973" spans="7:17" s="3" customFormat="1" ht="12.75">
      <c r="G973" s="6"/>
      <c r="H973" s="8"/>
      <c r="I973" s="5"/>
      <c r="J973" s="9"/>
      <c r="K973" s="5"/>
      <c r="L973" s="9"/>
      <c r="M973" s="58"/>
      <c r="N973" s="60"/>
      <c r="O973" s="56"/>
      <c r="P973" s="56"/>
      <c r="Q973" s="56"/>
    </row>
    <row r="974" spans="7:17" s="3" customFormat="1" ht="12.75">
      <c r="G974" s="6"/>
      <c r="H974" s="8"/>
      <c r="I974" s="5"/>
      <c r="J974" s="9"/>
      <c r="K974" s="5"/>
      <c r="L974" s="9"/>
      <c r="M974" s="58"/>
      <c r="N974" s="60"/>
      <c r="O974" s="56"/>
      <c r="P974" s="56"/>
      <c r="Q974" s="56"/>
    </row>
    <row r="975" spans="7:17" s="3" customFormat="1" ht="12.75">
      <c r="G975" s="6"/>
      <c r="H975" s="8"/>
      <c r="I975" s="5"/>
      <c r="J975" s="9"/>
      <c r="K975" s="5"/>
      <c r="L975" s="9"/>
      <c r="M975" s="58"/>
      <c r="N975" s="60"/>
      <c r="O975" s="56"/>
      <c r="P975" s="56"/>
      <c r="Q975" s="56"/>
    </row>
    <row r="976" spans="7:17" s="3" customFormat="1" ht="12.75">
      <c r="G976" s="6"/>
      <c r="H976" s="8"/>
      <c r="I976" s="5"/>
      <c r="J976" s="9"/>
      <c r="K976" s="5"/>
      <c r="L976" s="9"/>
      <c r="M976" s="58"/>
      <c r="N976" s="60"/>
      <c r="O976" s="56"/>
      <c r="P976" s="56"/>
      <c r="Q976" s="56"/>
    </row>
    <row r="977" spans="7:17" s="3" customFormat="1" ht="12.75">
      <c r="G977" s="6"/>
      <c r="H977" s="8"/>
      <c r="I977" s="5"/>
      <c r="J977" s="9"/>
      <c r="K977" s="5"/>
      <c r="L977" s="9"/>
      <c r="M977" s="58"/>
      <c r="N977" s="60"/>
      <c r="O977" s="56"/>
      <c r="P977" s="56"/>
      <c r="Q977" s="56"/>
    </row>
    <row r="978" spans="7:17" s="3" customFormat="1" ht="12.75">
      <c r="G978" s="6"/>
      <c r="H978" s="8"/>
      <c r="I978" s="5"/>
      <c r="J978" s="9"/>
      <c r="K978" s="5"/>
      <c r="L978" s="9"/>
      <c r="M978" s="58"/>
      <c r="N978" s="60"/>
      <c r="O978" s="56"/>
      <c r="P978" s="56"/>
      <c r="Q978" s="56"/>
    </row>
    <row r="979" spans="7:17" s="3" customFormat="1" ht="12.75">
      <c r="G979" s="6"/>
      <c r="H979" s="8"/>
      <c r="I979" s="5"/>
      <c r="J979" s="9"/>
      <c r="K979" s="5"/>
      <c r="L979" s="9"/>
      <c r="M979" s="58"/>
      <c r="N979" s="60"/>
      <c r="O979" s="56"/>
      <c r="P979" s="56"/>
      <c r="Q979" s="56"/>
    </row>
    <row r="980" spans="7:17" s="3" customFormat="1" ht="12.75">
      <c r="G980" s="6"/>
      <c r="H980" s="8"/>
      <c r="I980" s="5"/>
      <c r="J980" s="9"/>
      <c r="K980" s="5"/>
      <c r="L980" s="9"/>
      <c r="M980" s="58"/>
      <c r="N980" s="60"/>
      <c r="O980" s="56"/>
      <c r="P980" s="56"/>
      <c r="Q980" s="56"/>
    </row>
    <row r="981" spans="7:17" s="3" customFormat="1" ht="12.75">
      <c r="G981" s="6"/>
      <c r="H981" s="8"/>
      <c r="I981" s="5"/>
      <c r="J981" s="9"/>
      <c r="K981" s="5"/>
      <c r="L981" s="9"/>
      <c r="M981" s="58"/>
      <c r="N981" s="60"/>
      <c r="O981" s="56"/>
      <c r="P981" s="56"/>
      <c r="Q981" s="56"/>
    </row>
    <row r="982" spans="7:17" s="3" customFormat="1" ht="12.75">
      <c r="G982" s="6"/>
      <c r="H982" s="8"/>
      <c r="I982" s="5"/>
      <c r="J982" s="9"/>
      <c r="K982" s="5"/>
      <c r="L982" s="9"/>
      <c r="M982" s="58"/>
      <c r="N982" s="60"/>
      <c r="O982" s="56"/>
      <c r="P982" s="56"/>
      <c r="Q982" s="56"/>
    </row>
    <row r="983" spans="7:17" s="3" customFormat="1" ht="12.75">
      <c r="G983" s="6"/>
      <c r="H983" s="8"/>
      <c r="I983" s="5"/>
      <c r="J983" s="9"/>
      <c r="K983" s="5"/>
      <c r="L983" s="9"/>
      <c r="M983" s="58"/>
      <c r="N983" s="60"/>
      <c r="O983" s="56"/>
      <c r="P983" s="56"/>
      <c r="Q983" s="56"/>
    </row>
    <row r="984" spans="7:17" s="3" customFormat="1" ht="12.75">
      <c r="G984" s="6"/>
      <c r="H984" s="8"/>
      <c r="I984" s="5"/>
      <c r="J984" s="9"/>
      <c r="K984" s="5"/>
      <c r="L984" s="9"/>
      <c r="M984" s="58"/>
      <c r="N984" s="60"/>
      <c r="O984" s="56"/>
      <c r="P984" s="56"/>
      <c r="Q984" s="56"/>
    </row>
    <row r="985" spans="7:17" s="3" customFormat="1" ht="12.75">
      <c r="G985" s="6"/>
      <c r="H985" s="8"/>
      <c r="I985" s="5"/>
      <c r="J985" s="9"/>
      <c r="K985" s="5"/>
      <c r="L985" s="9"/>
      <c r="M985" s="58"/>
      <c r="N985" s="60"/>
      <c r="O985" s="56"/>
      <c r="P985" s="56"/>
      <c r="Q985" s="56"/>
    </row>
    <row r="986" spans="7:17" s="3" customFormat="1" ht="12.75">
      <c r="G986" s="6"/>
      <c r="H986" s="8"/>
      <c r="I986" s="5"/>
      <c r="J986" s="9"/>
      <c r="K986" s="5"/>
      <c r="L986" s="9"/>
      <c r="M986" s="58"/>
      <c r="N986" s="60"/>
      <c r="O986" s="56"/>
      <c r="P986" s="56"/>
      <c r="Q986" s="56"/>
    </row>
    <row r="987" spans="7:17" s="3" customFormat="1" ht="12.75">
      <c r="G987" s="6"/>
      <c r="H987" s="8"/>
      <c r="I987" s="5"/>
      <c r="J987" s="9"/>
      <c r="K987" s="5"/>
      <c r="L987" s="9"/>
      <c r="M987" s="58"/>
      <c r="N987" s="60"/>
      <c r="O987" s="56"/>
      <c r="P987" s="56"/>
      <c r="Q987" s="56"/>
    </row>
    <row r="988" spans="7:17" s="3" customFormat="1" ht="12.75">
      <c r="G988" s="6"/>
      <c r="H988" s="8"/>
      <c r="I988" s="5"/>
      <c r="J988" s="9"/>
      <c r="K988" s="5"/>
      <c r="L988" s="9"/>
      <c r="M988" s="58"/>
      <c r="N988" s="60"/>
      <c r="O988" s="56"/>
      <c r="P988" s="56"/>
      <c r="Q988" s="56"/>
    </row>
    <row r="989" spans="7:17" s="3" customFormat="1" ht="12.75">
      <c r="G989" s="6"/>
      <c r="H989" s="8"/>
      <c r="I989" s="5"/>
      <c r="J989" s="9"/>
      <c r="K989" s="5"/>
      <c r="L989" s="9"/>
      <c r="M989" s="58"/>
      <c r="N989" s="60"/>
      <c r="O989" s="56"/>
      <c r="P989" s="56"/>
      <c r="Q989" s="56"/>
    </row>
    <row r="990" spans="7:17" s="3" customFormat="1" ht="12.75">
      <c r="G990" s="6"/>
      <c r="H990" s="8"/>
      <c r="I990" s="5"/>
      <c r="J990" s="9"/>
      <c r="K990" s="5"/>
      <c r="L990" s="9"/>
      <c r="M990" s="58"/>
      <c r="N990" s="60"/>
      <c r="O990" s="56"/>
      <c r="P990" s="56"/>
      <c r="Q990" s="56"/>
    </row>
    <row r="991" spans="7:17" s="3" customFormat="1" ht="12.75">
      <c r="G991" s="6"/>
      <c r="H991" s="8"/>
      <c r="I991" s="5"/>
      <c r="J991" s="9"/>
      <c r="K991" s="5"/>
      <c r="L991" s="9"/>
      <c r="M991" s="58"/>
      <c r="N991" s="60"/>
      <c r="O991" s="56"/>
      <c r="P991" s="56"/>
      <c r="Q991" s="56"/>
    </row>
    <row r="992" spans="7:17" s="3" customFormat="1" ht="12.75">
      <c r="G992" s="6"/>
      <c r="H992" s="8"/>
      <c r="I992" s="5"/>
      <c r="J992" s="9"/>
      <c r="K992" s="5"/>
      <c r="L992" s="9"/>
      <c r="M992" s="58"/>
      <c r="N992" s="60"/>
      <c r="O992" s="56"/>
      <c r="P992" s="56"/>
      <c r="Q992" s="56"/>
    </row>
    <row r="993" spans="7:17" s="3" customFormat="1" ht="12.75">
      <c r="G993" s="6"/>
      <c r="H993" s="8"/>
      <c r="I993" s="5"/>
      <c r="J993" s="9"/>
      <c r="K993" s="5"/>
      <c r="L993" s="9"/>
      <c r="M993" s="58"/>
      <c r="N993" s="60"/>
      <c r="O993" s="56"/>
      <c r="P993" s="56"/>
      <c r="Q993" s="56"/>
    </row>
    <row r="994" spans="7:17" s="3" customFormat="1" ht="12.75">
      <c r="G994" s="6"/>
      <c r="H994" s="8"/>
      <c r="I994" s="5"/>
      <c r="J994" s="9"/>
      <c r="K994" s="5"/>
      <c r="L994" s="9"/>
      <c r="M994" s="58"/>
      <c r="N994" s="60"/>
      <c r="O994" s="56"/>
      <c r="P994" s="56"/>
      <c r="Q994" s="56"/>
    </row>
    <row r="995" spans="7:17" s="3" customFormat="1" ht="12.75">
      <c r="G995" s="6"/>
      <c r="H995" s="8"/>
      <c r="I995" s="5"/>
      <c r="J995" s="9"/>
      <c r="K995" s="5"/>
      <c r="L995" s="9"/>
      <c r="M995" s="58"/>
      <c r="N995" s="60"/>
      <c r="O995" s="56"/>
      <c r="P995" s="56"/>
      <c r="Q995" s="56"/>
    </row>
    <row r="996" spans="7:17" s="3" customFormat="1" ht="12.75">
      <c r="G996" s="6"/>
      <c r="H996" s="8"/>
      <c r="I996" s="5"/>
      <c r="J996" s="9"/>
      <c r="K996" s="5"/>
      <c r="L996" s="9"/>
      <c r="M996" s="58"/>
      <c r="N996" s="60"/>
      <c r="O996" s="56"/>
      <c r="P996" s="56"/>
      <c r="Q996" s="56"/>
    </row>
    <row r="997" spans="7:17" s="3" customFormat="1" ht="12.75">
      <c r="G997" s="6"/>
      <c r="H997" s="8"/>
      <c r="I997" s="5"/>
      <c r="J997" s="9"/>
      <c r="K997" s="5"/>
      <c r="L997" s="9"/>
      <c r="M997" s="58"/>
      <c r="N997" s="60"/>
      <c r="O997" s="56"/>
      <c r="P997" s="56"/>
      <c r="Q997" s="56"/>
    </row>
    <row r="998" spans="7:17" s="3" customFormat="1" ht="12.75">
      <c r="G998" s="6"/>
      <c r="H998" s="8"/>
      <c r="I998" s="5"/>
      <c r="J998" s="9"/>
      <c r="K998" s="5"/>
      <c r="L998" s="9"/>
      <c r="M998" s="58"/>
      <c r="N998" s="60"/>
      <c r="O998" s="56"/>
      <c r="P998" s="56"/>
      <c r="Q998" s="56"/>
    </row>
    <row r="999" spans="7:17" s="3" customFormat="1" ht="12.75">
      <c r="G999" s="6"/>
      <c r="H999" s="8"/>
      <c r="I999" s="5"/>
      <c r="J999" s="9"/>
      <c r="K999" s="5"/>
      <c r="L999" s="9"/>
      <c r="M999" s="58"/>
      <c r="N999" s="60"/>
      <c r="O999" s="56"/>
      <c r="P999" s="56"/>
      <c r="Q999" s="56"/>
    </row>
    <row r="1000" spans="7:17" s="3" customFormat="1" ht="12.75">
      <c r="G1000" s="6"/>
      <c r="H1000" s="8"/>
      <c r="I1000" s="5"/>
      <c r="J1000" s="9"/>
      <c r="K1000" s="5"/>
      <c r="L1000" s="9"/>
      <c r="M1000" s="58"/>
      <c r="N1000" s="60"/>
      <c r="O1000" s="56"/>
      <c r="P1000" s="56"/>
      <c r="Q1000" s="56"/>
    </row>
    <row r="1001" spans="7:17" s="3" customFormat="1" ht="12.75">
      <c r="G1001" s="6"/>
      <c r="H1001" s="8"/>
      <c r="I1001" s="5"/>
      <c r="J1001" s="9"/>
      <c r="K1001" s="5"/>
      <c r="L1001" s="9"/>
      <c r="M1001" s="58"/>
      <c r="N1001" s="60"/>
      <c r="O1001" s="56"/>
      <c r="P1001" s="56"/>
      <c r="Q1001" s="56"/>
    </row>
    <row r="1002" spans="7:17" s="3" customFormat="1" ht="12.75">
      <c r="G1002" s="6"/>
      <c r="H1002" s="8"/>
      <c r="I1002" s="5"/>
      <c r="J1002" s="9"/>
      <c r="K1002" s="5"/>
      <c r="L1002" s="9"/>
      <c r="M1002" s="58"/>
      <c r="N1002" s="60"/>
      <c r="O1002" s="56"/>
      <c r="P1002" s="56"/>
      <c r="Q1002" s="56"/>
    </row>
    <row r="1003" spans="7:17" s="3" customFormat="1" ht="12.75">
      <c r="G1003" s="6"/>
      <c r="H1003" s="8"/>
      <c r="I1003" s="5"/>
      <c r="J1003" s="9"/>
      <c r="K1003" s="5"/>
      <c r="L1003" s="9"/>
      <c r="M1003" s="58"/>
      <c r="N1003" s="60"/>
      <c r="O1003" s="56"/>
      <c r="P1003" s="56"/>
      <c r="Q1003" s="56"/>
    </row>
    <row r="1004" spans="7:17" s="3" customFormat="1" ht="12.75">
      <c r="G1004" s="6"/>
      <c r="H1004" s="8"/>
      <c r="I1004" s="5"/>
      <c r="J1004" s="9"/>
      <c r="K1004" s="5"/>
      <c r="L1004" s="9"/>
      <c r="M1004" s="58"/>
      <c r="N1004" s="60"/>
      <c r="O1004" s="56"/>
      <c r="P1004" s="56"/>
      <c r="Q1004" s="56"/>
    </row>
    <row r="1005" spans="7:17" s="3" customFormat="1" ht="12.75">
      <c r="G1005" s="6"/>
      <c r="H1005" s="8"/>
      <c r="I1005" s="5"/>
      <c r="J1005" s="9"/>
      <c r="K1005" s="5"/>
      <c r="L1005" s="9"/>
      <c r="M1005" s="58"/>
      <c r="N1005" s="60"/>
      <c r="O1005" s="56"/>
      <c r="P1005" s="56"/>
      <c r="Q1005" s="56"/>
    </row>
    <row r="1006" spans="7:17" s="3" customFormat="1" ht="12.75">
      <c r="G1006" s="6"/>
      <c r="H1006" s="8"/>
      <c r="I1006" s="5"/>
      <c r="J1006" s="9"/>
      <c r="K1006" s="5"/>
      <c r="L1006" s="9"/>
      <c r="M1006" s="58"/>
      <c r="N1006" s="60"/>
      <c r="O1006" s="56"/>
      <c r="P1006" s="56"/>
      <c r="Q1006" s="56"/>
    </row>
    <row r="1007" spans="7:17" s="3" customFormat="1" ht="12.75">
      <c r="G1007" s="6"/>
      <c r="H1007" s="8"/>
      <c r="I1007" s="5"/>
      <c r="J1007" s="9"/>
      <c r="K1007" s="5"/>
      <c r="L1007" s="9"/>
      <c r="M1007" s="58"/>
      <c r="N1007" s="60"/>
      <c r="O1007" s="56"/>
      <c r="P1007" s="56"/>
      <c r="Q1007" s="56"/>
    </row>
    <row r="1008" spans="7:17" s="3" customFormat="1" ht="12.75">
      <c r="G1008" s="6"/>
      <c r="H1008" s="8"/>
      <c r="I1008" s="5"/>
      <c r="J1008" s="9"/>
      <c r="K1008" s="5"/>
      <c r="L1008" s="9"/>
      <c r="M1008" s="58"/>
      <c r="N1008" s="60"/>
      <c r="O1008" s="56"/>
      <c r="P1008" s="56"/>
      <c r="Q1008" s="56"/>
    </row>
    <row r="1009" spans="7:17" s="3" customFormat="1" ht="12.75">
      <c r="G1009" s="6"/>
      <c r="H1009" s="8"/>
      <c r="I1009" s="5"/>
      <c r="J1009" s="9"/>
      <c r="K1009" s="5"/>
      <c r="L1009" s="9"/>
      <c r="M1009" s="58"/>
      <c r="N1009" s="60"/>
      <c r="O1009" s="56"/>
      <c r="P1009" s="56"/>
      <c r="Q1009" s="56"/>
    </row>
    <row r="1010" spans="7:17" s="3" customFormat="1" ht="12.75">
      <c r="G1010" s="6"/>
      <c r="H1010" s="8"/>
      <c r="I1010" s="5"/>
      <c r="J1010" s="9"/>
      <c r="K1010" s="5"/>
      <c r="L1010" s="9"/>
      <c r="M1010" s="58"/>
      <c r="N1010" s="60"/>
      <c r="O1010" s="56"/>
      <c r="P1010" s="56"/>
      <c r="Q1010" s="56"/>
    </row>
    <row r="1011" spans="7:17" s="3" customFormat="1" ht="12.75">
      <c r="G1011" s="6"/>
      <c r="H1011" s="8"/>
      <c r="I1011" s="5"/>
      <c r="J1011" s="9"/>
      <c r="K1011" s="5"/>
      <c r="L1011" s="9"/>
      <c r="M1011" s="58"/>
      <c r="N1011" s="60"/>
      <c r="O1011" s="56"/>
      <c r="P1011" s="56"/>
      <c r="Q1011" s="56"/>
    </row>
    <row r="1012" spans="7:17" s="3" customFormat="1" ht="12.75">
      <c r="G1012" s="6"/>
      <c r="H1012" s="8"/>
      <c r="I1012" s="5"/>
      <c r="J1012" s="9"/>
      <c r="K1012" s="5"/>
      <c r="L1012" s="9"/>
      <c r="M1012" s="58"/>
      <c r="N1012" s="60"/>
      <c r="O1012" s="56"/>
      <c r="P1012" s="56"/>
      <c r="Q1012" s="56"/>
    </row>
    <row r="1013" spans="7:17" s="3" customFormat="1" ht="12.75">
      <c r="G1013" s="6"/>
      <c r="H1013" s="8"/>
      <c r="I1013" s="5"/>
      <c r="J1013" s="9"/>
      <c r="K1013" s="5"/>
      <c r="L1013" s="9"/>
      <c r="M1013" s="58"/>
      <c r="N1013" s="60"/>
      <c r="O1013" s="56"/>
      <c r="P1013" s="56"/>
      <c r="Q1013" s="56"/>
    </row>
    <row r="1014" spans="7:17" s="3" customFormat="1" ht="12.75">
      <c r="G1014" s="6"/>
      <c r="H1014" s="8"/>
      <c r="I1014" s="5"/>
      <c r="J1014" s="9"/>
      <c r="K1014" s="5"/>
      <c r="L1014" s="9"/>
      <c r="M1014" s="58"/>
      <c r="N1014" s="60"/>
      <c r="O1014" s="56"/>
      <c r="P1014" s="56"/>
      <c r="Q1014" s="56"/>
    </row>
    <row r="1015" spans="7:17" s="3" customFormat="1" ht="12.75">
      <c r="G1015" s="6"/>
      <c r="H1015" s="8"/>
      <c r="I1015" s="5"/>
      <c r="J1015" s="9"/>
      <c r="K1015" s="5"/>
      <c r="L1015" s="9"/>
      <c r="M1015" s="58"/>
      <c r="N1015" s="60"/>
      <c r="O1015" s="56"/>
      <c r="P1015" s="56"/>
      <c r="Q1015" s="56"/>
    </row>
    <row r="1016" spans="7:17" s="3" customFormat="1" ht="12.75">
      <c r="G1016" s="6"/>
      <c r="H1016" s="8"/>
      <c r="I1016" s="5"/>
      <c r="J1016" s="9"/>
      <c r="K1016" s="5"/>
      <c r="L1016" s="9"/>
      <c r="M1016" s="58"/>
      <c r="N1016" s="60"/>
      <c r="O1016" s="56"/>
      <c r="P1016" s="56"/>
      <c r="Q1016" s="56"/>
    </row>
    <row r="1017" spans="7:17" s="3" customFormat="1" ht="12.75">
      <c r="G1017" s="6"/>
      <c r="H1017" s="8"/>
      <c r="I1017" s="5"/>
      <c r="J1017" s="9"/>
      <c r="K1017" s="5"/>
      <c r="L1017" s="9"/>
      <c r="M1017" s="58"/>
      <c r="N1017" s="60"/>
      <c r="O1017" s="56"/>
      <c r="P1017" s="56"/>
      <c r="Q1017" s="56"/>
    </row>
    <row r="1018" spans="7:17" s="3" customFormat="1" ht="12.75">
      <c r="G1018" s="6"/>
      <c r="H1018" s="8"/>
      <c r="I1018" s="5"/>
      <c r="J1018" s="9"/>
      <c r="K1018" s="5"/>
      <c r="L1018" s="9"/>
      <c r="M1018" s="58"/>
      <c r="N1018" s="60"/>
      <c r="O1018" s="56"/>
      <c r="P1018" s="56"/>
      <c r="Q1018" s="56"/>
    </row>
    <row r="1019" spans="7:17" s="3" customFormat="1" ht="12.75">
      <c r="G1019" s="6"/>
      <c r="H1019" s="8"/>
      <c r="I1019" s="5"/>
      <c r="J1019" s="9"/>
      <c r="K1019" s="5"/>
      <c r="L1019" s="9"/>
      <c r="M1019" s="58"/>
      <c r="N1019" s="60"/>
      <c r="O1019" s="56"/>
      <c r="P1019" s="56"/>
      <c r="Q1019" s="56"/>
    </row>
    <row r="1020" spans="7:17" s="3" customFormat="1" ht="12.75">
      <c r="G1020" s="6"/>
      <c r="H1020" s="8"/>
      <c r="I1020" s="5"/>
      <c r="J1020" s="9"/>
      <c r="K1020" s="5"/>
      <c r="L1020" s="9"/>
      <c r="M1020" s="58"/>
      <c r="N1020" s="60"/>
      <c r="O1020" s="56"/>
      <c r="P1020" s="56"/>
      <c r="Q1020" s="56"/>
    </row>
    <row r="1021" spans="7:17" s="3" customFormat="1" ht="12.75">
      <c r="G1021" s="6"/>
      <c r="H1021" s="8"/>
      <c r="I1021" s="5"/>
      <c r="J1021" s="9"/>
      <c r="K1021" s="5"/>
      <c r="L1021" s="9"/>
      <c r="M1021" s="58"/>
      <c r="N1021" s="60"/>
      <c r="O1021" s="56"/>
      <c r="P1021" s="56"/>
      <c r="Q1021" s="56"/>
    </row>
    <row r="1022" spans="7:17" s="3" customFormat="1" ht="12.75">
      <c r="G1022" s="6"/>
      <c r="H1022" s="8"/>
      <c r="I1022" s="5"/>
      <c r="J1022" s="9"/>
      <c r="K1022" s="5"/>
      <c r="L1022" s="9"/>
      <c r="M1022" s="58"/>
      <c r="N1022" s="60"/>
      <c r="O1022" s="56"/>
      <c r="P1022" s="56"/>
      <c r="Q1022" s="56"/>
    </row>
    <row r="1023" spans="7:17" s="3" customFormat="1" ht="12.75">
      <c r="G1023" s="6"/>
      <c r="H1023" s="8"/>
      <c r="I1023" s="5"/>
      <c r="J1023" s="9"/>
      <c r="K1023" s="5"/>
      <c r="L1023" s="9"/>
      <c r="M1023" s="58"/>
      <c r="N1023" s="60"/>
      <c r="O1023" s="56"/>
      <c r="P1023" s="56"/>
      <c r="Q1023" s="56"/>
    </row>
    <row r="1024" spans="7:17" s="3" customFormat="1" ht="12.75">
      <c r="G1024" s="6"/>
      <c r="H1024" s="8"/>
      <c r="I1024" s="5"/>
      <c r="J1024" s="9"/>
      <c r="K1024" s="5"/>
      <c r="L1024" s="9"/>
      <c r="M1024" s="58"/>
      <c r="N1024" s="60"/>
      <c r="O1024" s="56"/>
      <c r="P1024" s="56"/>
      <c r="Q1024" s="56"/>
    </row>
    <row r="1025" spans="7:17" s="3" customFormat="1" ht="12.75">
      <c r="G1025" s="6"/>
      <c r="H1025" s="8"/>
      <c r="I1025" s="5"/>
      <c r="J1025" s="9"/>
      <c r="K1025" s="5"/>
      <c r="L1025" s="9"/>
      <c r="M1025" s="58"/>
      <c r="N1025" s="60"/>
      <c r="O1025" s="56"/>
      <c r="P1025" s="56"/>
      <c r="Q1025" s="56"/>
    </row>
    <row r="1026" spans="7:17" s="3" customFormat="1" ht="12.75">
      <c r="G1026" s="6"/>
      <c r="H1026" s="8"/>
      <c r="I1026" s="5"/>
      <c r="J1026" s="9"/>
      <c r="K1026" s="5"/>
      <c r="L1026" s="9"/>
      <c r="M1026" s="58"/>
      <c r="N1026" s="60"/>
      <c r="O1026" s="56"/>
      <c r="P1026" s="56"/>
      <c r="Q1026" s="56"/>
    </row>
    <row r="1027" spans="7:17" s="3" customFormat="1" ht="12.75">
      <c r="G1027" s="6"/>
      <c r="H1027" s="8"/>
      <c r="I1027" s="5"/>
      <c r="J1027" s="9"/>
      <c r="K1027" s="5"/>
      <c r="L1027" s="9"/>
      <c r="M1027" s="58"/>
      <c r="N1027" s="60"/>
      <c r="O1027" s="56"/>
      <c r="P1027" s="56"/>
      <c r="Q1027" s="56"/>
    </row>
    <row r="1028" spans="7:17" s="3" customFormat="1" ht="12.75">
      <c r="G1028" s="6"/>
      <c r="H1028" s="8"/>
      <c r="I1028" s="5"/>
      <c r="J1028" s="9"/>
      <c r="K1028" s="5"/>
      <c r="L1028" s="9"/>
      <c r="M1028" s="58"/>
      <c r="N1028" s="60"/>
      <c r="O1028" s="56"/>
      <c r="P1028" s="56"/>
      <c r="Q1028" s="56"/>
    </row>
    <row r="1029" spans="7:17" s="3" customFormat="1" ht="12.75">
      <c r="G1029" s="6"/>
      <c r="H1029" s="8"/>
      <c r="I1029" s="5"/>
      <c r="J1029" s="9"/>
      <c r="K1029" s="5"/>
      <c r="L1029" s="9"/>
      <c r="M1029" s="58"/>
      <c r="N1029" s="60"/>
      <c r="O1029" s="56"/>
      <c r="P1029" s="56"/>
      <c r="Q1029" s="56"/>
    </row>
    <row r="1030" spans="7:17" s="3" customFormat="1" ht="12.75">
      <c r="G1030" s="6"/>
      <c r="H1030" s="8"/>
      <c r="I1030" s="5"/>
      <c r="J1030" s="9"/>
      <c r="K1030" s="5"/>
      <c r="L1030" s="9"/>
      <c r="M1030" s="58"/>
      <c r="N1030" s="60"/>
      <c r="O1030" s="56"/>
      <c r="P1030" s="56"/>
      <c r="Q1030" s="56"/>
    </row>
    <row r="1031" spans="7:17" s="3" customFormat="1" ht="12.75">
      <c r="G1031" s="6"/>
      <c r="H1031" s="8"/>
      <c r="I1031" s="5"/>
      <c r="J1031" s="9"/>
      <c r="K1031" s="5"/>
      <c r="L1031" s="9"/>
      <c r="M1031" s="58"/>
      <c r="N1031" s="60"/>
      <c r="O1031" s="56"/>
      <c r="P1031" s="56"/>
      <c r="Q1031" s="56"/>
    </row>
    <row r="1032" spans="7:17" s="3" customFormat="1" ht="12.75">
      <c r="G1032" s="6"/>
      <c r="H1032" s="8"/>
      <c r="I1032" s="5"/>
      <c r="J1032" s="9"/>
      <c r="K1032" s="5"/>
      <c r="L1032" s="9"/>
      <c r="M1032" s="58"/>
      <c r="N1032" s="60"/>
      <c r="O1032" s="56"/>
      <c r="P1032" s="56"/>
      <c r="Q1032" s="56"/>
    </row>
    <row r="1033" spans="7:17" s="3" customFormat="1" ht="12.75">
      <c r="G1033" s="6"/>
      <c r="H1033" s="8"/>
      <c r="I1033" s="5"/>
      <c r="J1033" s="9"/>
      <c r="K1033" s="5"/>
      <c r="L1033" s="9"/>
      <c r="M1033" s="58"/>
      <c r="N1033" s="60"/>
      <c r="O1033" s="56"/>
      <c r="P1033" s="56"/>
      <c r="Q1033" s="56"/>
    </row>
    <row r="1034" spans="7:17" s="3" customFormat="1" ht="12.75">
      <c r="G1034" s="6"/>
      <c r="H1034" s="8"/>
      <c r="I1034" s="5"/>
      <c r="J1034" s="9"/>
      <c r="K1034" s="5"/>
      <c r="L1034" s="9"/>
      <c r="M1034" s="58"/>
      <c r="N1034" s="60"/>
      <c r="O1034" s="56"/>
      <c r="P1034" s="56"/>
      <c r="Q1034" s="56"/>
    </row>
    <row r="1035" spans="7:17" s="3" customFormat="1" ht="12.75">
      <c r="G1035" s="6"/>
      <c r="H1035" s="8"/>
      <c r="I1035" s="5"/>
      <c r="J1035" s="9"/>
      <c r="K1035" s="5"/>
      <c r="L1035" s="9"/>
      <c r="M1035" s="58"/>
      <c r="N1035" s="60"/>
      <c r="O1035" s="56"/>
      <c r="P1035" s="56"/>
      <c r="Q1035" s="56"/>
    </row>
    <row r="1036" spans="7:17" s="3" customFormat="1" ht="12.75">
      <c r="G1036" s="6"/>
      <c r="H1036" s="8"/>
      <c r="I1036" s="5"/>
      <c r="J1036" s="9"/>
      <c r="K1036" s="5"/>
      <c r="L1036" s="9"/>
      <c r="M1036" s="58"/>
      <c r="N1036" s="60"/>
      <c r="O1036" s="56"/>
      <c r="P1036" s="56"/>
      <c r="Q1036" s="56"/>
    </row>
    <row r="1037" spans="7:17" s="3" customFormat="1" ht="12.75">
      <c r="G1037" s="6"/>
      <c r="H1037" s="8"/>
      <c r="I1037" s="5"/>
      <c r="J1037" s="9"/>
      <c r="K1037" s="5"/>
      <c r="L1037" s="9"/>
      <c r="M1037" s="58"/>
      <c r="N1037" s="60"/>
      <c r="O1037" s="56"/>
      <c r="P1037" s="56"/>
      <c r="Q1037" s="56"/>
    </row>
    <row r="1038" spans="7:17" s="3" customFormat="1" ht="12.75">
      <c r="G1038" s="6"/>
      <c r="H1038" s="8"/>
      <c r="I1038" s="5"/>
      <c r="J1038" s="9"/>
      <c r="K1038" s="5"/>
      <c r="L1038" s="9"/>
      <c r="M1038" s="58"/>
      <c r="N1038" s="60"/>
      <c r="O1038" s="56"/>
      <c r="P1038" s="56"/>
      <c r="Q1038" s="56"/>
    </row>
    <row r="1039" spans="7:17" s="3" customFormat="1" ht="12.75">
      <c r="G1039" s="6"/>
      <c r="H1039" s="8"/>
      <c r="I1039" s="5"/>
      <c r="J1039" s="9"/>
      <c r="K1039" s="5"/>
      <c r="L1039" s="9"/>
      <c r="M1039" s="58"/>
      <c r="N1039" s="60"/>
      <c r="O1039" s="56"/>
      <c r="P1039" s="56"/>
      <c r="Q1039" s="56"/>
    </row>
    <row r="1040" spans="7:17" s="3" customFormat="1" ht="12.75">
      <c r="G1040" s="6"/>
      <c r="H1040" s="8"/>
      <c r="I1040" s="5"/>
      <c r="J1040" s="9"/>
      <c r="K1040" s="5"/>
      <c r="L1040" s="9"/>
      <c r="M1040" s="58"/>
      <c r="N1040" s="60"/>
      <c r="O1040" s="56"/>
      <c r="P1040" s="56"/>
      <c r="Q1040" s="56"/>
    </row>
    <row r="1041" spans="7:17" s="3" customFormat="1" ht="12.75">
      <c r="G1041" s="6"/>
      <c r="H1041" s="8"/>
      <c r="I1041" s="5"/>
      <c r="J1041" s="9"/>
      <c r="K1041" s="5"/>
      <c r="L1041" s="9"/>
      <c r="M1041" s="58"/>
      <c r="N1041" s="60"/>
      <c r="O1041" s="56"/>
      <c r="P1041" s="56"/>
      <c r="Q1041" s="56"/>
    </row>
    <row r="1042" spans="7:17" s="3" customFormat="1" ht="12.75">
      <c r="G1042" s="6"/>
      <c r="H1042" s="8"/>
      <c r="I1042" s="5"/>
      <c r="J1042" s="9"/>
      <c r="K1042" s="5"/>
      <c r="L1042" s="9"/>
      <c r="M1042" s="58"/>
      <c r="N1042" s="60"/>
      <c r="O1042" s="56"/>
      <c r="P1042" s="56"/>
      <c r="Q1042" s="56"/>
    </row>
    <row r="1043" spans="7:17" s="3" customFormat="1" ht="12.75">
      <c r="G1043" s="6"/>
      <c r="H1043" s="8"/>
      <c r="I1043" s="5"/>
      <c r="J1043" s="9"/>
      <c r="K1043" s="5"/>
      <c r="L1043" s="9"/>
      <c r="M1043" s="58"/>
      <c r="N1043" s="60"/>
      <c r="O1043" s="56"/>
      <c r="P1043" s="56"/>
      <c r="Q1043" s="56"/>
    </row>
    <row r="1044" spans="7:17" s="3" customFormat="1" ht="12.75">
      <c r="G1044" s="6"/>
      <c r="H1044" s="8"/>
      <c r="I1044" s="5"/>
      <c r="J1044" s="9"/>
      <c r="K1044" s="5"/>
      <c r="L1044" s="9"/>
      <c r="M1044" s="58"/>
      <c r="N1044" s="60"/>
      <c r="O1044" s="56"/>
      <c r="P1044" s="56"/>
      <c r="Q1044" s="56"/>
    </row>
    <row r="1045" spans="7:17" s="3" customFormat="1" ht="12.75">
      <c r="G1045" s="6"/>
      <c r="H1045" s="8"/>
      <c r="I1045" s="5"/>
      <c r="J1045" s="9"/>
      <c r="K1045" s="5"/>
      <c r="L1045" s="9"/>
      <c r="M1045" s="58"/>
      <c r="N1045" s="60"/>
      <c r="O1045" s="56"/>
      <c r="P1045" s="56"/>
      <c r="Q1045" s="56"/>
    </row>
    <row r="1046" spans="7:17" s="3" customFormat="1" ht="12.75">
      <c r="G1046" s="6"/>
      <c r="H1046" s="8"/>
      <c r="I1046" s="5"/>
      <c r="J1046" s="9"/>
      <c r="K1046" s="5"/>
      <c r="L1046" s="9"/>
      <c r="M1046" s="58"/>
      <c r="N1046" s="60"/>
      <c r="O1046" s="56"/>
      <c r="P1046" s="56"/>
      <c r="Q1046" s="56"/>
    </row>
    <row r="1047" spans="7:17" s="3" customFormat="1" ht="12.75">
      <c r="G1047" s="6"/>
      <c r="H1047" s="8"/>
      <c r="I1047" s="5"/>
      <c r="J1047" s="9"/>
      <c r="K1047" s="5"/>
      <c r="L1047" s="9"/>
      <c r="M1047" s="58"/>
      <c r="N1047" s="60"/>
      <c r="O1047" s="56"/>
      <c r="P1047" s="56"/>
      <c r="Q1047" s="56"/>
    </row>
    <row r="1048" spans="7:17" s="3" customFormat="1" ht="12.75">
      <c r="G1048" s="6"/>
      <c r="H1048" s="8"/>
      <c r="I1048" s="5"/>
      <c r="J1048" s="9"/>
      <c r="K1048" s="5"/>
      <c r="L1048" s="9"/>
      <c r="M1048" s="58"/>
      <c r="N1048" s="60"/>
      <c r="O1048" s="56"/>
      <c r="P1048" s="56"/>
      <c r="Q1048" s="56"/>
    </row>
    <row r="1049" spans="7:17" s="3" customFormat="1" ht="12.75">
      <c r="G1049" s="6"/>
      <c r="H1049" s="8"/>
      <c r="I1049" s="5"/>
      <c r="J1049" s="9"/>
      <c r="K1049" s="5"/>
      <c r="L1049" s="9"/>
      <c r="M1049" s="58"/>
      <c r="N1049" s="60"/>
      <c r="O1049" s="56"/>
      <c r="P1049" s="56"/>
      <c r="Q1049" s="56"/>
    </row>
    <row r="1050" spans="7:17" s="3" customFormat="1" ht="12.75">
      <c r="G1050" s="6"/>
      <c r="H1050" s="8"/>
      <c r="I1050" s="5"/>
      <c r="J1050" s="9"/>
      <c r="K1050" s="5"/>
      <c r="L1050" s="9"/>
      <c r="M1050" s="58"/>
      <c r="N1050" s="60"/>
      <c r="O1050" s="56"/>
      <c r="P1050" s="56"/>
      <c r="Q1050" s="56"/>
    </row>
    <row r="1051" spans="7:17" s="3" customFormat="1" ht="12.75">
      <c r="G1051" s="6"/>
      <c r="H1051" s="8"/>
      <c r="I1051" s="5"/>
      <c r="J1051" s="9"/>
      <c r="K1051" s="5"/>
      <c r="L1051" s="9"/>
      <c r="M1051" s="58"/>
      <c r="N1051" s="60"/>
      <c r="O1051" s="56"/>
      <c r="P1051" s="56"/>
      <c r="Q1051" s="56"/>
    </row>
    <row r="1052" spans="7:17" s="3" customFormat="1" ht="12.75">
      <c r="G1052" s="6"/>
      <c r="H1052" s="8"/>
      <c r="I1052" s="5"/>
      <c r="J1052" s="9"/>
      <c r="K1052" s="5"/>
      <c r="L1052" s="9"/>
      <c r="M1052" s="58"/>
      <c r="N1052" s="60"/>
      <c r="O1052" s="56"/>
      <c r="P1052" s="56"/>
      <c r="Q1052" s="56"/>
    </row>
    <row r="1053" spans="7:17" s="3" customFormat="1" ht="12.75">
      <c r="G1053" s="6"/>
      <c r="H1053" s="8"/>
      <c r="I1053" s="5"/>
      <c r="J1053" s="9"/>
      <c r="K1053" s="5"/>
      <c r="L1053" s="9"/>
      <c r="M1053" s="58"/>
      <c r="N1053" s="60"/>
      <c r="O1053" s="56"/>
      <c r="P1053" s="56"/>
      <c r="Q1053" s="56"/>
    </row>
    <row r="1054" spans="7:17" s="3" customFormat="1" ht="12.75">
      <c r="G1054" s="6"/>
      <c r="H1054" s="8"/>
      <c r="I1054" s="5"/>
      <c r="J1054" s="9"/>
      <c r="K1054" s="5"/>
      <c r="L1054" s="9"/>
      <c r="M1054" s="58"/>
      <c r="N1054" s="60"/>
      <c r="O1054" s="56"/>
      <c r="P1054" s="56"/>
      <c r="Q1054" s="56"/>
    </row>
    <row r="1055" spans="7:17" s="3" customFormat="1" ht="12.75">
      <c r="G1055" s="6"/>
      <c r="H1055" s="8"/>
      <c r="I1055" s="5"/>
      <c r="J1055" s="9"/>
      <c r="K1055" s="5"/>
      <c r="L1055" s="9"/>
      <c r="M1055" s="58"/>
      <c r="N1055" s="60"/>
      <c r="O1055" s="56"/>
      <c r="P1055" s="56"/>
      <c r="Q1055" s="56"/>
    </row>
    <row r="1056" spans="7:17" s="3" customFormat="1" ht="12.75">
      <c r="G1056" s="6"/>
      <c r="H1056" s="8"/>
      <c r="I1056" s="5"/>
      <c r="J1056" s="9"/>
      <c r="K1056" s="5"/>
      <c r="L1056" s="9"/>
      <c r="M1056" s="58"/>
      <c r="N1056" s="60"/>
      <c r="O1056" s="56"/>
      <c r="P1056" s="56"/>
      <c r="Q1056" s="56"/>
    </row>
    <row r="1057" spans="7:17" s="3" customFormat="1" ht="12.75">
      <c r="G1057" s="6"/>
      <c r="H1057" s="8"/>
      <c r="I1057" s="5"/>
      <c r="J1057" s="9"/>
      <c r="K1057" s="5"/>
      <c r="L1057" s="9"/>
      <c r="M1057" s="58"/>
      <c r="N1057" s="60"/>
      <c r="O1057" s="56"/>
      <c r="P1057" s="56"/>
      <c r="Q1057" s="56"/>
    </row>
    <row r="1058" spans="7:17" s="3" customFormat="1" ht="12.75">
      <c r="G1058" s="6"/>
      <c r="H1058" s="8"/>
      <c r="I1058" s="5"/>
      <c r="J1058" s="9"/>
      <c r="K1058" s="5"/>
      <c r="L1058" s="9"/>
      <c r="M1058" s="58"/>
      <c r="N1058" s="60"/>
      <c r="O1058" s="56"/>
      <c r="P1058" s="56"/>
      <c r="Q1058" s="56"/>
    </row>
    <row r="1059" spans="7:17" s="3" customFormat="1" ht="12.75">
      <c r="G1059" s="6"/>
      <c r="H1059" s="8"/>
      <c r="I1059" s="5"/>
      <c r="J1059" s="9"/>
      <c r="K1059" s="5"/>
      <c r="L1059" s="9"/>
      <c r="M1059" s="58"/>
      <c r="N1059" s="60"/>
      <c r="O1059" s="56"/>
      <c r="P1059" s="56"/>
      <c r="Q1059" s="56"/>
    </row>
    <row r="1060" spans="7:17" s="3" customFormat="1" ht="12.75">
      <c r="G1060" s="6"/>
      <c r="H1060" s="8"/>
      <c r="I1060" s="5"/>
      <c r="J1060" s="9"/>
      <c r="K1060" s="5"/>
      <c r="L1060" s="9"/>
      <c r="M1060" s="58"/>
      <c r="N1060" s="60"/>
      <c r="O1060" s="56"/>
      <c r="P1060" s="56"/>
      <c r="Q1060" s="56"/>
    </row>
    <row r="1061" spans="7:17" s="3" customFormat="1" ht="12.75">
      <c r="G1061" s="6"/>
      <c r="H1061" s="8"/>
      <c r="I1061" s="5"/>
      <c r="J1061" s="9"/>
      <c r="K1061" s="5"/>
      <c r="L1061" s="9"/>
      <c r="M1061" s="58"/>
      <c r="N1061" s="60"/>
      <c r="O1061" s="56"/>
      <c r="P1061" s="56"/>
      <c r="Q1061" s="56"/>
    </row>
    <row r="1062" spans="7:17" s="3" customFormat="1" ht="12.75">
      <c r="G1062" s="6"/>
      <c r="H1062" s="8"/>
      <c r="I1062" s="5"/>
      <c r="J1062" s="9"/>
      <c r="K1062" s="5"/>
      <c r="L1062" s="9"/>
      <c r="M1062" s="58"/>
      <c r="N1062" s="60"/>
      <c r="O1062" s="56"/>
      <c r="P1062" s="56"/>
      <c r="Q1062" s="56"/>
    </row>
    <row r="1063" spans="7:17" s="3" customFormat="1" ht="12.75">
      <c r="G1063" s="6"/>
      <c r="H1063" s="8"/>
      <c r="I1063" s="5"/>
      <c r="J1063" s="9"/>
      <c r="K1063" s="5"/>
      <c r="L1063" s="9"/>
      <c r="M1063" s="58"/>
      <c r="N1063" s="60"/>
      <c r="O1063" s="56"/>
      <c r="P1063" s="56"/>
      <c r="Q1063" s="56"/>
    </row>
    <row r="1064" spans="7:17" s="3" customFormat="1" ht="12.75">
      <c r="G1064" s="6"/>
      <c r="H1064" s="8"/>
      <c r="I1064" s="5"/>
      <c r="J1064" s="9"/>
      <c r="K1064" s="5"/>
      <c r="L1064" s="9"/>
      <c r="M1064" s="58"/>
      <c r="N1064" s="60"/>
      <c r="O1064" s="56"/>
      <c r="P1064" s="56"/>
      <c r="Q1064" s="56"/>
    </row>
    <row r="1065" spans="7:17" s="3" customFormat="1" ht="12.75">
      <c r="G1065" s="6"/>
      <c r="H1065" s="8"/>
      <c r="I1065" s="5"/>
      <c r="J1065" s="9"/>
      <c r="K1065" s="5"/>
      <c r="L1065" s="9"/>
      <c r="M1065" s="58"/>
      <c r="N1065" s="60"/>
      <c r="O1065" s="56"/>
      <c r="P1065" s="56"/>
      <c r="Q1065" s="56"/>
    </row>
    <row r="1066" spans="7:17" s="3" customFormat="1" ht="12.75">
      <c r="G1066" s="6"/>
      <c r="H1066" s="8"/>
      <c r="I1066" s="5"/>
      <c r="J1066" s="9"/>
      <c r="K1066" s="5"/>
      <c r="L1066" s="9"/>
      <c r="M1066" s="58"/>
      <c r="N1066" s="60"/>
      <c r="O1066" s="56"/>
      <c r="P1066" s="56"/>
      <c r="Q1066" s="56"/>
    </row>
    <row r="1067" spans="7:17" s="3" customFormat="1" ht="12.75">
      <c r="G1067" s="6"/>
      <c r="H1067" s="8"/>
      <c r="I1067" s="5"/>
      <c r="J1067" s="9"/>
      <c r="K1067" s="5"/>
      <c r="L1067" s="9"/>
      <c r="M1067" s="58"/>
      <c r="N1067" s="60"/>
      <c r="O1067" s="56"/>
      <c r="P1067" s="56"/>
      <c r="Q1067" s="56"/>
    </row>
    <row r="1068" spans="7:17" s="3" customFormat="1" ht="12.75">
      <c r="G1068" s="6"/>
      <c r="H1068" s="8"/>
      <c r="I1068" s="5"/>
      <c r="J1068" s="9"/>
      <c r="K1068" s="5"/>
      <c r="L1068" s="9"/>
      <c r="M1068" s="58"/>
      <c r="N1068" s="60"/>
      <c r="O1068" s="56"/>
      <c r="P1068" s="56"/>
      <c r="Q1068" s="56"/>
    </row>
    <row r="1069" spans="7:17" s="3" customFormat="1" ht="12.75">
      <c r="G1069" s="6"/>
      <c r="H1069" s="8"/>
      <c r="I1069" s="5"/>
      <c r="J1069" s="9"/>
      <c r="K1069" s="5"/>
      <c r="L1069" s="9"/>
      <c r="M1069" s="58"/>
      <c r="N1069" s="60"/>
      <c r="O1069" s="56"/>
      <c r="P1069" s="56"/>
      <c r="Q1069" s="56"/>
    </row>
    <row r="1070" spans="7:17" s="3" customFormat="1" ht="12.75">
      <c r="G1070" s="6"/>
      <c r="H1070" s="8"/>
      <c r="I1070" s="5"/>
      <c r="J1070" s="9"/>
      <c r="K1070" s="5"/>
      <c r="L1070" s="9"/>
      <c r="M1070" s="58"/>
      <c r="N1070" s="60"/>
      <c r="O1070" s="56"/>
      <c r="P1070" s="56"/>
      <c r="Q1070" s="56"/>
    </row>
    <row r="1071" spans="7:17" s="3" customFormat="1" ht="12.75">
      <c r="G1071" s="6"/>
      <c r="H1071" s="8"/>
      <c r="I1071" s="5"/>
      <c r="J1071" s="9"/>
      <c r="K1071" s="5"/>
      <c r="L1071" s="9"/>
      <c r="M1071" s="58"/>
      <c r="N1071" s="60"/>
      <c r="O1071" s="56"/>
      <c r="P1071" s="56"/>
      <c r="Q1071" s="56"/>
    </row>
    <row r="1072" spans="7:17" s="3" customFormat="1" ht="12.75">
      <c r="G1072" s="6"/>
      <c r="I1072" s="5"/>
      <c r="J1072" s="9"/>
      <c r="K1072" s="5"/>
      <c r="L1072" s="9"/>
      <c r="M1072" s="58"/>
      <c r="N1072" s="60"/>
      <c r="O1072" s="56"/>
      <c r="P1072" s="56"/>
      <c r="Q1072" s="56"/>
    </row>
    <row r="1073" spans="7:17" s="3" customFormat="1" ht="12.75">
      <c r="G1073" s="6"/>
      <c r="I1073" s="5"/>
      <c r="J1073" s="9"/>
      <c r="K1073" s="5"/>
      <c r="L1073" s="9"/>
      <c r="M1073" s="58"/>
      <c r="N1073" s="60"/>
      <c r="O1073" s="56"/>
      <c r="P1073" s="56"/>
      <c r="Q1073" s="56"/>
    </row>
    <row r="1074" spans="7:17" s="3" customFormat="1" ht="12.75">
      <c r="G1074" s="6"/>
      <c r="I1074" s="5"/>
      <c r="J1074" s="9"/>
      <c r="K1074" s="5"/>
      <c r="L1074" s="9"/>
      <c r="M1074" s="58"/>
      <c r="N1074" s="60"/>
      <c r="O1074" s="56"/>
      <c r="P1074" s="56"/>
      <c r="Q1074" s="56"/>
    </row>
    <row r="1075" spans="7:17" s="3" customFormat="1" ht="12.75">
      <c r="G1075" s="6"/>
      <c r="I1075" s="5"/>
      <c r="J1075" s="9"/>
      <c r="K1075" s="5"/>
      <c r="L1075" s="9"/>
      <c r="M1075" s="58"/>
      <c r="N1075" s="60"/>
      <c r="O1075" s="56"/>
      <c r="P1075" s="56"/>
      <c r="Q1075" s="56"/>
    </row>
    <row r="1076" spans="7:17" s="3" customFormat="1" ht="12.75">
      <c r="G1076" s="6"/>
      <c r="I1076" s="5"/>
      <c r="J1076" s="9"/>
      <c r="K1076" s="5"/>
      <c r="L1076" s="9"/>
      <c r="M1076" s="58"/>
      <c r="N1076" s="60"/>
      <c r="O1076" s="56"/>
      <c r="P1076" s="56"/>
      <c r="Q1076" s="56"/>
    </row>
    <row r="1077" spans="7:17" s="3" customFormat="1" ht="12.75">
      <c r="G1077" s="6"/>
      <c r="I1077" s="5"/>
      <c r="J1077" s="9"/>
      <c r="K1077" s="5"/>
      <c r="L1077" s="9"/>
      <c r="M1077" s="58"/>
      <c r="N1077" s="60"/>
      <c r="O1077" s="56"/>
      <c r="P1077" s="56"/>
      <c r="Q1077" s="56"/>
    </row>
    <row r="1078" spans="7:17" s="3" customFormat="1" ht="12.75">
      <c r="G1078" s="6"/>
      <c r="I1078" s="5"/>
      <c r="J1078" s="9"/>
      <c r="K1078" s="5"/>
      <c r="L1078" s="9"/>
      <c r="M1078" s="58"/>
      <c r="N1078" s="60"/>
      <c r="O1078" s="56"/>
      <c r="P1078" s="56"/>
      <c r="Q1078" s="56"/>
    </row>
    <row r="1079" spans="7:17" s="3" customFormat="1" ht="12.75">
      <c r="G1079" s="6"/>
      <c r="I1079" s="5"/>
      <c r="J1079" s="9"/>
      <c r="K1079" s="5"/>
      <c r="L1079" s="9"/>
      <c r="M1079" s="58"/>
      <c r="N1079" s="60"/>
      <c r="O1079" s="56"/>
      <c r="P1079" s="56"/>
      <c r="Q1079" s="56"/>
    </row>
    <row r="1080" spans="7:17" s="3" customFormat="1" ht="12.75">
      <c r="G1080" s="6"/>
      <c r="I1080" s="5"/>
      <c r="J1080" s="9"/>
      <c r="K1080" s="5"/>
      <c r="L1080" s="9"/>
      <c r="M1080" s="58"/>
      <c r="N1080" s="60"/>
      <c r="O1080" s="56"/>
      <c r="P1080" s="56"/>
      <c r="Q1080" s="56"/>
    </row>
    <row r="1081" spans="7:17" s="3" customFormat="1" ht="12.75">
      <c r="G1081" s="6"/>
      <c r="I1081" s="5"/>
      <c r="J1081" s="9"/>
      <c r="K1081" s="5"/>
      <c r="L1081" s="9"/>
      <c r="M1081" s="58"/>
      <c r="N1081" s="60"/>
      <c r="O1081" s="56"/>
      <c r="P1081" s="56"/>
      <c r="Q1081" s="56"/>
    </row>
    <row r="1082" spans="7:17" s="3" customFormat="1" ht="12.75">
      <c r="G1082" s="6"/>
      <c r="I1082" s="5"/>
      <c r="J1082" s="9"/>
      <c r="K1082" s="5"/>
      <c r="L1082" s="9"/>
      <c r="M1082" s="58"/>
      <c r="N1082" s="60"/>
      <c r="O1082" s="56"/>
      <c r="P1082" s="56"/>
      <c r="Q1082" s="56"/>
    </row>
    <row r="1083" spans="7:17" s="3" customFormat="1" ht="12.75">
      <c r="G1083" s="6"/>
      <c r="I1083" s="5"/>
      <c r="J1083" s="9"/>
      <c r="K1083" s="5"/>
      <c r="L1083" s="9"/>
      <c r="M1083" s="58"/>
      <c r="N1083" s="60"/>
      <c r="O1083" s="56"/>
      <c r="P1083" s="56"/>
      <c r="Q1083" s="56"/>
    </row>
    <row r="1084" spans="7:17" s="3" customFormat="1" ht="12.75">
      <c r="G1084" s="6"/>
      <c r="I1084" s="5"/>
      <c r="J1084" s="9"/>
      <c r="K1084" s="5"/>
      <c r="L1084" s="9"/>
      <c r="M1084" s="58"/>
      <c r="N1084" s="60"/>
      <c r="O1084" s="56"/>
      <c r="P1084" s="56"/>
      <c r="Q1084" s="56"/>
    </row>
    <row r="1085" spans="7:17" s="3" customFormat="1" ht="12.75">
      <c r="G1085" s="6"/>
      <c r="I1085" s="5"/>
      <c r="J1085" s="9"/>
      <c r="K1085" s="5"/>
      <c r="L1085" s="9"/>
      <c r="M1085" s="58"/>
      <c r="N1085" s="60"/>
      <c r="O1085" s="56"/>
      <c r="P1085" s="56"/>
      <c r="Q1085" s="56"/>
    </row>
    <row r="1086" spans="7:17" s="3" customFormat="1" ht="12.75">
      <c r="G1086" s="6"/>
      <c r="I1086" s="5"/>
      <c r="J1086" s="9"/>
      <c r="K1086" s="5"/>
      <c r="L1086" s="9"/>
      <c r="M1086" s="58"/>
      <c r="N1086" s="60"/>
      <c r="O1086" s="56"/>
      <c r="P1086" s="56"/>
      <c r="Q1086" s="56"/>
    </row>
    <row r="1087" spans="7:17" s="3" customFormat="1" ht="12.75">
      <c r="G1087" s="6"/>
      <c r="I1087" s="5"/>
      <c r="J1087" s="9"/>
      <c r="K1087" s="5"/>
      <c r="L1087" s="9"/>
      <c r="M1087" s="58"/>
      <c r="N1087" s="60"/>
      <c r="O1087" s="56"/>
      <c r="P1087" s="56"/>
      <c r="Q1087" s="56"/>
    </row>
    <row r="1088" spans="7:17" s="3" customFormat="1" ht="12.75">
      <c r="G1088" s="6"/>
      <c r="I1088" s="5"/>
      <c r="J1088" s="9"/>
      <c r="K1088" s="5"/>
      <c r="L1088" s="9"/>
      <c r="M1088" s="58"/>
      <c r="N1088" s="60"/>
      <c r="O1088" s="56"/>
      <c r="P1088" s="56"/>
      <c r="Q1088" s="56"/>
    </row>
    <row r="1089" spans="7:17" s="3" customFormat="1" ht="12.75">
      <c r="G1089" s="6"/>
      <c r="I1089" s="5"/>
      <c r="J1089" s="9"/>
      <c r="K1089" s="5"/>
      <c r="L1089" s="9"/>
      <c r="M1089" s="58"/>
      <c r="N1089" s="60"/>
      <c r="O1089" s="56"/>
      <c r="P1089" s="56"/>
      <c r="Q1089" s="56"/>
    </row>
    <row r="1090" spans="7:17" s="3" customFormat="1" ht="12.75">
      <c r="G1090" s="6"/>
      <c r="I1090" s="5"/>
      <c r="J1090" s="9"/>
      <c r="K1090" s="5"/>
      <c r="L1090" s="9"/>
      <c r="M1090" s="58"/>
      <c r="N1090" s="60"/>
      <c r="O1090" s="56"/>
      <c r="P1090" s="56"/>
      <c r="Q1090" s="56"/>
    </row>
    <row r="1091" spans="7:17" s="3" customFormat="1" ht="12.75">
      <c r="G1091" s="6"/>
      <c r="I1091" s="5"/>
      <c r="J1091" s="9"/>
      <c r="K1091" s="5"/>
      <c r="L1091" s="9"/>
      <c r="M1091" s="58"/>
      <c r="N1091" s="60"/>
      <c r="O1091" s="56"/>
      <c r="P1091" s="56"/>
      <c r="Q1091" s="56"/>
    </row>
    <row r="1092" spans="7:17" s="3" customFormat="1" ht="12.75">
      <c r="G1092" s="6"/>
      <c r="I1092" s="5"/>
      <c r="J1092" s="9"/>
      <c r="K1092" s="5"/>
      <c r="L1092" s="9"/>
      <c r="M1092" s="58"/>
      <c r="N1092" s="60"/>
      <c r="O1092" s="56"/>
      <c r="P1092" s="56"/>
      <c r="Q1092" s="56"/>
    </row>
    <row r="1093" spans="7:17" s="3" customFormat="1" ht="12.75">
      <c r="G1093" s="6"/>
      <c r="I1093" s="5"/>
      <c r="J1093" s="9"/>
      <c r="K1093" s="5"/>
      <c r="L1093" s="9"/>
      <c r="M1093" s="58"/>
      <c r="N1093" s="60"/>
      <c r="O1093" s="56"/>
      <c r="P1093" s="56"/>
      <c r="Q1093" s="56"/>
    </row>
    <row r="1094" spans="7:17" s="3" customFormat="1" ht="12.75">
      <c r="G1094" s="6"/>
      <c r="I1094" s="5"/>
      <c r="J1094" s="9"/>
      <c r="K1094" s="5"/>
      <c r="L1094" s="9"/>
      <c r="M1094" s="58"/>
      <c r="N1094" s="60"/>
      <c r="O1094" s="56"/>
      <c r="P1094" s="56"/>
      <c r="Q1094" s="56"/>
    </row>
    <row r="1095" spans="7:17" s="3" customFormat="1" ht="12.75">
      <c r="G1095" s="6"/>
      <c r="I1095" s="5"/>
      <c r="J1095" s="9"/>
      <c r="K1095" s="5"/>
      <c r="L1095" s="9"/>
      <c r="M1095" s="58"/>
      <c r="N1095" s="60"/>
      <c r="O1095" s="56"/>
      <c r="P1095" s="56"/>
      <c r="Q1095" s="56"/>
    </row>
    <row r="1096" spans="7:17" s="3" customFormat="1" ht="12.75">
      <c r="G1096" s="6"/>
      <c r="I1096" s="5"/>
      <c r="J1096" s="9"/>
      <c r="K1096" s="5"/>
      <c r="L1096" s="9"/>
      <c r="M1096" s="58"/>
      <c r="N1096" s="60"/>
      <c r="O1096" s="56"/>
      <c r="P1096" s="56"/>
      <c r="Q1096" s="56"/>
    </row>
    <row r="1097" spans="7:17" s="3" customFormat="1" ht="12.75">
      <c r="G1097" s="6"/>
      <c r="I1097" s="5"/>
      <c r="J1097" s="9"/>
      <c r="K1097" s="5"/>
      <c r="L1097" s="9"/>
      <c r="M1097" s="58"/>
      <c r="N1097" s="60"/>
      <c r="O1097" s="56"/>
      <c r="P1097" s="56"/>
      <c r="Q1097" s="56"/>
    </row>
    <row r="1098" spans="7:17" s="3" customFormat="1" ht="12.75">
      <c r="G1098" s="6"/>
      <c r="I1098" s="5"/>
      <c r="J1098" s="9"/>
      <c r="K1098" s="5"/>
      <c r="L1098" s="9"/>
      <c r="M1098" s="58"/>
      <c r="N1098" s="60"/>
      <c r="O1098" s="56"/>
      <c r="P1098" s="56"/>
      <c r="Q1098" s="56"/>
    </row>
    <row r="1099" spans="7:17" s="3" customFormat="1" ht="12.75">
      <c r="G1099" s="6"/>
      <c r="I1099" s="5"/>
      <c r="J1099" s="9"/>
      <c r="K1099" s="5"/>
      <c r="L1099" s="9"/>
      <c r="M1099" s="58"/>
      <c r="N1099" s="60"/>
      <c r="O1099" s="56"/>
      <c r="P1099" s="56"/>
      <c r="Q1099" s="56"/>
    </row>
    <row r="1100" spans="7:17" s="3" customFormat="1" ht="12.75">
      <c r="G1100" s="6"/>
      <c r="I1100" s="5"/>
      <c r="J1100" s="9"/>
      <c r="K1100" s="5"/>
      <c r="L1100" s="9"/>
      <c r="M1100" s="58"/>
      <c r="N1100" s="60"/>
      <c r="O1100" s="56"/>
      <c r="P1100" s="56"/>
      <c r="Q1100" s="56"/>
    </row>
    <row r="1101" spans="7:17" s="3" customFormat="1" ht="12.75">
      <c r="G1101" s="6"/>
      <c r="I1101" s="5"/>
      <c r="J1101" s="9"/>
      <c r="K1101" s="5"/>
      <c r="L1101" s="9"/>
      <c r="M1101" s="58"/>
      <c r="N1101" s="60"/>
      <c r="O1101" s="56"/>
      <c r="P1101" s="56"/>
      <c r="Q1101" s="56"/>
    </row>
    <row r="1102" spans="7:17" s="3" customFormat="1" ht="12.75">
      <c r="G1102" s="6"/>
      <c r="I1102" s="5"/>
      <c r="J1102" s="9"/>
      <c r="K1102" s="5"/>
      <c r="L1102" s="9"/>
      <c r="M1102" s="58"/>
      <c r="N1102" s="60"/>
      <c r="O1102" s="56"/>
      <c r="P1102" s="56"/>
      <c r="Q1102" s="56"/>
    </row>
    <row r="1103" spans="7:17" s="3" customFormat="1" ht="12.75">
      <c r="G1103" s="6"/>
      <c r="I1103" s="5"/>
      <c r="J1103" s="9"/>
      <c r="K1103" s="5"/>
      <c r="L1103" s="9"/>
      <c r="M1103" s="58"/>
      <c r="N1103" s="60"/>
      <c r="O1103" s="56"/>
      <c r="P1103" s="56"/>
      <c r="Q1103" s="56"/>
    </row>
    <row r="1104" spans="7:17" s="3" customFormat="1" ht="12.75">
      <c r="G1104" s="6"/>
      <c r="I1104" s="5"/>
      <c r="J1104" s="9"/>
      <c r="K1104" s="5"/>
      <c r="L1104" s="9"/>
      <c r="M1104" s="58"/>
      <c r="N1104" s="60"/>
      <c r="O1104" s="56"/>
      <c r="P1104" s="56"/>
      <c r="Q1104" s="56"/>
    </row>
    <row r="1105" spans="7:17" s="3" customFormat="1" ht="12.75">
      <c r="G1105" s="6"/>
      <c r="I1105" s="5"/>
      <c r="J1105" s="9"/>
      <c r="K1105" s="5"/>
      <c r="L1105" s="9"/>
      <c r="M1105" s="58"/>
      <c r="N1105" s="60"/>
      <c r="O1105" s="56"/>
      <c r="P1105" s="56"/>
      <c r="Q1105" s="56"/>
    </row>
    <row r="1106" spans="7:17" s="3" customFormat="1" ht="12.75">
      <c r="G1106" s="6"/>
      <c r="I1106" s="5"/>
      <c r="J1106" s="9"/>
      <c r="K1106" s="5"/>
      <c r="L1106" s="9"/>
      <c r="M1106" s="58"/>
      <c r="N1106" s="60"/>
      <c r="O1106" s="56"/>
      <c r="P1106" s="56"/>
      <c r="Q1106" s="56"/>
    </row>
    <row r="1107" spans="7:17" s="3" customFormat="1" ht="12.75">
      <c r="G1107" s="6"/>
      <c r="I1107" s="5"/>
      <c r="J1107" s="9"/>
      <c r="K1107" s="5"/>
      <c r="L1107" s="9"/>
      <c r="M1107" s="58"/>
      <c r="N1107" s="60"/>
      <c r="O1107" s="56"/>
      <c r="P1107" s="56"/>
      <c r="Q1107" s="56"/>
    </row>
    <row r="1108" spans="7:17" s="3" customFormat="1" ht="12.75">
      <c r="G1108" s="6"/>
      <c r="I1108" s="5"/>
      <c r="J1108" s="9"/>
      <c r="K1108" s="5"/>
      <c r="L1108" s="9"/>
      <c r="M1108" s="58"/>
      <c r="N1108" s="60"/>
      <c r="O1108" s="56"/>
      <c r="P1108" s="56"/>
      <c r="Q1108" s="56"/>
    </row>
    <row r="1109" spans="7:17" s="3" customFormat="1" ht="12.75">
      <c r="G1109" s="6"/>
      <c r="I1109" s="5"/>
      <c r="J1109" s="9"/>
      <c r="K1109" s="5"/>
      <c r="L1109" s="9"/>
      <c r="M1109" s="58"/>
      <c r="N1109" s="60"/>
      <c r="O1109" s="56"/>
      <c r="P1109" s="56"/>
      <c r="Q1109" s="56"/>
    </row>
    <row r="1110" spans="7:17" s="3" customFormat="1" ht="12.75">
      <c r="G1110" s="6"/>
      <c r="I1110" s="5"/>
      <c r="J1110" s="9"/>
      <c r="K1110" s="5"/>
      <c r="L1110" s="9"/>
      <c r="M1110" s="58"/>
      <c r="N1110" s="60"/>
      <c r="O1110" s="56"/>
      <c r="P1110" s="56"/>
      <c r="Q1110" s="56"/>
    </row>
    <row r="1111" spans="7:17" s="3" customFormat="1" ht="12.75">
      <c r="G1111" s="6"/>
      <c r="I1111" s="5"/>
      <c r="J1111" s="9"/>
      <c r="K1111" s="5"/>
      <c r="L1111" s="9"/>
      <c r="M1111" s="58"/>
      <c r="N1111" s="60"/>
      <c r="O1111" s="56"/>
      <c r="P1111" s="56"/>
      <c r="Q1111" s="56"/>
    </row>
    <row r="1112" spans="7:17" s="3" customFormat="1" ht="12.75">
      <c r="G1112" s="6"/>
      <c r="I1112" s="5"/>
      <c r="J1112" s="9"/>
      <c r="K1112" s="5"/>
      <c r="L1112" s="9"/>
      <c r="M1112" s="58"/>
      <c r="N1112" s="60"/>
      <c r="O1112" s="56"/>
      <c r="P1112" s="56"/>
      <c r="Q1112" s="56"/>
    </row>
    <row r="1113" spans="7:17" s="3" customFormat="1" ht="12.75">
      <c r="G1113" s="6"/>
      <c r="I1113" s="5"/>
      <c r="J1113" s="9"/>
      <c r="K1113" s="5"/>
      <c r="L1113" s="9"/>
      <c r="M1113" s="58"/>
      <c r="N1113" s="60"/>
      <c r="O1113" s="56"/>
      <c r="P1113" s="56"/>
      <c r="Q1113" s="56"/>
    </row>
    <row r="1114" spans="7:17" s="3" customFormat="1" ht="12.75">
      <c r="G1114" s="6"/>
      <c r="I1114" s="5"/>
      <c r="J1114" s="9"/>
      <c r="K1114" s="5"/>
      <c r="L1114" s="9"/>
      <c r="M1114" s="58"/>
      <c r="N1114" s="60"/>
      <c r="O1114" s="56"/>
      <c r="P1114" s="56"/>
      <c r="Q1114" s="56"/>
    </row>
    <row r="1115" spans="7:17" s="3" customFormat="1" ht="12.75">
      <c r="G1115" s="6"/>
      <c r="I1115" s="5"/>
      <c r="J1115" s="9"/>
      <c r="K1115" s="5"/>
      <c r="L1115" s="9"/>
      <c r="M1115" s="58"/>
      <c r="N1115" s="60"/>
      <c r="O1115" s="56"/>
      <c r="P1115" s="56"/>
      <c r="Q1115" s="56"/>
    </row>
    <row r="1116" spans="7:17" s="3" customFormat="1" ht="12.75">
      <c r="G1116" s="6"/>
      <c r="I1116" s="5"/>
      <c r="J1116" s="9"/>
      <c r="K1116" s="5"/>
      <c r="L1116" s="9"/>
      <c r="M1116" s="58"/>
      <c r="N1116" s="60"/>
      <c r="O1116" s="56"/>
      <c r="P1116" s="56"/>
      <c r="Q1116" s="56"/>
    </row>
    <row r="1117" spans="7:17" s="3" customFormat="1" ht="12.75">
      <c r="G1117" s="6"/>
      <c r="I1117" s="5"/>
      <c r="J1117" s="9"/>
      <c r="K1117" s="5"/>
      <c r="L1117" s="9"/>
      <c r="M1117" s="58"/>
      <c r="N1117" s="60"/>
      <c r="O1117" s="56"/>
      <c r="P1117" s="56"/>
      <c r="Q1117" s="56"/>
    </row>
    <row r="1118" spans="7:17" s="3" customFormat="1" ht="12.75">
      <c r="G1118" s="6"/>
      <c r="I1118" s="5"/>
      <c r="J1118" s="9"/>
      <c r="K1118" s="5"/>
      <c r="L1118" s="9"/>
      <c r="M1118" s="58"/>
      <c r="N1118" s="60"/>
      <c r="O1118" s="56"/>
      <c r="P1118" s="56"/>
      <c r="Q1118" s="56"/>
    </row>
    <row r="1119" spans="7:17" s="3" customFormat="1" ht="12.75">
      <c r="G1119" s="6"/>
      <c r="I1119" s="5"/>
      <c r="J1119" s="9"/>
      <c r="K1119" s="5"/>
      <c r="L1119" s="9"/>
      <c r="M1119" s="58"/>
      <c r="N1119" s="60"/>
      <c r="O1119" s="56"/>
      <c r="P1119" s="56"/>
      <c r="Q1119" s="56"/>
    </row>
    <row r="1120" spans="7:17" s="3" customFormat="1" ht="12.75">
      <c r="G1120" s="6"/>
      <c r="I1120" s="5"/>
      <c r="J1120" s="9"/>
      <c r="K1120" s="5"/>
      <c r="L1120" s="9"/>
      <c r="M1120" s="58"/>
      <c r="N1120" s="60"/>
      <c r="O1120" s="56"/>
      <c r="P1120" s="56"/>
      <c r="Q1120" s="56"/>
    </row>
    <row r="1121" spans="7:17" s="3" customFormat="1" ht="12.75">
      <c r="G1121" s="6"/>
      <c r="I1121" s="5"/>
      <c r="J1121" s="9"/>
      <c r="K1121" s="5"/>
      <c r="L1121" s="9"/>
      <c r="M1121" s="58"/>
      <c r="N1121" s="60"/>
      <c r="O1121" s="56"/>
      <c r="P1121" s="56"/>
      <c r="Q1121" s="56"/>
    </row>
    <row r="1122" spans="7:17" s="3" customFormat="1" ht="12.75">
      <c r="G1122" s="6"/>
      <c r="I1122" s="5"/>
      <c r="J1122" s="9"/>
      <c r="K1122" s="5"/>
      <c r="L1122" s="9"/>
      <c r="M1122" s="58"/>
      <c r="N1122" s="60"/>
      <c r="O1122" s="56"/>
      <c r="P1122" s="56"/>
      <c r="Q1122" s="56"/>
    </row>
    <row r="1123" spans="7:17" s="3" customFormat="1" ht="12.75">
      <c r="G1123" s="6"/>
      <c r="I1123" s="5"/>
      <c r="J1123" s="9"/>
      <c r="K1123" s="5"/>
      <c r="L1123" s="9"/>
      <c r="M1123" s="58"/>
      <c r="N1123" s="60"/>
      <c r="O1123" s="56"/>
      <c r="P1123" s="56"/>
      <c r="Q1123" s="56"/>
    </row>
    <row r="1124" spans="7:17" s="3" customFormat="1" ht="12.75">
      <c r="G1124" s="6"/>
      <c r="I1124" s="5"/>
      <c r="J1124" s="9"/>
      <c r="K1124" s="5"/>
      <c r="L1124" s="9"/>
      <c r="M1124" s="58"/>
      <c r="N1124" s="60"/>
      <c r="O1124" s="56"/>
      <c r="P1124" s="56"/>
      <c r="Q1124" s="56"/>
    </row>
    <row r="1125" spans="7:17" s="3" customFormat="1" ht="12.75">
      <c r="G1125" s="6"/>
      <c r="I1125" s="5"/>
      <c r="J1125" s="9"/>
      <c r="K1125" s="5"/>
      <c r="L1125" s="9"/>
      <c r="M1125" s="58"/>
      <c r="N1125" s="60"/>
      <c r="O1125" s="56"/>
      <c r="P1125" s="56"/>
      <c r="Q1125" s="56"/>
    </row>
    <row r="1126" spans="7:17" s="3" customFormat="1" ht="12.75">
      <c r="G1126" s="6"/>
      <c r="I1126" s="5"/>
      <c r="J1126" s="9"/>
      <c r="K1126" s="5"/>
      <c r="L1126" s="9"/>
      <c r="M1126" s="58"/>
      <c r="N1126" s="60"/>
      <c r="O1126" s="56"/>
      <c r="P1126" s="56"/>
      <c r="Q1126" s="56"/>
    </row>
    <row r="1127" spans="7:17" s="3" customFormat="1" ht="12.75">
      <c r="G1127" s="6"/>
      <c r="I1127" s="5"/>
      <c r="J1127" s="9"/>
      <c r="K1127" s="5"/>
      <c r="L1127" s="9"/>
      <c r="M1127" s="58"/>
      <c r="N1127" s="60"/>
      <c r="O1127" s="56"/>
      <c r="P1127" s="56"/>
      <c r="Q1127" s="56"/>
    </row>
    <row r="1128" spans="7:17" s="3" customFormat="1" ht="12.75">
      <c r="G1128" s="6"/>
      <c r="I1128" s="5"/>
      <c r="J1128" s="9"/>
      <c r="K1128" s="5"/>
      <c r="L1128" s="9"/>
      <c r="M1128" s="58"/>
      <c r="N1128" s="60"/>
      <c r="O1128" s="56"/>
      <c r="P1128" s="56"/>
      <c r="Q1128" s="56"/>
    </row>
    <row r="1129" spans="7:17" s="3" customFormat="1" ht="12.75">
      <c r="G1129" s="6"/>
      <c r="I1129" s="5"/>
      <c r="J1129" s="9"/>
      <c r="K1129" s="5"/>
      <c r="L1129" s="9"/>
      <c r="M1129" s="58"/>
      <c r="N1129" s="60"/>
      <c r="O1129" s="56"/>
      <c r="P1129" s="56"/>
      <c r="Q1129" s="56"/>
    </row>
    <row r="1130" spans="7:17" s="3" customFormat="1" ht="12.75">
      <c r="G1130" s="6"/>
      <c r="I1130" s="5"/>
      <c r="J1130" s="9"/>
      <c r="K1130" s="5"/>
      <c r="L1130" s="9"/>
      <c r="M1130" s="58"/>
      <c r="N1130" s="60"/>
      <c r="O1130" s="56"/>
      <c r="P1130" s="56"/>
      <c r="Q1130" s="56"/>
    </row>
    <row r="1131" spans="7:17" s="3" customFormat="1" ht="12.75">
      <c r="G1131" s="6"/>
      <c r="I1131" s="5"/>
      <c r="J1131" s="9"/>
      <c r="K1131" s="5"/>
      <c r="L1131" s="9"/>
      <c r="M1131" s="58"/>
      <c r="N1131" s="60"/>
      <c r="O1131" s="56"/>
      <c r="P1131" s="56"/>
      <c r="Q1131" s="56"/>
    </row>
    <row r="1132" spans="7:17" s="3" customFormat="1" ht="12.75">
      <c r="G1132" s="6"/>
      <c r="I1132" s="5"/>
      <c r="J1132" s="9"/>
      <c r="K1132" s="5"/>
      <c r="L1132" s="9"/>
      <c r="M1132" s="58"/>
      <c r="N1132" s="60"/>
      <c r="O1132" s="56"/>
      <c r="P1132" s="56"/>
      <c r="Q1132" s="56"/>
    </row>
    <row r="1133" spans="7:17" s="3" customFormat="1" ht="12.75">
      <c r="G1133" s="6"/>
      <c r="I1133" s="5"/>
      <c r="J1133" s="9"/>
      <c r="K1133" s="5"/>
      <c r="L1133" s="9"/>
      <c r="M1133" s="58"/>
      <c r="N1133" s="60"/>
      <c r="O1133" s="56"/>
      <c r="P1133" s="56"/>
      <c r="Q1133" s="56"/>
    </row>
    <row r="1134" spans="7:17" s="3" customFormat="1" ht="12.75">
      <c r="G1134" s="6"/>
      <c r="I1134" s="5"/>
      <c r="J1134" s="9"/>
      <c r="K1134" s="5"/>
      <c r="L1134" s="9"/>
      <c r="M1134" s="58"/>
      <c r="N1134" s="60"/>
      <c r="O1134" s="56"/>
      <c r="P1134" s="56"/>
      <c r="Q1134" s="56"/>
    </row>
    <row r="1135" spans="7:17" s="3" customFormat="1" ht="12.75">
      <c r="G1135" s="6"/>
      <c r="I1135" s="5"/>
      <c r="J1135" s="9"/>
      <c r="K1135" s="5"/>
      <c r="L1135" s="9"/>
      <c r="M1135" s="58"/>
      <c r="N1135" s="60"/>
      <c r="O1135" s="56"/>
      <c r="P1135" s="56"/>
      <c r="Q1135" s="56"/>
    </row>
    <row r="1136" spans="7:17" s="3" customFormat="1" ht="12.75">
      <c r="G1136" s="6"/>
      <c r="I1136" s="5"/>
      <c r="J1136" s="9"/>
      <c r="K1136" s="5"/>
      <c r="L1136" s="9"/>
      <c r="M1136" s="58"/>
      <c r="N1136" s="60"/>
      <c r="O1136" s="56"/>
      <c r="P1136" s="56"/>
      <c r="Q1136" s="56"/>
    </row>
    <row r="1137" spans="7:17" s="3" customFormat="1" ht="12.75">
      <c r="G1137" s="6"/>
      <c r="I1137" s="5"/>
      <c r="J1137" s="9"/>
      <c r="K1137" s="5"/>
      <c r="L1137" s="9"/>
      <c r="M1137" s="58"/>
      <c r="N1137" s="60"/>
      <c r="O1137" s="56"/>
      <c r="P1137" s="56"/>
      <c r="Q1137" s="56"/>
    </row>
    <row r="1138" spans="7:17" s="3" customFormat="1" ht="12.75">
      <c r="G1138" s="6"/>
      <c r="I1138" s="5"/>
      <c r="J1138" s="9"/>
      <c r="K1138" s="5"/>
      <c r="L1138" s="9"/>
      <c r="M1138" s="58"/>
      <c r="N1138" s="60"/>
      <c r="O1138" s="56"/>
      <c r="P1138" s="56"/>
      <c r="Q1138" s="56"/>
    </row>
    <row r="1139" spans="7:17" s="3" customFormat="1" ht="12.75">
      <c r="G1139" s="6"/>
      <c r="I1139" s="5"/>
      <c r="J1139" s="9"/>
      <c r="K1139" s="5"/>
      <c r="L1139" s="9"/>
      <c r="M1139" s="58"/>
      <c r="N1139" s="60"/>
      <c r="O1139" s="56"/>
      <c r="P1139" s="56"/>
      <c r="Q1139" s="56"/>
    </row>
    <row r="1140" spans="7:17" s="3" customFormat="1" ht="12.75">
      <c r="G1140" s="6"/>
      <c r="I1140" s="5"/>
      <c r="J1140" s="9"/>
      <c r="K1140" s="5"/>
      <c r="L1140" s="9"/>
      <c r="M1140" s="58"/>
      <c r="N1140" s="60"/>
      <c r="O1140" s="56"/>
      <c r="P1140" s="56"/>
      <c r="Q1140" s="56"/>
    </row>
    <row r="1141" spans="7:17" s="3" customFormat="1" ht="12.75">
      <c r="G1141" s="6"/>
      <c r="I1141" s="5"/>
      <c r="J1141" s="9"/>
      <c r="K1141" s="5"/>
      <c r="L1141" s="9"/>
      <c r="M1141" s="58"/>
      <c r="N1141" s="60"/>
      <c r="O1141" s="56"/>
      <c r="P1141" s="56"/>
      <c r="Q1141" s="56"/>
    </row>
    <row r="1142" spans="7:17" s="3" customFormat="1" ht="12.75">
      <c r="G1142" s="6"/>
      <c r="I1142" s="5"/>
      <c r="J1142" s="9"/>
      <c r="K1142" s="5"/>
      <c r="L1142" s="9"/>
      <c r="M1142" s="58"/>
      <c r="N1142" s="60"/>
      <c r="O1142" s="56"/>
      <c r="P1142" s="56"/>
      <c r="Q1142" s="56"/>
    </row>
    <row r="1143" spans="7:17" s="3" customFormat="1" ht="12.75">
      <c r="G1143" s="6"/>
      <c r="I1143" s="5"/>
      <c r="J1143" s="9"/>
      <c r="K1143" s="5"/>
      <c r="L1143" s="9"/>
      <c r="M1143" s="58"/>
      <c r="N1143" s="60"/>
      <c r="O1143" s="56"/>
      <c r="P1143" s="56"/>
      <c r="Q1143" s="56"/>
    </row>
    <row r="1144" spans="7:17" s="3" customFormat="1" ht="12.75">
      <c r="G1144" s="6"/>
      <c r="I1144" s="5"/>
      <c r="J1144" s="9"/>
      <c r="K1144" s="5"/>
      <c r="L1144" s="9"/>
      <c r="M1144" s="58"/>
      <c r="N1144" s="60"/>
      <c r="O1144" s="56"/>
      <c r="P1144" s="56"/>
      <c r="Q1144" s="56"/>
    </row>
    <row r="1145" spans="7:17" s="3" customFormat="1" ht="12.75">
      <c r="G1145" s="6"/>
      <c r="I1145" s="5"/>
      <c r="J1145" s="9"/>
      <c r="K1145" s="5"/>
      <c r="L1145" s="9"/>
      <c r="M1145" s="58"/>
      <c r="N1145" s="60"/>
      <c r="O1145" s="56"/>
      <c r="P1145" s="56"/>
      <c r="Q1145" s="56"/>
    </row>
    <row r="1146" spans="7:17" s="3" customFormat="1" ht="12.75">
      <c r="G1146" s="6"/>
      <c r="I1146" s="5"/>
      <c r="J1146" s="9"/>
      <c r="K1146" s="5"/>
      <c r="L1146" s="9"/>
      <c r="M1146" s="58"/>
      <c r="N1146" s="60"/>
      <c r="O1146" s="56"/>
      <c r="P1146" s="56"/>
      <c r="Q1146" s="56"/>
    </row>
    <row r="1147" spans="7:17" s="3" customFormat="1" ht="12.75">
      <c r="G1147" s="6"/>
      <c r="I1147" s="5"/>
      <c r="J1147" s="9"/>
      <c r="K1147" s="5"/>
      <c r="L1147" s="9"/>
      <c r="M1147" s="58"/>
      <c r="N1147" s="60"/>
      <c r="O1147" s="56"/>
      <c r="P1147" s="56"/>
      <c r="Q1147" s="56"/>
    </row>
    <row r="1148" spans="7:17">
      <c r="G1148" s="7"/>
    </row>
    <row r="1149" spans="7:17">
      <c r="G1149" s="7"/>
    </row>
    <row r="1150" spans="7:17">
      <c r="G1150" s="7"/>
    </row>
    <row r="1151" spans="7:17">
      <c r="G1151" s="7"/>
    </row>
    <row r="1152" spans="7:1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row r="1362" spans="7:7">
      <c r="G1362" s="7"/>
    </row>
    <row r="1363" spans="7:7">
      <c r="G1363" s="7"/>
    </row>
    <row r="1364" spans="7:7">
      <c r="G1364" s="7"/>
    </row>
    <row r="1365" spans="7:7">
      <c r="G1365" s="7"/>
    </row>
    <row r="1366" spans="7:7">
      <c r="G1366" s="7"/>
    </row>
    <row r="1367" spans="7:7">
      <c r="G1367" s="7"/>
    </row>
    <row r="1368" spans="7:7">
      <c r="G1368" s="7"/>
    </row>
    <row r="1369" spans="7:7">
      <c r="G1369" s="7"/>
    </row>
    <row r="1370" spans="7:7">
      <c r="G1370" s="7"/>
    </row>
    <row r="1371" spans="7:7">
      <c r="G1371" s="7"/>
    </row>
    <row r="1372" spans="7:7">
      <c r="G1372" s="7"/>
    </row>
    <row r="1373" spans="7:7">
      <c r="G1373" s="7"/>
    </row>
    <row r="1374" spans="7:7">
      <c r="G1374" s="7"/>
    </row>
    <row r="1375" spans="7:7">
      <c r="G1375" s="7"/>
    </row>
    <row r="1376" spans="7:7">
      <c r="G1376" s="7"/>
    </row>
    <row r="1377" spans="7:7">
      <c r="G1377" s="7"/>
    </row>
    <row r="1378" spans="7:7">
      <c r="G1378" s="7"/>
    </row>
    <row r="1379" spans="7:7">
      <c r="G1379" s="7"/>
    </row>
    <row r="1380" spans="7:7">
      <c r="G1380" s="7"/>
    </row>
    <row r="1381" spans="7:7">
      <c r="G1381" s="7"/>
    </row>
    <row r="1382" spans="7:7">
      <c r="G1382" s="7"/>
    </row>
    <row r="1383" spans="7:7">
      <c r="G1383" s="7"/>
    </row>
    <row r="1384" spans="7:7">
      <c r="G1384" s="7"/>
    </row>
    <row r="1385" spans="7:7">
      <c r="G1385" s="7"/>
    </row>
    <row r="1386" spans="7:7">
      <c r="G1386" s="7"/>
    </row>
    <row r="1387" spans="7:7">
      <c r="G1387" s="7"/>
    </row>
    <row r="1388" spans="7:7">
      <c r="G1388" s="7"/>
    </row>
    <row r="1389" spans="7:7">
      <c r="G1389" s="7"/>
    </row>
    <row r="1390" spans="7:7">
      <c r="G1390" s="7"/>
    </row>
    <row r="1391" spans="7:7">
      <c r="G1391" s="7"/>
    </row>
    <row r="1392" spans="7:7">
      <c r="G1392" s="7"/>
    </row>
    <row r="1393" spans="7:7">
      <c r="G1393" s="7"/>
    </row>
    <row r="1394" spans="7:7">
      <c r="G1394" s="7"/>
    </row>
    <row r="1395" spans="7:7">
      <c r="G1395" s="7"/>
    </row>
    <row r="1396" spans="7:7">
      <c r="G1396" s="7"/>
    </row>
    <row r="1397" spans="7:7">
      <c r="G1397" s="7"/>
    </row>
    <row r="1398" spans="7:7">
      <c r="G1398" s="7"/>
    </row>
    <row r="1399" spans="7:7">
      <c r="G1399" s="7"/>
    </row>
    <row r="1400" spans="7:7">
      <c r="G1400" s="7"/>
    </row>
    <row r="1401" spans="7:7">
      <c r="G1401" s="7"/>
    </row>
    <row r="1402" spans="7:7">
      <c r="G1402" s="7"/>
    </row>
    <row r="1403" spans="7:7">
      <c r="G1403" s="7"/>
    </row>
    <row r="1404" spans="7:7">
      <c r="G1404" s="7"/>
    </row>
    <row r="1405" spans="7:7">
      <c r="G1405" s="7"/>
    </row>
    <row r="1406" spans="7:7">
      <c r="G1406" s="7"/>
    </row>
    <row r="1407" spans="7:7">
      <c r="G1407" s="7"/>
    </row>
    <row r="1408" spans="7:7">
      <c r="G1408" s="7"/>
    </row>
    <row r="1409" spans="7:7">
      <c r="G1409" s="7"/>
    </row>
    <row r="1410" spans="7:7">
      <c r="G1410" s="7"/>
    </row>
    <row r="1411" spans="7:7">
      <c r="G1411" s="7"/>
    </row>
    <row r="1412" spans="7:7">
      <c r="G1412" s="7"/>
    </row>
    <row r="1413" spans="7:7">
      <c r="G1413" s="7"/>
    </row>
    <row r="1414" spans="7:7">
      <c r="G1414" s="7"/>
    </row>
    <row r="1415" spans="7:7">
      <c r="G1415" s="7"/>
    </row>
    <row r="1416" spans="7:7">
      <c r="G1416" s="7"/>
    </row>
    <row r="1417" spans="7:7">
      <c r="G1417" s="7"/>
    </row>
    <row r="1418" spans="7:7">
      <c r="G1418" s="7"/>
    </row>
    <row r="1419" spans="7:7">
      <c r="G1419" s="7"/>
    </row>
    <row r="1420" spans="7:7">
      <c r="G1420" s="7"/>
    </row>
    <row r="1421" spans="7:7">
      <c r="G1421" s="7"/>
    </row>
    <row r="1422" spans="7:7">
      <c r="G1422" s="7"/>
    </row>
    <row r="1423" spans="7:7">
      <c r="G1423" s="7"/>
    </row>
    <row r="1424" spans="7:7">
      <c r="G1424" s="7"/>
    </row>
    <row r="1425" spans="7:7">
      <c r="G1425" s="7"/>
    </row>
    <row r="1426" spans="7:7">
      <c r="G1426" s="7"/>
    </row>
    <row r="1427" spans="7:7">
      <c r="G1427" s="7"/>
    </row>
    <row r="1428" spans="7:7">
      <c r="G1428" s="7"/>
    </row>
    <row r="1429" spans="7:7">
      <c r="G1429" s="7"/>
    </row>
    <row r="1430" spans="7:7">
      <c r="G1430" s="7"/>
    </row>
    <row r="1431" spans="7:7">
      <c r="G1431" s="7"/>
    </row>
    <row r="1432" spans="7:7">
      <c r="G1432" s="7"/>
    </row>
    <row r="1433" spans="7:7">
      <c r="G1433" s="7"/>
    </row>
    <row r="1434" spans="7:7">
      <c r="G1434" s="7"/>
    </row>
    <row r="1435" spans="7:7">
      <c r="G1435" s="7"/>
    </row>
    <row r="1436" spans="7:7">
      <c r="G1436" s="7"/>
    </row>
    <row r="1437" spans="7:7">
      <c r="G1437" s="7"/>
    </row>
    <row r="1438" spans="7:7">
      <c r="G1438" s="7"/>
    </row>
    <row r="1439" spans="7:7">
      <c r="G1439" s="7"/>
    </row>
    <row r="1440" spans="7:7">
      <c r="G1440" s="7"/>
    </row>
    <row r="1441" spans="7:7">
      <c r="G1441" s="7"/>
    </row>
    <row r="1442" spans="7:7">
      <c r="G1442" s="7"/>
    </row>
    <row r="1443" spans="7:7">
      <c r="G1443" s="7"/>
    </row>
    <row r="1444" spans="7:7">
      <c r="G1444" s="7"/>
    </row>
    <row r="1445" spans="7:7">
      <c r="G1445" s="7"/>
    </row>
    <row r="1446" spans="7:7">
      <c r="G1446" s="7"/>
    </row>
    <row r="1447" spans="7:7">
      <c r="G1447" s="7"/>
    </row>
    <row r="1448" spans="7:7">
      <c r="G1448" s="7"/>
    </row>
    <row r="1449" spans="7:7">
      <c r="G1449" s="7"/>
    </row>
    <row r="1450" spans="7:7">
      <c r="G1450" s="7"/>
    </row>
    <row r="1451" spans="7:7">
      <c r="G1451" s="7"/>
    </row>
    <row r="1452" spans="7:7">
      <c r="G1452" s="7"/>
    </row>
    <row r="1453" spans="7:7">
      <c r="G1453" s="7"/>
    </row>
    <row r="1454" spans="7:7">
      <c r="G1454" s="7"/>
    </row>
    <row r="1455" spans="7:7">
      <c r="G1455" s="7"/>
    </row>
    <row r="1456" spans="7:7">
      <c r="G1456" s="7"/>
    </row>
    <row r="1457" spans="7:7">
      <c r="G1457" s="7"/>
    </row>
    <row r="1458" spans="7:7">
      <c r="G1458" s="7"/>
    </row>
    <row r="1459" spans="7:7">
      <c r="G1459" s="7"/>
    </row>
    <row r="1460" spans="7:7">
      <c r="G1460" s="7"/>
    </row>
    <row r="1461" spans="7:7">
      <c r="G1461" s="7"/>
    </row>
    <row r="1462" spans="7:7">
      <c r="G1462" s="7"/>
    </row>
    <row r="1463" spans="7:7">
      <c r="G1463" s="7"/>
    </row>
    <row r="1464" spans="7:7">
      <c r="G1464" s="7"/>
    </row>
    <row r="1465" spans="7:7">
      <c r="G1465" s="7"/>
    </row>
    <row r="1466" spans="7:7">
      <c r="G1466" s="7"/>
    </row>
    <row r="1467" spans="7:7">
      <c r="G1467" s="7"/>
    </row>
    <row r="1468" spans="7:7">
      <c r="G1468" s="7"/>
    </row>
    <row r="1469" spans="7:7">
      <c r="G1469" s="7"/>
    </row>
    <row r="1470" spans="7:7">
      <c r="G1470" s="7"/>
    </row>
    <row r="1471" spans="7:7">
      <c r="G1471" s="7"/>
    </row>
    <row r="1472" spans="7:7">
      <c r="G1472" s="7"/>
    </row>
    <row r="1473" spans="7:7">
      <c r="G1473" s="7"/>
    </row>
    <row r="1474" spans="7:7">
      <c r="G1474" s="7"/>
    </row>
    <row r="1475" spans="7:7">
      <c r="G1475" s="7"/>
    </row>
    <row r="1476" spans="7:7">
      <c r="G1476" s="7"/>
    </row>
    <row r="1477" spans="7:7">
      <c r="G1477" s="7"/>
    </row>
    <row r="1478" spans="7:7">
      <c r="G1478" s="7"/>
    </row>
    <row r="1479" spans="7:7">
      <c r="G1479" s="7"/>
    </row>
    <row r="1480" spans="7:7">
      <c r="G1480" s="7"/>
    </row>
    <row r="1481" spans="7:7">
      <c r="G1481" s="7"/>
    </row>
    <row r="1482" spans="7:7">
      <c r="G1482" s="7"/>
    </row>
    <row r="1483" spans="7:7">
      <c r="G1483" s="7"/>
    </row>
    <row r="1484" spans="7:7">
      <c r="G1484" s="7"/>
    </row>
    <row r="1485" spans="7:7">
      <c r="G1485" s="7"/>
    </row>
    <row r="1486" spans="7:7">
      <c r="G1486" s="7"/>
    </row>
    <row r="1487" spans="7:7">
      <c r="G1487" s="7"/>
    </row>
    <row r="1488" spans="7:7">
      <c r="G1488" s="7"/>
    </row>
    <row r="1489" spans="7:7">
      <c r="G1489" s="7"/>
    </row>
    <row r="1490" spans="7:7">
      <c r="G1490" s="7"/>
    </row>
    <row r="1491" spans="7:7">
      <c r="G1491" s="7"/>
    </row>
    <row r="1492" spans="7:7">
      <c r="G1492" s="7"/>
    </row>
    <row r="1493" spans="7:7">
      <c r="G1493" s="7"/>
    </row>
    <row r="1494" spans="7:7">
      <c r="G1494" s="7"/>
    </row>
    <row r="1495" spans="7:7">
      <c r="G1495" s="7"/>
    </row>
    <row r="1496" spans="7:7">
      <c r="G1496" s="7"/>
    </row>
    <row r="1497" spans="7:7">
      <c r="G1497" s="7"/>
    </row>
    <row r="1498" spans="7:7">
      <c r="G1498" s="7"/>
    </row>
    <row r="1499" spans="7:7">
      <c r="G1499" s="7"/>
    </row>
    <row r="1500" spans="7:7">
      <c r="G1500" s="7"/>
    </row>
    <row r="1501" spans="7:7">
      <c r="G1501" s="7"/>
    </row>
    <row r="1502" spans="7:7">
      <c r="G1502" s="7"/>
    </row>
    <row r="1503" spans="7:7">
      <c r="G1503" s="7"/>
    </row>
    <row r="1504" spans="7:7">
      <c r="G1504" s="7"/>
    </row>
    <row r="1505" spans="7:7">
      <c r="G1505" s="7"/>
    </row>
    <row r="1506" spans="7:7">
      <c r="G1506" s="7"/>
    </row>
    <row r="1507" spans="7:7">
      <c r="G1507" s="7"/>
    </row>
    <row r="1508" spans="7:7">
      <c r="G1508" s="7"/>
    </row>
    <row r="1509" spans="7:7">
      <c r="G1509" s="7"/>
    </row>
    <row r="1510" spans="7:7">
      <c r="G1510" s="7"/>
    </row>
    <row r="1511" spans="7:7">
      <c r="G1511" s="7"/>
    </row>
    <row r="1512" spans="7:7">
      <c r="G1512" s="7"/>
    </row>
    <row r="1513" spans="7:7">
      <c r="G1513" s="7"/>
    </row>
    <row r="1514" spans="7:7">
      <c r="G1514" s="7"/>
    </row>
    <row r="1515" spans="7:7">
      <c r="G1515" s="7"/>
    </row>
    <row r="1516" spans="7:7">
      <c r="G1516" s="7"/>
    </row>
    <row r="1517" spans="7:7">
      <c r="G1517" s="7"/>
    </row>
    <row r="1518" spans="7:7">
      <c r="G1518" s="7"/>
    </row>
    <row r="1519" spans="7:7">
      <c r="G1519" s="7"/>
    </row>
    <row r="1520" spans="7:7">
      <c r="G1520" s="7"/>
    </row>
    <row r="1521" spans="7:7">
      <c r="G1521" s="7"/>
    </row>
    <row r="1522" spans="7:7">
      <c r="G1522" s="7"/>
    </row>
    <row r="1523" spans="7:7">
      <c r="G1523" s="7"/>
    </row>
    <row r="1524" spans="7:7">
      <c r="G1524" s="7"/>
    </row>
    <row r="1525" spans="7:7">
      <c r="G1525" s="7"/>
    </row>
    <row r="1526" spans="7:7">
      <c r="G1526" s="7"/>
    </row>
    <row r="1527" spans="7:7">
      <c r="G1527" s="7"/>
    </row>
    <row r="1528" spans="7:7">
      <c r="G1528" s="7"/>
    </row>
    <row r="1529" spans="7:7">
      <c r="G1529" s="7"/>
    </row>
    <row r="1530" spans="7:7">
      <c r="G1530" s="7"/>
    </row>
    <row r="1531" spans="7:7">
      <c r="G1531" s="7"/>
    </row>
    <row r="1532" spans="7:7">
      <c r="G1532" s="7"/>
    </row>
    <row r="1533" spans="7:7">
      <c r="G1533" s="7"/>
    </row>
    <row r="1534" spans="7:7">
      <c r="G1534" s="7"/>
    </row>
    <row r="1535" spans="7:7">
      <c r="G1535" s="7"/>
    </row>
    <row r="1536" spans="7:7">
      <c r="G1536" s="7"/>
    </row>
    <row r="1537" spans="7:7">
      <c r="G1537" s="7"/>
    </row>
    <row r="1538" spans="7:7">
      <c r="G1538" s="7"/>
    </row>
    <row r="1539" spans="7:7">
      <c r="G1539" s="7"/>
    </row>
    <row r="1540" spans="7:7">
      <c r="G1540" s="7"/>
    </row>
    <row r="1541" spans="7:7">
      <c r="G1541" s="7"/>
    </row>
    <row r="1542" spans="7:7">
      <c r="G1542" s="7"/>
    </row>
    <row r="1543" spans="7:7">
      <c r="G1543" s="7"/>
    </row>
    <row r="1544" spans="7:7">
      <c r="G1544" s="7"/>
    </row>
    <row r="1545" spans="7:7">
      <c r="G1545" s="7"/>
    </row>
    <row r="1546" spans="7:7">
      <c r="G1546" s="7"/>
    </row>
    <row r="1547" spans="7:7">
      <c r="G1547" s="7"/>
    </row>
    <row r="1548" spans="7:7">
      <c r="G1548" s="7"/>
    </row>
    <row r="1549" spans="7:7">
      <c r="G1549" s="7"/>
    </row>
    <row r="1550" spans="7:7">
      <c r="G1550" s="7"/>
    </row>
    <row r="1551" spans="7:7">
      <c r="G1551" s="7"/>
    </row>
    <row r="1552" spans="7:7">
      <c r="G1552" s="7"/>
    </row>
    <row r="1553" spans="7:7">
      <c r="G1553" s="7"/>
    </row>
    <row r="1554" spans="7:7">
      <c r="G1554" s="7"/>
    </row>
    <row r="1555" spans="7:7">
      <c r="G1555" s="7"/>
    </row>
    <row r="1556" spans="7:7">
      <c r="G1556" s="7"/>
    </row>
    <row r="1557" spans="7:7">
      <c r="G1557" s="7"/>
    </row>
    <row r="1558" spans="7:7">
      <c r="G1558" s="7"/>
    </row>
    <row r="1559" spans="7:7">
      <c r="G1559" s="7"/>
    </row>
    <row r="1560" spans="7:7">
      <c r="G1560" s="7"/>
    </row>
    <row r="1561" spans="7:7">
      <c r="G1561" s="7"/>
    </row>
    <row r="1562" spans="7:7">
      <c r="G1562" s="7"/>
    </row>
    <row r="1563" spans="7:7">
      <c r="G1563" s="7"/>
    </row>
    <row r="1564" spans="7:7">
      <c r="G1564" s="7"/>
    </row>
    <row r="1565" spans="7:7">
      <c r="G1565" s="7"/>
    </row>
    <row r="1566" spans="7:7">
      <c r="G1566" s="7"/>
    </row>
    <row r="1567" spans="7:7">
      <c r="G1567" s="7"/>
    </row>
    <row r="1568" spans="7:7">
      <c r="G1568" s="7"/>
    </row>
    <row r="1569" spans="7:7">
      <c r="G1569" s="7"/>
    </row>
    <row r="1570" spans="7:7">
      <c r="G1570" s="7"/>
    </row>
    <row r="1571" spans="7:7">
      <c r="G1571" s="7"/>
    </row>
    <row r="1572" spans="7:7">
      <c r="G1572" s="7"/>
    </row>
    <row r="1573" spans="7:7">
      <c r="G1573" s="7"/>
    </row>
    <row r="1574" spans="7:7">
      <c r="G1574" s="7"/>
    </row>
    <row r="1575" spans="7:7">
      <c r="G1575" s="7"/>
    </row>
    <row r="1576" spans="7:7">
      <c r="G1576" s="7"/>
    </row>
    <row r="1577" spans="7:7">
      <c r="G1577" s="7"/>
    </row>
    <row r="1578" spans="7:7">
      <c r="G1578" s="7"/>
    </row>
    <row r="1579" spans="7:7">
      <c r="G1579" s="7"/>
    </row>
    <row r="1580" spans="7:7">
      <c r="G1580" s="7"/>
    </row>
    <row r="1581" spans="7:7">
      <c r="G1581" s="7"/>
    </row>
    <row r="1582" spans="7:7">
      <c r="G1582" s="7"/>
    </row>
    <row r="1583" spans="7:7">
      <c r="G1583" s="7"/>
    </row>
    <row r="1584" spans="7:7">
      <c r="G1584" s="7"/>
    </row>
    <row r="1585" spans="7:7">
      <c r="G1585" s="7"/>
    </row>
    <row r="1586" spans="7:7">
      <c r="G1586" s="7"/>
    </row>
    <row r="1587" spans="7:7">
      <c r="G1587" s="7"/>
    </row>
    <row r="1588" spans="7:7">
      <c r="G1588" s="7"/>
    </row>
    <row r="1589" spans="7:7">
      <c r="G1589" s="7"/>
    </row>
    <row r="1590" spans="7:7">
      <c r="G1590" s="7"/>
    </row>
    <row r="1591" spans="7:7">
      <c r="G1591" s="7"/>
    </row>
    <row r="1592" spans="7:7">
      <c r="G1592" s="7"/>
    </row>
    <row r="1593" spans="7:7">
      <c r="G1593" s="7"/>
    </row>
    <row r="1594" spans="7:7">
      <c r="G1594" s="7"/>
    </row>
    <row r="1595" spans="7:7">
      <c r="G1595" s="7"/>
    </row>
    <row r="1596" spans="7:7">
      <c r="G1596" s="7"/>
    </row>
    <row r="1597" spans="7:7">
      <c r="G1597" s="7"/>
    </row>
    <row r="1598" spans="7:7">
      <c r="G1598" s="7"/>
    </row>
    <row r="1599" spans="7:7">
      <c r="G1599" s="7"/>
    </row>
    <row r="1600" spans="7:7">
      <c r="G1600" s="7"/>
    </row>
    <row r="1601" spans="7:7">
      <c r="G1601" s="7"/>
    </row>
    <row r="1602" spans="7:7">
      <c r="G1602" s="7"/>
    </row>
    <row r="1603" spans="7:7">
      <c r="G1603" s="7"/>
    </row>
    <row r="1604" spans="7:7">
      <c r="G1604" s="7"/>
    </row>
    <row r="1605" spans="7:7">
      <c r="G1605" s="7"/>
    </row>
    <row r="1606" spans="7:7">
      <c r="G1606" s="7"/>
    </row>
    <row r="1607" spans="7:7">
      <c r="G1607" s="7"/>
    </row>
    <row r="1608" spans="7:7">
      <c r="G1608" s="7"/>
    </row>
    <row r="1609" spans="7:7">
      <c r="G1609" s="7"/>
    </row>
    <row r="1610" spans="7:7">
      <c r="G1610" s="7"/>
    </row>
    <row r="1611" spans="7:7">
      <c r="G1611" s="7"/>
    </row>
    <row r="1612" spans="7:7">
      <c r="G1612" s="7"/>
    </row>
    <row r="1613" spans="7:7">
      <c r="G1613" s="7"/>
    </row>
    <row r="1614" spans="7:7">
      <c r="G1614" s="7"/>
    </row>
    <row r="1615" spans="7:7">
      <c r="G1615" s="7"/>
    </row>
    <row r="1616" spans="7:7">
      <c r="G1616" s="7"/>
    </row>
    <row r="1617" spans="7:7">
      <c r="G1617" s="7"/>
    </row>
    <row r="1618" spans="7:7">
      <c r="G1618" s="7"/>
    </row>
    <row r="1619" spans="7:7">
      <c r="G1619" s="7"/>
    </row>
    <row r="1620" spans="7:7">
      <c r="G1620" s="7"/>
    </row>
    <row r="1621" spans="7:7">
      <c r="G1621" s="7"/>
    </row>
    <row r="1622" spans="7:7">
      <c r="G1622" s="7"/>
    </row>
    <row r="1623" spans="7:7">
      <c r="G1623" s="7"/>
    </row>
    <row r="1624" spans="7:7">
      <c r="G1624" s="7"/>
    </row>
    <row r="1625" spans="7:7">
      <c r="G1625" s="7"/>
    </row>
    <row r="1626" spans="7:7">
      <c r="G1626" s="7"/>
    </row>
    <row r="1627" spans="7:7">
      <c r="G1627" s="7"/>
    </row>
    <row r="1628" spans="7:7">
      <c r="G1628" s="7"/>
    </row>
    <row r="1629" spans="7:7">
      <c r="G1629" s="7"/>
    </row>
    <row r="1630" spans="7:7">
      <c r="G1630" s="7"/>
    </row>
    <row r="1631" spans="7:7">
      <c r="G1631" s="7"/>
    </row>
  </sheetData>
  <mergeCells count="4">
    <mergeCell ref="R725:R729"/>
    <mergeCell ref="R745:R749"/>
    <mergeCell ref="M4:Q4"/>
    <mergeCell ref="R470:R474"/>
  </mergeCells>
  <phoneticPr fontId="2" type="noConversion"/>
  <hyperlinks>
    <hyperlink ref="R470" r:id="rId1" location="resultstable"/>
    <hyperlink ref="R725" r:id="rId2" location="resultstable"/>
    <hyperlink ref="R745" r:id="rId3" location="resultstable"/>
  </hyperlinks>
  <pageMargins left="0.7" right="0.7" top="0.75" bottom="0.75" header="0.3" footer="0.3"/>
  <pageSetup paperSize="9" orientation="portrait" r:id="rId4"/>
  <ignoredErrors>
    <ignoredError sqref="F478" numberStoredAsText="1"/>
    <ignoredError sqref="N444 N598 N660" formula="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1:AP1246"/>
  <sheetViews>
    <sheetView zoomScaleNormal="100" workbookViewId="0">
      <pane ySplit="6" topLeftCell="A7" activePane="bottomLeft" state="frozen"/>
      <selection activeCell="K160" sqref="K160"/>
      <selection pane="bottomLeft" activeCell="S58" sqref="S58"/>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C301</v>
      </c>
      <c r="C2" s="97" t="s">
        <v>2742</v>
      </c>
      <c r="L2" s="71"/>
      <c r="M2" s="73" t="s">
        <v>256</v>
      </c>
      <c r="N2" s="72" t="s">
        <v>254</v>
      </c>
      <c r="O2" s="73" t="s">
        <v>253</v>
      </c>
      <c r="P2" s="73" t="s">
        <v>255</v>
      </c>
      <c r="Q2" s="74" t="s">
        <v>252</v>
      </c>
    </row>
    <row r="3" spans="2:42" ht="24.95" customHeight="1">
      <c r="L3" s="76" t="s">
        <v>123</v>
      </c>
      <c r="M3" s="70">
        <f>P3+Q3</f>
        <v>9.3200000000000021</v>
      </c>
      <c r="N3" s="169">
        <f>P3/(P3+Q3)</f>
        <v>0.9900000000000001</v>
      </c>
      <c r="O3" s="70">
        <f>SUM(O7:O55)</f>
        <v>6.2799999999999994</v>
      </c>
      <c r="P3" s="70">
        <f>SUM(P7:P55)</f>
        <v>9.2268000000000026</v>
      </c>
      <c r="Q3" s="77">
        <f>SUM(Q7:Q55)</f>
        <v>9.3200000000000088E-2</v>
      </c>
    </row>
    <row r="4" spans="2:42" ht="24.95" customHeight="1" thickBot="1">
      <c r="L4" s="75" t="s">
        <v>124</v>
      </c>
      <c r="M4" s="554">
        <f>(O3+P3)/(M3+O3)</f>
        <v>0.99402564102564106</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C301</v>
      </c>
      <c r="C7" s="192" t="str">
        <f>C2</f>
        <v>ZYNQ EtherCAT Oscillator</v>
      </c>
      <c r="D7" s="34" t="s">
        <v>2736</v>
      </c>
      <c r="E7" s="35" t="s">
        <v>187</v>
      </c>
      <c r="F7" s="36" t="s">
        <v>188</v>
      </c>
      <c r="G7" s="37" t="s">
        <v>12</v>
      </c>
      <c r="H7" s="38">
        <v>0.25</v>
      </c>
      <c r="I7" s="39" t="s">
        <v>16</v>
      </c>
      <c r="J7" s="40" t="s">
        <v>2737</v>
      </c>
      <c r="K7" s="39" t="s">
        <v>17</v>
      </c>
      <c r="L7" s="69" t="s">
        <v>3089</v>
      </c>
      <c r="M7" s="84">
        <v>2</v>
      </c>
      <c r="N7" s="38">
        <f>IF(K7="Detected", 0.99,0)</f>
        <v>0.99</v>
      </c>
      <c r="O7" s="79">
        <f>IF(I7="Safe", M7*H7,0)</f>
        <v>0</v>
      </c>
      <c r="P7" s="79">
        <f>IF(I7="Dangerous",M7*H7*N7,0)</f>
        <v>0.495</v>
      </c>
      <c r="Q7" s="157">
        <f>IF(P7=0,0,M7*H7*(1-N7))</f>
        <v>5.0000000000000044E-3</v>
      </c>
      <c r="R7" s="560" t="s">
        <v>273</v>
      </c>
    </row>
    <row r="8" spans="2:42" s="3" customFormat="1" ht="27.95" customHeight="1">
      <c r="B8" s="236"/>
      <c r="C8" s="241"/>
      <c r="D8" s="20"/>
      <c r="E8" s="21"/>
      <c r="F8" s="31"/>
      <c r="G8" s="14" t="s">
        <v>13</v>
      </c>
      <c r="H8" s="15">
        <v>0.25</v>
      </c>
      <c r="I8" s="16" t="s">
        <v>16</v>
      </c>
      <c r="J8" s="12" t="str">
        <f>J7</f>
        <v>Not supply clock to ZYNQ</v>
      </c>
      <c r="K8" s="16" t="s">
        <v>28</v>
      </c>
      <c r="L8" s="65" t="s">
        <v>3090</v>
      </c>
      <c r="M8" s="85">
        <f>M7</f>
        <v>2</v>
      </c>
      <c r="N8" s="15">
        <f>IF(K8="Detected", 0.99,0)</f>
        <v>0.99</v>
      </c>
      <c r="O8" s="78">
        <f t="shared" ref="O8:O39" si="0">IF(I8="Safe", M8*H8,0)</f>
        <v>0</v>
      </c>
      <c r="P8" s="78">
        <f t="shared" ref="P8:P39" si="1">IF(I8="Dangerous",M8*H8*N8,0)</f>
        <v>0.495</v>
      </c>
      <c r="Q8" s="153">
        <f t="shared" ref="Q8:Q39" si="2">IF(P8=0,0,M8*H8*(1-N8))</f>
        <v>5.0000000000000044E-3</v>
      </c>
      <c r="R8" s="558"/>
    </row>
    <row r="9" spans="2:42" s="3" customFormat="1" ht="27.95" customHeight="1">
      <c r="B9" s="236"/>
      <c r="C9" s="241"/>
      <c r="D9" s="20"/>
      <c r="E9" s="21"/>
      <c r="F9" s="31"/>
      <c r="G9" s="158" t="s">
        <v>209</v>
      </c>
      <c r="H9" s="15">
        <v>0.25</v>
      </c>
      <c r="I9" s="16" t="s">
        <v>25</v>
      </c>
      <c r="J9" s="12" t="str">
        <f>J8</f>
        <v>Not supply clock to ZYNQ</v>
      </c>
      <c r="K9" s="16" t="s">
        <v>28</v>
      </c>
      <c r="L9" s="65" t="s">
        <v>3091</v>
      </c>
      <c r="M9" s="85">
        <f t="shared" ref="M9:M22" si="3">M8</f>
        <v>2</v>
      </c>
      <c r="N9" s="15">
        <f t="shared" ref="N9:N39" si="4">IF(K9="Detected", 0.99,0)</f>
        <v>0.99</v>
      </c>
      <c r="O9" s="78">
        <f t="shared" si="0"/>
        <v>0</v>
      </c>
      <c r="P9" s="78">
        <f t="shared" si="1"/>
        <v>0.495</v>
      </c>
      <c r="Q9" s="153">
        <f t="shared" si="2"/>
        <v>5.0000000000000044E-3</v>
      </c>
      <c r="R9" s="558"/>
    </row>
    <row r="10" spans="2:42" s="3" customFormat="1" ht="27.95" customHeight="1">
      <c r="B10" s="236"/>
      <c r="C10" s="241"/>
      <c r="D10" s="22"/>
      <c r="E10" s="23"/>
      <c r="F10" s="24"/>
      <c r="G10" s="158" t="s">
        <v>202</v>
      </c>
      <c r="H10" s="15">
        <v>0.25</v>
      </c>
      <c r="I10" s="16" t="s">
        <v>25</v>
      </c>
      <c r="J10" s="12" t="str">
        <f>J9</f>
        <v>Not supply clock to ZYNQ</v>
      </c>
      <c r="K10" s="16" t="s">
        <v>20</v>
      </c>
      <c r="L10" s="65" t="s">
        <v>3092</v>
      </c>
      <c r="M10" s="85">
        <f t="shared" si="3"/>
        <v>2</v>
      </c>
      <c r="N10" s="15">
        <f t="shared" si="4"/>
        <v>0.99</v>
      </c>
      <c r="O10" s="78">
        <f t="shared" si="0"/>
        <v>0</v>
      </c>
      <c r="P10" s="78">
        <f t="shared" si="1"/>
        <v>0.495</v>
      </c>
      <c r="Q10" s="153">
        <f t="shared" si="2"/>
        <v>5.0000000000000044E-3</v>
      </c>
      <c r="R10" s="559"/>
    </row>
    <row r="11" spans="2:42" s="3" customFormat="1" ht="27.95" customHeight="1">
      <c r="B11" s="236"/>
      <c r="C11" s="241"/>
      <c r="D11" s="17" t="s">
        <v>2727</v>
      </c>
      <c r="E11" s="18" t="s">
        <v>22</v>
      </c>
      <c r="F11" s="19" t="s">
        <v>198</v>
      </c>
      <c r="G11" s="14" t="s">
        <v>12</v>
      </c>
      <c r="H11" s="15">
        <v>0.4</v>
      </c>
      <c r="I11" s="16" t="s">
        <v>15</v>
      </c>
      <c r="J11" s="12" t="s">
        <v>210</v>
      </c>
      <c r="K11" s="16" t="s">
        <v>18</v>
      </c>
      <c r="L11" s="65" t="s">
        <v>21</v>
      </c>
      <c r="M11" s="85">
        <v>2</v>
      </c>
      <c r="N11" s="15">
        <f t="shared" si="4"/>
        <v>0</v>
      </c>
      <c r="O11" s="78">
        <f t="shared" si="0"/>
        <v>0.8</v>
      </c>
      <c r="P11" s="78">
        <f t="shared" si="1"/>
        <v>0</v>
      </c>
      <c r="Q11" s="153">
        <f t="shared" si="2"/>
        <v>0</v>
      </c>
      <c r="R11" s="113"/>
    </row>
    <row r="12" spans="2:42" s="3" customFormat="1" ht="27.95" customHeight="1">
      <c r="B12" s="236"/>
      <c r="C12" s="241"/>
      <c r="D12" s="20"/>
      <c r="E12" s="21"/>
      <c r="F12" s="31"/>
      <c r="G12" s="14" t="s">
        <v>13</v>
      </c>
      <c r="H12" s="15">
        <v>0.4</v>
      </c>
      <c r="I12" s="16" t="s">
        <v>25</v>
      </c>
      <c r="J12" s="13" t="s">
        <v>2800</v>
      </c>
      <c r="K12" s="16" t="s">
        <v>20</v>
      </c>
      <c r="L12" s="66" t="s">
        <v>3090</v>
      </c>
      <c r="M12" s="85">
        <f t="shared" si="3"/>
        <v>2</v>
      </c>
      <c r="N12" s="15">
        <f t="shared" si="4"/>
        <v>0.99</v>
      </c>
      <c r="O12" s="78">
        <f t="shared" si="0"/>
        <v>0</v>
      </c>
      <c r="P12" s="78">
        <f t="shared" si="1"/>
        <v>0.79200000000000004</v>
      </c>
      <c r="Q12" s="153">
        <f t="shared" si="2"/>
        <v>8.0000000000000071E-3</v>
      </c>
      <c r="R12" s="113"/>
    </row>
    <row r="13" spans="2:42" s="3" customFormat="1" ht="27.95" customHeight="1">
      <c r="B13" s="236"/>
      <c r="C13" s="241"/>
      <c r="D13" s="22"/>
      <c r="E13" s="23"/>
      <c r="F13" s="24"/>
      <c r="G13" s="14" t="s">
        <v>14</v>
      </c>
      <c r="H13" s="15">
        <v>0.2</v>
      </c>
      <c r="I13" s="16" t="s">
        <v>15</v>
      </c>
      <c r="J13" s="12" t="s">
        <v>210</v>
      </c>
      <c r="K13" s="16" t="s">
        <v>18</v>
      </c>
      <c r="L13" s="65" t="s">
        <v>21</v>
      </c>
      <c r="M13" s="85">
        <f t="shared" si="3"/>
        <v>2</v>
      </c>
      <c r="N13" s="15">
        <f t="shared" si="4"/>
        <v>0</v>
      </c>
      <c r="O13" s="78">
        <f t="shared" si="0"/>
        <v>0.4</v>
      </c>
      <c r="P13" s="78">
        <f t="shared" si="1"/>
        <v>0</v>
      </c>
      <c r="Q13" s="153">
        <f t="shared" si="2"/>
        <v>0</v>
      </c>
      <c r="R13" s="113"/>
    </row>
    <row r="14" spans="2:42" s="3" customFormat="1" ht="27.95" customHeight="1">
      <c r="B14" s="236"/>
      <c r="C14" s="241"/>
      <c r="D14" s="17" t="s">
        <v>2728</v>
      </c>
      <c r="E14" s="18" t="s">
        <v>22</v>
      </c>
      <c r="F14" s="19" t="s">
        <v>199</v>
      </c>
      <c r="G14" s="14" t="s">
        <v>12</v>
      </c>
      <c r="H14" s="15">
        <v>0.4</v>
      </c>
      <c r="I14" s="16" t="s">
        <v>15</v>
      </c>
      <c r="J14" s="12" t="s">
        <v>210</v>
      </c>
      <c r="K14" s="16" t="s">
        <v>18</v>
      </c>
      <c r="L14" s="65" t="s">
        <v>21</v>
      </c>
      <c r="M14" s="85">
        <v>2</v>
      </c>
      <c r="N14" s="15">
        <f t="shared" si="4"/>
        <v>0</v>
      </c>
      <c r="O14" s="78">
        <f>IF(I14="Safe", M14*H14,0)</f>
        <v>0.8</v>
      </c>
      <c r="P14" s="78">
        <f>IF(I14="Dangerous",M14*H14*N14,0)</f>
        <v>0</v>
      </c>
      <c r="Q14" s="153">
        <f>IF(P14=0,0,M14*H14*(1-N14))</f>
        <v>0</v>
      </c>
      <c r="R14" s="113"/>
    </row>
    <row r="15" spans="2:42" s="3" customFormat="1" ht="27.95" customHeight="1">
      <c r="B15" s="236"/>
      <c r="C15" s="241"/>
      <c r="D15" s="20"/>
      <c r="E15" s="21"/>
      <c r="F15" s="31"/>
      <c r="G15" s="14" t="s">
        <v>13</v>
      </c>
      <c r="H15" s="15">
        <v>0.4</v>
      </c>
      <c r="I15" s="16" t="s">
        <v>25</v>
      </c>
      <c r="J15" s="13" t="s">
        <v>2800</v>
      </c>
      <c r="K15" s="16" t="s">
        <v>20</v>
      </c>
      <c r="L15" s="66" t="s">
        <v>3090</v>
      </c>
      <c r="M15" s="85">
        <f>M14</f>
        <v>2</v>
      </c>
      <c r="N15" s="15">
        <f t="shared" si="4"/>
        <v>0.99</v>
      </c>
      <c r="O15" s="78">
        <f>IF(I15="Safe", M15*H15,0)</f>
        <v>0</v>
      </c>
      <c r="P15" s="78">
        <f>IF(I15="Dangerous",M15*H15*N15,0)</f>
        <v>0.79200000000000004</v>
      </c>
      <c r="Q15" s="153">
        <f>IF(P15=0,0,M15*H15*(1-N15))</f>
        <v>8.0000000000000071E-3</v>
      </c>
      <c r="R15" s="113"/>
    </row>
    <row r="16" spans="2:42" s="3" customFormat="1" ht="27.95" customHeight="1">
      <c r="B16" s="236"/>
      <c r="C16" s="241"/>
      <c r="D16" s="22"/>
      <c r="E16" s="23"/>
      <c r="F16" s="24"/>
      <c r="G16" s="14" t="s">
        <v>14</v>
      </c>
      <c r="H16" s="15">
        <v>0.2</v>
      </c>
      <c r="I16" s="16" t="s">
        <v>15</v>
      </c>
      <c r="J16" s="12" t="s">
        <v>210</v>
      </c>
      <c r="K16" s="16" t="s">
        <v>18</v>
      </c>
      <c r="L16" s="65" t="s">
        <v>21</v>
      </c>
      <c r="M16" s="85">
        <f>M15</f>
        <v>2</v>
      </c>
      <c r="N16" s="15">
        <f t="shared" si="4"/>
        <v>0</v>
      </c>
      <c r="O16" s="78">
        <f>IF(I16="Safe", M16*H16,0)</f>
        <v>0.4</v>
      </c>
      <c r="P16" s="78">
        <f>IF(I16="Dangerous",M16*H16*N16,0)</f>
        <v>0</v>
      </c>
      <c r="Q16" s="153">
        <f>IF(P16=0,0,M16*H16*(1-N16))</f>
        <v>0</v>
      </c>
      <c r="R16" s="113"/>
    </row>
    <row r="17" spans="2:18" s="3" customFormat="1" ht="27.95" customHeight="1">
      <c r="B17" s="236"/>
      <c r="C17" s="241"/>
      <c r="D17" s="17" t="s">
        <v>2729</v>
      </c>
      <c r="E17" s="18" t="s">
        <v>6</v>
      </c>
      <c r="F17" s="19" t="s">
        <v>200</v>
      </c>
      <c r="G17" s="14" t="s">
        <v>12</v>
      </c>
      <c r="H17" s="15">
        <v>0.8</v>
      </c>
      <c r="I17" s="16" t="s">
        <v>16</v>
      </c>
      <c r="J17" s="12" t="s">
        <v>2737</v>
      </c>
      <c r="K17" s="16" t="s">
        <v>17</v>
      </c>
      <c r="L17" s="66" t="s">
        <v>3090</v>
      </c>
      <c r="M17" s="85">
        <v>0.2</v>
      </c>
      <c r="N17" s="15">
        <f t="shared" si="4"/>
        <v>0.99</v>
      </c>
      <c r="O17" s="78">
        <f t="shared" si="0"/>
        <v>0</v>
      </c>
      <c r="P17" s="78">
        <f t="shared" si="1"/>
        <v>0.15840000000000004</v>
      </c>
      <c r="Q17" s="153">
        <f t="shared" si="2"/>
        <v>1.6000000000000018E-3</v>
      </c>
      <c r="R17" s="113"/>
    </row>
    <row r="18" spans="2:18" s="3" customFormat="1" ht="27.95" customHeight="1">
      <c r="B18" s="236"/>
      <c r="C18" s="241"/>
      <c r="D18" s="20"/>
      <c r="E18" s="21"/>
      <c r="F18" s="31"/>
      <c r="G18" s="14" t="s">
        <v>13</v>
      </c>
      <c r="H18" s="15">
        <v>0.1</v>
      </c>
      <c r="I18" s="16" t="s">
        <v>19</v>
      </c>
      <c r="J18" s="12" t="s">
        <v>210</v>
      </c>
      <c r="K18" s="16" t="s">
        <v>18</v>
      </c>
      <c r="L18" s="65" t="s">
        <v>109</v>
      </c>
      <c r="M18" s="85">
        <f t="shared" si="3"/>
        <v>0.2</v>
      </c>
      <c r="N18" s="15">
        <f t="shared" si="4"/>
        <v>0</v>
      </c>
      <c r="O18" s="78">
        <f t="shared" si="0"/>
        <v>2.0000000000000004E-2</v>
      </c>
      <c r="P18" s="78">
        <f t="shared" si="1"/>
        <v>0</v>
      </c>
      <c r="Q18" s="153">
        <f t="shared" si="2"/>
        <v>0</v>
      </c>
      <c r="R18" s="113"/>
    </row>
    <row r="19" spans="2:18" s="3" customFormat="1" ht="27.95" customHeight="1">
      <c r="B19" s="236"/>
      <c r="C19" s="241"/>
      <c r="D19" s="22"/>
      <c r="E19" s="23"/>
      <c r="F19" s="24"/>
      <c r="G19" s="14" t="s">
        <v>14</v>
      </c>
      <c r="H19" s="15">
        <v>0.1</v>
      </c>
      <c r="I19" s="16" t="s">
        <v>15</v>
      </c>
      <c r="J19" s="12" t="s">
        <v>210</v>
      </c>
      <c r="K19" s="16" t="s">
        <v>18</v>
      </c>
      <c r="L19" s="65" t="s">
        <v>21</v>
      </c>
      <c r="M19" s="85">
        <f t="shared" si="3"/>
        <v>0.2</v>
      </c>
      <c r="N19" s="15">
        <f t="shared" si="4"/>
        <v>0</v>
      </c>
      <c r="O19" s="78">
        <f t="shared" si="0"/>
        <v>2.0000000000000004E-2</v>
      </c>
      <c r="P19" s="78">
        <f t="shared" si="1"/>
        <v>0</v>
      </c>
      <c r="Q19" s="153">
        <f t="shared" si="2"/>
        <v>0</v>
      </c>
      <c r="R19" s="113"/>
    </row>
    <row r="20" spans="2:18" s="3" customFormat="1" ht="27.95" customHeight="1">
      <c r="B20" s="236"/>
      <c r="C20" s="241"/>
      <c r="D20" s="17" t="s">
        <v>2730</v>
      </c>
      <c r="E20" s="18" t="s">
        <v>24</v>
      </c>
      <c r="F20" s="19" t="s">
        <v>201</v>
      </c>
      <c r="G20" s="14" t="s">
        <v>12</v>
      </c>
      <c r="H20" s="15">
        <v>0.8</v>
      </c>
      <c r="I20" s="16" t="s">
        <v>25</v>
      </c>
      <c r="J20" s="12" t="s">
        <v>2738</v>
      </c>
      <c r="K20" s="16" t="s">
        <v>17</v>
      </c>
      <c r="L20" s="66" t="s">
        <v>3090</v>
      </c>
      <c r="M20" s="85">
        <v>0.2</v>
      </c>
      <c r="N20" s="15">
        <f t="shared" si="4"/>
        <v>0.99</v>
      </c>
      <c r="O20" s="78">
        <f t="shared" si="0"/>
        <v>0</v>
      </c>
      <c r="P20" s="78">
        <f t="shared" si="1"/>
        <v>0.15840000000000004</v>
      </c>
      <c r="Q20" s="153">
        <f t="shared" si="2"/>
        <v>1.6000000000000018E-3</v>
      </c>
      <c r="R20" s="113"/>
    </row>
    <row r="21" spans="2:18" s="3" customFormat="1" ht="27.95" customHeight="1">
      <c r="B21" s="236"/>
      <c r="C21" s="241"/>
      <c r="D21" s="20"/>
      <c r="E21" s="21"/>
      <c r="F21" s="31"/>
      <c r="G21" s="14" t="s">
        <v>13</v>
      </c>
      <c r="H21" s="15">
        <v>0.1</v>
      </c>
      <c r="I21" s="16" t="s">
        <v>19</v>
      </c>
      <c r="J21" s="12" t="s">
        <v>210</v>
      </c>
      <c r="K21" s="16" t="s">
        <v>18</v>
      </c>
      <c r="L21" s="65" t="s">
        <v>21</v>
      </c>
      <c r="M21" s="85">
        <f t="shared" si="3"/>
        <v>0.2</v>
      </c>
      <c r="N21" s="15">
        <f t="shared" si="4"/>
        <v>0</v>
      </c>
      <c r="O21" s="78">
        <f t="shared" si="0"/>
        <v>2.0000000000000004E-2</v>
      </c>
      <c r="P21" s="78">
        <f t="shared" si="1"/>
        <v>0</v>
      </c>
      <c r="Q21" s="153">
        <f t="shared" si="2"/>
        <v>0</v>
      </c>
      <c r="R21" s="113"/>
    </row>
    <row r="22" spans="2:18" s="3" customFormat="1" ht="27.95" customHeight="1">
      <c r="B22" s="236"/>
      <c r="C22" s="241"/>
      <c r="D22" s="22"/>
      <c r="E22" s="23"/>
      <c r="F22" s="24"/>
      <c r="G22" s="14" t="s">
        <v>14</v>
      </c>
      <c r="H22" s="15">
        <v>0.1</v>
      </c>
      <c r="I22" s="16" t="s">
        <v>19</v>
      </c>
      <c r="J22" s="12" t="s">
        <v>210</v>
      </c>
      <c r="K22" s="16" t="s">
        <v>18</v>
      </c>
      <c r="L22" s="65" t="s">
        <v>21</v>
      </c>
      <c r="M22" s="85">
        <f t="shared" si="3"/>
        <v>0.2</v>
      </c>
      <c r="N22" s="15">
        <f t="shared" si="4"/>
        <v>0</v>
      </c>
      <c r="O22" s="78">
        <f t="shared" si="0"/>
        <v>2.0000000000000004E-2</v>
      </c>
      <c r="P22" s="78">
        <f t="shared" si="1"/>
        <v>0</v>
      </c>
      <c r="Q22" s="153">
        <f t="shared" si="2"/>
        <v>0</v>
      </c>
      <c r="R22" s="113"/>
    </row>
    <row r="23" spans="2:18" s="3" customFormat="1" ht="27.95" customHeight="1">
      <c r="B23" s="236"/>
      <c r="C23" s="241"/>
      <c r="D23" s="17" t="s">
        <v>2731</v>
      </c>
      <c r="E23" s="18" t="s">
        <v>224</v>
      </c>
      <c r="F23" s="19" t="s">
        <v>223</v>
      </c>
      <c r="G23" s="159" t="s">
        <v>232</v>
      </c>
      <c r="H23" s="15">
        <v>0.2</v>
      </c>
      <c r="I23" s="16" t="s">
        <v>16</v>
      </c>
      <c r="J23" s="12" t="s">
        <v>2741</v>
      </c>
      <c r="K23" s="16" t="s">
        <v>17</v>
      </c>
      <c r="L23" s="66" t="s">
        <v>3090</v>
      </c>
      <c r="M23" s="85">
        <v>0.2</v>
      </c>
      <c r="N23" s="15">
        <f t="shared" si="4"/>
        <v>0.99</v>
      </c>
      <c r="O23" s="78">
        <f t="shared" si="0"/>
        <v>0</v>
      </c>
      <c r="P23" s="78">
        <f t="shared" si="1"/>
        <v>3.960000000000001E-2</v>
      </c>
      <c r="Q23" s="153">
        <f t="shared" si="2"/>
        <v>4.0000000000000045E-4</v>
      </c>
      <c r="R23" s="557" t="s">
        <v>272</v>
      </c>
    </row>
    <row r="24" spans="2:18" s="3" customFormat="1" ht="27.95" customHeight="1">
      <c r="B24" s="236"/>
      <c r="C24" s="241"/>
      <c r="D24" s="20"/>
      <c r="E24" s="21"/>
      <c r="F24" s="31"/>
      <c r="G24" s="163" t="s">
        <v>233</v>
      </c>
      <c r="H24" s="15">
        <v>0.2</v>
      </c>
      <c r="I24" s="16" t="s">
        <v>16</v>
      </c>
      <c r="J24" s="12" t="str">
        <f>J23</f>
        <v>Not supply clock to ZYNQ and ZYNQ's 
EtherCAT's PHY</v>
      </c>
      <c r="K24" s="16" t="s">
        <v>17</v>
      </c>
      <c r="L24" s="66" t="s">
        <v>3090</v>
      </c>
      <c r="M24" s="85">
        <f>M23</f>
        <v>0.2</v>
      </c>
      <c r="N24" s="15">
        <f t="shared" si="4"/>
        <v>0.99</v>
      </c>
      <c r="O24" s="78">
        <f t="shared" si="0"/>
        <v>0</v>
      </c>
      <c r="P24" s="78">
        <f t="shared" si="1"/>
        <v>3.960000000000001E-2</v>
      </c>
      <c r="Q24" s="153">
        <f t="shared" si="2"/>
        <v>4.0000000000000045E-4</v>
      </c>
      <c r="R24" s="558"/>
    </row>
    <row r="25" spans="2:18" s="3" customFormat="1" ht="27.95" customHeight="1">
      <c r="B25" s="236"/>
      <c r="C25" s="241"/>
      <c r="D25" s="20"/>
      <c r="E25" s="21"/>
      <c r="F25" s="31"/>
      <c r="G25" s="163" t="s">
        <v>230</v>
      </c>
      <c r="H25" s="15">
        <v>0.2</v>
      </c>
      <c r="I25" s="16" t="s">
        <v>25</v>
      </c>
      <c r="J25" s="12" t="str">
        <f>J24</f>
        <v>Not supply clock to ZYNQ and ZYNQ's 
EtherCAT's PHY</v>
      </c>
      <c r="K25" s="16" t="s">
        <v>28</v>
      </c>
      <c r="L25" s="66" t="s">
        <v>3090</v>
      </c>
      <c r="M25" s="85">
        <f>M24</f>
        <v>0.2</v>
      </c>
      <c r="N25" s="15">
        <f t="shared" si="4"/>
        <v>0.99</v>
      </c>
      <c r="O25" s="78">
        <f>IF(I25="Safe", M25*H25,0)</f>
        <v>0</v>
      </c>
      <c r="P25" s="78">
        <f>IF(I25="Dangerous",M25*H25*N25,0)</f>
        <v>3.960000000000001E-2</v>
      </c>
      <c r="Q25" s="153">
        <f>IF(P25=0,0,M25*H25*(1-N25))</f>
        <v>4.0000000000000045E-4</v>
      </c>
      <c r="R25" s="558"/>
    </row>
    <row r="26" spans="2:18" s="3" customFormat="1" ht="27.95" customHeight="1">
      <c r="B26" s="236"/>
      <c r="C26" s="241"/>
      <c r="D26" s="20"/>
      <c r="E26" s="21"/>
      <c r="F26" s="31"/>
      <c r="G26" s="163" t="s">
        <v>231</v>
      </c>
      <c r="H26" s="15">
        <v>0.2</v>
      </c>
      <c r="I26" s="16" t="s">
        <v>25</v>
      </c>
      <c r="J26" s="12" t="str">
        <f>J25</f>
        <v>Not supply clock to ZYNQ and ZYNQ's 
EtherCAT's PHY</v>
      </c>
      <c r="K26" s="16" t="s">
        <v>17</v>
      </c>
      <c r="L26" s="66" t="s">
        <v>3090</v>
      </c>
      <c r="M26" s="85">
        <f>M25</f>
        <v>0.2</v>
      </c>
      <c r="N26" s="15">
        <f t="shared" si="4"/>
        <v>0.99</v>
      </c>
      <c r="O26" s="78">
        <f t="shared" si="0"/>
        <v>0</v>
      </c>
      <c r="P26" s="78">
        <f t="shared" si="1"/>
        <v>3.960000000000001E-2</v>
      </c>
      <c r="Q26" s="153">
        <f t="shared" si="2"/>
        <v>4.0000000000000045E-4</v>
      </c>
      <c r="R26" s="558"/>
    </row>
    <row r="27" spans="2:18" s="3" customFormat="1" ht="39.950000000000003" customHeight="1">
      <c r="B27" s="236"/>
      <c r="C27" s="241"/>
      <c r="D27" s="22"/>
      <c r="E27" s="23"/>
      <c r="F27" s="24"/>
      <c r="G27" s="168" t="s">
        <v>234</v>
      </c>
      <c r="H27" s="15">
        <v>0.2</v>
      </c>
      <c r="I27" s="16" t="s">
        <v>25</v>
      </c>
      <c r="J27" s="12" t="str">
        <f>J26</f>
        <v>Not supply clock to ZYNQ and ZYNQ's 
EtherCAT's PHY</v>
      </c>
      <c r="K27" s="16" t="s">
        <v>17</v>
      </c>
      <c r="L27" s="66" t="s">
        <v>3090</v>
      </c>
      <c r="M27" s="85">
        <f>M26</f>
        <v>0.2</v>
      </c>
      <c r="N27" s="15">
        <f t="shared" si="4"/>
        <v>0.99</v>
      </c>
      <c r="O27" s="78">
        <f>IF(I27="Safe", M27*H27,0)</f>
        <v>0</v>
      </c>
      <c r="P27" s="78">
        <f t="shared" si="1"/>
        <v>3.960000000000001E-2</v>
      </c>
      <c r="Q27" s="153">
        <f t="shared" si="2"/>
        <v>4.0000000000000045E-4</v>
      </c>
      <c r="R27" s="559"/>
    </row>
    <row r="28" spans="2:18" s="3" customFormat="1" ht="27.95" customHeight="1">
      <c r="B28" s="236"/>
      <c r="C28" s="241"/>
      <c r="D28" s="17" t="s">
        <v>2732</v>
      </c>
      <c r="E28" s="18" t="s">
        <v>22</v>
      </c>
      <c r="F28" s="19" t="s">
        <v>198</v>
      </c>
      <c r="G28" s="14" t="s">
        <v>12</v>
      </c>
      <c r="H28" s="15">
        <v>0.4</v>
      </c>
      <c r="I28" s="16" t="s">
        <v>15</v>
      </c>
      <c r="J28" s="12" t="s">
        <v>210</v>
      </c>
      <c r="K28" s="16" t="s">
        <v>18</v>
      </c>
      <c r="L28" s="65" t="s">
        <v>21</v>
      </c>
      <c r="M28" s="85">
        <v>2</v>
      </c>
      <c r="N28" s="15">
        <f t="shared" si="4"/>
        <v>0</v>
      </c>
      <c r="O28" s="78">
        <f t="shared" si="0"/>
        <v>0.8</v>
      </c>
      <c r="P28" s="78">
        <f t="shared" si="1"/>
        <v>0</v>
      </c>
      <c r="Q28" s="153">
        <f t="shared" si="2"/>
        <v>0</v>
      </c>
      <c r="R28" s="113"/>
    </row>
    <row r="29" spans="2:18" s="3" customFormat="1" ht="27.95" customHeight="1">
      <c r="B29" s="236"/>
      <c r="C29" s="241"/>
      <c r="D29" s="20"/>
      <c r="E29" s="21"/>
      <c r="F29" s="31"/>
      <c r="G29" s="14" t="s">
        <v>13</v>
      </c>
      <c r="H29" s="15">
        <v>0.4</v>
      </c>
      <c r="I29" s="16" t="s">
        <v>25</v>
      </c>
      <c r="J29" s="13" t="s">
        <v>2800</v>
      </c>
      <c r="K29" s="16" t="s">
        <v>20</v>
      </c>
      <c r="L29" s="66" t="s">
        <v>3090</v>
      </c>
      <c r="M29" s="85">
        <f t="shared" ref="M29:M39" si="5">M28</f>
        <v>2</v>
      </c>
      <c r="N29" s="15">
        <f t="shared" si="4"/>
        <v>0.99</v>
      </c>
      <c r="O29" s="78">
        <f t="shared" si="0"/>
        <v>0</v>
      </c>
      <c r="P29" s="78">
        <f t="shared" si="1"/>
        <v>0.79200000000000004</v>
      </c>
      <c r="Q29" s="153">
        <f t="shared" si="2"/>
        <v>8.0000000000000071E-3</v>
      </c>
      <c r="R29" s="113"/>
    </row>
    <row r="30" spans="2:18" s="3" customFormat="1" ht="27.95" customHeight="1">
      <c r="B30" s="236"/>
      <c r="C30" s="241"/>
      <c r="D30" s="22"/>
      <c r="E30" s="23"/>
      <c r="F30" s="24"/>
      <c r="G30" s="14" t="s">
        <v>14</v>
      </c>
      <c r="H30" s="15">
        <v>0.2</v>
      </c>
      <c r="I30" s="16" t="s">
        <v>15</v>
      </c>
      <c r="J30" s="12" t="s">
        <v>210</v>
      </c>
      <c r="K30" s="16" t="s">
        <v>18</v>
      </c>
      <c r="L30" s="65" t="s">
        <v>21</v>
      </c>
      <c r="M30" s="85">
        <f t="shared" si="5"/>
        <v>2</v>
      </c>
      <c r="N30" s="15">
        <f t="shared" si="4"/>
        <v>0</v>
      </c>
      <c r="O30" s="78">
        <f t="shared" si="0"/>
        <v>0.4</v>
      </c>
      <c r="P30" s="78">
        <f t="shared" si="1"/>
        <v>0</v>
      </c>
      <c r="Q30" s="153">
        <f t="shared" si="2"/>
        <v>0</v>
      </c>
      <c r="R30" s="113"/>
    </row>
    <row r="31" spans="2:18" s="3" customFormat="1" ht="27.95" customHeight="1">
      <c r="B31" s="236"/>
      <c r="C31" s="241"/>
      <c r="D31" s="17" t="s">
        <v>2733</v>
      </c>
      <c r="E31" s="18" t="s">
        <v>6</v>
      </c>
      <c r="F31" s="19" t="s">
        <v>201</v>
      </c>
      <c r="G31" s="14" t="s">
        <v>12</v>
      </c>
      <c r="H31" s="15">
        <v>0.8</v>
      </c>
      <c r="I31" s="16" t="s">
        <v>16</v>
      </c>
      <c r="J31" s="12" t="s">
        <v>2739</v>
      </c>
      <c r="K31" s="16" t="s">
        <v>17</v>
      </c>
      <c r="L31" s="66" t="s">
        <v>3090</v>
      </c>
      <c r="M31" s="85">
        <v>0.2</v>
      </c>
      <c r="N31" s="15">
        <f t="shared" si="4"/>
        <v>0.99</v>
      </c>
      <c r="O31" s="78">
        <f t="shared" si="0"/>
        <v>0</v>
      </c>
      <c r="P31" s="78">
        <f t="shared" si="1"/>
        <v>0.15840000000000004</v>
      </c>
      <c r="Q31" s="153">
        <f t="shared" si="2"/>
        <v>1.6000000000000018E-3</v>
      </c>
      <c r="R31" s="113"/>
    </row>
    <row r="32" spans="2:18" s="3" customFormat="1" ht="27.95" customHeight="1">
      <c r="B32" s="236"/>
      <c r="C32" s="241"/>
      <c r="D32" s="20"/>
      <c r="E32" s="21"/>
      <c r="F32" s="31"/>
      <c r="G32" s="14" t="s">
        <v>13</v>
      </c>
      <c r="H32" s="15">
        <v>0.1</v>
      </c>
      <c r="I32" s="16" t="s">
        <v>19</v>
      </c>
      <c r="J32" s="12" t="s">
        <v>210</v>
      </c>
      <c r="K32" s="16" t="s">
        <v>18</v>
      </c>
      <c r="L32" s="65" t="s">
        <v>109</v>
      </c>
      <c r="M32" s="85">
        <f t="shared" si="5"/>
        <v>0.2</v>
      </c>
      <c r="N32" s="15">
        <f t="shared" si="4"/>
        <v>0</v>
      </c>
      <c r="O32" s="78">
        <f t="shared" si="0"/>
        <v>2.0000000000000004E-2</v>
      </c>
      <c r="P32" s="78">
        <f t="shared" si="1"/>
        <v>0</v>
      </c>
      <c r="Q32" s="153">
        <f t="shared" si="2"/>
        <v>0</v>
      </c>
      <c r="R32" s="113"/>
    </row>
    <row r="33" spans="2:18" s="3" customFormat="1" ht="27.95" customHeight="1">
      <c r="B33" s="236"/>
      <c r="C33" s="241"/>
      <c r="D33" s="22"/>
      <c r="E33" s="23"/>
      <c r="F33" s="24"/>
      <c r="G33" s="14" t="s">
        <v>14</v>
      </c>
      <c r="H33" s="15">
        <v>0.1</v>
      </c>
      <c r="I33" s="16" t="s">
        <v>15</v>
      </c>
      <c r="J33" s="12" t="s">
        <v>210</v>
      </c>
      <c r="K33" s="16" t="s">
        <v>18</v>
      </c>
      <c r="L33" s="65" t="s">
        <v>21</v>
      </c>
      <c r="M33" s="85">
        <f t="shared" si="5"/>
        <v>0.2</v>
      </c>
      <c r="N33" s="15">
        <f t="shared" si="4"/>
        <v>0</v>
      </c>
      <c r="O33" s="78">
        <f t="shared" si="0"/>
        <v>2.0000000000000004E-2</v>
      </c>
      <c r="P33" s="78">
        <f t="shared" si="1"/>
        <v>0</v>
      </c>
      <c r="Q33" s="153">
        <f t="shared" si="2"/>
        <v>0</v>
      </c>
      <c r="R33" s="113"/>
    </row>
    <row r="34" spans="2:18" s="3" customFormat="1" ht="27.95" customHeight="1">
      <c r="B34" s="236"/>
      <c r="C34" s="241"/>
      <c r="D34" s="17" t="s">
        <v>2734</v>
      </c>
      <c r="E34" s="18" t="s">
        <v>24</v>
      </c>
      <c r="F34" s="19" t="s">
        <v>201</v>
      </c>
      <c r="G34" s="14" t="s">
        <v>12</v>
      </c>
      <c r="H34" s="15">
        <v>0.8</v>
      </c>
      <c r="I34" s="16" t="s">
        <v>25</v>
      </c>
      <c r="J34" s="12" t="s">
        <v>2740</v>
      </c>
      <c r="K34" s="16" t="s">
        <v>28</v>
      </c>
      <c r="L34" s="66" t="s">
        <v>3090</v>
      </c>
      <c r="M34" s="85">
        <v>0.2</v>
      </c>
      <c r="N34" s="15">
        <f t="shared" si="4"/>
        <v>0.99</v>
      </c>
      <c r="O34" s="78">
        <f t="shared" si="0"/>
        <v>0</v>
      </c>
      <c r="P34" s="78">
        <f t="shared" si="1"/>
        <v>0.15840000000000004</v>
      </c>
      <c r="Q34" s="153">
        <f t="shared" si="2"/>
        <v>1.6000000000000018E-3</v>
      </c>
      <c r="R34" s="113"/>
    </row>
    <row r="35" spans="2:18" s="3" customFormat="1" ht="27.95" customHeight="1">
      <c r="B35" s="236"/>
      <c r="C35" s="241"/>
      <c r="D35" s="20"/>
      <c r="E35" s="21"/>
      <c r="F35" s="31"/>
      <c r="G35" s="14" t="s">
        <v>13</v>
      </c>
      <c r="H35" s="15">
        <v>0.1</v>
      </c>
      <c r="I35" s="16" t="s">
        <v>19</v>
      </c>
      <c r="J35" s="12" t="s">
        <v>210</v>
      </c>
      <c r="K35" s="16" t="s">
        <v>18</v>
      </c>
      <c r="L35" s="65" t="s">
        <v>21</v>
      </c>
      <c r="M35" s="85">
        <f t="shared" si="5"/>
        <v>0.2</v>
      </c>
      <c r="N35" s="15">
        <f t="shared" si="4"/>
        <v>0</v>
      </c>
      <c r="O35" s="78">
        <f t="shared" si="0"/>
        <v>2.0000000000000004E-2</v>
      </c>
      <c r="P35" s="78">
        <f t="shared" si="1"/>
        <v>0</v>
      </c>
      <c r="Q35" s="153">
        <f t="shared" si="2"/>
        <v>0</v>
      </c>
      <c r="R35" s="113"/>
    </row>
    <row r="36" spans="2:18" s="3" customFormat="1" ht="27.95" customHeight="1">
      <c r="B36" s="236"/>
      <c r="C36" s="241"/>
      <c r="D36" s="22"/>
      <c r="E36" s="23"/>
      <c r="F36" s="24"/>
      <c r="G36" s="14" t="s">
        <v>14</v>
      </c>
      <c r="H36" s="15">
        <v>0.1</v>
      </c>
      <c r="I36" s="16" t="s">
        <v>19</v>
      </c>
      <c r="J36" s="12" t="s">
        <v>210</v>
      </c>
      <c r="K36" s="16" t="s">
        <v>18</v>
      </c>
      <c r="L36" s="65" t="s">
        <v>21</v>
      </c>
      <c r="M36" s="85">
        <f t="shared" si="5"/>
        <v>0.2</v>
      </c>
      <c r="N36" s="15">
        <f t="shared" si="4"/>
        <v>0</v>
      </c>
      <c r="O36" s="78">
        <f t="shared" si="0"/>
        <v>2.0000000000000004E-2</v>
      </c>
      <c r="P36" s="78">
        <f t="shared" si="1"/>
        <v>0</v>
      </c>
      <c r="Q36" s="153">
        <f t="shared" si="2"/>
        <v>0</v>
      </c>
      <c r="R36" s="113"/>
    </row>
    <row r="37" spans="2:18" s="3" customFormat="1" ht="27.95" customHeight="1">
      <c r="B37" s="236"/>
      <c r="C37" s="241"/>
      <c r="D37" s="17" t="s">
        <v>2735</v>
      </c>
      <c r="E37" s="18" t="s">
        <v>24</v>
      </c>
      <c r="F37" s="19" t="s">
        <v>201</v>
      </c>
      <c r="G37" s="14" t="s">
        <v>12</v>
      </c>
      <c r="H37" s="15">
        <v>0.8</v>
      </c>
      <c r="I37" s="16" t="s">
        <v>25</v>
      </c>
      <c r="J37" s="12" t="str">
        <f>J34</f>
        <v>Not supply clock to ZYNQ's EtherCAT PHY</v>
      </c>
      <c r="K37" s="16" t="s">
        <v>28</v>
      </c>
      <c r="L37" s="66" t="s">
        <v>3090</v>
      </c>
      <c r="M37" s="85">
        <v>0.2</v>
      </c>
      <c r="N37" s="15">
        <f t="shared" si="4"/>
        <v>0.99</v>
      </c>
      <c r="O37" s="78">
        <f t="shared" si="0"/>
        <v>0</v>
      </c>
      <c r="P37" s="78">
        <f t="shared" si="1"/>
        <v>0.15840000000000004</v>
      </c>
      <c r="Q37" s="153">
        <f t="shared" si="2"/>
        <v>1.6000000000000018E-3</v>
      </c>
      <c r="R37" s="113"/>
    </row>
    <row r="38" spans="2:18" s="3" customFormat="1" ht="27.95" customHeight="1">
      <c r="B38" s="236"/>
      <c r="C38" s="241"/>
      <c r="D38" s="20"/>
      <c r="E38" s="21"/>
      <c r="F38" s="31"/>
      <c r="G38" s="14" t="s">
        <v>13</v>
      </c>
      <c r="H38" s="15">
        <v>0.1</v>
      </c>
      <c r="I38" s="16" t="s">
        <v>19</v>
      </c>
      <c r="J38" s="12" t="s">
        <v>210</v>
      </c>
      <c r="K38" s="16" t="s">
        <v>18</v>
      </c>
      <c r="L38" s="65" t="s">
        <v>109</v>
      </c>
      <c r="M38" s="85">
        <f t="shared" si="5"/>
        <v>0.2</v>
      </c>
      <c r="N38" s="15">
        <f t="shared" si="4"/>
        <v>0</v>
      </c>
      <c r="O38" s="78">
        <f t="shared" si="0"/>
        <v>2.0000000000000004E-2</v>
      </c>
      <c r="P38" s="78">
        <f t="shared" si="1"/>
        <v>0</v>
      </c>
      <c r="Q38" s="153">
        <f t="shared" si="2"/>
        <v>0</v>
      </c>
      <c r="R38" s="113"/>
    </row>
    <row r="39" spans="2:18" s="3" customFormat="1" ht="27.95" customHeight="1">
      <c r="B39" s="236"/>
      <c r="C39" s="241"/>
      <c r="D39" s="20"/>
      <c r="E39" s="21"/>
      <c r="F39" s="31"/>
      <c r="G39" s="90" t="s">
        <v>14</v>
      </c>
      <c r="H39" s="172">
        <v>0.1</v>
      </c>
      <c r="I39" s="91" t="s">
        <v>19</v>
      </c>
      <c r="J39" s="92" t="s">
        <v>210</v>
      </c>
      <c r="K39" s="91" t="s">
        <v>18</v>
      </c>
      <c r="L39" s="173" t="s">
        <v>21</v>
      </c>
      <c r="M39" s="93">
        <f t="shared" si="5"/>
        <v>0.2</v>
      </c>
      <c r="N39" s="172">
        <f t="shared" si="4"/>
        <v>0</v>
      </c>
      <c r="O39" s="174">
        <f t="shared" si="0"/>
        <v>2.0000000000000004E-2</v>
      </c>
      <c r="P39" s="174">
        <f t="shared" si="1"/>
        <v>0</v>
      </c>
      <c r="Q39" s="175">
        <f t="shared" si="2"/>
        <v>0</v>
      </c>
      <c r="R39" s="113"/>
    </row>
    <row r="40" spans="2:18" s="3" customFormat="1" ht="27.95" customHeight="1">
      <c r="B40" s="236"/>
      <c r="C40" s="241"/>
      <c r="D40" s="17" t="s">
        <v>2743</v>
      </c>
      <c r="E40" s="18" t="s">
        <v>187</v>
      </c>
      <c r="F40" s="19" t="s">
        <v>2744</v>
      </c>
      <c r="G40" s="14" t="s">
        <v>12</v>
      </c>
      <c r="H40" s="15">
        <v>0.25</v>
      </c>
      <c r="I40" s="16" t="s">
        <v>16</v>
      </c>
      <c r="J40" s="12" t="s">
        <v>3087</v>
      </c>
      <c r="K40" s="16" t="s">
        <v>17</v>
      </c>
      <c r="L40" s="66" t="s">
        <v>3090</v>
      </c>
      <c r="M40" s="85">
        <v>2</v>
      </c>
      <c r="N40" s="15">
        <f>IF(K40="Detected", 0.99,0)</f>
        <v>0.99</v>
      </c>
      <c r="O40" s="78">
        <f>IF(I40="Safe", M40*H40,0)</f>
        <v>0</v>
      </c>
      <c r="P40" s="78">
        <f>IF(I40="Dangerous",M40*H40*N40,0)</f>
        <v>0.495</v>
      </c>
      <c r="Q40" s="153">
        <f>IF(P40=0,0,M40*H40*(1-N40))</f>
        <v>5.0000000000000044E-3</v>
      </c>
      <c r="R40" s="557" t="s">
        <v>273</v>
      </c>
    </row>
    <row r="41" spans="2:18" s="3" customFormat="1" ht="27.95" customHeight="1">
      <c r="B41" s="236"/>
      <c r="C41" s="241"/>
      <c r="D41" s="20"/>
      <c r="E41" s="21"/>
      <c r="F41" s="31"/>
      <c r="G41" s="14" t="s">
        <v>13</v>
      </c>
      <c r="H41" s="15">
        <v>0.25</v>
      </c>
      <c r="I41" s="16" t="s">
        <v>16</v>
      </c>
      <c r="J41" s="12" t="str">
        <f>J40</f>
        <v>Not supply clock to ZYNQ</v>
      </c>
      <c r="K41" s="16" t="s">
        <v>28</v>
      </c>
      <c r="L41" s="66" t="s">
        <v>3090</v>
      </c>
      <c r="M41" s="85">
        <f>M40</f>
        <v>2</v>
      </c>
      <c r="N41" s="15">
        <f>IF(K41="Detected", 0.99,0)</f>
        <v>0.99</v>
      </c>
      <c r="O41" s="78">
        <f t="shared" ref="O41:O55" si="6">IF(I41="Safe", M41*H41,0)</f>
        <v>0</v>
      </c>
      <c r="P41" s="78">
        <f t="shared" ref="P41:P55" si="7">IF(I41="Dangerous",M41*H41*N41,0)</f>
        <v>0.495</v>
      </c>
      <c r="Q41" s="153">
        <f t="shared" ref="Q41:Q55" si="8">IF(P41=0,0,M41*H41*(1-N41))</f>
        <v>5.0000000000000044E-3</v>
      </c>
      <c r="R41" s="558"/>
    </row>
    <row r="42" spans="2:18" s="3" customFormat="1" ht="27.95" customHeight="1">
      <c r="B42" s="236"/>
      <c r="C42" s="241"/>
      <c r="D42" s="20"/>
      <c r="E42" s="21"/>
      <c r="F42" s="31"/>
      <c r="G42" s="158" t="s">
        <v>209</v>
      </c>
      <c r="H42" s="15">
        <v>0.25</v>
      </c>
      <c r="I42" s="16" t="s">
        <v>25</v>
      </c>
      <c r="J42" s="12" t="str">
        <f>J41</f>
        <v>Not supply clock to ZYNQ</v>
      </c>
      <c r="K42" s="16" t="s">
        <v>28</v>
      </c>
      <c r="L42" s="66" t="s">
        <v>3090</v>
      </c>
      <c r="M42" s="85">
        <f t="shared" ref="M42:M55" si="9">M41</f>
        <v>2</v>
      </c>
      <c r="N42" s="15">
        <f t="shared" ref="N42:N55" si="10">IF(K42="Detected", 0.99,0)</f>
        <v>0.99</v>
      </c>
      <c r="O42" s="78">
        <f t="shared" si="6"/>
        <v>0</v>
      </c>
      <c r="P42" s="78">
        <f t="shared" si="7"/>
        <v>0.495</v>
      </c>
      <c r="Q42" s="153">
        <f t="shared" si="8"/>
        <v>5.0000000000000044E-3</v>
      </c>
      <c r="R42" s="558"/>
    </row>
    <row r="43" spans="2:18" s="3" customFormat="1" ht="27.95" customHeight="1">
      <c r="B43" s="236"/>
      <c r="C43" s="241"/>
      <c r="D43" s="22"/>
      <c r="E43" s="23"/>
      <c r="F43" s="24"/>
      <c r="G43" s="158" t="s">
        <v>202</v>
      </c>
      <c r="H43" s="15">
        <v>0.25</v>
      </c>
      <c r="I43" s="16" t="s">
        <v>25</v>
      </c>
      <c r="J43" s="12" t="str">
        <f>J42</f>
        <v>Not supply clock to ZYNQ</v>
      </c>
      <c r="K43" s="16" t="s">
        <v>20</v>
      </c>
      <c r="L43" s="66" t="s">
        <v>3090</v>
      </c>
      <c r="M43" s="85">
        <f t="shared" si="9"/>
        <v>2</v>
      </c>
      <c r="N43" s="15">
        <f t="shared" si="10"/>
        <v>0.99</v>
      </c>
      <c r="O43" s="78">
        <f t="shared" si="6"/>
        <v>0</v>
      </c>
      <c r="P43" s="78">
        <f t="shared" si="7"/>
        <v>0.495</v>
      </c>
      <c r="Q43" s="153">
        <f t="shared" si="8"/>
        <v>5.0000000000000044E-3</v>
      </c>
      <c r="R43" s="559"/>
    </row>
    <row r="44" spans="2:18" s="3" customFormat="1" ht="27.95" customHeight="1">
      <c r="B44" s="236"/>
      <c r="C44" s="241"/>
      <c r="D44" s="17" t="s">
        <v>2745</v>
      </c>
      <c r="E44" s="18" t="s">
        <v>22</v>
      </c>
      <c r="F44" s="19" t="s">
        <v>198</v>
      </c>
      <c r="G44" s="14" t="s">
        <v>12</v>
      </c>
      <c r="H44" s="15">
        <v>0.4</v>
      </c>
      <c r="I44" s="16" t="s">
        <v>15</v>
      </c>
      <c r="J44" s="12" t="s">
        <v>210</v>
      </c>
      <c r="K44" s="16" t="s">
        <v>18</v>
      </c>
      <c r="L44" s="65" t="s">
        <v>21</v>
      </c>
      <c r="M44" s="85">
        <v>2</v>
      </c>
      <c r="N44" s="15">
        <f t="shared" si="10"/>
        <v>0</v>
      </c>
      <c r="O44" s="78">
        <f t="shared" si="6"/>
        <v>0.8</v>
      </c>
      <c r="P44" s="78">
        <f t="shared" si="7"/>
        <v>0</v>
      </c>
      <c r="Q44" s="153">
        <f t="shared" si="8"/>
        <v>0</v>
      </c>
      <c r="R44" s="113"/>
    </row>
    <row r="45" spans="2:18" s="3" customFormat="1" ht="27.95" customHeight="1">
      <c r="B45" s="236"/>
      <c r="C45" s="241"/>
      <c r="D45" s="20"/>
      <c r="E45" s="21"/>
      <c r="F45" s="31"/>
      <c r="G45" s="14" t="s">
        <v>13</v>
      </c>
      <c r="H45" s="15">
        <v>0.4</v>
      </c>
      <c r="I45" s="16" t="s">
        <v>25</v>
      </c>
      <c r="J45" s="13" t="s">
        <v>3086</v>
      </c>
      <c r="K45" s="16" t="s">
        <v>20</v>
      </c>
      <c r="L45" s="66" t="s">
        <v>3090</v>
      </c>
      <c r="M45" s="85">
        <f t="shared" si="9"/>
        <v>2</v>
      </c>
      <c r="N45" s="15">
        <f t="shared" si="10"/>
        <v>0.99</v>
      </c>
      <c r="O45" s="78">
        <f t="shared" si="6"/>
        <v>0</v>
      </c>
      <c r="P45" s="78">
        <f t="shared" si="7"/>
        <v>0.79200000000000004</v>
      </c>
      <c r="Q45" s="153">
        <f t="shared" si="8"/>
        <v>8.0000000000000071E-3</v>
      </c>
      <c r="R45" s="113"/>
    </row>
    <row r="46" spans="2:18" s="3" customFormat="1" ht="27.95" customHeight="1">
      <c r="B46" s="236"/>
      <c r="C46" s="241"/>
      <c r="D46" s="22"/>
      <c r="E46" s="23"/>
      <c r="F46" s="24"/>
      <c r="G46" s="14" t="s">
        <v>14</v>
      </c>
      <c r="H46" s="15">
        <v>0.2</v>
      </c>
      <c r="I46" s="16" t="s">
        <v>15</v>
      </c>
      <c r="J46" s="12" t="s">
        <v>210</v>
      </c>
      <c r="K46" s="16" t="s">
        <v>18</v>
      </c>
      <c r="L46" s="65" t="s">
        <v>21</v>
      </c>
      <c r="M46" s="85">
        <f t="shared" si="9"/>
        <v>2</v>
      </c>
      <c r="N46" s="15">
        <f t="shared" si="10"/>
        <v>0</v>
      </c>
      <c r="O46" s="78">
        <f t="shared" si="6"/>
        <v>0.4</v>
      </c>
      <c r="P46" s="78">
        <f t="shared" si="7"/>
        <v>0</v>
      </c>
      <c r="Q46" s="153">
        <f t="shared" si="8"/>
        <v>0</v>
      </c>
      <c r="R46" s="113"/>
    </row>
    <row r="47" spans="2:18" s="3" customFormat="1" ht="27.95" customHeight="1">
      <c r="B47" s="236"/>
      <c r="C47" s="241"/>
      <c r="D47" s="17" t="s">
        <v>2746</v>
      </c>
      <c r="E47" s="18" t="s">
        <v>22</v>
      </c>
      <c r="F47" s="19" t="s">
        <v>199</v>
      </c>
      <c r="G47" s="14" t="s">
        <v>12</v>
      </c>
      <c r="H47" s="15">
        <v>0.4</v>
      </c>
      <c r="I47" s="16" t="s">
        <v>15</v>
      </c>
      <c r="J47" s="12" t="s">
        <v>210</v>
      </c>
      <c r="K47" s="16" t="s">
        <v>18</v>
      </c>
      <c r="L47" s="65" t="s">
        <v>21</v>
      </c>
      <c r="M47" s="85">
        <v>2</v>
      </c>
      <c r="N47" s="15">
        <f t="shared" si="10"/>
        <v>0</v>
      </c>
      <c r="O47" s="78">
        <f>IF(I47="Safe", M47*H47,0)</f>
        <v>0.8</v>
      </c>
      <c r="P47" s="78">
        <f>IF(I47="Dangerous",M47*H47*N47,0)</f>
        <v>0</v>
      </c>
      <c r="Q47" s="153">
        <f>IF(P47=0,0,M47*H47*(1-N47))</f>
        <v>0</v>
      </c>
      <c r="R47" s="113"/>
    </row>
    <row r="48" spans="2:18" s="3" customFormat="1" ht="39.950000000000003" customHeight="1">
      <c r="B48" s="236"/>
      <c r="C48" s="241"/>
      <c r="D48" s="20"/>
      <c r="E48" s="21"/>
      <c r="F48" s="31"/>
      <c r="G48" s="14" t="s">
        <v>13</v>
      </c>
      <c r="H48" s="15">
        <v>0.4</v>
      </c>
      <c r="I48" s="16" t="s">
        <v>25</v>
      </c>
      <c r="J48" s="13" t="s">
        <v>3086</v>
      </c>
      <c r="K48" s="16" t="s">
        <v>20</v>
      </c>
      <c r="L48" s="66" t="s">
        <v>3090</v>
      </c>
      <c r="M48" s="85">
        <f>M47</f>
        <v>2</v>
      </c>
      <c r="N48" s="15">
        <f t="shared" si="10"/>
        <v>0.99</v>
      </c>
      <c r="O48" s="78">
        <f>IF(I48="Safe", M48*H48,0)</f>
        <v>0</v>
      </c>
      <c r="P48" s="78">
        <f>IF(I48="Dangerous",M48*H48*N48,0)</f>
        <v>0.79200000000000004</v>
      </c>
      <c r="Q48" s="153">
        <f>IF(P48=0,0,M48*H48*(1-N48))</f>
        <v>8.0000000000000071E-3</v>
      </c>
      <c r="R48" s="113"/>
    </row>
    <row r="49" spans="2:18" s="3" customFormat="1" ht="27.95" customHeight="1">
      <c r="B49" s="236"/>
      <c r="C49" s="241"/>
      <c r="D49" s="22"/>
      <c r="E49" s="23"/>
      <c r="F49" s="24"/>
      <c r="G49" s="14" t="s">
        <v>14</v>
      </c>
      <c r="H49" s="15">
        <v>0.2</v>
      </c>
      <c r="I49" s="16" t="s">
        <v>15</v>
      </c>
      <c r="J49" s="12" t="s">
        <v>210</v>
      </c>
      <c r="K49" s="16" t="s">
        <v>18</v>
      </c>
      <c r="L49" s="65" t="s">
        <v>21</v>
      </c>
      <c r="M49" s="85">
        <f>M48</f>
        <v>2</v>
      </c>
      <c r="N49" s="15">
        <f t="shared" si="10"/>
        <v>0</v>
      </c>
      <c r="O49" s="78">
        <f>IF(I49="Safe", M49*H49,0)</f>
        <v>0.4</v>
      </c>
      <c r="P49" s="78">
        <f>IF(I49="Dangerous",M49*H49*N49,0)</f>
        <v>0</v>
      </c>
      <c r="Q49" s="153">
        <f>IF(P49=0,0,M49*H49*(1-N49))</f>
        <v>0</v>
      </c>
      <c r="R49" s="113"/>
    </row>
    <row r="50" spans="2:18" s="3" customFormat="1" ht="27.95" customHeight="1">
      <c r="B50" s="236"/>
      <c r="C50" s="241"/>
      <c r="D50" s="17" t="s">
        <v>2747</v>
      </c>
      <c r="E50" s="18" t="s">
        <v>6</v>
      </c>
      <c r="F50" s="19" t="s">
        <v>200</v>
      </c>
      <c r="G50" s="14" t="s">
        <v>12</v>
      </c>
      <c r="H50" s="15">
        <v>0.8</v>
      </c>
      <c r="I50" s="16" t="s">
        <v>16</v>
      </c>
      <c r="J50" s="12" t="s">
        <v>2739</v>
      </c>
      <c r="K50" s="16" t="s">
        <v>17</v>
      </c>
      <c r="L50" s="66" t="s">
        <v>3090</v>
      </c>
      <c r="M50" s="85">
        <v>0.2</v>
      </c>
      <c r="N50" s="15">
        <f t="shared" si="10"/>
        <v>0.99</v>
      </c>
      <c r="O50" s="78">
        <f t="shared" si="6"/>
        <v>0</v>
      </c>
      <c r="P50" s="78">
        <f t="shared" si="7"/>
        <v>0.15840000000000004</v>
      </c>
      <c r="Q50" s="153">
        <f t="shared" si="8"/>
        <v>1.6000000000000018E-3</v>
      </c>
      <c r="R50" s="113"/>
    </row>
    <row r="51" spans="2:18" s="3" customFormat="1" ht="27.95" customHeight="1">
      <c r="B51" s="236"/>
      <c r="C51" s="241"/>
      <c r="D51" s="20"/>
      <c r="E51" s="21"/>
      <c r="F51" s="31"/>
      <c r="G51" s="14" t="s">
        <v>13</v>
      </c>
      <c r="H51" s="15">
        <v>0.1</v>
      </c>
      <c r="I51" s="16" t="s">
        <v>19</v>
      </c>
      <c r="J51" s="12" t="s">
        <v>210</v>
      </c>
      <c r="K51" s="16" t="s">
        <v>18</v>
      </c>
      <c r="L51" s="65" t="s">
        <v>109</v>
      </c>
      <c r="M51" s="85">
        <f t="shared" si="9"/>
        <v>0.2</v>
      </c>
      <c r="N51" s="15">
        <f t="shared" si="10"/>
        <v>0</v>
      </c>
      <c r="O51" s="78">
        <f t="shared" si="6"/>
        <v>2.0000000000000004E-2</v>
      </c>
      <c r="P51" s="78">
        <f t="shared" si="7"/>
        <v>0</v>
      </c>
      <c r="Q51" s="153">
        <f t="shared" si="8"/>
        <v>0</v>
      </c>
      <c r="R51" s="113"/>
    </row>
    <row r="52" spans="2:18" s="3" customFormat="1" ht="27.95" customHeight="1">
      <c r="B52" s="236"/>
      <c r="C52" s="241"/>
      <c r="D52" s="22"/>
      <c r="E52" s="23"/>
      <c r="F52" s="24"/>
      <c r="G52" s="14" t="s">
        <v>14</v>
      </c>
      <c r="H52" s="15">
        <v>0.1</v>
      </c>
      <c r="I52" s="16" t="s">
        <v>15</v>
      </c>
      <c r="J52" s="12" t="s">
        <v>210</v>
      </c>
      <c r="K52" s="16" t="s">
        <v>18</v>
      </c>
      <c r="L52" s="65" t="s">
        <v>21</v>
      </c>
      <c r="M52" s="85">
        <f t="shared" si="9"/>
        <v>0.2</v>
      </c>
      <c r="N52" s="15">
        <f t="shared" si="10"/>
        <v>0</v>
      </c>
      <c r="O52" s="78">
        <f t="shared" si="6"/>
        <v>2.0000000000000004E-2</v>
      </c>
      <c r="P52" s="78">
        <f t="shared" si="7"/>
        <v>0</v>
      </c>
      <c r="Q52" s="153">
        <f t="shared" si="8"/>
        <v>0</v>
      </c>
      <c r="R52" s="113"/>
    </row>
    <row r="53" spans="2:18" s="3" customFormat="1" ht="27.95" customHeight="1">
      <c r="B53" s="236"/>
      <c r="C53" s="241"/>
      <c r="D53" s="17" t="s">
        <v>2748</v>
      </c>
      <c r="E53" s="18" t="s">
        <v>24</v>
      </c>
      <c r="F53" s="19" t="s">
        <v>201</v>
      </c>
      <c r="G53" s="14" t="s">
        <v>12</v>
      </c>
      <c r="H53" s="15">
        <v>0.8</v>
      </c>
      <c r="I53" s="16" t="s">
        <v>25</v>
      </c>
      <c r="J53" s="12" t="s">
        <v>3088</v>
      </c>
      <c r="K53" s="16" t="s">
        <v>17</v>
      </c>
      <c r="L53" s="66" t="s">
        <v>3090</v>
      </c>
      <c r="M53" s="85">
        <v>0.2</v>
      </c>
      <c r="N53" s="15">
        <f t="shared" si="10"/>
        <v>0.99</v>
      </c>
      <c r="O53" s="78">
        <f t="shared" si="6"/>
        <v>0</v>
      </c>
      <c r="P53" s="78">
        <f t="shared" si="7"/>
        <v>0.15840000000000004</v>
      </c>
      <c r="Q53" s="153">
        <f t="shared" si="8"/>
        <v>1.6000000000000018E-3</v>
      </c>
      <c r="R53" s="113"/>
    </row>
    <row r="54" spans="2:18" s="3" customFormat="1" ht="27.95" customHeight="1">
      <c r="B54" s="236"/>
      <c r="C54" s="241"/>
      <c r="D54" s="20"/>
      <c r="E54" s="21"/>
      <c r="F54" s="31"/>
      <c r="G54" s="14" t="s">
        <v>13</v>
      </c>
      <c r="H54" s="15">
        <v>0.1</v>
      </c>
      <c r="I54" s="16" t="s">
        <v>19</v>
      </c>
      <c r="J54" s="12" t="s">
        <v>210</v>
      </c>
      <c r="K54" s="16" t="s">
        <v>18</v>
      </c>
      <c r="L54" s="65" t="s">
        <v>21</v>
      </c>
      <c r="M54" s="85">
        <f t="shared" si="9"/>
        <v>0.2</v>
      </c>
      <c r="N54" s="15">
        <f t="shared" si="10"/>
        <v>0</v>
      </c>
      <c r="O54" s="78">
        <f t="shared" si="6"/>
        <v>2.0000000000000004E-2</v>
      </c>
      <c r="P54" s="78">
        <f t="shared" si="7"/>
        <v>0</v>
      </c>
      <c r="Q54" s="153">
        <f t="shared" si="8"/>
        <v>0</v>
      </c>
      <c r="R54" s="113"/>
    </row>
    <row r="55" spans="2:18" s="3" customFormat="1" ht="27.95" customHeight="1" thickBot="1">
      <c r="B55" s="237"/>
      <c r="C55" s="242"/>
      <c r="D55" s="46"/>
      <c r="E55" s="43"/>
      <c r="F55" s="48"/>
      <c r="G55" s="49" t="s">
        <v>14</v>
      </c>
      <c r="H55" s="50">
        <v>0.1</v>
      </c>
      <c r="I55" s="51" t="s">
        <v>19</v>
      </c>
      <c r="J55" s="52" t="s">
        <v>210</v>
      </c>
      <c r="K55" s="51" t="s">
        <v>18</v>
      </c>
      <c r="L55" s="67" t="s">
        <v>21</v>
      </c>
      <c r="M55" s="86">
        <f t="shared" si="9"/>
        <v>0.2</v>
      </c>
      <c r="N55" s="50">
        <f t="shared" si="10"/>
        <v>0</v>
      </c>
      <c r="O55" s="82">
        <f t="shared" si="6"/>
        <v>2.0000000000000004E-2</v>
      </c>
      <c r="P55" s="82">
        <f t="shared" si="7"/>
        <v>0</v>
      </c>
      <c r="Q55" s="154">
        <f t="shared" si="8"/>
        <v>0</v>
      </c>
      <c r="R55" s="156"/>
    </row>
    <row r="56" spans="2:18" s="3" customFormat="1" ht="12.75">
      <c r="G56" s="6"/>
      <c r="H56" s="8"/>
      <c r="I56" s="5"/>
      <c r="J56" s="9"/>
      <c r="K56" s="5"/>
      <c r="L56" s="9"/>
      <c r="M56" s="58"/>
      <c r="N56" s="60"/>
      <c r="O56" s="56"/>
      <c r="P56" s="56"/>
      <c r="Q56" s="56"/>
    </row>
    <row r="57" spans="2:18" s="3" customFormat="1" ht="12.75">
      <c r="G57" s="6"/>
      <c r="H57" s="8"/>
      <c r="I57" s="5"/>
      <c r="J57" s="9"/>
      <c r="K57" s="5"/>
      <c r="L57" s="9"/>
      <c r="M57" s="58"/>
      <c r="N57" s="60"/>
      <c r="O57" s="56"/>
      <c r="P57" s="56"/>
      <c r="Q57" s="56"/>
    </row>
    <row r="58" spans="2:18" s="3" customFormat="1" ht="12.75">
      <c r="G58" s="6"/>
      <c r="H58" s="8"/>
      <c r="I58" s="5"/>
      <c r="J58" s="9"/>
      <c r="K58" s="5"/>
      <c r="L58" s="9"/>
      <c r="M58" s="58"/>
      <c r="N58" s="60"/>
      <c r="O58" s="56"/>
      <c r="P58" s="56"/>
      <c r="Q58" s="56"/>
    </row>
    <row r="59" spans="2:18" s="3" customFormat="1" ht="12.75">
      <c r="G59" s="6"/>
      <c r="H59" s="8"/>
      <c r="I59" s="5"/>
      <c r="J59" s="9"/>
      <c r="K59" s="5"/>
      <c r="L59" s="9"/>
      <c r="M59" s="58"/>
      <c r="N59" s="60"/>
      <c r="O59" s="56"/>
      <c r="P59" s="56"/>
      <c r="Q59" s="56"/>
    </row>
    <row r="60" spans="2:18" s="3" customFormat="1" ht="12.75">
      <c r="G60" s="6"/>
      <c r="H60" s="8"/>
      <c r="I60" s="5"/>
      <c r="J60" s="9"/>
      <c r="K60" s="5"/>
      <c r="L60" s="9"/>
      <c r="M60" s="58"/>
      <c r="N60" s="60"/>
      <c r="O60" s="56"/>
      <c r="P60" s="56"/>
      <c r="Q60" s="56"/>
    </row>
    <row r="61" spans="2:18" s="3" customFormat="1" ht="12.75">
      <c r="G61" s="6"/>
      <c r="H61" s="8"/>
      <c r="I61" s="5"/>
      <c r="J61" s="9"/>
      <c r="K61" s="5"/>
      <c r="L61" s="9"/>
      <c r="M61" s="58"/>
      <c r="N61" s="60"/>
      <c r="O61" s="56"/>
      <c r="P61" s="56"/>
      <c r="Q61" s="56"/>
    </row>
    <row r="62" spans="2:18" s="3" customFormat="1" ht="12.75">
      <c r="G62" s="6"/>
      <c r="H62" s="8"/>
      <c r="I62" s="5"/>
      <c r="J62" s="9"/>
      <c r="K62" s="5"/>
      <c r="L62" s="9"/>
      <c r="M62" s="58"/>
      <c r="N62" s="60"/>
      <c r="O62" s="56"/>
      <c r="P62" s="56"/>
      <c r="Q62" s="56"/>
    </row>
    <row r="63" spans="2:18" s="3" customFormat="1" ht="12.75">
      <c r="G63" s="6"/>
      <c r="H63" s="8"/>
      <c r="I63" s="5"/>
      <c r="J63" s="9"/>
      <c r="K63" s="5"/>
      <c r="L63" s="9"/>
      <c r="M63" s="58"/>
      <c r="N63" s="60"/>
      <c r="O63" s="56"/>
      <c r="P63" s="56"/>
      <c r="Q63" s="56"/>
    </row>
    <row r="64" spans="2:18"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s="3" customFormat="1" ht="12.75">
      <c r="G728" s="6"/>
      <c r="I728" s="5"/>
      <c r="J728" s="9"/>
      <c r="K728" s="5"/>
      <c r="L728" s="9"/>
      <c r="M728" s="58"/>
      <c r="N728" s="60"/>
      <c r="O728" s="56"/>
      <c r="P728" s="56"/>
      <c r="Q728" s="56"/>
    </row>
    <row r="729" spans="7:17" s="3" customFormat="1" ht="12.75">
      <c r="G729" s="6"/>
      <c r="I729" s="5"/>
      <c r="J729" s="9"/>
      <c r="K729" s="5"/>
      <c r="L729" s="9"/>
      <c r="M729" s="58"/>
      <c r="N729" s="60"/>
      <c r="O729" s="56"/>
      <c r="P729" s="56"/>
      <c r="Q729" s="56"/>
    </row>
    <row r="730" spans="7:17" s="3" customFormat="1" ht="12.75">
      <c r="G730" s="6"/>
      <c r="I730" s="5"/>
      <c r="J730" s="9"/>
      <c r="K730" s="5"/>
      <c r="L730" s="9"/>
      <c r="M730" s="58"/>
      <c r="N730" s="60"/>
      <c r="O730" s="56"/>
      <c r="P730" s="56"/>
      <c r="Q730" s="56"/>
    </row>
    <row r="731" spans="7:17" s="3" customFormat="1" ht="12.75">
      <c r="G731" s="6"/>
      <c r="I731" s="5"/>
      <c r="J731" s="9"/>
      <c r="K731" s="5"/>
      <c r="L731" s="9"/>
      <c r="M731" s="58"/>
      <c r="N731" s="60"/>
      <c r="O731" s="56"/>
      <c r="P731" s="56"/>
      <c r="Q731" s="56"/>
    </row>
    <row r="732" spans="7:17" s="3" customFormat="1" ht="12.75">
      <c r="G732" s="6"/>
      <c r="I732" s="5"/>
      <c r="J732" s="9"/>
      <c r="K732" s="5"/>
      <c r="L732" s="9"/>
      <c r="M732" s="58"/>
      <c r="N732" s="60"/>
      <c r="O732" s="56"/>
      <c r="P732" s="56"/>
      <c r="Q732" s="56"/>
    </row>
    <row r="733" spans="7:17" s="3" customFormat="1" ht="12.75">
      <c r="G733" s="6"/>
      <c r="I733" s="5"/>
      <c r="J733" s="9"/>
      <c r="K733" s="5"/>
      <c r="L733" s="9"/>
      <c r="M733" s="58"/>
      <c r="N733" s="60"/>
      <c r="O733" s="56"/>
      <c r="P733" s="56"/>
      <c r="Q733" s="56"/>
    </row>
    <row r="734" spans="7:17" s="3" customFormat="1" ht="12.75">
      <c r="G734" s="6"/>
      <c r="I734" s="5"/>
      <c r="J734" s="9"/>
      <c r="K734" s="5"/>
      <c r="L734" s="9"/>
      <c r="M734" s="58"/>
      <c r="N734" s="60"/>
      <c r="O734" s="56"/>
      <c r="P734" s="56"/>
      <c r="Q734" s="56"/>
    </row>
    <row r="735" spans="7:17" s="3" customFormat="1" ht="12.75">
      <c r="G735" s="6"/>
      <c r="I735" s="5"/>
      <c r="J735" s="9"/>
      <c r="K735" s="5"/>
      <c r="L735" s="9"/>
      <c r="M735" s="58"/>
      <c r="N735" s="60"/>
      <c r="O735" s="56"/>
      <c r="P735" s="56"/>
      <c r="Q735" s="56"/>
    </row>
    <row r="736" spans="7:17" s="3" customFormat="1" ht="12.75">
      <c r="G736" s="6"/>
      <c r="I736" s="5"/>
      <c r="J736" s="9"/>
      <c r="K736" s="5"/>
      <c r="L736" s="9"/>
      <c r="M736" s="58"/>
      <c r="N736" s="60"/>
      <c r="O736" s="56"/>
      <c r="P736" s="56"/>
      <c r="Q736" s="56"/>
    </row>
    <row r="737" spans="7:17" s="3" customFormat="1" ht="12.75">
      <c r="G737" s="6"/>
      <c r="I737" s="5"/>
      <c r="J737" s="9"/>
      <c r="K737" s="5"/>
      <c r="L737" s="9"/>
      <c r="M737" s="58"/>
      <c r="N737" s="60"/>
      <c r="O737" s="56"/>
      <c r="P737" s="56"/>
      <c r="Q737" s="56"/>
    </row>
    <row r="738" spans="7:17" s="3" customFormat="1" ht="12.75">
      <c r="G738" s="6"/>
      <c r="I738" s="5"/>
      <c r="J738" s="9"/>
      <c r="K738" s="5"/>
      <c r="L738" s="9"/>
      <c r="M738" s="58"/>
      <c r="N738" s="60"/>
      <c r="O738" s="56"/>
      <c r="P738" s="56"/>
      <c r="Q738" s="56"/>
    </row>
    <row r="739" spans="7:17" s="3" customFormat="1" ht="12.75">
      <c r="G739" s="6"/>
      <c r="I739" s="5"/>
      <c r="J739" s="9"/>
      <c r="K739" s="5"/>
      <c r="L739" s="9"/>
      <c r="M739" s="58"/>
      <c r="N739" s="60"/>
      <c r="O739" s="56"/>
      <c r="P739" s="56"/>
      <c r="Q739" s="56"/>
    </row>
    <row r="740" spans="7:17" s="3" customFormat="1" ht="12.75">
      <c r="G740" s="6"/>
      <c r="I740" s="5"/>
      <c r="J740" s="9"/>
      <c r="K740" s="5"/>
      <c r="L740" s="9"/>
      <c r="M740" s="58"/>
      <c r="N740" s="60"/>
      <c r="O740" s="56"/>
      <c r="P740" s="56"/>
      <c r="Q740" s="56"/>
    </row>
    <row r="741" spans="7:17" s="3" customFormat="1" ht="12.75">
      <c r="G741" s="6"/>
      <c r="I741" s="5"/>
      <c r="J741" s="9"/>
      <c r="K741" s="5"/>
      <c r="L741" s="9"/>
      <c r="M741" s="58"/>
      <c r="N741" s="60"/>
      <c r="O741" s="56"/>
      <c r="P741" s="56"/>
      <c r="Q741" s="56"/>
    </row>
    <row r="742" spans="7:17" s="3" customFormat="1" ht="12.75">
      <c r="G742" s="6"/>
      <c r="I742" s="5"/>
      <c r="J742" s="9"/>
      <c r="K742" s="5"/>
      <c r="L742" s="9"/>
      <c r="M742" s="58"/>
      <c r="N742" s="60"/>
      <c r="O742" s="56"/>
      <c r="P742" s="56"/>
      <c r="Q742" s="56"/>
    </row>
    <row r="743" spans="7:17" s="3" customFormat="1" ht="12.75">
      <c r="G743" s="6"/>
      <c r="I743" s="5"/>
      <c r="J743" s="9"/>
      <c r="K743" s="5"/>
      <c r="L743" s="9"/>
      <c r="M743" s="58"/>
      <c r="N743" s="60"/>
      <c r="O743" s="56"/>
      <c r="P743" s="56"/>
      <c r="Q743" s="56"/>
    </row>
    <row r="744" spans="7:17" s="3" customFormat="1" ht="12.75">
      <c r="G744" s="6"/>
      <c r="I744" s="5"/>
      <c r="J744" s="9"/>
      <c r="K744" s="5"/>
      <c r="L744" s="9"/>
      <c r="M744" s="58"/>
      <c r="N744" s="60"/>
      <c r="O744" s="56"/>
      <c r="P744" s="56"/>
      <c r="Q744" s="56"/>
    </row>
    <row r="745" spans="7:17" s="3" customFormat="1" ht="12.75">
      <c r="G745" s="6"/>
      <c r="I745" s="5"/>
      <c r="J745" s="9"/>
      <c r="K745" s="5"/>
      <c r="L745" s="9"/>
      <c r="M745" s="58"/>
      <c r="N745" s="60"/>
      <c r="O745" s="56"/>
      <c r="P745" s="56"/>
      <c r="Q745" s="56"/>
    </row>
    <row r="746" spans="7:17" s="3" customFormat="1" ht="12.75">
      <c r="G746" s="6"/>
      <c r="I746" s="5"/>
      <c r="J746" s="9"/>
      <c r="K746" s="5"/>
      <c r="L746" s="9"/>
      <c r="M746" s="58"/>
      <c r="N746" s="60"/>
      <c r="O746" s="56"/>
      <c r="P746" s="56"/>
      <c r="Q746" s="56"/>
    </row>
    <row r="747" spans="7:17" s="3" customFormat="1" ht="12.75">
      <c r="G747" s="6"/>
      <c r="I747" s="5"/>
      <c r="J747" s="9"/>
      <c r="K747" s="5"/>
      <c r="L747" s="9"/>
      <c r="M747" s="58"/>
      <c r="N747" s="60"/>
      <c r="O747" s="56"/>
      <c r="P747" s="56"/>
      <c r="Q747" s="56"/>
    </row>
    <row r="748" spans="7:17" s="3" customFormat="1" ht="12.75">
      <c r="G748" s="6"/>
      <c r="I748" s="5"/>
      <c r="J748" s="9"/>
      <c r="K748" s="5"/>
      <c r="L748" s="9"/>
      <c r="M748" s="58"/>
      <c r="N748" s="60"/>
      <c r="O748" s="56"/>
      <c r="P748" s="56"/>
      <c r="Q748" s="56"/>
    </row>
    <row r="749" spans="7:17" s="3" customFormat="1" ht="12.75">
      <c r="G749" s="6"/>
      <c r="I749" s="5"/>
      <c r="J749" s="9"/>
      <c r="K749" s="5"/>
      <c r="L749" s="9"/>
      <c r="M749" s="58"/>
      <c r="N749" s="60"/>
      <c r="O749" s="56"/>
      <c r="P749" s="56"/>
      <c r="Q749" s="56"/>
    </row>
    <row r="750" spans="7:17" s="3" customFormat="1" ht="12.75">
      <c r="G750" s="6"/>
      <c r="I750" s="5"/>
      <c r="J750" s="9"/>
      <c r="K750" s="5"/>
      <c r="L750" s="9"/>
      <c r="M750" s="58"/>
      <c r="N750" s="60"/>
      <c r="O750" s="56"/>
      <c r="P750" s="56"/>
      <c r="Q750" s="56"/>
    </row>
    <row r="751" spans="7:17" s="3" customFormat="1" ht="12.75">
      <c r="G751" s="6"/>
      <c r="I751" s="5"/>
      <c r="J751" s="9"/>
      <c r="K751" s="5"/>
      <c r="L751" s="9"/>
      <c r="M751" s="58"/>
      <c r="N751" s="60"/>
      <c r="O751" s="56"/>
      <c r="P751" s="56"/>
      <c r="Q751" s="56"/>
    </row>
    <row r="752" spans="7:17" s="3" customFormat="1" ht="12.75">
      <c r="G752" s="6"/>
      <c r="I752" s="5"/>
      <c r="J752" s="9"/>
      <c r="K752" s="5"/>
      <c r="L752" s="9"/>
      <c r="M752" s="58"/>
      <c r="N752" s="60"/>
      <c r="O752" s="56"/>
      <c r="P752" s="56"/>
      <c r="Q752" s="56"/>
    </row>
    <row r="753" spans="7:17" s="3" customFormat="1" ht="12.75">
      <c r="G753" s="6"/>
      <c r="I753" s="5"/>
      <c r="J753" s="9"/>
      <c r="K753" s="5"/>
      <c r="L753" s="9"/>
      <c r="M753" s="58"/>
      <c r="N753" s="60"/>
      <c r="O753" s="56"/>
      <c r="P753" s="56"/>
      <c r="Q753" s="56"/>
    </row>
    <row r="754" spans="7:17" s="3" customFormat="1" ht="12.75">
      <c r="G754" s="6"/>
      <c r="I754" s="5"/>
      <c r="J754" s="9"/>
      <c r="K754" s="5"/>
      <c r="L754" s="9"/>
      <c r="M754" s="58"/>
      <c r="N754" s="60"/>
      <c r="O754" s="56"/>
      <c r="P754" s="56"/>
      <c r="Q754" s="56"/>
    </row>
    <row r="755" spans="7:17" s="3" customFormat="1" ht="12.75">
      <c r="G755" s="6"/>
      <c r="I755" s="5"/>
      <c r="J755" s="9"/>
      <c r="K755" s="5"/>
      <c r="L755" s="9"/>
      <c r="M755" s="58"/>
      <c r="N755" s="60"/>
      <c r="O755" s="56"/>
      <c r="P755" s="56"/>
      <c r="Q755" s="56"/>
    </row>
    <row r="756" spans="7:17" s="3" customFormat="1" ht="12.75">
      <c r="G756" s="6"/>
      <c r="I756" s="5"/>
      <c r="J756" s="9"/>
      <c r="K756" s="5"/>
      <c r="L756" s="9"/>
      <c r="M756" s="58"/>
      <c r="N756" s="60"/>
      <c r="O756" s="56"/>
      <c r="P756" s="56"/>
      <c r="Q756" s="56"/>
    </row>
    <row r="757" spans="7:17" s="3" customFormat="1" ht="12.75">
      <c r="G757" s="6"/>
      <c r="I757" s="5"/>
      <c r="J757" s="9"/>
      <c r="K757" s="5"/>
      <c r="L757" s="9"/>
      <c r="M757" s="58"/>
      <c r="N757" s="60"/>
      <c r="O757" s="56"/>
      <c r="P757" s="56"/>
      <c r="Q757" s="56"/>
    </row>
    <row r="758" spans="7:17" s="3" customFormat="1" ht="12.75">
      <c r="G758" s="6"/>
      <c r="I758" s="5"/>
      <c r="J758" s="9"/>
      <c r="K758" s="5"/>
      <c r="L758" s="9"/>
      <c r="M758" s="58"/>
      <c r="N758" s="60"/>
      <c r="O758" s="56"/>
      <c r="P758" s="56"/>
      <c r="Q758" s="56"/>
    </row>
    <row r="759" spans="7:17" s="3" customFormat="1" ht="12.75">
      <c r="G759" s="6"/>
      <c r="I759" s="5"/>
      <c r="J759" s="9"/>
      <c r="K759" s="5"/>
      <c r="L759" s="9"/>
      <c r="M759" s="58"/>
      <c r="N759" s="60"/>
      <c r="O759" s="56"/>
      <c r="P759" s="56"/>
      <c r="Q759" s="56"/>
    </row>
    <row r="760" spans="7:17" s="3" customFormat="1" ht="12.75">
      <c r="G760" s="6"/>
      <c r="I760" s="5"/>
      <c r="J760" s="9"/>
      <c r="K760" s="5"/>
      <c r="L760" s="9"/>
      <c r="M760" s="58"/>
      <c r="N760" s="60"/>
      <c r="O760" s="56"/>
      <c r="P760" s="56"/>
      <c r="Q760" s="56"/>
    </row>
    <row r="761" spans="7:17" s="3" customFormat="1" ht="12.75">
      <c r="G761" s="6"/>
      <c r="I761" s="5"/>
      <c r="J761" s="9"/>
      <c r="K761" s="5"/>
      <c r="L761" s="9"/>
      <c r="M761" s="58"/>
      <c r="N761" s="60"/>
      <c r="O761" s="56"/>
      <c r="P761" s="56"/>
      <c r="Q761" s="56"/>
    </row>
    <row r="762" spans="7:17" s="3" customFormat="1" ht="12.75">
      <c r="G762" s="6"/>
      <c r="I762" s="5"/>
      <c r="J762" s="9"/>
      <c r="K762" s="5"/>
      <c r="L762" s="9"/>
      <c r="M762" s="58"/>
      <c r="N762" s="60"/>
      <c r="O762" s="56"/>
      <c r="P762" s="56"/>
      <c r="Q762" s="56"/>
    </row>
    <row r="763" spans="7:17">
      <c r="G763" s="7"/>
    </row>
    <row r="764" spans="7:17">
      <c r="G764" s="7"/>
    </row>
    <row r="765" spans="7:17">
      <c r="G765" s="7"/>
    </row>
    <row r="766" spans="7:17">
      <c r="G766" s="7"/>
    </row>
    <row r="767" spans="7:17">
      <c r="G767" s="7"/>
    </row>
    <row r="768" spans="7:1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sheetData>
  <mergeCells count="4">
    <mergeCell ref="M4:Q4"/>
    <mergeCell ref="R7:R10"/>
    <mergeCell ref="R23:R27"/>
    <mergeCell ref="R40:R43"/>
  </mergeCells>
  <phoneticPr fontId="2" type="noConversion"/>
  <hyperlinks>
    <hyperlink ref="R23" r:id="rId1" location="resultstable"/>
    <hyperlink ref="R7" r:id="rId2"/>
    <hyperlink ref="R40" r:id="rId3"/>
  </hyperlinks>
  <pageMargins left="0.7" right="0.7" top="0.75" bottom="0.75" header="0.3" footer="0.3"/>
  <pageSetup paperSize="9" orientation="portrait"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92D050"/>
  </sheetPr>
  <dimension ref="B1:AP976"/>
  <sheetViews>
    <sheetView zoomScaleNormal="100" workbookViewId="0">
      <pane ySplit="6" topLeftCell="A7" activePane="bottomLeft" state="frozen"/>
      <selection activeCell="K160" sqref="K160"/>
      <selection pane="bottomLeft" activeCell="T222" sqref="T222"/>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C302</v>
      </c>
      <c r="C2" s="97" t="s">
        <v>2749</v>
      </c>
      <c r="L2" s="71"/>
      <c r="M2" s="73" t="s">
        <v>256</v>
      </c>
      <c r="N2" s="72" t="s">
        <v>254</v>
      </c>
      <c r="O2" s="73" t="s">
        <v>253</v>
      </c>
      <c r="P2" s="73" t="s">
        <v>255</v>
      </c>
      <c r="Q2" s="74" t="s">
        <v>252</v>
      </c>
    </row>
    <row r="3" spans="2:42" ht="24.95" customHeight="1">
      <c r="L3" s="76" t="s">
        <v>123</v>
      </c>
      <c r="M3" s="70">
        <f>P3+Q3</f>
        <v>39.11999999999999</v>
      </c>
      <c r="N3" s="169">
        <f>P3/(P3+Q3)</f>
        <v>0.9900000000000001</v>
      </c>
      <c r="O3" s="70">
        <f>SUM(O7:O358)</f>
        <v>54.479999999999933</v>
      </c>
      <c r="P3" s="70">
        <f>SUM(P7:P358)</f>
        <v>38.728799999999993</v>
      </c>
      <c r="Q3" s="77">
        <f>SUM(Q7:Q358)</f>
        <v>0.39119999999999999</v>
      </c>
    </row>
    <row r="4" spans="2:42" ht="24.95" customHeight="1" thickBot="1">
      <c r="L4" s="75" t="s">
        <v>124</v>
      </c>
      <c r="M4" s="554">
        <f>(O3+P3)/(M3+O3)</f>
        <v>0.99582051282051287</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C302</v>
      </c>
      <c r="C7" s="192" t="str">
        <f>C2</f>
        <v>Encoder(RS485)</v>
      </c>
      <c r="D7" s="34" t="s">
        <v>2752</v>
      </c>
      <c r="E7" s="35" t="s">
        <v>6</v>
      </c>
      <c r="F7" s="36" t="s">
        <v>2753</v>
      </c>
      <c r="G7" s="37" t="s">
        <v>12</v>
      </c>
      <c r="H7" s="38">
        <v>0.8</v>
      </c>
      <c r="I7" s="39" t="s">
        <v>19</v>
      </c>
      <c r="J7" s="40" t="s">
        <v>2786</v>
      </c>
      <c r="K7" s="39" t="s">
        <v>2789</v>
      </c>
      <c r="L7" s="69" t="s">
        <v>2794</v>
      </c>
      <c r="M7" s="84">
        <v>0.2</v>
      </c>
      <c r="N7" s="38">
        <f t="shared" ref="N7:N9" si="0">IF(K7="Detected", 0.99,0)</f>
        <v>0</v>
      </c>
      <c r="O7" s="79">
        <f t="shared" ref="O7:O9" si="1">IF(I7="Safe", M7*H7,0)</f>
        <v>0.16000000000000003</v>
      </c>
      <c r="P7" s="79">
        <f t="shared" ref="P7:P9" si="2">IF(I7="Dangerous",M7*H7*N7,0)</f>
        <v>0</v>
      </c>
      <c r="Q7" s="157">
        <f t="shared" ref="Q7:Q9" si="3">IF(P7=0,0,M7*H7*(1-N7))</f>
        <v>0</v>
      </c>
      <c r="R7" s="267"/>
    </row>
    <row r="8" spans="2:42" s="3" customFormat="1" ht="39.950000000000003" customHeight="1">
      <c r="B8" s="236"/>
      <c r="C8" s="241"/>
      <c r="D8" s="20"/>
      <c r="E8" s="21"/>
      <c r="F8" s="31"/>
      <c r="G8" s="14" t="s">
        <v>13</v>
      </c>
      <c r="H8" s="15">
        <v>0.1</v>
      </c>
      <c r="I8" s="16" t="s">
        <v>25</v>
      </c>
      <c r="J8" s="12" t="s">
        <v>2797</v>
      </c>
      <c r="K8" s="16" t="s">
        <v>2790</v>
      </c>
      <c r="L8" s="65" t="s">
        <v>2806</v>
      </c>
      <c r="M8" s="85">
        <f t="shared" ref="M8:M15" si="4">M7</f>
        <v>0.2</v>
      </c>
      <c r="N8" s="15">
        <f t="shared" si="0"/>
        <v>0.99</v>
      </c>
      <c r="O8" s="78">
        <f t="shared" si="1"/>
        <v>0</v>
      </c>
      <c r="P8" s="78">
        <f t="shared" si="2"/>
        <v>1.9800000000000005E-2</v>
      </c>
      <c r="Q8" s="153">
        <f t="shared" si="3"/>
        <v>2.0000000000000023E-4</v>
      </c>
      <c r="R8" s="194"/>
    </row>
    <row r="9" spans="2:42" s="3" customFormat="1" ht="27.95" customHeight="1">
      <c r="B9" s="236"/>
      <c r="C9" s="241"/>
      <c r="D9" s="22"/>
      <c r="E9" s="23"/>
      <c r="F9" s="24"/>
      <c r="G9" s="14" t="s">
        <v>14</v>
      </c>
      <c r="H9" s="15">
        <v>0.1</v>
      </c>
      <c r="I9" s="16" t="s">
        <v>2777</v>
      </c>
      <c r="J9" s="12" t="s">
        <v>210</v>
      </c>
      <c r="K9" s="16" t="s">
        <v>18</v>
      </c>
      <c r="L9" s="65" t="s">
        <v>21</v>
      </c>
      <c r="M9" s="85">
        <f t="shared" si="4"/>
        <v>0.2</v>
      </c>
      <c r="N9" s="15">
        <f t="shared" si="0"/>
        <v>0</v>
      </c>
      <c r="O9" s="78">
        <f t="shared" si="1"/>
        <v>2.0000000000000004E-2</v>
      </c>
      <c r="P9" s="78">
        <f t="shared" si="2"/>
        <v>0</v>
      </c>
      <c r="Q9" s="153">
        <f t="shared" si="3"/>
        <v>0</v>
      </c>
      <c r="R9" s="194"/>
    </row>
    <row r="10" spans="2:42" s="3" customFormat="1" ht="27.95" customHeight="1">
      <c r="B10" s="236"/>
      <c r="C10" s="212" t="s">
        <v>2776</v>
      </c>
      <c r="D10" s="17" t="s">
        <v>2754</v>
      </c>
      <c r="E10" s="18" t="s">
        <v>6</v>
      </c>
      <c r="F10" s="19" t="s">
        <v>2753</v>
      </c>
      <c r="G10" s="14" t="s">
        <v>12</v>
      </c>
      <c r="H10" s="15">
        <v>0.8</v>
      </c>
      <c r="I10" s="16" t="s">
        <v>19</v>
      </c>
      <c r="J10" s="12" t="s">
        <v>2787</v>
      </c>
      <c r="K10" s="16" t="s">
        <v>2791</v>
      </c>
      <c r="L10" s="65" t="s">
        <v>109</v>
      </c>
      <c r="M10" s="85">
        <v>0.2</v>
      </c>
      <c r="N10" s="15">
        <f t="shared" ref="N10:N12" si="5">IF(K10="Detected", 0.99,0)</f>
        <v>0</v>
      </c>
      <c r="O10" s="78">
        <f t="shared" ref="O10:O12" si="6">IF(I10="Safe", M10*H10,0)</f>
        <v>0.16000000000000003</v>
      </c>
      <c r="P10" s="78">
        <f t="shared" ref="P10:P12" si="7">IF(I10="Dangerous",M10*H10*N10,0)</f>
        <v>0</v>
      </c>
      <c r="Q10" s="153">
        <f t="shared" ref="Q10:Q12" si="8">IF(P10=0,0,M10*H10*(1-N10))</f>
        <v>0</v>
      </c>
      <c r="R10" s="257"/>
    </row>
    <row r="11" spans="2:42" s="3" customFormat="1" ht="39.950000000000003" customHeight="1">
      <c r="B11" s="236"/>
      <c r="C11" s="241"/>
      <c r="D11" s="20"/>
      <c r="E11" s="21"/>
      <c r="F11" s="31"/>
      <c r="G11" s="14" t="s">
        <v>13</v>
      </c>
      <c r="H11" s="15">
        <v>0.1</v>
      </c>
      <c r="I11" s="16" t="s">
        <v>2778</v>
      </c>
      <c r="J11" s="12" t="s">
        <v>2796</v>
      </c>
      <c r="K11" s="16" t="s">
        <v>2792</v>
      </c>
      <c r="L11" s="65" t="s">
        <v>2806</v>
      </c>
      <c r="M11" s="85">
        <f t="shared" si="4"/>
        <v>0.2</v>
      </c>
      <c r="N11" s="15">
        <f t="shared" si="5"/>
        <v>0.99</v>
      </c>
      <c r="O11" s="78">
        <f t="shared" si="6"/>
        <v>0</v>
      </c>
      <c r="P11" s="78">
        <f t="shared" si="7"/>
        <v>1.9800000000000005E-2</v>
      </c>
      <c r="Q11" s="153">
        <f t="shared" si="8"/>
        <v>2.0000000000000023E-4</v>
      </c>
      <c r="R11" s="257"/>
    </row>
    <row r="12" spans="2:42" s="3" customFormat="1" ht="27.95" customHeight="1">
      <c r="B12" s="236"/>
      <c r="C12" s="241"/>
      <c r="D12" s="22"/>
      <c r="E12" s="23"/>
      <c r="F12" s="24"/>
      <c r="G12" s="14" t="s">
        <v>14</v>
      </c>
      <c r="H12" s="15">
        <v>0.1</v>
      </c>
      <c r="I12" s="16" t="s">
        <v>2779</v>
      </c>
      <c r="J12" s="12" t="s">
        <v>210</v>
      </c>
      <c r="K12" s="16" t="s">
        <v>18</v>
      </c>
      <c r="L12" s="65" t="s">
        <v>21</v>
      </c>
      <c r="M12" s="85">
        <f t="shared" si="4"/>
        <v>0.2</v>
      </c>
      <c r="N12" s="15">
        <f t="shared" si="5"/>
        <v>0</v>
      </c>
      <c r="O12" s="78">
        <f t="shared" si="6"/>
        <v>2.0000000000000004E-2</v>
      </c>
      <c r="P12" s="78">
        <f t="shared" si="7"/>
        <v>0</v>
      </c>
      <c r="Q12" s="153">
        <f t="shared" si="8"/>
        <v>0</v>
      </c>
      <c r="R12" s="257"/>
    </row>
    <row r="13" spans="2:42" s="3" customFormat="1" ht="27.95" customHeight="1">
      <c r="B13" s="236"/>
      <c r="C13" s="241"/>
      <c r="D13" s="17" t="s">
        <v>2755</v>
      </c>
      <c r="E13" s="18" t="s">
        <v>6</v>
      </c>
      <c r="F13" s="19" t="s">
        <v>2753</v>
      </c>
      <c r="G13" s="14" t="s">
        <v>12</v>
      </c>
      <c r="H13" s="15">
        <v>0.8</v>
      </c>
      <c r="I13" s="16" t="s">
        <v>2780</v>
      </c>
      <c r="J13" s="12" t="s">
        <v>2788</v>
      </c>
      <c r="K13" s="16" t="s">
        <v>18</v>
      </c>
      <c r="L13" s="65" t="s">
        <v>2795</v>
      </c>
      <c r="M13" s="85">
        <v>0.2</v>
      </c>
      <c r="N13" s="15">
        <f t="shared" ref="N13:N18" si="9">IF(K13="Detected", 0.99,0)</f>
        <v>0</v>
      </c>
      <c r="O13" s="78">
        <f t="shared" ref="O13:O18" si="10">IF(I13="Safe", M13*H13,0)</f>
        <v>0.16000000000000003</v>
      </c>
      <c r="P13" s="78">
        <f t="shared" ref="P13:P18" si="11">IF(I13="Dangerous",M13*H13*N13,0)</f>
        <v>0</v>
      </c>
      <c r="Q13" s="153">
        <f t="shared" ref="Q13:Q18" si="12">IF(P13=0,0,M13*H13*(1-N13))</f>
        <v>0</v>
      </c>
      <c r="R13" s="257"/>
    </row>
    <row r="14" spans="2:42" s="3" customFormat="1" ht="39.950000000000003" customHeight="1">
      <c r="B14" s="236"/>
      <c r="C14" s="241"/>
      <c r="D14" s="20"/>
      <c r="E14" s="21"/>
      <c r="F14" s="31"/>
      <c r="G14" s="14" t="s">
        <v>13</v>
      </c>
      <c r="H14" s="15">
        <v>0.1</v>
      </c>
      <c r="I14" s="16" t="s">
        <v>2781</v>
      </c>
      <c r="J14" s="12" t="s">
        <v>2798</v>
      </c>
      <c r="K14" s="16" t="s">
        <v>2793</v>
      </c>
      <c r="L14" s="65" t="s">
        <v>2806</v>
      </c>
      <c r="M14" s="85">
        <f t="shared" si="4"/>
        <v>0.2</v>
      </c>
      <c r="N14" s="15">
        <f t="shared" si="9"/>
        <v>0.99</v>
      </c>
      <c r="O14" s="78">
        <f t="shared" si="10"/>
        <v>0</v>
      </c>
      <c r="P14" s="78">
        <f t="shared" si="11"/>
        <v>1.9800000000000005E-2</v>
      </c>
      <c r="Q14" s="153">
        <f t="shared" si="12"/>
        <v>2.0000000000000023E-4</v>
      </c>
      <c r="R14" s="257"/>
    </row>
    <row r="15" spans="2:42" s="3" customFormat="1" ht="27.95" customHeight="1">
      <c r="B15" s="236"/>
      <c r="C15" s="241"/>
      <c r="D15" s="22"/>
      <c r="E15" s="23"/>
      <c r="F15" s="24"/>
      <c r="G15" s="14" t="s">
        <v>14</v>
      </c>
      <c r="H15" s="15">
        <v>0.1</v>
      </c>
      <c r="I15" s="16" t="s">
        <v>2779</v>
      </c>
      <c r="J15" s="12" t="s">
        <v>210</v>
      </c>
      <c r="K15" s="16" t="s">
        <v>18</v>
      </c>
      <c r="L15" s="65" t="s">
        <v>21</v>
      </c>
      <c r="M15" s="85">
        <f t="shared" si="4"/>
        <v>0.2</v>
      </c>
      <c r="N15" s="15">
        <f t="shared" si="9"/>
        <v>0</v>
      </c>
      <c r="O15" s="78">
        <f t="shared" si="10"/>
        <v>2.0000000000000004E-2</v>
      </c>
      <c r="P15" s="78">
        <f t="shared" si="11"/>
        <v>0</v>
      </c>
      <c r="Q15" s="153">
        <f t="shared" si="12"/>
        <v>0</v>
      </c>
      <c r="R15" s="257"/>
    </row>
    <row r="16" spans="2:42" s="3" customFormat="1" ht="27.95" customHeight="1">
      <c r="B16" s="236"/>
      <c r="C16" s="241"/>
      <c r="D16" s="17" t="s">
        <v>2756</v>
      </c>
      <c r="E16" s="18" t="s">
        <v>22</v>
      </c>
      <c r="F16" s="19" t="s">
        <v>198</v>
      </c>
      <c r="G16" s="14" t="s">
        <v>12</v>
      </c>
      <c r="H16" s="15">
        <v>0.4</v>
      </c>
      <c r="I16" s="16" t="s">
        <v>15</v>
      </c>
      <c r="J16" s="12" t="s">
        <v>210</v>
      </c>
      <c r="K16" s="16" t="s">
        <v>18</v>
      </c>
      <c r="L16" s="65" t="s">
        <v>21</v>
      </c>
      <c r="M16" s="85">
        <v>2</v>
      </c>
      <c r="N16" s="15">
        <f t="shared" si="9"/>
        <v>0</v>
      </c>
      <c r="O16" s="78">
        <f t="shared" si="10"/>
        <v>0.8</v>
      </c>
      <c r="P16" s="78">
        <f t="shared" si="11"/>
        <v>0</v>
      </c>
      <c r="Q16" s="153">
        <f t="shared" si="12"/>
        <v>0</v>
      </c>
      <c r="R16" s="257"/>
    </row>
    <row r="17" spans="2:18" s="3" customFormat="1" ht="39.950000000000003" customHeight="1">
      <c r="B17" s="236"/>
      <c r="C17" s="241"/>
      <c r="D17" s="20"/>
      <c r="E17" s="21"/>
      <c r="F17" s="31"/>
      <c r="G17" s="14" t="s">
        <v>13</v>
      </c>
      <c r="H17" s="15">
        <v>0.4</v>
      </c>
      <c r="I17" s="16" t="s">
        <v>25</v>
      </c>
      <c r="J17" s="13" t="s">
        <v>2800</v>
      </c>
      <c r="K17" s="16" t="s">
        <v>20</v>
      </c>
      <c r="L17" s="65" t="s">
        <v>2990</v>
      </c>
      <c r="M17" s="85">
        <f t="shared" ref="M17:M21" si="13">M16</f>
        <v>2</v>
      </c>
      <c r="N17" s="15">
        <f t="shared" si="9"/>
        <v>0.99</v>
      </c>
      <c r="O17" s="78">
        <f t="shared" si="10"/>
        <v>0</v>
      </c>
      <c r="P17" s="78">
        <f t="shared" si="11"/>
        <v>0.79200000000000004</v>
      </c>
      <c r="Q17" s="153">
        <f t="shared" si="12"/>
        <v>8.0000000000000071E-3</v>
      </c>
      <c r="R17" s="257"/>
    </row>
    <row r="18" spans="2:18" s="3" customFormat="1" ht="27.95" customHeight="1">
      <c r="B18" s="236"/>
      <c r="C18" s="241"/>
      <c r="D18" s="22"/>
      <c r="E18" s="23"/>
      <c r="F18" s="24"/>
      <c r="G18" s="14" t="s">
        <v>14</v>
      </c>
      <c r="H18" s="15">
        <v>0.2</v>
      </c>
      <c r="I18" s="16" t="s">
        <v>19</v>
      </c>
      <c r="J18" s="12" t="s">
        <v>2788</v>
      </c>
      <c r="K18" s="16" t="s">
        <v>18</v>
      </c>
      <c r="L18" s="65" t="s">
        <v>21</v>
      </c>
      <c r="M18" s="85">
        <f t="shared" si="13"/>
        <v>2</v>
      </c>
      <c r="N18" s="15">
        <f t="shared" si="9"/>
        <v>0</v>
      </c>
      <c r="O18" s="78">
        <f t="shared" si="10"/>
        <v>0.4</v>
      </c>
      <c r="P18" s="78">
        <f t="shared" si="11"/>
        <v>0</v>
      </c>
      <c r="Q18" s="153">
        <f t="shared" si="12"/>
        <v>0</v>
      </c>
      <c r="R18" s="257"/>
    </row>
    <row r="19" spans="2:18" s="3" customFormat="1" ht="27.95" customHeight="1">
      <c r="B19" s="236"/>
      <c r="C19" s="241"/>
      <c r="D19" s="17" t="s">
        <v>2757</v>
      </c>
      <c r="E19" s="18" t="s">
        <v>22</v>
      </c>
      <c r="F19" s="19" t="s">
        <v>2758</v>
      </c>
      <c r="G19" s="14" t="s">
        <v>12</v>
      </c>
      <c r="H19" s="15">
        <v>0.4</v>
      </c>
      <c r="I19" s="16" t="s">
        <v>2779</v>
      </c>
      <c r="J19" s="12" t="s">
        <v>210</v>
      </c>
      <c r="K19" s="16" t="s">
        <v>18</v>
      </c>
      <c r="L19" s="65" t="s">
        <v>21</v>
      </c>
      <c r="M19" s="85">
        <v>2</v>
      </c>
      <c r="N19" s="15">
        <f t="shared" ref="N19:N21" si="14">IF(K19="Detected", 0.99,0)</f>
        <v>0</v>
      </c>
      <c r="O19" s="78">
        <f t="shared" ref="O19:O21" si="15">IF(I19="Safe", M19*H19,0)</f>
        <v>0.8</v>
      </c>
      <c r="P19" s="78">
        <f t="shared" ref="P19:P21" si="16">IF(I19="Dangerous",M19*H19*N19,0)</f>
        <v>0</v>
      </c>
      <c r="Q19" s="153">
        <f t="shared" ref="Q19:Q21" si="17">IF(P19=0,0,M19*H19*(1-N19))</f>
        <v>0</v>
      </c>
      <c r="R19" s="257"/>
    </row>
    <row r="20" spans="2:18" s="3" customFormat="1" ht="39.950000000000003" customHeight="1">
      <c r="B20" s="236"/>
      <c r="C20" s="241"/>
      <c r="D20" s="20"/>
      <c r="E20" s="21"/>
      <c r="F20" s="31"/>
      <c r="G20" s="14" t="s">
        <v>13</v>
      </c>
      <c r="H20" s="15">
        <v>0.4</v>
      </c>
      <c r="I20" s="16" t="s">
        <v>25</v>
      </c>
      <c r="J20" s="13" t="s">
        <v>2801</v>
      </c>
      <c r="K20" s="16" t="s">
        <v>20</v>
      </c>
      <c r="L20" s="65" t="s">
        <v>2806</v>
      </c>
      <c r="M20" s="85">
        <f t="shared" si="13"/>
        <v>2</v>
      </c>
      <c r="N20" s="15">
        <f t="shared" si="14"/>
        <v>0.99</v>
      </c>
      <c r="O20" s="78">
        <f t="shared" si="15"/>
        <v>0</v>
      </c>
      <c r="P20" s="78">
        <f t="shared" si="16"/>
        <v>0.79200000000000004</v>
      </c>
      <c r="Q20" s="153">
        <f t="shared" si="17"/>
        <v>8.0000000000000071E-3</v>
      </c>
      <c r="R20" s="257"/>
    </row>
    <row r="21" spans="2:18" s="3" customFormat="1" ht="27.95" customHeight="1">
      <c r="B21" s="236"/>
      <c r="C21" s="241"/>
      <c r="D21" s="22"/>
      <c r="E21" s="23"/>
      <c r="F21" s="24"/>
      <c r="G21" s="14" t="s">
        <v>14</v>
      </c>
      <c r="H21" s="15">
        <v>0.2</v>
      </c>
      <c r="I21" s="16" t="s">
        <v>19</v>
      </c>
      <c r="J21" s="12" t="s">
        <v>210</v>
      </c>
      <c r="K21" s="16" t="s">
        <v>18</v>
      </c>
      <c r="L21" s="65" t="s">
        <v>21</v>
      </c>
      <c r="M21" s="85">
        <f t="shared" si="13"/>
        <v>2</v>
      </c>
      <c r="N21" s="15">
        <f t="shared" si="14"/>
        <v>0</v>
      </c>
      <c r="O21" s="78">
        <f t="shared" si="15"/>
        <v>0.4</v>
      </c>
      <c r="P21" s="78">
        <f t="shared" si="16"/>
        <v>0</v>
      </c>
      <c r="Q21" s="153">
        <f t="shared" si="17"/>
        <v>0</v>
      </c>
      <c r="R21" s="257"/>
    </row>
    <row r="22" spans="2:18" s="3" customFormat="1" ht="27.95" customHeight="1">
      <c r="B22" s="236"/>
      <c r="C22" s="241"/>
      <c r="D22" s="17" t="s">
        <v>2759</v>
      </c>
      <c r="E22" s="18" t="s">
        <v>22</v>
      </c>
      <c r="F22" s="19" t="s">
        <v>198</v>
      </c>
      <c r="G22" s="14" t="s">
        <v>12</v>
      </c>
      <c r="H22" s="15">
        <v>0.4</v>
      </c>
      <c r="I22" s="16" t="s">
        <v>2780</v>
      </c>
      <c r="J22" s="12" t="s">
        <v>210</v>
      </c>
      <c r="K22" s="16" t="s">
        <v>18</v>
      </c>
      <c r="L22" s="65" t="s">
        <v>21</v>
      </c>
      <c r="M22" s="85">
        <v>2</v>
      </c>
      <c r="N22" s="15">
        <f t="shared" ref="N22:N24" si="18">IF(K22="Detected", 0.99,0)</f>
        <v>0</v>
      </c>
      <c r="O22" s="78">
        <f t="shared" ref="O22:O24" si="19">IF(I22="Safe", M22*H22,0)</f>
        <v>0.8</v>
      </c>
      <c r="P22" s="78">
        <f t="shared" ref="P22:P24" si="20">IF(I22="Dangerous",M22*H22*N22,0)</f>
        <v>0</v>
      </c>
      <c r="Q22" s="153">
        <f t="shared" ref="Q22:Q24" si="21">IF(P22=0,0,M22*H22*(1-N22))</f>
        <v>0</v>
      </c>
      <c r="R22" s="257"/>
    </row>
    <row r="23" spans="2:18" s="3" customFormat="1" ht="39.950000000000003" customHeight="1">
      <c r="B23" s="236"/>
      <c r="C23" s="241"/>
      <c r="D23" s="20"/>
      <c r="E23" s="21"/>
      <c r="F23" s="31"/>
      <c r="G23" s="14" t="s">
        <v>13</v>
      </c>
      <c r="H23" s="15">
        <v>0.4</v>
      </c>
      <c r="I23" s="16" t="s">
        <v>2782</v>
      </c>
      <c r="J23" s="13" t="s">
        <v>2801</v>
      </c>
      <c r="K23" s="16" t="s">
        <v>20</v>
      </c>
      <c r="L23" s="65" t="s">
        <v>2806</v>
      </c>
      <c r="M23" s="85">
        <v>2</v>
      </c>
      <c r="N23" s="15">
        <f t="shared" si="18"/>
        <v>0.99</v>
      </c>
      <c r="O23" s="78">
        <f t="shared" si="19"/>
        <v>0</v>
      </c>
      <c r="P23" s="78">
        <f t="shared" si="20"/>
        <v>0.79200000000000004</v>
      </c>
      <c r="Q23" s="153">
        <f t="shared" si="21"/>
        <v>8.0000000000000071E-3</v>
      </c>
      <c r="R23" s="257"/>
    </row>
    <row r="24" spans="2:18" s="3" customFormat="1" ht="27.95" customHeight="1">
      <c r="B24" s="236"/>
      <c r="C24" s="241"/>
      <c r="D24" s="22"/>
      <c r="E24" s="23"/>
      <c r="F24" s="24"/>
      <c r="G24" s="14" t="s">
        <v>14</v>
      </c>
      <c r="H24" s="15">
        <v>0.2</v>
      </c>
      <c r="I24" s="16" t="s">
        <v>19</v>
      </c>
      <c r="J24" s="12" t="s">
        <v>210</v>
      </c>
      <c r="K24" s="16" t="s">
        <v>18</v>
      </c>
      <c r="L24" s="65" t="s">
        <v>21</v>
      </c>
      <c r="M24" s="85">
        <v>2</v>
      </c>
      <c r="N24" s="15">
        <f t="shared" si="18"/>
        <v>0</v>
      </c>
      <c r="O24" s="78">
        <f t="shared" si="19"/>
        <v>0.4</v>
      </c>
      <c r="P24" s="78">
        <f t="shared" si="20"/>
        <v>0</v>
      </c>
      <c r="Q24" s="153">
        <f t="shared" si="21"/>
        <v>0</v>
      </c>
      <c r="R24" s="257"/>
    </row>
    <row r="25" spans="2:18" s="3" customFormat="1" ht="39.950000000000003" customHeight="1">
      <c r="B25" s="236"/>
      <c r="C25" s="241"/>
      <c r="D25" s="17" t="s">
        <v>2760</v>
      </c>
      <c r="E25" s="18" t="s">
        <v>2763</v>
      </c>
      <c r="F25" s="19" t="s">
        <v>2761</v>
      </c>
      <c r="G25" s="159" t="s">
        <v>232</v>
      </c>
      <c r="H25" s="15">
        <v>0.2</v>
      </c>
      <c r="I25" s="16" t="s">
        <v>16</v>
      </c>
      <c r="J25" s="12" t="s">
        <v>2799</v>
      </c>
      <c r="K25" s="16" t="s">
        <v>17</v>
      </c>
      <c r="L25" s="65" t="s">
        <v>2806</v>
      </c>
      <c r="M25" s="85">
        <v>0.3</v>
      </c>
      <c r="N25" s="15">
        <f t="shared" ref="N25:N38" si="22">IF(K25="Detected", 0.99,0)</f>
        <v>0.99</v>
      </c>
      <c r="O25" s="78">
        <f t="shared" ref="O25:O38" si="23">IF(I25="Safe", M25*H25,0)</f>
        <v>0</v>
      </c>
      <c r="P25" s="78">
        <f t="shared" ref="P25:P38" si="24">IF(I25="Dangerous",M25*H25*N25,0)</f>
        <v>5.9399999999999994E-2</v>
      </c>
      <c r="Q25" s="153">
        <f t="shared" ref="Q25:Q38" si="25">IF(P25=0,0,M25*H25*(1-N25))</f>
        <v>6.0000000000000049E-4</v>
      </c>
      <c r="R25" s="557" t="s">
        <v>2762</v>
      </c>
    </row>
    <row r="26" spans="2:18" s="3" customFormat="1" ht="39.950000000000003" customHeight="1">
      <c r="B26" s="236"/>
      <c r="C26" s="241"/>
      <c r="D26" s="20"/>
      <c r="E26" s="21"/>
      <c r="F26" s="31"/>
      <c r="G26" s="163" t="s">
        <v>233</v>
      </c>
      <c r="H26" s="15">
        <v>0.2</v>
      </c>
      <c r="I26" s="16" t="s">
        <v>16</v>
      </c>
      <c r="J26" s="12" t="s">
        <v>2799</v>
      </c>
      <c r="K26" s="16" t="s">
        <v>17</v>
      </c>
      <c r="L26" s="65" t="s">
        <v>2806</v>
      </c>
      <c r="M26" s="85">
        <f>M25</f>
        <v>0.3</v>
      </c>
      <c r="N26" s="15">
        <f t="shared" si="22"/>
        <v>0.99</v>
      </c>
      <c r="O26" s="78">
        <f t="shared" si="23"/>
        <v>0</v>
      </c>
      <c r="P26" s="78">
        <f t="shared" si="24"/>
        <v>5.9399999999999994E-2</v>
      </c>
      <c r="Q26" s="153">
        <f t="shared" si="25"/>
        <v>6.0000000000000049E-4</v>
      </c>
      <c r="R26" s="571"/>
    </row>
    <row r="27" spans="2:18" s="3" customFormat="1" ht="39.950000000000003" customHeight="1">
      <c r="B27" s="236"/>
      <c r="C27" s="241"/>
      <c r="D27" s="20"/>
      <c r="E27" s="21"/>
      <c r="F27" s="31"/>
      <c r="G27" s="163" t="s">
        <v>230</v>
      </c>
      <c r="H27" s="15">
        <v>0.2</v>
      </c>
      <c r="I27" s="16" t="s">
        <v>25</v>
      </c>
      <c r="J27" s="12" t="s">
        <v>2799</v>
      </c>
      <c r="K27" s="16" t="s">
        <v>28</v>
      </c>
      <c r="L27" s="65" t="s">
        <v>2806</v>
      </c>
      <c r="M27" s="85">
        <f>M26</f>
        <v>0.3</v>
      </c>
      <c r="N27" s="15">
        <f t="shared" si="22"/>
        <v>0.99</v>
      </c>
      <c r="O27" s="78">
        <f>IF(I27="Safe", M27*H27,0)</f>
        <v>0</v>
      </c>
      <c r="P27" s="78">
        <f>IF(I27="Dangerous",M27*H27*N27,0)</f>
        <v>5.9399999999999994E-2</v>
      </c>
      <c r="Q27" s="153">
        <f>IF(P27=0,0,M27*H27*(1-N27))</f>
        <v>6.0000000000000049E-4</v>
      </c>
      <c r="R27" s="571"/>
    </row>
    <row r="28" spans="2:18" s="3" customFormat="1" ht="39.950000000000003" customHeight="1">
      <c r="B28" s="236"/>
      <c r="C28" s="241"/>
      <c r="D28" s="20"/>
      <c r="E28" s="21"/>
      <c r="F28" s="31"/>
      <c r="G28" s="163" t="s">
        <v>231</v>
      </c>
      <c r="H28" s="15">
        <v>0.2</v>
      </c>
      <c r="I28" s="16" t="s">
        <v>25</v>
      </c>
      <c r="J28" s="12" t="s">
        <v>2799</v>
      </c>
      <c r="K28" s="16" t="s">
        <v>17</v>
      </c>
      <c r="L28" s="65" t="s">
        <v>2806</v>
      </c>
      <c r="M28" s="85">
        <f>M27</f>
        <v>0.3</v>
      </c>
      <c r="N28" s="15">
        <f t="shared" si="22"/>
        <v>0.99</v>
      </c>
      <c r="O28" s="78">
        <f t="shared" si="23"/>
        <v>0</v>
      </c>
      <c r="P28" s="78">
        <f t="shared" si="24"/>
        <v>5.9399999999999994E-2</v>
      </c>
      <c r="Q28" s="153">
        <f t="shared" si="25"/>
        <v>6.0000000000000049E-4</v>
      </c>
      <c r="R28" s="571"/>
    </row>
    <row r="29" spans="2:18" s="3" customFormat="1" ht="39.950000000000003" customHeight="1">
      <c r="B29" s="236"/>
      <c r="C29" s="241"/>
      <c r="D29" s="22"/>
      <c r="E29" s="23"/>
      <c r="F29" s="24"/>
      <c r="G29" s="168" t="s">
        <v>234</v>
      </c>
      <c r="H29" s="15">
        <v>0.2</v>
      </c>
      <c r="I29" s="16" t="s">
        <v>25</v>
      </c>
      <c r="J29" s="12" t="s">
        <v>2802</v>
      </c>
      <c r="K29" s="16" t="s">
        <v>17</v>
      </c>
      <c r="L29" s="65" t="s">
        <v>2806</v>
      </c>
      <c r="M29" s="85">
        <f>M28</f>
        <v>0.3</v>
      </c>
      <c r="N29" s="15">
        <f t="shared" si="22"/>
        <v>0.99</v>
      </c>
      <c r="O29" s="78">
        <f>IF(I29="Safe", M29*H29,0)</f>
        <v>0</v>
      </c>
      <c r="P29" s="78">
        <f t="shared" si="24"/>
        <v>5.9399999999999994E-2</v>
      </c>
      <c r="Q29" s="153">
        <f t="shared" si="25"/>
        <v>6.0000000000000049E-4</v>
      </c>
      <c r="R29" s="572"/>
    </row>
    <row r="30" spans="2:18" s="3" customFormat="1" ht="27.95" customHeight="1">
      <c r="B30" s="236"/>
      <c r="C30" s="241"/>
      <c r="D30" s="17" t="s">
        <v>2764</v>
      </c>
      <c r="E30" s="18" t="s">
        <v>6</v>
      </c>
      <c r="F30" s="19" t="s">
        <v>2766</v>
      </c>
      <c r="G30" s="14" t="s">
        <v>12</v>
      </c>
      <c r="H30" s="15">
        <v>0.8</v>
      </c>
      <c r="I30" s="16" t="s">
        <v>15</v>
      </c>
      <c r="J30" s="12" t="s">
        <v>210</v>
      </c>
      <c r="K30" s="16" t="s">
        <v>2791</v>
      </c>
      <c r="L30" s="65" t="s">
        <v>21</v>
      </c>
      <c r="M30" s="85">
        <v>0.2</v>
      </c>
      <c r="N30" s="15">
        <f t="shared" si="22"/>
        <v>0</v>
      </c>
      <c r="O30" s="78">
        <f t="shared" si="23"/>
        <v>0.16000000000000003</v>
      </c>
      <c r="P30" s="78">
        <f t="shared" si="24"/>
        <v>0</v>
      </c>
      <c r="Q30" s="153">
        <f t="shared" si="25"/>
        <v>0</v>
      </c>
      <c r="R30" s="257"/>
    </row>
    <row r="31" spans="2:18" s="3" customFormat="1" ht="39.950000000000003" customHeight="1">
      <c r="B31" s="236"/>
      <c r="C31" s="241"/>
      <c r="D31" s="20"/>
      <c r="E31" s="21"/>
      <c r="F31" s="31"/>
      <c r="G31" s="14" t="s">
        <v>13</v>
      </c>
      <c r="H31" s="15">
        <v>0.1</v>
      </c>
      <c r="I31" s="16" t="s">
        <v>25</v>
      </c>
      <c r="J31" s="13" t="s">
        <v>2803</v>
      </c>
      <c r="K31" s="16" t="s">
        <v>20</v>
      </c>
      <c r="L31" s="65" t="s">
        <v>2806</v>
      </c>
      <c r="M31" s="85">
        <v>0.2</v>
      </c>
      <c r="N31" s="15">
        <f t="shared" si="22"/>
        <v>0.99</v>
      </c>
      <c r="O31" s="78">
        <f t="shared" si="23"/>
        <v>0</v>
      </c>
      <c r="P31" s="78">
        <f t="shared" si="24"/>
        <v>1.9800000000000005E-2</v>
      </c>
      <c r="Q31" s="153">
        <f t="shared" si="25"/>
        <v>2.0000000000000023E-4</v>
      </c>
      <c r="R31" s="257"/>
    </row>
    <row r="32" spans="2:18" s="3" customFormat="1" ht="27.95" customHeight="1">
      <c r="B32" s="236"/>
      <c r="C32" s="241"/>
      <c r="D32" s="22"/>
      <c r="E32" s="23"/>
      <c r="F32" s="24"/>
      <c r="G32" s="14" t="s">
        <v>14</v>
      </c>
      <c r="H32" s="15">
        <v>0.1</v>
      </c>
      <c r="I32" s="16" t="s">
        <v>15</v>
      </c>
      <c r="J32" s="12" t="s">
        <v>210</v>
      </c>
      <c r="K32" s="16" t="s">
        <v>18</v>
      </c>
      <c r="L32" s="65" t="s">
        <v>21</v>
      </c>
      <c r="M32" s="85">
        <f t="shared" ref="M32:M38" si="26">M31</f>
        <v>0.2</v>
      </c>
      <c r="N32" s="15">
        <f t="shared" si="22"/>
        <v>0</v>
      </c>
      <c r="O32" s="78">
        <f t="shared" si="23"/>
        <v>2.0000000000000004E-2</v>
      </c>
      <c r="P32" s="78">
        <f t="shared" si="24"/>
        <v>0</v>
      </c>
      <c r="Q32" s="153">
        <f t="shared" si="25"/>
        <v>0</v>
      </c>
      <c r="R32" s="257"/>
    </row>
    <row r="33" spans="2:18" s="3" customFormat="1" ht="27.95" customHeight="1">
      <c r="B33" s="236"/>
      <c r="C33" s="241"/>
      <c r="D33" s="17" t="s">
        <v>2765</v>
      </c>
      <c r="E33" s="18" t="s">
        <v>6</v>
      </c>
      <c r="F33" s="19" t="s">
        <v>2767</v>
      </c>
      <c r="G33" s="14" t="s">
        <v>12</v>
      </c>
      <c r="H33" s="15">
        <v>0.8</v>
      </c>
      <c r="I33" s="16" t="s">
        <v>2780</v>
      </c>
      <c r="J33" s="12" t="s">
        <v>2788</v>
      </c>
      <c r="K33" s="16" t="s">
        <v>2791</v>
      </c>
      <c r="L33" s="65" t="s">
        <v>109</v>
      </c>
      <c r="M33" s="85">
        <v>0.2</v>
      </c>
      <c r="N33" s="15">
        <f t="shared" si="22"/>
        <v>0</v>
      </c>
      <c r="O33" s="78">
        <f t="shared" si="23"/>
        <v>0.16000000000000003</v>
      </c>
      <c r="P33" s="78">
        <f t="shared" si="24"/>
        <v>0</v>
      </c>
      <c r="Q33" s="153">
        <f t="shared" si="25"/>
        <v>0</v>
      </c>
      <c r="R33" s="257"/>
    </row>
    <row r="34" spans="2:18" s="3" customFormat="1" ht="39.950000000000003" customHeight="1">
      <c r="B34" s="236"/>
      <c r="C34" s="241"/>
      <c r="D34" s="20"/>
      <c r="E34" s="21"/>
      <c r="F34" s="31"/>
      <c r="G34" s="14" t="s">
        <v>13</v>
      </c>
      <c r="H34" s="15">
        <v>0.1</v>
      </c>
      <c r="I34" s="16" t="s">
        <v>2783</v>
      </c>
      <c r="J34" s="12" t="s">
        <v>2803</v>
      </c>
      <c r="K34" s="16" t="s">
        <v>20</v>
      </c>
      <c r="L34" s="65" t="s">
        <v>2806</v>
      </c>
      <c r="M34" s="85">
        <f t="shared" si="26"/>
        <v>0.2</v>
      </c>
      <c r="N34" s="15">
        <f t="shared" si="22"/>
        <v>0.99</v>
      </c>
      <c r="O34" s="78">
        <f t="shared" si="23"/>
        <v>0</v>
      </c>
      <c r="P34" s="78">
        <f t="shared" si="24"/>
        <v>1.9800000000000005E-2</v>
      </c>
      <c r="Q34" s="153">
        <f t="shared" si="25"/>
        <v>2.0000000000000023E-4</v>
      </c>
      <c r="R34" s="257"/>
    </row>
    <row r="35" spans="2:18" s="3" customFormat="1" ht="27.95" customHeight="1">
      <c r="B35" s="236"/>
      <c r="C35" s="241"/>
      <c r="D35" s="22"/>
      <c r="E35" s="23"/>
      <c r="F35" s="24"/>
      <c r="G35" s="14" t="s">
        <v>14</v>
      </c>
      <c r="H35" s="15">
        <v>0.1</v>
      </c>
      <c r="I35" s="16" t="s">
        <v>19</v>
      </c>
      <c r="J35" s="12" t="s">
        <v>210</v>
      </c>
      <c r="K35" s="16" t="s">
        <v>18</v>
      </c>
      <c r="L35" s="65" t="s">
        <v>21</v>
      </c>
      <c r="M35" s="85">
        <f t="shared" si="26"/>
        <v>0.2</v>
      </c>
      <c r="N35" s="15">
        <f t="shared" si="22"/>
        <v>0</v>
      </c>
      <c r="O35" s="78">
        <f t="shared" si="23"/>
        <v>2.0000000000000004E-2</v>
      </c>
      <c r="P35" s="78">
        <f t="shared" si="24"/>
        <v>0</v>
      </c>
      <c r="Q35" s="153">
        <f t="shared" si="25"/>
        <v>0</v>
      </c>
      <c r="R35" s="257"/>
    </row>
    <row r="36" spans="2:18" s="3" customFormat="1" ht="27.95" customHeight="1">
      <c r="B36" s="236"/>
      <c r="C36" s="241"/>
      <c r="D36" s="17" t="s">
        <v>2768</v>
      </c>
      <c r="E36" s="18" t="s">
        <v>24</v>
      </c>
      <c r="F36" s="19" t="s">
        <v>2769</v>
      </c>
      <c r="G36" s="14" t="s">
        <v>12</v>
      </c>
      <c r="H36" s="15">
        <v>0.8</v>
      </c>
      <c r="I36" s="16" t="s">
        <v>2779</v>
      </c>
      <c r="J36" s="12" t="s">
        <v>2788</v>
      </c>
      <c r="K36" s="16" t="s">
        <v>2791</v>
      </c>
      <c r="L36" s="65" t="s">
        <v>109</v>
      </c>
      <c r="M36" s="85">
        <v>0.2</v>
      </c>
      <c r="N36" s="15">
        <f t="shared" si="22"/>
        <v>0</v>
      </c>
      <c r="O36" s="78">
        <f t="shared" si="23"/>
        <v>0.16000000000000003</v>
      </c>
      <c r="P36" s="78">
        <f t="shared" si="24"/>
        <v>0</v>
      </c>
      <c r="Q36" s="153">
        <f t="shared" si="25"/>
        <v>0</v>
      </c>
      <c r="R36" s="257"/>
    </row>
    <row r="37" spans="2:18" s="3" customFormat="1" ht="39.950000000000003" customHeight="1">
      <c r="B37" s="236"/>
      <c r="C37" s="241"/>
      <c r="D37" s="20"/>
      <c r="E37" s="21"/>
      <c r="F37" s="31"/>
      <c r="G37" s="14" t="s">
        <v>13</v>
      </c>
      <c r="H37" s="15">
        <v>0.1</v>
      </c>
      <c r="I37" s="16" t="s">
        <v>2783</v>
      </c>
      <c r="J37" s="12" t="s">
        <v>2804</v>
      </c>
      <c r="K37" s="16" t="s">
        <v>20</v>
      </c>
      <c r="L37" s="65" t="s">
        <v>2806</v>
      </c>
      <c r="M37" s="85">
        <f t="shared" si="26"/>
        <v>0.2</v>
      </c>
      <c r="N37" s="15">
        <f t="shared" si="22"/>
        <v>0.99</v>
      </c>
      <c r="O37" s="78">
        <f t="shared" si="23"/>
        <v>0</v>
      </c>
      <c r="P37" s="78">
        <f t="shared" si="24"/>
        <v>1.9800000000000005E-2</v>
      </c>
      <c r="Q37" s="153">
        <f t="shared" si="25"/>
        <v>2.0000000000000023E-4</v>
      </c>
      <c r="R37" s="257"/>
    </row>
    <row r="38" spans="2:18" s="3" customFormat="1" ht="27.95" customHeight="1">
      <c r="B38" s="236"/>
      <c r="C38" s="241"/>
      <c r="D38" s="22"/>
      <c r="E38" s="23"/>
      <c r="F38" s="24"/>
      <c r="G38" s="14" t="s">
        <v>14</v>
      </c>
      <c r="H38" s="15">
        <v>0.1</v>
      </c>
      <c r="I38" s="16" t="s">
        <v>2779</v>
      </c>
      <c r="J38" s="12" t="s">
        <v>210</v>
      </c>
      <c r="K38" s="16" t="s">
        <v>18</v>
      </c>
      <c r="L38" s="65" t="s">
        <v>21</v>
      </c>
      <c r="M38" s="85">
        <f t="shared" si="26"/>
        <v>0.2</v>
      </c>
      <c r="N38" s="15">
        <f t="shared" si="22"/>
        <v>0</v>
      </c>
      <c r="O38" s="78">
        <f t="shared" si="23"/>
        <v>2.0000000000000004E-2</v>
      </c>
      <c r="P38" s="78">
        <f t="shared" si="24"/>
        <v>0</v>
      </c>
      <c r="Q38" s="153">
        <f t="shared" si="25"/>
        <v>0</v>
      </c>
      <c r="R38" s="257"/>
    </row>
    <row r="39" spans="2:18" s="3" customFormat="1" ht="27.95" customHeight="1">
      <c r="B39" s="236"/>
      <c r="C39" s="241"/>
      <c r="D39" s="17" t="s">
        <v>2770</v>
      </c>
      <c r="E39" s="18" t="s">
        <v>24</v>
      </c>
      <c r="F39" s="19" t="s">
        <v>2769</v>
      </c>
      <c r="G39" s="14" t="s">
        <v>12</v>
      </c>
      <c r="H39" s="15">
        <v>0.8</v>
      </c>
      <c r="I39" s="16" t="s">
        <v>2779</v>
      </c>
      <c r="J39" s="12" t="s">
        <v>2788</v>
      </c>
      <c r="K39" s="16" t="s">
        <v>2791</v>
      </c>
      <c r="L39" s="65" t="s">
        <v>109</v>
      </c>
      <c r="M39" s="85">
        <v>0.2</v>
      </c>
      <c r="N39" s="15">
        <f t="shared" ref="N39:N80" si="27">IF(K39="Detected", 0.99,0)</f>
        <v>0</v>
      </c>
      <c r="O39" s="78">
        <f t="shared" ref="O39:O68" si="28">IF(I39="Safe", M39*H39,0)</f>
        <v>0.16000000000000003</v>
      </c>
      <c r="P39" s="78">
        <f t="shared" ref="P39:P68" si="29">IF(I39="Dangerous",M39*H39*N39,0)</f>
        <v>0</v>
      </c>
      <c r="Q39" s="153">
        <f t="shared" ref="Q39:Q68" si="30">IF(P39=0,0,M39*H39*(1-N39))</f>
        <v>0</v>
      </c>
      <c r="R39" s="257"/>
    </row>
    <row r="40" spans="2:18" s="3" customFormat="1" ht="39.950000000000003" customHeight="1">
      <c r="B40" s="236"/>
      <c r="C40" s="241"/>
      <c r="D40" s="20"/>
      <c r="E40" s="21"/>
      <c r="F40" s="31"/>
      <c r="G40" s="14" t="s">
        <v>13</v>
      </c>
      <c r="H40" s="15">
        <v>0.1</v>
      </c>
      <c r="I40" s="16" t="s">
        <v>25</v>
      </c>
      <c r="J40" s="12" t="s">
        <v>2802</v>
      </c>
      <c r="K40" s="16" t="s">
        <v>20</v>
      </c>
      <c r="L40" s="65" t="s">
        <v>2806</v>
      </c>
      <c r="M40" s="85">
        <v>0.2</v>
      </c>
      <c r="N40" s="15">
        <f t="shared" si="27"/>
        <v>0.99</v>
      </c>
      <c r="O40" s="78">
        <f t="shared" si="28"/>
        <v>0</v>
      </c>
      <c r="P40" s="78">
        <f t="shared" si="29"/>
        <v>1.9800000000000005E-2</v>
      </c>
      <c r="Q40" s="153">
        <f t="shared" si="30"/>
        <v>2.0000000000000023E-4</v>
      </c>
      <c r="R40" s="257"/>
    </row>
    <row r="41" spans="2:18" s="3" customFormat="1" ht="27.95" customHeight="1">
      <c r="B41" s="236"/>
      <c r="C41" s="241"/>
      <c r="D41" s="22"/>
      <c r="E41" s="23"/>
      <c r="F41" s="24"/>
      <c r="G41" s="14" t="s">
        <v>14</v>
      </c>
      <c r="H41" s="15">
        <v>0.1</v>
      </c>
      <c r="I41" s="16" t="s">
        <v>2779</v>
      </c>
      <c r="J41" s="12" t="s">
        <v>210</v>
      </c>
      <c r="K41" s="16" t="s">
        <v>18</v>
      </c>
      <c r="L41" s="65" t="s">
        <v>21</v>
      </c>
      <c r="M41" s="85">
        <v>0.2</v>
      </c>
      <c r="N41" s="15">
        <f t="shared" si="27"/>
        <v>0</v>
      </c>
      <c r="O41" s="78">
        <f t="shared" si="28"/>
        <v>2.0000000000000004E-2</v>
      </c>
      <c r="P41" s="78">
        <f t="shared" si="29"/>
        <v>0</v>
      </c>
      <c r="Q41" s="153">
        <f t="shared" si="30"/>
        <v>0</v>
      </c>
      <c r="R41" s="257"/>
    </row>
    <row r="42" spans="2:18" s="3" customFormat="1" ht="27.95" customHeight="1">
      <c r="B42" s="236"/>
      <c r="C42" s="241"/>
      <c r="D42" s="17" t="s">
        <v>2771</v>
      </c>
      <c r="E42" s="18" t="s">
        <v>22</v>
      </c>
      <c r="F42" s="19" t="s">
        <v>2772</v>
      </c>
      <c r="G42" s="14" t="s">
        <v>12</v>
      </c>
      <c r="H42" s="15">
        <v>0.4</v>
      </c>
      <c r="I42" s="16" t="s">
        <v>2779</v>
      </c>
      <c r="J42" s="12" t="s">
        <v>210</v>
      </c>
      <c r="K42" s="16" t="s">
        <v>2791</v>
      </c>
      <c r="L42" s="65" t="s">
        <v>109</v>
      </c>
      <c r="M42" s="85">
        <v>2</v>
      </c>
      <c r="N42" s="15">
        <f t="shared" si="27"/>
        <v>0</v>
      </c>
      <c r="O42" s="78">
        <f t="shared" si="28"/>
        <v>0.8</v>
      </c>
      <c r="P42" s="78">
        <f t="shared" si="29"/>
        <v>0</v>
      </c>
      <c r="Q42" s="153">
        <f t="shared" si="30"/>
        <v>0</v>
      </c>
      <c r="R42" s="257"/>
    </row>
    <row r="43" spans="2:18" s="3" customFormat="1" ht="39.950000000000003" customHeight="1">
      <c r="B43" s="236"/>
      <c r="C43" s="241"/>
      <c r="D43" s="20"/>
      <c r="E43" s="21"/>
      <c r="F43" s="31"/>
      <c r="G43" s="14" t="s">
        <v>13</v>
      </c>
      <c r="H43" s="15">
        <v>0.4</v>
      </c>
      <c r="I43" s="16" t="s">
        <v>2782</v>
      </c>
      <c r="J43" s="12" t="s">
        <v>2805</v>
      </c>
      <c r="K43" s="16" t="s">
        <v>20</v>
      </c>
      <c r="L43" s="65" t="s">
        <v>2806</v>
      </c>
      <c r="M43" s="85">
        <v>2</v>
      </c>
      <c r="N43" s="15">
        <f t="shared" si="27"/>
        <v>0.99</v>
      </c>
      <c r="O43" s="78">
        <f t="shared" si="28"/>
        <v>0</v>
      </c>
      <c r="P43" s="78">
        <f t="shared" si="29"/>
        <v>0.79200000000000004</v>
      </c>
      <c r="Q43" s="153">
        <f t="shared" si="30"/>
        <v>8.0000000000000071E-3</v>
      </c>
      <c r="R43" s="257"/>
    </row>
    <row r="44" spans="2:18" s="3" customFormat="1" ht="27.95" customHeight="1">
      <c r="B44" s="236"/>
      <c r="C44" s="241"/>
      <c r="D44" s="22"/>
      <c r="E44" s="23"/>
      <c r="F44" s="24"/>
      <c r="G44" s="14" t="s">
        <v>14</v>
      </c>
      <c r="H44" s="15">
        <v>0.2</v>
      </c>
      <c r="I44" s="16" t="s">
        <v>19</v>
      </c>
      <c r="J44" s="12" t="s">
        <v>2787</v>
      </c>
      <c r="K44" s="16" t="s">
        <v>18</v>
      </c>
      <c r="L44" s="65" t="s">
        <v>21</v>
      </c>
      <c r="M44" s="85">
        <v>2</v>
      </c>
      <c r="N44" s="15">
        <f t="shared" si="27"/>
        <v>0</v>
      </c>
      <c r="O44" s="78">
        <f t="shared" si="28"/>
        <v>0.4</v>
      </c>
      <c r="P44" s="78">
        <f t="shared" si="29"/>
        <v>0</v>
      </c>
      <c r="Q44" s="153">
        <f t="shared" si="30"/>
        <v>0</v>
      </c>
      <c r="R44" s="257"/>
    </row>
    <row r="45" spans="2:18" s="3" customFormat="1" ht="27.95" customHeight="1">
      <c r="B45" s="236"/>
      <c r="C45" s="241"/>
      <c r="D45" s="17" t="s">
        <v>2773</v>
      </c>
      <c r="E45" s="18" t="s">
        <v>2774</v>
      </c>
      <c r="F45" s="19" t="s">
        <v>2775</v>
      </c>
      <c r="G45" s="168" t="s">
        <v>356</v>
      </c>
      <c r="H45" s="164">
        <v>0.25</v>
      </c>
      <c r="I45" s="179" t="s">
        <v>19</v>
      </c>
      <c r="J45" s="12" t="s">
        <v>210</v>
      </c>
      <c r="K45" s="16" t="s">
        <v>2791</v>
      </c>
      <c r="L45" s="12" t="s">
        <v>109</v>
      </c>
      <c r="M45" s="85">
        <v>1</v>
      </c>
      <c r="N45" s="15">
        <f t="shared" si="27"/>
        <v>0</v>
      </c>
      <c r="O45" s="78">
        <f t="shared" si="28"/>
        <v>0.25</v>
      </c>
      <c r="P45" s="78">
        <f t="shared" si="29"/>
        <v>0</v>
      </c>
      <c r="Q45" s="153">
        <f t="shared" si="30"/>
        <v>0</v>
      </c>
      <c r="R45" s="257"/>
    </row>
    <row r="46" spans="2:18" s="3" customFormat="1" ht="39.950000000000003" customHeight="1">
      <c r="B46" s="236"/>
      <c r="C46" s="241"/>
      <c r="D46" s="20"/>
      <c r="E46" s="21"/>
      <c r="F46" s="31"/>
      <c r="G46" s="168" t="s">
        <v>886</v>
      </c>
      <c r="H46" s="164">
        <v>0.25</v>
      </c>
      <c r="I46" s="165" t="s">
        <v>2782</v>
      </c>
      <c r="J46" s="13" t="s">
        <v>2804</v>
      </c>
      <c r="K46" s="16" t="s">
        <v>20</v>
      </c>
      <c r="L46" s="65" t="s">
        <v>2806</v>
      </c>
      <c r="M46" s="85">
        <f>M45</f>
        <v>1</v>
      </c>
      <c r="N46" s="15">
        <f t="shared" si="27"/>
        <v>0.99</v>
      </c>
      <c r="O46" s="78">
        <f t="shared" si="28"/>
        <v>0</v>
      </c>
      <c r="P46" s="78">
        <f t="shared" si="29"/>
        <v>0.2475</v>
      </c>
      <c r="Q46" s="153">
        <f t="shared" si="30"/>
        <v>2.5000000000000022E-3</v>
      </c>
      <c r="R46" s="257"/>
    </row>
    <row r="47" spans="2:18" s="3" customFormat="1" ht="39.950000000000003" customHeight="1">
      <c r="B47" s="236"/>
      <c r="C47" s="241"/>
      <c r="D47" s="20"/>
      <c r="E47" s="21"/>
      <c r="F47" s="31"/>
      <c r="G47" s="168" t="s">
        <v>887</v>
      </c>
      <c r="H47" s="164">
        <v>0.25</v>
      </c>
      <c r="I47" s="165" t="s">
        <v>25</v>
      </c>
      <c r="J47" s="13" t="s">
        <v>2803</v>
      </c>
      <c r="K47" s="16" t="s">
        <v>2793</v>
      </c>
      <c r="L47" s="65" t="s">
        <v>2806</v>
      </c>
      <c r="M47" s="85">
        <f>M46</f>
        <v>1</v>
      </c>
      <c r="N47" s="15">
        <f t="shared" si="27"/>
        <v>0.99</v>
      </c>
      <c r="O47" s="78">
        <f t="shared" si="28"/>
        <v>0</v>
      </c>
      <c r="P47" s="78">
        <f t="shared" si="29"/>
        <v>0.2475</v>
      </c>
      <c r="Q47" s="153">
        <f t="shared" si="30"/>
        <v>2.5000000000000022E-3</v>
      </c>
      <c r="R47" s="257"/>
    </row>
    <row r="48" spans="2:18" s="3" customFormat="1" ht="27.95" customHeight="1">
      <c r="B48" s="236"/>
      <c r="C48" s="241"/>
      <c r="D48" s="22"/>
      <c r="E48" s="23"/>
      <c r="F48" s="24"/>
      <c r="G48" s="168" t="s">
        <v>359</v>
      </c>
      <c r="H48" s="164">
        <v>0.25</v>
      </c>
      <c r="I48" s="165" t="s">
        <v>2784</v>
      </c>
      <c r="J48" s="13" t="s">
        <v>210</v>
      </c>
      <c r="K48" s="16" t="s">
        <v>18</v>
      </c>
      <c r="L48" s="207" t="s">
        <v>109</v>
      </c>
      <c r="M48" s="85">
        <f>M46</f>
        <v>1</v>
      </c>
      <c r="N48" s="15">
        <f t="shared" si="27"/>
        <v>0</v>
      </c>
      <c r="O48" s="78">
        <f t="shared" si="28"/>
        <v>0.25</v>
      </c>
      <c r="P48" s="78">
        <f t="shared" si="29"/>
        <v>0</v>
      </c>
      <c r="Q48" s="153">
        <f t="shared" si="30"/>
        <v>0</v>
      </c>
      <c r="R48" s="257"/>
    </row>
    <row r="49" spans="2:18" s="3" customFormat="1" ht="27.95" customHeight="1">
      <c r="B49" s="236"/>
      <c r="C49" s="212" t="s">
        <v>2785</v>
      </c>
      <c r="D49" s="20" t="s">
        <v>2807</v>
      </c>
      <c r="E49" s="21" t="s">
        <v>6</v>
      </c>
      <c r="F49" s="31" t="s">
        <v>2753</v>
      </c>
      <c r="G49" s="25" t="s">
        <v>12</v>
      </c>
      <c r="H49" s="26">
        <v>0.8</v>
      </c>
      <c r="I49" s="27" t="s">
        <v>19</v>
      </c>
      <c r="J49" s="11" t="s">
        <v>2786</v>
      </c>
      <c r="K49" s="27" t="s">
        <v>2789</v>
      </c>
      <c r="L49" s="64" t="s">
        <v>2794</v>
      </c>
      <c r="M49" s="87">
        <v>0.2</v>
      </c>
      <c r="N49" s="26">
        <f t="shared" si="27"/>
        <v>0</v>
      </c>
      <c r="O49" s="88">
        <f t="shared" si="28"/>
        <v>0.16000000000000003</v>
      </c>
      <c r="P49" s="88">
        <f t="shared" si="29"/>
        <v>0</v>
      </c>
      <c r="Q49" s="152">
        <f t="shared" si="30"/>
        <v>0</v>
      </c>
      <c r="R49" s="257"/>
    </row>
    <row r="50" spans="2:18" s="3" customFormat="1" ht="39.950000000000003" customHeight="1">
      <c r="B50" s="236"/>
      <c r="C50" s="241"/>
      <c r="D50" s="20"/>
      <c r="E50" s="21"/>
      <c r="F50" s="31"/>
      <c r="G50" s="14" t="s">
        <v>13</v>
      </c>
      <c r="H50" s="15">
        <v>0.1</v>
      </c>
      <c r="I50" s="16" t="s">
        <v>25</v>
      </c>
      <c r="J50" s="12" t="s">
        <v>2797</v>
      </c>
      <c r="K50" s="16" t="s">
        <v>2790</v>
      </c>
      <c r="L50" s="65" t="s">
        <v>2806</v>
      </c>
      <c r="M50" s="85">
        <f t="shared" ref="M50:M57" si="31">M49</f>
        <v>0.2</v>
      </c>
      <c r="N50" s="15">
        <f t="shared" si="27"/>
        <v>0.99</v>
      </c>
      <c r="O50" s="78">
        <f t="shared" si="28"/>
        <v>0</v>
      </c>
      <c r="P50" s="78">
        <f t="shared" si="29"/>
        <v>1.9800000000000005E-2</v>
      </c>
      <c r="Q50" s="153">
        <f t="shared" si="30"/>
        <v>2.0000000000000023E-4</v>
      </c>
      <c r="R50" s="257"/>
    </row>
    <row r="51" spans="2:18" s="3" customFormat="1" ht="27.95" customHeight="1">
      <c r="B51" s="236"/>
      <c r="C51" s="241"/>
      <c r="D51" s="22"/>
      <c r="E51" s="23"/>
      <c r="F51" s="24"/>
      <c r="G51" s="14" t="s">
        <v>14</v>
      </c>
      <c r="H51" s="15">
        <v>0.1</v>
      </c>
      <c r="I51" s="16" t="s">
        <v>2777</v>
      </c>
      <c r="J51" s="12" t="s">
        <v>210</v>
      </c>
      <c r="K51" s="16" t="s">
        <v>18</v>
      </c>
      <c r="L51" s="65" t="s">
        <v>21</v>
      </c>
      <c r="M51" s="85">
        <f t="shared" si="31"/>
        <v>0.2</v>
      </c>
      <c r="N51" s="15">
        <f t="shared" si="27"/>
        <v>0</v>
      </c>
      <c r="O51" s="78">
        <f t="shared" si="28"/>
        <v>2.0000000000000004E-2</v>
      </c>
      <c r="P51" s="78">
        <f t="shared" si="29"/>
        <v>0</v>
      </c>
      <c r="Q51" s="153">
        <f t="shared" si="30"/>
        <v>0</v>
      </c>
      <c r="R51" s="194"/>
    </row>
    <row r="52" spans="2:18" s="3" customFormat="1" ht="27.95" customHeight="1">
      <c r="B52" s="236"/>
      <c r="C52" s="241"/>
      <c r="D52" s="17" t="s">
        <v>2808</v>
      </c>
      <c r="E52" s="18" t="s">
        <v>6</v>
      </c>
      <c r="F52" s="19" t="s">
        <v>2753</v>
      </c>
      <c r="G52" s="14" t="s">
        <v>12</v>
      </c>
      <c r="H52" s="15">
        <v>0.8</v>
      </c>
      <c r="I52" s="16" t="s">
        <v>19</v>
      </c>
      <c r="J52" s="12" t="s">
        <v>2787</v>
      </c>
      <c r="K52" s="16" t="s">
        <v>2791</v>
      </c>
      <c r="L52" s="65" t="s">
        <v>109</v>
      </c>
      <c r="M52" s="85">
        <v>0.2</v>
      </c>
      <c r="N52" s="15">
        <f t="shared" si="27"/>
        <v>0</v>
      </c>
      <c r="O52" s="78">
        <f t="shared" si="28"/>
        <v>0.16000000000000003</v>
      </c>
      <c r="P52" s="78">
        <f t="shared" si="29"/>
        <v>0</v>
      </c>
      <c r="Q52" s="153">
        <f t="shared" si="30"/>
        <v>0</v>
      </c>
      <c r="R52" s="257"/>
    </row>
    <row r="53" spans="2:18" s="3" customFormat="1" ht="39.950000000000003" customHeight="1">
      <c r="B53" s="236"/>
      <c r="C53" s="241"/>
      <c r="D53" s="20"/>
      <c r="E53" s="21"/>
      <c r="F53" s="31"/>
      <c r="G53" s="14" t="s">
        <v>13</v>
      </c>
      <c r="H53" s="15">
        <v>0.1</v>
      </c>
      <c r="I53" s="16" t="s">
        <v>2778</v>
      </c>
      <c r="J53" s="12" t="s">
        <v>2796</v>
      </c>
      <c r="K53" s="16" t="s">
        <v>2792</v>
      </c>
      <c r="L53" s="65" t="s">
        <v>2806</v>
      </c>
      <c r="M53" s="85">
        <f t="shared" si="31"/>
        <v>0.2</v>
      </c>
      <c r="N53" s="15">
        <f t="shared" si="27"/>
        <v>0.99</v>
      </c>
      <c r="O53" s="78">
        <f t="shared" si="28"/>
        <v>0</v>
      </c>
      <c r="P53" s="78">
        <f t="shared" si="29"/>
        <v>1.9800000000000005E-2</v>
      </c>
      <c r="Q53" s="153">
        <f t="shared" si="30"/>
        <v>2.0000000000000023E-4</v>
      </c>
      <c r="R53" s="257"/>
    </row>
    <row r="54" spans="2:18" s="3" customFormat="1" ht="27.95" customHeight="1">
      <c r="B54" s="236"/>
      <c r="C54" s="241"/>
      <c r="D54" s="22"/>
      <c r="E54" s="23"/>
      <c r="F54" s="24"/>
      <c r="G54" s="14" t="s">
        <v>14</v>
      </c>
      <c r="H54" s="15">
        <v>0.1</v>
      </c>
      <c r="I54" s="16" t="s">
        <v>2779</v>
      </c>
      <c r="J54" s="12" t="s">
        <v>210</v>
      </c>
      <c r="K54" s="16" t="s">
        <v>18</v>
      </c>
      <c r="L54" s="65" t="s">
        <v>21</v>
      </c>
      <c r="M54" s="85">
        <f t="shared" si="31"/>
        <v>0.2</v>
      </c>
      <c r="N54" s="15">
        <f t="shared" si="27"/>
        <v>0</v>
      </c>
      <c r="O54" s="78">
        <f t="shared" si="28"/>
        <v>2.0000000000000004E-2</v>
      </c>
      <c r="P54" s="78">
        <f t="shared" si="29"/>
        <v>0</v>
      </c>
      <c r="Q54" s="153">
        <f t="shared" si="30"/>
        <v>0</v>
      </c>
      <c r="R54" s="257"/>
    </row>
    <row r="55" spans="2:18" s="3" customFormat="1" ht="27.95" customHeight="1">
      <c r="B55" s="236"/>
      <c r="C55" s="241"/>
      <c r="D55" s="17" t="s">
        <v>2809</v>
      </c>
      <c r="E55" s="18" t="s">
        <v>6</v>
      </c>
      <c r="F55" s="19" t="s">
        <v>2753</v>
      </c>
      <c r="G55" s="14" t="s">
        <v>12</v>
      </c>
      <c r="H55" s="15">
        <v>0.8</v>
      </c>
      <c r="I55" s="16" t="s">
        <v>2780</v>
      </c>
      <c r="J55" s="12" t="s">
        <v>2788</v>
      </c>
      <c r="K55" s="16" t="s">
        <v>18</v>
      </c>
      <c r="L55" s="65" t="s">
        <v>2795</v>
      </c>
      <c r="M55" s="85">
        <v>0.2</v>
      </c>
      <c r="N55" s="15">
        <f t="shared" si="27"/>
        <v>0</v>
      </c>
      <c r="O55" s="78">
        <f t="shared" si="28"/>
        <v>0.16000000000000003</v>
      </c>
      <c r="P55" s="78">
        <f t="shared" si="29"/>
        <v>0</v>
      </c>
      <c r="Q55" s="153">
        <f t="shared" si="30"/>
        <v>0</v>
      </c>
      <c r="R55" s="257"/>
    </row>
    <row r="56" spans="2:18" s="3" customFormat="1" ht="39.950000000000003" customHeight="1">
      <c r="B56" s="236"/>
      <c r="C56" s="241"/>
      <c r="D56" s="20"/>
      <c r="E56" s="21"/>
      <c r="F56" s="31"/>
      <c r="G56" s="14" t="s">
        <v>13</v>
      </c>
      <c r="H56" s="15">
        <v>0.1</v>
      </c>
      <c r="I56" s="16" t="s">
        <v>2781</v>
      </c>
      <c r="J56" s="12" t="s">
        <v>2798</v>
      </c>
      <c r="K56" s="16" t="s">
        <v>2793</v>
      </c>
      <c r="L56" s="65" t="s">
        <v>2806</v>
      </c>
      <c r="M56" s="85">
        <f t="shared" si="31"/>
        <v>0.2</v>
      </c>
      <c r="N56" s="15">
        <f t="shared" si="27"/>
        <v>0.99</v>
      </c>
      <c r="O56" s="78">
        <f t="shared" si="28"/>
        <v>0</v>
      </c>
      <c r="P56" s="78">
        <f t="shared" si="29"/>
        <v>1.9800000000000005E-2</v>
      </c>
      <c r="Q56" s="153">
        <f t="shared" si="30"/>
        <v>2.0000000000000023E-4</v>
      </c>
      <c r="R56" s="257"/>
    </row>
    <row r="57" spans="2:18" s="3" customFormat="1" ht="27.95" customHeight="1">
      <c r="B57" s="236"/>
      <c r="C57" s="241"/>
      <c r="D57" s="22"/>
      <c r="E57" s="23"/>
      <c r="F57" s="24"/>
      <c r="G57" s="14" t="s">
        <v>14</v>
      </c>
      <c r="H57" s="15">
        <v>0.1</v>
      </c>
      <c r="I57" s="16" t="s">
        <v>2779</v>
      </c>
      <c r="J57" s="12" t="s">
        <v>210</v>
      </c>
      <c r="K57" s="16" t="s">
        <v>18</v>
      </c>
      <c r="L57" s="65" t="s">
        <v>21</v>
      </c>
      <c r="M57" s="85">
        <f t="shared" si="31"/>
        <v>0.2</v>
      </c>
      <c r="N57" s="15">
        <f t="shared" si="27"/>
        <v>0</v>
      </c>
      <c r="O57" s="78">
        <f t="shared" si="28"/>
        <v>2.0000000000000004E-2</v>
      </c>
      <c r="P57" s="78">
        <f t="shared" si="29"/>
        <v>0</v>
      </c>
      <c r="Q57" s="153">
        <f t="shared" si="30"/>
        <v>0</v>
      </c>
      <c r="R57" s="257"/>
    </row>
    <row r="58" spans="2:18" s="3" customFormat="1" ht="27.95" customHeight="1">
      <c r="B58" s="236"/>
      <c r="C58" s="241"/>
      <c r="D58" s="17" t="s">
        <v>2810</v>
      </c>
      <c r="E58" s="18" t="s">
        <v>22</v>
      </c>
      <c r="F58" s="19" t="s">
        <v>198</v>
      </c>
      <c r="G58" s="14" t="s">
        <v>12</v>
      </c>
      <c r="H58" s="15">
        <v>0.4</v>
      </c>
      <c r="I58" s="16" t="s">
        <v>15</v>
      </c>
      <c r="J58" s="12" t="s">
        <v>210</v>
      </c>
      <c r="K58" s="16" t="s">
        <v>18</v>
      </c>
      <c r="L58" s="65" t="s">
        <v>21</v>
      </c>
      <c r="M58" s="85">
        <v>2</v>
      </c>
      <c r="N58" s="15">
        <f t="shared" si="27"/>
        <v>0</v>
      </c>
      <c r="O58" s="78">
        <f t="shared" si="28"/>
        <v>0.8</v>
      </c>
      <c r="P58" s="78">
        <f t="shared" si="29"/>
        <v>0</v>
      </c>
      <c r="Q58" s="153">
        <f t="shared" si="30"/>
        <v>0</v>
      </c>
      <c r="R58" s="257"/>
    </row>
    <row r="59" spans="2:18" s="3" customFormat="1" ht="39.950000000000003" customHeight="1">
      <c r="B59" s="236"/>
      <c r="C59" s="241"/>
      <c r="D59" s="20"/>
      <c r="E59" s="21"/>
      <c r="F59" s="31"/>
      <c r="G59" s="14" t="s">
        <v>13</v>
      </c>
      <c r="H59" s="15">
        <v>0.4</v>
      </c>
      <c r="I59" s="16" t="s">
        <v>25</v>
      </c>
      <c r="J59" s="13" t="s">
        <v>2800</v>
      </c>
      <c r="K59" s="16" t="s">
        <v>20</v>
      </c>
      <c r="L59" s="65" t="s">
        <v>2806</v>
      </c>
      <c r="M59" s="85">
        <f t="shared" ref="M59:M63" si="32">M58</f>
        <v>2</v>
      </c>
      <c r="N59" s="15">
        <f t="shared" si="27"/>
        <v>0.99</v>
      </c>
      <c r="O59" s="78">
        <f t="shared" si="28"/>
        <v>0</v>
      </c>
      <c r="P59" s="78">
        <f t="shared" si="29"/>
        <v>0.79200000000000004</v>
      </c>
      <c r="Q59" s="153">
        <f t="shared" si="30"/>
        <v>8.0000000000000071E-3</v>
      </c>
      <c r="R59" s="257"/>
    </row>
    <row r="60" spans="2:18" s="3" customFormat="1" ht="27.95" customHeight="1">
      <c r="B60" s="236"/>
      <c r="C60" s="241"/>
      <c r="D60" s="22"/>
      <c r="E60" s="23"/>
      <c r="F60" s="24"/>
      <c r="G60" s="14" t="s">
        <v>14</v>
      </c>
      <c r="H60" s="15">
        <v>0.2</v>
      </c>
      <c r="I60" s="16" t="s">
        <v>19</v>
      </c>
      <c r="J60" s="12" t="s">
        <v>2788</v>
      </c>
      <c r="K60" s="16" t="s">
        <v>18</v>
      </c>
      <c r="L60" s="65" t="s">
        <v>21</v>
      </c>
      <c r="M60" s="85">
        <f t="shared" si="32"/>
        <v>2</v>
      </c>
      <c r="N60" s="15">
        <f t="shared" si="27"/>
        <v>0</v>
      </c>
      <c r="O60" s="78">
        <f t="shared" si="28"/>
        <v>0.4</v>
      </c>
      <c r="P60" s="78">
        <f t="shared" si="29"/>
        <v>0</v>
      </c>
      <c r="Q60" s="153">
        <f t="shared" si="30"/>
        <v>0</v>
      </c>
      <c r="R60" s="257"/>
    </row>
    <row r="61" spans="2:18" s="3" customFormat="1" ht="27.95" customHeight="1">
      <c r="B61" s="236"/>
      <c r="C61" s="241"/>
      <c r="D61" s="17" t="s">
        <v>2811</v>
      </c>
      <c r="E61" s="18" t="s">
        <v>22</v>
      </c>
      <c r="F61" s="19" t="s">
        <v>2758</v>
      </c>
      <c r="G61" s="14" t="s">
        <v>12</v>
      </c>
      <c r="H61" s="15">
        <v>0.4</v>
      </c>
      <c r="I61" s="16" t="s">
        <v>2779</v>
      </c>
      <c r="J61" s="12" t="s">
        <v>210</v>
      </c>
      <c r="K61" s="16" t="s">
        <v>18</v>
      </c>
      <c r="L61" s="65" t="s">
        <v>21</v>
      </c>
      <c r="M61" s="85">
        <v>2</v>
      </c>
      <c r="N61" s="15">
        <f t="shared" si="27"/>
        <v>0</v>
      </c>
      <c r="O61" s="78">
        <f t="shared" si="28"/>
        <v>0.8</v>
      </c>
      <c r="P61" s="78">
        <f t="shared" si="29"/>
        <v>0</v>
      </c>
      <c r="Q61" s="153">
        <f t="shared" si="30"/>
        <v>0</v>
      </c>
      <c r="R61" s="257"/>
    </row>
    <row r="62" spans="2:18" s="3" customFormat="1" ht="39.950000000000003" customHeight="1">
      <c r="B62" s="236"/>
      <c r="C62" s="241"/>
      <c r="D62" s="20"/>
      <c r="E62" s="21"/>
      <c r="F62" s="31"/>
      <c r="G62" s="14" t="s">
        <v>13</v>
      </c>
      <c r="H62" s="15">
        <v>0.4</v>
      </c>
      <c r="I62" s="16" t="s">
        <v>25</v>
      </c>
      <c r="J62" s="13" t="s">
        <v>2801</v>
      </c>
      <c r="K62" s="16" t="s">
        <v>20</v>
      </c>
      <c r="L62" s="65" t="s">
        <v>2806</v>
      </c>
      <c r="M62" s="85">
        <f t="shared" si="32"/>
        <v>2</v>
      </c>
      <c r="N62" s="15">
        <f t="shared" si="27"/>
        <v>0.99</v>
      </c>
      <c r="O62" s="78">
        <f t="shared" si="28"/>
        <v>0</v>
      </c>
      <c r="P62" s="78">
        <f t="shared" si="29"/>
        <v>0.79200000000000004</v>
      </c>
      <c r="Q62" s="153">
        <f t="shared" si="30"/>
        <v>8.0000000000000071E-3</v>
      </c>
      <c r="R62" s="257"/>
    </row>
    <row r="63" spans="2:18" s="3" customFormat="1" ht="27.95" customHeight="1">
      <c r="B63" s="236"/>
      <c r="C63" s="241"/>
      <c r="D63" s="22"/>
      <c r="E63" s="23"/>
      <c r="F63" s="24"/>
      <c r="G63" s="14" t="s">
        <v>14</v>
      </c>
      <c r="H63" s="15">
        <v>0.2</v>
      </c>
      <c r="I63" s="16" t="s">
        <v>19</v>
      </c>
      <c r="J63" s="12" t="s">
        <v>210</v>
      </c>
      <c r="K63" s="16" t="s">
        <v>18</v>
      </c>
      <c r="L63" s="65" t="s">
        <v>21</v>
      </c>
      <c r="M63" s="85">
        <f t="shared" si="32"/>
        <v>2</v>
      </c>
      <c r="N63" s="15">
        <f t="shared" si="27"/>
        <v>0</v>
      </c>
      <c r="O63" s="78">
        <f t="shared" si="28"/>
        <v>0.4</v>
      </c>
      <c r="P63" s="78">
        <f t="shared" si="29"/>
        <v>0</v>
      </c>
      <c r="Q63" s="153">
        <f t="shared" si="30"/>
        <v>0</v>
      </c>
      <c r="R63" s="257"/>
    </row>
    <row r="64" spans="2:18" s="3" customFormat="1" ht="27.95" customHeight="1">
      <c r="B64" s="236"/>
      <c r="C64" s="241"/>
      <c r="D64" s="17" t="s">
        <v>2812</v>
      </c>
      <c r="E64" s="18" t="s">
        <v>22</v>
      </c>
      <c r="F64" s="19" t="s">
        <v>198</v>
      </c>
      <c r="G64" s="14" t="s">
        <v>12</v>
      </c>
      <c r="H64" s="15">
        <v>0.4</v>
      </c>
      <c r="I64" s="16" t="s">
        <v>2780</v>
      </c>
      <c r="J64" s="12" t="s">
        <v>210</v>
      </c>
      <c r="K64" s="16" t="s">
        <v>18</v>
      </c>
      <c r="L64" s="65" t="s">
        <v>21</v>
      </c>
      <c r="M64" s="85">
        <v>2</v>
      </c>
      <c r="N64" s="15">
        <f t="shared" si="27"/>
        <v>0</v>
      </c>
      <c r="O64" s="78">
        <f t="shared" si="28"/>
        <v>0.8</v>
      </c>
      <c r="P64" s="78">
        <f t="shared" si="29"/>
        <v>0</v>
      </c>
      <c r="Q64" s="153">
        <f t="shared" si="30"/>
        <v>0</v>
      </c>
      <c r="R64" s="257"/>
    </row>
    <row r="65" spans="2:18" s="3" customFormat="1" ht="39.950000000000003" customHeight="1">
      <c r="B65" s="236"/>
      <c r="C65" s="241"/>
      <c r="D65" s="20"/>
      <c r="E65" s="21"/>
      <c r="F65" s="31"/>
      <c r="G65" s="14" t="s">
        <v>13</v>
      </c>
      <c r="H65" s="15">
        <v>0.4</v>
      </c>
      <c r="I65" s="16" t="s">
        <v>2782</v>
      </c>
      <c r="J65" s="13" t="s">
        <v>2801</v>
      </c>
      <c r="K65" s="16" t="s">
        <v>20</v>
      </c>
      <c r="L65" s="65" t="s">
        <v>2806</v>
      </c>
      <c r="M65" s="85">
        <v>2</v>
      </c>
      <c r="N65" s="15">
        <f t="shared" si="27"/>
        <v>0.99</v>
      </c>
      <c r="O65" s="78">
        <f t="shared" si="28"/>
        <v>0</v>
      </c>
      <c r="P65" s="78">
        <f t="shared" si="29"/>
        <v>0.79200000000000004</v>
      </c>
      <c r="Q65" s="153">
        <f t="shared" si="30"/>
        <v>8.0000000000000071E-3</v>
      </c>
      <c r="R65" s="257"/>
    </row>
    <row r="66" spans="2:18" s="3" customFormat="1" ht="27.95" customHeight="1">
      <c r="B66" s="236"/>
      <c r="C66" s="241"/>
      <c r="D66" s="22"/>
      <c r="E66" s="23"/>
      <c r="F66" s="24"/>
      <c r="G66" s="14" t="s">
        <v>14</v>
      </c>
      <c r="H66" s="15">
        <v>0.2</v>
      </c>
      <c r="I66" s="16" t="s">
        <v>19</v>
      </c>
      <c r="J66" s="12" t="s">
        <v>210</v>
      </c>
      <c r="K66" s="16" t="s">
        <v>18</v>
      </c>
      <c r="L66" s="65" t="s">
        <v>21</v>
      </c>
      <c r="M66" s="85">
        <v>2</v>
      </c>
      <c r="N66" s="15">
        <f t="shared" si="27"/>
        <v>0</v>
      </c>
      <c r="O66" s="78">
        <f t="shared" si="28"/>
        <v>0.4</v>
      </c>
      <c r="P66" s="78">
        <f t="shared" si="29"/>
        <v>0</v>
      </c>
      <c r="Q66" s="153">
        <f t="shared" si="30"/>
        <v>0</v>
      </c>
      <c r="R66" s="257"/>
    </row>
    <row r="67" spans="2:18" s="3" customFormat="1" ht="39.950000000000003" customHeight="1">
      <c r="B67" s="236"/>
      <c r="C67" s="241"/>
      <c r="D67" s="17" t="s">
        <v>2813</v>
      </c>
      <c r="E67" s="18" t="s">
        <v>2763</v>
      </c>
      <c r="F67" s="19" t="s">
        <v>2761</v>
      </c>
      <c r="G67" s="159" t="s">
        <v>232</v>
      </c>
      <c r="H67" s="15">
        <v>0.2</v>
      </c>
      <c r="I67" s="16" t="s">
        <v>16</v>
      </c>
      <c r="J67" s="12" t="s">
        <v>2799</v>
      </c>
      <c r="K67" s="16" t="s">
        <v>17</v>
      </c>
      <c r="L67" s="65" t="s">
        <v>2806</v>
      </c>
      <c r="M67" s="85">
        <v>0.3</v>
      </c>
      <c r="N67" s="15">
        <f t="shared" si="27"/>
        <v>0.99</v>
      </c>
      <c r="O67" s="78">
        <f t="shared" si="28"/>
        <v>0</v>
      </c>
      <c r="P67" s="78">
        <f t="shared" si="29"/>
        <v>5.9399999999999994E-2</v>
      </c>
      <c r="Q67" s="153">
        <f t="shared" si="30"/>
        <v>6.0000000000000049E-4</v>
      </c>
      <c r="R67" s="557" t="s">
        <v>2762</v>
      </c>
    </row>
    <row r="68" spans="2:18" s="3" customFormat="1" ht="39.950000000000003" customHeight="1">
      <c r="B68" s="236"/>
      <c r="C68" s="241"/>
      <c r="D68" s="20"/>
      <c r="E68" s="21"/>
      <c r="F68" s="31"/>
      <c r="G68" s="163" t="s">
        <v>233</v>
      </c>
      <c r="H68" s="15">
        <v>0.2</v>
      </c>
      <c r="I68" s="16" t="s">
        <v>16</v>
      </c>
      <c r="J68" s="12" t="s">
        <v>2799</v>
      </c>
      <c r="K68" s="16" t="s">
        <v>17</v>
      </c>
      <c r="L68" s="65" t="s">
        <v>2806</v>
      </c>
      <c r="M68" s="85">
        <f>M67</f>
        <v>0.3</v>
      </c>
      <c r="N68" s="15">
        <f t="shared" si="27"/>
        <v>0.99</v>
      </c>
      <c r="O68" s="78">
        <f t="shared" si="28"/>
        <v>0</v>
      </c>
      <c r="P68" s="78">
        <f t="shared" si="29"/>
        <v>5.9399999999999994E-2</v>
      </c>
      <c r="Q68" s="153">
        <f t="shared" si="30"/>
        <v>6.0000000000000049E-4</v>
      </c>
      <c r="R68" s="571"/>
    </row>
    <row r="69" spans="2:18" s="3" customFormat="1" ht="39.950000000000003" customHeight="1">
      <c r="B69" s="236"/>
      <c r="C69" s="241"/>
      <c r="D69" s="20"/>
      <c r="E69" s="21"/>
      <c r="F69" s="31"/>
      <c r="G69" s="163" t="s">
        <v>230</v>
      </c>
      <c r="H69" s="15">
        <v>0.2</v>
      </c>
      <c r="I69" s="16" t="s">
        <v>25</v>
      </c>
      <c r="J69" s="12" t="s">
        <v>2799</v>
      </c>
      <c r="K69" s="16" t="s">
        <v>28</v>
      </c>
      <c r="L69" s="65" t="s">
        <v>2806</v>
      </c>
      <c r="M69" s="85">
        <f>M68</f>
        <v>0.3</v>
      </c>
      <c r="N69" s="15">
        <f t="shared" si="27"/>
        <v>0.99</v>
      </c>
      <c r="O69" s="78">
        <f>IF(I69="Safe", M69*H69,0)</f>
        <v>0</v>
      </c>
      <c r="P69" s="78">
        <f>IF(I69="Dangerous",M69*H69*N69,0)</f>
        <v>5.9399999999999994E-2</v>
      </c>
      <c r="Q69" s="153">
        <f>IF(P69=0,0,M69*H69*(1-N69))</f>
        <v>6.0000000000000049E-4</v>
      </c>
      <c r="R69" s="571"/>
    </row>
    <row r="70" spans="2:18" s="3" customFormat="1" ht="39.950000000000003" customHeight="1">
      <c r="B70" s="236"/>
      <c r="C70" s="241"/>
      <c r="D70" s="20"/>
      <c r="E70" s="21"/>
      <c r="F70" s="31"/>
      <c r="G70" s="163" t="s">
        <v>231</v>
      </c>
      <c r="H70" s="15">
        <v>0.2</v>
      </c>
      <c r="I70" s="16" t="s">
        <v>25</v>
      </c>
      <c r="J70" s="12" t="s">
        <v>2799</v>
      </c>
      <c r="K70" s="16" t="s">
        <v>17</v>
      </c>
      <c r="L70" s="65" t="s">
        <v>2806</v>
      </c>
      <c r="M70" s="85">
        <f>M69</f>
        <v>0.3</v>
      </c>
      <c r="N70" s="15">
        <f t="shared" si="27"/>
        <v>0.99</v>
      </c>
      <c r="O70" s="78">
        <f t="shared" ref="O70" si="33">IF(I70="Safe", M70*H70,0)</f>
        <v>0</v>
      </c>
      <c r="P70" s="78">
        <f t="shared" ref="P70:P110" si="34">IF(I70="Dangerous",M70*H70*N70,0)</f>
        <v>5.9399999999999994E-2</v>
      </c>
      <c r="Q70" s="153">
        <f t="shared" ref="Q70:Q110" si="35">IF(P70=0,0,M70*H70*(1-N70))</f>
        <v>6.0000000000000049E-4</v>
      </c>
      <c r="R70" s="571"/>
    </row>
    <row r="71" spans="2:18" s="3" customFormat="1" ht="39.950000000000003" customHeight="1">
      <c r="B71" s="236"/>
      <c r="C71" s="241"/>
      <c r="D71" s="22"/>
      <c r="E71" s="23"/>
      <c r="F71" s="24"/>
      <c r="G71" s="168" t="s">
        <v>234</v>
      </c>
      <c r="H71" s="15">
        <v>0.2</v>
      </c>
      <c r="I71" s="16" t="s">
        <v>25</v>
      </c>
      <c r="J71" s="12" t="s">
        <v>2802</v>
      </c>
      <c r="K71" s="16" t="s">
        <v>17</v>
      </c>
      <c r="L71" s="65" t="s">
        <v>2806</v>
      </c>
      <c r="M71" s="85">
        <f>M70</f>
        <v>0.3</v>
      </c>
      <c r="N71" s="15">
        <f t="shared" si="27"/>
        <v>0.99</v>
      </c>
      <c r="O71" s="78">
        <f>IF(I71="Safe", M71*H71,0)</f>
        <v>0</v>
      </c>
      <c r="P71" s="78">
        <f t="shared" si="34"/>
        <v>5.9399999999999994E-2</v>
      </c>
      <c r="Q71" s="153">
        <f t="shared" si="35"/>
        <v>6.0000000000000049E-4</v>
      </c>
      <c r="R71" s="572"/>
    </row>
    <row r="72" spans="2:18" s="3" customFormat="1" ht="27.95" customHeight="1">
      <c r="B72" s="236"/>
      <c r="C72" s="241"/>
      <c r="D72" s="17" t="s">
        <v>2814</v>
      </c>
      <c r="E72" s="18" t="s">
        <v>6</v>
      </c>
      <c r="F72" s="19" t="s">
        <v>2766</v>
      </c>
      <c r="G72" s="14" t="s">
        <v>12</v>
      </c>
      <c r="H72" s="15">
        <v>0.8</v>
      </c>
      <c r="I72" s="16" t="s">
        <v>15</v>
      </c>
      <c r="J72" s="12" t="s">
        <v>210</v>
      </c>
      <c r="K72" s="16" t="s">
        <v>2791</v>
      </c>
      <c r="L72" s="65" t="s">
        <v>21</v>
      </c>
      <c r="M72" s="85">
        <v>0.2</v>
      </c>
      <c r="N72" s="15">
        <f t="shared" si="27"/>
        <v>0</v>
      </c>
      <c r="O72" s="78">
        <f t="shared" ref="O72:O110" si="36">IF(I72="Safe", M72*H72,0)</f>
        <v>0.16000000000000003</v>
      </c>
      <c r="P72" s="78">
        <f t="shared" si="34"/>
        <v>0</v>
      </c>
      <c r="Q72" s="153">
        <f t="shared" si="35"/>
        <v>0</v>
      </c>
      <c r="R72" s="257"/>
    </row>
    <row r="73" spans="2:18" s="3" customFormat="1" ht="39.950000000000003" customHeight="1">
      <c r="B73" s="236"/>
      <c r="C73" s="241"/>
      <c r="D73" s="20"/>
      <c r="E73" s="21"/>
      <c r="F73" s="31"/>
      <c r="G73" s="14" t="s">
        <v>13</v>
      </c>
      <c r="H73" s="15">
        <v>0.1</v>
      </c>
      <c r="I73" s="16" t="s">
        <v>25</v>
      </c>
      <c r="J73" s="13" t="s">
        <v>2803</v>
      </c>
      <c r="K73" s="16" t="s">
        <v>20</v>
      </c>
      <c r="L73" s="65" t="s">
        <v>2806</v>
      </c>
      <c r="M73" s="85">
        <v>0.2</v>
      </c>
      <c r="N73" s="15">
        <f t="shared" si="27"/>
        <v>0.99</v>
      </c>
      <c r="O73" s="78">
        <f t="shared" si="36"/>
        <v>0</v>
      </c>
      <c r="P73" s="78">
        <f t="shared" si="34"/>
        <v>1.9800000000000005E-2</v>
      </c>
      <c r="Q73" s="153">
        <f t="shared" si="35"/>
        <v>2.0000000000000023E-4</v>
      </c>
      <c r="R73" s="257"/>
    </row>
    <row r="74" spans="2:18" s="3" customFormat="1" ht="27.95" customHeight="1">
      <c r="B74" s="236"/>
      <c r="C74" s="241"/>
      <c r="D74" s="22"/>
      <c r="E74" s="23"/>
      <c r="F74" s="24"/>
      <c r="G74" s="14" t="s">
        <v>14</v>
      </c>
      <c r="H74" s="15">
        <v>0.1</v>
      </c>
      <c r="I74" s="16" t="s">
        <v>15</v>
      </c>
      <c r="J74" s="12" t="s">
        <v>210</v>
      </c>
      <c r="K74" s="16" t="s">
        <v>18</v>
      </c>
      <c r="L74" s="65" t="s">
        <v>21</v>
      </c>
      <c r="M74" s="85">
        <f t="shared" ref="M74:M80" si="37">M73</f>
        <v>0.2</v>
      </c>
      <c r="N74" s="15">
        <f t="shared" si="27"/>
        <v>0</v>
      </c>
      <c r="O74" s="78">
        <f t="shared" si="36"/>
        <v>2.0000000000000004E-2</v>
      </c>
      <c r="P74" s="78">
        <f t="shared" si="34"/>
        <v>0</v>
      </c>
      <c r="Q74" s="153">
        <f t="shared" si="35"/>
        <v>0</v>
      </c>
      <c r="R74" s="257"/>
    </row>
    <row r="75" spans="2:18" s="3" customFormat="1" ht="27.95" customHeight="1">
      <c r="B75" s="236"/>
      <c r="C75" s="241"/>
      <c r="D75" s="17" t="s">
        <v>2815</v>
      </c>
      <c r="E75" s="18" t="s">
        <v>6</v>
      </c>
      <c r="F75" s="19" t="s">
        <v>2767</v>
      </c>
      <c r="G75" s="14" t="s">
        <v>12</v>
      </c>
      <c r="H75" s="15">
        <v>0.8</v>
      </c>
      <c r="I75" s="16" t="s">
        <v>2780</v>
      </c>
      <c r="J75" s="12" t="s">
        <v>2788</v>
      </c>
      <c r="K75" s="16" t="s">
        <v>2791</v>
      </c>
      <c r="L75" s="65" t="s">
        <v>109</v>
      </c>
      <c r="M75" s="85">
        <v>0.2</v>
      </c>
      <c r="N75" s="15">
        <f t="shared" si="27"/>
        <v>0</v>
      </c>
      <c r="O75" s="78">
        <f t="shared" si="36"/>
        <v>0.16000000000000003</v>
      </c>
      <c r="P75" s="78">
        <f t="shared" si="34"/>
        <v>0</v>
      </c>
      <c r="Q75" s="153">
        <f t="shared" si="35"/>
        <v>0</v>
      </c>
      <c r="R75" s="257"/>
    </row>
    <row r="76" spans="2:18" s="3" customFormat="1" ht="39.950000000000003" customHeight="1">
      <c r="B76" s="236"/>
      <c r="C76" s="241"/>
      <c r="D76" s="20"/>
      <c r="E76" s="21"/>
      <c r="F76" s="31"/>
      <c r="G76" s="14" t="s">
        <v>13</v>
      </c>
      <c r="H76" s="15">
        <v>0.1</v>
      </c>
      <c r="I76" s="16" t="s">
        <v>2783</v>
      </c>
      <c r="J76" s="12" t="s">
        <v>2803</v>
      </c>
      <c r="K76" s="16" t="s">
        <v>20</v>
      </c>
      <c r="L76" s="65" t="s">
        <v>2806</v>
      </c>
      <c r="M76" s="85">
        <f t="shared" si="37"/>
        <v>0.2</v>
      </c>
      <c r="N76" s="15">
        <f t="shared" si="27"/>
        <v>0.99</v>
      </c>
      <c r="O76" s="78">
        <f t="shared" si="36"/>
        <v>0</v>
      </c>
      <c r="P76" s="78">
        <f t="shared" si="34"/>
        <v>1.9800000000000005E-2</v>
      </c>
      <c r="Q76" s="153">
        <f t="shared" si="35"/>
        <v>2.0000000000000023E-4</v>
      </c>
      <c r="R76" s="257"/>
    </row>
    <row r="77" spans="2:18" s="3" customFormat="1" ht="27.95" customHeight="1">
      <c r="B77" s="236"/>
      <c r="C77" s="241"/>
      <c r="D77" s="22"/>
      <c r="E77" s="23"/>
      <c r="F77" s="24"/>
      <c r="G77" s="14" t="s">
        <v>14</v>
      </c>
      <c r="H77" s="15">
        <v>0.1</v>
      </c>
      <c r="I77" s="16" t="s">
        <v>19</v>
      </c>
      <c r="J77" s="12" t="s">
        <v>210</v>
      </c>
      <c r="K77" s="16" t="s">
        <v>18</v>
      </c>
      <c r="L77" s="65" t="s">
        <v>21</v>
      </c>
      <c r="M77" s="85">
        <f t="shared" si="37"/>
        <v>0.2</v>
      </c>
      <c r="N77" s="15">
        <f t="shared" si="27"/>
        <v>0</v>
      </c>
      <c r="O77" s="78">
        <f t="shared" si="36"/>
        <v>2.0000000000000004E-2</v>
      </c>
      <c r="P77" s="78">
        <f t="shared" si="34"/>
        <v>0</v>
      </c>
      <c r="Q77" s="153">
        <f t="shared" si="35"/>
        <v>0</v>
      </c>
      <c r="R77" s="257"/>
    </row>
    <row r="78" spans="2:18" s="3" customFormat="1" ht="27.95" customHeight="1">
      <c r="B78" s="236"/>
      <c r="C78" s="241"/>
      <c r="D78" s="17" t="s">
        <v>2816</v>
      </c>
      <c r="E78" s="18" t="s">
        <v>24</v>
      </c>
      <c r="F78" s="19" t="s">
        <v>2769</v>
      </c>
      <c r="G78" s="14" t="s">
        <v>12</v>
      </c>
      <c r="H78" s="15">
        <v>0.8</v>
      </c>
      <c r="I78" s="16" t="s">
        <v>2779</v>
      </c>
      <c r="J78" s="12" t="s">
        <v>2788</v>
      </c>
      <c r="K78" s="16" t="s">
        <v>2791</v>
      </c>
      <c r="L78" s="65" t="s">
        <v>109</v>
      </c>
      <c r="M78" s="85">
        <v>0.2</v>
      </c>
      <c r="N78" s="15">
        <f t="shared" si="27"/>
        <v>0</v>
      </c>
      <c r="O78" s="78">
        <f t="shared" si="36"/>
        <v>0.16000000000000003</v>
      </c>
      <c r="P78" s="78">
        <f t="shared" si="34"/>
        <v>0</v>
      </c>
      <c r="Q78" s="153">
        <f t="shared" si="35"/>
        <v>0</v>
      </c>
      <c r="R78" s="257"/>
    </row>
    <row r="79" spans="2:18" s="3" customFormat="1" ht="39.950000000000003" customHeight="1">
      <c r="B79" s="236"/>
      <c r="C79" s="241"/>
      <c r="D79" s="20"/>
      <c r="E79" s="21"/>
      <c r="F79" s="31"/>
      <c r="G79" s="14" t="s">
        <v>13</v>
      </c>
      <c r="H79" s="15">
        <v>0.1</v>
      </c>
      <c r="I79" s="16" t="s">
        <v>2783</v>
      </c>
      <c r="J79" s="12" t="s">
        <v>2804</v>
      </c>
      <c r="K79" s="16" t="s">
        <v>20</v>
      </c>
      <c r="L79" s="65" t="s">
        <v>2806</v>
      </c>
      <c r="M79" s="85">
        <f t="shared" si="37"/>
        <v>0.2</v>
      </c>
      <c r="N79" s="15">
        <f t="shared" si="27"/>
        <v>0.99</v>
      </c>
      <c r="O79" s="78">
        <f t="shared" si="36"/>
        <v>0</v>
      </c>
      <c r="P79" s="78">
        <f t="shared" si="34"/>
        <v>1.9800000000000005E-2</v>
      </c>
      <c r="Q79" s="153">
        <f t="shared" si="35"/>
        <v>2.0000000000000023E-4</v>
      </c>
      <c r="R79" s="257"/>
    </row>
    <row r="80" spans="2:18" s="3" customFormat="1" ht="27.95" customHeight="1">
      <c r="B80" s="236"/>
      <c r="C80" s="241"/>
      <c r="D80" s="22"/>
      <c r="E80" s="23"/>
      <c r="F80" s="24"/>
      <c r="G80" s="14" t="s">
        <v>14</v>
      </c>
      <c r="H80" s="15">
        <v>0.1</v>
      </c>
      <c r="I80" s="16" t="s">
        <v>2779</v>
      </c>
      <c r="J80" s="12" t="s">
        <v>210</v>
      </c>
      <c r="K80" s="16" t="s">
        <v>18</v>
      </c>
      <c r="L80" s="65" t="s">
        <v>21</v>
      </c>
      <c r="M80" s="85">
        <f t="shared" si="37"/>
        <v>0.2</v>
      </c>
      <c r="N80" s="15">
        <f t="shared" si="27"/>
        <v>0</v>
      </c>
      <c r="O80" s="78">
        <f t="shared" si="36"/>
        <v>2.0000000000000004E-2</v>
      </c>
      <c r="P80" s="78">
        <f t="shared" si="34"/>
        <v>0</v>
      </c>
      <c r="Q80" s="153">
        <f t="shared" si="35"/>
        <v>0</v>
      </c>
      <c r="R80" s="257"/>
    </row>
    <row r="81" spans="2:18" s="3" customFormat="1" ht="27.95" customHeight="1">
      <c r="B81" s="236"/>
      <c r="C81" s="241"/>
      <c r="D81" s="17" t="s">
        <v>2817</v>
      </c>
      <c r="E81" s="18" t="s">
        <v>24</v>
      </c>
      <c r="F81" s="19" t="s">
        <v>2769</v>
      </c>
      <c r="G81" s="14" t="s">
        <v>12</v>
      </c>
      <c r="H81" s="15">
        <v>0.8</v>
      </c>
      <c r="I81" s="16" t="s">
        <v>2779</v>
      </c>
      <c r="J81" s="12" t="s">
        <v>2788</v>
      </c>
      <c r="K81" s="16" t="s">
        <v>2791</v>
      </c>
      <c r="L81" s="65" t="s">
        <v>109</v>
      </c>
      <c r="M81" s="85">
        <v>0.2</v>
      </c>
      <c r="N81" s="15">
        <f t="shared" ref="N81:N122" si="38">IF(K81="Detected", 0.99,0)</f>
        <v>0</v>
      </c>
      <c r="O81" s="78">
        <f t="shared" si="36"/>
        <v>0.16000000000000003</v>
      </c>
      <c r="P81" s="78">
        <f t="shared" si="34"/>
        <v>0</v>
      </c>
      <c r="Q81" s="153">
        <f t="shared" si="35"/>
        <v>0</v>
      </c>
      <c r="R81" s="257"/>
    </row>
    <row r="82" spans="2:18" s="3" customFormat="1" ht="39.950000000000003" customHeight="1">
      <c r="B82" s="236"/>
      <c r="C82" s="241"/>
      <c r="D82" s="20"/>
      <c r="E82" s="21"/>
      <c r="F82" s="31"/>
      <c r="G82" s="14" t="s">
        <v>13</v>
      </c>
      <c r="H82" s="15">
        <v>0.1</v>
      </c>
      <c r="I82" s="16" t="s">
        <v>25</v>
      </c>
      <c r="J82" s="12" t="s">
        <v>2802</v>
      </c>
      <c r="K82" s="16" t="s">
        <v>20</v>
      </c>
      <c r="L82" s="65" t="s">
        <v>2806</v>
      </c>
      <c r="M82" s="85">
        <v>0.2</v>
      </c>
      <c r="N82" s="15">
        <f t="shared" si="38"/>
        <v>0.99</v>
      </c>
      <c r="O82" s="78">
        <f t="shared" si="36"/>
        <v>0</v>
      </c>
      <c r="P82" s="78">
        <f t="shared" si="34"/>
        <v>1.9800000000000005E-2</v>
      </c>
      <c r="Q82" s="153">
        <f t="shared" si="35"/>
        <v>2.0000000000000023E-4</v>
      </c>
      <c r="R82" s="257"/>
    </row>
    <row r="83" spans="2:18" s="3" customFormat="1" ht="27.95" customHeight="1">
      <c r="B83" s="236"/>
      <c r="C83" s="241"/>
      <c r="D83" s="22"/>
      <c r="E83" s="23"/>
      <c r="F83" s="24"/>
      <c r="G83" s="14" t="s">
        <v>14</v>
      </c>
      <c r="H83" s="15">
        <v>0.1</v>
      </c>
      <c r="I83" s="16" t="s">
        <v>2779</v>
      </c>
      <c r="J83" s="12" t="s">
        <v>210</v>
      </c>
      <c r="K83" s="16" t="s">
        <v>18</v>
      </c>
      <c r="L83" s="65" t="s">
        <v>21</v>
      </c>
      <c r="M83" s="85">
        <v>0.2</v>
      </c>
      <c r="N83" s="15">
        <f t="shared" si="38"/>
        <v>0</v>
      </c>
      <c r="O83" s="78">
        <f t="shared" si="36"/>
        <v>2.0000000000000004E-2</v>
      </c>
      <c r="P83" s="78">
        <f t="shared" si="34"/>
        <v>0</v>
      </c>
      <c r="Q83" s="153">
        <f t="shared" si="35"/>
        <v>0</v>
      </c>
      <c r="R83" s="257"/>
    </row>
    <row r="84" spans="2:18" s="3" customFormat="1" ht="27.95" customHeight="1">
      <c r="B84" s="236"/>
      <c r="C84" s="241"/>
      <c r="D84" s="17" t="s">
        <v>2818</v>
      </c>
      <c r="E84" s="18" t="s">
        <v>22</v>
      </c>
      <c r="F84" s="19" t="s">
        <v>2772</v>
      </c>
      <c r="G84" s="14" t="s">
        <v>12</v>
      </c>
      <c r="H84" s="15">
        <v>0.4</v>
      </c>
      <c r="I84" s="16" t="s">
        <v>2779</v>
      </c>
      <c r="J84" s="12" t="s">
        <v>210</v>
      </c>
      <c r="K84" s="16" t="s">
        <v>2791</v>
      </c>
      <c r="L84" s="65" t="s">
        <v>109</v>
      </c>
      <c r="M84" s="85">
        <v>2</v>
      </c>
      <c r="N84" s="15">
        <f t="shared" si="38"/>
        <v>0</v>
      </c>
      <c r="O84" s="78">
        <f t="shared" si="36"/>
        <v>0.8</v>
      </c>
      <c r="P84" s="78">
        <f t="shared" si="34"/>
        <v>0</v>
      </c>
      <c r="Q84" s="153">
        <f t="shared" si="35"/>
        <v>0</v>
      </c>
      <c r="R84" s="257"/>
    </row>
    <row r="85" spans="2:18" s="3" customFormat="1" ht="39.950000000000003" customHeight="1">
      <c r="B85" s="236"/>
      <c r="C85" s="241"/>
      <c r="D85" s="20"/>
      <c r="E85" s="21"/>
      <c r="F85" s="31"/>
      <c r="G85" s="14" t="s">
        <v>13</v>
      </c>
      <c r="H85" s="15">
        <v>0.4</v>
      </c>
      <c r="I85" s="16" t="s">
        <v>2782</v>
      </c>
      <c r="J85" s="12" t="s">
        <v>2805</v>
      </c>
      <c r="K85" s="16" t="s">
        <v>20</v>
      </c>
      <c r="L85" s="65" t="s">
        <v>2806</v>
      </c>
      <c r="M85" s="85">
        <v>2</v>
      </c>
      <c r="N85" s="15">
        <f t="shared" si="38"/>
        <v>0.99</v>
      </c>
      <c r="O85" s="78">
        <f t="shared" si="36"/>
        <v>0</v>
      </c>
      <c r="P85" s="78">
        <f t="shared" si="34"/>
        <v>0.79200000000000004</v>
      </c>
      <c r="Q85" s="153">
        <f t="shared" si="35"/>
        <v>8.0000000000000071E-3</v>
      </c>
      <c r="R85" s="257"/>
    </row>
    <row r="86" spans="2:18" s="3" customFormat="1" ht="27.95" customHeight="1">
      <c r="B86" s="236"/>
      <c r="C86" s="241"/>
      <c r="D86" s="22"/>
      <c r="E86" s="23"/>
      <c r="F86" s="24"/>
      <c r="G86" s="14" t="s">
        <v>14</v>
      </c>
      <c r="H86" s="15">
        <v>0.2</v>
      </c>
      <c r="I86" s="16" t="s">
        <v>19</v>
      </c>
      <c r="J86" s="12" t="s">
        <v>2787</v>
      </c>
      <c r="K86" s="16" t="s">
        <v>18</v>
      </c>
      <c r="L86" s="65" t="s">
        <v>21</v>
      </c>
      <c r="M86" s="85">
        <v>2</v>
      </c>
      <c r="N86" s="15">
        <f t="shared" si="38"/>
        <v>0</v>
      </c>
      <c r="O86" s="78">
        <f t="shared" si="36"/>
        <v>0.4</v>
      </c>
      <c r="P86" s="78">
        <f t="shared" si="34"/>
        <v>0</v>
      </c>
      <c r="Q86" s="153">
        <f t="shared" si="35"/>
        <v>0</v>
      </c>
      <c r="R86" s="257"/>
    </row>
    <row r="87" spans="2:18" s="3" customFormat="1" ht="27.95" customHeight="1">
      <c r="B87" s="236"/>
      <c r="C87" s="241"/>
      <c r="D87" s="17" t="s">
        <v>2819</v>
      </c>
      <c r="E87" s="18" t="s">
        <v>2774</v>
      </c>
      <c r="F87" s="19" t="s">
        <v>2775</v>
      </c>
      <c r="G87" s="168" t="s">
        <v>356</v>
      </c>
      <c r="H87" s="164">
        <v>0.25</v>
      </c>
      <c r="I87" s="179" t="s">
        <v>19</v>
      </c>
      <c r="J87" s="12" t="s">
        <v>210</v>
      </c>
      <c r="K87" s="16" t="s">
        <v>2791</v>
      </c>
      <c r="L87" s="12" t="s">
        <v>109</v>
      </c>
      <c r="M87" s="85">
        <v>1</v>
      </c>
      <c r="N87" s="15">
        <f t="shared" si="38"/>
        <v>0</v>
      </c>
      <c r="O87" s="78">
        <f t="shared" si="36"/>
        <v>0.25</v>
      </c>
      <c r="P87" s="78">
        <f t="shared" si="34"/>
        <v>0</v>
      </c>
      <c r="Q87" s="153">
        <f t="shared" si="35"/>
        <v>0</v>
      </c>
      <c r="R87" s="257"/>
    </row>
    <row r="88" spans="2:18" s="3" customFormat="1" ht="39.950000000000003" customHeight="1">
      <c r="B88" s="236"/>
      <c r="C88" s="241"/>
      <c r="D88" s="20"/>
      <c r="E88" s="21"/>
      <c r="F88" s="31"/>
      <c r="G88" s="168" t="s">
        <v>886</v>
      </c>
      <c r="H88" s="164">
        <v>0.25</v>
      </c>
      <c r="I88" s="165" t="s">
        <v>2782</v>
      </c>
      <c r="J88" s="13" t="s">
        <v>2804</v>
      </c>
      <c r="K88" s="16" t="s">
        <v>20</v>
      </c>
      <c r="L88" s="65" t="s">
        <v>2806</v>
      </c>
      <c r="M88" s="85">
        <f>M87</f>
        <v>1</v>
      </c>
      <c r="N88" s="15">
        <f t="shared" si="38"/>
        <v>0.99</v>
      </c>
      <c r="O88" s="78">
        <f t="shared" si="36"/>
        <v>0</v>
      </c>
      <c r="P88" s="78">
        <f t="shared" si="34"/>
        <v>0.2475</v>
      </c>
      <c r="Q88" s="153">
        <f t="shared" si="35"/>
        <v>2.5000000000000022E-3</v>
      </c>
      <c r="R88" s="257"/>
    </row>
    <row r="89" spans="2:18" s="3" customFormat="1" ht="39.950000000000003" customHeight="1">
      <c r="B89" s="236"/>
      <c r="C89" s="241"/>
      <c r="D89" s="20"/>
      <c r="E89" s="21"/>
      <c r="F89" s="31"/>
      <c r="G89" s="168" t="s">
        <v>887</v>
      </c>
      <c r="H89" s="164">
        <v>0.25</v>
      </c>
      <c r="I89" s="165" t="s">
        <v>25</v>
      </c>
      <c r="J89" s="13" t="s">
        <v>2803</v>
      </c>
      <c r="K89" s="16" t="s">
        <v>2793</v>
      </c>
      <c r="L89" s="65" t="s">
        <v>2806</v>
      </c>
      <c r="M89" s="85">
        <f>M88</f>
        <v>1</v>
      </c>
      <c r="N89" s="15">
        <f t="shared" si="38"/>
        <v>0.99</v>
      </c>
      <c r="O89" s="78">
        <f t="shared" si="36"/>
        <v>0</v>
      </c>
      <c r="P89" s="78">
        <f t="shared" si="34"/>
        <v>0.2475</v>
      </c>
      <c r="Q89" s="153">
        <f t="shared" si="35"/>
        <v>2.5000000000000022E-3</v>
      </c>
      <c r="R89" s="257"/>
    </row>
    <row r="90" spans="2:18" s="3" customFormat="1" ht="27.95" customHeight="1">
      <c r="B90" s="236"/>
      <c r="C90" s="241"/>
      <c r="D90" s="22"/>
      <c r="E90" s="23"/>
      <c r="F90" s="24"/>
      <c r="G90" s="168" t="s">
        <v>359</v>
      </c>
      <c r="H90" s="164">
        <v>0.25</v>
      </c>
      <c r="I90" s="165" t="s">
        <v>2784</v>
      </c>
      <c r="J90" s="13" t="s">
        <v>210</v>
      </c>
      <c r="K90" s="16" t="s">
        <v>18</v>
      </c>
      <c r="L90" s="207" t="s">
        <v>109</v>
      </c>
      <c r="M90" s="85">
        <f>M88</f>
        <v>1</v>
      </c>
      <c r="N90" s="15">
        <f t="shared" si="38"/>
        <v>0</v>
      </c>
      <c r="O90" s="78">
        <f t="shared" si="36"/>
        <v>0.25</v>
      </c>
      <c r="P90" s="78">
        <f t="shared" si="34"/>
        <v>0</v>
      </c>
      <c r="Q90" s="153">
        <f t="shared" si="35"/>
        <v>0</v>
      </c>
      <c r="R90" s="257"/>
    </row>
    <row r="91" spans="2:18" s="3" customFormat="1" ht="27.95" customHeight="1">
      <c r="B91" s="236"/>
      <c r="C91" s="218" t="s">
        <v>2820</v>
      </c>
      <c r="D91" s="20" t="s">
        <v>2821</v>
      </c>
      <c r="E91" s="21" t="s">
        <v>6</v>
      </c>
      <c r="F91" s="31" t="s">
        <v>2753</v>
      </c>
      <c r="G91" s="25" t="s">
        <v>12</v>
      </c>
      <c r="H91" s="26">
        <v>0.8</v>
      </c>
      <c r="I91" s="27" t="s">
        <v>19</v>
      </c>
      <c r="J91" s="11" t="s">
        <v>2786</v>
      </c>
      <c r="K91" s="27" t="s">
        <v>2789</v>
      </c>
      <c r="L91" s="64" t="s">
        <v>2794</v>
      </c>
      <c r="M91" s="87">
        <v>0.2</v>
      </c>
      <c r="N91" s="26">
        <f t="shared" si="38"/>
        <v>0</v>
      </c>
      <c r="O91" s="88">
        <f t="shared" si="36"/>
        <v>0.16000000000000003</v>
      </c>
      <c r="P91" s="88">
        <f t="shared" si="34"/>
        <v>0</v>
      </c>
      <c r="Q91" s="152">
        <f t="shared" si="35"/>
        <v>0</v>
      </c>
      <c r="R91" s="257"/>
    </row>
    <row r="92" spans="2:18" s="3" customFormat="1" ht="39.950000000000003" customHeight="1">
      <c r="B92" s="236"/>
      <c r="C92" s="241"/>
      <c r="D92" s="20"/>
      <c r="E92" s="21"/>
      <c r="F92" s="31"/>
      <c r="G92" s="14" t="s">
        <v>13</v>
      </c>
      <c r="H92" s="15">
        <v>0.1</v>
      </c>
      <c r="I92" s="16" t="s">
        <v>25</v>
      </c>
      <c r="J92" s="12" t="s">
        <v>2797</v>
      </c>
      <c r="K92" s="16" t="s">
        <v>2790</v>
      </c>
      <c r="L92" s="65" t="s">
        <v>2806</v>
      </c>
      <c r="M92" s="85">
        <f t="shared" ref="M92:M99" si="39">M91</f>
        <v>0.2</v>
      </c>
      <c r="N92" s="15">
        <f t="shared" si="38"/>
        <v>0.99</v>
      </c>
      <c r="O92" s="78">
        <f t="shared" si="36"/>
        <v>0</v>
      </c>
      <c r="P92" s="78">
        <f t="shared" si="34"/>
        <v>1.9800000000000005E-2</v>
      </c>
      <c r="Q92" s="153">
        <f t="shared" si="35"/>
        <v>2.0000000000000023E-4</v>
      </c>
      <c r="R92" s="257"/>
    </row>
    <row r="93" spans="2:18" s="3" customFormat="1" ht="27.95" customHeight="1">
      <c r="B93" s="236"/>
      <c r="C93" s="241"/>
      <c r="D93" s="22"/>
      <c r="E93" s="23"/>
      <c r="F93" s="24"/>
      <c r="G93" s="14" t="s">
        <v>14</v>
      </c>
      <c r="H93" s="15">
        <v>0.1</v>
      </c>
      <c r="I93" s="16" t="s">
        <v>2777</v>
      </c>
      <c r="J93" s="12" t="s">
        <v>210</v>
      </c>
      <c r="K93" s="16" t="s">
        <v>18</v>
      </c>
      <c r="L93" s="65" t="s">
        <v>21</v>
      </c>
      <c r="M93" s="85">
        <f t="shared" si="39"/>
        <v>0.2</v>
      </c>
      <c r="N93" s="15">
        <f t="shared" si="38"/>
        <v>0</v>
      </c>
      <c r="O93" s="78">
        <f t="shared" si="36"/>
        <v>2.0000000000000004E-2</v>
      </c>
      <c r="P93" s="78">
        <f t="shared" si="34"/>
        <v>0</v>
      </c>
      <c r="Q93" s="153">
        <f t="shared" si="35"/>
        <v>0</v>
      </c>
      <c r="R93" s="194"/>
    </row>
    <row r="94" spans="2:18" s="3" customFormat="1" ht="27.95" customHeight="1">
      <c r="B94" s="236"/>
      <c r="C94" s="241"/>
      <c r="D94" s="17" t="s">
        <v>2822</v>
      </c>
      <c r="E94" s="18" t="s">
        <v>6</v>
      </c>
      <c r="F94" s="19" t="s">
        <v>2753</v>
      </c>
      <c r="G94" s="14" t="s">
        <v>12</v>
      </c>
      <c r="H94" s="15">
        <v>0.8</v>
      </c>
      <c r="I94" s="16" t="s">
        <v>19</v>
      </c>
      <c r="J94" s="12" t="s">
        <v>2787</v>
      </c>
      <c r="K94" s="16" t="s">
        <v>2791</v>
      </c>
      <c r="L94" s="65" t="s">
        <v>109</v>
      </c>
      <c r="M94" s="85">
        <v>0.2</v>
      </c>
      <c r="N94" s="15">
        <f t="shared" si="38"/>
        <v>0</v>
      </c>
      <c r="O94" s="78">
        <f t="shared" si="36"/>
        <v>0.16000000000000003</v>
      </c>
      <c r="P94" s="78">
        <f t="shared" si="34"/>
        <v>0</v>
      </c>
      <c r="Q94" s="153">
        <f t="shared" si="35"/>
        <v>0</v>
      </c>
      <c r="R94" s="257"/>
    </row>
    <row r="95" spans="2:18" s="3" customFormat="1" ht="39.950000000000003" customHeight="1">
      <c r="B95" s="236"/>
      <c r="C95" s="241"/>
      <c r="D95" s="20"/>
      <c r="E95" s="21"/>
      <c r="F95" s="31"/>
      <c r="G95" s="14" t="s">
        <v>13</v>
      </c>
      <c r="H95" s="15">
        <v>0.1</v>
      </c>
      <c r="I95" s="16" t="s">
        <v>2778</v>
      </c>
      <c r="J95" s="12" t="s">
        <v>2796</v>
      </c>
      <c r="K95" s="16" t="s">
        <v>2792</v>
      </c>
      <c r="L95" s="65" t="s">
        <v>2806</v>
      </c>
      <c r="M95" s="85">
        <f t="shared" si="39"/>
        <v>0.2</v>
      </c>
      <c r="N95" s="15">
        <f t="shared" si="38"/>
        <v>0.99</v>
      </c>
      <c r="O95" s="78">
        <f t="shared" si="36"/>
        <v>0</v>
      </c>
      <c r="P95" s="78">
        <f t="shared" si="34"/>
        <v>1.9800000000000005E-2</v>
      </c>
      <c r="Q95" s="153">
        <f t="shared" si="35"/>
        <v>2.0000000000000023E-4</v>
      </c>
      <c r="R95" s="257"/>
    </row>
    <row r="96" spans="2:18" s="3" customFormat="1" ht="27.95" customHeight="1">
      <c r="B96" s="236"/>
      <c r="C96" s="241"/>
      <c r="D96" s="22"/>
      <c r="E96" s="23"/>
      <c r="F96" s="24"/>
      <c r="G96" s="14" t="s">
        <v>14</v>
      </c>
      <c r="H96" s="15">
        <v>0.1</v>
      </c>
      <c r="I96" s="16" t="s">
        <v>2779</v>
      </c>
      <c r="J96" s="12" t="s">
        <v>210</v>
      </c>
      <c r="K96" s="16" t="s">
        <v>18</v>
      </c>
      <c r="L96" s="65" t="s">
        <v>21</v>
      </c>
      <c r="M96" s="85">
        <f t="shared" si="39"/>
        <v>0.2</v>
      </c>
      <c r="N96" s="15">
        <f t="shared" si="38"/>
        <v>0</v>
      </c>
      <c r="O96" s="78">
        <f t="shared" si="36"/>
        <v>2.0000000000000004E-2</v>
      </c>
      <c r="P96" s="78">
        <f t="shared" si="34"/>
        <v>0</v>
      </c>
      <c r="Q96" s="153">
        <f t="shared" si="35"/>
        <v>0</v>
      </c>
      <c r="R96" s="257"/>
    </row>
    <row r="97" spans="2:18" s="3" customFormat="1" ht="27.95" customHeight="1">
      <c r="B97" s="236"/>
      <c r="C97" s="241"/>
      <c r="D97" s="17" t="s">
        <v>2823</v>
      </c>
      <c r="E97" s="18" t="s">
        <v>6</v>
      </c>
      <c r="F97" s="19" t="s">
        <v>2753</v>
      </c>
      <c r="G97" s="14" t="s">
        <v>12</v>
      </c>
      <c r="H97" s="15">
        <v>0.8</v>
      </c>
      <c r="I97" s="16" t="s">
        <v>2780</v>
      </c>
      <c r="J97" s="12" t="s">
        <v>2788</v>
      </c>
      <c r="K97" s="16" t="s">
        <v>18</v>
      </c>
      <c r="L97" s="65" t="s">
        <v>2795</v>
      </c>
      <c r="M97" s="85">
        <v>0.2</v>
      </c>
      <c r="N97" s="15">
        <f t="shared" si="38"/>
        <v>0</v>
      </c>
      <c r="O97" s="78">
        <f t="shared" si="36"/>
        <v>0.16000000000000003</v>
      </c>
      <c r="P97" s="78">
        <f t="shared" si="34"/>
        <v>0</v>
      </c>
      <c r="Q97" s="153">
        <f t="shared" si="35"/>
        <v>0</v>
      </c>
      <c r="R97" s="257"/>
    </row>
    <row r="98" spans="2:18" s="3" customFormat="1" ht="39.950000000000003" customHeight="1">
      <c r="B98" s="236"/>
      <c r="C98" s="241"/>
      <c r="D98" s="20"/>
      <c r="E98" s="21"/>
      <c r="F98" s="31"/>
      <c r="G98" s="14" t="s">
        <v>13</v>
      </c>
      <c r="H98" s="15">
        <v>0.1</v>
      </c>
      <c r="I98" s="16" t="s">
        <v>2781</v>
      </c>
      <c r="J98" s="12" t="s">
        <v>2798</v>
      </c>
      <c r="K98" s="16" t="s">
        <v>2793</v>
      </c>
      <c r="L98" s="65" t="s">
        <v>2806</v>
      </c>
      <c r="M98" s="85">
        <f t="shared" si="39"/>
        <v>0.2</v>
      </c>
      <c r="N98" s="15">
        <f t="shared" si="38"/>
        <v>0.99</v>
      </c>
      <c r="O98" s="78">
        <f t="shared" si="36"/>
        <v>0</v>
      </c>
      <c r="P98" s="78">
        <f t="shared" si="34"/>
        <v>1.9800000000000005E-2</v>
      </c>
      <c r="Q98" s="153">
        <f t="shared" si="35"/>
        <v>2.0000000000000023E-4</v>
      </c>
      <c r="R98" s="257"/>
    </row>
    <row r="99" spans="2:18" s="3" customFormat="1" ht="27.95" customHeight="1">
      <c r="B99" s="236"/>
      <c r="C99" s="241"/>
      <c r="D99" s="22"/>
      <c r="E99" s="23"/>
      <c r="F99" s="24"/>
      <c r="G99" s="14" t="s">
        <v>14</v>
      </c>
      <c r="H99" s="15">
        <v>0.1</v>
      </c>
      <c r="I99" s="16" t="s">
        <v>2779</v>
      </c>
      <c r="J99" s="12" t="s">
        <v>210</v>
      </c>
      <c r="K99" s="16" t="s">
        <v>18</v>
      </c>
      <c r="L99" s="65" t="s">
        <v>21</v>
      </c>
      <c r="M99" s="85">
        <f t="shared" si="39"/>
        <v>0.2</v>
      </c>
      <c r="N99" s="15">
        <f t="shared" si="38"/>
        <v>0</v>
      </c>
      <c r="O99" s="78">
        <f t="shared" si="36"/>
        <v>2.0000000000000004E-2</v>
      </c>
      <c r="P99" s="78">
        <f t="shared" si="34"/>
        <v>0</v>
      </c>
      <c r="Q99" s="153">
        <f t="shared" si="35"/>
        <v>0</v>
      </c>
      <c r="R99" s="257"/>
    </row>
    <row r="100" spans="2:18" s="3" customFormat="1" ht="27.95" customHeight="1">
      <c r="B100" s="236"/>
      <c r="C100" s="241"/>
      <c r="D100" s="17" t="s">
        <v>2824</v>
      </c>
      <c r="E100" s="18" t="s">
        <v>22</v>
      </c>
      <c r="F100" s="19" t="s">
        <v>198</v>
      </c>
      <c r="G100" s="14" t="s">
        <v>12</v>
      </c>
      <c r="H100" s="15">
        <v>0.4</v>
      </c>
      <c r="I100" s="16" t="s">
        <v>15</v>
      </c>
      <c r="J100" s="12" t="s">
        <v>210</v>
      </c>
      <c r="K100" s="16" t="s">
        <v>18</v>
      </c>
      <c r="L100" s="65" t="s">
        <v>21</v>
      </c>
      <c r="M100" s="85">
        <v>2</v>
      </c>
      <c r="N100" s="15">
        <f t="shared" si="38"/>
        <v>0</v>
      </c>
      <c r="O100" s="78">
        <f t="shared" si="36"/>
        <v>0.8</v>
      </c>
      <c r="P100" s="78">
        <f t="shared" si="34"/>
        <v>0</v>
      </c>
      <c r="Q100" s="153">
        <f t="shared" si="35"/>
        <v>0</v>
      </c>
      <c r="R100" s="257"/>
    </row>
    <row r="101" spans="2:18" s="3" customFormat="1" ht="38.25">
      <c r="B101" s="236"/>
      <c r="C101" s="241"/>
      <c r="D101" s="20"/>
      <c r="E101" s="21"/>
      <c r="F101" s="31"/>
      <c r="G101" s="14" t="s">
        <v>13</v>
      </c>
      <c r="H101" s="15">
        <v>0.4</v>
      </c>
      <c r="I101" s="16" t="s">
        <v>25</v>
      </c>
      <c r="J101" s="13" t="s">
        <v>2800</v>
      </c>
      <c r="K101" s="16" t="s">
        <v>20</v>
      </c>
      <c r="L101" s="65" t="s">
        <v>2806</v>
      </c>
      <c r="M101" s="85">
        <f t="shared" ref="M101:M105" si="40">M100</f>
        <v>2</v>
      </c>
      <c r="N101" s="15">
        <f t="shared" si="38"/>
        <v>0.99</v>
      </c>
      <c r="O101" s="78">
        <f t="shared" si="36"/>
        <v>0</v>
      </c>
      <c r="P101" s="78">
        <f t="shared" si="34"/>
        <v>0.79200000000000004</v>
      </c>
      <c r="Q101" s="153">
        <f t="shared" si="35"/>
        <v>8.0000000000000071E-3</v>
      </c>
      <c r="R101" s="257"/>
    </row>
    <row r="102" spans="2:18" s="3" customFormat="1" ht="27.95" customHeight="1">
      <c r="B102" s="236"/>
      <c r="C102" s="241"/>
      <c r="D102" s="22"/>
      <c r="E102" s="23"/>
      <c r="F102" s="24"/>
      <c r="G102" s="14" t="s">
        <v>14</v>
      </c>
      <c r="H102" s="15">
        <v>0.2</v>
      </c>
      <c r="I102" s="16" t="s">
        <v>19</v>
      </c>
      <c r="J102" s="12" t="s">
        <v>2788</v>
      </c>
      <c r="K102" s="16" t="s">
        <v>18</v>
      </c>
      <c r="L102" s="65" t="s">
        <v>21</v>
      </c>
      <c r="M102" s="85">
        <f t="shared" si="40"/>
        <v>2</v>
      </c>
      <c r="N102" s="15">
        <f t="shared" si="38"/>
        <v>0</v>
      </c>
      <c r="O102" s="78">
        <f t="shared" si="36"/>
        <v>0.4</v>
      </c>
      <c r="P102" s="78">
        <f t="shared" si="34"/>
        <v>0</v>
      </c>
      <c r="Q102" s="153">
        <f t="shared" si="35"/>
        <v>0</v>
      </c>
      <c r="R102" s="257"/>
    </row>
    <row r="103" spans="2:18" s="3" customFormat="1" ht="27.95" customHeight="1">
      <c r="B103" s="236"/>
      <c r="C103" s="241"/>
      <c r="D103" s="17" t="s">
        <v>2825</v>
      </c>
      <c r="E103" s="18" t="s">
        <v>22</v>
      </c>
      <c r="F103" s="19" t="s">
        <v>2758</v>
      </c>
      <c r="G103" s="14" t="s">
        <v>12</v>
      </c>
      <c r="H103" s="15">
        <v>0.4</v>
      </c>
      <c r="I103" s="16" t="s">
        <v>2779</v>
      </c>
      <c r="J103" s="12" t="s">
        <v>210</v>
      </c>
      <c r="K103" s="16" t="s">
        <v>18</v>
      </c>
      <c r="L103" s="65" t="s">
        <v>21</v>
      </c>
      <c r="M103" s="85">
        <v>2</v>
      </c>
      <c r="N103" s="15">
        <f t="shared" si="38"/>
        <v>0</v>
      </c>
      <c r="O103" s="78">
        <f t="shared" si="36"/>
        <v>0.8</v>
      </c>
      <c r="P103" s="78">
        <f t="shared" si="34"/>
        <v>0</v>
      </c>
      <c r="Q103" s="153">
        <f t="shared" si="35"/>
        <v>0</v>
      </c>
      <c r="R103" s="257"/>
    </row>
    <row r="104" spans="2:18" s="3" customFormat="1" ht="38.25">
      <c r="B104" s="236"/>
      <c r="C104" s="241"/>
      <c r="D104" s="20"/>
      <c r="E104" s="21"/>
      <c r="F104" s="31"/>
      <c r="G104" s="14" t="s">
        <v>13</v>
      </c>
      <c r="H104" s="15">
        <v>0.4</v>
      </c>
      <c r="I104" s="16" t="s">
        <v>25</v>
      </c>
      <c r="J104" s="13" t="s">
        <v>2801</v>
      </c>
      <c r="K104" s="16" t="s">
        <v>20</v>
      </c>
      <c r="L104" s="65" t="s">
        <v>2806</v>
      </c>
      <c r="M104" s="85">
        <f t="shared" si="40"/>
        <v>2</v>
      </c>
      <c r="N104" s="15">
        <f t="shared" si="38"/>
        <v>0.99</v>
      </c>
      <c r="O104" s="78">
        <f t="shared" si="36"/>
        <v>0</v>
      </c>
      <c r="P104" s="78">
        <f t="shared" si="34"/>
        <v>0.79200000000000004</v>
      </c>
      <c r="Q104" s="153">
        <f t="shared" si="35"/>
        <v>8.0000000000000071E-3</v>
      </c>
      <c r="R104" s="257"/>
    </row>
    <row r="105" spans="2:18" s="3" customFormat="1" ht="27.95" customHeight="1">
      <c r="B105" s="236"/>
      <c r="C105" s="241"/>
      <c r="D105" s="22"/>
      <c r="E105" s="23"/>
      <c r="F105" s="24"/>
      <c r="G105" s="14" t="s">
        <v>14</v>
      </c>
      <c r="H105" s="15">
        <v>0.2</v>
      </c>
      <c r="I105" s="16" t="s">
        <v>19</v>
      </c>
      <c r="J105" s="12" t="s">
        <v>210</v>
      </c>
      <c r="K105" s="16" t="s">
        <v>18</v>
      </c>
      <c r="L105" s="65" t="s">
        <v>21</v>
      </c>
      <c r="M105" s="85">
        <f t="shared" si="40"/>
        <v>2</v>
      </c>
      <c r="N105" s="15">
        <f t="shared" si="38"/>
        <v>0</v>
      </c>
      <c r="O105" s="78">
        <f t="shared" si="36"/>
        <v>0.4</v>
      </c>
      <c r="P105" s="78">
        <f t="shared" si="34"/>
        <v>0</v>
      </c>
      <c r="Q105" s="153">
        <f t="shared" si="35"/>
        <v>0</v>
      </c>
      <c r="R105" s="257"/>
    </row>
    <row r="106" spans="2:18" s="3" customFormat="1" ht="27.95" customHeight="1">
      <c r="B106" s="236"/>
      <c r="C106" s="241"/>
      <c r="D106" s="17" t="s">
        <v>2826</v>
      </c>
      <c r="E106" s="18" t="s">
        <v>22</v>
      </c>
      <c r="F106" s="19" t="s">
        <v>198</v>
      </c>
      <c r="G106" s="14" t="s">
        <v>12</v>
      </c>
      <c r="H106" s="15">
        <v>0.4</v>
      </c>
      <c r="I106" s="16" t="s">
        <v>2780</v>
      </c>
      <c r="J106" s="12" t="s">
        <v>210</v>
      </c>
      <c r="K106" s="16" t="s">
        <v>18</v>
      </c>
      <c r="L106" s="65" t="s">
        <v>21</v>
      </c>
      <c r="M106" s="85">
        <v>2</v>
      </c>
      <c r="N106" s="15">
        <f t="shared" si="38"/>
        <v>0</v>
      </c>
      <c r="O106" s="78">
        <f t="shared" si="36"/>
        <v>0.8</v>
      </c>
      <c r="P106" s="78">
        <f t="shared" si="34"/>
        <v>0</v>
      </c>
      <c r="Q106" s="153">
        <f t="shared" si="35"/>
        <v>0</v>
      </c>
      <c r="R106" s="257"/>
    </row>
    <row r="107" spans="2:18" s="3" customFormat="1" ht="38.25">
      <c r="B107" s="236"/>
      <c r="C107" s="241"/>
      <c r="D107" s="20"/>
      <c r="E107" s="21"/>
      <c r="F107" s="31"/>
      <c r="G107" s="14" t="s">
        <v>13</v>
      </c>
      <c r="H107" s="15">
        <v>0.4</v>
      </c>
      <c r="I107" s="16" t="s">
        <v>2782</v>
      </c>
      <c r="J107" s="13" t="s">
        <v>2801</v>
      </c>
      <c r="K107" s="16" t="s">
        <v>20</v>
      </c>
      <c r="L107" s="65" t="s">
        <v>2806</v>
      </c>
      <c r="M107" s="85">
        <v>2</v>
      </c>
      <c r="N107" s="15">
        <f t="shared" si="38"/>
        <v>0.99</v>
      </c>
      <c r="O107" s="78">
        <f t="shared" si="36"/>
        <v>0</v>
      </c>
      <c r="P107" s="78">
        <f t="shared" si="34"/>
        <v>0.79200000000000004</v>
      </c>
      <c r="Q107" s="153">
        <f t="shared" si="35"/>
        <v>8.0000000000000071E-3</v>
      </c>
      <c r="R107" s="257"/>
    </row>
    <row r="108" spans="2:18" s="3" customFormat="1" ht="27.95" customHeight="1">
      <c r="B108" s="236"/>
      <c r="C108" s="241"/>
      <c r="D108" s="22"/>
      <c r="E108" s="23"/>
      <c r="F108" s="24"/>
      <c r="G108" s="14" t="s">
        <v>14</v>
      </c>
      <c r="H108" s="15">
        <v>0.2</v>
      </c>
      <c r="I108" s="16" t="s">
        <v>19</v>
      </c>
      <c r="J108" s="12" t="s">
        <v>210</v>
      </c>
      <c r="K108" s="16" t="s">
        <v>18</v>
      </c>
      <c r="L108" s="65" t="s">
        <v>21</v>
      </c>
      <c r="M108" s="85">
        <v>2</v>
      </c>
      <c r="N108" s="15">
        <f t="shared" si="38"/>
        <v>0</v>
      </c>
      <c r="O108" s="78">
        <f t="shared" si="36"/>
        <v>0.4</v>
      </c>
      <c r="P108" s="78">
        <f t="shared" si="34"/>
        <v>0</v>
      </c>
      <c r="Q108" s="153">
        <f t="shared" si="35"/>
        <v>0</v>
      </c>
      <c r="R108" s="257"/>
    </row>
    <row r="109" spans="2:18" s="3" customFormat="1" ht="38.25">
      <c r="B109" s="236"/>
      <c r="C109" s="241"/>
      <c r="D109" s="17" t="s">
        <v>2827</v>
      </c>
      <c r="E109" s="18" t="s">
        <v>2763</v>
      </c>
      <c r="F109" s="19" t="s">
        <v>2761</v>
      </c>
      <c r="G109" s="159" t="s">
        <v>232</v>
      </c>
      <c r="H109" s="15">
        <v>0.2</v>
      </c>
      <c r="I109" s="16" t="s">
        <v>16</v>
      </c>
      <c r="J109" s="12" t="s">
        <v>2799</v>
      </c>
      <c r="K109" s="16" t="s">
        <v>17</v>
      </c>
      <c r="L109" s="65" t="s">
        <v>2806</v>
      </c>
      <c r="M109" s="85">
        <v>0.3</v>
      </c>
      <c r="N109" s="15">
        <f t="shared" si="38"/>
        <v>0.99</v>
      </c>
      <c r="O109" s="78">
        <f t="shared" si="36"/>
        <v>0</v>
      </c>
      <c r="P109" s="78">
        <f t="shared" si="34"/>
        <v>5.9399999999999994E-2</v>
      </c>
      <c r="Q109" s="153">
        <f t="shared" si="35"/>
        <v>6.0000000000000049E-4</v>
      </c>
      <c r="R109" s="557" t="s">
        <v>2762</v>
      </c>
    </row>
    <row r="110" spans="2:18" s="3" customFormat="1" ht="38.25">
      <c r="B110" s="236"/>
      <c r="C110" s="241"/>
      <c r="D110" s="20"/>
      <c r="E110" s="21"/>
      <c r="F110" s="31"/>
      <c r="G110" s="163" t="s">
        <v>233</v>
      </c>
      <c r="H110" s="15">
        <v>0.2</v>
      </c>
      <c r="I110" s="16" t="s">
        <v>16</v>
      </c>
      <c r="J110" s="12" t="s">
        <v>2799</v>
      </c>
      <c r="K110" s="16" t="s">
        <v>17</v>
      </c>
      <c r="L110" s="65" t="s">
        <v>2806</v>
      </c>
      <c r="M110" s="85">
        <f>M109</f>
        <v>0.3</v>
      </c>
      <c r="N110" s="15">
        <f t="shared" si="38"/>
        <v>0.99</v>
      </c>
      <c r="O110" s="78">
        <f t="shared" si="36"/>
        <v>0</v>
      </c>
      <c r="P110" s="78">
        <f t="shared" si="34"/>
        <v>5.9399999999999994E-2</v>
      </c>
      <c r="Q110" s="153">
        <f t="shared" si="35"/>
        <v>6.0000000000000049E-4</v>
      </c>
      <c r="R110" s="571"/>
    </row>
    <row r="111" spans="2:18" s="3" customFormat="1" ht="38.25">
      <c r="B111" s="236"/>
      <c r="C111" s="241"/>
      <c r="D111" s="20"/>
      <c r="E111" s="21"/>
      <c r="F111" s="31"/>
      <c r="G111" s="163" t="s">
        <v>230</v>
      </c>
      <c r="H111" s="15">
        <v>0.2</v>
      </c>
      <c r="I111" s="16" t="s">
        <v>25</v>
      </c>
      <c r="J111" s="12" t="s">
        <v>2799</v>
      </c>
      <c r="K111" s="16" t="s">
        <v>28</v>
      </c>
      <c r="L111" s="65" t="s">
        <v>2806</v>
      </c>
      <c r="M111" s="85">
        <f>M110</f>
        <v>0.3</v>
      </c>
      <c r="N111" s="15">
        <f t="shared" si="38"/>
        <v>0.99</v>
      </c>
      <c r="O111" s="78">
        <f>IF(I111="Safe", M111*H111,0)</f>
        <v>0</v>
      </c>
      <c r="P111" s="78">
        <f>IF(I111="Dangerous",M111*H111*N111,0)</f>
        <v>5.9399999999999994E-2</v>
      </c>
      <c r="Q111" s="153">
        <f>IF(P111=0,0,M111*H111*(1-N111))</f>
        <v>6.0000000000000049E-4</v>
      </c>
      <c r="R111" s="571"/>
    </row>
    <row r="112" spans="2:18" s="3" customFormat="1" ht="38.25">
      <c r="B112" s="236"/>
      <c r="C112" s="241"/>
      <c r="D112" s="20"/>
      <c r="E112" s="21"/>
      <c r="F112" s="31"/>
      <c r="G112" s="163" t="s">
        <v>231</v>
      </c>
      <c r="H112" s="15">
        <v>0.2</v>
      </c>
      <c r="I112" s="16" t="s">
        <v>25</v>
      </c>
      <c r="J112" s="12" t="s">
        <v>2799</v>
      </c>
      <c r="K112" s="16" t="s">
        <v>17</v>
      </c>
      <c r="L112" s="65" t="s">
        <v>2806</v>
      </c>
      <c r="M112" s="85">
        <f>M111</f>
        <v>0.3</v>
      </c>
      <c r="N112" s="15">
        <f t="shared" si="38"/>
        <v>0.99</v>
      </c>
      <c r="O112" s="78">
        <f t="shared" ref="O112" si="41">IF(I112="Safe", M112*H112,0)</f>
        <v>0</v>
      </c>
      <c r="P112" s="78">
        <f t="shared" ref="P112:P152" si="42">IF(I112="Dangerous",M112*H112*N112,0)</f>
        <v>5.9399999999999994E-2</v>
      </c>
      <c r="Q112" s="153">
        <f t="shared" ref="Q112:Q152" si="43">IF(P112=0,0,M112*H112*(1-N112))</f>
        <v>6.0000000000000049E-4</v>
      </c>
      <c r="R112" s="571"/>
    </row>
    <row r="113" spans="2:18" s="3" customFormat="1" ht="38.25">
      <c r="B113" s="236"/>
      <c r="C113" s="241"/>
      <c r="D113" s="22"/>
      <c r="E113" s="23"/>
      <c r="F113" s="24"/>
      <c r="G113" s="168" t="s">
        <v>234</v>
      </c>
      <c r="H113" s="15">
        <v>0.2</v>
      </c>
      <c r="I113" s="16" t="s">
        <v>25</v>
      </c>
      <c r="J113" s="12" t="s">
        <v>2802</v>
      </c>
      <c r="K113" s="16" t="s">
        <v>17</v>
      </c>
      <c r="L113" s="65" t="s">
        <v>2806</v>
      </c>
      <c r="M113" s="85">
        <f>M112</f>
        <v>0.3</v>
      </c>
      <c r="N113" s="15">
        <f t="shared" si="38"/>
        <v>0.99</v>
      </c>
      <c r="O113" s="78">
        <f>IF(I113="Safe", M113*H113,0)</f>
        <v>0</v>
      </c>
      <c r="P113" s="78">
        <f t="shared" si="42"/>
        <v>5.9399999999999994E-2</v>
      </c>
      <c r="Q113" s="153">
        <f t="shared" si="43"/>
        <v>6.0000000000000049E-4</v>
      </c>
      <c r="R113" s="572"/>
    </row>
    <row r="114" spans="2:18" s="3" customFormat="1" ht="27.95" customHeight="1">
      <c r="B114" s="236"/>
      <c r="C114" s="241"/>
      <c r="D114" s="17" t="s">
        <v>2828</v>
      </c>
      <c r="E114" s="18" t="s">
        <v>6</v>
      </c>
      <c r="F114" s="19" t="s">
        <v>2766</v>
      </c>
      <c r="G114" s="14" t="s">
        <v>12</v>
      </c>
      <c r="H114" s="15">
        <v>0.8</v>
      </c>
      <c r="I114" s="16" t="s">
        <v>15</v>
      </c>
      <c r="J114" s="12" t="s">
        <v>210</v>
      </c>
      <c r="K114" s="16" t="s">
        <v>2791</v>
      </c>
      <c r="L114" s="65" t="s">
        <v>21</v>
      </c>
      <c r="M114" s="85">
        <v>0.2</v>
      </c>
      <c r="N114" s="15">
        <f t="shared" si="38"/>
        <v>0</v>
      </c>
      <c r="O114" s="78">
        <f t="shared" ref="O114:O152" si="44">IF(I114="Safe", M114*H114,0)</f>
        <v>0.16000000000000003</v>
      </c>
      <c r="P114" s="78">
        <f t="shared" si="42"/>
        <v>0</v>
      </c>
      <c r="Q114" s="153">
        <f t="shared" si="43"/>
        <v>0</v>
      </c>
      <c r="R114" s="257"/>
    </row>
    <row r="115" spans="2:18" s="3" customFormat="1" ht="38.25">
      <c r="B115" s="236"/>
      <c r="C115" s="241"/>
      <c r="D115" s="20"/>
      <c r="E115" s="21"/>
      <c r="F115" s="31"/>
      <c r="G115" s="14" t="s">
        <v>13</v>
      </c>
      <c r="H115" s="15">
        <v>0.1</v>
      </c>
      <c r="I115" s="16" t="s">
        <v>25</v>
      </c>
      <c r="J115" s="13" t="s">
        <v>2803</v>
      </c>
      <c r="K115" s="16" t="s">
        <v>20</v>
      </c>
      <c r="L115" s="65" t="s">
        <v>2806</v>
      </c>
      <c r="M115" s="85">
        <v>0.2</v>
      </c>
      <c r="N115" s="15">
        <f t="shared" si="38"/>
        <v>0.99</v>
      </c>
      <c r="O115" s="78">
        <f t="shared" si="44"/>
        <v>0</v>
      </c>
      <c r="P115" s="78">
        <f t="shared" si="42"/>
        <v>1.9800000000000005E-2</v>
      </c>
      <c r="Q115" s="153">
        <f t="shared" si="43"/>
        <v>2.0000000000000023E-4</v>
      </c>
      <c r="R115" s="257"/>
    </row>
    <row r="116" spans="2:18" s="3" customFormat="1" ht="27.95" customHeight="1">
      <c r="B116" s="236"/>
      <c r="C116" s="241"/>
      <c r="D116" s="22"/>
      <c r="E116" s="23"/>
      <c r="F116" s="24"/>
      <c r="G116" s="14" t="s">
        <v>14</v>
      </c>
      <c r="H116" s="15">
        <v>0.1</v>
      </c>
      <c r="I116" s="16" t="s">
        <v>15</v>
      </c>
      <c r="J116" s="12" t="s">
        <v>210</v>
      </c>
      <c r="K116" s="16" t="s">
        <v>18</v>
      </c>
      <c r="L116" s="65" t="s">
        <v>21</v>
      </c>
      <c r="M116" s="85">
        <f t="shared" ref="M116:M122" si="45">M115</f>
        <v>0.2</v>
      </c>
      <c r="N116" s="15">
        <f t="shared" si="38"/>
        <v>0</v>
      </c>
      <c r="O116" s="78">
        <f t="shared" si="44"/>
        <v>2.0000000000000004E-2</v>
      </c>
      <c r="P116" s="78">
        <f t="shared" si="42"/>
        <v>0</v>
      </c>
      <c r="Q116" s="153">
        <f t="shared" si="43"/>
        <v>0</v>
      </c>
      <c r="R116" s="257"/>
    </row>
    <row r="117" spans="2:18" s="3" customFormat="1" ht="27.95" customHeight="1">
      <c r="B117" s="236"/>
      <c r="C117" s="241"/>
      <c r="D117" s="17" t="s">
        <v>2829</v>
      </c>
      <c r="E117" s="18" t="s">
        <v>6</v>
      </c>
      <c r="F117" s="19" t="s">
        <v>2767</v>
      </c>
      <c r="G117" s="14" t="s">
        <v>12</v>
      </c>
      <c r="H117" s="15">
        <v>0.8</v>
      </c>
      <c r="I117" s="16" t="s">
        <v>2780</v>
      </c>
      <c r="J117" s="12" t="s">
        <v>2788</v>
      </c>
      <c r="K117" s="16" t="s">
        <v>2791</v>
      </c>
      <c r="L117" s="65" t="s">
        <v>109</v>
      </c>
      <c r="M117" s="85">
        <v>0.2</v>
      </c>
      <c r="N117" s="15">
        <f t="shared" si="38"/>
        <v>0</v>
      </c>
      <c r="O117" s="78">
        <f t="shared" si="44"/>
        <v>0.16000000000000003</v>
      </c>
      <c r="P117" s="78">
        <f t="shared" si="42"/>
        <v>0</v>
      </c>
      <c r="Q117" s="153">
        <f t="shared" si="43"/>
        <v>0</v>
      </c>
      <c r="R117" s="257"/>
    </row>
    <row r="118" spans="2:18" s="3" customFormat="1" ht="38.25">
      <c r="B118" s="236"/>
      <c r="C118" s="241"/>
      <c r="D118" s="20"/>
      <c r="E118" s="21"/>
      <c r="F118" s="31"/>
      <c r="G118" s="14" t="s">
        <v>13</v>
      </c>
      <c r="H118" s="15">
        <v>0.1</v>
      </c>
      <c r="I118" s="16" t="s">
        <v>2783</v>
      </c>
      <c r="J118" s="12" t="s">
        <v>2803</v>
      </c>
      <c r="K118" s="16" t="s">
        <v>20</v>
      </c>
      <c r="L118" s="65" t="s">
        <v>2806</v>
      </c>
      <c r="M118" s="85">
        <f t="shared" si="45"/>
        <v>0.2</v>
      </c>
      <c r="N118" s="15">
        <f t="shared" si="38"/>
        <v>0.99</v>
      </c>
      <c r="O118" s="78">
        <f t="shared" si="44"/>
        <v>0</v>
      </c>
      <c r="P118" s="78">
        <f t="shared" si="42"/>
        <v>1.9800000000000005E-2</v>
      </c>
      <c r="Q118" s="153">
        <f t="shared" si="43"/>
        <v>2.0000000000000023E-4</v>
      </c>
      <c r="R118" s="257"/>
    </row>
    <row r="119" spans="2:18" s="3" customFormat="1" ht="27.95" customHeight="1">
      <c r="B119" s="236"/>
      <c r="C119" s="241"/>
      <c r="D119" s="22"/>
      <c r="E119" s="23"/>
      <c r="F119" s="24"/>
      <c r="G119" s="14" t="s">
        <v>14</v>
      </c>
      <c r="H119" s="15">
        <v>0.1</v>
      </c>
      <c r="I119" s="16" t="s">
        <v>19</v>
      </c>
      <c r="J119" s="12" t="s">
        <v>210</v>
      </c>
      <c r="K119" s="16" t="s">
        <v>18</v>
      </c>
      <c r="L119" s="65" t="s">
        <v>21</v>
      </c>
      <c r="M119" s="85">
        <f t="shared" si="45"/>
        <v>0.2</v>
      </c>
      <c r="N119" s="15">
        <f t="shared" si="38"/>
        <v>0</v>
      </c>
      <c r="O119" s="78">
        <f t="shared" si="44"/>
        <v>2.0000000000000004E-2</v>
      </c>
      <c r="P119" s="78">
        <f t="shared" si="42"/>
        <v>0</v>
      </c>
      <c r="Q119" s="153">
        <f t="shared" si="43"/>
        <v>0</v>
      </c>
      <c r="R119" s="257"/>
    </row>
    <row r="120" spans="2:18" s="3" customFormat="1" ht="27.95" customHeight="1">
      <c r="B120" s="236"/>
      <c r="C120" s="241"/>
      <c r="D120" s="17" t="s">
        <v>2830</v>
      </c>
      <c r="E120" s="18" t="s">
        <v>24</v>
      </c>
      <c r="F120" s="19" t="s">
        <v>2769</v>
      </c>
      <c r="G120" s="14" t="s">
        <v>12</v>
      </c>
      <c r="H120" s="15">
        <v>0.8</v>
      </c>
      <c r="I120" s="16" t="s">
        <v>2779</v>
      </c>
      <c r="J120" s="12" t="s">
        <v>2788</v>
      </c>
      <c r="K120" s="16" t="s">
        <v>2791</v>
      </c>
      <c r="L120" s="65" t="s">
        <v>109</v>
      </c>
      <c r="M120" s="85">
        <v>0.2</v>
      </c>
      <c r="N120" s="15">
        <f t="shared" si="38"/>
        <v>0</v>
      </c>
      <c r="O120" s="78">
        <f t="shared" si="44"/>
        <v>0.16000000000000003</v>
      </c>
      <c r="P120" s="78">
        <f t="shared" si="42"/>
        <v>0</v>
      </c>
      <c r="Q120" s="153">
        <f t="shared" si="43"/>
        <v>0</v>
      </c>
      <c r="R120" s="257"/>
    </row>
    <row r="121" spans="2:18" s="3" customFormat="1" ht="38.25">
      <c r="B121" s="236"/>
      <c r="C121" s="241"/>
      <c r="D121" s="20"/>
      <c r="E121" s="21"/>
      <c r="F121" s="31"/>
      <c r="G121" s="14" t="s">
        <v>13</v>
      </c>
      <c r="H121" s="15">
        <v>0.1</v>
      </c>
      <c r="I121" s="16" t="s">
        <v>2783</v>
      </c>
      <c r="J121" s="12" t="s">
        <v>2804</v>
      </c>
      <c r="K121" s="16" t="s">
        <v>20</v>
      </c>
      <c r="L121" s="65" t="s">
        <v>2806</v>
      </c>
      <c r="M121" s="85">
        <f t="shared" si="45"/>
        <v>0.2</v>
      </c>
      <c r="N121" s="15">
        <f t="shared" si="38"/>
        <v>0.99</v>
      </c>
      <c r="O121" s="78">
        <f t="shared" si="44"/>
        <v>0</v>
      </c>
      <c r="P121" s="78">
        <f t="shared" si="42"/>
        <v>1.9800000000000005E-2</v>
      </c>
      <c r="Q121" s="153">
        <f t="shared" si="43"/>
        <v>2.0000000000000023E-4</v>
      </c>
      <c r="R121" s="257"/>
    </row>
    <row r="122" spans="2:18" s="3" customFormat="1" ht="27.95" customHeight="1">
      <c r="B122" s="236"/>
      <c r="C122" s="241"/>
      <c r="D122" s="22"/>
      <c r="E122" s="23"/>
      <c r="F122" s="24"/>
      <c r="G122" s="14" t="s">
        <v>14</v>
      </c>
      <c r="H122" s="15">
        <v>0.1</v>
      </c>
      <c r="I122" s="16" t="s">
        <v>2779</v>
      </c>
      <c r="J122" s="12" t="s">
        <v>210</v>
      </c>
      <c r="K122" s="16" t="s">
        <v>18</v>
      </c>
      <c r="L122" s="65" t="s">
        <v>21</v>
      </c>
      <c r="M122" s="85">
        <f t="shared" si="45"/>
        <v>0.2</v>
      </c>
      <c r="N122" s="15">
        <f t="shared" si="38"/>
        <v>0</v>
      </c>
      <c r="O122" s="78">
        <f t="shared" si="44"/>
        <v>2.0000000000000004E-2</v>
      </c>
      <c r="P122" s="78">
        <f t="shared" si="42"/>
        <v>0</v>
      </c>
      <c r="Q122" s="153">
        <f t="shared" si="43"/>
        <v>0</v>
      </c>
      <c r="R122" s="257"/>
    </row>
    <row r="123" spans="2:18" s="3" customFormat="1" ht="27.95" customHeight="1">
      <c r="B123" s="236"/>
      <c r="C123" s="241"/>
      <c r="D123" s="17" t="s">
        <v>2831</v>
      </c>
      <c r="E123" s="18" t="s">
        <v>24</v>
      </c>
      <c r="F123" s="19" t="s">
        <v>2769</v>
      </c>
      <c r="G123" s="14" t="s">
        <v>12</v>
      </c>
      <c r="H123" s="15">
        <v>0.8</v>
      </c>
      <c r="I123" s="16" t="s">
        <v>2779</v>
      </c>
      <c r="J123" s="12" t="s">
        <v>2788</v>
      </c>
      <c r="K123" s="16" t="s">
        <v>2791</v>
      </c>
      <c r="L123" s="65" t="s">
        <v>109</v>
      </c>
      <c r="M123" s="85">
        <v>0.2</v>
      </c>
      <c r="N123" s="15">
        <f t="shared" ref="N123:N164" si="46">IF(K123="Detected", 0.99,0)</f>
        <v>0</v>
      </c>
      <c r="O123" s="78">
        <f t="shared" si="44"/>
        <v>0.16000000000000003</v>
      </c>
      <c r="P123" s="78">
        <f t="shared" si="42"/>
        <v>0</v>
      </c>
      <c r="Q123" s="153">
        <f t="shared" si="43"/>
        <v>0</v>
      </c>
      <c r="R123" s="257"/>
    </row>
    <row r="124" spans="2:18" s="3" customFormat="1" ht="38.25">
      <c r="B124" s="236"/>
      <c r="C124" s="241"/>
      <c r="D124" s="20"/>
      <c r="E124" s="21"/>
      <c r="F124" s="31"/>
      <c r="G124" s="14" t="s">
        <v>13</v>
      </c>
      <c r="H124" s="15">
        <v>0.1</v>
      </c>
      <c r="I124" s="16" t="s">
        <v>25</v>
      </c>
      <c r="J124" s="12" t="s">
        <v>2802</v>
      </c>
      <c r="K124" s="16" t="s">
        <v>20</v>
      </c>
      <c r="L124" s="65" t="s">
        <v>2806</v>
      </c>
      <c r="M124" s="85">
        <v>0.2</v>
      </c>
      <c r="N124" s="15">
        <f t="shared" si="46"/>
        <v>0.99</v>
      </c>
      <c r="O124" s="78">
        <f t="shared" si="44"/>
        <v>0</v>
      </c>
      <c r="P124" s="78">
        <f t="shared" si="42"/>
        <v>1.9800000000000005E-2</v>
      </c>
      <c r="Q124" s="153">
        <f t="shared" si="43"/>
        <v>2.0000000000000023E-4</v>
      </c>
      <c r="R124" s="257"/>
    </row>
    <row r="125" spans="2:18" s="3" customFormat="1" ht="27.95" customHeight="1">
      <c r="B125" s="236"/>
      <c r="C125" s="241"/>
      <c r="D125" s="22"/>
      <c r="E125" s="23"/>
      <c r="F125" s="24"/>
      <c r="G125" s="14" t="s">
        <v>14</v>
      </c>
      <c r="H125" s="15">
        <v>0.1</v>
      </c>
      <c r="I125" s="16" t="s">
        <v>2779</v>
      </c>
      <c r="J125" s="12" t="s">
        <v>210</v>
      </c>
      <c r="K125" s="16" t="s">
        <v>18</v>
      </c>
      <c r="L125" s="65" t="s">
        <v>21</v>
      </c>
      <c r="M125" s="85">
        <v>0.2</v>
      </c>
      <c r="N125" s="15">
        <f t="shared" si="46"/>
        <v>0</v>
      </c>
      <c r="O125" s="78">
        <f t="shared" si="44"/>
        <v>2.0000000000000004E-2</v>
      </c>
      <c r="P125" s="78">
        <f t="shared" si="42"/>
        <v>0</v>
      </c>
      <c r="Q125" s="153">
        <f t="shared" si="43"/>
        <v>0</v>
      </c>
      <c r="R125" s="257"/>
    </row>
    <row r="126" spans="2:18" s="3" customFormat="1" ht="27.95" customHeight="1">
      <c r="B126" s="236"/>
      <c r="C126" s="241"/>
      <c r="D126" s="17" t="s">
        <v>2832</v>
      </c>
      <c r="E126" s="18" t="s">
        <v>22</v>
      </c>
      <c r="F126" s="19" t="s">
        <v>2772</v>
      </c>
      <c r="G126" s="14" t="s">
        <v>12</v>
      </c>
      <c r="H126" s="15">
        <v>0.4</v>
      </c>
      <c r="I126" s="16" t="s">
        <v>2779</v>
      </c>
      <c r="J126" s="12" t="s">
        <v>210</v>
      </c>
      <c r="K126" s="16" t="s">
        <v>2791</v>
      </c>
      <c r="L126" s="65" t="s">
        <v>109</v>
      </c>
      <c r="M126" s="85">
        <v>2</v>
      </c>
      <c r="N126" s="15">
        <f t="shared" si="46"/>
        <v>0</v>
      </c>
      <c r="O126" s="78">
        <f t="shared" si="44"/>
        <v>0.8</v>
      </c>
      <c r="P126" s="78">
        <f t="shared" si="42"/>
        <v>0</v>
      </c>
      <c r="Q126" s="153">
        <f t="shared" si="43"/>
        <v>0</v>
      </c>
      <c r="R126" s="257"/>
    </row>
    <row r="127" spans="2:18" s="3" customFormat="1" ht="38.25">
      <c r="B127" s="236"/>
      <c r="C127" s="241"/>
      <c r="D127" s="20"/>
      <c r="E127" s="21"/>
      <c r="F127" s="31"/>
      <c r="G127" s="14" t="s">
        <v>13</v>
      </c>
      <c r="H127" s="15">
        <v>0.4</v>
      </c>
      <c r="I127" s="16" t="s">
        <v>2782</v>
      </c>
      <c r="J127" s="12" t="s">
        <v>2805</v>
      </c>
      <c r="K127" s="16" t="s">
        <v>20</v>
      </c>
      <c r="L127" s="65" t="s">
        <v>2806</v>
      </c>
      <c r="M127" s="85">
        <v>2</v>
      </c>
      <c r="N127" s="15">
        <f t="shared" si="46"/>
        <v>0.99</v>
      </c>
      <c r="O127" s="78">
        <f t="shared" si="44"/>
        <v>0</v>
      </c>
      <c r="P127" s="78">
        <f t="shared" si="42"/>
        <v>0.79200000000000004</v>
      </c>
      <c r="Q127" s="153">
        <f t="shared" si="43"/>
        <v>8.0000000000000071E-3</v>
      </c>
      <c r="R127" s="257"/>
    </row>
    <row r="128" spans="2:18" s="3" customFormat="1" ht="27.95" customHeight="1">
      <c r="B128" s="236"/>
      <c r="C128" s="241"/>
      <c r="D128" s="22"/>
      <c r="E128" s="23"/>
      <c r="F128" s="24"/>
      <c r="G128" s="14" t="s">
        <v>14</v>
      </c>
      <c r="H128" s="15">
        <v>0.2</v>
      </c>
      <c r="I128" s="16" t="s">
        <v>19</v>
      </c>
      <c r="J128" s="12" t="s">
        <v>2787</v>
      </c>
      <c r="K128" s="16" t="s">
        <v>18</v>
      </c>
      <c r="L128" s="65" t="s">
        <v>21</v>
      </c>
      <c r="M128" s="85">
        <v>2</v>
      </c>
      <c r="N128" s="15">
        <f t="shared" si="46"/>
        <v>0</v>
      </c>
      <c r="O128" s="78">
        <f t="shared" si="44"/>
        <v>0.4</v>
      </c>
      <c r="P128" s="78">
        <f t="shared" si="42"/>
        <v>0</v>
      </c>
      <c r="Q128" s="153">
        <f t="shared" si="43"/>
        <v>0</v>
      </c>
      <c r="R128" s="257"/>
    </row>
    <row r="129" spans="2:18" s="3" customFormat="1" ht="27.95" customHeight="1">
      <c r="B129" s="236"/>
      <c r="C129" s="241"/>
      <c r="D129" s="17" t="s">
        <v>2833</v>
      </c>
      <c r="E129" s="18" t="s">
        <v>2774</v>
      </c>
      <c r="F129" s="19" t="s">
        <v>2775</v>
      </c>
      <c r="G129" s="168" t="s">
        <v>356</v>
      </c>
      <c r="H129" s="164">
        <v>0.25</v>
      </c>
      <c r="I129" s="179" t="s">
        <v>19</v>
      </c>
      <c r="J129" s="12" t="s">
        <v>210</v>
      </c>
      <c r="K129" s="16" t="s">
        <v>2791</v>
      </c>
      <c r="L129" s="12" t="s">
        <v>109</v>
      </c>
      <c r="M129" s="85">
        <v>1</v>
      </c>
      <c r="N129" s="15">
        <f t="shared" si="46"/>
        <v>0</v>
      </c>
      <c r="O129" s="78">
        <f t="shared" si="44"/>
        <v>0.25</v>
      </c>
      <c r="P129" s="78">
        <f t="shared" si="42"/>
        <v>0</v>
      </c>
      <c r="Q129" s="153">
        <f t="shared" si="43"/>
        <v>0</v>
      </c>
      <c r="R129" s="257"/>
    </row>
    <row r="130" spans="2:18" s="3" customFormat="1" ht="38.25">
      <c r="B130" s="236"/>
      <c r="C130" s="241"/>
      <c r="D130" s="20"/>
      <c r="E130" s="21"/>
      <c r="F130" s="31"/>
      <c r="G130" s="168" t="s">
        <v>886</v>
      </c>
      <c r="H130" s="164">
        <v>0.25</v>
      </c>
      <c r="I130" s="165" t="s">
        <v>2782</v>
      </c>
      <c r="J130" s="13" t="s">
        <v>2804</v>
      </c>
      <c r="K130" s="16" t="s">
        <v>20</v>
      </c>
      <c r="L130" s="65" t="s">
        <v>2806</v>
      </c>
      <c r="M130" s="85">
        <f>M129</f>
        <v>1</v>
      </c>
      <c r="N130" s="15">
        <f t="shared" si="46"/>
        <v>0.99</v>
      </c>
      <c r="O130" s="78">
        <f t="shared" si="44"/>
        <v>0</v>
      </c>
      <c r="P130" s="78">
        <f t="shared" si="42"/>
        <v>0.2475</v>
      </c>
      <c r="Q130" s="153">
        <f t="shared" si="43"/>
        <v>2.5000000000000022E-3</v>
      </c>
      <c r="R130" s="257"/>
    </row>
    <row r="131" spans="2:18" s="3" customFormat="1" ht="38.25">
      <c r="B131" s="236"/>
      <c r="C131" s="241"/>
      <c r="D131" s="20"/>
      <c r="E131" s="21"/>
      <c r="F131" s="31"/>
      <c r="G131" s="168" t="s">
        <v>887</v>
      </c>
      <c r="H131" s="164">
        <v>0.25</v>
      </c>
      <c r="I131" s="165" t="s">
        <v>25</v>
      </c>
      <c r="J131" s="13" t="s">
        <v>2803</v>
      </c>
      <c r="K131" s="16" t="s">
        <v>2793</v>
      </c>
      <c r="L131" s="65" t="s">
        <v>2806</v>
      </c>
      <c r="M131" s="85">
        <f>M130</f>
        <v>1</v>
      </c>
      <c r="N131" s="15">
        <f t="shared" si="46"/>
        <v>0.99</v>
      </c>
      <c r="O131" s="78">
        <f t="shared" si="44"/>
        <v>0</v>
      </c>
      <c r="P131" s="78">
        <f t="shared" si="42"/>
        <v>0.2475</v>
      </c>
      <c r="Q131" s="153">
        <f t="shared" si="43"/>
        <v>2.5000000000000022E-3</v>
      </c>
      <c r="R131" s="257"/>
    </row>
    <row r="132" spans="2:18" s="3" customFormat="1" ht="27.95" customHeight="1">
      <c r="B132" s="236"/>
      <c r="C132" s="241"/>
      <c r="D132" s="22"/>
      <c r="E132" s="23"/>
      <c r="F132" s="24"/>
      <c r="G132" s="168" t="s">
        <v>359</v>
      </c>
      <c r="H132" s="164">
        <v>0.25</v>
      </c>
      <c r="I132" s="165" t="s">
        <v>2784</v>
      </c>
      <c r="J132" s="13" t="s">
        <v>210</v>
      </c>
      <c r="K132" s="16" t="s">
        <v>18</v>
      </c>
      <c r="L132" s="207" t="s">
        <v>109</v>
      </c>
      <c r="M132" s="85">
        <f>M130</f>
        <v>1</v>
      </c>
      <c r="N132" s="15">
        <f t="shared" si="46"/>
        <v>0</v>
      </c>
      <c r="O132" s="78">
        <f t="shared" si="44"/>
        <v>0.25</v>
      </c>
      <c r="P132" s="78">
        <f t="shared" si="42"/>
        <v>0</v>
      </c>
      <c r="Q132" s="153">
        <f t="shared" si="43"/>
        <v>0</v>
      </c>
      <c r="R132" s="257"/>
    </row>
    <row r="133" spans="2:18" s="3" customFormat="1" ht="27.95" customHeight="1">
      <c r="B133" s="236"/>
      <c r="C133" s="218" t="s">
        <v>2834</v>
      </c>
      <c r="D133" s="20" t="s">
        <v>2835</v>
      </c>
      <c r="E133" s="21" t="s">
        <v>6</v>
      </c>
      <c r="F133" s="31" t="s">
        <v>2753</v>
      </c>
      <c r="G133" s="25" t="s">
        <v>12</v>
      </c>
      <c r="H133" s="26">
        <v>0.8</v>
      </c>
      <c r="I133" s="27" t="s">
        <v>19</v>
      </c>
      <c r="J133" s="11" t="s">
        <v>2786</v>
      </c>
      <c r="K133" s="27" t="s">
        <v>2789</v>
      </c>
      <c r="L133" s="64" t="s">
        <v>2794</v>
      </c>
      <c r="M133" s="87">
        <v>0.2</v>
      </c>
      <c r="N133" s="26">
        <f t="shared" si="46"/>
        <v>0</v>
      </c>
      <c r="O133" s="88">
        <f t="shared" si="44"/>
        <v>0.16000000000000003</v>
      </c>
      <c r="P133" s="88">
        <f t="shared" si="42"/>
        <v>0</v>
      </c>
      <c r="Q133" s="152">
        <f t="shared" si="43"/>
        <v>0</v>
      </c>
      <c r="R133" s="257"/>
    </row>
    <row r="134" spans="2:18" s="3" customFormat="1" ht="27.95" customHeight="1">
      <c r="B134" s="236"/>
      <c r="C134" s="241"/>
      <c r="D134" s="20"/>
      <c r="E134" s="21"/>
      <c r="F134" s="31"/>
      <c r="G134" s="14" t="s">
        <v>13</v>
      </c>
      <c r="H134" s="15">
        <v>0.1</v>
      </c>
      <c r="I134" s="16" t="s">
        <v>25</v>
      </c>
      <c r="J134" s="12" t="s">
        <v>2797</v>
      </c>
      <c r="K134" s="16" t="s">
        <v>2790</v>
      </c>
      <c r="L134" s="65" t="s">
        <v>2806</v>
      </c>
      <c r="M134" s="85">
        <f t="shared" ref="M134:M141" si="47">M133</f>
        <v>0.2</v>
      </c>
      <c r="N134" s="15">
        <f t="shared" si="46"/>
        <v>0.99</v>
      </c>
      <c r="O134" s="78">
        <f t="shared" si="44"/>
        <v>0</v>
      </c>
      <c r="P134" s="78">
        <f t="shared" si="42"/>
        <v>1.9800000000000005E-2</v>
      </c>
      <c r="Q134" s="153">
        <f t="shared" si="43"/>
        <v>2.0000000000000023E-4</v>
      </c>
      <c r="R134" s="257"/>
    </row>
    <row r="135" spans="2:18" s="3" customFormat="1" ht="27.95" customHeight="1">
      <c r="B135" s="236"/>
      <c r="C135" s="241"/>
      <c r="D135" s="22"/>
      <c r="E135" s="23"/>
      <c r="F135" s="24"/>
      <c r="G135" s="14" t="s">
        <v>14</v>
      </c>
      <c r="H135" s="15">
        <v>0.1</v>
      </c>
      <c r="I135" s="16" t="s">
        <v>2777</v>
      </c>
      <c r="J135" s="12" t="s">
        <v>210</v>
      </c>
      <c r="K135" s="16" t="s">
        <v>18</v>
      </c>
      <c r="L135" s="65" t="s">
        <v>21</v>
      </c>
      <c r="M135" s="85">
        <f t="shared" si="47"/>
        <v>0.2</v>
      </c>
      <c r="N135" s="15">
        <f t="shared" si="46"/>
        <v>0</v>
      </c>
      <c r="O135" s="78">
        <f t="shared" si="44"/>
        <v>2.0000000000000004E-2</v>
      </c>
      <c r="P135" s="78">
        <f t="shared" si="42"/>
        <v>0</v>
      </c>
      <c r="Q135" s="153">
        <f t="shared" si="43"/>
        <v>0</v>
      </c>
      <c r="R135" s="194"/>
    </row>
    <row r="136" spans="2:18" s="3" customFormat="1" ht="27.95" customHeight="1">
      <c r="B136" s="236"/>
      <c r="C136" s="241"/>
      <c r="D136" s="17" t="s">
        <v>2836</v>
      </c>
      <c r="E136" s="18" t="s">
        <v>6</v>
      </c>
      <c r="F136" s="19" t="s">
        <v>2753</v>
      </c>
      <c r="G136" s="14" t="s">
        <v>12</v>
      </c>
      <c r="H136" s="15">
        <v>0.8</v>
      </c>
      <c r="I136" s="16" t="s">
        <v>19</v>
      </c>
      <c r="J136" s="12" t="s">
        <v>2787</v>
      </c>
      <c r="K136" s="16" t="s">
        <v>2791</v>
      </c>
      <c r="L136" s="65" t="s">
        <v>109</v>
      </c>
      <c r="M136" s="85">
        <v>0.2</v>
      </c>
      <c r="N136" s="15">
        <f t="shared" si="46"/>
        <v>0</v>
      </c>
      <c r="O136" s="78">
        <f t="shared" si="44"/>
        <v>0.16000000000000003</v>
      </c>
      <c r="P136" s="78">
        <f t="shared" si="42"/>
        <v>0</v>
      </c>
      <c r="Q136" s="153">
        <f t="shared" si="43"/>
        <v>0</v>
      </c>
      <c r="R136" s="257"/>
    </row>
    <row r="137" spans="2:18" s="3" customFormat="1" ht="27.95" customHeight="1">
      <c r="B137" s="236"/>
      <c r="C137" s="241"/>
      <c r="D137" s="20"/>
      <c r="E137" s="21"/>
      <c r="F137" s="31"/>
      <c r="G137" s="14" t="s">
        <v>13</v>
      </c>
      <c r="H137" s="15">
        <v>0.1</v>
      </c>
      <c r="I137" s="16" t="s">
        <v>2778</v>
      </c>
      <c r="J137" s="12" t="s">
        <v>2796</v>
      </c>
      <c r="K137" s="16" t="s">
        <v>2792</v>
      </c>
      <c r="L137" s="65" t="s">
        <v>2806</v>
      </c>
      <c r="M137" s="85">
        <f t="shared" si="47"/>
        <v>0.2</v>
      </c>
      <c r="N137" s="15">
        <f t="shared" si="46"/>
        <v>0.99</v>
      </c>
      <c r="O137" s="78">
        <f t="shared" si="44"/>
        <v>0</v>
      </c>
      <c r="P137" s="78">
        <f t="shared" si="42"/>
        <v>1.9800000000000005E-2</v>
      </c>
      <c r="Q137" s="153">
        <f t="shared" si="43"/>
        <v>2.0000000000000023E-4</v>
      </c>
      <c r="R137" s="257"/>
    </row>
    <row r="138" spans="2:18" s="3" customFormat="1" ht="27.95" customHeight="1">
      <c r="B138" s="236"/>
      <c r="C138" s="241"/>
      <c r="D138" s="22"/>
      <c r="E138" s="23"/>
      <c r="F138" s="24"/>
      <c r="G138" s="14" t="s">
        <v>14</v>
      </c>
      <c r="H138" s="15">
        <v>0.1</v>
      </c>
      <c r="I138" s="16" t="s">
        <v>2779</v>
      </c>
      <c r="J138" s="12" t="s">
        <v>210</v>
      </c>
      <c r="K138" s="16" t="s">
        <v>18</v>
      </c>
      <c r="L138" s="65" t="s">
        <v>21</v>
      </c>
      <c r="M138" s="85">
        <f t="shared" si="47"/>
        <v>0.2</v>
      </c>
      <c r="N138" s="15">
        <f t="shared" si="46"/>
        <v>0</v>
      </c>
      <c r="O138" s="78">
        <f t="shared" si="44"/>
        <v>2.0000000000000004E-2</v>
      </c>
      <c r="P138" s="78">
        <f t="shared" si="42"/>
        <v>0</v>
      </c>
      <c r="Q138" s="153">
        <f t="shared" si="43"/>
        <v>0</v>
      </c>
      <c r="R138" s="257"/>
    </row>
    <row r="139" spans="2:18" s="3" customFormat="1" ht="27.95" customHeight="1">
      <c r="B139" s="236"/>
      <c r="C139" s="241"/>
      <c r="D139" s="17" t="s">
        <v>2837</v>
      </c>
      <c r="E139" s="18" t="s">
        <v>6</v>
      </c>
      <c r="F139" s="19" t="s">
        <v>2753</v>
      </c>
      <c r="G139" s="14" t="s">
        <v>12</v>
      </c>
      <c r="H139" s="15">
        <v>0.8</v>
      </c>
      <c r="I139" s="16" t="s">
        <v>2780</v>
      </c>
      <c r="J139" s="12" t="s">
        <v>2788</v>
      </c>
      <c r="K139" s="16" t="s">
        <v>18</v>
      </c>
      <c r="L139" s="65" t="s">
        <v>2795</v>
      </c>
      <c r="M139" s="85">
        <v>0.2</v>
      </c>
      <c r="N139" s="15">
        <f t="shared" si="46"/>
        <v>0</v>
      </c>
      <c r="O139" s="78">
        <f t="shared" si="44"/>
        <v>0.16000000000000003</v>
      </c>
      <c r="P139" s="78">
        <f t="shared" si="42"/>
        <v>0</v>
      </c>
      <c r="Q139" s="153">
        <f t="shared" si="43"/>
        <v>0</v>
      </c>
      <c r="R139" s="257"/>
    </row>
    <row r="140" spans="2:18" s="3" customFormat="1" ht="27.95" customHeight="1">
      <c r="B140" s="236"/>
      <c r="C140" s="241"/>
      <c r="D140" s="20"/>
      <c r="E140" s="21"/>
      <c r="F140" s="31"/>
      <c r="G140" s="14" t="s">
        <v>13</v>
      </c>
      <c r="H140" s="15">
        <v>0.1</v>
      </c>
      <c r="I140" s="16" t="s">
        <v>2781</v>
      </c>
      <c r="J140" s="12" t="s">
        <v>2798</v>
      </c>
      <c r="K140" s="16" t="s">
        <v>2793</v>
      </c>
      <c r="L140" s="65" t="s">
        <v>2806</v>
      </c>
      <c r="M140" s="85">
        <f t="shared" si="47"/>
        <v>0.2</v>
      </c>
      <c r="N140" s="15">
        <f t="shared" si="46"/>
        <v>0.99</v>
      </c>
      <c r="O140" s="78">
        <f t="shared" si="44"/>
        <v>0</v>
      </c>
      <c r="P140" s="78">
        <f t="shared" si="42"/>
        <v>1.9800000000000005E-2</v>
      </c>
      <c r="Q140" s="153">
        <f t="shared" si="43"/>
        <v>2.0000000000000023E-4</v>
      </c>
      <c r="R140" s="257"/>
    </row>
    <row r="141" spans="2:18" s="3" customFormat="1" ht="27.95" customHeight="1">
      <c r="B141" s="236"/>
      <c r="C141" s="241"/>
      <c r="D141" s="22"/>
      <c r="E141" s="23"/>
      <c r="F141" s="24"/>
      <c r="G141" s="14" t="s">
        <v>14</v>
      </c>
      <c r="H141" s="15">
        <v>0.1</v>
      </c>
      <c r="I141" s="16" t="s">
        <v>2779</v>
      </c>
      <c r="J141" s="12" t="s">
        <v>210</v>
      </c>
      <c r="K141" s="16" t="s">
        <v>18</v>
      </c>
      <c r="L141" s="65" t="s">
        <v>21</v>
      </c>
      <c r="M141" s="85">
        <f t="shared" si="47"/>
        <v>0.2</v>
      </c>
      <c r="N141" s="15">
        <f t="shared" si="46"/>
        <v>0</v>
      </c>
      <c r="O141" s="78">
        <f t="shared" si="44"/>
        <v>2.0000000000000004E-2</v>
      </c>
      <c r="P141" s="78">
        <f t="shared" si="42"/>
        <v>0</v>
      </c>
      <c r="Q141" s="153">
        <f t="shared" si="43"/>
        <v>0</v>
      </c>
      <c r="R141" s="257"/>
    </row>
    <row r="142" spans="2:18" s="3" customFormat="1" ht="27.95" customHeight="1">
      <c r="B142" s="236"/>
      <c r="C142" s="241"/>
      <c r="D142" s="17" t="s">
        <v>2838</v>
      </c>
      <c r="E142" s="18" t="s">
        <v>22</v>
      </c>
      <c r="F142" s="19" t="s">
        <v>198</v>
      </c>
      <c r="G142" s="14" t="s">
        <v>12</v>
      </c>
      <c r="H142" s="15">
        <v>0.4</v>
      </c>
      <c r="I142" s="16" t="s">
        <v>15</v>
      </c>
      <c r="J142" s="12" t="s">
        <v>210</v>
      </c>
      <c r="K142" s="16" t="s">
        <v>18</v>
      </c>
      <c r="L142" s="65" t="s">
        <v>21</v>
      </c>
      <c r="M142" s="85">
        <v>2</v>
      </c>
      <c r="N142" s="15">
        <f t="shared" si="46"/>
        <v>0</v>
      </c>
      <c r="O142" s="78">
        <f t="shared" si="44"/>
        <v>0.8</v>
      </c>
      <c r="P142" s="78">
        <f t="shared" si="42"/>
        <v>0</v>
      </c>
      <c r="Q142" s="153">
        <f t="shared" si="43"/>
        <v>0</v>
      </c>
      <c r="R142" s="257"/>
    </row>
    <row r="143" spans="2:18" s="3" customFormat="1" ht="38.25">
      <c r="B143" s="236"/>
      <c r="C143" s="241"/>
      <c r="D143" s="20"/>
      <c r="E143" s="21"/>
      <c r="F143" s="31"/>
      <c r="G143" s="14" t="s">
        <v>13</v>
      </c>
      <c r="H143" s="15">
        <v>0.4</v>
      </c>
      <c r="I143" s="16" t="s">
        <v>25</v>
      </c>
      <c r="J143" s="13" t="s">
        <v>2800</v>
      </c>
      <c r="K143" s="16" t="s">
        <v>20</v>
      </c>
      <c r="L143" s="65" t="s">
        <v>2806</v>
      </c>
      <c r="M143" s="85">
        <f t="shared" ref="M143:M147" si="48">M142</f>
        <v>2</v>
      </c>
      <c r="N143" s="15">
        <f t="shared" si="46"/>
        <v>0.99</v>
      </c>
      <c r="O143" s="78">
        <f t="shared" si="44"/>
        <v>0</v>
      </c>
      <c r="P143" s="78">
        <f t="shared" si="42"/>
        <v>0.79200000000000004</v>
      </c>
      <c r="Q143" s="153">
        <f t="shared" si="43"/>
        <v>8.0000000000000071E-3</v>
      </c>
      <c r="R143" s="257"/>
    </row>
    <row r="144" spans="2:18" s="3" customFormat="1" ht="27.95" customHeight="1">
      <c r="B144" s="236"/>
      <c r="C144" s="241"/>
      <c r="D144" s="22"/>
      <c r="E144" s="23"/>
      <c r="F144" s="24"/>
      <c r="G144" s="14" t="s">
        <v>14</v>
      </c>
      <c r="H144" s="15">
        <v>0.2</v>
      </c>
      <c r="I144" s="16" t="s">
        <v>19</v>
      </c>
      <c r="J144" s="12" t="s">
        <v>2788</v>
      </c>
      <c r="K144" s="16" t="s">
        <v>18</v>
      </c>
      <c r="L144" s="65" t="s">
        <v>21</v>
      </c>
      <c r="M144" s="85">
        <f t="shared" si="48"/>
        <v>2</v>
      </c>
      <c r="N144" s="15">
        <f t="shared" si="46"/>
        <v>0</v>
      </c>
      <c r="O144" s="78">
        <f t="shared" si="44"/>
        <v>0.4</v>
      </c>
      <c r="P144" s="78">
        <f t="shared" si="42"/>
        <v>0</v>
      </c>
      <c r="Q144" s="153">
        <f t="shared" si="43"/>
        <v>0</v>
      </c>
      <c r="R144" s="257"/>
    </row>
    <row r="145" spans="2:18" s="3" customFormat="1" ht="27.95" customHeight="1">
      <c r="B145" s="236"/>
      <c r="C145" s="241"/>
      <c r="D145" s="17" t="s">
        <v>2839</v>
      </c>
      <c r="E145" s="18" t="s">
        <v>22</v>
      </c>
      <c r="F145" s="19" t="s">
        <v>2758</v>
      </c>
      <c r="G145" s="14" t="s">
        <v>12</v>
      </c>
      <c r="H145" s="15">
        <v>0.4</v>
      </c>
      <c r="I145" s="16" t="s">
        <v>2779</v>
      </c>
      <c r="J145" s="12" t="s">
        <v>210</v>
      </c>
      <c r="K145" s="16" t="s">
        <v>18</v>
      </c>
      <c r="L145" s="65" t="s">
        <v>21</v>
      </c>
      <c r="M145" s="85">
        <v>2</v>
      </c>
      <c r="N145" s="15">
        <f t="shared" si="46"/>
        <v>0</v>
      </c>
      <c r="O145" s="78">
        <f t="shared" si="44"/>
        <v>0.8</v>
      </c>
      <c r="P145" s="78">
        <f t="shared" si="42"/>
        <v>0</v>
      </c>
      <c r="Q145" s="153">
        <f t="shared" si="43"/>
        <v>0</v>
      </c>
      <c r="R145" s="257"/>
    </row>
    <row r="146" spans="2:18" s="3" customFormat="1" ht="38.25">
      <c r="B146" s="236"/>
      <c r="C146" s="241"/>
      <c r="D146" s="20"/>
      <c r="E146" s="21"/>
      <c r="F146" s="31"/>
      <c r="G146" s="14" t="s">
        <v>13</v>
      </c>
      <c r="H146" s="15">
        <v>0.4</v>
      </c>
      <c r="I146" s="16" t="s">
        <v>25</v>
      </c>
      <c r="J146" s="13" t="s">
        <v>2801</v>
      </c>
      <c r="K146" s="16" t="s">
        <v>20</v>
      </c>
      <c r="L146" s="65" t="s">
        <v>2806</v>
      </c>
      <c r="M146" s="85">
        <f t="shared" si="48"/>
        <v>2</v>
      </c>
      <c r="N146" s="15">
        <f t="shared" si="46"/>
        <v>0.99</v>
      </c>
      <c r="O146" s="78">
        <f t="shared" si="44"/>
        <v>0</v>
      </c>
      <c r="P146" s="78">
        <f t="shared" si="42"/>
        <v>0.79200000000000004</v>
      </c>
      <c r="Q146" s="153">
        <f t="shared" si="43"/>
        <v>8.0000000000000071E-3</v>
      </c>
      <c r="R146" s="257"/>
    </row>
    <row r="147" spans="2:18" s="3" customFormat="1" ht="27.95" customHeight="1">
      <c r="B147" s="236"/>
      <c r="C147" s="241"/>
      <c r="D147" s="22"/>
      <c r="E147" s="23"/>
      <c r="F147" s="24"/>
      <c r="G147" s="14" t="s">
        <v>14</v>
      </c>
      <c r="H147" s="15">
        <v>0.2</v>
      </c>
      <c r="I147" s="16" t="s">
        <v>19</v>
      </c>
      <c r="J147" s="12" t="s">
        <v>210</v>
      </c>
      <c r="K147" s="16" t="s">
        <v>18</v>
      </c>
      <c r="L147" s="65" t="s">
        <v>21</v>
      </c>
      <c r="M147" s="85">
        <f t="shared" si="48"/>
        <v>2</v>
      </c>
      <c r="N147" s="15">
        <f t="shared" si="46"/>
        <v>0</v>
      </c>
      <c r="O147" s="78">
        <f t="shared" si="44"/>
        <v>0.4</v>
      </c>
      <c r="P147" s="78">
        <f t="shared" si="42"/>
        <v>0</v>
      </c>
      <c r="Q147" s="153">
        <f t="shared" si="43"/>
        <v>0</v>
      </c>
      <c r="R147" s="257"/>
    </row>
    <row r="148" spans="2:18" s="3" customFormat="1" ht="27.95" customHeight="1">
      <c r="B148" s="236"/>
      <c r="C148" s="241"/>
      <c r="D148" s="17" t="s">
        <v>2840</v>
      </c>
      <c r="E148" s="18" t="s">
        <v>22</v>
      </c>
      <c r="F148" s="19" t="s">
        <v>198</v>
      </c>
      <c r="G148" s="14" t="s">
        <v>12</v>
      </c>
      <c r="H148" s="15">
        <v>0.4</v>
      </c>
      <c r="I148" s="16" t="s">
        <v>2780</v>
      </c>
      <c r="J148" s="12" t="s">
        <v>210</v>
      </c>
      <c r="K148" s="16" t="s">
        <v>18</v>
      </c>
      <c r="L148" s="65" t="s">
        <v>21</v>
      </c>
      <c r="M148" s="85">
        <v>2</v>
      </c>
      <c r="N148" s="15">
        <f t="shared" si="46"/>
        <v>0</v>
      </c>
      <c r="O148" s="78">
        <f t="shared" si="44"/>
        <v>0.8</v>
      </c>
      <c r="P148" s="78">
        <f t="shared" si="42"/>
        <v>0</v>
      </c>
      <c r="Q148" s="153">
        <f t="shared" si="43"/>
        <v>0</v>
      </c>
      <c r="R148" s="257"/>
    </row>
    <row r="149" spans="2:18" s="3" customFormat="1" ht="38.25">
      <c r="B149" s="236"/>
      <c r="C149" s="241"/>
      <c r="D149" s="20"/>
      <c r="E149" s="21"/>
      <c r="F149" s="31"/>
      <c r="G149" s="14" t="s">
        <v>13</v>
      </c>
      <c r="H149" s="15">
        <v>0.4</v>
      </c>
      <c r="I149" s="16" t="s">
        <v>2782</v>
      </c>
      <c r="J149" s="13" t="s">
        <v>2801</v>
      </c>
      <c r="K149" s="16" t="s">
        <v>20</v>
      </c>
      <c r="L149" s="65" t="s">
        <v>2806</v>
      </c>
      <c r="M149" s="85">
        <v>2</v>
      </c>
      <c r="N149" s="15">
        <f t="shared" si="46"/>
        <v>0.99</v>
      </c>
      <c r="O149" s="78">
        <f t="shared" si="44"/>
        <v>0</v>
      </c>
      <c r="P149" s="78">
        <f t="shared" si="42"/>
        <v>0.79200000000000004</v>
      </c>
      <c r="Q149" s="153">
        <f t="shared" si="43"/>
        <v>8.0000000000000071E-3</v>
      </c>
      <c r="R149" s="257"/>
    </row>
    <row r="150" spans="2:18" s="3" customFormat="1" ht="27.95" customHeight="1">
      <c r="B150" s="236"/>
      <c r="C150" s="241"/>
      <c r="D150" s="22"/>
      <c r="E150" s="23"/>
      <c r="F150" s="24"/>
      <c r="G150" s="14" t="s">
        <v>14</v>
      </c>
      <c r="H150" s="15">
        <v>0.2</v>
      </c>
      <c r="I150" s="16" t="s">
        <v>19</v>
      </c>
      <c r="J150" s="12" t="s">
        <v>210</v>
      </c>
      <c r="K150" s="16" t="s">
        <v>18</v>
      </c>
      <c r="L150" s="65" t="s">
        <v>21</v>
      </c>
      <c r="M150" s="85">
        <v>2</v>
      </c>
      <c r="N150" s="15">
        <f t="shared" si="46"/>
        <v>0</v>
      </c>
      <c r="O150" s="78">
        <f t="shared" si="44"/>
        <v>0.4</v>
      </c>
      <c r="P150" s="78">
        <f t="shared" si="42"/>
        <v>0</v>
      </c>
      <c r="Q150" s="153">
        <f t="shared" si="43"/>
        <v>0</v>
      </c>
      <c r="R150" s="257"/>
    </row>
    <row r="151" spans="2:18" s="3" customFormat="1" ht="38.25">
      <c r="B151" s="236"/>
      <c r="C151" s="241"/>
      <c r="D151" s="17" t="s">
        <v>2841</v>
      </c>
      <c r="E151" s="18" t="s">
        <v>2763</v>
      </c>
      <c r="F151" s="19" t="s">
        <v>2761</v>
      </c>
      <c r="G151" s="159" t="s">
        <v>232</v>
      </c>
      <c r="H151" s="15">
        <v>0.2</v>
      </c>
      <c r="I151" s="16" t="s">
        <v>16</v>
      </c>
      <c r="J151" s="12" t="s">
        <v>2799</v>
      </c>
      <c r="K151" s="16" t="s">
        <v>17</v>
      </c>
      <c r="L151" s="65" t="s">
        <v>2806</v>
      </c>
      <c r="M151" s="85">
        <v>0.3</v>
      </c>
      <c r="N151" s="15">
        <f t="shared" si="46"/>
        <v>0.99</v>
      </c>
      <c r="O151" s="78">
        <f t="shared" si="44"/>
        <v>0</v>
      </c>
      <c r="P151" s="78">
        <f t="shared" si="42"/>
        <v>5.9399999999999994E-2</v>
      </c>
      <c r="Q151" s="153">
        <f t="shared" si="43"/>
        <v>6.0000000000000049E-4</v>
      </c>
      <c r="R151" s="557" t="s">
        <v>2762</v>
      </c>
    </row>
    <row r="152" spans="2:18" s="3" customFormat="1" ht="38.25">
      <c r="B152" s="236"/>
      <c r="C152" s="241"/>
      <c r="D152" s="20"/>
      <c r="E152" s="21"/>
      <c r="F152" s="31"/>
      <c r="G152" s="163" t="s">
        <v>233</v>
      </c>
      <c r="H152" s="15">
        <v>0.2</v>
      </c>
      <c r="I152" s="16" t="s">
        <v>16</v>
      </c>
      <c r="J152" s="12" t="s">
        <v>2799</v>
      </c>
      <c r="K152" s="16" t="s">
        <v>17</v>
      </c>
      <c r="L152" s="65" t="s">
        <v>2806</v>
      </c>
      <c r="M152" s="85">
        <f>M151</f>
        <v>0.3</v>
      </c>
      <c r="N152" s="15">
        <f t="shared" si="46"/>
        <v>0.99</v>
      </c>
      <c r="O152" s="78">
        <f t="shared" si="44"/>
        <v>0</v>
      </c>
      <c r="P152" s="78">
        <f t="shared" si="42"/>
        <v>5.9399999999999994E-2</v>
      </c>
      <c r="Q152" s="153">
        <f t="shared" si="43"/>
        <v>6.0000000000000049E-4</v>
      </c>
      <c r="R152" s="571"/>
    </row>
    <row r="153" spans="2:18" s="3" customFormat="1" ht="38.25">
      <c r="B153" s="236"/>
      <c r="C153" s="241"/>
      <c r="D153" s="20"/>
      <c r="E153" s="21"/>
      <c r="F153" s="31"/>
      <c r="G153" s="163" t="s">
        <v>230</v>
      </c>
      <c r="H153" s="15">
        <v>0.2</v>
      </c>
      <c r="I153" s="16" t="s">
        <v>25</v>
      </c>
      <c r="J153" s="12" t="s">
        <v>2799</v>
      </c>
      <c r="K153" s="16" t="s">
        <v>28</v>
      </c>
      <c r="L153" s="65" t="s">
        <v>2806</v>
      </c>
      <c r="M153" s="85">
        <f>M152</f>
        <v>0.3</v>
      </c>
      <c r="N153" s="15">
        <f t="shared" si="46"/>
        <v>0.99</v>
      </c>
      <c r="O153" s="78">
        <f>IF(I153="Safe", M153*H153,0)</f>
        <v>0</v>
      </c>
      <c r="P153" s="78">
        <f>IF(I153="Dangerous",M153*H153*N153,0)</f>
        <v>5.9399999999999994E-2</v>
      </c>
      <c r="Q153" s="153">
        <f>IF(P153=0,0,M153*H153*(1-N153))</f>
        <v>6.0000000000000049E-4</v>
      </c>
      <c r="R153" s="571"/>
    </row>
    <row r="154" spans="2:18" s="3" customFormat="1" ht="38.25">
      <c r="B154" s="236"/>
      <c r="C154" s="241"/>
      <c r="D154" s="20"/>
      <c r="E154" s="21"/>
      <c r="F154" s="31"/>
      <c r="G154" s="163" t="s">
        <v>231</v>
      </c>
      <c r="H154" s="15">
        <v>0.2</v>
      </c>
      <c r="I154" s="16" t="s">
        <v>25</v>
      </c>
      <c r="J154" s="12" t="s">
        <v>2799</v>
      </c>
      <c r="K154" s="16" t="s">
        <v>17</v>
      </c>
      <c r="L154" s="65" t="s">
        <v>2806</v>
      </c>
      <c r="M154" s="85">
        <f>M153</f>
        <v>0.3</v>
      </c>
      <c r="N154" s="15">
        <f t="shared" si="46"/>
        <v>0.99</v>
      </c>
      <c r="O154" s="78">
        <f t="shared" ref="O154" si="49">IF(I154="Safe", M154*H154,0)</f>
        <v>0</v>
      </c>
      <c r="P154" s="78">
        <f t="shared" ref="P154:P194" si="50">IF(I154="Dangerous",M154*H154*N154,0)</f>
        <v>5.9399999999999994E-2</v>
      </c>
      <c r="Q154" s="153">
        <f t="shared" ref="Q154:Q194" si="51">IF(P154=0,0,M154*H154*(1-N154))</f>
        <v>6.0000000000000049E-4</v>
      </c>
      <c r="R154" s="571"/>
    </row>
    <row r="155" spans="2:18" s="3" customFormat="1" ht="38.25">
      <c r="B155" s="236"/>
      <c r="C155" s="241"/>
      <c r="D155" s="22"/>
      <c r="E155" s="23"/>
      <c r="F155" s="24"/>
      <c r="G155" s="168" t="s">
        <v>234</v>
      </c>
      <c r="H155" s="15">
        <v>0.2</v>
      </c>
      <c r="I155" s="16" t="s">
        <v>25</v>
      </c>
      <c r="J155" s="12" t="s">
        <v>2802</v>
      </c>
      <c r="K155" s="16" t="s">
        <v>17</v>
      </c>
      <c r="L155" s="65" t="s">
        <v>2806</v>
      </c>
      <c r="M155" s="85">
        <f>M154</f>
        <v>0.3</v>
      </c>
      <c r="N155" s="15">
        <f t="shared" si="46"/>
        <v>0.99</v>
      </c>
      <c r="O155" s="78">
        <f>IF(I155="Safe", M155*H155,0)</f>
        <v>0</v>
      </c>
      <c r="P155" s="78">
        <f t="shared" si="50"/>
        <v>5.9399999999999994E-2</v>
      </c>
      <c r="Q155" s="153">
        <f t="shared" si="51"/>
        <v>6.0000000000000049E-4</v>
      </c>
      <c r="R155" s="572"/>
    </row>
    <row r="156" spans="2:18" s="3" customFormat="1" ht="27.95" customHeight="1">
      <c r="B156" s="236"/>
      <c r="C156" s="241"/>
      <c r="D156" s="17" t="s">
        <v>2842</v>
      </c>
      <c r="E156" s="18" t="s">
        <v>6</v>
      </c>
      <c r="F156" s="19" t="s">
        <v>2766</v>
      </c>
      <c r="G156" s="14" t="s">
        <v>12</v>
      </c>
      <c r="H156" s="15">
        <v>0.8</v>
      </c>
      <c r="I156" s="16" t="s">
        <v>15</v>
      </c>
      <c r="J156" s="12" t="s">
        <v>210</v>
      </c>
      <c r="K156" s="16" t="s">
        <v>2791</v>
      </c>
      <c r="L156" s="65" t="s">
        <v>21</v>
      </c>
      <c r="M156" s="85">
        <v>0.2</v>
      </c>
      <c r="N156" s="15">
        <f t="shared" si="46"/>
        <v>0</v>
      </c>
      <c r="O156" s="78">
        <f t="shared" ref="O156:O194" si="52">IF(I156="Safe", M156*H156,0)</f>
        <v>0.16000000000000003</v>
      </c>
      <c r="P156" s="78">
        <f t="shared" si="50"/>
        <v>0</v>
      </c>
      <c r="Q156" s="153">
        <f t="shared" si="51"/>
        <v>0</v>
      </c>
      <c r="R156" s="257"/>
    </row>
    <row r="157" spans="2:18" s="3" customFormat="1" ht="38.25">
      <c r="B157" s="236"/>
      <c r="C157" s="241"/>
      <c r="D157" s="20"/>
      <c r="E157" s="21"/>
      <c r="F157" s="31"/>
      <c r="G157" s="14" t="s">
        <v>13</v>
      </c>
      <c r="H157" s="15">
        <v>0.1</v>
      </c>
      <c r="I157" s="16" t="s">
        <v>25</v>
      </c>
      <c r="J157" s="13" t="s">
        <v>2803</v>
      </c>
      <c r="K157" s="16" t="s">
        <v>20</v>
      </c>
      <c r="L157" s="65" t="s">
        <v>2806</v>
      </c>
      <c r="M157" s="85">
        <v>0.2</v>
      </c>
      <c r="N157" s="15">
        <f t="shared" si="46"/>
        <v>0.99</v>
      </c>
      <c r="O157" s="78">
        <f t="shared" si="52"/>
        <v>0</v>
      </c>
      <c r="P157" s="78">
        <f t="shared" si="50"/>
        <v>1.9800000000000005E-2</v>
      </c>
      <c r="Q157" s="153">
        <f t="shared" si="51"/>
        <v>2.0000000000000023E-4</v>
      </c>
      <c r="R157" s="257"/>
    </row>
    <row r="158" spans="2:18" s="3" customFormat="1" ht="27.95" customHeight="1">
      <c r="B158" s="236"/>
      <c r="C158" s="241"/>
      <c r="D158" s="22"/>
      <c r="E158" s="23"/>
      <c r="F158" s="24"/>
      <c r="G158" s="14" t="s">
        <v>14</v>
      </c>
      <c r="H158" s="15">
        <v>0.1</v>
      </c>
      <c r="I158" s="16" t="s">
        <v>15</v>
      </c>
      <c r="J158" s="12" t="s">
        <v>210</v>
      </c>
      <c r="K158" s="16" t="s">
        <v>18</v>
      </c>
      <c r="L158" s="65" t="s">
        <v>21</v>
      </c>
      <c r="M158" s="85">
        <f t="shared" ref="M158:M164" si="53">M157</f>
        <v>0.2</v>
      </c>
      <c r="N158" s="15">
        <f t="shared" si="46"/>
        <v>0</v>
      </c>
      <c r="O158" s="78">
        <f t="shared" si="52"/>
        <v>2.0000000000000004E-2</v>
      </c>
      <c r="P158" s="78">
        <f t="shared" si="50"/>
        <v>0</v>
      </c>
      <c r="Q158" s="153">
        <f t="shared" si="51"/>
        <v>0</v>
      </c>
      <c r="R158" s="257"/>
    </row>
    <row r="159" spans="2:18" s="3" customFormat="1" ht="27.95" customHeight="1">
      <c r="B159" s="236"/>
      <c r="C159" s="241"/>
      <c r="D159" s="17" t="s">
        <v>2843</v>
      </c>
      <c r="E159" s="18" t="s">
        <v>6</v>
      </c>
      <c r="F159" s="19" t="s">
        <v>2767</v>
      </c>
      <c r="G159" s="14" t="s">
        <v>12</v>
      </c>
      <c r="H159" s="15">
        <v>0.8</v>
      </c>
      <c r="I159" s="16" t="s">
        <v>2780</v>
      </c>
      <c r="J159" s="12" t="s">
        <v>2788</v>
      </c>
      <c r="K159" s="16" t="s">
        <v>2791</v>
      </c>
      <c r="L159" s="65" t="s">
        <v>109</v>
      </c>
      <c r="M159" s="85">
        <v>0.2</v>
      </c>
      <c r="N159" s="15">
        <f t="shared" si="46"/>
        <v>0</v>
      </c>
      <c r="O159" s="78">
        <f t="shared" si="52"/>
        <v>0.16000000000000003</v>
      </c>
      <c r="P159" s="78">
        <f t="shared" si="50"/>
        <v>0</v>
      </c>
      <c r="Q159" s="153">
        <f t="shared" si="51"/>
        <v>0</v>
      </c>
      <c r="R159" s="257"/>
    </row>
    <row r="160" spans="2:18" s="3" customFormat="1" ht="38.25">
      <c r="B160" s="236"/>
      <c r="C160" s="241"/>
      <c r="D160" s="20"/>
      <c r="E160" s="21"/>
      <c r="F160" s="31"/>
      <c r="G160" s="14" t="s">
        <v>13</v>
      </c>
      <c r="H160" s="15">
        <v>0.1</v>
      </c>
      <c r="I160" s="16" t="s">
        <v>2783</v>
      </c>
      <c r="J160" s="12" t="s">
        <v>2803</v>
      </c>
      <c r="K160" s="16" t="s">
        <v>20</v>
      </c>
      <c r="L160" s="65" t="s">
        <v>2806</v>
      </c>
      <c r="M160" s="85">
        <f t="shared" si="53"/>
        <v>0.2</v>
      </c>
      <c r="N160" s="15">
        <f t="shared" si="46"/>
        <v>0.99</v>
      </c>
      <c r="O160" s="78">
        <f t="shared" si="52"/>
        <v>0</v>
      </c>
      <c r="P160" s="78">
        <f t="shared" si="50"/>
        <v>1.9800000000000005E-2</v>
      </c>
      <c r="Q160" s="153">
        <f t="shared" si="51"/>
        <v>2.0000000000000023E-4</v>
      </c>
      <c r="R160" s="257"/>
    </row>
    <row r="161" spans="2:18" s="3" customFormat="1" ht="27.95" customHeight="1">
      <c r="B161" s="236"/>
      <c r="C161" s="241"/>
      <c r="D161" s="22"/>
      <c r="E161" s="23"/>
      <c r="F161" s="24"/>
      <c r="G161" s="14" t="s">
        <v>14</v>
      </c>
      <c r="H161" s="15">
        <v>0.1</v>
      </c>
      <c r="I161" s="16" t="s">
        <v>19</v>
      </c>
      <c r="J161" s="12" t="s">
        <v>210</v>
      </c>
      <c r="K161" s="16" t="s">
        <v>18</v>
      </c>
      <c r="L161" s="65" t="s">
        <v>21</v>
      </c>
      <c r="M161" s="85">
        <f t="shared" si="53"/>
        <v>0.2</v>
      </c>
      <c r="N161" s="15">
        <f t="shared" si="46"/>
        <v>0</v>
      </c>
      <c r="O161" s="78">
        <f t="shared" si="52"/>
        <v>2.0000000000000004E-2</v>
      </c>
      <c r="P161" s="78">
        <f t="shared" si="50"/>
        <v>0</v>
      </c>
      <c r="Q161" s="153">
        <f t="shared" si="51"/>
        <v>0</v>
      </c>
      <c r="R161" s="257"/>
    </row>
    <row r="162" spans="2:18" s="3" customFormat="1" ht="27.95" customHeight="1">
      <c r="B162" s="236"/>
      <c r="C162" s="241"/>
      <c r="D162" s="17" t="s">
        <v>2844</v>
      </c>
      <c r="E162" s="18" t="s">
        <v>24</v>
      </c>
      <c r="F162" s="19" t="s">
        <v>2769</v>
      </c>
      <c r="G162" s="14" t="s">
        <v>12</v>
      </c>
      <c r="H162" s="15">
        <v>0.8</v>
      </c>
      <c r="I162" s="16" t="s">
        <v>2779</v>
      </c>
      <c r="J162" s="12" t="s">
        <v>2788</v>
      </c>
      <c r="K162" s="16" t="s">
        <v>2791</v>
      </c>
      <c r="L162" s="65" t="s">
        <v>109</v>
      </c>
      <c r="M162" s="85">
        <v>0.2</v>
      </c>
      <c r="N162" s="15">
        <f t="shared" si="46"/>
        <v>0</v>
      </c>
      <c r="O162" s="78">
        <f t="shared" si="52"/>
        <v>0.16000000000000003</v>
      </c>
      <c r="P162" s="78">
        <f t="shared" si="50"/>
        <v>0</v>
      </c>
      <c r="Q162" s="153">
        <f t="shared" si="51"/>
        <v>0</v>
      </c>
      <c r="R162" s="257"/>
    </row>
    <row r="163" spans="2:18" s="3" customFormat="1" ht="38.25">
      <c r="B163" s="236"/>
      <c r="C163" s="241"/>
      <c r="D163" s="20"/>
      <c r="E163" s="21"/>
      <c r="F163" s="31"/>
      <c r="G163" s="14" t="s">
        <v>13</v>
      </c>
      <c r="H163" s="15">
        <v>0.1</v>
      </c>
      <c r="I163" s="16" t="s">
        <v>2783</v>
      </c>
      <c r="J163" s="12" t="s">
        <v>2804</v>
      </c>
      <c r="K163" s="16" t="s">
        <v>20</v>
      </c>
      <c r="L163" s="65" t="s">
        <v>2806</v>
      </c>
      <c r="M163" s="85">
        <f t="shared" si="53"/>
        <v>0.2</v>
      </c>
      <c r="N163" s="15">
        <f t="shared" si="46"/>
        <v>0.99</v>
      </c>
      <c r="O163" s="78">
        <f t="shared" si="52"/>
        <v>0</v>
      </c>
      <c r="P163" s="78">
        <f t="shared" si="50"/>
        <v>1.9800000000000005E-2</v>
      </c>
      <c r="Q163" s="153">
        <f t="shared" si="51"/>
        <v>2.0000000000000023E-4</v>
      </c>
      <c r="R163" s="257"/>
    </row>
    <row r="164" spans="2:18" s="3" customFormat="1" ht="27.95" customHeight="1">
      <c r="B164" s="236"/>
      <c r="C164" s="241"/>
      <c r="D164" s="22"/>
      <c r="E164" s="23"/>
      <c r="F164" s="24"/>
      <c r="G164" s="14" t="s">
        <v>14</v>
      </c>
      <c r="H164" s="15">
        <v>0.1</v>
      </c>
      <c r="I164" s="16" t="s">
        <v>2779</v>
      </c>
      <c r="J164" s="12" t="s">
        <v>210</v>
      </c>
      <c r="K164" s="16" t="s">
        <v>18</v>
      </c>
      <c r="L164" s="65" t="s">
        <v>21</v>
      </c>
      <c r="M164" s="85">
        <f t="shared" si="53"/>
        <v>0.2</v>
      </c>
      <c r="N164" s="15">
        <f t="shared" si="46"/>
        <v>0</v>
      </c>
      <c r="O164" s="78">
        <f t="shared" si="52"/>
        <v>2.0000000000000004E-2</v>
      </c>
      <c r="P164" s="78">
        <f t="shared" si="50"/>
        <v>0</v>
      </c>
      <c r="Q164" s="153">
        <f t="shared" si="51"/>
        <v>0</v>
      </c>
      <c r="R164" s="257"/>
    </row>
    <row r="165" spans="2:18" s="3" customFormat="1" ht="27.95" customHeight="1">
      <c r="B165" s="236"/>
      <c r="C165" s="241"/>
      <c r="D165" s="17" t="s">
        <v>2845</v>
      </c>
      <c r="E165" s="18" t="s">
        <v>24</v>
      </c>
      <c r="F165" s="19" t="s">
        <v>2769</v>
      </c>
      <c r="G165" s="14" t="s">
        <v>12</v>
      </c>
      <c r="H165" s="15">
        <v>0.8</v>
      </c>
      <c r="I165" s="16" t="s">
        <v>2779</v>
      </c>
      <c r="J165" s="12" t="s">
        <v>2788</v>
      </c>
      <c r="K165" s="16" t="s">
        <v>2791</v>
      </c>
      <c r="L165" s="65" t="s">
        <v>109</v>
      </c>
      <c r="M165" s="85">
        <v>0.2</v>
      </c>
      <c r="N165" s="15">
        <f t="shared" ref="N165:N206" si="54">IF(K165="Detected", 0.99,0)</f>
        <v>0</v>
      </c>
      <c r="O165" s="78">
        <f t="shared" si="52"/>
        <v>0.16000000000000003</v>
      </c>
      <c r="P165" s="78">
        <f t="shared" si="50"/>
        <v>0</v>
      </c>
      <c r="Q165" s="153">
        <f t="shared" si="51"/>
        <v>0</v>
      </c>
      <c r="R165" s="257"/>
    </row>
    <row r="166" spans="2:18" s="3" customFormat="1" ht="38.25">
      <c r="B166" s="236"/>
      <c r="C166" s="241"/>
      <c r="D166" s="20"/>
      <c r="E166" s="21"/>
      <c r="F166" s="31"/>
      <c r="G166" s="14" t="s">
        <v>13</v>
      </c>
      <c r="H166" s="15">
        <v>0.1</v>
      </c>
      <c r="I166" s="16" t="s">
        <v>25</v>
      </c>
      <c r="J166" s="12" t="s">
        <v>2802</v>
      </c>
      <c r="K166" s="16" t="s">
        <v>20</v>
      </c>
      <c r="L166" s="65" t="s">
        <v>2806</v>
      </c>
      <c r="M166" s="85">
        <v>0.2</v>
      </c>
      <c r="N166" s="15">
        <f t="shared" si="54"/>
        <v>0.99</v>
      </c>
      <c r="O166" s="78">
        <f t="shared" si="52"/>
        <v>0</v>
      </c>
      <c r="P166" s="78">
        <f t="shared" si="50"/>
        <v>1.9800000000000005E-2</v>
      </c>
      <c r="Q166" s="153">
        <f t="shared" si="51"/>
        <v>2.0000000000000023E-4</v>
      </c>
      <c r="R166" s="257"/>
    </row>
    <row r="167" spans="2:18" s="3" customFormat="1" ht="27.95" customHeight="1">
      <c r="B167" s="236"/>
      <c r="C167" s="241"/>
      <c r="D167" s="22"/>
      <c r="E167" s="23"/>
      <c r="F167" s="24"/>
      <c r="G167" s="14" t="s">
        <v>14</v>
      </c>
      <c r="H167" s="15">
        <v>0.1</v>
      </c>
      <c r="I167" s="16" t="s">
        <v>2779</v>
      </c>
      <c r="J167" s="12" t="s">
        <v>210</v>
      </c>
      <c r="K167" s="16" t="s">
        <v>18</v>
      </c>
      <c r="L167" s="65" t="s">
        <v>21</v>
      </c>
      <c r="M167" s="85">
        <v>0.2</v>
      </c>
      <c r="N167" s="15">
        <f t="shared" si="54"/>
        <v>0</v>
      </c>
      <c r="O167" s="78">
        <f t="shared" si="52"/>
        <v>2.0000000000000004E-2</v>
      </c>
      <c r="P167" s="78">
        <f t="shared" si="50"/>
        <v>0</v>
      </c>
      <c r="Q167" s="153">
        <f t="shared" si="51"/>
        <v>0</v>
      </c>
      <c r="R167" s="257"/>
    </row>
    <row r="168" spans="2:18" s="3" customFormat="1" ht="27.95" customHeight="1">
      <c r="B168" s="236"/>
      <c r="C168" s="241"/>
      <c r="D168" s="17" t="s">
        <v>2846</v>
      </c>
      <c r="E168" s="18" t="s">
        <v>22</v>
      </c>
      <c r="F168" s="19" t="s">
        <v>2772</v>
      </c>
      <c r="G168" s="14" t="s">
        <v>12</v>
      </c>
      <c r="H168" s="15">
        <v>0.4</v>
      </c>
      <c r="I168" s="16" t="s">
        <v>2779</v>
      </c>
      <c r="J168" s="12" t="s">
        <v>210</v>
      </c>
      <c r="K168" s="16" t="s">
        <v>2791</v>
      </c>
      <c r="L168" s="65" t="s">
        <v>109</v>
      </c>
      <c r="M168" s="85">
        <v>2</v>
      </c>
      <c r="N168" s="15">
        <f t="shared" si="54"/>
        <v>0</v>
      </c>
      <c r="O168" s="78">
        <f t="shared" si="52"/>
        <v>0.8</v>
      </c>
      <c r="P168" s="78">
        <f t="shared" si="50"/>
        <v>0</v>
      </c>
      <c r="Q168" s="153">
        <f t="shared" si="51"/>
        <v>0</v>
      </c>
      <c r="R168" s="257"/>
    </row>
    <row r="169" spans="2:18" s="3" customFormat="1" ht="38.25">
      <c r="B169" s="236"/>
      <c r="C169" s="241"/>
      <c r="D169" s="20"/>
      <c r="E169" s="21"/>
      <c r="F169" s="31"/>
      <c r="G169" s="14" t="s">
        <v>13</v>
      </c>
      <c r="H169" s="15">
        <v>0.4</v>
      </c>
      <c r="I169" s="16" t="s">
        <v>2782</v>
      </c>
      <c r="J169" s="12" t="s">
        <v>2805</v>
      </c>
      <c r="K169" s="16" t="s">
        <v>20</v>
      </c>
      <c r="L169" s="65" t="s">
        <v>2806</v>
      </c>
      <c r="M169" s="85">
        <v>2</v>
      </c>
      <c r="N169" s="15">
        <f t="shared" si="54"/>
        <v>0.99</v>
      </c>
      <c r="O169" s="78">
        <f t="shared" si="52"/>
        <v>0</v>
      </c>
      <c r="P169" s="78">
        <f t="shared" si="50"/>
        <v>0.79200000000000004</v>
      </c>
      <c r="Q169" s="153">
        <f t="shared" si="51"/>
        <v>8.0000000000000071E-3</v>
      </c>
      <c r="R169" s="257"/>
    </row>
    <row r="170" spans="2:18" s="3" customFormat="1" ht="27.95" customHeight="1">
      <c r="B170" s="236"/>
      <c r="C170" s="241"/>
      <c r="D170" s="22"/>
      <c r="E170" s="23"/>
      <c r="F170" s="24"/>
      <c r="G170" s="14" t="s">
        <v>14</v>
      </c>
      <c r="H170" s="15">
        <v>0.2</v>
      </c>
      <c r="I170" s="16" t="s">
        <v>19</v>
      </c>
      <c r="J170" s="12" t="s">
        <v>2787</v>
      </c>
      <c r="K170" s="16" t="s">
        <v>18</v>
      </c>
      <c r="L170" s="65" t="s">
        <v>21</v>
      </c>
      <c r="M170" s="85">
        <v>2</v>
      </c>
      <c r="N170" s="15">
        <f t="shared" si="54"/>
        <v>0</v>
      </c>
      <c r="O170" s="78">
        <f t="shared" si="52"/>
        <v>0.4</v>
      </c>
      <c r="P170" s="78">
        <f t="shared" si="50"/>
        <v>0</v>
      </c>
      <c r="Q170" s="153">
        <f t="shared" si="51"/>
        <v>0</v>
      </c>
      <c r="R170" s="257"/>
    </row>
    <row r="171" spans="2:18" s="3" customFormat="1" ht="27.95" customHeight="1">
      <c r="B171" s="236"/>
      <c r="C171" s="241"/>
      <c r="D171" s="17" t="s">
        <v>2847</v>
      </c>
      <c r="E171" s="18" t="s">
        <v>2774</v>
      </c>
      <c r="F171" s="19" t="s">
        <v>2775</v>
      </c>
      <c r="G171" s="168" t="s">
        <v>356</v>
      </c>
      <c r="H171" s="164">
        <v>0.25</v>
      </c>
      <c r="I171" s="179" t="s">
        <v>19</v>
      </c>
      <c r="J171" s="12" t="s">
        <v>210</v>
      </c>
      <c r="K171" s="16" t="s">
        <v>2791</v>
      </c>
      <c r="L171" s="12" t="s">
        <v>109</v>
      </c>
      <c r="M171" s="85">
        <v>1</v>
      </c>
      <c r="N171" s="15">
        <f t="shared" si="54"/>
        <v>0</v>
      </c>
      <c r="O171" s="78">
        <f t="shared" si="52"/>
        <v>0.25</v>
      </c>
      <c r="P171" s="78">
        <f t="shared" si="50"/>
        <v>0</v>
      </c>
      <c r="Q171" s="153">
        <f t="shared" si="51"/>
        <v>0</v>
      </c>
      <c r="R171" s="257"/>
    </row>
    <row r="172" spans="2:18" s="3" customFormat="1" ht="38.25">
      <c r="B172" s="236"/>
      <c r="C172" s="241"/>
      <c r="D172" s="20"/>
      <c r="E172" s="21"/>
      <c r="F172" s="31"/>
      <c r="G172" s="168" t="s">
        <v>886</v>
      </c>
      <c r="H172" s="164">
        <v>0.25</v>
      </c>
      <c r="I172" s="165" t="s">
        <v>2782</v>
      </c>
      <c r="J172" s="13" t="s">
        <v>2804</v>
      </c>
      <c r="K172" s="16" t="s">
        <v>20</v>
      </c>
      <c r="L172" s="65" t="s">
        <v>2806</v>
      </c>
      <c r="M172" s="85">
        <f>M171</f>
        <v>1</v>
      </c>
      <c r="N172" s="15">
        <f t="shared" si="54"/>
        <v>0.99</v>
      </c>
      <c r="O172" s="78">
        <f t="shared" si="52"/>
        <v>0</v>
      </c>
      <c r="P172" s="78">
        <f t="shared" si="50"/>
        <v>0.2475</v>
      </c>
      <c r="Q172" s="153">
        <f t="shared" si="51"/>
        <v>2.5000000000000022E-3</v>
      </c>
      <c r="R172" s="257"/>
    </row>
    <row r="173" spans="2:18" s="3" customFormat="1" ht="38.25">
      <c r="B173" s="236"/>
      <c r="C173" s="241"/>
      <c r="D173" s="20"/>
      <c r="E173" s="21"/>
      <c r="F173" s="31"/>
      <c r="G173" s="168" t="s">
        <v>887</v>
      </c>
      <c r="H173" s="164">
        <v>0.25</v>
      </c>
      <c r="I173" s="165" t="s">
        <v>25</v>
      </c>
      <c r="J173" s="13" t="s">
        <v>2803</v>
      </c>
      <c r="K173" s="16" t="s">
        <v>2793</v>
      </c>
      <c r="L173" s="65" t="s">
        <v>2806</v>
      </c>
      <c r="M173" s="85">
        <f>M172</f>
        <v>1</v>
      </c>
      <c r="N173" s="15">
        <f t="shared" si="54"/>
        <v>0.99</v>
      </c>
      <c r="O173" s="78">
        <f t="shared" si="52"/>
        <v>0</v>
      </c>
      <c r="P173" s="78">
        <f t="shared" si="50"/>
        <v>0.2475</v>
      </c>
      <c r="Q173" s="153">
        <f t="shared" si="51"/>
        <v>2.5000000000000022E-3</v>
      </c>
      <c r="R173" s="257"/>
    </row>
    <row r="174" spans="2:18" s="3" customFormat="1" ht="27.95" customHeight="1">
      <c r="B174" s="236"/>
      <c r="C174" s="241"/>
      <c r="D174" s="22"/>
      <c r="E174" s="23"/>
      <c r="F174" s="24"/>
      <c r="G174" s="168" t="s">
        <v>359</v>
      </c>
      <c r="H174" s="164">
        <v>0.25</v>
      </c>
      <c r="I174" s="165" t="s">
        <v>2784</v>
      </c>
      <c r="J174" s="13" t="s">
        <v>210</v>
      </c>
      <c r="K174" s="16" t="s">
        <v>18</v>
      </c>
      <c r="L174" s="207" t="s">
        <v>109</v>
      </c>
      <c r="M174" s="85">
        <f>M172</f>
        <v>1</v>
      </c>
      <c r="N174" s="15">
        <f t="shared" si="54"/>
        <v>0</v>
      </c>
      <c r="O174" s="78">
        <f t="shared" si="52"/>
        <v>0.25</v>
      </c>
      <c r="P174" s="78">
        <f t="shared" si="50"/>
        <v>0</v>
      </c>
      <c r="Q174" s="153">
        <f t="shared" si="51"/>
        <v>0</v>
      </c>
      <c r="R174" s="257"/>
    </row>
    <row r="175" spans="2:18" s="3" customFormat="1" ht="27.95" customHeight="1">
      <c r="B175" s="236"/>
      <c r="C175" s="218" t="s">
        <v>2848</v>
      </c>
      <c r="D175" s="20" t="s">
        <v>2849</v>
      </c>
      <c r="E175" s="21" t="s">
        <v>6</v>
      </c>
      <c r="F175" s="31" t="s">
        <v>2753</v>
      </c>
      <c r="G175" s="25" t="s">
        <v>12</v>
      </c>
      <c r="H175" s="26">
        <v>0.8</v>
      </c>
      <c r="I175" s="27" t="s">
        <v>19</v>
      </c>
      <c r="J175" s="11" t="s">
        <v>2786</v>
      </c>
      <c r="K175" s="27" t="s">
        <v>2789</v>
      </c>
      <c r="L175" s="64" t="s">
        <v>2794</v>
      </c>
      <c r="M175" s="87">
        <v>0.2</v>
      </c>
      <c r="N175" s="26">
        <f t="shared" si="54"/>
        <v>0</v>
      </c>
      <c r="O175" s="88">
        <f t="shared" si="52"/>
        <v>0.16000000000000003</v>
      </c>
      <c r="P175" s="88">
        <f t="shared" si="50"/>
        <v>0</v>
      </c>
      <c r="Q175" s="152">
        <f t="shared" si="51"/>
        <v>0</v>
      </c>
      <c r="R175" s="257"/>
    </row>
    <row r="176" spans="2:18" s="3" customFormat="1" ht="27.95" customHeight="1">
      <c r="B176" s="236"/>
      <c r="C176" s="241"/>
      <c r="D176" s="20"/>
      <c r="E176" s="21"/>
      <c r="F176" s="31"/>
      <c r="G176" s="14" t="s">
        <v>13</v>
      </c>
      <c r="H176" s="15">
        <v>0.1</v>
      </c>
      <c r="I176" s="16" t="s">
        <v>25</v>
      </c>
      <c r="J176" s="12" t="s">
        <v>2797</v>
      </c>
      <c r="K176" s="16" t="s">
        <v>2790</v>
      </c>
      <c r="L176" s="65" t="s">
        <v>2806</v>
      </c>
      <c r="M176" s="85">
        <f t="shared" ref="M176:M183" si="55">M175</f>
        <v>0.2</v>
      </c>
      <c r="N176" s="15">
        <f t="shared" si="54"/>
        <v>0.99</v>
      </c>
      <c r="O176" s="78">
        <f t="shared" si="52"/>
        <v>0</v>
      </c>
      <c r="P176" s="78">
        <f t="shared" si="50"/>
        <v>1.9800000000000005E-2</v>
      </c>
      <c r="Q176" s="153">
        <f t="shared" si="51"/>
        <v>2.0000000000000023E-4</v>
      </c>
      <c r="R176" s="257"/>
    </row>
    <row r="177" spans="2:18" s="3" customFormat="1" ht="27.95" customHeight="1">
      <c r="B177" s="236"/>
      <c r="C177" s="241"/>
      <c r="D177" s="22"/>
      <c r="E177" s="23"/>
      <c r="F177" s="24"/>
      <c r="G177" s="14" t="s">
        <v>14</v>
      </c>
      <c r="H177" s="15">
        <v>0.1</v>
      </c>
      <c r="I177" s="16" t="s">
        <v>2777</v>
      </c>
      <c r="J177" s="12" t="s">
        <v>210</v>
      </c>
      <c r="K177" s="16" t="s">
        <v>18</v>
      </c>
      <c r="L177" s="65" t="s">
        <v>21</v>
      </c>
      <c r="M177" s="85">
        <f t="shared" si="55"/>
        <v>0.2</v>
      </c>
      <c r="N177" s="15">
        <f t="shared" si="54"/>
        <v>0</v>
      </c>
      <c r="O177" s="78">
        <f t="shared" si="52"/>
        <v>2.0000000000000004E-2</v>
      </c>
      <c r="P177" s="78">
        <f t="shared" si="50"/>
        <v>0</v>
      </c>
      <c r="Q177" s="153">
        <f t="shared" si="51"/>
        <v>0</v>
      </c>
      <c r="R177" s="194"/>
    </row>
    <row r="178" spans="2:18" s="3" customFormat="1" ht="27.95" customHeight="1">
      <c r="B178" s="236"/>
      <c r="C178" s="241"/>
      <c r="D178" s="17" t="s">
        <v>2850</v>
      </c>
      <c r="E178" s="18" t="s">
        <v>6</v>
      </c>
      <c r="F178" s="19" t="s">
        <v>2753</v>
      </c>
      <c r="G178" s="14" t="s">
        <v>12</v>
      </c>
      <c r="H178" s="15">
        <v>0.8</v>
      </c>
      <c r="I178" s="16" t="s">
        <v>19</v>
      </c>
      <c r="J178" s="12" t="s">
        <v>2787</v>
      </c>
      <c r="K178" s="16" t="s">
        <v>2791</v>
      </c>
      <c r="L178" s="65" t="s">
        <v>109</v>
      </c>
      <c r="M178" s="85">
        <v>0.2</v>
      </c>
      <c r="N178" s="15">
        <f t="shared" si="54"/>
        <v>0</v>
      </c>
      <c r="O178" s="78">
        <f t="shared" si="52"/>
        <v>0.16000000000000003</v>
      </c>
      <c r="P178" s="78">
        <f t="shared" si="50"/>
        <v>0</v>
      </c>
      <c r="Q178" s="153">
        <f t="shared" si="51"/>
        <v>0</v>
      </c>
      <c r="R178" s="257"/>
    </row>
    <row r="179" spans="2:18" s="3" customFormat="1" ht="27.95" customHeight="1">
      <c r="B179" s="236"/>
      <c r="C179" s="241"/>
      <c r="D179" s="20"/>
      <c r="E179" s="21"/>
      <c r="F179" s="31"/>
      <c r="G179" s="14" t="s">
        <v>13</v>
      </c>
      <c r="H179" s="15">
        <v>0.1</v>
      </c>
      <c r="I179" s="16" t="s">
        <v>2778</v>
      </c>
      <c r="J179" s="12" t="s">
        <v>2796</v>
      </c>
      <c r="K179" s="16" t="s">
        <v>2792</v>
      </c>
      <c r="L179" s="65" t="s">
        <v>2806</v>
      </c>
      <c r="M179" s="85">
        <f t="shared" si="55"/>
        <v>0.2</v>
      </c>
      <c r="N179" s="15">
        <f t="shared" si="54"/>
        <v>0.99</v>
      </c>
      <c r="O179" s="78">
        <f t="shared" si="52"/>
        <v>0</v>
      </c>
      <c r="P179" s="78">
        <f t="shared" si="50"/>
        <v>1.9800000000000005E-2</v>
      </c>
      <c r="Q179" s="153">
        <f t="shared" si="51"/>
        <v>2.0000000000000023E-4</v>
      </c>
      <c r="R179" s="257"/>
    </row>
    <row r="180" spans="2:18" s="3" customFormat="1" ht="27.95" customHeight="1">
      <c r="B180" s="236"/>
      <c r="C180" s="241"/>
      <c r="D180" s="22"/>
      <c r="E180" s="23"/>
      <c r="F180" s="24"/>
      <c r="G180" s="14" t="s">
        <v>14</v>
      </c>
      <c r="H180" s="15">
        <v>0.1</v>
      </c>
      <c r="I180" s="16" t="s">
        <v>2779</v>
      </c>
      <c r="J180" s="12" t="s">
        <v>210</v>
      </c>
      <c r="K180" s="16" t="s">
        <v>18</v>
      </c>
      <c r="L180" s="65" t="s">
        <v>21</v>
      </c>
      <c r="M180" s="85">
        <f t="shared" si="55"/>
        <v>0.2</v>
      </c>
      <c r="N180" s="15">
        <f t="shared" si="54"/>
        <v>0</v>
      </c>
      <c r="O180" s="78">
        <f t="shared" si="52"/>
        <v>2.0000000000000004E-2</v>
      </c>
      <c r="P180" s="78">
        <f t="shared" si="50"/>
        <v>0</v>
      </c>
      <c r="Q180" s="153">
        <f t="shared" si="51"/>
        <v>0</v>
      </c>
      <c r="R180" s="257"/>
    </row>
    <row r="181" spans="2:18" s="3" customFormat="1" ht="27.95" customHeight="1">
      <c r="B181" s="236"/>
      <c r="C181" s="241"/>
      <c r="D181" s="17" t="s">
        <v>2851</v>
      </c>
      <c r="E181" s="18" t="s">
        <v>6</v>
      </c>
      <c r="F181" s="19" t="s">
        <v>2753</v>
      </c>
      <c r="G181" s="14" t="s">
        <v>12</v>
      </c>
      <c r="H181" s="15">
        <v>0.8</v>
      </c>
      <c r="I181" s="16" t="s">
        <v>2780</v>
      </c>
      <c r="J181" s="12" t="s">
        <v>2788</v>
      </c>
      <c r="K181" s="16" t="s">
        <v>18</v>
      </c>
      <c r="L181" s="65" t="s">
        <v>2795</v>
      </c>
      <c r="M181" s="85">
        <v>0.2</v>
      </c>
      <c r="N181" s="15">
        <f t="shared" si="54"/>
        <v>0</v>
      </c>
      <c r="O181" s="78">
        <f t="shared" si="52"/>
        <v>0.16000000000000003</v>
      </c>
      <c r="P181" s="78">
        <f t="shared" si="50"/>
        <v>0</v>
      </c>
      <c r="Q181" s="153">
        <f t="shared" si="51"/>
        <v>0</v>
      </c>
      <c r="R181" s="257"/>
    </row>
    <row r="182" spans="2:18" s="3" customFormat="1" ht="27.95" customHeight="1">
      <c r="B182" s="236"/>
      <c r="C182" s="241"/>
      <c r="D182" s="20"/>
      <c r="E182" s="21"/>
      <c r="F182" s="31"/>
      <c r="G182" s="14" t="s">
        <v>13</v>
      </c>
      <c r="H182" s="15">
        <v>0.1</v>
      </c>
      <c r="I182" s="16" t="s">
        <v>2781</v>
      </c>
      <c r="J182" s="12" t="s">
        <v>2798</v>
      </c>
      <c r="K182" s="16" t="s">
        <v>2793</v>
      </c>
      <c r="L182" s="65" t="s">
        <v>2806</v>
      </c>
      <c r="M182" s="85">
        <f t="shared" si="55"/>
        <v>0.2</v>
      </c>
      <c r="N182" s="15">
        <f t="shared" si="54"/>
        <v>0.99</v>
      </c>
      <c r="O182" s="78">
        <f t="shared" si="52"/>
        <v>0</v>
      </c>
      <c r="P182" s="78">
        <f t="shared" si="50"/>
        <v>1.9800000000000005E-2</v>
      </c>
      <c r="Q182" s="153">
        <f t="shared" si="51"/>
        <v>2.0000000000000023E-4</v>
      </c>
      <c r="R182" s="257"/>
    </row>
    <row r="183" spans="2:18" s="3" customFormat="1" ht="27.95" customHeight="1">
      <c r="B183" s="236"/>
      <c r="C183" s="241"/>
      <c r="D183" s="22"/>
      <c r="E183" s="23"/>
      <c r="F183" s="24"/>
      <c r="G183" s="14" t="s">
        <v>14</v>
      </c>
      <c r="H183" s="15">
        <v>0.1</v>
      </c>
      <c r="I183" s="16" t="s">
        <v>2779</v>
      </c>
      <c r="J183" s="12" t="s">
        <v>210</v>
      </c>
      <c r="K183" s="16" t="s">
        <v>18</v>
      </c>
      <c r="L183" s="65" t="s">
        <v>21</v>
      </c>
      <c r="M183" s="85">
        <f t="shared" si="55"/>
        <v>0.2</v>
      </c>
      <c r="N183" s="15">
        <f t="shared" si="54"/>
        <v>0</v>
      </c>
      <c r="O183" s="78">
        <f t="shared" si="52"/>
        <v>2.0000000000000004E-2</v>
      </c>
      <c r="P183" s="78">
        <f t="shared" si="50"/>
        <v>0</v>
      </c>
      <c r="Q183" s="153">
        <f t="shared" si="51"/>
        <v>0</v>
      </c>
      <c r="R183" s="257"/>
    </row>
    <row r="184" spans="2:18" s="3" customFormat="1" ht="27.95" customHeight="1">
      <c r="B184" s="236"/>
      <c r="C184" s="241"/>
      <c r="D184" s="17" t="s">
        <v>2852</v>
      </c>
      <c r="E184" s="18" t="s">
        <v>22</v>
      </c>
      <c r="F184" s="19" t="s">
        <v>198</v>
      </c>
      <c r="G184" s="14" t="s">
        <v>12</v>
      </c>
      <c r="H184" s="15">
        <v>0.4</v>
      </c>
      <c r="I184" s="16" t="s">
        <v>15</v>
      </c>
      <c r="J184" s="12" t="s">
        <v>210</v>
      </c>
      <c r="K184" s="16" t="s">
        <v>18</v>
      </c>
      <c r="L184" s="65" t="s">
        <v>21</v>
      </c>
      <c r="M184" s="85">
        <v>2</v>
      </c>
      <c r="N184" s="15">
        <f t="shared" si="54"/>
        <v>0</v>
      </c>
      <c r="O184" s="78">
        <f t="shared" si="52"/>
        <v>0.8</v>
      </c>
      <c r="P184" s="78">
        <f t="shared" si="50"/>
        <v>0</v>
      </c>
      <c r="Q184" s="153">
        <f t="shared" si="51"/>
        <v>0</v>
      </c>
      <c r="R184" s="257"/>
    </row>
    <row r="185" spans="2:18" s="3" customFormat="1" ht="38.25">
      <c r="B185" s="236"/>
      <c r="C185" s="241"/>
      <c r="D185" s="20"/>
      <c r="E185" s="21"/>
      <c r="F185" s="31"/>
      <c r="G185" s="14" t="s">
        <v>13</v>
      </c>
      <c r="H185" s="15">
        <v>0.4</v>
      </c>
      <c r="I185" s="16" t="s">
        <v>25</v>
      </c>
      <c r="J185" s="13" t="s">
        <v>2800</v>
      </c>
      <c r="K185" s="16" t="s">
        <v>20</v>
      </c>
      <c r="L185" s="65" t="s">
        <v>2806</v>
      </c>
      <c r="M185" s="85">
        <f t="shared" ref="M185:M189" si="56">M184</f>
        <v>2</v>
      </c>
      <c r="N185" s="15">
        <f t="shared" si="54"/>
        <v>0.99</v>
      </c>
      <c r="O185" s="78">
        <f t="shared" si="52"/>
        <v>0</v>
      </c>
      <c r="P185" s="78">
        <f t="shared" si="50"/>
        <v>0.79200000000000004</v>
      </c>
      <c r="Q185" s="153">
        <f t="shared" si="51"/>
        <v>8.0000000000000071E-3</v>
      </c>
      <c r="R185" s="257"/>
    </row>
    <row r="186" spans="2:18" s="3" customFormat="1" ht="27.95" customHeight="1">
      <c r="B186" s="236"/>
      <c r="C186" s="241"/>
      <c r="D186" s="22"/>
      <c r="E186" s="23"/>
      <c r="F186" s="24"/>
      <c r="G186" s="14" t="s">
        <v>14</v>
      </c>
      <c r="H186" s="15">
        <v>0.2</v>
      </c>
      <c r="I186" s="16" t="s">
        <v>19</v>
      </c>
      <c r="J186" s="12" t="s">
        <v>2788</v>
      </c>
      <c r="K186" s="16" t="s">
        <v>18</v>
      </c>
      <c r="L186" s="65" t="s">
        <v>21</v>
      </c>
      <c r="M186" s="85">
        <f t="shared" si="56"/>
        <v>2</v>
      </c>
      <c r="N186" s="15">
        <f t="shared" si="54"/>
        <v>0</v>
      </c>
      <c r="O186" s="78">
        <f t="shared" si="52"/>
        <v>0.4</v>
      </c>
      <c r="P186" s="78">
        <f t="shared" si="50"/>
        <v>0</v>
      </c>
      <c r="Q186" s="153">
        <f t="shared" si="51"/>
        <v>0</v>
      </c>
      <c r="R186" s="257"/>
    </row>
    <row r="187" spans="2:18" s="3" customFormat="1" ht="27.95" customHeight="1">
      <c r="B187" s="236"/>
      <c r="C187" s="241"/>
      <c r="D187" s="17" t="s">
        <v>2853</v>
      </c>
      <c r="E187" s="18" t="s">
        <v>22</v>
      </c>
      <c r="F187" s="19" t="s">
        <v>2758</v>
      </c>
      <c r="G187" s="14" t="s">
        <v>12</v>
      </c>
      <c r="H187" s="15">
        <v>0.4</v>
      </c>
      <c r="I187" s="16" t="s">
        <v>2779</v>
      </c>
      <c r="J187" s="12" t="s">
        <v>210</v>
      </c>
      <c r="K187" s="16" t="s">
        <v>18</v>
      </c>
      <c r="L187" s="65" t="s">
        <v>21</v>
      </c>
      <c r="M187" s="85">
        <v>2</v>
      </c>
      <c r="N187" s="15">
        <f t="shared" si="54"/>
        <v>0</v>
      </c>
      <c r="O187" s="78">
        <f t="shared" si="52"/>
        <v>0.8</v>
      </c>
      <c r="P187" s="78">
        <f t="shared" si="50"/>
        <v>0</v>
      </c>
      <c r="Q187" s="153">
        <f t="shared" si="51"/>
        <v>0</v>
      </c>
      <c r="R187" s="257"/>
    </row>
    <row r="188" spans="2:18" s="3" customFormat="1" ht="38.25">
      <c r="B188" s="236"/>
      <c r="C188" s="241"/>
      <c r="D188" s="20"/>
      <c r="E188" s="21"/>
      <c r="F188" s="31"/>
      <c r="G188" s="14" t="s">
        <v>13</v>
      </c>
      <c r="H188" s="15">
        <v>0.4</v>
      </c>
      <c r="I188" s="16" t="s">
        <v>25</v>
      </c>
      <c r="J188" s="13" t="s">
        <v>2801</v>
      </c>
      <c r="K188" s="16" t="s">
        <v>20</v>
      </c>
      <c r="L188" s="65" t="s">
        <v>2806</v>
      </c>
      <c r="M188" s="85">
        <f t="shared" si="56"/>
        <v>2</v>
      </c>
      <c r="N188" s="15">
        <f t="shared" si="54"/>
        <v>0.99</v>
      </c>
      <c r="O188" s="78">
        <f t="shared" si="52"/>
        <v>0</v>
      </c>
      <c r="P188" s="78">
        <f t="shared" si="50"/>
        <v>0.79200000000000004</v>
      </c>
      <c r="Q188" s="153">
        <f t="shared" si="51"/>
        <v>8.0000000000000071E-3</v>
      </c>
      <c r="R188" s="257"/>
    </row>
    <row r="189" spans="2:18" s="3" customFormat="1" ht="27.95" customHeight="1">
      <c r="B189" s="236"/>
      <c r="C189" s="241"/>
      <c r="D189" s="22"/>
      <c r="E189" s="23"/>
      <c r="F189" s="24"/>
      <c r="G189" s="14" t="s">
        <v>14</v>
      </c>
      <c r="H189" s="15">
        <v>0.2</v>
      </c>
      <c r="I189" s="16" t="s">
        <v>19</v>
      </c>
      <c r="J189" s="12" t="s">
        <v>210</v>
      </c>
      <c r="K189" s="16" t="s">
        <v>18</v>
      </c>
      <c r="L189" s="65" t="s">
        <v>21</v>
      </c>
      <c r="M189" s="85">
        <f t="shared" si="56"/>
        <v>2</v>
      </c>
      <c r="N189" s="15">
        <f t="shared" si="54"/>
        <v>0</v>
      </c>
      <c r="O189" s="78">
        <f t="shared" si="52"/>
        <v>0.4</v>
      </c>
      <c r="P189" s="78">
        <f t="shared" si="50"/>
        <v>0</v>
      </c>
      <c r="Q189" s="153">
        <f t="shared" si="51"/>
        <v>0</v>
      </c>
      <c r="R189" s="257"/>
    </row>
    <row r="190" spans="2:18" s="3" customFormat="1" ht="27.95" customHeight="1">
      <c r="B190" s="236"/>
      <c r="C190" s="241"/>
      <c r="D190" s="17" t="s">
        <v>2854</v>
      </c>
      <c r="E190" s="18" t="s">
        <v>22</v>
      </c>
      <c r="F190" s="19" t="s">
        <v>198</v>
      </c>
      <c r="G190" s="14" t="s">
        <v>12</v>
      </c>
      <c r="H190" s="15">
        <v>0.4</v>
      </c>
      <c r="I190" s="16" t="s">
        <v>2780</v>
      </c>
      <c r="J190" s="12" t="s">
        <v>210</v>
      </c>
      <c r="K190" s="16" t="s">
        <v>18</v>
      </c>
      <c r="L190" s="65" t="s">
        <v>21</v>
      </c>
      <c r="M190" s="85">
        <v>2</v>
      </c>
      <c r="N190" s="15">
        <f t="shared" si="54"/>
        <v>0</v>
      </c>
      <c r="O190" s="78">
        <f t="shared" si="52"/>
        <v>0.8</v>
      </c>
      <c r="P190" s="78">
        <f t="shared" si="50"/>
        <v>0</v>
      </c>
      <c r="Q190" s="153">
        <f t="shared" si="51"/>
        <v>0</v>
      </c>
      <c r="R190" s="257"/>
    </row>
    <row r="191" spans="2:18" s="3" customFormat="1" ht="38.25">
      <c r="B191" s="236"/>
      <c r="C191" s="241"/>
      <c r="D191" s="20"/>
      <c r="E191" s="21"/>
      <c r="F191" s="31"/>
      <c r="G191" s="14" t="s">
        <v>13</v>
      </c>
      <c r="H191" s="15">
        <v>0.4</v>
      </c>
      <c r="I191" s="16" t="s">
        <v>2782</v>
      </c>
      <c r="J191" s="13" t="s">
        <v>2801</v>
      </c>
      <c r="K191" s="16" t="s">
        <v>20</v>
      </c>
      <c r="L191" s="65" t="s">
        <v>2806</v>
      </c>
      <c r="M191" s="85">
        <v>2</v>
      </c>
      <c r="N191" s="15">
        <f t="shared" si="54"/>
        <v>0.99</v>
      </c>
      <c r="O191" s="78">
        <f t="shared" si="52"/>
        <v>0</v>
      </c>
      <c r="P191" s="78">
        <f t="shared" si="50"/>
        <v>0.79200000000000004</v>
      </c>
      <c r="Q191" s="153">
        <f t="shared" si="51"/>
        <v>8.0000000000000071E-3</v>
      </c>
      <c r="R191" s="257"/>
    </row>
    <row r="192" spans="2:18" s="3" customFormat="1" ht="27.95" customHeight="1">
      <c r="B192" s="236"/>
      <c r="C192" s="241"/>
      <c r="D192" s="22"/>
      <c r="E192" s="23"/>
      <c r="F192" s="24"/>
      <c r="G192" s="14" t="s">
        <v>14</v>
      </c>
      <c r="H192" s="15">
        <v>0.2</v>
      </c>
      <c r="I192" s="16" t="s">
        <v>19</v>
      </c>
      <c r="J192" s="12" t="s">
        <v>210</v>
      </c>
      <c r="K192" s="16" t="s">
        <v>18</v>
      </c>
      <c r="L192" s="65" t="s">
        <v>21</v>
      </c>
      <c r="M192" s="85">
        <v>2</v>
      </c>
      <c r="N192" s="15">
        <f t="shared" si="54"/>
        <v>0</v>
      </c>
      <c r="O192" s="78">
        <f t="shared" si="52"/>
        <v>0.4</v>
      </c>
      <c r="P192" s="78">
        <f t="shared" si="50"/>
        <v>0</v>
      </c>
      <c r="Q192" s="153">
        <f t="shared" si="51"/>
        <v>0</v>
      </c>
      <c r="R192" s="257"/>
    </row>
    <row r="193" spans="2:18" s="3" customFormat="1" ht="38.25">
      <c r="B193" s="236"/>
      <c r="C193" s="241"/>
      <c r="D193" s="17" t="s">
        <v>2855</v>
      </c>
      <c r="E193" s="18" t="s">
        <v>2763</v>
      </c>
      <c r="F193" s="19" t="s">
        <v>2761</v>
      </c>
      <c r="G193" s="159" t="s">
        <v>232</v>
      </c>
      <c r="H193" s="15">
        <v>0.2</v>
      </c>
      <c r="I193" s="16" t="s">
        <v>16</v>
      </c>
      <c r="J193" s="12" t="s">
        <v>2799</v>
      </c>
      <c r="K193" s="16" t="s">
        <v>17</v>
      </c>
      <c r="L193" s="65" t="s">
        <v>2806</v>
      </c>
      <c r="M193" s="85">
        <v>0.3</v>
      </c>
      <c r="N193" s="15">
        <f t="shared" si="54"/>
        <v>0.99</v>
      </c>
      <c r="O193" s="78">
        <f t="shared" si="52"/>
        <v>0</v>
      </c>
      <c r="P193" s="78">
        <f t="shared" si="50"/>
        <v>5.9399999999999994E-2</v>
      </c>
      <c r="Q193" s="153">
        <f t="shared" si="51"/>
        <v>6.0000000000000049E-4</v>
      </c>
      <c r="R193" s="557" t="s">
        <v>2762</v>
      </c>
    </row>
    <row r="194" spans="2:18" s="3" customFormat="1" ht="38.25">
      <c r="B194" s="236"/>
      <c r="C194" s="241"/>
      <c r="D194" s="20"/>
      <c r="E194" s="21"/>
      <c r="F194" s="31"/>
      <c r="G194" s="163" t="s">
        <v>233</v>
      </c>
      <c r="H194" s="15">
        <v>0.2</v>
      </c>
      <c r="I194" s="16" t="s">
        <v>16</v>
      </c>
      <c r="J194" s="12" t="s">
        <v>2799</v>
      </c>
      <c r="K194" s="16" t="s">
        <v>17</v>
      </c>
      <c r="L194" s="65" t="s">
        <v>2806</v>
      </c>
      <c r="M194" s="85">
        <f>M193</f>
        <v>0.3</v>
      </c>
      <c r="N194" s="15">
        <f t="shared" si="54"/>
        <v>0.99</v>
      </c>
      <c r="O194" s="78">
        <f t="shared" si="52"/>
        <v>0</v>
      </c>
      <c r="P194" s="78">
        <f t="shared" si="50"/>
        <v>5.9399999999999994E-2</v>
      </c>
      <c r="Q194" s="153">
        <f t="shared" si="51"/>
        <v>6.0000000000000049E-4</v>
      </c>
      <c r="R194" s="571"/>
    </row>
    <row r="195" spans="2:18" s="3" customFormat="1" ht="38.25">
      <c r="B195" s="236"/>
      <c r="C195" s="241"/>
      <c r="D195" s="20"/>
      <c r="E195" s="21"/>
      <c r="F195" s="31"/>
      <c r="G195" s="163" t="s">
        <v>230</v>
      </c>
      <c r="H195" s="15">
        <v>0.2</v>
      </c>
      <c r="I195" s="16" t="s">
        <v>25</v>
      </c>
      <c r="J195" s="12" t="s">
        <v>2799</v>
      </c>
      <c r="K195" s="16" t="s">
        <v>28</v>
      </c>
      <c r="L195" s="65" t="s">
        <v>2806</v>
      </c>
      <c r="M195" s="85">
        <f>M194</f>
        <v>0.3</v>
      </c>
      <c r="N195" s="15">
        <f t="shared" si="54"/>
        <v>0.99</v>
      </c>
      <c r="O195" s="78">
        <f>IF(I195="Safe", M195*H195,0)</f>
        <v>0</v>
      </c>
      <c r="P195" s="78">
        <f>IF(I195="Dangerous",M195*H195*N195,0)</f>
        <v>5.9399999999999994E-2</v>
      </c>
      <c r="Q195" s="153">
        <f>IF(P195=0,0,M195*H195*(1-N195))</f>
        <v>6.0000000000000049E-4</v>
      </c>
      <c r="R195" s="571"/>
    </row>
    <row r="196" spans="2:18" s="3" customFormat="1" ht="38.25">
      <c r="B196" s="236"/>
      <c r="C196" s="241"/>
      <c r="D196" s="20"/>
      <c r="E196" s="21"/>
      <c r="F196" s="31"/>
      <c r="G196" s="163" t="s">
        <v>231</v>
      </c>
      <c r="H196" s="15">
        <v>0.2</v>
      </c>
      <c r="I196" s="16" t="s">
        <v>25</v>
      </c>
      <c r="J196" s="12" t="s">
        <v>2799</v>
      </c>
      <c r="K196" s="16" t="s">
        <v>17</v>
      </c>
      <c r="L196" s="65" t="s">
        <v>2806</v>
      </c>
      <c r="M196" s="85">
        <f>M195</f>
        <v>0.3</v>
      </c>
      <c r="N196" s="15">
        <f t="shared" si="54"/>
        <v>0.99</v>
      </c>
      <c r="O196" s="78">
        <f t="shared" ref="O196" si="57">IF(I196="Safe", M196*H196,0)</f>
        <v>0</v>
      </c>
      <c r="P196" s="78">
        <f t="shared" ref="P196:P236" si="58">IF(I196="Dangerous",M196*H196*N196,0)</f>
        <v>5.9399999999999994E-2</v>
      </c>
      <c r="Q196" s="153">
        <f t="shared" ref="Q196:Q236" si="59">IF(P196=0,0,M196*H196*(1-N196))</f>
        <v>6.0000000000000049E-4</v>
      </c>
      <c r="R196" s="571"/>
    </row>
    <row r="197" spans="2:18" s="3" customFormat="1" ht="38.25">
      <c r="B197" s="236"/>
      <c r="C197" s="241"/>
      <c r="D197" s="22"/>
      <c r="E197" s="23"/>
      <c r="F197" s="24"/>
      <c r="G197" s="168" t="s">
        <v>234</v>
      </c>
      <c r="H197" s="15">
        <v>0.2</v>
      </c>
      <c r="I197" s="16" t="s">
        <v>25</v>
      </c>
      <c r="J197" s="12" t="s">
        <v>2802</v>
      </c>
      <c r="K197" s="16" t="s">
        <v>17</v>
      </c>
      <c r="L197" s="65" t="s">
        <v>2806</v>
      </c>
      <c r="M197" s="85">
        <f>M196</f>
        <v>0.3</v>
      </c>
      <c r="N197" s="15">
        <f t="shared" si="54"/>
        <v>0.99</v>
      </c>
      <c r="O197" s="78">
        <f>IF(I197="Safe", M197*H197,0)</f>
        <v>0</v>
      </c>
      <c r="P197" s="78">
        <f t="shared" si="58"/>
        <v>5.9399999999999994E-2</v>
      </c>
      <c r="Q197" s="153">
        <f t="shared" si="59"/>
        <v>6.0000000000000049E-4</v>
      </c>
      <c r="R197" s="572"/>
    </row>
    <row r="198" spans="2:18" s="3" customFormat="1" ht="27.95" customHeight="1">
      <c r="B198" s="236"/>
      <c r="C198" s="241"/>
      <c r="D198" s="17" t="s">
        <v>2856</v>
      </c>
      <c r="E198" s="18" t="s">
        <v>6</v>
      </c>
      <c r="F198" s="19" t="s">
        <v>2766</v>
      </c>
      <c r="G198" s="14" t="s">
        <v>12</v>
      </c>
      <c r="H198" s="15">
        <v>0.8</v>
      </c>
      <c r="I198" s="16" t="s">
        <v>15</v>
      </c>
      <c r="J198" s="12" t="s">
        <v>210</v>
      </c>
      <c r="K198" s="16" t="s">
        <v>2791</v>
      </c>
      <c r="L198" s="65" t="s">
        <v>21</v>
      </c>
      <c r="M198" s="85">
        <v>0.2</v>
      </c>
      <c r="N198" s="15">
        <f t="shared" si="54"/>
        <v>0</v>
      </c>
      <c r="O198" s="78">
        <f t="shared" ref="O198:O236" si="60">IF(I198="Safe", M198*H198,0)</f>
        <v>0.16000000000000003</v>
      </c>
      <c r="P198" s="78">
        <f t="shared" si="58"/>
        <v>0</v>
      </c>
      <c r="Q198" s="153">
        <f t="shared" si="59"/>
        <v>0</v>
      </c>
      <c r="R198" s="257"/>
    </row>
    <row r="199" spans="2:18" s="3" customFormat="1" ht="38.25">
      <c r="B199" s="236"/>
      <c r="C199" s="241"/>
      <c r="D199" s="20"/>
      <c r="E199" s="21"/>
      <c r="F199" s="31"/>
      <c r="G199" s="14" t="s">
        <v>13</v>
      </c>
      <c r="H199" s="15">
        <v>0.1</v>
      </c>
      <c r="I199" s="16" t="s">
        <v>25</v>
      </c>
      <c r="J199" s="13" t="s">
        <v>2803</v>
      </c>
      <c r="K199" s="16" t="s">
        <v>20</v>
      </c>
      <c r="L199" s="65" t="s">
        <v>2806</v>
      </c>
      <c r="M199" s="85">
        <v>0.2</v>
      </c>
      <c r="N199" s="15">
        <f t="shared" si="54"/>
        <v>0.99</v>
      </c>
      <c r="O199" s="78">
        <f t="shared" si="60"/>
        <v>0</v>
      </c>
      <c r="P199" s="78">
        <f t="shared" si="58"/>
        <v>1.9800000000000005E-2</v>
      </c>
      <c r="Q199" s="153">
        <f t="shared" si="59"/>
        <v>2.0000000000000023E-4</v>
      </c>
      <c r="R199" s="257"/>
    </row>
    <row r="200" spans="2:18" s="3" customFormat="1" ht="27.95" customHeight="1">
      <c r="B200" s="236"/>
      <c r="C200" s="241"/>
      <c r="D200" s="22"/>
      <c r="E200" s="23"/>
      <c r="F200" s="24"/>
      <c r="G200" s="14" t="s">
        <v>14</v>
      </c>
      <c r="H200" s="15">
        <v>0.1</v>
      </c>
      <c r="I200" s="16" t="s">
        <v>15</v>
      </c>
      <c r="J200" s="12" t="s">
        <v>210</v>
      </c>
      <c r="K200" s="16" t="s">
        <v>18</v>
      </c>
      <c r="L200" s="65" t="s">
        <v>21</v>
      </c>
      <c r="M200" s="85">
        <f t="shared" ref="M200:M206" si="61">M199</f>
        <v>0.2</v>
      </c>
      <c r="N200" s="15">
        <f t="shared" si="54"/>
        <v>0</v>
      </c>
      <c r="O200" s="78">
        <f t="shared" si="60"/>
        <v>2.0000000000000004E-2</v>
      </c>
      <c r="P200" s="78">
        <f t="shared" si="58"/>
        <v>0</v>
      </c>
      <c r="Q200" s="153">
        <f t="shared" si="59"/>
        <v>0</v>
      </c>
      <c r="R200" s="257"/>
    </row>
    <row r="201" spans="2:18" s="3" customFormat="1" ht="27.95" customHeight="1">
      <c r="B201" s="236"/>
      <c r="C201" s="241"/>
      <c r="D201" s="17" t="s">
        <v>2857</v>
      </c>
      <c r="E201" s="18" t="s">
        <v>6</v>
      </c>
      <c r="F201" s="19" t="s">
        <v>2767</v>
      </c>
      <c r="G201" s="14" t="s">
        <v>12</v>
      </c>
      <c r="H201" s="15">
        <v>0.8</v>
      </c>
      <c r="I201" s="16" t="s">
        <v>2780</v>
      </c>
      <c r="J201" s="12" t="s">
        <v>2788</v>
      </c>
      <c r="K201" s="16" t="s">
        <v>2791</v>
      </c>
      <c r="L201" s="65" t="s">
        <v>109</v>
      </c>
      <c r="M201" s="85">
        <v>0.2</v>
      </c>
      <c r="N201" s="15">
        <f t="shared" si="54"/>
        <v>0</v>
      </c>
      <c r="O201" s="78">
        <f t="shared" si="60"/>
        <v>0.16000000000000003</v>
      </c>
      <c r="P201" s="78">
        <f t="shared" si="58"/>
        <v>0</v>
      </c>
      <c r="Q201" s="153">
        <f t="shared" si="59"/>
        <v>0</v>
      </c>
      <c r="R201" s="257"/>
    </row>
    <row r="202" spans="2:18" s="3" customFormat="1" ht="38.25">
      <c r="B202" s="236"/>
      <c r="C202" s="241"/>
      <c r="D202" s="20"/>
      <c r="E202" s="21"/>
      <c r="F202" s="31"/>
      <c r="G202" s="14" t="s">
        <v>13</v>
      </c>
      <c r="H202" s="15">
        <v>0.1</v>
      </c>
      <c r="I202" s="16" t="s">
        <v>2783</v>
      </c>
      <c r="J202" s="12" t="s">
        <v>2803</v>
      </c>
      <c r="K202" s="16" t="s">
        <v>20</v>
      </c>
      <c r="L202" s="65" t="s">
        <v>2806</v>
      </c>
      <c r="M202" s="85">
        <f t="shared" si="61"/>
        <v>0.2</v>
      </c>
      <c r="N202" s="15">
        <f t="shared" si="54"/>
        <v>0.99</v>
      </c>
      <c r="O202" s="78">
        <f t="shared" si="60"/>
        <v>0</v>
      </c>
      <c r="P202" s="78">
        <f t="shared" si="58"/>
        <v>1.9800000000000005E-2</v>
      </c>
      <c r="Q202" s="153">
        <f t="shared" si="59"/>
        <v>2.0000000000000023E-4</v>
      </c>
      <c r="R202" s="257"/>
    </row>
    <row r="203" spans="2:18" s="3" customFormat="1" ht="27.95" customHeight="1">
      <c r="B203" s="236"/>
      <c r="C203" s="241"/>
      <c r="D203" s="22"/>
      <c r="E203" s="23"/>
      <c r="F203" s="24"/>
      <c r="G203" s="14" t="s">
        <v>14</v>
      </c>
      <c r="H203" s="15">
        <v>0.1</v>
      </c>
      <c r="I203" s="16" t="s">
        <v>19</v>
      </c>
      <c r="J203" s="12" t="s">
        <v>210</v>
      </c>
      <c r="K203" s="16" t="s">
        <v>18</v>
      </c>
      <c r="L203" s="65" t="s">
        <v>21</v>
      </c>
      <c r="M203" s="85">
        <f t="shared" si="61"/>
        <v>0.2</v>
      </c>
      <c r="N203" s="15">
        <f t="shared" si="54"/>
        <v>0</v>
      </c>
      <c r="O203" s="78">
        <f t="shared" si="60"/>
        <v>2.0000000000000004E-2</v>
      </c>
      <c r="P203" s="78">
        <f t="shared" si="58"/>
        <v>0</v>
      </c>
      <c r="Q203" s="153">
        <f t="shared" si="59"/>
        <v>0</v>
      </c>
      <c r="R203" s="257"/>
    </row>
    <row r="204" spans="2:18" s="3" customFormat="1" ht="27.95" customHeight="1">
      <c r="B204" s="236"/>
      <c r="C204" s="241"/>
      <c r="D204" s="17" t="s">
        <v>2858</v>
      </c>
      <c r="E204" s="18" t="s">
        <v>24</v>
      </c>
      <c r="F204" s="19" t="s">
        <v>2769</v>
      </c>
      <c r="G204" s="14" t="s">
        <v>12</v>
      </c>
      <c r="H204" s="15">
        <v>0.8</v>
      </c>
      <c r="I204" s="16" t="s">
        <v>2779</v>
      </c>
      <c r="J204" s="12" t="s">
        <v>2788</v>
      </c>
      <c r="K204" s="16" t="s">
        <v>2791</v>
      </c>
      <c r="L204" s="65" t="s">
        <v>109</v>
      </c>
      <c r="M204" s="85">
        <v>0.2</v>
      </c>
      <c r="N204" s="15">
        <f t="shared" si="54"/>
        <v>0</v>
      </c>
      <c r="O204" s="78">
        <f t="shared" si="60"/>
        <v>0.16000000000000003</v>
      </c>
      <c r="P204" s="78">
        <f t="shared" si="58"/>
        <v>0</v>
      </c>
      <c r="Q204" s="153">
        <f t="shared" si="59"/>
        <v>0</v>
      </c>
      <c r="R204" s="257"/>
    </row>
    <row r="205" spans="2:18" s="3" customFormat="1" ht="38.25">
      <c r="B205" s="236"/>
      <c r="C205" s="241"/>
      <c r="D205" s="20"/>
      <c r="E205" s="21"/>
      <c r="F205" s="31"/>
      <c r="G205" s="14" t="s">
        <v>13</v>
      </c>
      <c r="H205" s="15">
        <v>0.1</v>
      </c>
      <c r="I205" s="16" t="s">
        <v>2783</v>
      </c>
      <c r="J205" s="12" t="s">
        <v>2804</v>
      </c>
      <c r="K205" s="16" t="s">
        <v>20</v>
      </c>
      <c r="L205" s="65" t="s">
        <v>2806</v>
      </c>
      <c r="M205" s="85">
        <f t="shared" si="61"/>
        <v>0.2</v>
      </c>
      <c r="N205" s="15">
        <f t="shared" si="54"/>
        <v>0.99</v>
      </c>
      <c r="O205" s="78">
        <f t="shared" si="60"/>
        <v>0</v>
      </c>
      <c r="P205" s="78">
        <f t="shared" si="58"/>
        <v>1.9800000000000005E-2</v>
      </c>
      <c r="Q205" s="153">
        <f t="shared" si="59"/>
        <v>2.0000000000000023E-4</v>
      </c>
      <c r="R205" s="257"/>
    </row>
    <row r="206" spans="2:18" s="3" customFormat="1" ht="27.95" customHeight="1">
      <c r="B206" s="236"/>
      <c r="C206" s="241"/>
      <c r="D206" s="22"/>
      <c r="E206" s="23"/>
      <c r="F206" s="24"/>
      <c r="G206" s="14" t="s">
        <v>14</v>
      </c>
      <c r="H206" s="15">
        <v>0.1</v>
      </c>
      <c r="I206" s="16" t="s">
        <v>2779</v>
      </c>
      <c r="J206" s="12" t="s">
        <v>210</v>
      </c>
      <c r="K206" s="16" t="s">
        <v>18</v>
      </c>
      <c r="L206" s="65" t="s">
        <v>21</v>
      </c>
      <c r="M206" s="85">
        <f t="shared" si="61"/>
        <v>0.2</v>
      </c>
      <c r="N206" s="15">
        <f t="shared" si="54"/>
        <v>0</v>
      </c>
      <c r="O206" s="78">
        <f t="shared" si="60"/>
        <v>2.0000000000000004E-2</v>
      </c>
      <c r="P206" s="78">
        <f t="shared" si="58"/>
        <v>0</v>
      </c>
      <c r="Q206" s="153">
        <f t="shared" si="59"/>
        <v>0</v>
      </c>
      <c r="R206" s="257"/>
    </row>
    <row r="207" spans="2:18" s="3" customFormat="1" ht="27.95" customHeight="1">
      <c r="B207" s="236"/>
      <c r="C207" s="241"/>
      <c r="D207" s="17" t="s">
        <v>2859</v>
      </c>
      <c r="E207" s="18" t="s">
        <v>24</v>
      </c>
      <c r="F207" s="19" t="s">
        <v>2769</v>
      </c>
      <c r="G207" s="14" t="s">
        <v>12</v>
      </c>
      <c r="H207" s="15">
        <v>0.8</v>
      </c>
      <c r="I207" s="16" t="s">
        <v>2779</v>
      </c>
      <c r="J207" s="12" t="s">
        <v>2788</v>
      </c>
      <c r="K207" s="16" t="s">
        <v>2791</v>
      </c>
      <c r="L207" s="65" t="s">
        <v>109</v>
      </c>
      <c r="M207" s="85">
        <v>0.2</v>
      </c>
      <c r="N207" s="15">
        <f t="shared" ref="N207:N248" si="62">IF(K207="Detected", 0.99,0)</f>
        <v>0</v>
      </c>
      <c r="O207" s="78">
        <f t="shared" si="60"/>
        <v>0.16000000000000003</v>
      </c>
      <c r="P207" s="78">
        <f t="shared" si="58"/>
        <v>0</v>
      </c>
      <c r="Q207" s="153">
        <f t="shared" si="59"/>
        <v>0</v>
      </c>
      <c r="R207" s="257"/>
    </row>
    <row r="208" spans="2:18" s="3" customFormat="1" ht="38.25">
      <c r="B208" s="236"/>
      <c r="C208" s="241"/>
      <c r="D208" s="20"/>
      <c r="E208" s="21"/>
      <c r="F208" s="31"/>
      <c r="G208" s="14" t="s">
        <v>13</v>
      </c>
      <c r="H208" s="15">
        <v>0.1</v>
      </c>
      <c r="I208" s="16" t="s">
        <v>25</v>
      </c>
      <c r="J208" s="12" t="s">
        <v>2802</v>
      </c>
      <c r="K208" s="16" t="s">
        <v>20</v>
      </c>
      <c r="L208" s="65" t="s">
        <v>2806</v>
      </c>
      <c r="M208" s="85">
        <v>0.2</v>
      </c>
      <c r="N208" s="15">
        <f t="shared" si="62"/>
        <v>0.99</v>
      </c>
      <c r="O208" s="78">
        <f t="shared" si="60"/>
        <v>0</v>
      </c>
      <c r="P208" s="78">
        <f t="shared" si="58"/>
        <v>1.9800000000000005E-2</v>
      </c>
      <c r="Q208" s="153">
        <f t="shared" si="59"/>
        <v>2.0000000000000023E-4</v>
      </c>
      <c r="R208" s="257"/>
    </row>
    <row r="209" spans="2:18" s="3" customFormat="1" ht="27.95" customHeight="1">
      <c r="B209" s="236"/>
      <c r="C209" s="241"/>
      <c r="D209" s="22"/>
      <c r="E209" s="23"/>
      <c r="F209" s="24"/>
      <c r="G209" s="14" t="s">
        <v>14</v>
      </c>
      <c r="H209" s="15">
        <v>0.1</v>
      </c>
      <c r="I209" s="16" t="s">
        <v>2779</v>
      </c>
      <c r="J209" s="12" t="s">
        <v>210</v>
      </c>
      <c r="K209" s="16" t="s">
        <v>18</v>
      </c>
      <c r="L209" s="65" t="s">
        <v>21</v>
      </c>
      <c r="M209" s="85">
        <v>0.2</v>
      </c>
      <c r="N209" s="15">
        <f t="shared" si="62"/>
        <v>0</v>
      </c>
      <c r="O209" s="78">
        <f t="shared" si="60"/>
        <v>2.0000000000000004E-2</v>
      </c>
      <c r="P209" s="78">
        <f t="shared" si="58"/>
        <v>0</v>
      </c>
      <c r="Q209" s="153">
        <f t="shared" si="59"/>
        <v>0</v>
      </c>
      <c r="R209" s="257"/>
    </row>
    <row r="210" spans="2:18" s="3" customFormat="1" ht="27.95" customHeight="1">
      <c r="B210" s="236"/>
      <c r="C210" s="241"/>
      <c r="D210" s="17" t="s">
        <v>2860</v>
      </c>
      <c r="E210" s="18" t="s">
        <v>22</v>
      </c>
      <c r="F210" s="19" t="s">
        <v>2772</v>
      </c>
      <c r="G210" s="14" t="s">
        <v>12</v>
      </c>
      <c r="H210" s="15">
        <v>0.4</v>
      </c>
      <c r="I210" s="16" t="s">
        <v>2779</v>
      </c>
      <c r="J210" s="12" t="s">
        <v>210</v>
      </c>
      <c r="K210" s="16" t="s">
        <v>2791</v>
      </c>
      <c r="L210" s="65" t="s">
        <v>109</v>
      </c>
      <c r="M210" s="85">
        <v>2</v>
      </c>
      <c r="N210" s="15">
        <f t="shared" si="62"/>
        <v>0</v>
      </c>
      <c r="O210" s="78">
        <f t="shared" si="60"/>
        <v>0.8</v>
      </c>
      <c r="P210" s="78">
        <f t="shared" si="58"/>
        <v>0</v>
      </c>
      <c r="Q210" s="153">
        <f t="shared" si="59"/>
        <v>0</v>
      </c>
      <c r="R210" s="257"/>
    </row>
    <row r="211" spans="2:18" s="3" customFormat="1" ht="38.25">
      <c r="B211" s="236"/>
      <c r="C211" s="241"/>
      <c r="D211" s="20"/>
      <c r="E211" s="21"/>
      <c r="F211" s="31"/>
      <c r="G211" s="14" t="s">
        <v>13</v>
      </c>
      <c r="H211" s="15">
        <v>0.4</v>
      </c>
      <c r="I211" s="16" t="s">
        <v>2782</v>
      </c>
      <c r="J211" s="12" t="s">
        <v>2805</v>
      </c>
      <c r="K211" s="16" t="s">
        <v>20</v>
      </c>
      <c r="L211" s="65" t="s">
        <v>2806</v>
      </c>
      <c r="M211" s="85">
        <v>2</v>
      </c>
      <c r="N211" s="15">
        <f t="shared" si="62"/>
        <v>0.99</v>
      </c>
      <c r="O211" s="78">
        <f t="shared" si="60"/>
        <v>0</v>
      </c>
      <c r="P211" s="78">
        <f t="shared" si="58"/>
        <v>0.79200000000000004</v>
      </c>
      <c r="Q211" s="153">
        <f t="shared" si="59"/>
        <v>8.0000000000000071E-3</v>
      </c>
      <c r="R211" s="257"/>
    </row>
    <row r="212" spans="2:18" s="3" customFormat="1" ht="27.95" customHeight="1">
      <c r="B212" s="236"/>
      <c r="C212" s="241"/>
      <c r="D212" s="22"/>
      <c r="E212" s="23"/>
      <c r="F212" s="24"/>
      <c r="G212" s="14" t="s">
        <v>14</v>
      </c>
      <c r="H212" s="15">
        <v>0.2</v>
      </c>
      <c r="I212" s="16" t="s">
        <v>19</v>
      </c>
      <c r="J212" s="12" t="s">
        <v>2787</v>
      </c>
      <c r="K212" s="16" t="s">
        <v>18</v>
      </c>
      <c r="L212" s="65" t="s">
        <v>21</v>
      </c>
      <c r="M212" s="85">
        <v>2</v>
      </c>
      <c r="N212" s="15">
        <f t="shared" si="62"/>
        <v>0</v>
      </c>
      <c r="O212" s="78">
        <f t="shared" si="60"/>
        <v>0.4</v>
      </c>
      <c r="P212" s="78">
        <f t="shared" si="58"/>
        <v>0</v>
      </c>
      <c r="Q212" s="153">
        <f t="shared" si="59"/>
        <v>0</v>
      </c>
      <c r="R212" s="257"/>
    </row>
    <row r="213" spans="2:18" s="3" customFormat="1" ht="27.95" customHeight="1">
      <c r="B213" s="236"/>
      <c r="C213" s="241"/>
      <c r="D213" s="17" t="s">
        <v>2861</v>
      </c>
      <c r="E213" s="18" t="s">
        <v>2774</v>
      </c>
      <c r="F213" s="19" t="s">
        <v>2775</v>
      </c>
      <c r="G213" s="168" t="s">
        <v>356</v>
      </c>
      <c r="H213" s="164">
        <v>0.25</v>
      </c>
      <c r="I213" s="179" t="s">
        <v>19</v>
      </c>
      <c r="J213" s="12" t="s">
        <v>210</v>
      </c>
      <c r="K213" s="16" t="s">
        <v>2791</v>
      </c>
      <c r="L213" s="12" t="s">
        <v>109</v>
      </c>
      <c r="M213" s="85">
        <v>1</v>
      </c>
      <c r="N213" s="15">
        <f t="shared" si="62"/>
        <v>0</v>
      </c>
      <c r="O213" s="78">
        <f t="shared" si="60"/>
        <v>0.25</v>
      </c>
      <c r="P213" s="78">
        <f t="shared" si="58"/>
        <v>0</v>
      </c>
      <c r="Q213" s="153">
        <f t="shared" si="59"/>
        <v>0</v>
      </c>
      <c r="R213" s="257"/>
    </row>
    <row r="214" spans="2:18" s="3" customFormat="1" ht="38.25">
      <c r="B214" s="236"/>
      <c r="C214" s="241"/>
      <c r="D214" s="20"/>
      <c r="E214" s="21"/>
      <c r="F214" s="31"/>
      <c r="G214" s="168" t="s">
        <v>886</v>
      </c>
      <c r="H214" s="164">
        <v>0.25</v>
      </c>
      <c r="I214" s="165" t="s">
        <v>2782</v>
      </c>
      <c r="J214" s="13" t="s">
        <v>2804</v>
      </c>
      <c r="K214" s="16" t="s">
        <v>20</v>
      </c>
      <c r="L214" s="65" t="s">
        <v>2806</v>
      </c>
      <c r="M214" s="85">
        <f>M213</f>
        <v>1</v>
      </c>
      <c r="N214" s="15">
        <f t="shared" si="62"/>
        <v>0.99</v>
      </c>
      <c r="O214" s="78">
        <f t="shared" si="60"/>
        <v>0</v>
      </c>
      <c r="P214" s="78">
        <f t="shared" si="58"/>
        <v>0.2475</v>
      </c>
      <c r="Q214" s="153">
        <f t="shared" si="59"/>
        <v>2.5000000000000022E-3</v>
      </c>
      <c r="R214" s="257"/>
    </row>
    <row r="215" spans="2:18" s="3" customFormat="1" ht="38.25">
      <c r="B215" s="236"/>
      <c r="C215" s="241"/>
      <c r="D215" s="20"/>
      <c r="E215" s="21"/>
      <c r="F215" s="31"/>
      <c r="G215" s="168" t="s">
        <v>887</v>
      </c>
      <c r="H215" s="164">
        <v>0.25</v>
      </c>
      <c r="I215" s="165" t="s">
        <v>25</v>
      </c>
      <c r="J215" s="13" t="s">
        <v>2803</v>
      </c>
      <c r="K215" s="16" t="s">
        <v>2793</v>
      </c>
      <c r="L215" s="65" t="s">
        <v>2806</v>
      </c>
      <c r="M215" s="85">
        <f>M214</f>
        <v>1</v>
      </c>
      <c r="N215" s="15">
        <f t="shared" si="62"/>
        <v>0.99</v>
      </c>
      <c r="O215" s="78">
        <f t="shared" si="60"/>
        <v>0</v>
      </c>
      <c r="P215" s="78">
        <f t="shared" si="58"/>
        <v>0.2475</v>
      </c>
      <c r="Q215" s="153">
        <f t="shared" si="59"/>
        <v>2.5000000000000022E-3</v>
      </c>
      <c r="R215" s="257"/>
    </row>
    <row r="216" spans="2:18" s="3" customFormat="1" ht="27.95" customHeight="1">
      <c r="B216" s="236"/>
      <c r="C216" s="241"/>
      <c r="D216" s="22"/>
      <c r="E216" s="23"/>
      <c r="F216" s="24"/>
      <c r="G216" s="168" t="s">
        <v>359</v>
      </c>
      <c r="H216" s="164">
        <v>0.25</v>
      </c>
      <c r="I216" s="165" t="s">
        <v>2784</v>
      </c>
      <c r="J216" s="13" t="s">
        <v>210</v>
      </c>
      <c r="K216" s="16" t="s">
        <v>18</v>
      </c>
      <c r="L216" s="207" t="s">
        <v>109</v>
      </c>
      <c r="M216" s="85">
        <f>M214</f>
        <v>1</v>
      </c>
      <c r="N216" s="15">
        <f t="shared" si="62"/>
        <v>0</v>
      </c>
      <c r="O216" s="78">
        <f t="shared" si="60"/>
        <v>0.25</v>
      </c>
      <c r="P216" s="78">
        <f t="shared" si="58"/>
        <v>0</v>
      </c>
      <c r="Q216" s="153">
        <f t="shared" si="59"/>
        <v>0</v>
      </c>
      <c r="R216" s="257"/>
    </row>
    <row r="217" spans="2:18" s="3" customFormat="1" ht="27.95" customHeight="1">
      <c r="B217" s="236"/>
      <c r="C217" s="218" t="s">
        <v>2862</v>
      </c>
      <c r="D217" s="20" t="s">
        <v>2863</v>
      </c>
      <c r="E217" s="21" t="s">
        <v>6</v>
      </c>
      <c r="F217" s="31" t="s">
        <v>2753</v>
      </c>
      <c r="G217" s="25" t="s">
        <v>12</v>
      </c>
      <c r="H217" s="26">
        <v>0.8</v>
      </c>
      <c r="I217" s="27" t="s">
        <v>19</v>
      </c>
      <c r="J217" s="11" t="s">
        <v>2786</v>
      </c>
      <c r="K217" s="27" t="s">
        <v>2789</v>
      </c>
      <c r="L217" s="64" t="s">
        <v>2794</v>
      </c>
      <c r="M217" s="87">
        <v>0.2</v>
      </c>
      <c r="N217" s="26">
        <f t="shared" si="62"/>
        <v>0</v>
      </c>
      <c r="O217" s="88">
        <f t="shared" si="60"/>
        <v>0.16000000000000003</v>
      </c>
      <c r="P217" s="88">
        <f t="shared" si="58"/>
        <v>0</v>
      </c>
      <c r="Q217" s="152">
        <f t="shared" si="59"/>
        <v>0</v>
      </c>
      <c r="R217" s="257"/>
    </row>
    <row r="218" spans="2:18" s="3" customFormat="1" ht="27.95" customHeight="1">
      <c r="B218" s="236"/>
      <c r="C218" s="241"/>
      <c r="D218" s="20"/>
      <c r="E218" s="21"/>
      <c r="F218" s="31"/>
      <c r="G218" s="14" t="s">
        <v>13</v>
      </c>
      <c r="H218" s="15">
        <v>0.1</v>
      </c>
      <c r="I218" s="16" t="s">
        <v>25</v>
      </c>
      <c r="J218" s="12" t="s">
        <v>2797</v>
      </c>
      <c r="K218" s="16" t="s">
        <v>2790</v>
      </c>
      <c r="L218" s="65" t="s">
        <v>2806</v>
      </c>
      <c r="M218" s="85">
        <f t="shared" ref="M218:M225" si="63">M217</f>
        <v>0.2</v>
      </c>
      <c r="N218" s="15">
        <f t="shared" si="62"/>
        <v>0.99</v>
      </c>
      <c r="O218" s="78">
        <f t="shared" si="60"/>
        <v>0</v>
      </c>
      <c r="P218" s="78">
        <f t="shared" si="58"/>
        <v>1.9800000000000005E-2</v>
      </c>
      <c r="Q218" s="153">
        <f t="shared" si="59"/>
        <v>2.0000000000000023E-4</v>
      </c>
      <c r="R218" s="257"/>
    </row>
    <row r="219" spans="2:18" s="3" customFormat="1" ht="27.95" customHeight="1">
      <c r="B219" s="236"/>
      <c r="C219" s="241"/>
      <c r="D219" s="22"/>
      <c r="E219" s="23"/>
      <c r="F219" s="24"/>
      <c r="G219" s="14" t="s">
        <v>14</v>
      </c>
      <c r="H219" s="15">
        <v>0.1</v>
      </c>
      <c r="I219" s="16" t="s">
        <v>2777</v>
      </c>
      <c r="J219" s="12" t="s">
        <v>210</v>
      </c>
      <c r="K219" s="16" t="s">
        <v>18</v>
      </c>
      <c r="L219" s="65" t="s">
        <v>21</v>
      </c>
      <c r="M219" s="85">
        <f t="shared" si="63"/>
        <v>0.2</v>
      </c>
      <c r="N219" s="15">
        <f t="shared" si="62"/>
        <v>0</v>
      </c>
      <c r="O219" s="78">
        <f t="shared" si="60"/>
        <v>2.0000000000000004E-2</v>
      </c>
      <c r="P219" s="78">
        <f t="shared" si="58"/>
        <v>0</v>
      </c>
      <c r="Q219" s="153">
        <f t="shared" si="59"/>
        <v>0</v>
      </c>
      <c r="R219" s="194"/>
    </row>
    <row r="220" spans="2:18" s="3" customFormat="1" ht="27.95" customHeight="1">
      <c r="B220" s="236"/>
      <c r="C220" s="241"/>
      <c r="D220" s="17" t="s">
        <v>2864</v>
      </c>
      <c r="E220" s="18" t="s">
        <v>6</v>
      </c>
      <c r="F220" s="19" t="s">
        <v>2753</v>
      </c>
      <c r="G220" s="14" t="s">
        <v>12</v>
      </c>
      <c r="H220" s="15">
        <v>0.8</v>
      </c>
      <c r="I220" s="16" t="s">
        <v>19</v>
      </c>
      <c r="J220" s="12" t="s">
        <v>2787</v>
      </c>
      <c r="K220" s="16" t="s">
        <v>2791</v>
      </c>
      <c r="L220" s="65" t="s">
        <v>109</v>
      </c>
      <c r="M220" s="85">
        <v>0.2</v>
      </c>
      <c r="N220" s="15">
        <f t="shared" si="62"/>
        <v>0</v>
      </c>
      <c r="O220" s="78">
        <f t="shared" si="60"/>
        <v>0.16000000000000003</v>
      </c>
      <c r="P220" s="78">
        <f t="shared" si="58"/>
        <v>0</v>
      </c>
      <c r="Q220" s="153">
        <f t="shared" si="59"/>
        <v>0</v>
      </c>
      <c r="R220" s="257"/>
    </row>
    <row r="221" spans="2:18" s="3" customFormat="1" ht="27.95" customHeight="1">
      <c r="B221" s="236"/>
      <c r="C221" s="241"/>
      <c r="D221" s="20"/>
      <c r="E221" s="21"/>
      <c r="F221" s="31"/>
      <c r="G221" s="14" t="s">
        <v>13</v>
      </c>
      <c r="H221" s="15">
        <v>0.1</v>
      </c>
      <c r="I221" s="16" t="s">
        <v>2778</v>
      </c>
      <c r="J221" s="12" t="s">
        <v>2796</v>
      </c>
      <c r="K221" s="16" t="s">
        <v>2792</v>
      </c>
      <c r="L221" s="65" t="s">
        <v>2806</v>
      </c>
      <c r="M221" s="85">
        <f t="shared" si="63"/>
        <v>0.2</v>
      </c>
      <c r="N221" s="15">
        <f t="shared" si="62"/>
        <v>0.99</v>
      </c>
      <c r="O221" s="78">
        <f t="shared" si="60"/>
        <v>0</v>
      </c>
      <c r="P221" s="78">
        <f t="shared" si="58"/>
        <v>1.9800000000000005E-2</v>
      </c>
      <c r="Q221" s="153">
        <f t="shared" si="59"/>
        <v>2.0000000000000023E-4</v>
      </c>
      <c r="R221" s="257"/>
    </row>
    <row r="222" spans="2:18" s="3" customFormat="1" ht="27.95" customHeight="1">
      <c r="B222" s="236"/>
      <c r="C222" s="241"/>
      <c r="D222" s="22"/>
      <c r="E222" s="23"/>
      <c r="F222" s="24"/>
      <c r="G222" s="14" t="s">
        <v>14</v>
      </c>
      <c r="H222" s="15">
        <v>0.1</v>
      </c>
      <c r="I222" s="16" t="s">
        <v>2779</v>
      </c>
      <c r="J222" s="12" t="s">
        <v>210</v>
      </c>
      <c r="K222" s="16" t="s">
        <v>18</v>
      </c>
      <c r="L222" s="65" t="s">
        <v>21</v>
      </c>
      <c r="M222" s="85">
        <f t="shared" si="63"/>
        <v>0.2</v>
      </c>
      <c r="N222" s="15">
        <f t="shared" si="62"/>
        <v>0</v>
      </c>
      <c r="O222" s="78">
        <f t="shared" si="60"/>
        <v>2.0000000000000004E-2</v>
      </c>
      <c r="P222" s="78">
        <f t="shared" si="58"/>
        <v>0</v>
      </c>
      <c r="Q222" s="153">
        <f t="shared" si="59"/>
        <v>0</v>
      </c>
      <c r="R222" s="257"/>
    </row>
    <row r="223" spans="2:18" s="3" customFormat="1" ht="27.95" customHeight="1">
      <c r="B223" s="236"/>
      <c r="C223" s="241"/>
      <c r="D223" s="17" t="s">
        <v>2865</v>
      </c>
      <c r="E223" s="18" t="s">
        <v>6</v>
      </c>
      <c r="F223" s="19" t="s">
        <v>2753</v>
      </c>
      <c r="G223" s="14" t="s">
        <v>12</v>
      </c>
      <c r="H223" s="15">
        <v>0.8</v>
      </c>
      <c r="I223" s="16" t="s">
        <v>2780</v>
      </c>
      <c r="J223" s="12" t="s">
        <v>2788</v>
      </c>
      <c r="K223" s="16" t="s">
        <v>18</v>
      </c>
      <c r="L223" s="65" t="s">
        <v>2795</v>
      </c>
      <c r="M223" s="85">
        <v>0.2</v>
      </c>
      <c r="N223" s="15">
        <f t="shared" si="62"/>
        <v>0</v>
      </c>
      <c r="O223" s="78">
        <f t="shared" si="60"/>
        <v>0.16000000000000003</v>
      </c>
      <c r="P223" s="78">
        <f t="shared" si="58"/>
        <v>0</v>
      </c>
      <c r="Q223" s="153">
        <f t="shared" si="59"/>
        <v>0</v>
      </c>
      <c r="R223" s="257"/>
    </row>
    <row r="224" spans="2:18" s="3" customFormat="1" ht="27.95" customHeight="1">
      <c r="B224" s="236"/>
      <c r="C224" s="241"/>
      <c r="D224" s="20"/>
      <c r="E224" s="21"/>
      <c r="F224" s="31"/>
      <c r="G224" s="14" t="s">
        <v>13</v>
      </c>
      <c r="H224" s="15">
        <v>0.1</v>
      </c>
      <c r="I224" s="16" t="s">
        <v>2781</v>
      </c>
      <c r="J224" s="12" t="s">
        <v>2798</v>
      </c>
      <c r="K224" s="16" t="s">
        <v>2793</v>
      </c>
      <c r="L224" s="65" t="s">
        <v>2806</v>
      </c>
      <c r="M224" s="85">
        <f t="shared" si="63"/>
        <v>0.2</v>
      </c>
      <c r="N224" s="15">
        <f t="shared" si="62"/>
        <v>0.99</v>
      </c>
      <c r="O224" s="78">
        <f t="shared" si="60"/>
        <v>0</v>
      </c>
      <c r="P224" s="78">
        <f t="shared" si="58"/>
        <v>1.9800000000000005E-2</v>
      </c>
      <c r="Q224" s="153">
        <f t="shared" si="59"/>
        <v>2.0000000000000023E-4</v>
      </c>
      <c r="R224" s="257"/>
    </row>
    <row r="225" spans="2:18" s="3" customFormat="1" ht="27.95" customHeight="1">
      <c r="B225" s="236"/>
      <c r="C225" s="241"/>
      <c r="D225" s="22"/>
      <c r="E225" s="23"/>
      <c r="F225" s="24"/>
      <c r="G225" s="14" t="s">
        <v>14</v>
      </c>
      <c r="H225" s="15">
        <v>0.1</v>
      </c>
      <c r="I225" s="16" t="s">
        <v>2779</v>
      </c>
      <c r="J225" s="12" t="s">
        <v>210</v>
      </c>
      <c r="K225" s="16" t="s">
        <v>18</v>
      </c>
      <c r="L225" s="65" t="s">
        <v>21</v>
      </c>
      <c r="M225" s="85">
        <f t="shared" si="63"/>
        <v>0.2</v>
      </c>
      <c r="N225" s="15">
        <f t="shared" si="62"/>
        <v>0</v>
      </c>
      <c r="O225" s="78">
        <f t="shared" si="60"/>
        <v>2.0000000000000004E-2</v>
      </c>
      <c r="P225" s="78">
        <f t="shared" si="58"/>
        <v>0</v>
      </c>
      <c r="Q225" s="153">
        <f t="shared" si="59"/>
        <v>0</v>
      </c>
      <c r="R225" s="257"/>
    </row>
    <row r="226" spans="2:18" s="3" customFormat="1" ht="27.95" customHeight="1">
      <c r="B226" s="236"/>
      <c r="C226" s="241"/>
      <c r="D226" s="17" t="s">
        <v>2866</v>
      </c>
      <c r="E226" s="18" t="s">
        <v>22</v>
      </c>
      <c r="F226" s="19" t="s">
        <v>198</v>
      </c>
      <c r="G226" s="14" t="s">
        <v>12</v>
      </c>
      <c r="H226" s="15">
        <v>0.4</v>
      </c>
      <c r="I226" s="16" t="s">
        <v>15</v>
      </c>
      <c r="J226" s="12" t="s">
        <v>210</v>
      </c>
      <c r="K226" s="16" t="s">
        <v>18</v>
      </c>
      <c r="L226" s="65" t="s">
        <v>21</v>
      </c>
      <c r="M226" s="85">
        <v>2</v>
      </c>
      <c r="N226" s="15">
        <f t="shared" si="62"/>
        <v>0</v>
      </c>
      <c r="O226" s="78">
        <f t="shared" si="60"/>
        <v>0.8</v>
      </c>
      <c r="P226" s="78">
        <f t="shared" si="58"/>
        <v>0</v>
      </c>
      <c r="Q226" s="153">
        <f t="shared" si="59"/>
        <v>0</v>
      </c>
      <c r="R226" s="257"/>
    </row>
    <row r="227" spans="2:18" s="3" customFormat="1" ht="38.25">
      <c r="B227" s="236"/>
      <c r="C227" s="241"/>
      <c r="D227" s="20"/>
      <c r="E227" s="21"/>
      <c r="F227" s="31"/>
      <c r="G227" s="14" t="s">
        <v>13</v>
      </c>
      <c r="H227" s="15">
        <v>0.4</v>
      </c>
      <c r="I227" s="16" t="s">
        <v>25</v>
      </c>
      <c r="J227" s="13" t="s">
        <v>2800</v>
      </c>
      <c r="K227" s="16" t="s">
        <v>20</v>
      </c>
      <c r="L227" s="65" t="s">
        <v>2806</v>
      </c>
      <c r="M227" s="85">
        <f t="shared" ref="M227:M231" si="64">M226</f>
        <v>2</v>
      </c>
      <c r="N227" s="15">
        <f t="shared" si="62"/>
        <v>0.99</v>
      </c>
      <c r="O227" s="78">
        <f t="shared" si="60"/>
        <v>0</v>
      </c>
      <c r="P227" s="78">
        <f t="shared" si="58"/>
        <v>0.79200000000000004</v>
      </c>
      <c r="Q227" s="153">
        <f t="shared" si="59"/>
        <v>8.0000000000000071E-3</v>
      </c>
      <c r="R227" s="257"/>
    </row>
    <row r="228" spans="2:18" s="3" customFormat="1" ht="27.95" customHeight="1">
      <c r="B228" s="236"/>
      <c r="C228" s="241"/>
      <c r="D228" s="22"/>
      <c r="E228" s="23"/>
      <c r="F228" s="24"/>
      <c r="G228" s="14" t="s">
        <v>14</v>
      </c>
      <c r="H228" s="15">
        <v>0.2</v>
      </c>
      <c r="I228" s="16" t="s">
        <v>19</v>
      </c>
      <c r="J228" s="12" t="s">
        <v>2788</v>
      </c>
      <c r="K228" s="16" t="s">
        <v>18</v>
      </c>
      <c r="L228" s="65" t="s">
        <v>21</v>
      </c>
      <c r="M228" s="85">
        <f t="shared" si="64"/>
        <v>2</v>
      </c>
      <c r="N228" s="15">
        <f t="shared" si="62"/>
        <v>0</v>
      </c>
      <c r="O228" s="78">
        <f t="shared" si="60"/>
        <v>0.4</v>
      </c>
      <c r="P228" s="78">
        <f t="shared" si="58"/>
        <v>0</v>
      </c>
      <c r="Q228" s="153">
        <f t="shared" si="59"/>
        <v>0</v>
      </c>
      <c r="R228" s="257"/>
    </row>
    <row r="229" spans="2:18" s="3" customFormat="1" ht="27.95" customHeight="1">
      <c r="B229" s="236"/>
      <c r="C229" s="241"/>
      <c r="D229" s="17" t="s">
        <v>2867</v>
      </c>
      <c r="E229" s="18" t="s">
        <v>22</v>
      </c>
      <c r="F229" s="19" t="s">
        <v>2758</v>
      </c>
      <c r="G229" s="14" t="s">
        <v>12</v>
      </c>
      <c r="H229" s="15">
        <v>0.4</v>
      </c>
      <c r="I229" s="16" t="s">
        <v>2779</v>
      </c>
      <c r="J229" s="12" t="s">
        <v>210</v>
      </c>
      <c r="K229" s="16" t="s">
        <v>18</v>
      </c>
      <c r="L229" s="65" t="s">
        <v>21</v>
      </c>
      <c r="M229" s="85">
        <v>2</v>
      </c>
      <c r="N229" s="15">
        <f t="shared" si="62"/>
        <v>0</v>
      </c>
      <c r="O229" s="78">
        <f t="shared" si="60"/>
        <v>0.8</v>
      </c>
      <c r="P229" s="78">
        <f t="shared" si="58"/>
        <v>0</v>
      </c>
      <c r="Q229" s="153">
        <f t="shared" si="59"/>
        <v>0</v>
      </c>
      <c r="R229" s="257"/>
    </row>
    <row r="230" spans="2:18" s="3" customFormat="1" ht="38.25">
      <c r="B230" s="236"/>
      <c r="C230" s="241"/>
      <c r="D230" s="20"/>
      <c r="E230" s="21"/>
      <c r="F230" s="31"/>
      <c r="G230" s="14" t="s">
        <v>13</v>
      </c>
      <c r="H230" s="15">
        <v>0.4</v>
      </c>
      <c r="I230" s="16" t="s">
        <v>25</v>
      </c>
      <c r="J230" s="13" t="s">
        <v>2801</v>
      </c>
      <c r="K230" s="16" t="s">
        <v>20</v>
      </c>
      <c r="L230" s="65" t="s">
        <v>2806</v>
      </c>
      <c r="M230" s="85">
        <f t="shared" si="64"/>
        <v>2</v>
      </c>
      <c r="N230" s="15">
        <f t="shared" si="62"/>
        <v>0.99</v>
      </c>
      <c r="O230" s="78">
        <f t="shared" si="60"/>
        <v>0</v>
      </c>
      <c r="P230" s="78">
        <f t="shared" si="58"/>
        <v>0.79200000000000004</v>
      </c>
      <c r="Q230" s="153">
        <f t="shared" si="59"/>
        <v>8.0000000000000071E-3</v>
      </c>
      <c r="R230" s="257"/>
    </row>
    <row r="231" spans="2:18" s="3" customFormat="1" ht="27.95" customHeight="1">
      <c r="B231" s="236"/>
      <c r="C231" s="241"/>
      <c r="D231" s="22"/>
      <c r="E231" s="23"/>
      <c r="F231" s="24"/>
      <c r="G231" s="14" t="s">
        <v>14</v>
      </c>
      <c r="H231" s="15">
        <v>0.2</v>
      </c>
      <c r="I231" s="16" t="s">
        <v>19</v>
      </c>
      <c r="J231" s="12" t="s">
        <v>210</v>
      </c>
      <c r="K231" s="16" t="s">
        <v>18</v>
      </c>
      <c r="L231" s="65" t="s">
        <v>21</v>
      </c>
      <c r="M231" s="85">
        <f t="shared" si="64"/>
        <v>2</v>
      </c>
      <c r="N231" s="15">
        <f t="shared" si="62"/>
        <v>0</v>
      </c>
      <c r="O231" s="78">
        <f t="shared" si="60"/>
        <v>0.4</v>
      </c>
      <c r="P231" s="78">
        <f t="shared" si="58"/>
        <v>0</v>
      </c>
      <c r="Q231" s="153">
        <f t="shared" si="59"/>
        <v>0</v>
      </c>
      <c r="R231" s="257"/>
    </row>
    <row r="232" spans="2:18" s="3" customFormat="1" ht="27.95" customHeight="1">
      <c r="B232" s="236"/>
      <c r="C232" s="241"/>
      <c r="D232" s="17" t="s">
        <v>2868</v>
      </c>
      <c r="E232" s="18" t="s">
        <v>22</v>
      </c>
      <c r="F232" s="19" t="s">
        <v>198</v>
      </c>
      <c r="G232" s="14" t="s">
        <v>12</v>
      </c>
      <c r="H232" s="15">
        <v>0.4</v>
      </c>
      <c r="I232" s="16" t="s">
        <v>2780</v>
      </c>
      <c r="J232" s="12" t="s">
        <v>210</v>
      </c>
      <c r="K232" s="16" t="s">
        <v>18</v>
      </c>
      <c r="L232" s="65" t="s">
        <v>21</v>
      </c>
      <c r="M232" s="85">
        <v>2</v>
      </c>
      <c r="N232" s="15">
        <f t="shared" si="62"/>
        <v>0</v>
      </c>
      <c r="O232" s="78">
        <f t="shared" si="60"/>
        <v>0.8</v>
      </c>
      <c r="P232" s="78">
        <f t="shared" si="58"/>
        <v>0</v>
      </c>
      <c r="Q232" s="153">
        <f t="shared" si="59"/>
        <v>0</v>
      </c>
      <c r="R232" s="257"/>
    </row>
    <row r="233" spans="2:18" s="3" customFormat="1" ht="38.25">
      <c r="B233" s="236"/>
      <c r="C233" s="241"/>
      <c r="D233" s="20"/>
      <c r="E233" s="21"/>
      <c r="F233" s="31"/>
      <c r="G233" s="14" t="s">
        <v>13</v>
      </c>
      <c r="H233" s="15">
        <v>0.4</v>
      </c>
      <c r="I233" s="16" t="s">
        <v>2782</v>
      </c>
      <c r="J233" s="13" t="s">
        <v>2801</v>
      </c>
      <c r="K233" s="16" t="s">
        <v>20</v>
      </c>
      <c r="L233" s="65" t="s">
        <v>2806</v>
      </c>
      <c r="M233" s="85">
        <v>2</v>
      </c>
      <c r="N233" s="15">
        <f t="shared" si="62"/>
        <v>0.99</v>
      </c>
      <c r="O233" s="78">
        <f t="shared" si="60"/>
        <v>0</v>
      </c>
      <c r="P233" s="78">
        <f t="shared" si="58"/>
        <v>0.79200000000000004</v>
      </c>
      <c r="Q233" s="153">
        <f t="shared" si="59"/>
        <v>8.0000000000000071E-3</v>
      </c>
      <c r="R233" s="257"/>
    </row>
    <row r="234" spans="2:18" s="3" customFormat="1" ht="27.95" customHeight="1">
      <c r="B234" s="236"/>
      <c r="C234" s="241"/>
      <c r="D234" s="22"/>
      <c r="E234" s="23"/>
      <c r="F234" s="24"/>
      <c r="G234" s="14" t="s">
        <v>14</v>
      </c>
      <c r="H234" s="15">
        <v>0.2</v>
      </c>
      <c r="I234" s="16" t="s">
        <v>19</v>
      </c>
      <c r="J234" s="12" t="s">
        <v>210</v>
      </c>
      <c r="K234" s="16" t="s">
        <v>18</v>
      </c>
      <c r="L234" s="65" t="s">
        <v>21</v>
      </c>
      <c r="M234" s="85">
        <v>2</v>
      </c>
      <c r="N234" s="15">
        <f t="shared" si="62"/>
        <v>0</v>
      </c>
      <c r="O234" s="78">
        <f t="shared" si="60"/>
        <v>0.4</v>
      </c>
      <c r="P234" s="78">
        <f t="shared" si="58"/>
        <v>0</v>
      </c>
      <c r="Q234" s="153">
        <f t="shared" si="59"/>
        <v>0</v>
      </c>
      <c r="R234" s="257"/>
    </row>
    <row r="235" spans="2:18" s="3" customFormat="1" ht="38.25">
      <c r="B235" s="236"/>
      <c r="C235" s="241"/>
      <c r="D235" s="17" t="s">
        <v>2869</v>
      </c>
      <c r="E235" s="18" t="s">
        <v>2763</v>
      </c>
      <c r="F235" s="19" t="s">
        <v>2761</v>
      </c>
      <c r="G235" s="159" t="s">
        <v>232</v>
      </c>
      <c r="H235" s="15">
        <v>0.2</v>
      </c>
      <c r="I235" s="16" t="s">
        <v>16</v>
      </c>
      <c r="J235" s="12" t="s">
        <v>2799</v>
      </c>
      <c r="K235" s="16" t="s">
        <v>17</v>
      </c>
      <c r="L235" s="65" t="s">
        <v>2806</v>
      </c>
      <c r="M235" s="85">
        <v>0.3</v>
      </c>
      <c r="N235" s="15">
        <f t="shared" si="62"/>
        <v>0.99</v>
      </c>
      <c r="O235" s="78">
        <f t="shared" si="60"/>
        <v>0</v>
      </c>
      <c r="P235" s="78">
        <f t="shared" si="58"/>
        <v>5.9399999999999994E-2</v>
      </c>
      <c r="Q235" s="153">
        <f t="shared" si="59"/>
        <v>6.0000000000000049E-4</v>
      </c>
      <c r="R235" s="557" t="s">
        <v>2762</v>
      </c>
    </row>
    <row r="236" spans="2:18" s="3" customFormat="1" ht="38.25">
      <c r="B236" s="236"/>
      <c r="C236" s="241"/>
      <c r="D236" s="20"/>
      <c r="E236" s="21"/>
      <c r="F236" s="31"/>
      <c r="G236" s="163" t="s">
        <v>233</v>
      </c>
      <c r="H236" s="15">
        <v>0.2</v>
      </c>
      <c r="I236" s="16" t="s">
        <v>16</v>
      </c>
      <c r="J236" s="12" t="s">
        <v>2799</v>
      </c>
      <c r="K236" s="16" t="s">
        <v>17</v>
      </c>
      <c r="L236" s="65" t="s">
        <v>2806</v>
      </c>
      <c r="M236" s="85">
        <f>M235</f>
        <v>0.3</v>
      </c>
      <c r="N236" s="15">
        <f t="shared" si="62"/>
        <v>0.99</v>
      </c>
      <c r="O236" s="78">
        <f t="shared" si="60"/>
        <v>0</v>
      </c>
      <c r="P236" s="78">
        <f t="shared" si="58"/>
        <v>5.9399999999999994E-2</v>
      </c>
      <c r="Q236" s="153">
        <f t="shared" si="59"/>
        <v>6.0000000000000049E-4</v>
      </c>
      <c r="R236" s="571"/>
    </row>
    <row r="237" spans="2:18" s="3" customFormat="1" ht="38.25">
      <c r="B237" s="236"/>
      <c r="C237" s="241"/>
      <c r="D237" s="20"/>
      <c r="E237" s="21"/>
      <c r="F237" s="31"/>
      <c r="G237" s="163" t="s">
        <v>230</v>
      </c>
      <c r="H237" s="15">
        <v>0.2</v>
      </c>
      <c r="I237" s="16" t="s">
        <v>25</v>
      </c>
      <c r="J237" s="12" t="s">
        <v>2799</v>
      </c>
      <c r="K237" s="16" t="s">
        <v>28</v>
      </c>
      <c r="L237" s="65" t="s">
        <v>2806</v>
      </c>
      <c r="M237" s="85">
        <f>M236</f>
        <v>0.3</v>
      </c>
      <c r="N237" s="15">
        <f t="shared" si="62"/>
        <v>0.99</v>
      </c>
      <c r="O237" s="78">
        <f>IF(I237="Safe", M237*H237,0)</f>
        <v>0</v>
      </c>
      <c r="P237" s="78">
        <f>IF(I237="Dangerous",M237*H237*N237,0)</f>
        <v>5.9399999999999994E-2</v>
      </c>
      <c r="Q237" s="153">
        <f>IF(P237=0,0,M237*H237*(1-N237))</f>
        <v>6.0000000000000049E-4</v>
      </c>
      <c r="R237" s="571"/>
    </row>
    <row r="238" spans="2:18" s="3" customFormat="1" ht="38.25">
      <c r="B238" s="236"/>
      <c r="C238" s="241"/>
      <c r="D238" s="20"/>
      <c r="E238" s="21"/>
      <c r="F238" s="31"/>
      <c r="G238" s="163" t="s">
        <v>231</v>
      </c>
      <c r="H238" s="15">
        <v>0.2</v>
      </c>
      <c r="I238" s="16" t="s">
        <v>25</v>
      </c>
      <c r="J238" s="12" t="s">
        <v>2799</v>
      </c>
      <c r="K238" s="16" t="s">
        <v>17</v>
      </c>
      <c r="L238" s="65" t="s">
        <v>2806</v>
      </c>
      <c r="M238" s="85">
        <f>M237</f>
        <v>0.3</v>
      </c>
      <c r="N238" s="15">
        <f t="shared" si="62"/>
        <v>0.99</v>
      </c>
      <c r="O238" s="78">
        <f t="shared" ref="O238" si="65">IF(I238="Safe", M238*H238,0)</f>
        <v>0</v>
      </c>
      <c r="P238" s="78">
        <f t="shared" ref="P238:P278" si="66">IF(I238="Dangerous",M238*H238*N238,0)</f>
        <v>5.9399999999999994E-2</v>
      </c>
      <c r="Q238" s="153">
        <f t="shared" ref="Q238:Q278" si="67">IF(P238=0,0,M238*H238*(1-N238))</f>
        <v>6.0000000000000049E-4</v>
      </c>
      <c r="R238" s="571"/>
    </row>
    <row r="239" spans="2:18" s="3" customFormat="1" ht="38.25">
      <c r="B239" s="236"/>
      <c r="C239" s="241"/>
      <c r="D239" s="22"/>
      <c r="E239" s="23"/>
      <c r="F239" s="24"/>
      <c r="G239" s="168" t="s">
        <v>234</v>
      </c>
      <c r="H239" s="15">
        <v>0.2</v>
      </c>
      <c r="I239" s="16" t="s">
        <v>25</v>
      </c>
      <c r="J239" s="12" t="s">
        <v>2802</v>
      </c>
      <c r="K239" s="16" t="s">
        <v>17</v>
      </c>
      <c r="L239" s="65" t="s">
        <v>2806</v>
      </c>
      <c r="M239" s="85">
        <f>M238</f>
        <v>0.3</v>
      </c>
      <c r="N239" s="15">
        <f t="shared" si="62"/>
        <v>0.99</v>
      </c>
      <c r="O239" s="78">
        <f>IF(I239="Safe", M239*H239,0)</f>
        <v>0</v>
      </c>
      <c r="P239" s="78">
        <f t="shared" si="66"/>
        <v>5.9399999999999994E-2</v>
      </c>
      <c r="Q239" s="153">
        <f t="shared" si="67"/>
        <v>6.0000000000000049E-4</v>
      </c>
      <c r="R239" s="572"/>
    </row>
    <row r="240" spans="2:18" s="3" customFormat="1" ht="27.95" customHeight="1">
      <c r="B240" s="236"/>
      <c r="C240" s="241"/>
      <c r="D240" s="17" t="s">
        <v>2870</v>
      </c>
      <c r="E240" s="18" t="s">
        <v>6</v>
      </c>
      <c r="F240" s="19" t="s">
        <v>2766</v>
      </c>
      <c r="G240" s="14" t="s">
        <v>12</v>
      </c>
      <c r="H240" s="15">
        <v>0.8</v>
      </c>
      <c r="I240" s="16" t="s">
        <v>15</v>
      </c>
      <c r="J240" s="12" t="s">
        <v>210</v>
      </c>
      <c r="K240" s="16" t="s">
        <v>2791</v>
      </c>
      <c r="L240" s="65" t="s">
        <v>21</v>
      </c>
      <c r="M240" s="85">
        <v>0.2</v>
      </c>
      <c r="N240" s="15">
        <f t="shared" si="62"/>
        <v>0</v>
      </c>
      <c r="O240" s="78">
        <f t="shared" ref="O240:O278" si="68">IF(I240="Safe", M240*H240,0)</f>
        <v>0.16000000000000003</v>
      </c>
      <c r="P240" s="78">
        <f t="shared" si="66"/>
        <v>0</v>
      </c>
      <c r="Q240" s="153">
        <f t="shared" si="67"/>
        <v>0</v>
      </c>
      <c r="R240" s="257"/>
    </row>
    <row r="241" spans="2:18" s="3" customFormat="1" ht="38.25">
      <c r="B241" s="236"/>
      <c r="C241" s="241"/>
      <c r="D241" s="20"/>
      <c r="E241" s="21"/>
      <c r="F241" s="31"/>
      <c r="G241" s="14" t="s">
        <v>13</v>
      </c>
      <c r="H241" s="15">
        <v>0.1</v>
      </c>
      <c r="I241" s="16" t="s">
        <v>25</v>
      </c>
      <c r="J241" s="13" t="s">
        <v>2803</v>
      </c>
      <c r="K241" s="16" t="s">
        <v>20</v>
      </c>
      <c r="L241" s="65" t="s">
        <v>2806</v>
      </c>
      <c r="M241" s="85">
        <v>0.2</v>
      </c>
      <c r="N241" s="15">
        <f t="shared" si="62"/>
        <v>0.99</v>
      </c>
      <c r="O241" s="78">
        <f t="shared" si="68"/>
        <v>0</v>
      </c>
      <c r="P241" s="78">
        <f t="shared" si="66"/>
        <v>1.9800000000000005E-2</v>
      </c>
      <c r="Q241" s="153">
        <f t="shared" si="67"/>
        <v>2.0000000000000023E-4</v>
      </c>
      <c r="R241" s="257"/>
    </row>
    <row r="242" spans="2:18" s="3" customFormat="1" ht="27.95" customHeight="1">
      <c r="B242" s="236"/>
      <c r="C242" s="241"/>
      <c r="D242" s="22"/>
      <c r="E242" s="23"/>
      <c r="F242" s="24"/>
      <c r="G242" s="14" t="s">
        <v>14</v>
      </c>
      <c r="H242" s="15">
        <v>0.1</v>
      </c>
      <c r="I242" s="16" t="s">
        <v>15</v>
      </c>
      <c r="J242" s="12" t="s">
        <v>210</v>
      </c>
      <c r="K242" s="16" t="s">
        <v>18</v>
      </c>
      <c r="L242" s="65" t="s">
        <v>21</v>
      </c>
      <c r="M242" s="85">
        <f t="shared" ref="M242:M248" si="69">M241</f>
        <v>0.2</v>
      </c>
      <c r="N242" s="15">
        <f t="shared" si="62"/>
        <v>0</v>
      </c>
      <c r="O242" s="78">
        <f t="shared" si="68"/>
        <v>2.0000000000000004E-2</v>
      </c>
      <c r="P242" s="78">
        <f t="shared" si="66"/>
        <v>0</v>
      </c>
      <c r="Q242" s="153">
        <f t="shared" si="67"/>
        <v>0</v>
      </c>
      <c r="R242" s="257"/>
    </row>
    <row r="243" spans="2:18" s="3" customFormat="1" ht="27.95" customHeight="1">
      <c r="B243" s="236"/>
      <c r="C243" s="241"/>
      <c r="D243" s="17" t="s">
        <v>2871</v>
      </c>
      <c r="E243" s="18" t="s">
        <v>6</v>
      </c>
      <c r="F243" s="19" t="s">
        <v>2767</v>
      </c>
      <c r="G243" s="14" t="s">
        <v>12</v>
      </c>
      <c r="H243" s="15">
        <v>0.8</v>
      </c>
      <c r="I243" s="16" t="s">
        <v>2780</v>
      </c>
      <c r="J243" s="12" t="s">
        <v>2788</v>
      </c>
      <c r="K243" s="16" t="s">
        <v>2791</v>
      </c>
      <c r="L243" s="65" t="s">
        <v>109</v>
      </c>
      <c r="M243" s="85">
        <v>0.2</v>
      </c>
      <c r="N243" s="15">
        <f t="shared" si="62"/>
        <v>0</v>
      </c>
      <c r="O243" s="78">
        <f t="shared" si="68"/>
        <v>0.16000000000000003</v>
      </c>
      <c r="P243" s="78">
        <f t="shared" si="66"/>
        <v>0</v>
      </c>
      <c r="Q243" s="153">
        <f t="shared" si="67"/>
        <v>0</v>
      </c>
      <c r="R243" s="257"/>
    </row>
    <row r="244" spans="2:18" s="3" customFormat="1" ht="38.25">
      <c r="B244" s="236"/>
      <c r="C244" s="241"/>
      <c r="D244" s="20"/>
      <c r="E244" s="21"/>
      <c r="F244" s="31"/>
      <c r="G244" s="14" t="s">
        <v>13</v>
      </c>
      <c r="H244" s="15">
        <v>0.1</v>
      </c>
      <c r="I244" s="16" t="s">
        <v>2783</v>
      </c>
      <c r="J244" s="12" t="s">
        <v>2803</v>
      </c>
      <c r="K244" s="16" t="s">
        <v>20</v>
      </c>
      <c r="L244" s="65" t="s">
        <v>2806</v>
      </c>
      <c r="M244" s="85">
        <f t="shared" si="69"/>
        <v>0.2</v>
      </c>
      <c r="N244" s="15">
        <f t="shared" si="62"/>
        <v>0.99</v>
      </c>
      <c r="O244" s="78">
        <f t="shared" si="68"/>
        <v>0</v>
      </c>
      <c r="P244" s="78">
        <f t="shared" si="66"/>
        <v>1.9800000000000005E-2</v>
      </c>
      <c r="Q244" s="153">
        <f t="shared" si="67"/>
        <v>2.0000000000000023E-4</v>
      </c>
      <c r="R244" s="257"/>
    </row>
    <row r="245" spans="2:18" s="3" customFormat="1" ht="27.95" customHeight="1">
      <c r="B245" s="236"/>
      <c r="C245" s="241"/>
      <c r="D245" s="22"/>
      <c r="E245" s="23"/>
      <c r="F245" s="24"/>
      <c r="G245" s="14" t="s">
        <v>14</v>
      </c>
      <c r="H245" s="15">
        <v>0.1</v>
      </c>
      <c r="I245" s="16" t="s">
        <v>19</v>
      </c>
      <c r="J245" s="12" t="s">
        <v>210</v>
      </c>
      <c r="K245" s="16" t="s">
        <v>18</v>
      </c>
      <c r="L245" s="65" t="s">
        <v>21</v>
      </c>
      <c r="M245" s="85">
        <f t="shared" si="69"/>
        <v>0.2</v>
      </c>
      <c r="N245" s="15">
        <f t="shared" si="62"/>
        <v>0</v>
      </c>
      <c r="O245" s="78">
        <f t="shared" si="68"/>
        <v>2.0000000000000004E-2</v>
      </c>
      <c r="P245" s="78">
        <f t="shared" si="66"/>
        <v>0</v>
      </c>
      <c r="Q245" s="153">
        <f t="shared" si="67"/>
        <v>0</v>
      </c>
      <c r="R245" s="257"/>
    </row>
    <row r="246" spans="2:18" s="3" customFormat="1" ht="27.95" customHeight="1">
      <c r="B246" s="236"/>
      <c r="C246" s="241"/>
      <c r="D246" s="17" t="s">
        <v>2872</v>
      </c>
      <c r="E246" s="18" t="s">
        <v>24</v>
      </c>
      <c r="F246" s="19" t="s">
        <v>2769</v>
      </c>
      <c r="G246" s="14" t="s">
        <v>12</v>
      </c>
      <c r="H246" s="15">
        <v>0.8</v>
      </c>
      <c r="I246" s="16" t="s">
        <v>2779</v>
      </c>
      <c r="J246" s="12" t="s">
        <v>2788</v>
      </c>
      <c r="K246" s="16" t="s">
        <v>2791</v>
      </c>
      <c r="L246" s="65" t="s">
        <v>109</v>
      </c>
      <c r="M246" s="85">
        <v>0.2</v>
      </c>
      <c r="N246" s="15">
        <f t="shared" si="62"/>
        <v>0</v>
      </c>
      <c r="O246" s="78">
        <f t="shared" si="68"/>
        <v>0.16000000000000003</v>
      </c>
      <c r="P246" s="78">
        <f t="shared" si="66"/>
        <v>0</v>
      </c>
      <c r="Q246" s="153">
        <f t="shared" si="67"/>
        <v>0</v>
      </c>
      <c r="R246" s="257"/>
    </row>
    <row r="247" spans="2:18" s="3" customFormat="1" ht="38.25">
      <c r="B247" s="236"/>
      <c r="C247" s="241"/>
      <c r="D247" s="20"/>
      <c r="E247" s="21"/>
      <c r="F247" s="31"/>
      <c r="G247" s="14" t="s">
        <v>13</v>
      </c>
      <c r="H247" s="15">
        <v>0.1</v>
      </c>
      <c r="I247" s="16" t="s">
        <v>2783</v>
      </c>
      <c r="J247" s="12" t="s">
        <v>2804</v>
      </c>
      <c r="K247" s="16" t="s">
        <v>20</v>
      </c>
      <c r="L247" s="65" t="s">
        <v>2806</v>
      </c>
      <c r="M247" s="85">
        <f t="shared" si="69"/>
        <v>0.2</v>
      </c>
      <c r="N247" s="15">
        <f t="shared" si="62"/>
        <v>0.99</v>
      </c>
      <c r="O247" s="78">
        <f t="shared" si="68"/>
        <v>0</v>
      </c>
      <c r="P247" s="78">
        <f t="shared" si="66"/>
        <v>1.9800000000000005E-2</v>
      </c>
      <c r="Q247" s="153">
        <f t="shared" si="67"/>
        <v>2.0000000000000023E-4</v>
      </c>
      <c r="R247" s="257"/>
    </row>
    <row r="248" spans="2:18" s="3" customFormat="1" ht="27.95" customHeight="1">
      <c r="B248" s="236"/>
      <c r="C248" s="241"/>
      <c r="D248" s="22"/>
      <c r="E248" s="23"/>
      <c r="F248" s="24"/>
      <c r="G248" s="14" t="s">
        <v>14</v>
      </c>
      <c r="H248" s="15">
        <v>0.1</v>
      </c>
      <c r="I248" s="16" t="s">
        <v>2779</v>
      </c>
      <c r="J248" s="12" t="s">
        <v>210</v>
      </c>
      <c r="K248" s="16" t="s">
        <v>18</v>
      </c>
      <c r="L248" s="65" t="s">
        <v>21</v>
      </c>
      <c r="M248" s="85">
        <f t="shared" si="69"/>
        <v>0.2</v>
      </c>
      <c r="N248" s="15">
        <f t="shared" si="62"/>
        <v>0</v>
      </c>
      <c r="O248" s="78">
        <f t="shared" si="68"/>
        <v>2.0000000000000004E-2</v>
      </c>
      <c r="P248" s="78">
        <f t="shared" si="66"/>
        <v>0</v>
      </c>
      <c r="Q248" s="153">
        <f t="shared" si="67"/>
        <v>0</v>
      </c>
      <c r="R248" s="257"/>
    </row>
    <row r="249" spans="2:18" s="3" customFormat="1" ht="27.95" customHeight="1">
      <c r="B249" s="236"/>
      <c r="C249" s="241"/>
      <c r="D249" s="17" t="s">
        <v>2873</v>
      </c>
      <c r="E249" s="18" t="s">
        <v>24</v>
      </c>
      <c r="F249" s="19" t="s">
        <v>2769</v>
      </c>
      <c r="G249" s="14" t="s">
        <v>12</v>
      </c>
      <c r="H249" s="15">
        <v>0.8</v>
      </c>
      <c r="I249" s="16" t="s">
        <v>2779</v>
      </c>
      <c r="J249" s="12" t="s">
        <v>2788</v>
      </c>
      <c r="K249" s="16" t="s">
        <v>2791</v>
      </c>
      <c r="L249" s="65" t="s">
        <v>109</v>
      </c>
      <c r="M249" s="85">
        <v>0.2</v>
      </c>
      <c r="N249" s="15">
        <f t="shared" ref="N249:N290" si="70">IF(K249="Detected", 0.99,0)</f>
        <v>0</v>
      </c>
      <c r="O249" s="78">
        <f t="shared" si="68"/>
        <v>0.16000000000000003</v>
      </c>
      <c r="P249" s="78">
        <f t="shared" si="66"/>
        <v>0</v>
      </c>
      <c r="Q249" s="153">
        <f t="shared" si="67"/>
        <v>0</v>
      </c>
      <c r="R249" s="257"/>
    </row>
    <row r="250" spans="2:18" s="3" customFormat="1" ht="38.25">
      <c r="B250" s="236"/>
      <c r="C250" s="241"/>
      <c r="D250" s="20"/>
      <c r="E250" s="21"/>
      <c r="F250" s="31"/>
      <c r="G250" s="14" t="s">
        <v>13</v>
      </c>
      <c r="H250" s="15">
        <v>0.1</v>
      </c>
      <c r="I250" s="16" t="s">
        <v>25</v>
      </c>
      <c r="J250" s="12" t="s">
        <v>2802</v>
      </c>
      <c r="K250" s="16" t="s">
        <v>20</v>
      </c>
      <c r="L250" s="65" t="s">
        <v>2806</v>
      </c>
      <c r="M250" s="85">
        <v>0.2</v>
      </c>
      <c r="N250" s="15">
        <f t="shared" si="70"/>
        <v>0.99</v>
      </c>
      <c r="O250" s="78">
        <f t="shared" si="68"/>
        <v>0</v>
      </c>
      <c r="P250" s="78">
        <f t="shared" si="66"/>
        <v>1.9800000000000005E-2</v>
      </c>
      <c r="Q250" s="153">
        <f t="shared" si="67"/>
        <v>2.0000000000000023E-4</v>
      </c>
      <c r="R250" s="257"/>
    </row>
    <row r="251" spans="2:18" s="3" customFormat="1" ht="27.95" customHeight="1">
      <c r="B251" s="236"/>
      <c r="C251" s="241"/>
      <c r="D251" s="22"/>
      <c r="E251" s="23"/>
      <c r="F251" s="24"/>
      <c r="G251" s="14" t="s">
        <v>14</v>
      </c>
      <c r="H251" s="15">
        <v>0.1</v>
      </c>
      <c r="I251" s="16" t="s">
        <v>2779</v>
      </c>
      <c r="J251" s="12" t="s">
        <v>210</v>
      </c>
      <c r="K251" s="16" t="s">
        <v>18</v>
      </c>
      <c r="L251" s="65" t="s">
        <v>21</v>
      </c>
      <c r="M251" s="85">
        <v>0.2</v>
      </c>
      <c r="N251" s="15">
        <f t="shared" si="70"/>
        <v>0</v>
      </c>
      <c r="O251" s="78">
        <f t="shared" si="68"/>
        <v>2.0000000000000004E-2</v>
      </c>
      <c r="P251" s="78">
        <f t="shared" si="66"/>
        <v>0</v>
      </c>
      <c r="Q251" s="153">
        <f t="shared" si="67"/>
        <v>0</v>
      </c>
      <c r="R251" s="257"/>
    </row>
    <row r="252" spans="2:18" s="3" customFormat="1" ht="27.95" customHeight="1">
      <c r="B252" s="236"/>
      <c r="C252" s="241"/>
      <c r="D252" s="17" t="s">
        <v>2874</v>
      </c>
      <c r="E252" s="18" t="s">
        <v>22</v>
      </c>
      <c r="F252" s="19" t="s">
        <v>2772</v>
      </c>
      <c r="G252" s="14" t="s">
        <v>12</v>
      </c>
      <c r="H252" s="15">
        <v>0.4</v>
      </c>
      <c r="I252" s="16" t="s">
        <v>2779</v>
      </c>
      <c r="J252" s="12" t="s">
        <v>210</v>
      </c>
      <c r="K252" s="16" t="s">
        <v>2791</v>
      </c>
      <c r="L252" s="65" t="s">
        <v>109</v>
      </c>
      <c r="M252" s="85">
        <v>2</v>
      </c>
      <c r="N252" s="15">
        <f t="shared" si="70"/>
        <v>0</v>
      </c>
      <c r="O252" s="78">
        <f t="shared" si="68"/>
        <v>0.8</v>
      </c>
      <c r="P252" s="78">
        <f t="shared" si="66"/>
        <v>0</v>
      </c>
      <c r="Q252" s="153">
        <f t="shared" si="67"/>
        <v>0</v>
      </c>
      <c r="R252" s="257"/>
    </row>
    <row r="253" spans="2:18" s="3" customFormat="1" ht="38.25">
      <c r="B253" s="236"/>
      <c r="C253" s="241"/>
      <c r="D253" s="20"/>
      <c r="E253" s="21"/>
      <c r="F253" s="31"/>
      <c r="G253" s="14" t="s">
        <v>13</v>
      </c>
      <c r="H253" s="15">
        <v>0.4</v>
      </c>
      <c r="I253" s="16" t="s">
        <v>2782</v>
      </c>
      <c r="J253" s="12" t="s">
        <v>2805</v>
      </c>
      <c r="K253" s="16" t="s">
        <v>20</v>
      </c>
      <c r="L253" s="65" t="s">
        <v>2806</v>
      </c>
      <c r="M253" s="85">
        <v>2</v>
      </c>
      <c r="N253" s="15">
        <f t="shared" si="70"/>
        <v>0.99</v>
      </c>
      <c r="O253" s="78">
        <f t="shared" si="68"/>
        <v>0</v>
      </c>
      <c r="P253" s="78">
        <f t="shared" si="66"/>
        <v>0.79200000000000004</v>
      </c>
      <c r="Q253" s="153">
        <f t="shared" si="67"/>
        <v>8.0000000000000071E-3</v>
      </c>
      <c r="R253" s="257"/>
    </row>
    <row r="254" spans="2:18" s="3" customFormat="1" ht="27.95" customHeight="1">
      <c r="B254" s="236"/>
      <c r="C254" s="241"/>
      <c r="D254" s="22"/>
      <c r="E254" s="23"/>
      <c r="F254" s="24"/>
      <c r="G254" s="14" t="s">
        <v>14</v>
      </c>
      <c r="H254" s="15">
        <v>0.2</v>
      </c>
      <c r="I254" s="16" t="s">
        <v>19</v>
      </c>
      <c r="J254" s="12" t="s">
        <v>2787</v>
      </c>
      <c r="K254" s="16" t="s">
        <v>18</v>
      </c>
      <c r="L254" s="65" t="s">
        <v>21</v>
      </c>
      <c r="M254" s="85">
        <v>2</v>
      </c>
      <c r="N254" s="15">
        <f t="shared" si="70"/>
        <v>0</v>
      </c>
      <c r="O254" s="78">
        <f t="shared" si="68"/>
        <v>0.4</v>
      </c>
      <c r="P254" s="78">
        <f t="shared" si="66"/>
        <v>0</v>
      </c>
      <c r="Q254" s="153">
        <f t="shared" si="67"/>
        <v>0</v>
      </c>
      <c r="R254" s="257"/>
    </row>
    <row r="255" spans="2:18" s="3" customFormat="1" ht="27.95" customHeight="1">
      <c r="B255" s="236"/>
      <c r="C255" s="241"/>
      <c r="D255" s="17" t="s">
        <v>2875</v>
      </c>
      <c r="E255" s="18" t="s">
        <v>2774</v>
      </c>
      <c r="F255" s="19" t="s">
        <v>2775</v>
      </c>
      <c r="G255" s="168" t="s">
        <v>356</v>
      </c>
      <c r="H255" s="164">
        <v>0.25</v>
      </c>
      <c r="I255" s="179" t="s">
        <v>19</v>
      </c>
      <c r="J255" s="12" t="s">
        <v>210</v>
      </c>
      <c r="K255" s="16" t="s">
        <v>2791</v>
      </c>
      <c r="L255" s="12" t="s">
        <v>109</v>
      </c>
      <c r="M255" s="85">
        <v>1</v>
      </c>
      <c r="N255" s="15">
        <f t="shared" si="70"/>
        <v>0</v>
      </c>
      <c r="O255" s="78">
        <f t="shared" si="68"/>
        <v>0.25</v>
      </c>
      <c r="P255" s="78">
        <f t="shared" si="66"/>
        <v>0</v>
      </c>
      <c r="Q255" s="153">
        <f t="shared" si="67"/>
        <v>0</v>
      </c>
      <c r="R255" s="257"/>
    </row>
    <row r="256" spans="2:18" s="3" customFormat="1" ht="38.25">
      <c r="B256" s="236"/>
      <c r="C256" s="241"/>
      <c r="D256" s="20"/>
      <c r="E256" s="21"/>
      <c r="F256" s="31"/>
      <c r="G256" s="168" t="s">
        <v>886</v>
      </c>
      <c r="H256" s="164">
        <v>0.25</v>
      </c>
      <c r="I256" s="165" t="s">
        <v>2782</v>
      </c>
      <c r="J256" s="13" t="s">
        <v>2804</v>
      </c>
      <c r="K256" s="16" t="s">
        <v>20</v>
      </c>
      <c r="L256" s="65" t="s">
        <v>2806</v>
      </c>
      <c r="M256" s="85">
        <f>M255</f>
        <v>1</v>
      </c>
      <c r="N256" s="15">
        <f t="shared" si="70"/>
        <v>0.99</v>
      </c>
      <c r="O256" s="78">
        <f t="shared" si="68"/>
        <v>0</v>
      </c>
      <c r="P256" s="78">
        <f t="shared" si="66"/>
        <v>0.2475</v>
      </c>
      <c r="Q256" s="153">
        <f t="shared" si="67"/>
        <v>2.5000000000000022E-3</v>
      </c>
      <c r="R256" s="257"/>
    </row>
    <row r="257" spans="2:18" s="3" customFormat="1" ht="38.25">
      <c r="B257" s="236"/>
      <c r="C257" s="241"/>
      <c r="D257" s="20"/>
      <c r="E257" s="21"/>
      <c r="F257" s="31"/>
      <c r="G257" s="168" t="s">
        <v>887</v>
      </c>
      <c r="H257" s="164">
        <v>0.25</v>
      </c>
      <c r="I257" s="165" t="s">
        <v>25</v>
      </c>
      <c r="J257" s="13" t="s">
        <v>2803</v>
      </c>
      <c r="K257" s="16" t="s">
        <v>2793</v>
      </c>
      <c r="L257" s="65" t="s">
        <v>2806</v>
      </c>
      <c r="M257" s="85">
        <f>M256</f>
        <v>1</v>
      </c>
      <c r="N257" s="15">
        <f t="shared" si="70"/>
        <v>0.99</v>
      </c>
      <c r="O257" s="78">
        <f t="shared" si="68"/>
        <v>0</v>
      </c>
      <c r="P257" s="78">
        <f t="shared" si="66"/>
        <v>0.2475</v>
      </c>
      <c r="Q257" s="153">
        <f t="shared" si="67"/>
        <v>2.5000000000000022E-3</v>
      </c>
      <c r="R257" s="257"/>
    </row>
    <row r="258" spans="2:18" s="3" customFormat="1" ht="27.95" customHeight="1">
      <c r="B258" s="236"/>
      <c r="C258" s="241"/>
      <c r="D258" s="22"/>
      <c r="E258" s="23"/>
      <c r="F258" s="24"/>
      <c r="G258" s="168" t="s">
        <v>359</v>
      </c>
      <c r="H258" s="164">
        <v>0.25</v>
      </c>
      <c r="I258" s="165" t="s">
        <v>2784</v>
      </c>
      <c r="J258" s="13" t="s">
        <v>210</v>
      </c>
      <c r="K258" s="16" t="s">
        <v>18</v>
      </c>
      <c r="L258" s="207" t="s">
        <v>109</v>
      </c>
      <c r="M258" s="85">
        <f>M256</f>
        <v>1</v>
      </c>
      <c r="N258" s="15">
        <f t="shared" si="70"/>
        <v>0</v>
      </c>
      <c r="O258" s="78">
        <f t="shared" si="68"/>
        <v>0.25</v>
      </c>
      <c r="P258" s="78">
        <f t="shared" si="66"/>
        <v>0</v>
      </c>
      <c r="Q258" s="153">
        <f t="shared" si="67"/>
        <v>0</v>
      </c>
      <c r="R258" s="257"/>
    </row>
    <row r="259" spans="2:18" s="3" customFormat="1" ht="27.95" customHeight="1">
      <c r="B259" s="236"/>
      <c r="C259" s="218" t="s">
        <v>2876</v>
      </c>
      <c r="D259" s="20" t="s">
        <v>2877</v>
      </c>
      <c r="E259" s="21" t="s">
        <v>6</v>
      </c>
      <c r="F259" s="31" t="s">
        <v>2753</v>
      </c>
      <c r="G259" s="25" t="s">
        <v>12</v>
      </c>
      <c r="H259" s="26">
        <v>0.8</v>
      </c>
      <c r="I259" s="27" t="s">
        <v>19</v>
      </c>
      <c r="J259" s="11" t="s">
        <v>2786</v>
      </c>
      <c r="K259" s="27" t="s">
        <v>2789</v>
      </c>
      <c r="L259" s="64" t="s">
        <v>2794</v>
      </c>
      <c r="M259" s="87">
        <v>0.2</v>
      </c>
      <c r="N259" s="26">
        <f t="shared" si="70"/>
        <v>0</v>
      </c>
      <c r="O259" s="88">
        <f t="shared" si="68"/>
        <v>0.16000000000000003</v>
      </c>
      <c r="P259" s="88">
        <f t="shared" si="66"/>
        <v>0</v>
      </c>
      <c r="Q259" s="152">
        <f t="shared" si="67"/>
        <v>0</v>
      </c>
      <c r="R259" s="257"/>
    </row>
    <row r="260" spans="2:18" s="3" customFormat="1" ht="27.95" customHeight="1">
      <c r="B260" s="236"/>
      <c r="C260" s="241"/>
      <c r="D260" s="20"/>
      <c r="E260" s="21"/>
      <c r="F260" s="31"/>
      <c r="G260" s="14" t="s">
        <v>13</v>
      </c>
      <c r="H260" s="15">
        <v>0.1</v>
      </c>
      <c r="I260" s="16" t="s">
        <v>25</v>
      </c>
      <c r="J260" s="12" t="s">
        <v>2797</v>
      </c>
      <c r="K260" s="16" t="s">
        <v>2790</v>
      </c>
      <c r="L260" s="65" t="s">
        <v>2806</v>
      </c>
      <c r="M260" s="85">
        <f t="shared" ref="M260:M267" si="71">M259</f>
        <v>0.2</v>
      </c>
      <c r="N260" s="15">
        <f t="shared" si="70"/>
        <v>0.99</v>
      </c>
      <c r="O260" s="78">
        <f t="shared" si="68"/>
        <v>0</v>
      </c>
      <c r="P260" s="78">
        <f t="shared" si="66"/>
        <v>1.9800000000000005E-2</v>
      </c>
      <c r="Q260" s="153">
        <f t="shared" si="67"/>
        <v>2.0000000000000023E-4</v>
      </c>
      <c r="R260" s="257"/>
    </row>
    <row r="261" spans="2:18" s="3" customFormat="1" ht="27.95" customHeight="1">
      <c r="B261" s="236"/>
      <c r="C261" s="241"/>
      <c r="D261" s="22"/>
      <c r="E261" s="23"/>
      <c r="F261" s="24"/>
      <c r="G261" s="14" t="s">
        <v>14</v>
      </c>
      <c r="H261" s="15">
        <v>0.1</v>
      </c>
      <c r="I261" s="16" t="s">
        <v>2777</v>
      </c>
      <c r="J261" s="12" t="s">
        <v>210</v>
      </c>
      <c r="K261" s="16" t="s">
        <v>18</v>
      </c>
      <c r="L261" s="65" t="s">
        <v>21</v>
      </c>
      <c r="M261" s="85">
        <f t="shared" si="71"/>
        <v>0.2</v>
      </c>
      <c r="N261" s="15">
        <f t="shared" si="70"/>
        <v>0</v>
      </c>
      <c r="O261" s="78">
        <f t="shared" si="68"/>
        <v>2.0000000000000004E-2</v>
      </c>
      <c r="P261" s="78">
        <f t="shared" si="66"/>
        <v>0</v>
      </c>
      <c r="Q261" s="153">
        <f t="shared" si="67"/>
        <v>0</v>
      </c>
      <c r="R261" s="194"/>
    </row>
    <row r="262" spans="2:18" s="3" customFormat="1" ht="27.95" customHeight="1">
      <c r="B262" s="236"/>
      <c r="C262" s="241"/>
      <c r="D262" s="17" t="s">
        <v>2878</v>
      </c>
      <c r="E262" s="18" t="s">
        <v>6</v>
      </c>
      <c r="F262" s="19" t="s">
        <v>2753</v>
      </c>
      <c r="G262" s="14" t="s">
        <v>12</v>
      </c>
      <c r="H262" s="15">
        <v>0.8</v>
      </c>
      <c r="I262" s="16" t="s">
        <v>19</v>
      </c>
      <c r="J262" s="12" t="s">
        <v>2787</v>
      </c>
      <c r="K262" s="16" t="s">
        <v>2791</v>
      </c>
      <c r="L262" s="65" t="s">
        <v>109</v>
      </c>
      <c r="M262" s="85">
        <v>0.2</v>
      </c>
      <c r="N262" s="15">
        <f t="shared" si="70"/>
        <v>0</v>
      </c>
      <c r="O262" s="78">
        <f t="shared" si="68"/>
        <v>0.16000000000000003</v>
      </c>
      <c r="P262" s="78">
        <f t="shared" si="66"/>
        <v>0</v>
      </c>
      <c r="Q262" s="153">
        <f t="shared" si="67"/>
        <v>0</v>
      </c>
      <c r="R262" s="257"/>
    </row>
    <row r="263" spans="2:18" s="3" customFormat="1" ht="27.95" customHeight="1">
      <c r="B263" s="236"/>
      <c r="C263" s="241"/>
      <c r="D263" s="20"/>
      <c r="E263" s="21"/>
      <c r="F263" s="31"/>
      <c r="G263" s="14" t="s">
        <v>13</v>
      </c>
      <c r="H263" s="15">
        <v>0.1</v>
      </c>
      <c r="I263" s="16" t="s">
        <v>2778</v>
      </c>
      <c r="J263" s="12" t="s">
        <v>2796</v>
      </c>
      <c r="K263" s="16" t="s">
        <v>2792</v>
      </c>
      <c r="L263" s="65" t="s">
        <v>2806</v>
      </c>
      <c r="M263" s="85">
        <f t="shared" si="71"/>
        <v>0.2</v>
      </c>
      <c r="N263" s="15">
        <f t="shared" si="70"/>
        <v>0.99</v>
      </c>
      <c r="O263" s="78">
        <f t="shared" si="68"/>
        <v>0</v>
      </c>
      <c r="P263" s="78">
        <f t="shared" si="66"/>
        <v>1.9800000000000005E-2</v>
      </c>
      <c r="Q263" s="153">
        <f t="shared" si="67"/>
        <v>2.0000000000000023E-4</v>
      </c>
      <c r="R263" s="257"/>
    </row>
    <row r="264" spans="2:18" s="3" customFormat="1" ht="27.95" customHeight="1">
      <c r="B264" s="236"/>
      <c r="C264" s="241"/>
      <c r="D264" s="22"/>
      <c r="E264" s="23"/>
      <c r="F264" s="24"/>
      <c r="G264" s="14" t="s">
        <v>14</v>
      </c>
      <c r="H264" s="15">
        <v>0.1</v>
      </c>
      <c r="I264" s="16" t="s">
        <v>2779</v>
      </c>
      <c r="J264" s="12" t="s">
        <v>210</v>
      </c>
      <c r="K264" s="16" t="s">
        <v>18</v>
      </c>
      <c r="L264" s="65" t="s">
        <v>21</v>
      </c>
      <c r="M264" s="85">
        <f t="shared" si="71"/>
        <v>0.2</v>
      </c>
      <c r="N264" s="15">
        <f t="shared" si="70"/>
        <v>0</v>
      </c>
      <c r="O264" s="78">
        <f t="shared" si="68"/>
        <v>2.0000000000000004E-2</v>
      </c>
      <c r="P264" s="78">
        <f t="shared" si="66"/>
        <v>0</v>
      </c>
      <c r="Q264" s="153">
        <f t="shared" si="67"/>
        <v>0</v>
      </c>
      <c r="R264" s="257"/>
    </row>
    <row r="265" spans="2:18" s="3" customFormat="1" ht="27.95" customHeight="1">
      <c r="B265" s="236"/>
      <c r="C265" s="241"/>
      <c r="D265" s="17" t="s">
        <v>2879</v>
      </c>
      <c r="E265" s="18" t="s">
        <v>6</v>
      </c>
      <c r="F265" s="19" t="s">
        <v>2753</v>
      </c>
      <c r="G265" s="14" t="s">
        <v>12</v>
      </c>
      <c r="H265" s="15">
        <v>0.8</v>
      </c>
      <c r="I265" s="16" t="s">
        <v>2780</v>
      </c>
      <c r="J265" s="12" t="s">
        <v>2788</v>
      </c>
      <c r="K265" s="16" t="s">
        <v>18</v>
      </c>
      <c r="L265" s="65" t="s">
        <v>2795</v>
      </c>
      <c r="M265" s="85">
        <v>0.2</v>
      </c>
      <c r="N265" s="15">
        <f t="shared" si="70"/>
        <v>0</v>
      </c>
      <c r="O265" s="78">
        <f t="shared" si="68"/>
        <v>0.16000000000000003</v>
      </c>
      <c r="P265" s="78">
        <f t="shared" si="66"/>
        <v>0</v>
      </c>
      <c r="Q265" s="153">
        <f t="shared" si="67"/>
        <v>0</v>
      </c>
      <c r="R265" s="257"/>
    </row>
    <row r="266" spans="2:18" s="3" customFormat="1" ht="27.95" customHeight="1">
      <c r="B266" s="236"/>
      <c r="C266" s="241"/>
      <c r="D266" s="20"/>
      <c r="E266" s="21"/>
      <c r="F266" s="31"/>
      <c r="G266" s="14" t="s">
        <v>13</v>
      </c>
      <c r="H266" s="15">
        <v>0.1</v>
      </c>
      <c r="I266" s="16" t="s">
        <v>2781</v>
      </c>
      <c r="J266" s="12" t="s">
        <v>2798</v>
      </c>
      <c r="K266" s="16" t="s">
        <v>2793</v>
      </c>
      <c r="L266" s="65" t="s">
        <v>2806</v>
      </c>
      <c r="M266" s="85">
        <f t="shared" si="71"/>
        <v>0.2</v>
      </c>
      <c r="N266" s="15">
        <f t="shared" si="70"/>
        <v>0.99</v>
      </c>
      <c r="O266" s="78">
        <f t="shared" si="68"/>
        <v>0</v>
      </c>
      <c r="P266" s="78">
        <f t="shared" si="66"/>
        <v>1.9800000000000005E-2</v>
      </c>
      <c r="Q266" s="153">
        <f t="shared" si="67"/>
        <v>2.0000000000000023E-4</v>
      </c>
      <c r="R266" s="257"/>
    </row>
    <row r="267" spans="2:18" s="3" customFormat="1" ht="27.95" customHeight="1">
      <c r="B267" s="236"/>
      <c r="C267" s="241"/>
      <c r="D267" s="22"/>
      <c r="E267" s="23"/>
      <c r="F267" s="24"/>
      <c r="G267" s="14" t="s">
        <v>14</v>
      </c>
      <c r="H267" s="15">
        <v>0.1</v>
      </c>
      <c r="I267" s="16" t="s">
        <v>2779</v>
      </c>
      <c r="J267" s="12" t="s">
        <v>210</v>
      </c>
      <c r="K267" s="16" t="s">
        <v>18</v>
      </c>
      <c r="L267" s="65" t="s">
        <v>21</v>
      </c>
      <c r="M267" s="85">
        <f t="shared" si="71"/>
        <v>0.2</v>
      </c>
      <c r="N267" s="15">
        <f t="shared" si="70"/>
        <v>0</v>
      </c>
      <c r="O267" s="78">
        <f t="shared" si="68"/>
        <v>2.0000000000000004E-2</v>
      </c>
      <c r="P267" s="78">
        <f t="shared" si="66"/>
        <v>0</v>
      </c>
      <c r="Q267" s="153">
        <f t="shared" si="67"/>
        <v>0</v>
      </c>
      <c r="R267" s="257"/>
    </row>
    <row r="268" spans="2:18" s="3" customFormat="1" ht="27.95" customHeight="1">
      <c r="B268" s="236"/>
      <c r="C268" s="241"/>
      <c r="D268" s="17" t="s">
        <v>2880</v>
      </c>
      <c r="E268" s="18" t="s">
        <v>22</v>
      </c>
      <c r="F268" s="19" t="s">
        <v>198</v>
      </c>
      <c r="G268" s="14" t="s">
        <v>12</v>
      </c>
      <c r="H268" s="15">
        <v>0.4</v>
      </c>
      <c r="I268" s="16" t="s">
        <v>15</v>
      </c>
      <c r="J268" s="12" t="s">
        <v>210</v>
      </c>
      <c r="K268" s="16" t="s">
        <v>18</v>
      </c>
      <c r="L268" s="65" t="s">
        <v>21</v>
      </c>
      <c r="M268" s="85">
        <v>2</v>
      </c>
      <c r="N268" s="15">
        <f t="shared" si="70"/>
        <v>0</v>
      </c>
      <c r="O268" s="78">
        <f t="shared" si="68"/>
        <v>0.8</v>
      </c>
      <c r="P268" s="78">
        <f t="shared" si="66"/>
        <v>0</v>
      </c>
      <c r="Q268" s="153">
        <f t="shared" si="67"/>
        <v>0</v>
      </c>
      <c r="R268" s="257"/>
    </row>
    <row r="269" spans="2:18" s="3" customFormat="1" ht="38.25">
      <c r="B269" s="236"/>
      <c r="C269" s="241"/>
      <c r="D269" s="20"/>
      <c r="E269" s="21"/>
      <c r="F269" s="31"/>
      <c r="G269" s="14" t="s">
        <v>13</v>
      </c>
      <c r="H269" s="15">
        <v>0.4</v>
      </c>
      <c r="I269" s="16" t="s">
        <v>25</v>
      </c>
      <c r="J269" s="13" t="s">
        <v>2800</v>
      </c>
      <c r="K269" s="16" t="s">
        <v>20</v>
      </c>
      <c r="L269" s="65" t="s">
        <v>2806</v>
      </c>
      <c r="M269" s="85">
        <f t="shared" ref="M269:M273" si="72">M268</f>
        <v>2</v>
      </c>
      <c r="N269" s="15">
        <f t="shared" si="70"/>
        <v>0.99</v>
      </c>
      <c r="O269" s="78">
        <f t="shared" si="68"/>
        <v>0</v>
      </c>
      <c r="P269" s="78">
        <f t="shared" si="66"/>
        <v>0.79200000000000004</v>
      </c>
      <c r="Q269" s="153">
        <f t="shared" si="67"/>
        <v>8.0000000000000071E-3</v>
      </c>
      <c r="R269" s="257"/>
    </row>
    <row r="270" spans="2:18" s="3" customFormat="1" ht="27.95" customHeight="1">
      <c r="B270" s="236"/>
      <c r="C270" s="241"/>
      <c r="D270" s="22"/>
      <c r="E270" s="23"/>
      <c r="F270" s="24"/>
      <c r="G270" s="14" t="s">
        <v>14</v>
      </c>
      <c r="H270" s="15">
        <v>0.2</v>
      </c>
      <c r="I270" s="16" t="s">
        <v>19</v>
      </c>
      <c r="J270" s="12" t="s">
        <v>2788</v>
      </c>
      <c r="K270" s="16" t="s">
        <v>18</v>
      </c>
      <c r="L270" s="65" t="s">
        <v>21</v>
      </c>
      <c r="M270" s="85">
        <f t="shared" si="72"/>
        <v>2</v>
      </c>
      <c r="N270" s="15">
        <f t="shared" si="70"/>
        <v>0</v>
      </c>
      <c r="O270" s="78">
        <f t="shared" si="68"/>
        <v>0.4</v>
      </c>
      <c r="P270" s="78">
        <f t="shared" si="66"/>
        <v>0</v>
      </c>
      <c r="Q270" s="153">
        <f t="shared" si="67"/>
        <v>0</v>
      </c>
      <c r="R270" s="257"/>
    </row>
    <row r="271" spans="2:18" s="3" customFormat="1" ht="27.95" customHeight="1">
      <c r="B271" s="236"/>
      <c r="C271" s="241"/>
      <c r="D271" s="17" t="s">
        <v>2881</v>
      </c>
      <c r="E271" s="18" t="s">
        <v>22</v>
      </c>
      <c r="F271" s="19" t="s">
        <v>2758</v>
      </c>
      <c r="G271" s="14" t="s">
        <v>12</v>
      </c>
      <c r="H271" s="15">
        <v>0.4</v>
      </c>
      <c r="I271" s="16" t="s">
        <v>2779</v>
      </c>
      <c r="J271" s="12" t="s">
        <v>210</v>
      </c>
      <c r="K271" s="16" t="s">
        <v>18</v>
      </c>
      <c r="L271" s="65" t="s">
        <v>21</v>
      </c>
      <c r="M271" s="85">
        <v>2</v>
      </c>
      <c r="N271" s="15">
        <f t="shared" si="70"/>
        <v>0</v>
      </c>
      <c r="O271" s="78">
        <f t="shared" si="68"/>
        <v>0.8</v>
      </c>
      <c r="P271" s="78">
        <f t="shared" si="66"/>
        <v>0</v>
      </c>
      <c r="Q271" s="153">
        <f t="shared" si="67"/>
        <v>0</v>
      </c>
      <c r="R271" s="257"/>
    </row>
    <row r="272" spans="2:18" s="3" customFormat="1" ht="38.25">
      <c r="B272" s="236"/>
      <c r="C272" s="241"/>
      <c r="D272" s="20"/>
      <c r="E272" s="21"/>
      <c r="F272" s="31"/>
      <c r="G272" s="14" t="s">
        <v>13</v>
      </c>
      <c r="H272" s="15">
        <v>0.4</v>
      </c>
      <c r="I272" s="16" t="s">
        <v>25</v>
      </c>
      <c r="J272" s="13" t="s">
        <v>2801</v>
      </c>
      <c r="K272" s="16" t="s">
        <v>20</v>
      </c>
      <c r="L272" s="65" t="s">
        <v>2806</v>
      </c>
      <c r="M272" s="85">
        <f t="shared" si="72"/>
        <v>2</v>
      </c>
      <c r="N272" s="15">
        <f t="shared" si="70"/>
        <v>0.99</v>
      </c>
      <c r="O272" s="78">
        <f t="shared" si="68"/>
        <v>0</v>
      </c>
      <c r="P272" s="78">
        <f t="shared" si="66"/>
        <v>0.79200000000000004</v>
      </c>
      <c r="Q272" s="153">
        <f t="shared" si="67"/>
        <v>8.0000000000000071E-3</v>
      </c>
      <c r="R272" s="257"/>
    </row>
    <row r="273" spans="2:18" s="3" customFormat="1" ht="27.95" customHeight="1">
      <c r="B273" s="236"/>
      <c r="C273" s="241"/>
      <c r="D273" s="22"/>
      <c r="E273" s="23"/>
      <c r="F273" s="24"/>
      <c r="G273" s="14" t="s">
        <v>14</v>
      </c>
      <c r="H273" s="15">
        <v>0.2</v>
      </c>
      <c r="I273" s="16" t="s">
        <v>19</v>
      </c>
      <c r="J273" s="12" t="s">
        <v>210</v>
      </c>
      <c r="K273" s="16" t="s">
        <v>18</v>
      </c>
      <c r="L273" s="65" t="s">
        <v>21</v>
      </c>
      <c r="M273" s="85">
        <f t="shared" si="72"/>
        <v>2</v>
      </c>
      <c r="N273" s="15">
        <f t="shared" si="70"/>
        <v>0</v>
      </c>
      <c r="O273" s="78">
        <f t="shared" si="68"/>
        <v>0.4</v>
      </c>
      <c r="P273" s="78">
        <f t="shared" si="66"/>
        <v>0</v>
      </c>
      <c r="Q273" s="153">
        <f t="shared" si="67"/>
        <v>0</v>
      </c>
      <c r="R273" s="257"/>
    </row>
    <row r="274" spans="2:18" s="3" customFormat="1" ht="27.95" customHeight="1">
      <c r="B274" s="236"/>
      <c r="C274" s="241"/>
      <c r="D274" s="17" t="s">
        <v>2882</v>
      </c>
      <c r="E274" s="18" t="s">
        <v>22</v>
      </c>
      <c r="F274" s="19" t="s">
        <v>198</v>
      </c>
      <c r="G274" s="14" t="s">
        <v>12</v>
      </c>
      <c r="H274" s="15">
        <v>0.4</v>
      </c>
      <c r="I274" s="16" t="s">
        <v>2780</v>
      </c>
      <c r="J274" s="12" t="s">
        <v>210</v>
      </c>
      <c r="K274" s="16" t="s">
        <v>18</v>
      </c>
      <c r="L274" s="65" t="s">
        <v>21</v>
      </c>
      <c r="M274" s="85">
        <v>2</v>
      </c>
      <c r="N274" s="15">
        <f t="shared" si="70"/>
        <v>0</v>
      </c>
      <c r="O274" s="78">
        <f t="shared" si="68"/>
        <v>0.8</v>
      </c>
      <c r="P274" s="78">
        <f t="shared" si="66"/>
        <v>0</v>
      </c>
      <c r="Q274" s="153">
        <f t="shared" si="67"/>
        <v>0</v>
      </c>
      <c r="R274" s="257"/>
    </row>
    <row r="275" spans="2:18" s="3" customFormat="1" ht="38.25">
      <c r="B275" s="236"/>
      <c r="C275" s="241"/>
      <c r="D275" s="20"/>
      <c r="E275" s="21"/>
      <c r="F275" s="31"/>
      <c r="G275" s="14" t="s">
        <v>13</v>
      </c>
      <c r="H275" s="15">
        <v>0.4</v>
      </c>
      <c r="I275" s="16" t="s">
        <v>2782</v>
      </c>
      <c r="J275" s="13" t="s">
        <v>2801</v>
      </c>
      <c r="K275" s="16" t="s">
        <v>20</v>
      </c>
      <c r="L275" s="65" t="s">
        <v>2806</v>
      </c>
      <c r="M275" s="85">
        <v>2</v>
      </c>
      <c r="N275" s="15">
        <f t="shared" si="70"/>
        <v>0.99</v>
      </c>
      <c r="O275" s="78">
        <f t="shared" si="68"/>
        <v>0</v>
      </c>
      <c r="P275" s="78">
        <f t="shared" si="66"/>
        <v>0.79200000000000004</v>
      </c>
      <c r="Q275" s="153">
        <f t="shared" si="67"/>
        <v>8.0000000000000071E-3</v>
      </c>
      <c r="R275" s="257"/>
    </row>
    <row r="276" spans="2:18" s="3" customFormat="1" ht="27.95" customHeight="1">
      <c r="B276" s="236"/>
      <c r="C276" s="241"/>
      <c r="D276" s="22"/>
      <c r="E276" s="23"/>
      <c r="F276" s="24"/>
      <c r="G276" s="14" t="s">
        <v>14</v>
      </c>
      <c r="H276" s="15">
        <v>0.2</v>
      </c>
      <c r="I276" s="16" t="s">
        <v>19</v>
      </c>
      <c r="J276" s="12" t="s">
        <v>210</v>
      </c>
      <c r="K276" s="16" t="s">
        <v>18</v>
      </c>
      <c r="L276" s="65" t="s">
        <v>21</v>
      </c>
      <c r="M276" s="85">
        <v>2</v>
      </c>
      <c r="N276" s="15">
        <f t="shared" si="70"/>
        <v>0</v>
      </c>
      <c r="O276" s="78">
        <f t="shared" si="68"/>
        <v>0.4</v>
      </c>
      <c r="P276" s="78">
        <f t="shared" si="66"/>
        <v>0</v>
      </c>
      <c r="Q276" s="153">
        <f t="shared" si="67"/>
        <v>0</v>
      </c>
      <c r="R276" s="257"/>
    </row>
    <row r="277" spans="2:18" s="3" customFormat="1" ht="38.25">
      <c r="B277" s="236"/>
      <c r="C277" s="241"/>
      <c r="D277" s="17" t="s">
        <v>2883</v>
      </c>
      <c r="E277" s="18" t="s">
        <v>2763</v>
      </c>
      <c r="F277" s="19" t="s">
        <v>2761</v>
      </c>
      <c r="G277" s="159" t="s">
        <v>232</v>
      </c>
      <c r="H277" s="15">
        <v>0.2</v>
      </c>
      <c r="I277" s="16" t="s">
        <v>16</v>
      </c>
      <c r="J277" s="12" t="s">
        <v>2799</v>
      </c>
      <c r="K277" s="16" t="s">
        <v>17</v>
      </c>
      <c r="L277" s="65" t="s">
        <v>2806</v>
      </c>
      <c r="M277" s="85">
        <v>0.3</v>
      </c>
      <c r="N277" s="15">
        <f t="shared" si="70"/>
        <v>0.99</v>
      </c>
      <c r="O277" s="78">
        <f t="shared" si="68"/>
        <v>0</v>
      </c>
      <c r="P277" s="78">
        <f t="shared" si="66"/>
        <v>5.9399999999999994E-2</v>
      </c>
      <c r="Q277" s="153">
        <f t="shared" si="67"/>
        <v>6.0000000000000049E-4</v>
      </c>
      <c r="R277" s="557" t="s">
        <v>2762</v>
      </c>
    </row>
    <row r="278" spans="2:18" s="3" customFormat="1" ht="38.25">
      <c r="B278" s="236"/>
      <c r="C278" s="241"/>
      <c r="D278" s="20"/>
      <c r="E278" s="21"/>
      <c r="F278" s="31"/>
      <c r="G278" s="163" t="s">
        <v>233</v>
      </c>
      <c r="H278" s="15">
        <v>0.2</v>
      </c>
      <c r="I278" s="16" t="s">
        <v>16</v>
      </c>
      <c r="J278" s="12" t="s">
        <v>2799</v>
      </c>
      <c r="K278" s="16" t="s">
        <v>17</v>
      </c>
      <c r="L278" s="65" t="s">
        <v>2806</v>
      </c>
      <c r="M278" s="85">
        <f>M277</f>
        <v>0.3</v>
      </c>
      <c r="N278" s="15">
        <f t="shared" si="70"/>
        <v>0.99</v>
      </c>
      <c r="O278" s="78">
        <f t="shared" si="68"/>
        <v>0</v>
      </c>
      <c r="P278" s="78">
        <f t="shared" si="66"/>
        <v>5.9399999999999994E-2</v>
      </c>
      <c r="Q278" s="153">
        <f t="shared" si="67"/>
        <v>6.0000000000000049E-4</v>
      </c>
      <c r="R278" s="571"/>
    </row>
    <row r="279" spans="2:18" s="3" customFormat="1" ht="38.25">
      <c r="B279" s="236"/>
      <c r="C279" s="241"/>
      <c r="D279" s="20"/>
      <c r="E279" s="21"/>
      <c r="F279" s="31"/>
      <c r="G279" s="163" t="s">
        <v>230</v>
      </c>
      <c r="H279" s="15">
        <v>0.2</v>
      </c>
      <c r="I279" s="16" t="s">
        <v>25</v>
      </c>
      <c r="J279" s="12" t="s">
        <v>2799</v>
      </c>
      <c r="K279" s="16" t="s">
        <v>28</v>
      </c>
      <c r="L279" s="65" t="s">
        <v>2806</v>
      </c>
      <c r="M279" s="85">
        <f>M278</f>
        <v>0.3</v>
      </c>
      <c r="N279" s="15">
        <f t="shared" si="70"/>
        <v>0.99</v>
      </c>
      <c r="O279" s="78">
        <f>IF(I279="Safe", M279*H279,0)</f>
        <v>0</v>
      </c>
      <c r="P279" s="78">
        <f>IF(I279="Dangerous",M279*H279*N279,0)</f>
        <v>5.9399999999999994E-2</v>
      </c>
      <c r="Q279" s="153">
        <f>IF(P279=0,0,M279*H279*(1-N279))</f>
        <v>6.0000000000000049E-4</v>
      </c>
      <c r="R279" s="571"/>
    </row>
    <row r="280" spans="2:18" s="3" customFormat="1" ht="38.25">
      <c r="B280" s="236"/>
      <c r="C280" s="241"/>
      <c r="D280" s="20"/>
      <c r="E280" s="21"/>
      <c r="F280" s="31"/>
      <c r="G280" s="163" t="s">
        <v>231</v>
      </c>
      <c r="H280" s="15">
        <v>0.2</v>
      </c>
      <c r="I280" s="16" t="s">
        <v>25</v>
      </c>
      <c r="J280" s="12" t="s">
        <v>2799</v>
      </c>
      <c r="K280" s="16" t="s">
        <v>17</v>
      </c>
      <c r="L280" s="65" t="s">
        <v>2806</v>
      </c>
      <c r="M280" s="85">
        <f>M279</f>
        <v>0.3</v>
      </c>
      <c r="N280" s="15">
        <f t="shared" si="70"/>
        <v>0.99</v>
      </c>
      <c r="O280" s="78">
        <f t="shared" ref="O280" si="73">IF(I280="Safe", M280*H280,0)</f>
        <v>0</v>
      </c>
      <c r="P280" s="78">
        <f t="shared" ref="P280:P320" si="74">IF(I280="Dangerous",M280*H280*N280,0)</f>
        <v>5.9399999999999994E-2</v>
      </c>
      <c r="Q280" s="153">
        <f t="shared" ref="Q280:Q320" si="75">IF(P280=0,0,M280*H280*(1-N280))</f>
        <v>6.0000000000000049E-4</v>
      </c>
      <c r="R280" s="571"/>
    </row>
    <row r="281" spans="2:18" s="3" customFormat="1" ht="38.25">
      <c r="B281" s="236"/>
      <c r="C281" s="241"/>
      <c r="D281" s="22"/>
      <c r="E281" s="23"/>
      <c r="F281" s="24"/>
      <c r="G281" s="168" t="s">
        <v>234</v>
      </c>
      <c r="H281" s="15">
        <v>0.2</v>
      </c>
      <c r="I281" s="16" t="s">
        <v>25</v>
      </c>
      <c r="J281" s="12" t="s">
        <v>2802</v>
      </c>
      <c r="K281" s="16" t="s">
        <v>17</v>
      </c>
      <c r="L281" s="65" t="s">
        <v>2806</v>
      </c>
      <c r="M281" s="85">
        <f>M280</f>
        <v>0.3</v>
      </c>
      <c r="N281" s="15">
        <f t="shared" si="70"/>
        <v>0.99</v>
      </c>
      <c r="O281" s="78">
        <f>IF(I281="Safe", M281*H281,0)</f>
        <v>0</v>
      </c>
      <c r="P281" s="78">
        <f t="shared" si="74"/>
        <v>5.9399999999999994E-2</v>
      </c>
      <c r="Q281" s="153">
        <f t="shared" si="75"/>
        <v>6.0000000000000049E-4</v>
      </c>
      <c r="R281" s="572"/>
    </row>
    <row r="282" spans="2:18" s="3" customFormat="1" ht="27.95" customHeight="1">
      <c r="B282" s="236"/>
      <c r="C282" s="241"/>
      <c r="D282" s="17" t="s">
        <v>2884</v>
      </c>
      <c r="E282" s="18" t="s">
        <v>6</v>
      </c>
      <c r="F282" s="19" t="s">
        <v>2766</v>
      </c>
      <c r="G282" s="14" t="s">
        <v>12</v>
      </c>
      <c r="H282" s="15">
        <v>0.8</v>
      </c>
      <c r="I282" s="16" t="s">
        <v>15</v>
      </c>
      <c r="J282" s="12" t="s">
        <v>210</v>
      </c>
      <c r="K282" s="16" t="s">
        <v>2791</v>
      </c>
      <c r="L282" s="65" t="s">
        <v>21</v>
      </c>
      <c r="M282" s="85">
        <v>0.2</v>
      </c>
      <c r="N282" s="15">
        <f t="shared" si="70"/>
        <v>0</v>
      </c>
      <c r="O282" s="78">
        <f t="shared" ref="O282:O320" si="76">IF(I282="Safe", M282*H282,0)</f>
        <v>0.16000000000000003</v>
      </c>
      <c r="P282" s="78">
        <f t="shared" si="74"/>
        <v>0</v>
      </c>
      <c r="Q282" s="153">
        <f t="shared" si="75"/>
        <v>0</v>
      </c>
      <c r="R282" s="257"/>
    </row>
    <row r="283" spans="2:18" s="3" customFormat="1" ht="38.25">
      <c r="B283" s="236"/>
      <c r="C283" s="241"/>
      <c r="D283" s="20"/>
      <c r="E283" s="21"/>
      <c r="F283" s="31"/>
      <c r="G283" s="14" t="s">
        <v>13</v>
      </c>
      <c r="H283" s="15">
        <v>0.1</v>
      </c>
      <c r="I283" s="16" t="s">
        <v>25</v>
      </c>
      <c r="J283" s="13" t="s">
        <v>2803</v>
      </c>
      <c r="K283" s="16" t="s">
        <v>20</v>
      </c>
      <c r="L283" s="65" t="s">
        <v>2806</v>
      </c>
      <c r="M283" s="85">
        <v>0.2</v>
      </c>
      <c r="N283" s="15">
        <f t="shared" si="70"/>
        <v>0.99</v>
      </c>
      <c r="O283" s="78">
        <f t="shared" si="76"/>
        <v>0</v>
      </c>
      <c r="P283" s="78">
        <f t="shared" si="74"/>
        <v>1.9800000000000005E-2</v>
      </c>
      <c r="Q283" s="153">
        <f t="shared" si="75"/>
        <v>2.0000000000000023E-4</v>
      </c>
      <c r="R283" s="257"/>
    </row>
    <row r="284" spans="2:18" s="3" customFormat="1" ht="27.95" customHeight="1">
      <c r="B284" s="236"/>
      <c r="C284" s="241"/>
      <c r="D284" s="22"/>
      <c r="E284" s="23"/>
      <c r="F284" s="24"/>
      <c r="G284" s="14" t="s">
        <v>14</v>
      </c>
      <c r="H284" s="15">
        <v>0.1</v>
      </c>
      <c r="I284" s="16" t="s">
        <v>15</v>
      </c>
      <c r="J284" s="12" t="s">
        <v>210</v>
      </c>
      <c r="K284" s="16" t="s">
        <v>18</v>
      </c>
      <c r="L284" s="65" t="s">
        <v>21</v>
      </c>
      <c r="M284" s="85">
        <f t="shared" ref="M284:M290" si="77">M283</f>
        <v>0.2</v>
      </c>
      <c r="N284" s="15">
        <f t="shared" si="70"/>
        <v>0</v>
      </c>
      <c r="O284" s="78">
        <f t="shared" si="76"/>
        <v>2.0000000000000004E-2</v>
      </c>
      <c r="P284" s="78">
        <f t="shared" si="74"/>
        <v>0</v>
      </c>
      <c r="Q284" s="153">
        <f t="shared" si="75"/>
        <v>0</v>
      </c>
      <c r="R284" s="257"/>
    </row>
    <row r="285" spans="2:18" s="3" customFormat="1" ht="27.95" customHeight="1">
      <c r="B285" s="236"/>
      <c r="C285" s="241"/>
      <c r="D285" s="17" t="s">
        <v>2885</v>
      </c>
      <c r="E285" s="18" t="s">
        <v>6</v>
      </c>
      <c r="F285" s="19" t="s">
        <v>2767</v>
      </c>
      <c r="G285" s="14" t="s">
        <v>12</v>
      </c>
      <c r="H285" s="15">
        <v>0.8</v>
      </c>
      <c r="I285" s="16" t="s">
        <v>2780</v>
      </c>
      <c r="J285" s="12" t="s">
        <v>2788</v>
      </c>
      <c r="K285" s="16" t="s">
        <v>2791</v>
      </c>
      <c r="L285" s="65" t="s">
        <v>109</v>
      </c>
      <c r="M285" s="85">
        <v>0.2</v>
      </c>
      <c r="N285" s="15">
        <f t="shared" si="70"/>
        <v>0</v>
      </c>
      <c r="O285" s="78">
        <f t="shared" si="76"/>
        <v>0.16000000000000003</v>
      </c>
      <c r="P285" s="78">
        <f t="shared" si="74"/>
        <v>0</v>
      </c>
      <c r="Q285" s="153">
        <f t="shared" si="75"/>
        <v>0</v>
      </c>
      <c r="R285" s="257"/>
    </row>
    <row r="286" spans="2:18" s="3" customFormat="1" ht="38.25">
      <c r="B286" s="236"/>
      <c r="C286" s="241"/>
      <c r="D286" s="20"/>
      <c r="E286" s="21"/>
      <c r="F286" s="31"/>
      <c r="G286" s="14" t="s">
        <v>13</v>
      </c>
      <c r="H286" s="15">
        <v>0.1</v>
      </c>
      <c r="I286" s="16" t="s">
        <v>2783</v>
      </c>
      <c r="J286" s="12" t="s">
        <v>2803</v>
      </c>
      <c r="K286" s="16" t="s">
        <v>20</v>
      </c>
      <c r="L286" s="65" t="s">
        <v>2806</v>
      </c>
      <c r="M286" s="85">
        <f t="shared" si="77"/>
        <v>0.2</v>
      </c>
      <c r="N286" s="15">
        <f t="shared" si="70"/>
        <v>0.99</v>
      </c>
      <c r="O286" s="78">
        <f t="shared" si="76"/>
        <v>0</v>
      </c>
      <c r="P286" s="78">
        <f t="shared" si="74"/>
        <v>1.9800000000000005E-2</v>
      </c>
      <c r="Q286" s="153">
        <f t="shared" si="75"/>
        <v>2.0000000000000023E-4</v>
      </c>
      <c r="R286" s="257"/>
    </row>
    <row r="287" spans="2:18" s="3" customFormat="1" ht="27.95" customHeight="1">
      <c r="B287" s="236"/>
      <c r="C287" s="241"/>
      <c r="D287" s="22"/>
      <c r="E287" s="23"/>
      <c r="F287" s="24"/>
      <c r="G287" s="14" t="s">
        <v>14</v>
      </c>
      <c r="H287" s="15">
        <v>0.1</v>
      </c>
      <c r="I287" s="16" t="s">
        <v>19</v>
      </c>
      <c r="J287" s="12" t="s">
        <v>210</v>
      </c>
      <c r="K287" s="16" t="s">
        <v>18</v>
      </c>
      <c r="L287" s="65" t="s">
        <v>21</v>
      </c>
      <c r="M287" s="85">
        <f t="shared" si="77"/>
        <v>0.2</v>
      </c>
      <c r="N287" s="15">
        <f t="shared" si="70"/>
        <v>0</v>
      </c>
      <c r="O287" s="78">
        <f t="shared" si="76"/>
        <v>2.0000000000000004E-2</v>
      </c>
      <c r="P287" s="78">
        <f t="shared" si="74"/>
        <v>0</v>
      </c>
      <c r="Q287" s="153">
        <f t="shared" si="75"/>
        <v>0</v>
      </c>
      <c r="R287" s="257"/>
    </row>
    <row r="288" spans="2:18" s="3" customFormat="1" ht="27.95" customHeight="1">
      <c r="B288" s="236"/>
      <c r="C288" s="241"/>
      <c r="D288" s="17" t="s">
        <v>2886</v>
      </c>
      <c r="E288" s="18" t="s">
        <v>24</v>
      </c>
      <c r="F288" s="19" t="s">
        <v>2769</v>
      </c>
      <c r="G288" s="14" t="s">
        <v>12</v>
      </c>
      <c r="H288" s="15">
        <v>0.8</v>
      </c>
      <c r="I288" s="16" t="s">
        <v>2779</v>
      </c>
      <c r="J288" s="12" t="s">
        <v>2788</v>
      </c>
      <c r="K288" s="16" t="s">
        <v>2791</v>
      </c>
      <c r="L288" s="65" t="s">
        <v>109</v>
      </c>
      <c r="M288" s="85">
        <v>0.2</v>
      </c>
      <c r="N288" s="15">
        <f t="shared" si="70"/>
        <v>0</v>
      </c>
      <c r="O288" s="78">
        <f t="shared" si="76"/>
        <v>0.16000000000000003</v>
      </c>
      <c r="P288" s="78">
        <f t="shared" si="74"/>
        <v>0</v>
      </c>
      <c r="Q288" s="153">
        <f t="shared" si="75"/>
        <v>0</v>
      </c>
      <c r="R288" s="257"/>
    </row>
    <row r="289" spans="2:18" s="3" customFormat="1" ht="38.25">
      <c r="B289" s="236"/>
      <c r="C289" s="241"/>
      <c r="D289" s="20"/>
      <c r="E289" s="21"/>
      <c r="F289" s="31"/>
      <c r="G289" s="14" t="s">
        <v>13</v>
      </c>
      <c r="H289" s="15">
        <v>0.1</v>
      </c>
      <c r="I289" s="16" t="s">
        <v>2783</v>
      </c>
      <c r="J289" s="12" t="s">
        <v>2804</v>
      </c>
      <c r="K289" s="16" t="s">
        <v>20</v>
      </c>
      <c r="L289" s="65" t="s">
        <v>2806</v>
      </c>
      <c r="M289" s="85">
        <f t="shared" si="77"/>
        <v>0.2</v>
      </c>
      <c r="N289" s="15">
        <f t="shared" si="70"/>
        <v>0.99</v>
      </c>
      <c r="O289" s="78">
        <f t="shared" si="76"/>
        <v>0</v>
      </c>
      <c r="P289" s="78">
        <f t="shared" si="74"/>
        <v>1.9800000000000005E-2</v>
      </c>
      <c r="Q289" s="153">
        <f t="shared" si="75"/>
        <v>2.0000000000000023E-4</v>
      </c>
      <c r="R289" s="257"/>
    </row>
    <row r="290" spans="2:18" s="3" customFormat="1" ht="27.95" customHeight="1">
      <c r="B290" s="236"/>
      <c r="C290" s="241"/>
      <c r="D290" s="22"/>
      <c r="E290" s="23"/>
      <c r="F290" s="24"/>
      <c r="G290" s="14" t="s">
        <v>14</v>
      </c>
      <c r="H290" s="15">
        <v>0.1</v>
      </c>
      <c r="I290" s="16" t="s">
        <v>2779</v>
      </c>
      <c r="J290" s="12" t="s">
        <v>210</v>
      </c>
      <c r="K290" s="16" t="s">
        <v>18</v>
      </c>
      <c r="L290" s="65" t="s">
        <v>21</v>
      </c>
      <c r="M290" s="85">
        <f t="shared" si="77"/>
        <v>0.2</v>
      </c>
      <c r="N290" s="15">
        <f t="shared" si="70"/>
        <v>0</v>
      </c>
      <c r="O290" s="78">
        <f t="shared" si="76"/>
        <v>2.0000000000000004E-2</v>
      </c>
      <c r="P290" s="78">
        <f t="shared" si="74"/>
        <v>0</v>
      </c>
      <c r="Q290" s="153">
        <f t="shared" si="75"/>
        <v>0</v>
      </c>
      <c r="R290" s="257"/>
    </row>
    <row r="291" spans="2:18" s="3" customFormat="1" ht="27.95" customHeight="1">
      <c r="B291" s="236"/>
      <c r="C291" s="241"/>
      <c r="D291" s="17" t="s">
        <v>2887</v>
      </c>
      <c r="E291" s="18" t="s">
        <v>24</v>
      </c>
      <c r="F291" s="19" t="s">
        <v>2769</v>
      </c>
      <c r="G291" s="14" t="s">
        <v>12</v>
      </c>
      <c r="H291" s="15">
        <v>0.8</v>
      </c>
      <c r="I291" s="16" t="s">
        <v>2779</v>
      </c>
      <c r="J291" s="12" t="s">
        <v>2788</v>
      </c>
      <c r="K291" s="16" t="s">
        <v>2791</v>
      </c>
      <c r="L291" s="65" t="s">
        <v>109</v>
      </c>
      <c r="M291" s="85">
        <v>0.2</v>
      </c>
      <c r="N291" s="15">
        <f t="shared" ref="N291:N332" si="78">IF(K291="Detected", 0.99,0)</f>
        <v>0</v>
      </c>
      <c r="O291" s="78">
        <f t="shared" si="76"/>
        <v>0.16000000000000003</v>
      </c>
      <c r="P291" s="78">
        <f t="shared" si="74"/>
        <v>0</v>
      </c>
      <c r="Q291" s="153">
        <f t="shared" si="75"/>
        <v>0</v>
      </c>
      <c r="R291" s="257"/>
    </row>
    <row r="292" spans="2:18" s="3" customFormat="1" ht="38.25">
      <c r="B292" s="236"/>
      <c r="C292" s="241"/>
      <c r="D292" s="20"/>
      <c r="E292" s="21"/>
      <c r="F292" s="31"/>
      <c r="G292" s="14" t="s">
        <v>13</v>
      </c>
      <c r="H292" s="15">
        <v>0.1</v>
      </c>
      <c r="I292" s="16" t="s">
        <v>25</v>
      </c>
      <c r="J292" s="12" t="s">
        <v>2802</v>
      </c>
      <c r="K292" s="16" t="s">
        <v>20</v>
      </c>
      <c r="L292" s="65" t="s">
        <v>2806</v>
      </c>
      <c r="M292" s="85">
        <v>0.2</v>
      </c>
      <c r="N292" s="15">
        <f t="shared" si="78"/>
        <v>0.99</v>
      </c>
      <c r="O292" s="78">
        <f t="shared" si="76"/>
        <v>0</v>
      </c>
      <c r="P292" s="78">
        <f t="shared" si="74"/>
        <v>1.9800000000000005E-2</v>
      </c>
      <c r="Q292" s="153">
        <f t="shared" si="75"/>
        <v>2.0000000000000023E-4</v>
      </c>
      <c r="R292" s="257"/>
    </row>
    <row r="293" spans="2:18" s="3" customFormat="1" ht="27.95" customHeight="1">
      <c r="B293" s="236"/>
      <c r="C293" s="241"/>
      <c r="D293" s="22"/>
      <c r="E293" s="23"/>
      <c r="F293" s="24"/>
      <c r="G293" s="14" t="s">
        <v>14</v>
      </c>
      <c r="H293" s="15">
        <v>0.1</v>
      </c>
      <c r="I293" s="16" t="s">
        <v>2779</v>
      </c>
      <c r="J293" s="12" t="s">
        <v>210</v>
      </c>
      <c r="K293" s="16" t="s">
        <v>18</v>
      </c>
      <c r="L293" s="65" t="s">
        <v>21</v>
      </c>
      <c r="M293" s="85">
        <v>0.2</v>
      </c>
      <c r="N293" s="15">
        <f t="shared" si="78"/>
        <v>0</v>
      </c>
      <c r="O293" s="78">
        <f t="shared" si="76"/>
        <v>2.0000000000000004E-2</v>
      </c>
      <c r="P293" s="78">
        <f t="shared" si="74"/>
        <v>0</v>
      </c>
      <c r="Q293" s="153">
        <f t="shared" si="75"/>
        <v>0</v>
      </c>
      <c r="R293" s="257"/>
    </row>
    <row r="294" spans="2:18" s="3" customFormat="1" ht="27.95" customHeight="1">
      <c r="B294" s="236"/>
      <c r="C294" s="241"/>
      <c r="D294" s="17" t="s">
        <v>2888</v>
      </c>
      <c r="E294" s="18" t="s">
        <v>22</v>
      </c>
      <c r="F294" s="19" t="s">
        <v>2772</v>
      </c>
      <c r="G294" s="14" t="s">
        <v>12</v>
      </c>
      <c r="H294" s="15">
        <v>0.4</v>
      </c>
      <c r="I294" s="16" t="s">
        <v>2779</v>
      </c>
      <c r="J294" s="12" t="s">
        <v>210</v>
      </c>
      <c r="K294" s="16" t="s">
        <v>2791</v>
      </c>
      <c r="L294" s="65" t="s">
        <v>109</v>
      </c>
      <c r="M294" s="85">
        <v>2</v>
      </c>
      <c r="N294" s="15">
        <f t="shared" si="78"/>
        <v>0</v>
      </c>
      <c r="O294" s="78">
        <f t="shared" si="76"/>
        <v>0.8</v>
      </c>
      <c r="P294" s="78">
        <f t="shared" si="74"/>
        <v>0</v>
      </c>
      <c r="Q294" s="153">
        <f t="shared" si="75"/>
        <v>0</v>
      </c>
      <c r="R294" s="257"/>
    </row>
    <row r="295" spans="2:18" s="3" customFormat="1" ht="38.25">
      <c r="B295" s="236"/>
      <c r="C295" s="241"/>
      <c r="D295" s="20"/>
      <c r="E295" s="21"/>
      <c r="F295" s="31"/>
      <c r="G295" s="14" t="s">
        <v>13</v>
      </c>
      <c r="H295" s="15">
        <v>0.4</v>
      </c>
      <c r="I295" s="16" t="s">
        <v>2782</v>
      </c>
      <c r="J295" s="12" t="s">
        <v>2805</v>
      </c>
      <c r="K295" s="16" t="s">
        <v>20</v>
      </c>
      <c r="L295" s="65" t="s">
        <v>2806</v>
      </c>
      <c r="M295" s="85">
        <v>2</v>
      </c>
      <c r="N295" s="15">
        <f t="shared" si="78"/>
        <v>0.99</v>
      </c>
      <c r="O295" s="78">
        <f t="shared" si="76"/>
        <v>0</v>
      </c>
      <c r="P295" s="78">
        <f t="shared" si="74"/>
        <v>0.79200000000000004</v>
      </c>
      <c r="Q295" s="153">
        <f t="shared" si="75"/>
        <v>8.0000000000000071E-3</v>
      </c>
      <c r="R295" s="257"/>
    </row>
    <row r="296" spans="2:18" s="3" customFormat="1" ht="27.95" customHeight="1">
      <c r="B296" s="236"/>
      <c r="C296" s="241"/>
      <c r="D296" s="22"/>
      <c r="E296" s="23"/>
      <c r="F296" s="24"/>
      <c r="G296" s="14" t="s">
        <v>14</v>
      </c>
      <c r="H296" s="15">
        <v>0.2</v>
      </c>
      <c r="I296" s="16" t="s">
        <v>19</v>
      </c>
      <c r="J296" s="12" t="s">
        <v>2787</v>
      </c>
      <c r="K296" s="16" t="s">
        <v>18</v>
      </c>
      <c r="L296" s="65" t="s">
        <v>21</v>
      </c>
      <c r="M296" s="85">
        <v>2</v>
      </c>
      <c r="N296" s="15">
        <f t="shared" si="78"/>
        <v>0</v>
      </c>
      <c r="O296" s="78">
        <f t="shared" si="76"/>
        <v>0.4</v>
      </c>
      <c r="P296" s="78">
        <f t="shared" si="74"/>
        <v>0</v>
      </c>
      <c r="Q296" s="153">
        <f t="shared" si="75"/>
        <v>0</v>
      </c>
      <c r="R296" s="257"/>
    </row>
    <row r="297" spans="2:18" s="3" customFormat="1" ht="27.95" customHeight="1">
      <c r="B297" s="236"/>
      <c r="C297" s="241"/>
      <c r="D297" s="17" t="s">
        <v>2889</v>
      </c>
      <c r="E297" s="18" t="s">
        <v>2774</v>
      </c>
      <c r="F297" s="19" t="s">
        <v>2775</v>
      </c>
      <c r="G297" s="168" t="s">
        <v>356</v>
      </c>
      <c r="H297" s="164">
        <v>0.25</v>
      </c>
      <c r="I297" s="179" t="s">
        <v>19</v>
      </c>
      <c r="J297" s="12" t="s">
        <v>210</v>
      </c>
      <c r="K297" s="16" t="s">
        <v>2791</v>
      </c>
      <c r="L297" s="12" t="s">
        <v>109</v>
      </c>
      <c r="M297" s="85">
        <v>1</v>
      </c>
      <c r="N297" s="15">
        <f t="shared" si="78"/>
        <v>0</v>
      </c>
      <c r="O297" s="78">
        <f t="shared" si="76"/>
        <v>0.25</v>
      </c>
      <c r="P297" s="78">
        <f t="shared" si="74"/>
        <v>0</v>
      </c>
      <c r="Q297" s="153">
        <f t="shared" si="75"/>
        <v>0</v>
      </c>
      <c r="R297" s="257"/>
    </row>
    <row r="298" spans="2:18" s="3" customFormat="1" ht="38.25">
      <c r="B298" s="236"/>
      <c r="C298" s="241"/>
      <c r="D298" s="20"/>
      <c r="E298" s="21"/>
      <c r="F298" s="31"/>
      <c r="G298" s="168" t="s">
        <v>886</v>
      </c>
      <c r="H298" s="164">
        <v>0.25</v>
      </c>
      <c r="I298" s="165" t="s">
        <v>2782</v>
      </c>
      <c r="J298" s="13" t="s">
        <v>2804</v>
      </c>
      <c r="K298" s="16" t="s">
        <v>20</v>
      </c>
      <c r="L298" s="65" t="s">
        <v>2806</v>
      </c>
      <c r="M298" s="85">
        <f>M297</f>
        <v>1</v>
      </c>
      <c r="N298" s="15">
        <f t="shared" si="78"/>
        <v>0.99</v>
      </c>
      <c r="O298" s="78">
        <f t="shared" si="76"/>
        <v>0</v>
      </c>
      <c r="P298" s="78">
        <f t="shared" si="74"/>
        <v>0.2475</v>
      </c>
      <c r="Q298" s="153">
        <f t="shared" si="75"/>
        <v>2.5000000000000022E-3</v>
      </c>
      <c r="R298" s="257"/>
    </row>
    <row r="299" spans="2:18" s="3" customFormat="1" ht="38.25">
      <c r="B299" s="236"/>
      <c r="C299" s="241"/>
      <c r="D299" s="20"/>
      <c r="E299" s="21"/>
      <c r="F299" s="31"/>
      <c r="G299" s="168" t="s">
        <v>887</v>
      </c>
      <c r="H299" s="164">
        <v>0.25</v>
      </c>
      <c r="I299" s="165" t="s">
        <v>25</v>
      </c>
      <c r="J299" s="13" t="s">
        <v>2803</v>
      </c>
      <c r="K299" s="16" t="s">
        <v>2793</v>
      </c>
      <c r="L299" s="65" t="s">
        <v>2806</v>
      </c>
      <c r="M299" s="85">
        <f>M298</f>
        <v>1</v>
      </c>
      <c r="N299" s="15">
        <f t="shared" si="78"/>
        <v>0.99</v>
      </c>
      <c r="O299" s="78">
        <f t="shared" si="76"/>
        <v>0</v>
      </c>
      <c r="P299" s="78">
        <f t="shared" si="74"/>
        <v>0.2475</v>
      </c>
      <c r="Q299" s="153">
        <f t="shared" si="75"/>
        <v>2.5000000000000022E-3</v>
      </c>
      <c r="R299" s="257"/>
    </row>
    <row r="300" spans="2:18" s="3" customFormat="1" ht="27.95" customHeight="1">
      <c r="B300" s="236"/>
      <c r="C300" s="241"/>
      <c r="D300" s="22"/>
      <c r="E300" s="23"/>
      <c r="F300" s="24"/>
      <c r="G300" s="168" t="s">
        <v>359</v>
      </c>
      <c r="H300" s="164">
        <v>0.25</v>
      </c>
      <c r="I300" s="165" t="s">
        <v>2784</v>
      </c>
      <c r="J300" s="13" t="s">
        <v>210</v>
      </c>
      <c r="K300" s="16" t="s">
        <v>18</v>
      </c>
      <c r="L300" s="207" t="s">
        <v>109</v>
      </c>
      <c r="M300" s="85">
        <f>M298</f>
        <v>1</v>
      </c>
      <c r="N300" s="15">
        <f t="shared" si="78"/>
        <v>0</v>
      </c>
      <c r="O300" s="78">
        <f t="shared" si="76"/>
        <v>0.25</v>
      </c>
      <c r="P300" s="78">
        <f t="shared" si="74"/>
        <v>0</v>
      </c>
      <c r="Q300" s="153">
        <f t="shared" si="75"/>
        <v>0</v>
      </c>
      <c r="R300" s="257"/>
    </row>
    <row r="301" spans="2:18" s="3" customFormat="1" ht="27.95" customHeight="1">
      <c r="B301" s="236"/>
      <c r="C301" s="218" t="s">
        <v>2890</v>
      </c>
      <c r="D301" s="20" t="s">
        <v>2891</v>
      </c>
      <c r="E301" s="21" t="s">
        <v>6</v>
      </c>
      <c r="F301" s="31" t="s">
        <v>2753</v>
      </c>
      <c r="G301" s="25" t="s">
        <v>12</v>
      </c>
      <c r="H301" s="26">
        <v>0.8</v>
      </c>
      <c r="I301" s="27" t="s">
        <v>19</v>
      </c>
      <c r="J301" s="11" t="s">
        <v>2786</v>
      </c>
      <c r="K301" s="27" t="s">
        <v>2789</v>
      </c>
      <c r="L301" s="64" t="s">
        <v>2794</v>
      </c>
      <c r="M301" s="87">
        <v>0.2</v>
      </c>
      <c r="N301" s="26">
        <f t="shared" si="78"/>
        <v>0</v>
      </c>
      <c r="O301" s="88">
        <f t="shared" si="76"/>
        <v>0.16000000000000003</v>
      </c>
      <c r="P301" s="88">
        <f t="shared" si="74"/>
        <v>0</v>
      </c>
      <c r="Q301" s="152">
        <f t="shared" si="75"/>
        <v>0</v>
      </c>
      <c r="R301" s="257"/>
    </row>
    <row r="302" spans="2:18" s="3" customFormat="1" ht="39.950000000000003" customHeight="1">
      <c r="B302" s="236"/>
      <c r="C302" s="241"/>
      <c r="D302" s="20"/>
      <c r="E302" s="21"/>
      <c r="F302" s="31"/>
      <c r="G302" s="14" t="s">
        <v>13</v>
      </c>
      <c r="H302" s="15">
        <v>0.1</v>
      </c>
      <c r="I302" s="16" t="s">
        <v>25</v>
      </c>
      <c r="J302" s="12" t="s">
        <v>2797</v>
      </c>
      <c r="K302" s="16" t="s">
        <v>2790</v>
      </c>
      <c r="L302" s="65" t="s">
        <v>2806</v>
      </c>
      <c r="M302" s="85">
        <f t="shared" ref="M302:M309" si="79">M301</f>
        <v>0.2</v>
      </c>
      <c r="N302" s="15">
        <f t="shared" si="78"/>
        <v>0.99</v>
      </c>
      <c r="O302" s="78">
        <f t="shared" si="76"/>
        <v>0</v>
      </c>
      <c r="P302" s="78">
        <f t="shared" si="74"/>
        <v>1.9800000000000005E-2</v>
      </c>
      <c r="Q302" s="153">
        <f t="shared" si="75"/>
        <v>2.0000000000000023E-4</v>
      </c>
      <c r="R302" s="257"/>
    </row>
    <row r="303" spans="2:18" s="3" customFormat="1" ht="27.95" customHeight="1">
      <c r="B303" s="236"/>
      <c r="C303" s="241"/>
      <c r="D303" s="22"/>
      <c r="E303" s="23"/>
      <c r="F303" s="24"/>
      <c r="G303" s="14" t="s">
        <v>14</v>
      </c>
      <c r="H303" s="15">
        <v>0.1</v>
      </c>
      <c r="I303" s="16" t="s">
        <v>2777</v>
      </c>
      <c r="J303" s="12" t="s">
        <v>210</v>
      </c>
      <c r="K303" s="16" t="s">
        <v>18</v>
      </c>
      <c r="L303" s="65" t="s">
        <v>21</v>
      </c>
      <c r="M303" s="85">
        <f t="shared" si="79"/>
        <v>0.2</v>
      </c>
      <c r="N303" s="15">
        <f t="shared" si="78"/>
        <v>0</v>
      </c>
      <c r="O303" s="78">
        <f t="shared" si="76"/>
        <v>2.0000000000000004E-2</v>
      </c>
      <c r="P303" s="78">
        <f t="shared" si="74"/>
        <v>0</v>
      </c>
      <c r="Q303" s="153">
        <f t="shared" si="75"/>
        <v>0</v>
      </c>
      <c r="R303" s="194"/>
    </row>
    <row r="304" spans="2:18" s="3" customFormat="1" ht="27.95" customHeight="1">
      <c r="B304" s="236"/>
      <c r="C304" s="241"/>
      <c r="D304" s="17" t="s">
        <v>2892</v>
      </c>
      <c r="E304" s="18" t="s">
        <v>6</v>
      </c>
      <c r="F304" s="19" t="s">
        <v>2753</v>
      </c>
      <c r="G304" s="14" t="s">
        <v>12</v>
      </c>
      <c r="H304" s="15">
        <v>0.8</v>
      </c>
      <c r="I304" s="16" t="s">
        <v>19</v>
      </c>
      <c r="J304" s="12" t="s">
        <v>2787</v>
      </c>
      <c r="K304" s="16" t="s">
        <v>2791</v>
      </c>
      <c r="L304" s="65" t="s">
        <v>109</v>
      </c>
      <c r="M304" s="85">
        <v>0.2</v>
      </c>
      <c r="N304" s="15">
        <f t="shared" si="78"/>
        <v>0</v>
      </c>
      <c r="O304" s="78">
        <f t="shared" si="76"/>
        <v>0.16000000000000003</v>
      </c>
      <c r="P304" s="78">
        <f t="shared" si="74"/>
        <v>0</v>
      </c>
      <c r="Q304" s="153">
        <f t="shared" si="75"/>
        <v>0</v>
      </c>
      <c r="R304" s="257"/>
    </row>
    <row r="305" spans="2:18" s="3" customFormat="1" ht="39.950000000000003" customHeight="1">
      <c r="B305" s="236"/>
      <c r="C305" s="241"/>
      <c r="D305" s="20"/>
      <c r="E305" s="21"/>
      <c r="F305" s="31"/>
      <c r="G305" s="14" t="s">
        <v>13</v>
      </c>
      <c r="H305" s="15">
        <v>0.1</v>
      </c>
      <c r="I305" s="16" t="s">
        <v>2778</v>
      </c>
      <c r="J305" s="12" t="s">
        <v>2796</v>
      </c>
      <c r="K305" s="16" t="s">
        <v>2792</v>
      </c>
      <c r="L305" s="65" t="s">
        <v>2806</v>
      </c>
      <c r="M305" s="85">
        <f t="shared" si="79"/>
        <v>0.2</v>
      </c>
      <c r="N305" s="15">
        <f t="shared" si="78"/>
        <v>0.99</v>
      </c>
      <c r="O305" s="78">
        <f t="shared" si="76"/>
        <v>0</v>
      </c>
      <c r="P305" s="78">
        <f t="shared" si="74"/>
        <v>1.9800000000000005E-2</v>
      </c>
      <c r="Q305" s="153">
        <f t="shared" si="75"/>
        <v>2.0000000000000023E-4</v>
      </c>
      <c r="R305" s="257"/>
    </row>
    <row r="306" spans="2:18" s="3" customFormat="1" ht="27.95" customHeight="1">
      <c r="B306" s="236"/>
      <c r="C306" s="241"/>
      <c r="D306" s="22"/>
      <c r="E306" s="23"/>
      <c r="F306" s="24"/>
      <c r="G306" s="14" t="s">
        <v>14</v>
      </c>
      <c r="H306" s="15">
        <v>0.1</v>
      </c>
      <c r="I306" s="16" t="s">
        <v>2779</v>
      </c>
      <c r="J306" s="12" t="s">
        <v>210</v>
      </c>
      <c r="K306" s="16" t="s">
        <v>18</v>
      </c>
      <c r="L306" s="65" t="s">
        <v>21</v>
      </c>
      <c r="M306" s="85">
        <f t="shared" si="79"/>
        <v>0.2</v>
      </c>
      <c r="N306" s="15">
        <f t="shared" si="78"/>
        <v>0</v>
      </c>
      <c r="O306" s="78">
        <f t="shared" si="76"/>
        <v>2.0000000000000004E-2</v>
      </c>
      <c r="P306" s="78">
        <f t="shared" si="74"/>
        <v>0</v>
      </c>
      <c r="Q306" s="153">
        <f t="shared" si="75"/>
        <v>0</v>
      </c>
      <c r="R306" s="257"/>
    </row>
    <row r="307" spans="2:18" s="3" customFormat="1" ht="27.95" customHeight="1">
      <c r="B307" s="236"/>
      <c r="C307" s="241"/>
      <c r="D307" s="17" t="s">
        <v>2893</v>
      </c>
      <c r="E307" s="18" t="s">
        <v>6</v>
      </c>
      <c r="F307" s="19" t="s">
        <v>2753</v>
      </c>
      <c r="G307" s="14" t="s">
        <v>12</v>
      </c>
      <c r="H307" s="15">
        <v>0.8</v>
      </c>
      <c r="I307" s="16" t="s">
        <v>2780</v>
      </c>
      <c r="J307" s="12" t="s">
        <v>2788</v>
      </c>
      <c r="K307" s="16" t="s">
        <v>18</v>
      </c>
      <c r="L307" s="65" t="s">
        <v>2795</v>
      </c>
      <c r="M307" s="85">
        <v>0.2</v>
      </c>
      <c r="N307" s="15">
        <f t="shared" si="78"/>
        <v>0</v>
      </c>
      <c r="O307" s="78">
        <f t="shared" si="76"/>
        <v>0.16000000000000003</v>
      </c>
      <c r="P307" s="78">
        <f t="shared" si="74"/>
        <v>0</v>
      </c>
      <c r="Q307" s="153">
        <f t="shared" si="75"/>
        <v>0</v>
      </c>
      <c r="R307" s="257"/>
    </row>
    <row r="308" spans="2:18" s="3" customFormat="1" ht="39.950000000000003" customHeight="1">
      <c r="B308" s="236"/>
      <c r="C308" s="241"/>
      <c r="D308" s="20"/>
      <c r="E308" s="21"/>
      <c r="F308" s="31"/>
      <c r="G308" s="14" t="s">
        <v>13</v>
      </c>
      <c r="H308" s="15">
        <v>0.1</v>
      </c>
      <c r="I308" s="16" t="s">
        <v>2781</v>
      </c>
      <c r="J308" s="12" t="s">
        <v>2798</v>
      </c>
      <c r="K308" s="16" t="s">
        <v>2793</v>
      </c>
      <c r="L308" s="65" t="s">
        <v>2806</v>
      </c>
      <c r="M308" s="85">
        <f t="shared" si="79"/>
        <v>0.2</v>
      </c>
      <c r="N308" s="15">
        <f t="shared" si="78"/>
        <v>0.99</v>
      </c>
      <c r="O308" s="78">
        <f t="shared" si="76"/>
        <v>0</v>
      </c>
      <c r="P308" s="78">
        <f t="shared" si="74"/>
        <v>1.9800000000000005E-2</v>
      </c>
      <c r="Q308" s="153">
        <f t="shared" si="75"/>
        <v>2.0000000000000023E-4</v>
      </c>
      <c r="R308" s="257"/>
    </row>
    <row r="309" spans="2:18" s="3" customFormat="1" ht="27.95" customHeight="1">
      <c r="B309" s="236"/>
      <c r="C309" s="241"/>
      <c r="D309" s="22"/>
      <c r="E309" s="23"/>
      <c r="F309" s="24"/>
      <c r="G309" s="14" t="s">
        <v>14</v>
      </c>
      <c r="H309" s="15">
        <v>0.1</v>
      </c>
      <c r="I309" s="16" t="s">
        <v>2779</v>
      </c>
      <c r="J309" s="12" t="s">
        <v>210</v>
      </c>
      <c r="K309" s="16" t="s">
        <v>18</v>
      </c>
      <c r="L309" s="65" t="s">
        <v>21</v>
      </c>
      <c r="M309" s="85">
        <f t="shared" si="79"/>
        <v>0.2</v>
      </c>
      <c r="N309" s="15">
        <f t="shared" si="78"/>
        <v>0</v>
      </c>
      <c r="O309" s="78">
        <f t="shared" si="76"/>
        <v>2.0000000000000004E-2</v>
      </c>
      <c r="P309" s="78">
        <f t="shared" si="74"/>
        <v>0</v>
      </c>
      <c r="Q309" s="153">
        <f t="shared" si="75"/>
        <v>0</v>
      </c>
      <c r="R309" s="257"/>
    </row>
    <row r="310" spans="2:18" s="3" customFormat="1" ht="27.95" customHeight="1">
      <c r="B310" s="236"/>
      <c r="C310" s="241"/>
      <c r="D310" s="17" t="s">
        <v>2894</v>
      </c>
      <c r="E310" s="18" t="s">
        <v>22</v>
      </c>
      <c r="F310" s="19" t="s">
        <v>198</v>
      </c>
      <c r="G310" s="14" t="s">
        <v>12</v>
      </c>
      <c r="H310" s="15">
        <v>0.4</v>
      </c>
      <c r="I310" s="16" t="s">
        <v>15</v>
      </c>
      <c r="J310" s="12" t="s">
        <v>210</v>
      </c>
      <c r="K310" s="16" t="s">
        <v>18</v>
      </c>
      <c r="L310" s="65" t="s">
        <v>21</v>
      </c>
      <c r="M310" s="85">
        <v>2</v>
      </c>
      <c r="N310" s="15">
        <f t="shared" si="78"/>
        <v>0</v>
      </c>
      <c r="O310" s="78">
        <f t="shared" si="76"/>
        <v>0.8</v>
      </c>
      <c r="P310" s="78">
        <f t="shared" si="74"/>
        <v>0</v>
      </c>
      <c r="Q310" s="153">
        <f t="shared" si="75"/>
        <v>0</v>
      </c>
      <c r="R310" s="257"/>
    </row>
    <row r="311" spans="2:18" s="3" customFormat="1" ht="38.25">
      <c r="B311" s="236"/>
      <c r="C311" s="241"/>
      <c r="D311" s="20"/>
      <c r="E311" s="21"/>
      <c r="F311" s="31"/>
      <c r="G311" s="14" t="s">
        <v>13</v>
      </c>
      <c r="H311" s="15">
        <v>0.4</v>
      </c>
      <c r="I311" s="16" t="s">
        <v>25</v>
      </c>
      <c r="J311" s="13" t="s">
        <v>2800</v>
      </c>
      <c r="K311" s="16" t="s">
        <v>20</v>
      </c>
      <c r="L311" s="65" t="s">
        <v>2806</v>
      </c>
      <c r="M311" s="85">
        <f t="shared" ref="M311:M315" si="80">M310</f>
        <v>2</v>
      </c>
      <c r="N311" s="15">
        <f t="shared" si="78"/>
        <v>0.99</v>
      </c>
      <c r="O311" s="78">
        <f t="shared" si="76"/>
        <v>0</v>
      </c>
      <c r="P311" s="78">
        <f t="shared" si="74"/>
        <v>0.79200000000000004</v>
      </c>
      <c r="Q311" s="153">
        <f t="shared" si="75"/>
        <v>8.0000000000000071E-3</v>
      </c>
      <c r="R311" s="257"/>
    </row>
    <row r="312" spans="2:18" s="3" customFormat="1" ht="27.95" customHeight="1">
      <c r="B312" s="236"/>
      <c r="C312" s="241"/>
      <c r="D312" s="22"/>
      <c r="E312" s="23"/>
      <c r="F312" s="24"/>
      <c r="G312" s="14" t="s">
        <v>14</v>
      </c>
      <c r="H312" s="15">
        <v>0.2</v>
      </c>
      <c r="I312" s="16" t="s">
        <v>19</v>
      </c>
      <c r="J312" s="12" t="s">
        <v>2788</v>
      </c>
      <c r="K312" s="16" t="s">
        <v>18</v>
      </c>
      <c r="L312" s="65" t="s">
        <v>21</v>
      </c>
      <c r="M312" s="85">
        <f t="shared" si="80"/>
        <v>2</v>
      </c>
      <c r="N312" s="15">
        <f t="shared" si="78"/>
        <v>0</v>
      </c>
      <c r="O312" s="78">
        <f t="shared" si="76"/>
        <v>0.4</v>
      </c>
      <c r="P312" s="78">
        <f t="shared" si="74"/>
        <v>0</v>
      </c>
      <c r="Q312" s="153">
        <f t="shared" si="75"/>
        <v>0</v>
      </c>
      <c r="R312" s="257"/>
    </row>
    <row r="313" spans="2:18" s="3" customFormat="1" ht="27.95" customHeight="1">
      <c r="B313" s="236"/>
      <c r="C313" s="241"/>
      <c r="D313" s="17" t="s">
        <v>2895</v>
      </c>
      <c r="E313" s="18" t="s">
        <v>22</v>
      </c>
      <c r="F313" s="19" t="s">
        <v>2758</v>
      </c>
      <c r="G313" s="14" t="s">
        <v>12</v>
      </c>
      <c r="H313" s="15">
        <v>0.4</v>
      </c>
      <c r="I313" s="16" t="s">
        <v>2779</v>
      </c>
      <c r="J313" s="12" t="s">
        <v>210</v>
      </c>
      <c r="K313" s="16" t="s">
        <v>18</v>
      </c>
      <c r="L313" s="65" t="s">
        <v>21</v>
      </c>
      <c r="M313" s="85">
        <v>2</v>
      </c>
      <c r="N313" s="15">
        <f t="shared" si="78"/>
        <v>0</v>
      </c>
      <c r="O313" s="78">
        <f t="shared" si="76"/>
        <v>0.8</v>
      </c>
      <c r="P313" s="78">
        <f t="shared" si="74"/>
        <v>0</v>
      </c>
      <c r="Q313" s="153">
        <f t="shared" si="75"/>
        <v>0</v>
      </c>
      <c r="R313" s="257"/>
    </row>
    <row r="314" spans="2:18" s="3" customFormat="1" ht="38.25">
      <c r="B314" s="236"/>
      <c r="C314" s="241"/>
      <c r="D314" s="20"/>
      <c r="E314" s="21"/>
      <c r="F314" s="31"/>
      <c r="G314" s="14" t="s">
        <v>13</v>
      </c>
      <c r="H314" s="15">
        <v>0.4</v>
      </c>
      <c r="I314" s="16" t="s">
        <v>25</v>
      </c>
      <c r="J314" s="13" t="s">
        <v>2801</v>
      </c>
      <c r="K314" s="16" t="s">
        <v>20</v>
      </c>
      <c r="L314" s="65" t="s">
        <v>2806</v>
      </c>
      <c r="M314" s="85">
        <f t="shared" si="80"/>
        <v>2</v>
      </c>
      <c r="N314" s="15">
        <f t="shared" si="78"/>
        <v>0.99</v>
      </c>
      <c r="O314" s="78">
        <f t="shared" si="76"/>
        <v>0</v>
      </c>
      <c r="P314" s="78">
        <f t="shared" si="74"/>
        <v>0.79200000000000004</v>
      </c>
      <c r="Q314" s="153">
        <f t="shared" si="75"/>
        <v>8.0000000000000071E-3</v>
      </c>
      <c r="R314" s="257"/>
    </row>
    <row r="315" spans="2:18" s="3" customFormat="1" ht="27.95" customHeight="1">
      <c r="B315" s="236"/>
      <c r="C315" s="241"/>
      <c r="D315" s="22"/>
      <c r="E315" s="23"/>
      <c r="F315" s="24"/>
      <c r="G315" s="14" t="s">
        <v>14</v>
      </c>
      <c r="H315" s="15">
        <v>0.2</v>
      </c>
      <c r="I315" s="16" t="s">
        <v>19</v>
      </c>
      <c r="J315" s="12" t="s">
        <v>210</v>
      </c>
      <c r="K315" s="16" t="s">
        <v>18</v>
      </c>
      <c r="L315" s="65" t="s">
        <v>21</v>
      </c>
      <c r="M315" s="85">
        <f t="shared" si="80"/>
        <v>2</v>
      </c>
      <c r="N315" s="15">
        <f t="shared" si="78"/>
        <v>0</v>
      </c>
      <c r="O315" s="78">
        <f t="shared" si="76"/>
        <v>0.4</v>
      </c>
      <c r="P315" s="78">
        <f t="shared" si="74"/>
        <v>0</v>
      </c>
      <c r="Q315" s="153">
        <f t="shared" si="75"/>
        <v>0</v>
      </c>
      <c r="R315" s="257"/>
    </row>
    <row r="316" spans="2:18" s="3" customFormat="1" ht="27.95" customHeight="1">
      <c r="B316" s="236"/>
      <c r="C316" s="241"/>
      <c r="D316" s="17" t="s">
        <v>2896</v>
      </c>
      <c r="E316" s="18" t="s">
        <v>22</v>
      </c>
      <c r="F316" s="19" t="s">
        <v>198</v>
      </c>
      <c r="G316" s="14" t="s">
        <v>12</v>
      </c>
      <c r="H316" s="15">
        <v>0.4</v>
      </c>
      <c r="I316" s="16" t="s">
        <v>2780</v>
      </c>
      <c r="J316" s="12" t="s">
        <v>210</v>
      </c>
      <c r="K316" s="16" t="s">
        <v>18</v>
      </c>
      <c r="L316" s="65" t="s">
        <v>21</v>
      </c>
      <c r="M316" s="85">
        <v>2</v>
      </c>
      <c r="N316" s="15">
        <f t="shared" si="78"/>
        <v>0</v>
      </c>
      <c r="O316" s="78">
        <f t="shared" si="76"/>
        <v>0.8</v>
      </c>
      <c r="P316" s="78">
        <f t="shared" si="74"/>
        <v>0</v>
      </c>
      <c r="Q316" s="153">
        <f t="shared" si="75"/>
        <v>0</v>
      </c>
      <c r="R316" s="257"/>
    </row>
    <row r="317" spans="2:18" s="3" customFormat="1" ht="38.25">
      <c r="B317" s="236"/>
      <c r="C317" s="241"/>
      <c r="D317" s="20"/>
      <c r="E317" s="21"/>
      <c r="F317" s="31"/>
      <c r="G317" s="14" t="s">
        <v>13</v>
      </c>
      <c r="H317" s="15">
        <v>0.4</v>
      </c>
      <c r="I317" s="16" t="s">
        <v>2782</v>
      </c>
      <c r="J317" s="13" t="s">
        <v>2801</v>
      </c>
      <c r="K317" s="16" t="s">
        <v>20</v>
      </c>
      <c r="L317" s="65" t="s">
        <v>2806</v>
      </c>
      <c r="M317" s="85">
        <v>2</v>
      </c>
      <c r="N317" s="15">
        <f t="shared" si="78"/>
        <v>0.99</v>
      </c>
      <c r="O317" s="78">
        <f t="shared" si="76"/>
        <v>0</v>
      </c>
      <c r="P317" s="78">
        <f t="shared" si="74"/>
        <v>0.79200000000000004</v>
      </c>
      <c r="Q317" s="153">
        <f t="shared" si="75"/>
        <v>8.0000000000000071E-3</v>
      </c>
      <c r="R317" s="257"/>
    </row>
    <row r="318" spans="2:18" s="3" customFormat="1" ht="27.95" customHeight="1">
      <c r="B318" s="236"/>
      <c r="C318" s="241"/>
      <c r="D318" s="22"/>
      <c r="E318" s="23"/>
      <c r="F318" s="24"/>
      <c r="G318" s="14" t="s">
        <v>14</v>
      </c>
      <c r="H318" s="15">
        <v>0.2</v>
      </c>
      <c r="I318" s="16" t="s">
        <v>19</v>
      </c>
      <c r="J318" s="12" t="s">
        <v>210</v>
      </c>
      <c r="K318" s="16" t="s">
        <v>18</v>
      </c>
      <c r="L318" s="65" t="s">
        <v>21</v>
      </c>
      <c r="M318" s="85">
        <v>2</v>
      </c>
      <c r="N318" s="15">
        <f t="shared" si="78"/>
        <v>0</v>
      </c>
      <c r="O318" s="78">
        <f t="shared" si="76"/>
        <v>0.4</v>
      </c>
      <c r="P318" s="78">
        <f t="shared" si="74"/>
        <v>0</v>
      </c>
      <c r="Q318" s="153">
        <f t="shared" si="75"/>
        <v>0</v>
      </c>
      <c r="R318" s="257"/>
    </row>
    <row r="319" spans="2:18" s="3" customFormat="1" ht="38.25">
      <c r="B319" s="236"/>
      <c r="C319" s="241"/>
      <c r="D319" s="17" t="s">
        <v>2897</v>
      </c>
      <c r="E319" s="18" t="s">
        <v>2763</v>
      </c>
      <c r="F319" s="19" t="s">
        <v>2761</v>
      </c>
      <c r="G319" s="159" t="s">
        <v>232</v>
      </c>
      <c r="H319" s="15">
        <v>0.2</v>
      </c>
      <c r="I319" s="16" t="s">
        <v>16</v>
      </c>
      <c r="J319" s="12" t="s">
        <v>2799</v>
      </c>
      <c r="K319" s="16" t="s">
        <v>17</v>
      </c>
      <c r="L319" s="65" t="s">
        <v>2806</v>
      </c>
      <c r="M319" s="85">
        <v>0.3</v>
      </c>
      <c r="N319" s="15">
        <f t="shared" si="78"/>
        <v>0.99</v>
      </c>
      <c r="O319" s="78">
        <f t="shared" si="76"/>
        <v>0</v>
      </c>
      <c r="P319" s="78">
        <f t="shared" si="74"/>
        <v>5.9399999999999994E-2</v>
      </c>
      <c r="Q319" s="153">
        <f t="shared" si="75"/>
        <v>6.0000000000000049E-4</v>
      </c>
      <c r="R319" s="557" t="s">
        <v>2762</v>
      </c>
    </row>
    <row r="320" spans="2:18" s="3" customFormat="1" ht="38.25">
      <c r="B320" s="236"/>
      <c r="C320" s="241"/>
      <c r="D320" s="20"/>
      <c r="E320" s="21"/>
      <c r="F320" s="31"/>
      <c r="G320" s="163" t="s">
        <v>233</v>
      </c>
      <c r="H320" s="15">
        <v>0.2</v>
      </c>
      <c r="I320" s="16" t="s">
        <v>16</v>
      </c>
      <c r="J320" s="12" t="s">
        <v>2799</v>
      </c>
      <c r="K320" s="16" t="s">
        <v>17</v>
      </c>
      <c r="L320" s="65" t="s">
        <v>2806</v>
      </c>
      <c r="M320" s="85">
        <f>M319</f>
        <v>0.3</v>
      </c>
      <c r="N320" s="15">
        <f t="shared" si="78"/>
        <v>0.99</v>
      </c>
      <c r="O320" s="78">
        <f t="shared" si="76"/>
        <v>0</v>
      </c>
      <c r="P320" s="78">
        <f t="shared" si="74"/>
        <v>5.9399999999999994E-2</v>
      </c>
      <c r="Q320" s="153">
        <f t="shared" si="75"/>
        <v>6.0000000000000049E-4</v>
      </c>
      <c r="R320" s="571"/>
    </row>
    <row r="321" spans="2:18" s="3" customFormat="1" ht="38.25">
      <c r="B321" s="236"/>
      <c r="C321" s="241"/>
      <c r="D321" s="20"/>
      <c r="E321" s="21"/>
      <c r="F321" s="31"/>
      <c r="G321" s="163" t="s">
        <v>230</v>
      </c>
      <c r="H321" s="15">
        <v>0.2</v>
      </c>
      <c r="I321" s="16" t="s">
        <v>25</v>
      </c>
      <c r="J321" s="12" t="s">
        <v>2799</v>
      </c>
      <c r="K321" s="16" t="s">
        <v>28</v>
      </c>
      <c r="L321" s="65" t="s">
        <v>2806</v>
      </c>
      <c r="M321" s="85">
        <f>M320</f>
        <v>0.3</v>
      </c>
      <c r="N321" s="15">
        <f t="shared" si="78"/>
        <v>0.99</v>
      </c>
      <c r="O321" s="78">
        <f>IF(I321="Safe", M321*H321,0)</f>
        <v>0</v>
      </c>
      <c r="P321" s="78">
        <f>IF(I321="Dangerous",M321*H321*N321,0)</f>
        <v>5.9399999999999994E-2</v>
      </c>
      <c r="Q321" s="153">
        <f>IF(P321=0,0,M321*H321*(1-N321))</f>
        <v>6.0000000000000049E-4</v>
      </c>
      <c r="R321" s="571"/>
    </row>
    <row r="322" spans="2:18" s="3" customFormat="1" ht="38.25">
      <c r="B322" s="236"/>
      <c r="C322" s="241"/>
      <c r="D322" s="20"/>
      <c r="E322" s="21"/>
      <c r="F322" s="31"/>
      <c r="G322" s="163" t="s">
        <v>231</v>
      </c>
      <c r="H322" s="15">
        <v>0.2</v>
      </c>
      <c r="I322" s="16" t="s">
        <v>25</v>
      </c>
      <c r="J322" s="12" t="s">
        <v>2799</v>
      </c>
      <c r="K322" s="16" t="s">
        <v>17</v>
      </c>
      <c r="L322" s="65" t="s">
        <v>2806</v>
      </c>
      <c r="M322" s="85">
        <f>M321</f>
        <v>0.3</v>
      </c>
      <c r="N322" s="15">
        <f t="shared" si="78"/>
        <v>0.99</v>
      </c>
      <c r="O322" s="78">
        <f t="shared" ref="O322" si="81">IF(I322="Safe", M322*H322,0)</f>
        <v>0</v>
      </c>
      <c r="P322" s="78">
        <f t="shared" ref="P322:P342" si="82">IF(I322="Dangerous",M322*H322*N322,0)</f>
        <v>5.9399999999999994E-2</v>
      </c>
      <c r="Q322" s="153">
        <f t="shared" ref="Q322:Q342" si="83">IF(P322=0,0,M322*H322*(1-N322))</f>
        <v>6.0000000000000049E-4</v>
      </c>
      <c r="R322" s="571"/>
    </row>
    <row r="323" spans="2:18" s="3" customFormat="1" ht="38.25">
      <c r="B323" s="236"/>
      <c r="C323" s="241"/>
      <c r="D323" s="22"/>
      <c r="E323" s="23"/>
      <c r="F323" s="24"/>
      <c r="G323" s="168" t="s">
        <v>234</v>
      </c>
      <c r="H323" s="15">
        <v>0.2</v>
      </c>
      <c r="I323" s="16" t="s">
        <v>25</v>
      </c>
      <c r="J323" s="12" t="s">
        <v>2802</v>
      </c>
      <c r="K323" s="16" t="s">
        <v>17</v>
      </c>
      <c r="L323" s="65" t="s">
        <v>2806</v>
      </c>
      <c r="M323" s="85">
        <f>M322</f>
        <v>0.3</v>
      </c>
      <c r="N323" s="15">
        <f t="shared" si="78"/>
        <v>0.99</v>
      </c>
      <c r="O323" s="78">
        <f>IF(I323="Safe", M323*H323,0)</f>
        <v>0</v>
      </c>
      <c r="P323" s="78">
        <f t="shared" si="82"/>
        <v>5.9399999999999994E-2</v>
      </c>
      <c r="Q323" s="153">
        <f t="shared" si="83"/>
        <v>6.0000000000000049E-4</v>
      </c>
      <c r="R323" s="572"/>
    </row>
    <row r="324" spans="2:18" s="3" customFormat="1" ht="27.95" customHeight="1">
      <c r="B324" s="236"/>
      <c r="C324" s="241"/>
      <c r="D324" s="17" t="s">
        <v>2898</v>
      </c>
      <c r="E324" s="18" t="s">
        <v>6</v>
      </c>
      <c r="F324" s="19" t="s">
        <v>2766</v>
      </c>
      <c r="G324" s="14" t="s">
        <v>12</v>
      </c>
      <c r="H324" s="15">
        <v>0.8</v>
      </c>
      <c r="I324" s="16" t="s">
        <v>15</v>
      </c>
      <c r="J324" s="12" t="s">
        <v>210</v>
      </c>
      <c r="K324" s="16" t="s">
        <v>2791</v>
      </c>
      <c r="L324" s="65" t="s">
        <v>21</v>
      </c>
      <c r="M324" s="85">
        <v>0.2</v>
      </c>
      <c r="N324" s="15">
        <f t="shared" si="78"/>
        <v>0</v>
      </c>
      <c r="O324" s="78">
        <f t="shared" ref="O324:O342" si="84">IF(I324="Safe", M324*H324,0)</f>
        <v>0.16000000000000003</v>
      </c>
      <c r="P324" s="78">
        <f t="shared" si="82"/>
        <v>0</v>
      </c>
      <c r="Q324" s="153">
        <f t="shared" si="83"/>
        <v>0</v>
      </c>
      <c r="R324" s="257"/>
    </row>
    <row r="325" spans="2:18" s="3" customFormat="1" ht="38.25">
      <c r="B325" s="236"/>
      <c r="C325" s="241"/>
      <c r="D325" s="20"/>
      <c r="E325" s="21"/>
      <c r="F325" s="31"/>
      <c r="G325" s="14" t="s">
        <v>13</v>
      </c>
      <c r="H325" s="15">
        <v>0.1</v>
      </c>
      <c r="I325" s="16" t="s">
        <v>25</v>
      </c>
      <c r="J325" s="13" t="s">
        <v>2803</v>
      </c>
      <c r="K325" s="16" t="s">
        <v>20</v>
      </c>
      <c r="L325" s="65" t="s">
        <v>2806</v>
      </c>
      <c r="M325" s="85">
        <v>0.2</v>
      </c>
      <c r="N325" s="15">
        <f t="shared" si="78"/>
        <v>0.99</v>
      </c>
      <c r="O325" s="78">
        <f t="shared" si="84"/>
        <v>0</v>
      </c>
      <c r="P325" s="78">
        <f t="shared" si="82"/>
        <v>1.9800000000000005E-2</v>
      </c>
      <c r="Q325" s="153">
        <f t="shared" si="83"/>
        <v>2.0000000000000023E-4</v>
      </c>
      <c r="R325" s="257"/>
    </row>
    <row r="326" spans="2:18" s="3" customFormat="1" ht="27.95" customHeight="1">
      <c r="B326" s="236"/>
      <c r="C326" s="241"/>
      <c r="D326" s="22"/>
      <c r="E326" s="23"/>
      <c r="F326" s="24"/>
      <c r="G326" s="14" t="s">
        <v>14</v>
      </c>
      <c r="H326" s="15">
        <v>0.1</v>
      </c>
      <c r="I326" s="16" t="s">
        <v>15</v>
      </c>
      <c r="J326" s="12" t="s">
        <v>210</v>
      </c>
      <c r="K326" s="16" t="s">
        <v>18</v>
      </c>
      <c r="L326" s="65" t="s">
        <v>21</v>
      </c>
      <c r="M326" s="85">
        <f t="shared" ref="M326:M332" si="85">M325</f>
        <v>0.2</v>
      </c>
      <c r="N326" s="15">
        <f t="shared" si="78"/>
        <v>0</v>
      </c>
      <c r="O326" s="78">
        <f t="shared" si="84"/>
        <v>2.0000000000000004E-2</v>
      </c>
      <c r="P326" s="78">
        <f t="shared" si="82"/>
        <v>0</v>
      </c>
      <c r="Q326" s="153">
        <f t="shared" si="83"/>
        <v>0</v>
      </c>
      <c r="R326" s="257"/>
    </row>
    <row r="327" spans="2:18" s="3" customFormat="1" ht="27.95" customHeight="1">
      <c r="B327" s="236"/>
      <c r="C327" s="241"/>
      <c r="D327" s="17" t="s">
        <v>2899</v>
      </c>
      <c r="E327" s="18" t="s">
        <v>6</v>
      </c>
      <c r="F327" s="19" t="s">
        <v>2767</v>
      </c>
      <c r="G327" s="14" t="s">
        <v>12</v>
      </c>
      <c r="H327" s="15">
        <v>0.8</v>
      </c>
      <c r="I327" s="16" t="s">
        <v>2780</v>
      </c>
      <c r="J327" s="12" t="s">
        <v>2788</v>
      </c>
      <c r="K327" s="16" t="s">
        <v>2791</v>
      </c>
      <c r="L327" s="65" t="s">
        <v>109</v>
      </c>
      <c r="M327" s="85">
        <v>0.2</v>
      </c>
      <c r="N327" s="15">
        <f t="shared" si="78"/>
        <v>0</v>
      </c>
      <c r="O327" s="78">
        <f t="shared" si="84"/>
        <v>0.16000000000000003</v>
      </c>
      <c r="P327" s="78">
        <f t="shared" si="82"/>
        <v>0</v>
      </c>
      <c r="Q327" s="153">
        <f t="shared" si="83"/>
        <v>0</v>
      </c>
      <c r="R327" s="257"/>
    </row>
    <row r="328" spans="2:18" s="3" customFormat="1" ht="38.25">
      <c r="B328" s="236"/>
      <c r="C328" s="241"/>
      <c r="D328" s="20"/>
      <c r="E328" s="21"/>
      <c r="F328" s="31"/>
      <c r="G328" s="14" t="s">
        <v>13</v>
      </c>
      <c r="H328" s="15">
        <v>0.1</v>
      </c>
      <c r="I328" s="16" t="s">
        <v>2783</v>
      </c>
      <c r="J328" s="12" t="s">
        <v>2803</v>
      </c>
      <c r="K328" s="16" t="s">
        <v>20</v>
      </c>
      <c r="L328" s="65" t="s">
        <v>2806</v>
      </c>
      <c r="M328" s="85">
        <f t="shared" si="85"/>
        <v>0.2</v>
      </c>
      <c r="N328" s="15">
        <f t="shared" si="78"/>
        <v>0.99</v>
      </c>
      <c r="O328" s="78">
        <f t="shared" si="84"/>
        <v>0</v>
      </c>
      <c r="P328" s="78">
        <f t="shared" si="82"/>
        <v>1.9800000000000005E-2</v>
      </c>
      <c r="Q328" s="153">
        <f t="shared" si="83"/>
        <v>2.0000000000000023E-4</v>
      </c>
      <c r="R328" s="257"/>
    </row>
    <row r="329" spans="2:18" s="3" customFormat="1" ht="27.95" customHeight="1">
      <c r="B329" s="236"/>
      <c r="C329" s="241"/>
      <c r="D329" s="22"/>
      <c r="E329" s="23"/>
      <c r="F329" s="24"/>
      <c r="G329" s="14" t="s">
        <v>14</v>
      </c>
      <c r="H329" s="15">
        <v>0.1</v>
      </c>
      <c r="I329" s="16" t="s">
        <v>19</v>
      </c>
      <c r="J329" s="12" t="s">
        <v>210</v>
      </c>
      <c r="K329" s="16" t="s">
        <v>18</v>
      </c>
      <c r="L329" s="65" t="s">
        <v>21</v>
      </c>
      <c r="M329" s="85">
        <f t="shared" si="85"/>
        <v>0.2</v>
      </c>
      <c r="N329" s="15">
        <f t="shared" si="78"/>
        <v>0</v>
      </c>
      <c r="O329" s="78">
        <f t="shared" si="84"/>
        <v>2.0000000000000004E-2</v>
      </c>
      <c r="P329" s="78">
        <f t="shared" si="82"/>
        <v>0</v>
      </c>
      <c r="Q329" s="153">
        <f t="shared" si="83"/>
        <v>0</v>
      </c>
      <c r="R329" s="257"/>
    </row>
    <row r="330" spans="2:18" s="3" customFormat="1" ht="27.95" customHeight="1">
      <c r="B330" s="236"/>
      <c r="C330" s="241"/>
      <c r="D330" s="17" t="s">
        <v>2900</v>
      </c>
      <c r="E330" s="18" t="s">
        <v>24</v>
      </c>
      <c r="F330" s="19" t="s">
        <v>2769</v>
      </c>
      <c r="G330" s="14" t="s">
        <v>12</v>
      </c>
      <c r="H330" s="15">
        <v>0.8</v>
      </c>
      <c r="I330" s="16" t="s">
        <v>2779</v>
      </c>
      <c r="J330" s="12" t="s">
        <v>2788</v>
      </c>
      <c r="K330" s="16" t="s">
        <v>2791</v>
      </c>
      <c r="L330" s="65" t="s">
        <v>109</v>
      </c>
      <c r="M330" s="85">
        <v>0.2</v>
      </c>
      <c r="N330" s="15">
        <f t="shared" si="78"/>
        <v>0</v>
      </c>
      <c r="O330" s="78">
        <f t="shared" si="84"/>
        <v>0.16000000000000003</v>
      </c>
      <c r="P330" s="78">
        <f t="shared" si="82"/>
        <v>0</v>
      </c>
      <c r="Q330" s="153">
        <f t="shared" si="83"/>
        <v>0</v>
      </c>
      <c r="R330" s="257"/>
    </row>
    <row r="331" spans="2:18" s="3" customFormat="1" ht="38.25">
      <c r="B331" s="236"/>
      <c r="C331" s="241"/>
      <c r="D331" s="20"/>
      <c r="E331" s="21"/>
      <c r="F331" s="31"/>
      <c r="G331" s="14" t="s">
        <v>13</v>
      </c>
      <c r="H331" s="15">
        <v>0.1</v>
      </c>
      <c r="I331" s="16" t="s">
        <v>2783</v>
      </c>
      <c r="J331" s="12" t="s">
        <v>2804</v>
      </c>
      <c r="K331" s="16" t="s">
        <v>20</v>
      </c>
      <c r="L331" s="65" t="s">
        <v>2806</v>
      </c>
      <c r="M331" s="85">
        <f t="shared" si="85"/>
        <v>0.2</v>
      </c>
      <c r="N331" s="15">
        <f t="shared" si="78"/>
        <v>0.99</v>
      </c>
      <c r="O331" s="78">
        <f t="shared" si="84"/>
        <v>0</v>
      </c>
      <c r="P331" s="78">
        <f t="shared" si="82"/>
        <v>1.9800000000000005E-2</v>
      </c>
      <c r="Q331" s="153">
        <f t="shared" si="83"/>
        <v>2.0000000000000023E-4</v>
      </c>
      <c r="R331" s="257"/>
    </row>
    <row r="332" spans="2:18" s="3" customFormat="1" ht="27.95" customHeight="1">
      <c r="B332" s="236"/>
      <c r="C332" s="241"/>
      <c r="D332" s="22"/>
      <c r="E332" s="23"/>
      <c r="F332" s="24"/>
      <c r="G332" s="14" t="s">
        <v>14</v>
      </c>
      <c r="H332" s="15">
        <v>0.1</v>
      </c>
      <c r="I332" s="16" t="s">
        <v>2779</v>
      </c>
      <c r="J332" s="12" t="s">
        <v>210</v>
      </c>
      <c r="K332" s="16" t="s">
        <v>18</v>
      </c>
      <c r="L332" s="65" t="s">
        <v>21</v>
      </c>
      <c r="M332" s="85">
        <f t="shared" si="85"/>
        <v>0.2</v>
      </c>
      <c r="N332" s="15">
        <f t="shared" si="78"/>
        <v>0</v>
      </c>
      <c r="O332" s="78">
        <f t="shared" si="84"/>
        <v>2.0000000000000004E-2</v>
      </c>
      <c r="P332" s="78">
        <f t="shared" si="82"/>
        <v>0</v>
      </c>
      <c r="Q332" s="153">
        <f t="shared" si="83"/>
        <v>0</v>
      </c>
      <c r="R332" s="257"/>
    </row>
    <row r="333" spans="2:18" s="3" customFormat="1" ht="27.95" customHeight="1">
      <c r="B333" s="236"/>
      <c r="C333" s="241"/>
      <c r="D333" s="17" t="s">
        <v>2901</v>
      </c>
      <c r="E333" s="18" t="s">
        <v>24</v>
      </c>
      <c r="F333" s="19" t="s">
        <v>2769</v>
      </c>
      <c r="G333" s="14" t="s">
        <v>12</v>
      </c>
      <c r="H333" s="15">
        <v>0.8</v>
      </c>
      <c r="I333" s="16" t="s">
        <v>2779</v>
      </c>
      <c r="J333" s="12" t="s">
        <v>2788</v>
      </c>
      <c r="K333" s="16" t="s">
        <v>2791</v>
      </c>
      <c r="L333" s="65" t="s">
        <v>109</v>
      </c>
      <c r="M333" s="85">
        <v>0.2</v>
      </c>
      <c r="N333" s="15">
        <f t="shared" ref="N333:N342" si="86">IF(K333="Detected", 0.99,0)</f>
        <v>0</v>
      </c>
      <c r="O333" s="78">
        <f t="shared" si="84"/>
        <v>0.16000000000000003</v>
      </c>
      <c r="P333" s="78">
        <f t="shared" si="82"/>
        <v>0</v>
      </c>
      <c r="Q333" s="153">
        <f t="shared" si="83"/>
        <v>0</v>
      </c>
      <c r="R333" s="257"/>
    </row>
    <row r="334" spans="2:18" s="3" customFormat="1" ht="38.25">
      <c r="B334" s="236"/>
      <c r="C334" s="241"/>
      <c r="D334" s="20"/>
      <c r="E334" s="21"/>
      <c r="F334" s="31"/>
      <c r="G334" s="14" t="s">
        <v>13</v>
      </c>
      <c r="H334" s="15">
        <v>0.1</v>
      </c>
      <c r="I334" s="16" t="s">
        <v>25</v>
      </c>
      <c r="J334" s="12" t="s">
        <v>2802</v>
      </c>
      <c r="K334" s="16" t="s">
        <v>20</v>
      </c>
      <c r="L334" s="65" t="s">
        <v>2806</v>
      </c>
      <c r="M334" s="85">
        <v>0.2</v>
      </c>
      <c r="N334" s="15">
        <f t="shared" si="86"/>
        <v>0.99</v>
      </c>
      <c r="O334" s="78">
        <f t="shared" si="84"/>
        <v>0</v>
      </c>
      <c r="P334" s="78">
        <f t="shared" si="82"/>
        <v>1.9800000000000005E-2</v>
      </c>
      <c r="Q334" s="153">
        <f t="shared" si="83"/>
        <v>2.0000000000000023E-4</v>
      </c>
      <c r="R334" s="257"/>
    </row>
    <row r="335" spans="2:18" s="3" customFormat="1" ht="27.95" customHeight="1">
      <c r="B335" s="236"/>
      <c r="C335" s="241"/>
      <c r="D335" s="22"/>
      <c r="E335" s="23"/>
      <c r="F335" s="24"/>
      <c r="G335" s="14" t="s">
        <v>14</v>
      </c>
      <c r="H335" s="15">
        <v>0.1</v>
      </c>
      <c r="I335" s="16" t="s">
        <v>2779</v>
      </c>
      <c r="J335" s="12" t="s">
        <v>210</v>
      </c>
      <c r="K335" s="16" t="s">
        <v>18</v>
      </c>
      <c r="L335" s="65" t="s">
        <v>21</v>
      </c>
      <c r="M335" s="85">
        <v>0.2</v>
      </c>
      <c r="N335" s="15">
        <f t="shared" si="86"/>
        <v>0</v>
      </c>
      <c r="O335" s="78">
        <f t="shared" si="84"/>
        <v>2.0000000000000004E-2</v>
      </c>
      <c r="P335" s="78">
        <f t="shared" si="82"/>
        <v>0</v>
      </c>
      <c r="Q335" s="153">
        <f t="shared" si="83"/>
        <v>0</v>
      </c>
      <c r="R335" s="257"/>
    </row>
    <row r="336" spans="2:18" s="3" customFormat="1" ht="27.95" customHeight="1">
      <c r="B336" s="236"/>
      <c r="C336" s="241"/>
      <c r="D336" s="17" t="s">
        <v>2902</v>
      </c>
      <c r="E336" s="18" t="s">
        <v>22</v>
      </c>
      <c r="F336" s="19" t="s">
        <v>2772</v>
      </c>
      <c r="G336" s="14" t="s">
        <v>12</v>
      </c>
      <c r="H336" s="15">
        <v>0.4</v>
      </c>
      <c r="I336" s="16" t="s">
        <v>2779</v>
      </c>
      <c r="J336" s="12" t="s">
        <v>210</v>
      </c>
      <c r="K336" s="16" t="s">
        <v>2791</v>
      </c>
      <c r="L336" s="65" t="s">
        <v>109</v>
      </c>
      <c r="M336" s="85">
        <v>2</v>
      </c>
      <c r="N336" s="15">
        <f t="shared" si="86"/>
        <v>0</v>
      </c>
      <c r="O336" s="78">
        <f t="shared" si="84"/>
        <v>0.8</v>
      </c>
      <c r="P336" s="78">
        <f t="shared" si="82"/>
        <v>0</v>
      </c>
      <c r="Q336" s="153">
        <f t="shared" si="83"/>
        <v>0</v>
      </c>
      <c r="R336" s="257"/>
    </row>
    <row r="337" spans="2:18" s="3" customFormat="1" ht="38.25">
      <c r="B337" s="236"/>
      <c r="C337" s="241"/>
      <c r="D337" s="20"/>
      <c r="E337" s="21"/>
      <c r="F337" s="31"/>
      <c r="G337" s="14" t="s">
        <v>13</v>
      </c>
      <c r="H337" s="15">
        <v>0.4</v>
      </c>
      <c r="I337" s="16" t="s">
        <v>2782</v>
      </c>
      <c r="J337" s="12" t="s">
        <v>2805</v>
      </c>
      <c r="K337" s="16" t="s">
        <v>20</v>
      </c>
      <c r="L337" s="65" t="s">
        <v>2806</v>
      </c>
      <c r="M337" s="85">
        <v>2</v>
      </c>
      <c r="N337" s="15">
        <f t="shared" si="86"/>
        <v>0.99</v>
      </c>
      <c r="O337" s="78">
        <f t="shared" si="84"/>
        <v>0</v>
      </c>
      <c r="P337" s="78">
        <f t="shared" si="82"/>
        <v>0.79200000000000004</v>
      </c>
      <c r="Q337" s="153">
        <f t="shared" si="83"/>
        <v>8.0000000000000071E-3</v>
      </c>
      <c r="R337" s="257"/>
    </row>
    <row r="338" spans="2:18" s="3" customFormat="1" ht="27.95" customHeight="1">
      <c r="B338" s="236"/>
      <c r="C338" s="241"/>
      <c r="D338" s="22"/>
      <c r="E338" s="23"/>
      <c r="F338" s="24"/>
      <c r="G338" s="14" t="s">
        <v>14</v>
      </c>
      <c r="H338" s="15">
        <v>0.2</v>
      </c>
      <c r="I338" s="16" t="s">
        <v>19</v>
      </c>
      <c r="J338" s="12" t="s">
        <v>2787</v>
      </c>
      <c r="K338" s="16" t="s">
        <v>18</v>
      </c>
      <c r="L338" s="65" t="s">
        <v>21</v>
      </c>
      <c r="M338" s="85">
        <v>2</v>
      </c>
      <c r="N338" s="15">
        <f t="shared" si="86"/>
        <v>0</v>
      </c>
      <c r="O338" s="78">
        <f t="shared" si="84"/>
        <v>0.4</v>
      </c>
      <c r="P338" s="78">
        <f t="shared" si="82"/>
        <v>0</v>
      </c>
      <c r="Q338" s="153">
        <f t="shared" si="83"/>
        <v>0</v>
      </c>
      <c r="R338" s="257"/>
    </row>
    <row r="339" spans="2:18" s="3" customFormat="1" ht="27.95" customHeight="1">
      <c r="B339" s="236"/>
      <c r="C339" s="241"/>
      <c r="D339" s="17" t="s">
        <v>2903</v>
      </c>
      <c r="E339" s="18" t="s">
        <v>2774</v>
      </c>
      <c r="F339" s="19" t="s">
        <v>2775</v>
      </c>
      <c r="G339" s="168" t="s">
        <v>356</v>
      </c>
      <c r="H339" s="164">
        <v>0.25</v>
      </c>
      <c r="I339" s="179" t="s">
        <v>19</v>
      </c>
      <c r="J339" s="12" t="s">
        <v>210</v>
      </c>
      <c r="K339" s="16" t="s">
        <v>2791</v>
      </c>
      <c r="L339" s="12" t="s">
        <v>109</v>
      </c>
      <c r="M339" s="85">
        <v>1</v>
      </c>
      <c r="N339" s="15">
        <f t="shared" si="86"/>
        <v>0</v>
      </c>
      <c r="O339" s="78">
        <f t="shared" si="84"/>
        <v>0.25</v>
      </c>
      <c r="P339" s="78">
        <f t="shared" si="82"/>
        <v>0</v>
      </c>
      <c r="Q339" s="153">
        <f t="shared" si="83"/>
        <v>0</v>
      </c>
      <c r="R339" s="257"/>
    </row>
    <row r="340" spans="2:18" s="3" customFormat="1" ht="38.25">
      <c r="B340" s="236"/>
      <c r="C340" s="241"/>
      <c r="D340" s="20"/>
      <c r="E340" s="21"/>
      <c r="F340" s="31"/>
      <c r="G340" s="168" t="s">
        <v>886</v>
      </c>
      <c r="H340" s="164">
        <v>0.25</v>
      </c>
      <c r="I340" s="165" t="s">
        <v>2782</v>
      </c>
      <c r="J340" s="13" t="s">
        <v>2804</v>
      </c>
      <c r="K340" s="16" t="s">
        <v>20</v>
      </c>
      <c r="L340" s="65" t="s">
        <v>2806</v>
      </c>
      <c r="M340" s="85">
        <f>M339</f>
        <v>1</v>
      </c>
      <c r="N340" s="15">
        <f t="shared" si="86"/>
        <v>0.99</v>
      </c>
      <c r="O340" s="78">
        <f t="shared" si="84"/>
        <v>0</v>
      </c>
      <c r="P340" s="78">
        <f t="shared" si="82"/>
        <v>0.2475</v>
      </c>
      <c r="Q340" s="153">
        <f t="shared" si="83"/>
        <v>2.5000000000000022E-3</v>
      </c>
      <c r="R340" s="257"/>
    </row>
    <row r="341" spans="2:18" s="3" customFormat="1" ht="38.25">
      <c r="B341" s="236"/>
      <c r="C341" s="241"/>
      <c r="D341" s="20"/>
      <c r="E341" s="21"/>
      <c r="F341" s="31"/>
      <c r="G341" s="168" t="s">
        <v>887</v>
      </c>
      <c r="H341" s="164">
        <v>0.25</v>
      </c>
      <c r="I341" s="165" t="s">
        <v>25</v>
      </c>
      <c r="J341" s="13" t="s">
        <v>2803</v>
      </c>
      <c r="K341" s="16" t="s">
        <v>2793</v>
      </c>
      <c r="L341" s="65" t="s">
        <v>2806</v>
      </c>
      <c r="M341" s="85">
        <f>M340</f>
        <v>1</v>
      </c>
      <c r="N341" s="15">
        <f t="shared" si="86"/>
        <v>0.99</v>
      </c>
      <c r="O341" s="78">
        <f t="shared" si="84"/>
        <v>0</v>
      </c>
      <c r="P341" s="78">
        <f t="shared" si="82"/>
        <v>0.2475</v>
      </c>
      <c r="Q341" s="153">
        <f t="shared" si="83"/>
        <v>2.5000000000000022E-3</v>
      </c>
      <c r="R341" s="257"/>
    </row>
    <row r="342" spans="2:18" s="3" customFormat="1" ht="27.95" customHeight="1">
      <c r="B342" s="236"/>
      <c r="C342" s="241"/>
      <c r="D342" s="22"/>
      <c r="E342" s="23"/>
      <c r="F342" s="24"/>
      <c r="G342" s="168" t="s">
        <v>359</v>
      </c>
      <c r="H342" s="164">
        <v>0.25</v>
      </c>
      <c r="I342" s="165" t="s">
        <v>2784</v>
      </c>
      <c r="J342" s="13" t="s">
        <v>210</v>
      </c>
      <c r="K342" s="16" t="s">
        <v>18</v>
      </c>
      <c r="L342" s="207" t="s">
        <v>109</v>
      </c>
      <c r="M342" s="85">
        <f>M340</f>
        <v>1</v>
      </c>
      <c r="N342" s="15">
        <f t="shared" si="86"/>
        <v>0</v>
      </c>
      <c r="O342" s="78">
        <f t="shared" si="84"/>
        <v>0.25</v>
      </c>
      <c r="P342" s="78">
        <f t="shared" si="82"/>
        <v>0</v>
      </c>
      <c r="Q342" s="153">
        <f t="shared" si="83"/>
        <v>0</v>
      </c>
      <c r="R342" s="257"/>
    </row>
    <row r="343" spans="2:18" s="3" customFormat="1" ht="39.950000000000003" customHeight="1">
      <c r="B343" s="236"/>
      <c r="C343" s="243"/>
      <c r="D343" s="17" t="s">
        <v>2904</v>
      </c>
      <c r="E343" s="18" t="s">
        <v>1260</v>
      </c>
      <c r="F343" s="45" t="s">
        <v>2905</v>
      </c>
      <c r="G343" s="168" t="s">
        <v>356</v>
      </c>
      <c r="H343" s="164">
        <v>0.25</v>
      </c>
      <c r="I343" s="16" t="s">
        <v>25</v>
      </c>
      <c r="J343" s="13" t="s">
        <v>2803</v>
      </c>
      <c r="K343" s="16" t="s">
        <v>2793</v>
      </c>
      <c r="L343" s="65" t="s">
        <v>2806</v>
      </c>
      <c r="M343" s="85">
        <v>2</v>
      </c>
      <c r="N343" s="15">
        <f t="shared" ref="N343:N358" si="87">IF(K343="Detected", 0.99,0)</f>
        <v>0.99</v>
      </c>
      <c r="O343" s="78">
        <f t="shared" ref="O343:O358" si="88">IF(I343="Safe", M343*H343,0)</f>
        <v>0</v>
      </c>
      <c r="P343" s="78">
        <f t="shared" ref="P343:P358" si="89">IF(I343="Dangerous",M343*H343*N343,0)</f>
        <v>0.495</v>
      </c>
      <c r="Q343" s="153">
        <f t="shared" ref="Q343:Q358" si="90">IF(P343=0,0,M343*H343*(1-N343))</f>
        <v>5.0000000000000044E-3</v>
      </c>
      <c r="R343" s="201"/>
    </row>
    <row r="344" spans="2:18" s="3" customFormat="1" ht="39.950000000000003" customHeight="1">
      <c r="B344" s="236"/>
      <c r="C344" s="243"/>
      <c r="D344" s="20"/>
      <c r="E344" s="21"/>
      <c r="F344" s="31"/>
      <c r="G344" s="168" t="s">
        <v>886</v>
      </c>
      <c r="H344" s="164">
        <v>0.25</v>
      </c>
      <c r="I344" s="16" t="s">
        <v>2781</v>
      </c>
      <c r="J344" s="13" t="s">
        <v>2803</v>
      </c>
      <c r="K344" s="16" t="s">
        <v>2793</v>
      </c>
      <c r="L344" s="65" t="s">
        <v>2806</v>
      </c>
      <c r="M344" s="85">
        <f>M343</f>
        <v>2</v>
      </c>
      <c r="N344" s="15">
        <f t="shared" si="87"/>
        <v>0.99</v>
      </c>
      <c r="O344" s="78">
        <f t="shared" si="88"/>
        <v>0</v>
      </c>
      <c r="P344" s="78">
        <f t="shared" si="89"/>
        <v>0.495</v>
      </c>
      <c r="Q344" s="153">
        <f t="shared" si="90"/>
        <v>5.0000000000000044E-3</v>
      </c>
      <c r="R344" s="238"/>
    </row>
    <row r="345" spans="2:18" s="3" customFormat="1" ht="39.950000000000003" customHeight="1">
      <c r="B345" s="236"/>
      <c r="C345" s="243"/>
      <c r="D345" s="20"/>
      <c r="E345" s="21"/>
      <c r="F345" s="31"/>
      <c r="G345" s="168" t="s">
        <v>887</v>
      </c>
      <c r="H345" s="164">
        <v>0.25</v>
      </c>
      <c r="I345" s="16" t="s">
        <v>25</v>
      </c>
      <c r="J345" s="13" t="s">
        <v>2803</v>
      </c>
      <c r="K345" s="16" t="s">
        <v>2793</v>
      </c>
      <c r="L345" s="65" t="s">
        <v>2806</v>
      </c>
      <c r="M345" s="85">
        <f>M344</f>
        <v>2</v>
      </c>
      <c r="N345" s="15">
        <f t="shared" si="87"/>
        <v>0.99</v>
      </c>
      <c r="O345" s="78">
        <f t="shared" si="88"/>
        <v>0</v>
      </c>
      <c r="P345" s="78">
        <f t="shared" si="89"/>
        <v>0.495</v>
      </c>
      <c r="Q345" s="153">
        <f t="shared" si="90"/>
        <v>5.0000000000000044E-3</v>
      </c>
      <c r="R345" s="238"/>
    </row>
    <row r="346" spans="2:18" s="3" customFormat="1" ht="27.95" customHeight="1">
      <c r="B346" s="236"/>
      <c r="C346" s="243"/>
      <c r="D346" s="22"/>
      <c r="E346" s="23"/>
      <c r="F346" s="24"/>
      <c r="G346" s="168" t="s">
        <v>359</v>
      </c>
      <c r="H346" s="164">
        <v>0.25</v>
      </c>
      <c r="I346" s="16" t="s">
        <v>2779</v>
      </c>
      <c r="J346" s="13" t="s">
        <v>210</v>
      </c>
      <c r="K346" s="16" t="s">
        <v>18</v>
      </c>
      <c r="L346" s="207" t="s">
        <v>109</v>
      </c>
      <c r="M346" s="85">
        <f>M345</f>
        <v>2</v>
      </c>
      <c r="N346" s="15">
        <f t="shared" si="87"/>
        <v>0</v>
      </c>
      <c r="O346" s="78">
        <f t="shared" si="88"/>
        <v>0.5</v>
      </c>
      <c r="P346" s="78">
        <f t="shared" si="89"/>
        <v>0</v>
      </c>
      <c r="Q346" s="153">
        <f t="shared" si="90"/>
        <v>0</v>
      </c>
      <c r="R346" s="240"/>
    </row>
    <row r="347" spans="2:18" s="3" customFormat="1" ht="39.950000000000003" customHeight="1">
      <c r="B347" s="236"/>
      <c r="C347" s="243"/>
      <c r="D347" s="20" t="s">
        <v>2906</v>
      </c>
      <c r="E347" s="21" t="s">
        <v>1260</v>
      </c>
      <c r="F347" s="107" t="s">
        <v>2905</v>
      </c>
      <c r="G347" s="268" t="s">
        <v>356</v>
      </c>
      <c r="H347" s="160">
        <v>0.25</v>
      </c>
      <c r="I347" s="27" t="s">
        <v>2782</v>
      </c>
      <c r="J347" s="13" t="s">
        <v>2803</v>
      </c>
      <c r="K347" s="16" t="s">
        <v>2793</v>
      </c>
      <c r="L347" s="65" t="s">
        <v>2806</v>
      </c>
      <c r="M347" s="87">
        <v>2</v>
      </c>
      <c r="N347" s="26">
        <f t="shared" si="87"/>
        <v>0.99</v>
      </c>
      <c r="O347" s="88">
        <f t="shared" si="88"/>
        <v>0</v>
      </c>
      <c r="P347" s="88">
        <f t="shared" si="89"/>
        <v>0.495</v>
      </c>
      <c r="Q347" s="152">
        <f t="shared" si="90"/>
        <v>5.0000000000000044E-3</v>
      </c>
      <c r="R347" s="238"/>
    </row>
    <row r="348" spans="2:18" s="3" customFormat="1" ht="39.950000000000003" customHeight="1">
      <c r="B348" s="236"/>
      <c r="C348" s="243"/>
      <c r="D348" s="20"/>
      <c r="E348" s="21"/>
      <c r="F348" s="31"/>
      <c r="G348" s="168" t="s">
        <v>886</v>
      </c>
      <c r="H348" s="164">
        <v>0.25</v>
      </c>
      <c r="I348" s="16" t="s">
        <v>2781</v>
      </c>
      <c r="J348" s="13" t="s">
        <v>2803</v>
      </c>
      <c r="K348" s="16" t="s">
        <v>2793</v>
      </c>
      <c r="L348" s="65" t="s">
        <v>2806</v>
      </c>
      <c r="M348" s="85">
        <f>M347</f>
        <v>2</v>
      </c>
      <c r="N348" s="15">
        <f t="shared" si="87"/>
        <v>0.99</v>
      </c>
      <c r="O348" s="78">
        <f t="shared" si="88"/>
        <v>0</v>
      </c>
      <c r="P348" s="78">
        <f t="shared" si="89"/>
        <v>0.495</v>
      </c>
      <c r="Q348" s="153">
        <f t="shared" si="90"/>
        <v>5.0000000000000044E-3</v>
      </c>
      <c r="R348" s="238"/>
    </row>
    <row r="349" spans="2:18" s="3" customFormat="1" ht="39.950000000000003" customHeight="1">
      <c r="B349" s="236"/>
      <c r="C349" s="243"/>
      <c r="D349" s="20"/>
      <c r="E349" s="21"/>
      <c r="F349" s="31"/>
      <c r="G349" s="168" t="s">
        <v>887</v>
      </c>
      <c r="H349" s="164">
        <v>0.25</v>
      </c>
      <c r="I349" s="16" t="s">
        <v>25</v>
      </c>
      <c r="J349" s="13" t="s">
        <v>2803</v>
      </c>
      <c r="K349" s="16" t="s">
        <v>2793</v>
      </c>
      <c r="L349" s="65" t="s">
        <v>2806</v>
      </c>
      <c r="M349" s="85">
        <f>M348</f>
        <v>2</v>
      </c>
      <c r="N349" s="15">
        <f t="shared" si="87"/>
        <v>0.99</v>
      </c>
      <c r="O349" s="78">
        <f t="shared" si="88"/>
        <v>0</v>
      </c>
      <c r="P349" s="78">
        <f t="shared" si="89"/>
        <v>0.495</v>
      </c>
      <c r="Q349" s="153">
        <f t="shared" si="90"/>
        <v>5.0000000000000044E-3</v>
      </c>
      <c r="R349" s="238"/>
    </row>
    <row r="350" spans="2:18" s="3" customFormat="1" ht="27.95" customHeight="1">
      <c r="B350" s="236"/>
      <c r="C350" s="269"/>
      <c r="D350" s="22"/>
      <c r="E350" s="23"/>
      <c r="F350" s="24"/>
      <c r="G350" s="168" t="s">
        <v>359</v>
      </c>
      <c r="H350" s="164">
        <v>0.25</v>
      </c>
      <c r="I350" s="16" t="s">
        <v>19</v>
      </c>
      <c r="J350" s="13" t="s">
        <v>210</v>
      </c>
      <c r="K350" s="16" t="s">
        <v>18</v>
      </c>
      <c r="L350" s="207" t="s">
        <v>109</v>
      </c>
      <c r="M350" s="85">
        <f>M349</f>
        <v>2</v>
      </c>
      <c r="N350" s="15">
        <f t="shared" si="87"/>
        <v>0</v>
      </c>
      <c r="O350" s="78">
        <f t="shared" si="88"/>
        <v>0.5</v>
      </c>
      <c r="P350" s="78">
        <f t="shared" si="89"/>
        <v>0</v>
      </c>
      <c r="Q350" s="153">
        <f t="shared" si="90"/>
        <v>0</v>
      </c>
      <c r="R350" s="240"/>
    </row>
    <row r="351" spans="2:18" s="3" customFormat="1" ht="39.950000000000003" customHeight="1">
      <c r="B351" s="236"/>
      <c r="C351" s="243"/>
      <c r="D351" s="20" t="s">
        <v>2907</v>
      </c>
      <c r="E351" s="21" t="s">
        <v>1260</v>
      </c>
      <c r="F351" s="107" t="s">
        <v>2909</v>
      </c>
      <c r="G351" s="268" t="s">
        <v>356</v>
      </c>
      <c r="H351" s="160">
        <v>0.25</v>
      </c>
      <c r="I351" s="27" t="s">
        <v>2782</v>
      </c>
      <c r="J351" s="13" t="s">
        <v>2803</v>
      </c>
      <c r="K351" s="16" t="s">
        <v>2793</v>
      </c>
      <c r="L351" s="65" t="s">
        <v>2806</v>
      </c>
      <c r="M351" s="87">
        <v>2</v>
      </c>
      <c r="N351" s="26">
        <f t="shared" si="87"/>
        <v>0.99</v>
      </c>
      <c r="O351" s="88">
        <f t="shared" si="88"/>
        <v>0</v>
      </c>
      <c r="P351" s="88">
        <f t="shared" si="89"/>
        <v>0.495</v>
      </c>
      <c r="Q351" s="152">
        <f t="shared" si="90"/>
        <v>5.0000000000000044E-3</v>
      </c>
      <c r="R351" s="238"/>
    </row>
    <row r="352" spans="2:18" s="3" customFormat="1" ht="39.950000000000003" customHeight="1">
      <c r="B352" s="236"/>
      <c r="C352" s="243"/>
      <c r="D352" s="20"/>
      <c r="E352" s="21"/>
      <c r="F352" s="31"/>
      <c r="G352" s="168" t="s">
        <v>886</v>
      </c>
      <c r="H352" s="164">
        <v>0.25</v>
      </c>
      <c r="I352" s="16" t="s">
        <v>2782</v>
      </c>
      <c r="J352" s="13" t="s">
        <v>2803</v>
      </c>
      <c r="K352" s="16" t="s">
        <v>2793</v>
      </c>
      <c r="L352" s="65" t="s">
        <v>2806</v>
      </c>
      <c r="M352" s="85">
        <f>M351</f>
        <v>2</v>
      </c>
      <c r="N352" s="15">
        <f t="shared" si="87"/>
        <v>0.99</v>
      </c>
      <c r="O352" s="78">
        <f t="shared" si="88"/>
        <v>0</v>
      </c>
      <c r="P352" s="78">
        <f t="shared" si="89"/>
        <v>0.495</v>
      </c>
      <c r="Q352" s="153">
        <f t="shared" si="90"/>
        <v>5.0000000000000044E-3</v>
      </c>
      <c r="R352" s="238"/>
    </row>
    <row r="353" spans="2:18" s="3" customFormat="1" ht="39.950000000000003" customHeight="1">
      <c r="B353" s="236"/>
      <c r="C353" s="243"/>
      <c r="D353" s="20"/>
      <c r="E353" s="21"/>
      <c r="F353" s="31"/>
      <c r="G353" s="168" t="s">
        <v>887</v>
      </c>
      <c r="H353" s="164">
        <v>0.25</v>
      </c>
      <c r="I353" s="16" t="s">
        <v>25</v>
      </c>
      <c r="J353" s="13" t="s">
        <v>2803</v>
      </c>
      <c r="K353" s="16" t="s">
        <v>2793</v>
      </c>
      <c r="L353" s="65" t="s">
        <v>2806</v>
      </c>
      <c r="M353" s="85">
        <f>M352</f>
        <v>2</v>
      </c>
      <c r="N353" s="15">
        <f t="shared" si="87"/>
        <v>0.99</v>
      </c>
      <c r="O353" s="78">
        <f t="shared" si="88"/>
        <v>0</v>
      </c>
      <c r="P353" s="78">
        <f t="shared" si="89"/>
        <v>0.495</v>
      </c>
      <c r="Q353" s="153">
        <f t="shared" si="90"/>
        <v>5.0000000000000044E-3</v>
      </c>
      <c r="R353" s="238"/>
    </row>
    <row r="354" spans="2:18" s="3" customFormat="1" ht="27.95" customHeight="1">
      <c r="B354" s="236"/>
      <c r="C354" s="269"/>
      <c r="D354" s="22"/>
      <c r="E354" s="23"/>
      <c r="F354" s="24"/>
      <c r="G354" s="168" t="s">
        <v>359</v>
      </c>
      <c r="H354" s="164">
        <v>0.25</v>
      </c>
      <c r="I354" s="16" t="s">
        <v>19</v>
      </c>
      <c r="J354" s="13" t="s">
        <v>210</v>
      </c>
      <c r="K354" s="16" t="s">
        <v>18</v>
      </c>
      <c r="L354" s="207" t="s">
        <v>109</v>
      </c>
      <c r="M354" s="85">
        <f>M353</f>
        <v>2</v>
      </c>
      <c r="N354" s="15">
        <f t="shared" si="87"/>
        <v>0</v>
      </c>
      <c r="O354" s="78">
        <f t="shared" si="88"/>
        <v>0.5</v>
      </c>
      <c r="P354" s="78">
        <f t="shared" si="89"/>
        <v>0</v>
      </c>
      <c r="Q354" s="153">
        <f t="shared" si="90"/>
        <v>0</v>
      </c>
      <c r="R354" s="240"/>
    </row>
    <row r="355" spans="2:18" s="3" customFormat="1" ht="39.950000000000003" customHeight="1">
      <c r="B355" s="236"/>
      <c r="C355" s="243"/>
      <c r="D355" s="20" t="s">
        <v>2908</v>
      </c>
      <c r="E355" s="21" t="s">
        <v>1260</v>
      </c>
      <c r="F355" s="107" t="s">
        <v>2910</v>
      </c>
      <c r="G355" s="268" t="s">
        <v>356</v>
      </c>
      <c r="H355" s="160">
        <v>0.25</v>
      </c>
      <c r="I355" s="27" t="s">
        <v>25</v>
      </c>
      <c r="J355" s="13" t="s">
        <v>2803</v>
      </c>
      <c r="K355" s="27" t="s">
        <v>28</v>
      </c>
      <c r="L355" s="65" t="s">
        <v>2806</v>
      </c>
      <c r="M355" s="87">
        <v>2</v>
      </c>
      <c r="N355" s="26">
        <f t="shared" si="87"/>
        <v>0.99</v>
      </c>
      <c r="O355" s="88">
        <f t="shared" si="88"/>
        <v>0</v>
      </c>
      <c r="P355" s="88">
        <f t="shared" si="89"/>
        <v>0.495</v>
      </c>
      <c r="Q355" s="152">
        <f t="shared" si="90"/>
        <v>5.0000000000000044E-3</v>
      </c>
      <c r="R355" s="238"/>
    </row>
    <row r="356" spans="2:18" s="3" customFormat="1" ht="39.950000000000003" customHeight="1">
      <c r="B356" s="236"/>
      <c r="C356" s="243"/>
      <c r="D356" s="20"/>
      <c r="E356" s="21"/>
      <c r="F356" s="31"/>
      <c r="G356" s="168" t="s">
        <v>886</v>
      </c>
      <c r="H356" s="164">
        <v>0.25</v>
      </c>
      <c r="I356" s="16" t="s">
        <v>25</v>
      </c>
      <c r="J356" s="13" t="s">
        <v>2803</v>
      </c>
      <c r="K356" s="16" t="s">
        <v>28</v>
      </c>
      <c r="L356" s="65" t="s">
        <v>2806</v>
      </c>
      <c r="M356" s="85">
        <f>M355</f>
        <v>2</v>
      </c>
      <c r="N356" s="15">
        <f t="shared" si="87"/>
        <v>0.99</v>
      </c>
      <c r="O356" s="78">
        <f t="shared" si="88"/>
        <v>0</v>
      </c>
      <c r="P356" s="78">
        <f t="shared" si="89"/>
        <v>0.495</v>
      </c>
      <c r="Q356" s="153">
        <f t="shared" si="90"/>
        <v>5.0000000000000044E-3</v>
      </c>
      <c r="R356" s="238"/>
    </row>
    <row r="357" spans="2:18" s="3" customFormat="1" ht="39.950000000000003" customHeight="1">
      <c r="B357" s="236"/>
      <c r="C357" s="243"/>
      <c r="D357" s="20"/>
      <c r="E357" s="21"/>
      <c r="F357" s="31"/>
      <c r="G357" s="168" t="s">
        <v>887</v>
      </c>
      <c r="H357" s="164">
        <v>0.25</v>
      </c>
      <c r="I357" s="16" t="s">
        <v>25</v>
      </c>
      <c r="J357" s="13" t="s">
        <v>2803</v>
      </c>
      <c r="K357" s="16" t="s">
        <v>2911</v>
      </c>
      <c r="L357" s="65" t="s">
        <v>2806</v>
      </c>
      <c r="M357" s="85">
        <f>M356</f>
        <v>2</v>
      </c>
      <c r="N357" s="15">
        <f t="shared" si="87"/>
        <v>0.99</v>
      </c>
      <c r="O357" s="78">
        <f t="shared" si="88"/>
        <v>0</v>
      </c>
      <c r="P357" s="78">
        <f t="shared" si="89"/>
        <v>0.495</v>
      </c>
      <c r="Q357" s="153">
        <f t="shared" si="90"/>
        <v>5.0000000000000044E-3</v>
      </c>
      <c r="R357" s="238"/>
    </row>
    <row r="358" spans="2:18" s="3" customFormat="1" ht="27.95" customHeight="1" thickBot="1">
      <c r="B358" s="237"/>
      <c r="C358" s="189"/>
      <c r="D358" s="46"/>
      <c r="E358" s="43"/>
      <c r="F358" s="48"/>
      <c r="G358" s="195" t="s">
        <v>359</v>
      </c>
      <c r="H358" s="196">
        <v>0.25</v>
      </c>
      <c r="I358" s="51" t="s">
        <v>2780</v>
      </c>
      <c r="J358" s="52" t="s">
        <v>210</v>
      </c>
      <c r="K358" s="51" t="s">
        <v>2791</v>
      </c>
      <c r="L358" s="67" t="s">
        <v>2795</v>
      </c>
      <c r="M358" s="86">
        <f>M357</f>
        <v>2</v>
      </c>
      <c r="N358" s="50">
        <f t="shared" si="87"/>
        <v>0</v>
      </c>
      <c r="O358" s="82">
        <f t="shared" si="88"/>
        <v>0.5</v>
      </c>
      <c r="P358" s="82">
        <f t="shared" si="89"/>
        <v>0</v>
      </c>
      <c r="Q358" s="154">
        <f t="shared" si="90"/>
        <v>0</v>
      </c>
      <c r="R358" s="197"/>
    </row>
    <row r="359" spans="2:18" s="3" customFormat="1" ht="12.75">
      <c r="G359" s="6"/>
      <c r="H359" s="8"/>
      <c r="I359" s="5"/>
      <c r="J359" s="9"/>
      <c r="K359" s="5"/>
      <c r="L359" s="9"/>
      <c r="M359" s="58"/>
      <c r="N359" s="60"/>
      <c r="O359" s="56"/>
      <c r="P359" s="56"/>
      <c r="Q359" s="56"/>
    </row>
    <row r="360" spans="2:18" s="3" customFormat="1" ht="12.75">
      <c r="G360" s="6"/>
      <c r="H360" s="8"/>
      <c r="I360" s="5"/>
      <c r="J360" s="9"/>
      <c r="K360" s="5"/>
      <c r="L360" s="9"/>
      <c r="M360" s="58"/>
      <c r="N360" s="60"/>
      <c r="O360" s="56"/>
      <c r="P360" s="56"/>
      <c r="Q360" s="56"/>
    </row>
    <row r="361" spans="2:18" s="3" customFormat="1" ht="12.75">
      <c r="G361" s="6"/>
      <c r="H361" s="8"/>
      <c r="I361" s="5"/>
      <c r="J361" s="9"/>
      <c r="K361" s="5"/>
      <c r="L361" s="9"/>
      <c r="M361" s="58"/>
      <c r="N361" s="60"/>
      <c r="O361" s="56"/>
      <c r="P361" s="56"/>
      <c r="Q361" s="56"/>
    </row>
    <row r="362" spans="2:18" s="3" customFormat="1" ht="12.75">
      <c r="G362" s="6"/>
      <c r="H362" s="8"/>
      <c r="I362" s="5"/>
      <c r="J362" s="9"/>
      <c r="K362" s="5"/>
      <c r="L362" s="9"/>
      <c r="M362" s="58"/>
      <c r="N362" s="60"/>
      <c r="O362" s="56"/>
      <c r="P362" s="56"/>
      <c r="Q362" s="56"/>
    </row>
    <row r="363" spans="2:18" s="3" customFormat="1" ht="12.75">
      <c r="G363" s="6"/>
      <c r="H363" s="8"/>
      <c r="I363" s="5"/>
      <c r="J363" s="9"/>
      <c r="K363" s="5"/>
      <c r="L363" s="9"/>
      <c r="M363" s="58"/>
      <c r="N363" s="60"/>
      <c r="O363" s="56"/>
      <c r="P363" s="56"/>
      <c r="Q363" s="56"/>
    </row>
    <row r="364" spans="2:18" s="3" customFormat="1" ht="12.75">
      <c r="G364" s="6"/>
      <c r="H364" s="8"/>
      <c r="I364" s="5"/>
      <c r="J364" s="9"/>
      <c r="K364" s="5"/>
      <c r="L364" s="9"/>
      <c r="M364" s="58"/>
      <c r="N364" s="60"/>
      <c r="O364" s="56"/>
      <c r="P364" s="56"/>
      <c r="Q364" s="56"/>
    </row>
    <row r="365" spans="2:18" s="3" customFormat="1" ht="12.75">
      <c r="G365" s="6"/>
      <c r="H365" s="8"/>
      <c r="I365" s="5"/>
      <c r="J365" s="9"/>
      <c r="K365" s="5"/>
      <c r="L365" s="9"/>
      <c r="M365" s="58"/>
      <c r="N365" s="60"/>
      <c r="O365" s="56"/>
      <c r="P365" s="56"/>
      <c r="Q365" s="56"/>
    </row>
    <row r="366" spans="2:18" s="3" customFormat="1" ht="12.75">
      <c r="G366" s="6"/>
      <c r="H366" s="8"/>
      <c r="I366" s="5"/>
      <c r="J366" s="9"/>
      <c r="K366" s="5"/>
      <c r="L366" s="9"/>
      <c r="M366" s="58"/>
      <c r="N366" s="60"/>
      <c r="O366" s="56"/>
      <c r="P366" s="56"/>
      <c r="Q366" s="56"/>
    </row>
    <row r="367" spans="2:18" s="3" customFormat="1" ht="12.75">
      <c r="G367" s="6"/>
      <c r="H367" s="8"/>
      <c r="I367" s="5"/>
      <c r="J367" s="9"/>
      <c r="K367" s="5"/>
      <c r="L367" s="9"/>
      <c r="M367" s="58"/>
      <c r="N367" s="60"/>
      <c r="O367" s="56"/>
      <c r="P367" s="56"/>
      <c r="Q367" s="56"/>
    </row>
    <row r="368" spans="2:18"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I417" s="5"/>
      <c r="J417" s="9"/>
      <c r="K417" s="5"/>
      <c r="L417" s="9"/>
      <c r="M417" s="58"/>
      <c r="N417" s="60"/>
      <c r="O417" s="56"/>
      <c r="P417" s="56"/>
      <c r="Q417" s="56"/>
    </row>
    <row r="418" spans="7:17" s="3" customFormat="1" ht="12.75">
      <c r="G418" s="6"/>
      <c r="I418" s="5"/>
      <c r="J418" s="9"/>
      <c r="K418" s="5"/>
      <c r="L418" s="9"/>
      <c r="M418" s="58"/>
      <c r="N418" s="60"/>
      <c r="O418" s="56"/>
      <c r="P418" s="56"/>
      <c r="Q418" s="56"/>
    </row>
    <row r="419" spans="7:17" s="3" customFormat="1" ht="12.75">
      <c r="G419" s="6"/>
      <c r="I419" s="5"/>
      <c r="J419" s="9"/>
      <c r="K419" s="5"/>
      <c r="L419" s="9"/>
      <c r="M419" s="58"/>
      <c r="N419" s="60"/>
      <c r="O419" s="56"/>
      <c r="P419" s="56"/>
      <c r="Q419" s="56"/>
    </row>
    <row r="420" spans="7:17" s="3" customFormat="1" ht="12.75">
      <c r="G420" s="6"/>
      <c r="I420" s="5"/>
      <c r="J420" s="9"/>
      <c r="K420" s="5"/>
      <c r="L420" s="9"/>
      <c r="M420" s="58"/>
      <c r="N420" s="60"/>
      <c r="O420" s="56"/>
      <c r="P420" s="56"/>
      <c r="Q420" s="56"/>
    </row>
    <row r="421" spans="7:17" s="3" customFormat="1" ht="12.75">
      <c r="G421" s="6"/>
      <c r="I421" s="5"/>
      <c r="J421" s="9"/>
      <c r="K421" s="5"/>
      <c r="L421" s="9"/>
      <c r="M421" s="58"/>
      <c r="N421" s="60"/>
      <c r="O421" s="56"/>
      <c r="P421" s="56"/>
      <c r="Q421" s="56"/>
    </row>
    <row r="422" spans="7:17" s="3" customFormat="1" ht="12.75">
      <c r="G422" s="6"/>
      <c r="I422" s="5"/>
      <c r="J422" s="9"/>
      <c r="K422" s="5"/>
      <c r="L422" s="9"/>
      <c r="M422" s="58"/>
      <c r="N422" s="60"/>
      <c r="O422" s="56"/>
      <c r="P422" s="56"/>
      <c r="Q422" s="56"/>
    </row>
    <row r="423" spans="7:17" s="3" customFormat="1" ht="12.75">
      <c r="G423" s="6"/>
      <c r="I423" s="5"/>
      <c r="J423" s="9"/>
      <c r="K423" s="5"/>
      <c r="L423" s="9"/>
      <c r="M423" s="58"/>
      <c r="N423" s="60"/>
      <c r="O423" s="56"/>
      <c r="P423" s="56"/>
      <c r="Q423" s="56"/>
    </row>
    <row r="424" spans="7:17" s="3" customFormat="1" ht="12.75">
      <c r="G424" s="6"/>
      <c r="I424" s="5"/>
      <c r="J424" s="9"/>
      <c r="K424" s="5"/>
      <c r="L424" s="9"/>
      <c r="M424" s="58"/>
      <c r="N424" s="60"/>
      <c r="O424" s="56"/>
      <c r="P424" s="56"/>
      <c r="Q424" s="56"/>
    </row>
    <row r="425" spans="7:17" s="3" customFormat="1" ht="12.75">
      <c r="G425" s="6"/>
      <c r="I425" s="5"/>
      <c r="J425" s="9"/>
      <c r="K425" s="5"/>
      <c r="L425" s="9"/>
      <c r="M425" s="58"/>
      <c r="N425" s="60"/>
      <c r="O425" s="56"/>
      <c r="P425" s="56"/>
      <c r="Q425" s="56"/>
    </row>
    <row r="426" spans="7:17" s="3" customFormat="1" ht="12.75">
      <c r="G426" s="6"/>
      <c r="I426" s="5"/>
      <c r="J426" s="9"/>
      <c r="K426" s="5"/>
      <c r="L426" s="9"/>
      <c r="M426" s="58"/>
      <c r="N426" s="60"/>
      <c r="O426" s="56"/>
      <c r="P426" s="56"/>
      <c r="Q426" s="56"/>
    </row>
    <row r="427" spans="7:17" s="3" customFormat="1" ht="12.75">
      <c r="G427" s="6"/>
      <c r="I427" s="5"/>
      <c r="J427" s="9"/>
      <c r="K427" s="5"/>
      <c r="L427" s="9"/>
      <c r="M427" s="58"/>
      <c r="N427" s="60"/>
      <c r="O427" s="56"/>
      <c r="P427" s="56"/>
      <c r="Q427" s="56"/>
    </row>
    <row r="428" spans="7:17" s="3" customFormat="1" ht="12.75">
      <c r="G428" s="6"/>
      <c r="I428" s="5"/>
      <c r="J428" s="9"/>
      <c r="K428" s="5"/>
      <c r="L428" s="9"/>
      <c r="M428" s="58"/>
      <c r="N428" s="60"/>
      <c r="O428" s="56"/>
      <c r="P428" s="56"/>
      <c r="Q428" s="56"/>
    </row>
    <row r="429" spans="7:17" s="3" customFormat="1" ht="12.75">
      <c r="G429" s="6"/>
      <c r="I429" s="5"/>
      <c r="J429" s="9"/>
      <c r="K429" s="5"/>
      <c r="L429" s="9"/>
      <c r="M429" s="58"/>
      <c r="N429" s="60"/>
      <c r="O429" s="56"/>
      <c r="P429" s="56"/>
      <c r="Q429" s="56"/>
    </row>
    <row r="430" spans="7:17" s="3" customFormat="1" ht="12.75">
      <c r="G430" s="6"/>
      <c r="I430" s="5"/>
      <c r="J430" s="9"/>
      <c r="K430" s="5"/>
      <c r="L430" s="9"/>
      <c r="M430" s="58"/>
      <c r="N430" s="60"/>
      <c r="O430" s="56"/>
      <c r="P430" s="56"/>
      <c r="Q430" s="56"/>
    </row>
    <row r="431" spans="7:17" s="3" customFormat="1" ht="12.75">
      <c r="G431" s="6"/>
      <c r="I431" s="5"/>
      <c r="J431" s="9"/>
      <c r="K431" s="5"/>
      <c r="L431" s="9"/>
      <c r="M431" s="58"/>
      <c r="N431" s="60"/>
      <c r="O431" s="56"/>
      <c r="P431" s="56"/>
      <c r="Q431" s="56"/>
    </row>
    <row r="432" spans="7:17" s="3" customFormat="1" ht="12.75">
      <c r="G432" s="6"/>
      <c r="I432" s="5"/>
      <c r="J432" s="9"/>
      <c r="K432" s="5"/>
      <c r="L432" s="9"/>
      <c r="M432" s="58"/>
      <c r="N432" s="60"/>
      <c r="O432" s="56"/>
      <c r="P432" s="56"/>
      <c r="Q432" s="56"/>
    </row>
    <row r="433" spans="7:17" s="3" customFormat="1" ht="12.75">
      <c r="G433" s="6"/>
      <c r="I433" s="5"/>
      <c r="J433" s="9"/>
      <c r="K433" s="5"/>
      <c r="L433" s="9"/>
      <c r="M433" s="58"/>
      <c r="N433" s="60"/>
      <c r="O433" s="56"/>
      <c r="P433" s="56"/>
      <c r="Q433" s="56"/>
    </row>
    <row r="434" spans="7:17" s="3" customFormat="1" ht="12.75">
      <c r="G434" s="6"/>
      <c r="I434" s="5"/>
      <c r="J434" s="9"/>
      <c r="K434" s="5"/>
      <c r="L434" s="9"/>
      <c r="M434" s="58"/>
      <c r="N434" s="60"/>
      <c r="O434" s="56"/>
      <c r="P434" s="56"/>
      <c r="Q434" s="56"/>
    </row>
    <row r="435" spans="7:17" s="3" customFormat="1" ht="12.75">
      <c r="G435" s="6"/>
      <c r="I435" s="5"/>
      <c r="J435" s="9"/>
      <c r="K435" s="5"/>
      <c r="L435" s="9"/>
      <c r="M435" s="58"/>
      <c r="N435" s="60"/>
      <c r="O435" s="56"/>
      <c r="P435" s="56"/>
      <c r="Q435" s="56"/>
    </row>
    <row r="436" spans="7:17" s="3" customFormat="1" ht="12.75">
      <c r="G436" s="6"/>
      <c r="I436" s="5"/>
      <c r="J436" s="9"/>
      <c r="K436" s="5"/>
      <c r="L436" s="9"/>
      <c r="M436" s="58"/>
      <c r="N436" s="60"/>
      <c r="O436" s="56"/>
      <c r="P436" s="56"/>
      <c r="Q436" s="56"/>
    </row>
    <row r="437" spans="7:17" s="3" customFormat="1" ht="12.75">
      <c r="G437" s="6"/>
      <c r="I437" s="5"/>
      <c r="J437" s="9"/>
      <c r="K437" s="5"/>
      <c r="L437" s="9"/>
      <c r="M437" s="58"/>
      <c r="N437" s="60"/>
      <c r="O437" s="56"/>
      <c r="P437" s="56"/>
      <c r="Q437" s="56"/>
    </row>
    <row r="438" spans="7:17" s="3" customFormat="1" ht="12.75">
      <c r="G438" s="6"/>
      <c r="I438" s="5"/>
      <c r="J438" s="9"/>
      <c r="K438" s="5"/>
      <c r="L438" s="9"/>
      <c r="M438" s="58"/>
      <c r="N438" s="60"/>
      <c r="O438" s="56"/>
      <c r="P438" s="56"/>
      <c r="Q438" s="56"/>
    </row>
    <row r="439" spans="7:17" s="3" customFormat="1" ht="12.75">
      <c r="G439" s="6"/>
      <c r="I439" s="5"/>
      <c r="J439" s="9"/>
      <c r="K439" s="5"/>
      <c r="L439" s="9"/>
      <c r="M439" s="58"/>
      <c r="N439" s="60"/>
      <c r="O439" s="56"/>
      <c r="P439" s="56"/>
      <c r="Q439" s="56"/>
    </row>
    <row r="440" spans="7:17" s="3" customFormat="1" ht="12.75">
      <c r="G440" s="6"/>
      <c r="I440" s="5"/>
      <c r="J440" s="9"/>
      <c r="K440" s="5"/>
      <c r="L440" s="9"/>
      <c r="M440" s="58"/>
      <c r="N440" s="60"/>
      <c r="O440" s="56"/>
      <c r="P440" s="56"/>
      <c r="Q440" s="56"/>
    </row>
    <row r="441" spans="7:17" s="3" customFormat="1" ht="12.75">
      <c r="G441" s="6"/>
      <c r="I441" s="5"/>
      <c r="J441" s="9"/>
      <c r="K441" s="5"/>
      <c r="L441" s="9"/>
      <c r="M441" s="58"/>
      <c r="N441" s="60"/>
      <c r="O441" s="56"/>
      <c r="P441" s="56"/>
      <c r="Q441" s="56"/>
    </row>
    <row r="442" spans="7:17" s="3" customFormat="1" ht="12.75">
      <c r="G442" s="6"/>
      <c r="I442" s="5"/>
      <c r="J442" s="9"/>
      <c r="K442" s="5"/>
      <c r="L442" s="9"/>
      <c r="M442" s="58"/>
      <c r="N442" s="60"/>
      <c r="O442" s="56"/>
      <c r="P442" s="56"/>
      <c r="Q442" s="56"/>
    </row>
    <row r="443" spans="7:17" s="3" customFormat="1" ht="12.75">
      <c r="G443" s="6"/>
      <c r="I443" s="5"/>
      <c r="J443" s="9"/>
      <c r="K443" s="5"/>
      <c r="L443" s="9"/>
      <c r="M443" s="58"/>
      <c r="N443" s="60"/>
      <c r="O443" s="56"/>
      <c r="P443" s="56"/>
      <c r="Q443" s="56"/>
    </row>
    <row r="444" spans="7:17" s="3" customFormat="1" ht="12.75">
      <c r="G444" s="6"/>
      <c r="I444" s="5"/>
      <c r="J444" s="9"/>
      <c r="K444" s="5"/>
      <c r="L444" s="9"/>
      <c r="M444" s="58"/>
      <c r="N444" s="60"/>
      <c r="O444" s="56"/>
      <c r="P444" s="56"/>
      <c r="Q444" s="56"/>
    </row>
    <row r="445" spans="7:17" s="3" customFormat="1" ht="12.75">
      <c r="G445" s="6"/>
      <c r="I445" s="5"/>
      <c r="J445" s="9"/>
      <c r="K445" s="5"/>
      <c r="L445" s="9"/>
      <c r="M445" s="58"/>
      <c r="N445" s="60"/>
      <c r="O445" s="56"/>
      <c r="P445" s="56"/>
      <c r="Q445" s="56"/>
    </row>
    <row r="446" spans="7:17" s="3" customFormat="1" ht="12.75">
      <c r="G446" s="6"/>
      <c r="I446" s="5"/>
      <c r="J446" s="9"/>
      <c r="K446" s="5"/>
      <c r="L446" s="9"/>
      <c r="M446" s="58"/>
      <c r="N446" s="60"/>
      <c r="O446" s="56"/>
      <c r="P446" s="56"/>
      <c r="Q446" s="56"/>
    </row>
    <row r="447" spans="7:17" s="3" customFormat="1" ht="12.75">
      <c r="G447" s="6"/>
      <c r="I447" s="5"/>
      <c r="J447" s="9"/>
      <c r="K447" s="5"/>
      <c r="L447" s="9"/>
      <c r="M447" s="58"/>
      <c r="N447" s="60"/>
      <c r="O447" s="56"/>
      <c r="P447" s="56"/>
      <c r="Q447" s="56"/>
    </row>
    <row r="448" spans="7:17" s="3" customFormat="1" ht="12.75">
      <c r="G448" s="6"/>
      <c r="I448" s="5"/>
      <c r="J448" s="9"/>
      <c r="K448" s="5"/>
      <c r="L448" s="9"/>
      <c r="M448" s="58"/>
      <c r="N448" s="60"/>
      <c r="O448" s="56"/>
      <c r="P448" s="56"/>
      <c r="Q448" s="56"/>
    </row>
    <row r="449" spans="7:17" s="3" customFormat="1" ht="12.75">
      <c r="G449" s="6"/>
      <c r="I449" s="5"/>
      <c r="J449" s="9"/>
      <c r="K449" s="5"/>
      <c r="L449" s="9"/>
      <c r="M449" s="58"/>
      <c r="N449" s="60"/>
      <c r="O449" s="56"/>
      <c r="P449" s="56"/>
      <c r="Q449" s="56"/>
    </row>
    <row r="450" spans="7:17" s="3" customFormat="1" ht="12.75">
      <c r="G450" s="6"/>
      <c r="I450" s="5"/>
      <c r="J450" s="9"/>
      <c r="K450" s="5"/>
      <c r="L450" s="9"/>
      <c r="M450" s="58"/>
      <c r="N450" s="60"/>
      <c r="O450" s="56"/>
      <c r="P450" s="56"/>
      <c r="Q450" s="56"/>
    </row>
    <row r="451" spans="7:17" s="3" customFormat="1" ht="12.75">
      <c r="G451" s="6"/>
      <c r="I451" s="5"/>
      <c r="J451" s="9"/>
      <c r="K451" s="5"/>
      <c r="L451" s="9"/>
      <c r="M451" s="58"/>
      <c r="N451" s="60"/>
      <c r="O451" s="56"/>
      <c r="P451" s="56"/>
      <c r="Q451" s="56"/>
    </row>
    <row r="452" spans="7:17" s="3" customFormat="1" ht="12.75">
      <c r="G452" s="6"/>
      <c r="I452" s="5"/>
      <c r="J452" s="9"/>
      <c r="K452" s="5"/>
      <c r="L452" s="9"/>
      <c r="M452" s="58"/>
      <c r="N452" s="60"/>
      <c r="O452" s="56"/>
      <c r="P452" s="56"/>
      <c r="Q452" s="56"/>
    </row>
    <row r="453" spans="7:17" s="3" customFormat="1" ht="12.75">
      <c r="G453" s="6"/>
      <c r="I453" s="5"/>
      <c r="J453" s="9"/>
      <c r="K453" s="5"/>
      <c r="L453" s="9"/>
      <c r="M453" s="58"/>
      <c r="N453" s="60"/>
      <c r="O453" s="56"/>
      <c r="P453" s="56"/>
      <c r="Q453" s="56"/>
    </row>
    <row r="454" spans="7:17" s="3" customFormat="1" ht="12.75">
      <c r="G454" s="6"/>
      <c r="I454" s="5"/>
      <c r="J454" s="9"/>
      <c r="K454" s="5"/>
      <c r="L454" s="9"/>
      <c r="M454" s="58"/>
      <c r="N454" s="60"/>
      <c r="O454" s="56"/>
      <c r="P454" s="56"/>
      <c r="Q454" s="56"/>
    </row>
    <row r="455" spans="7:17" s="3" customFormat="1" ht="12.75">
      <c r="G455" s="6"/>
      <c r="I455" s="5"/>
      <c r="J455" s="9"/>
      <c r="K455" s="5"/>
      <c r="L455" s="9"/>
      <c r="M455" s="58"/>
      <c r="N455" s="60"/>
      <c r="O455" s="56"/>
      <c r="P455" s="56"/>
      <c r="Q455" s="56"/>
    </row>
    <row r="456" spans="7:17" s="3" customFormat="1" ht="12.75">
      <c r="G456" s="6"/>
      <c r="I456" s="5"/>
      <c r="J456" s="9"/>
      <c r="K456" s="5"/>
      <c r="L456" s="9"/>
      <c r="M456" s="58"/>
      <c r="N456" s="60"/>
      <c r="O456" s="56"/>
      <c r="P456" s="56"/>
      <c r="Q456" s="56"/>
    </row>
    <row r="457" spans="7:17" s="3" customFormat="1" ht="12.75">
      <c r="G457" s="6"/>
      <c r="I457" s="5"/>
      <c r="J457" s="9"/>
      <c r="K457" s="5"/>
      <c r="L457" s="9"/>
      <c r="M457" s="58"/>
      <c r="N457" s="60"/>
      <c r="O457" s="56"/>
      <c r="P457" s="56"/>
      <c r="Q457" s="56"/>
    </row>
    <row r="458" spans="7:17" s="3" customFormat="1" ht="12.75">
      <c r="G458" s="6"/>
      <c r="I458" s="5"/>
      <c r="J458" s="9"/>
      <c r="K458" s="5"/>
      <c r="L458" s="9"/>
      <c r="M458" s="58"/>
      <c r="N458" s="60"/>
      <c r="O458" s="56"/>
      <c r="P458" s="56"/>
      <c r="Q458" s="56"/>
    </row>
    <row r="459" spans="7:17" s="3" customFormat="1" ht="12.75">
      <c r="G459" s="6"/>
      <c r="I459" s="5"/>
      <c r="J459" s="9"/>
      <c r="K459" s="5"/>
      <c r="L459" s="9"/>
      <c r="M459" s="58"/>
      <c r="N459" s="60"/>
      <c r="O459" s="56"/>
      <c r="P459" s="56"/>
      <c r="Q459" s="56"/>
    </row>
    <row r="460" spans="7:17" s="3" customFormat="1" ht="12.75">
      <c r="G460" s="6"/>
      <c r="I460" s="5"/>
      <c r="J460" s="9"/>
      <c r="K460" s="5"/>
      <c r="L460" s="9"/>
      <c r="M460" s="58"/>
      <c r="N460" s="60"/>
      <c r="O460" s="56"/>
      <c r="P460" s="56"/>
      <c r="Q460" s="56"/>
    </row>
    <row r="461" spans="7:17" s="3" customFormat="1" ht="12.75">
      <c r="G461" s="6"/>
      <c r="I461" s="5"/>
      <c r="J461" s="9"/>
      <c r="K461" s="5"/>
      <c r="L461" s="9"/>
      <c r="M461" s="58"/>
      <c r="N461" s="60"/>
      <c r="O461" s="56"/>
      <c r="P461" s="56"/>
      <c r="Q461" s="56"/>
    </row>
    <row r="462" spans="7:17" s="3" customFormat="1" ht="12.75">
      <c r="G462" s="6"/>
      <c r="I462" s="5"/>
      <c r="J462" s="9"/>
      <c r="K462" s="5"/>
      <c r="L462" s="9"/>
      <c r="M462" s="58"/>
      <c r="N462" s="60"/>
      <c r="O462" s="56"/>
      <c r="P462" s="56"/>
      <c r="Q462" s="56"/>
    </row>
    <row r="463" spans="7:17" s="3" customFormat="1" ht="12.75">
      <c r="G463" s="6"/>
      <c r="I463" s="5"/>
      <c r="J463" s="9"/>
      <c r="K463" s="5"/>
      <c r="L463" s="9"/>
      <c r="M463" s="58"/>
      <c r="N463" s="60"/>
      <c r="O463" s="56"/>
      <c r="P463" s="56"/>
      <c r="Q463" s="56"/>
    </row>
    <row r="464" spans="7:17" s="3" customFormat="1" ht="12.75">
      <c r="G464" s="6"/>
      <c r="I464" s="5"/>
      <c r="J464" s="9"/>
      <c r="K464" s="5"/>
      <c r="L464" s="9"/>
      <c r="M464" s="58"/>
      <c r="N464" s="60"/>
      <c r="O464" s="56"/>
      <c r="P464" s="56"/>
      <c r="Q464" s="56"/>
    </row>
    <row r="465" spans="7:17" s="3" customFormat="1" ht="12.75">
      <c r="G465" s="6"/>
      <c r="I465" s="5"/>
      <c r="J465" s="9"/>
      <c r="K465" s="5"/>
      <c r="L465" s="9"/>
      <c r="M465" s="58"/>
      <c r="N465" s="60"/>
      <c r="O465" s="56"/>
      <c r="P465" s="56"/>
      <c r="Q465" s="56"/>
    </row>
    <row r="466" spans="7:17" s="3" customFormat="1" ht="12.75">
      <c r="G466" s="6"/>
      <c r="I466" s="5"/>
      <c r="J466" s="9"/>
      <c r="K466" s="5"/>
      <c r="L466" s="9"/>
      <c r="M466" s="58"/>
      <c r="N466" s="60"/>
      <c r="O466" s="56"/>
      <c r="P466" s="56"/>
      <c r="Q466" s="56"/>
    </row>
    <row r="467" spans="7:17" s="3" customFormat="1" ht="12.75">
      <c r="G467" s="6"/>
      <c r="I467" s="5"/>
      <c r="J467" s="9"/>
      <c r="K467" s="5"/>
      <c r="L467" s="9"/>
      <c r="M467" s="58"/>
      <c r="N467" s="60"/>
      <c r="O467" s="56"/>
      <c r="P467" s="56"/>
      <c r="Q467" s="56"/>
    </row>
    <row r="468" spans="7:17" s="3" customFormat="1" ht="12.75">
      <c r="G468" s="6"/>
      <c r="I468" s="5"/>
      <c r="J468" s="9"/>
      <c r="K468" s="5"/>
      <c r="L468" s="9"/>
      <c r="M468" s="58"/>
      <c r="N468" s="60"/>
      <c r="O468" s="56"/>
      <c r="P468" s="56"/>
      <c r="Q468" s="56"/>
    </row>
    <row r="469" spans="7:17" s="3" customFormat="1" ht="12.75">
      <c r="G469" s="6"/>
      <c r="I469" s="5"/>
      <c r="J469" s="9"/>
      <c r="K469" s="5"/>
      <c r="L469" s="9"/>
      <c r="M469" s="58"/>
      <c r="N469" s="60"/>
      <c r="O469" s="56"/>
      <c r="P469" s="56"/>
      <c r="Q469" s="56"/>
    </row>
    <row r="470" spans="7:17" s="3" customFormat="1" ht="12.75">
      <c r="G470" s="6"/>
      <c r="I470" s="5"/>
      <c r="J470" s="9"/>
      <c r="K470" s="5"/>
      <c r="L470" s="9"/>
      <c r="M470" s="58"/>
      <c r="N470" s="60"/>
      <c r="O470" s="56"/>
      <c r="P470" s="56"/>
      <c r="Q470" s="56"/>
    </row>
    <row r="471" spans="7:17" s="3" customFormat="1" ht="12.75">
      <c r="G471" s="6"/>
      <c r="I471" s="5"/>
      <c r="J471" s="9"/>
      <c r="K471" s="5"/>
      <c r="L471" s="9"/>
      <c r="M471" s="58"/>
      <c r="N471" s="60"/>
      <c r="O471" s="56"/>
      <c r="P471" s="56"/>
      <c r="Q471" s="56"/>
    </row>
    <row r="472" spans="7:17" s="3" customFormat="1" ht="12.75">
      <c r="G472" s="6"/>
      <c r="I472" s="5"/>
      <c r="J472" s="9"/>
      <c r="K472" s="5"/>
      <c r="L472" s="9"/>
      <c r="M472" s="58"/>
      <c r="N472" s="60"/>
      <c r="O472" s="56"/>
      <c r="P472" s="56"/>
      <c r="Q472" s="56"/>
    </row>
    <row r="473" spans="7:17" s="3" customFormat="1" ht="12.75">
      <c r="G473" s="6"/>
      <c r="I473" s="5"/>
      <c r="J473" s="9"/>
      <c r="K473" s="5"/>
      <c r="L473" s="9"/>
      <c r="M473" s="58"/>
      <c r="N473" s="60"/>
      <c r="O473" s="56"/>
      <c r="P473" s="56"/>
      <c r="Q473" s="56"/>
    </row>
    <row r="474" spans="7:17" s="3" customFormat="1" ht="12.75">
      <c r="G474" s="6"/>
      <c r="I474" s="5"/>
      <c r="J474" s="9"/>
      <c r="K474" s="5"/>
      <c r="L474" s="9"/>
      <c r="M474" s="58"/>
      <c r="N474" s="60"/>
      <c r="O474" s="56"/>
      <c r="P474" s="56"/>
      <c r="Q474" s="56"/>
    </row>
    <row r="475" spans="7:17" s="3" customFormat="1" ht="12.75">
      <c r="G475" s="6"/>
      <c r="I475" s="5"/>
      <c r="J475" s="9"/>
      <c r="K475" s="5"/>
      <c r="L475" s="9"/>
      <c r="M475" s="58"/>
      <c r="N475" s="60"/>
      <c r="O475" s="56"/>
      <c r="P475" s="56"/>
      <c r="Q475" s="56"/>
    </row>
    <row r="476" spans="7:17" s="3" customFormat="1" ht="12.75">
      <c r="G476" s="6"/>
      <c r="I476" s="5"/>
      <c r="J476" s="9"/>
      <c r="K476" s="5"/>
      <c r="L476" s="9"/>
      <c r="M476" s="58"/>
      <c r="N476" s="60"/>
      <c r="O476" s="56"/>
      <c r="P476" s="56"/>
      <c r="Q476" s="56"/>
    </row>
    <row r="477" spans="7:17" s="3" customFormat="1" ht="12.75">
      <c r="G477" s="6"/>
      <c r="I477" s="5"/>
      <c r="J477" s="9"/>
      <c r="K477" s="5"/>
      <c r="L477" s="9"/>
      <c r="M477" s="58"/>
      <c r="N477" s="60"/>
      <c r="O477" s="56"/>
      <c r="P477" s="56"/>
      <c r="Q477" s="56"/>
    </row>
    <row r="478" spans="7:17" s="3" customFormat="1" ht="12.75">
      <c r="G478" s="6"/>
      <c r="I478" s="5"/>
      <c r="J478" s="9"/>
      <c r="K478" s="5"/>
      <c r="L478" s="9"/>
      <c r="M478" s="58"/>
      <c r="N478" s="60"/>
      <c r="O478" s="56"/>
      <c r="P478" s="56"/>
      <c r="Q478" s="56"/>
    </row>
    <row r="479" spans="7:17" s="3" customFormat="1" ht="12.75">
      <c r="G479" s="6"/>
      <c r="I479" s="5"/>
      <c r="J479" s="9"/>
      <c r="K479" s="5"/>
      <c r="L479" s="9"/>
      <c r="M479" s="58"/>
      <c r="N479" s="60"/>
      <c r="O479" s="56"/>
      <c r="P479" s="56"/>
      <c r="Q479" s="56"/>
    </row>
    <row r="480" spans="7:17" s="3" customFormat="1" ht="12.75">
      <c r="G480" s="6"/>
      <c r="I480" s="5"/>
      <c r="J480" s="9"/>
      <c r="K480" s="5"/>
      <c r="L480" s="9"/>
      <c r="M480" s="58"/>
      <c r="N480" s="60"/>
      <c r="O480" s="56"/>
      <c r="P480" s="56"/>
      <c r="Q480" s="56"/>
    </row>
    <row r="481" spans="7:17" s="3" customFormat="1" ht="12.75">
      <c r="G481" s="6"/>
      <c r="I481" s="5"/>
      <c r="J481" s="9"/>
      <c r="K481" s="5"/>
      <c r="L481" s="9"/>
      <c r="M481" s="58"/>
      <c r="N481" s="60"/>
      <c r="O481" s="56"/>
      <c r="P481" s="56"/>
      <c r="Q481" s="56"/>
    </row>
    <row r="482" spans="7:17" s="3" customFormat="1" ht="12.75">
      <c r="G482" s="6"/>
      <c r="I482" s="5"/>
      <c r="J482" s="9"/>
      <c r="K482" s="5"/>
      <c r="L482" s="9"/>
      <c r="M482" s="58"/>
      <c r="N482" s="60"/>
      <c r="O482" s="56"/>
      <c r="P482" s="56"/>
      <c r="Q482" s="56"/>
    </row>
    <row r="483" spans="7:17" s="3" customFormat="1" ht="12.75">
      <c r="G483" s="6"/>
      <c r="I483" s="5"/>
      <c r="J483" s="9"/>
      <c r="K483" s="5"/>
      <c r="L483" s="9"/>
      <c r="M483" s="58"/>
      <c r="N483" s="60"/>
      <c r="O483" s="56"/>
      <c r="P483" s="56"/>
      <c r="Q483" s="56"/>
    </row>
    <row r="484" spans="7:17" s="3" customFormat="1" ht="12.75">
      <c r="G484" s="6"/>
      <c r="I484" s="5"/>
      <c r="J484" s="9"/>
      <c r="K484" s="5"/>
      <c r="L484" s="9"/>
      <c r="M484" s="58"/>
      <c r="N484" s="60"/>
      <c r="O484" s="56"/>
      <c r="P484" s="56"/>
      <c r="Q484" s="56"/>
    </row>
    <row r="485" spans="7:17" s="3" customFormat="1" ht="12.75">
      <c r="G485" s="6"/>
      <c r="I485" s="5"/>
      <c r="J485" s="9"/>
      <c r="K485" s="5"/>
      <c r="L485" s="9"/>
      <c r="M485" s="58"/>
      <c r="N485" s="60"/>
      <c r="O485" s="56"/>
      <c r="P485" s="56"/>
      <c r="Q485" s="56"/>
    </row>
    <row r="486" spans="7:17" s="3" customFormat="1" ht="12.75">
      <c r="G486" s="6"/>
      <c r="I486" s="5"/>
      <c r="J486" s="9"/>
      <c r="K486" s="5"/>
      <c r="L486" s="9"/>
      <c r="M486" s="58"/>
      <c r="N486" s="60"/>
      <c r="O486" s="56"/>
      <c r="P486" s="56"/>
      <c r="Q486" s="56"/>
    </row>
    <row r="487" spans="7:17" s="3" customFormat="1" ht="12.75">
      <c r="G487" s="6"/>
      <c r="I487" s="5"/>
      <c r="J487" s="9"/>
      <c r="K487" s="5"/>
      <c r="L487" s="9"/>
      <c r="M487" s="58"/>
      <c r="N487" s="60"/>
      <c r="O487" s="56"/>
      <c r="P487" s="56"/>
      <c r="Q487" s="56"/>
    </row>
    <row r="488" spans="7:17" s="3" customFormat="1" ht="12.75">
      <c r="G488" s="6"/>
      <c r="I488" s="5"/>
      <c r="J488" s="9"/>
      <c r="K488" s="5"/>
      <c r="L488" s="9"/>
      <c r="M488" s="58"/>
      <c r="N488" s="60"/>
      <c r="O488" s="56"/>
      <c r="P488" s="56"/>
      <c r="Q488" s="56"/>
    </row>
    <row r="489" spans="7:17" s="3" customFormat="1" ht="12.75">
      <c r="G489" s="6"/>
      <c r="I489" s="5"/>
      <c r="J489" s="9"/>
      <c r="K489" s="5"/>
      <c r="L489" s="9"/>
      <c r="M489" s="58"/>
      <c r="N489" s="60"/>
      <c r="O489" s="56"/>
      <c r="P489" s="56"/>
      <c r="Q489" s="56"/>
    </row>
    <row r="490" spans="7:17" s="3" customFormat="1" ht="12.75">
      <c r="G490" s="6"/>
      <c r="I490" s="5"/>
      <c r="J490" s="9"/>
      <c r="K490" s="5"/>
      <c r="L490" s="9"/>
      <c r="M490" s="58"/>
      <c r="N490" s="60"/>
      <c r="O490" s="56"/>
      <c r="P490" s="56"/>
      <c r="Q490" s="56"/>
    </row>
    <row r="491" spans="7:17" s="3" customFormat="1" ht="12.75">
      <c r="G491" s="6"/>
      <c r="I491" s="5"/>
      <c r="J491" s="9"/>
      <c r="K491" s="5"/>
      <c r="L491" s="9"/>
      <c r="M491" s="58"/>
      <c r="N491" s="60"/>
      <c r="O491" s="56"/>
      <c r="P491" s="56"/>
      <c r="Q491" s="56"/>
    </row>
    <row r="492" spans="7:17" s="3" customFormat="1" ht="12.75">
      <c r="G492" s="6"/>
      <c r="I492" s="5"/>
      <c r="J492" s="9"/>
      <c r="K492" s="5"/>
      <c r="L492" s="9"/>
      <c r="M492" s="58"/>
      <c r="N492" s="60"/>
      <c r="O492" s="56"/>
      <c r="P492" s="56"/>
      <c r="Q492" s="56"/>
    </row>
    <row r="493" spans="7:17">
      <c r="G493" s="7"/>
    </row>
    <row r="494" spans="7:17">
      <c r="G494" s="7"/>
    </row>
    <row r="495" spans="7:17">
      <c r="G495" s="7"/>
    </row>
    <row r="496" spans="7:17">
      <c r="G496" s="7"/>
    </row>
    <row r="497" spans="7:7">
      <c r="G497" s="7"/>
    </row>
    <row r="498" spans="7:7">
      <c r="G498" s="7"/>
    </row>
    <row r="499" spans="7:7">
      <c r="G499" s="7"/>
    </row>
    <row r="500" spans="7:7">
      <c r="G500" s="7"/>
    </row>
    <row r="501" spans="7:7">
      <c r="G501" s="7"/>
    </row>
    <row r="502" spans="7:7">
      <c r="G502" s="7"/>
    </row>
    <row r="503" spans="7:7">
      <c r="G503" s="7"/>
    </row>
    <row r="504" spans="7:7">
      <c r="G504" s="7"/>
    </row>
    <row r="505" spans="7:7">
      <c r="G505" s="7"/>
    </row>
    <row r="506" spans="7:7">
      <c r="G506" s="7"/>
    </row>
    <row r="507" spans="7:7">
      <c r="G507" s="7"/>
    </row>
    <row r="508" spans="7:7">
      <c r="G508" s="7"/>
    </row>
    <row r="509" spans="7:7">
      <c r="G509" s="7"/>
    </row>
    <row r="510" spans="7:7">
      <c r="G510" s="7"/>
    </row>
    <row r="511" spans="7:7">
      <c r="G511" s="7"/>
    </row>
    <row r="512" spans="7:7">
      <c r="G512" s="7"/>
    </row>
    <row r="513" spans="7:7">
      <c r="G513" s="7"/>
    </row>
    <row r="514" spans="7:7">
      <c r="G514" s="7"/>
    </row>
    <row r="515" spans="7:7">
      <c r="G515" s="7"/>
    </row>
    <row r="516" spans="7:7">
      <c r="G516" s="7"/>
    </row>
    <row r="517" spans="7:7">
      <c r="G517" s="7"/>
    </row>
    <row r="518" spans="7:7">
      <c r="G518" s="7"/>
    </row>
    <row r="519" spans="7:7">
      <c r="G519" s="7"/>
    </row>
    <row r="520" spans="7:7">
      <c r="G520" s="7"/>
    </row>
    <row r="521" spans="7:7">
      <c r="G521" s="7"/>
    </row>
    <row r="522" spans="7:7">
      <c r="G522" s="7"/>
    </row>
    <row r="523" spans="7:7">
      <c r="G523" s="7"/>
    </row>
    <row r="524" spans="7:7">
      <c r="G524" s="7"/>
    </row>
    <row r="525" spans="7:7">
      <c r="G525" s="7"/>
    </row>
    <row r="526" spans="7:7">
      <c r="G526" s="7"/>
    </row>
    <row r="527" spans="7:7">
      <c r="G527" s="7"/>
    </row>
    <row r="528" spans="7:7">
      <c r="G528" s="7"/>
    </row>
    <row r="529" spans="7:7">
      <c r="G529" s="7"/>
    </row>
    <row r="530" spans="7:7">
      <c r="G530" s="7"/>
    </row>
    <row r="531" spans="7:7">
      <c r="G531" s="7"/>
    </row>
    <row r="532" spans="7:7">
      <c r="G532" s="7"/>
    </row>
    <row r="533" spans="7:7">
      <c r="G533" s="7"/>
    </row>
    <row r="534" spans="7:7">
      <c r="G534" s="7"/>
    </row>
    <row r="535" spans="7:7">
      <c r="G535" s="7"/>
    </row>
    <row r="536" spans="7:7">
      <c r="G536" s="7"/>
    </row>
    <row r="537" spans="7:7">
      <c r="G537" s="7"/>
    </row>
    <row r="538" spans="7:7">
      <c r="G538" s="7"/>
    </row>
    <row r="539" spans="7:7">
      <c r="G539" s="7"/>
    </row>
    <row r="540" spans="7:7">
      <c r="G540" s="7"/>
    </row>
    <row r="541" spans="7:7">
      <c r="G541" s="7"/>
    </row>
    <row r="542" spans="7:7">
      <c r="G542" s="7"/>
    </row>
    <row r="543" spans="7:7">
      <c r="G543" s="7"/>
    </row>
    <row r="544" spans="7:7">
      <c r="G544" s="7"/>
    </row>
    <row r="545" spans="7:7">
      <c r="G545" s="7"/>
    </row>
    <row r="546" spans="7:7">
      <c r="G546" s="7"/>
    </row>
    <row r="547" spans="7:7">
      <c r="G547" s="7"/>
    </row>
    <row r="548" spans="7:7">
      <c r="G548" s="7"/>
    </row>
    <row r="549" spans="7:7">
      <c r="G549" s="7"/>
    </row>
    <row r="550" spans="7:7">
      <c r="G550" s="7"/>
    </row>
    <row r="551" spans="7:7">
      <c r="G551" s="7"/>
    </row>
    <row r="552" spans="7:7">
      <c r="G552" s="7"/>
    </row>
    <row r="553" spans="7:7">
      <c r="G553" s="7"/>
    </row>
    <row r="554" spans="7:7">
      <c r="G554" s="7"/>
    </row>
    <row r="555" spans="7:7">
      <c r="G555" s="7"/>
    </row>
    <row r="556" spans="7:7">
      <c r="G556" s="7"/>
    </row>
    <row r="557" spans="7:7">
      <c r="G557" s="7"/>
    </row>
    <row r="558" spans="7:7">
      <c r="G558" s="7"/>
    </row>
    <row r="559" spans="7:7">
      <c r="G559" s="7"/>
    </row>
    <row r="560" spans="7:7">
      <c r="G560" s="7"/>
    </row>
    <row r="561" spans="7:7">
      <c r="G561" s="7"/>
    </row>
    <row r="562" spans="7:7">
      <c r="G562" s="7"/>
    </row>
    <row r="563" spans="7:7">
      <c r="G563" s="7"/>
    </row>
    <row r="564" spans="7:7">
      <c r="G564" s="7"/>
    </row>
    <row r="565" spans="7:7">
      <c r="G565" s="7"/>
    </row>
    <row r="566" spans="7:7">
      <c r="G566" s="7"/>
    </row>
    <row r="567" spans="7:7">
      <c r="G567" s="7"/>
    </row>
    <row r="568" spans="7:7">
      <c r="G568" s="7"/>
    </row>
    <row r="569" spans="7:7">
      <c r="G569" s="7"/>
    </row>
    <row r="570" spans="7:7">
      <c r="G570" s="7"/>
    </row>
    <row r="571" spans="7:7">
      <c r="G571" s="7"/>
    </row>
    <row r="572" spans="7:7">
      <c r="G572" s="7"/>
    </row>
    <row r="573" spans="7:7">
      <c r="G573" s="7"/>
    </row>
    <row r="574" spans="7:7">
      <c r="G574" s="7"/>
    </row>
    <row r="575" spans="7:7">
      <c r="G575" s="7"/>
    </row>
    <row r="576" spans="7:7">
      <c r="G576" s="7"/>
    </row>
    <row r="577" spans="7:7">
      <c r="G577" s="7"/>
    </row>
    <row r="578" spans="7:7">
      <c r="G578" s="7"/>
    </row>
    <row r="579" spans="7:7">
      <c r="G579" s="7"/>
    </row>
    <row r="580" spans="7:7">
      <c r="G580" s="7"/>
    </row>
    <row r="581" spans="7:7">
      <c r="G581" s="7"/>
    </row>
    <row r="582" spans="7:7">
      <c r="G582" s="7"/>
    </row>
    <row r="583" spans="7:7">
      <c r="G583" s="7"/>
    </row>
    <row r="584" spans="7:7">
      <c r="G584" s="7"/>
    </row>
    <row r="585" spans="7:7">
      <c r="G585" s="7"/>
    </row>
    <row r="586" spans="7:7">
      <c r="G586" s="7"/>
    </row>
    <row r="587" spans="7:7">
      <c r="G587" s="7"/>
    </row>
    <row r="588" spans="7:7">
      <c r="G588" s="7"/>
    </row>
    <row r="589" spans="7:7">
      <c r="G589" s="7"/>
    </row>
    <row r="590" spans="7:7">
      <c r="G590" s="7"/>
    </row>
    <row r="591" spans="7:7">
      <c r="G591" s="7"/>
    </row>
    <row r="592" spans="7:7">
      <c r="G592" s="7"/>
    </row>
    <row r="593" spans="7:7">
      <c r="G593" s="7"/>
    </row>
    <row r="594" spans="7:7">
      <c r="G594" s="7"/>
    </row>
    <row r="595" spans="7:7">
      <c r="G595" s="7"/>
    </row>
    <row r="596" spans="7:7">
      <c r="G596" s="7"/>
    </row>
    <row r="597" spans="7:7">
      <c r="G597" s="7"/>
    </row>
    <row r="598" spans="7:7">
      <c r="G598" s="7"/>
    </row>
    <row r="599" spans="7:7">
      <c r="G599" s="7"/>
    </row>
    <row r="600" spans="7:7">
      <c r="G600" s="7"/>
    </row>
    <row r="601" spans="7:7">
      <c r="G601" s="7"/>
    </row>
    <row r="602" spans="7:7">
      <c r="G602" s="7"/>
    </row>
    <row r="603" spans="7:7">
      <c r="G603" s="7"/>
    </row>
    <row r="604" spans="7:7">
      <c r="G604" s="7"/>
    </row>
    <row r="605" spans="7:7">
      <c r="G605" s="7"/>
    </row>
    <row r="606" spans="7:7">
      <c r="G606" s="7"/>
    </row>
    <row r="607" spans="7:7">
      <c r="G607" s="7"/>
    </row>
    <row r="608" spans="7:7">
      <c r="G608" s="7"/>
    </row>
    <row r="609" spans="7:7">
      <c r="G609" s="7"/>
    </row>
    <row r="610" spans="7:7">
      <c r="G610" s="7"/>
    </row>
    <row r="611" spans="7:7">
      <c r="G611" s="7"/>
    </row>
    <row r="612" spans="7:7">
      <c r="G612" s="7"/>
    </row>
    <row r="613" spans="7:7">
      <c r="G613" s="7"/>
    </row>
    <row r="614" spans="7:7">
      <c r="G614" s="7"/>
    </row>
    <row r="615" spans="7:7">
      <c r="G615" s="7"/>
    </row>
    <row r="616" spans="7:7">
      <c r="G616" s="7"/>
    </row>
    <row r="617" spans="7:7">
      <c r="G617" s="7"/>
    </row>
    <row r="618" spans="7:7">
      <c r="G618" s="7"/>
    </row>
    <row r="619" spans="7:7">
      <c r="G619" s="7"/>
    </row>
    <row r="620" spans="7:7">
      <c r="G620" s="7"/>
    </row>
    <row r="621" spans="7:7">
      <c r="G621" s="7"/>
    </row>
    <row r="622" spans="7:7">
      <c r="G622" s="7"/>
    </row>
    <row r="623" spans="7:7">
      <c r="G623" s="7"/>
    </row>
    <row r="624" spans="7:7">
      <c r="G624" s="7"/>
    </row>
    <row r="625" spans="7:7">
      <c r="G625" s="7"/>
    </row>
    <row r="626" spans="7:7">
      <c r="G626" s="7"/>
    </row>
    <row r="627" spans="7:7">
      <c r="G627" s="7"/>
    </row>
    <row r="628" spans="7:7">
      <c r="G628" s="7"/>
    </row>
    <row r="629" spans="7:7">
      <c r="G629" s="7"/>
    </row>
    <row r="630" spans="7:7">
      <c r="G630" s="7"/>
    </row>
    <row r="631" spans="7:7">
      <c r="G631" s="7"/>
    </row>
    <row r="632" spans="7:7">
      <c r="G632" s="7"/>
    </row>
    <row r="633" spans="7:7">
      <c r="G633" s="7"/>
    </row>
    <row r="634" spans="7:7">
      <c r="G634" s="7"/>
    </row>
    <row r="635" spans="7:7">
      <c r="G635" s="7"/>
    </row>
    <row r="636" spans="7:7">
      <c r="G636" s="7"/>
    </row>
    <row r="637" spans="7:7">
      <c r="G637" s="7"/>
    </row>
    <row r="638" spans="7:7">
      <c r="G638" s="7"/>
    </row>
    <row r="639" spans="7:7">
      <c r="G639" s="7"/>
    </row>
    <row r="640" spans="7:7">
      <c r="G640" s="7"/>
    </row>
    <row r="641" spans="7:7">
      <c r="G641" s="7"/>
    </row>
    <row r="642" spans="7:7">
      <c r="G642" s="7"/>
    </row>
    <row r="643" spans="7:7">
      <c r="G643" s="7"/>
    </row>
    <row r="644" spans="7:7">
      <c r="G644" s="7"/>
    </row>
    <row r="645" spans="7:7">
      <c r="G645" s="7"/>
    </row>
    <row r="646" spans="7:7">
      <c r="G646" s="7"/>
    </row>
    <row r="647" spans="7:7">
      <c r="G647" s="7"/>
    </row>
    <row r="648" spans="7:7">
      <c r="G648" s="7"/>
    </row>
    <row r="649" spans="7:7">
      <c r="G649" s="7"/>
    </row>
    <row r="650" spans="7:7">
      <c r="G650" s="7"/>
    </row>
    <row r="651" spans="7:7">
      <c r="G651" s="7"/>
    </row>
    <row r="652" spans="7:7">
      <c r="G652" s="7"/>
    </row>
    <row r="653" spans="7:7">
      <c r="G653" s="7"/>
    </row>
    <row r="654" spans="7:7">
      <c r="G654" s="7"/>
    </row>
    <row r="655" spans="7:7">
      <c r="G655" s="7"/>
    </row>
    <row r="656" spans="7:7">
      <c r="G656" s="7"/>
    </row>
    <row r="657" spans="7:7">
      <c r="G657" s="7"/>
    </row>
    <row r="658" spans="7:7">
      <c r="G658" s="7"/>
    </row>
    <row r="659" spans="7:7">
      <c r="G659" s="7"/>
    </row>
    <row r="660" spans="7:7">
      <c r="G660" s="7"/>
    </row>
    <row r="661" spans="7:7">
      <c r="G661" s="7"/>
    </row>
    <row r="662" spans="7:7">
      <c r="G662" s="7"/>
    </row>
    <row r="663" spans="7:7">
      <c r="G663" s="7"/>
    </row>
    <row r="664" spans="7:7">
      <c r="G664" s="7"/>
    </row>
    <row r="665" spans="7:7">
      <c r="G665" s="7"/>
    </row>
    <row r="666" spans="7:7">
      <c r="G666" s="7"/>
    </row>
    <row r="667" spans="7:7">
      <c r="G667" s="7"/>
    </row>
    <row r="668" spans="7:7">
      <c r="G668" s="7"/>
    </row>
    <row r="669" spans="7:7">
      <c r="G669" s="7"/>
    </row>
    <row r="670" spans="7:7">
      <c r="G670" s="7"/>
    </row>
    <row r="671" spans="7:7">
      <c r="G671" s="7"/>
    </row>
    <row r="672" spans="7:7">
      <c r="G672" s="7"/>
    </row>
    <row r="673" spans="7:7">
      <c r="G673" s="7"/>
    </row>
    <row r="674" spans="7:7">
      <c r="G674" s="7"/>
    </row>
    <row r="675" spans="7:7">
      <c r="G675" s="7"/>
    </row>
    <row r="676" spans="7:7">
      <c r="G676" s="7"/>
    </row>
    <row r="677" spans="7:7">
      <c r="G677" s="7"/>
    </row>
    <row r="678" spans="7:7">
      <c r="G678" s="7"/>
    </row>
    <row r="679" spans="7:7">
      <c r="G679" s="7"/>
    </row>
    <row r="680" spans="7:7">
      <c r="G680" s="7"/>
    </row>
    <row r="681" spans="7:7">
      <c r="G681" s="7"/>
    </row>
    <row r="682" spans="7:7">
      <c r="G682" s="7"/>
    </row>
    <row r="683" spans="7:7">
      <c r="G683" s="7"/>
    </row>
    <row r="684" spans="7:7">
      <c r="G684" s="7"/>
    </row>
    <row r="685" spans="7:7">
      <c r="G685" s="7"/>
    </row>
    <row r="686" spans="7:7">
      <c r="G686" s="7"/>
    </row>
    <row r="687" spans="7:7">
      <c r="G687" s="7"/>
    </row>
    <row r="688" spans="7:7">
      <c r="G688" s="7"/>
    </row>
    <row r="689" spans="7:7">
      <c r="G689" s="7"/>
    </row>
    <row r="690" spans="7:7">
      <c r="G690" s="7"/>
    </row>
    <row r="691" spans="7:7">
      <c r="G691" s="7"/>
    </row>
    <row r="692" spans="7:7">
      <c r="G692" s="7"/>
    </row>
    <row r="693" spans="7:7">
      <c r="G693" s="7"/>
    </row>
    <row r="694" spans="7:7">
      <c r="G694" s="7"/>
    </row>
    <row r="695" spans="7:7">
      <c r="G695" s="7"/>
    </row>
    <row r="696" spans="7:7">
      <c r="G696" s="7"/>
    </row>
    <row r="697" spans="7:7">
      <c r="G697" s="7"/>
    </row>
    <row r="698" spans="7:7">
      <c r="G698" s="7"/>
    </row>
    <row r="699" spans="7:7">
      <c r="G699" s="7"/>
    </row>
    <row r="700" spans="7:7">
      <c r="G700" s="7"/>
    </row>
    <row r="701" spans="7:7">
      <c r="G701" s="7"/>
    </row>
    <row r="702" spans="7:7">
      <c r="G702" s="7"/>
    </row>
    <row r="703" spans="7:7">
      <c r="G703" s="7"/>
    </row>
    <row r="704" spans="7:7">
      <c r="G704" s="7"/>
    </row>
    <row r="705" spans="7:7">
      <c r="G705" s="7"/>
    </row>
    <row r="706" spans="7:7">
      <c r="G706" s="7"/>
    </row>
    <row r="707" spans="7:7">
      <c r="G707" s="7"/>
    </row>
    <row r="708" spans="7:7">
      <c r="G708" s="7"/>
    </row>
    <row r="709" spans="7:7">
      <c r="G709" s="7"/>
    </row>
    <row r="710" spans="7:7">
      <c r="G710" s="7"/>
    </row>
    <row r="711" spans="7:7">
      <c r="G711" s="7"/>
    </row>
    <row r="712" spans="7:7">
      <c r="G712" s="7"/>
    </row>
    <row r="713" spans="7:7">
      <c r="G713" s="7"/>
    </row>
    <row r="714" spans="7:7">
      <c r="G714" s="7"/>
    </row>
    <row r="715" spans="7:7">
      <c r="G715" s="7"/>
    </row>
    <row r="716" spans="7:7">
      <c r="G716" s="7"/>
    </row>
    <row r="717" spans="7:7">
      <c r="G717" s="7"/>
    </row>
    <row r="718" spans="7:7">
      <c r="G718" s="7"/>
    </row>
    <row r="719" spans="7:7">
      <c r="G719" s="7"/>
    </row>
    <row r="720" spans="7:7">
      <c r="G720" s="7"/>
    </row>
    <row r="721" spans="7:7">
      <c r="G721" s="7"/>
    </row>
    <row r="722" spans="7:7">
      <c r="G722" s="7"/>
    </row>
    <row r="723" spans="7:7">
      <c r="G723" s="7"/>
    </row>
    <row r="724" spans="7:7">
      <c r="G724" s="7"/>
    </row>
    <row r="725" spans="7:7">
      <c r="G725" s="7"/>
    </row>
    <row r="726" spans="7:7">
      <c r="G726" s="7"/>
    </row>
    <row r="727" spans="7:7">
      <c r="G727" s="7"/>
    </row>
    <row r="728" spans="7:7">
      <c r="G728" s="7"/>
    </row>
    <row r="729" spans="7:7">
      <c r="G729" s="7"/>
    </row>
    <row r="730" spans="7:7">
      <c r="G730" s="7"/>
    </row>
    <row r="731" spans="7:7">
      <c r="G731" s="7"/>
    </row>
    <row r="732" spans="7:7">
      <c r="G732" s="7"/>
    </row>
    <row r="733" spans="7:7">
      <c r="G733" s="7"/>
    </row>
    <row r="734" spans="7:7">
      <c r="G734" s="7"/>
    </row>
    <row r="735" spans="7:7">
      <c r="G735" s="7"/>
    </row>
    <row r="736" spans="7: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sheetData>
  <mergeCells count="9">
    <mergeCell ref="R319:R323"/>
    <mergeCell ref="M4:Q4"/>
    <mergeCell ref="R25:R29"/>
    <mergeCell ref="R67:R71"/>
    <mergeCell ref="R109:R113"/>
    <mergeCell ref="R151:R155"/>
    <mergeCell ref="R193:R197"/>
    <mergeCell ref="R235:R239"/>
    <mergeCell ref="R277:R281"/>
  </mergeCells>
  <phoneticPr fontId="2" type="noConversion"/>
  <hyperlinks>
    <hyperlink ref="R25" r:id="rId1" location="resultstable"/>
    <hyperlink ref="R67" r:id="rId2" location="resultstable"/>
    <hyperlink ref="R109" r:id="rId3" location="resultstable"/>
    <hyperlink ref="R151" r:id="rId4" location="resultstable"/>
    <hyperlink ref="R193" r:id="rId5" location="resultstable"/>
    <hyperlink ref="R235" r:id="rId6" location="resultstable"/>
    <hyperlink ref="R277" r:id="rId7" location="resultstable"/>
    <hyperlink ref="R319" r:id="rId8" location="resultstable"/>
  </hyperlinks>
  <pageMargins left="0.7" right="0.7" top="0.75" bottom="0.75" header="0.3" footer="0.3"/>
  <pageSetup paperSize="9" orientation="portrait" r:id="rId9"/>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P1210"/>
  <sheetViews>
    <sheetView zoomScaleNormal="100" workbookViewId="0">
      <pane ySplit="6" topLeftCell="A7" activePane="bottomLeft" state="frozen"/>
      <selection activeCell="K160" sqref="K160"/>
      <selection pane="bottomLeft" activeCell="N313" sqref="N313"/>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C303</v>
      </c>
      <c r="C2" s="97" t="s">
        <v>2750</v>
      </c>
      <c r="L2" s="71"/>
      <c r="M2" s="73" t="s">
        <v>256</v>
      </c>
      <c r="N2" s="72" t="s">
        <v>254</v>
      </c>
      <c r="O2" s="73" t="s">
        <v>253</v>
      </c>
      <c r="P2" s="73" t="s">
        <v>255</v>
      </c>
      <c r="Q2" s="74" t="s">
        <v>252</v>
      </c>
    </row>
    <row r="3" spans="2:42" ht="24.95" customHeight="1">
      <c r="L3" s="76" t="s">
        <v>123</v>
      </c>
      <c r="M3" s="70">
        <f>P3+Q3</f>
        <v>143.88000000000005</v>
      </c>
      <c r="N3" s="169">
        <f>P3/(P3+Q3)</f>
        <v>0.64846538782318608</v>
      </c>
      <c r="O3" s="70">
        <f>SUM(O7:O314)</f>
        <v>27.919999999999984</v>
      </c>
      <c r="P3" s="70">
        <f>SUM(P7:P314)</f>
        <v>93.301200000000051</v>
      </c>
      <c r="Q3" s="77">
        <f>SUM(Q7:Q314)</f>
        <v>50.578800000000015</v>
      </c>
    </row>
    <row r="4" spans="2:42" ht="24.95" customHeight="1" thickBot="1">
      <c r="L4" s="75" t="s">
        <v>124</v>
      </c>
      <c r="M4" s="554">
        <f>(O3+P3)/(M3+O3)</f>
        <v>0.70559487776484286</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3" t="str">
        <f ca="1">B2</f>
        <v>C303</v>
      </c>
      <c r="C7" s="284" t="str">
        <f>C2</f>
        <v>PWM, Servo ON &amp; IPM FAULT BUFFER</v>
      </c>
      <c r="D7" s="34" t="s">
        <v>2912</v>
      </c>
      <c r="E7" s="35" t="s">
        <v>1217</v>
      </c>
      <c r="F7" s="36" t="s">
        <v>2914</v>
      </c>
      <c r="G7" s="37" t="s">
        <v>12</v>
      </c>
      <c r="H7" s="38">
        <v>0.7</v>
      </c>
      <c r="I7" s="203" t="s">
        <v>2921</v>
      </c>
      <c r="J7" s="95" t="s">
        <v>2922</v>
      </c>
      <c r="K7" s="203" t="s">
        <v>18</v>
      </c>
      <c r="L7" s="211" t="s">
        <v>109</v>
      </c>
      <c r="M7" s="84">
        <v>0.1</v>
      </c>
      <c r="N7" s="38">
        <f t="shared" ref="N7:N10" si="0">IF(K7="Detected", 0.99,0)</f>
        <v>0</v>
      </c>
      <c r="O7" s="79">
        <f t="shared" ref="O7:O10" si="1">IF(I7="Safe", M7*H7,0)</f>
        <v>6.9999999999999993E-2</v>
      </c>
      <c r="P7" s="79">
        <f t="shared" ref="P7:P10" si="2">IF(I7="Dangerous",M7*H7*N7,0)</f>
        <v>0</v>
      </c>
      <c r="Q7" s="157">
        <f t="shared" ref="Q7:Q10" si="3">IF(P7=0,0,M7*H7*(1-N7))</f>
        <v>0</v>
      </c>
      <c r="R7" s="270"/>
    </row>
    <row r="8" spans="2:42" s="3" customFormat="1" ht="27.95" customHeight="1">
      <c r="B8" s="245"/>
      <c r="C8" s="241"/>
      <c r="D8" s="20"/>
      <c r="E8" s="21"/>
      <c r="F8" s="31"/>
      <c r="G8" s="25" t="s">
        <v>13</v>
      </c>
      <c r="H8" s="26">
        <v>0.1</v>
      </c>
      <c r="I8" s="165" t="s">
        <v>2783</v>
      </c>
      <c r="J8" s="13" t="s">
        <v>2925</v>
      </c>
      <c r="K8" s="165" t="s">
        <v>2911</v>
      </c>
      <c r="L8" s="13" t="s">
        <v>2929</v>
      </c>
      <c r="M8" s="85">
        <f>M7</f>
        <v>0.1</v>
      </c>
      <c r="N8" s="15">
        <f t="shared" si="0"/>
        <v>0.99</v>
      </c>
      <c r="O8" s="78">
        <f t="shared" si="1"/>
        <v>0</v>
      </c>
      <c r="P8" s="78">
        <f t="shared" si="2"/>
        <v>9.9000000000000025E-3</v>
      </c>
      <c r="Q8" s="153">
        <f t="shared" si="3"/>
        <v>1.0000000000000011E-4</v>
      </c>
      <c r="R8" s="271"/>
    </row>
    <row r="9" spans="2:42" s="3" customFormat="1" ht="27.95" customHeight="1">
      <c r="B9" s="245"/>
      <c r="C9" s="241"/>
      <c r="D9" s="20"/>
      <c r="E9" s="21"/>
      <c r="F9" s="31"/>
      <c r="G9" s="32" t="s">
        <v>54</v>
      </c>
      <c r="H9" s="26">
        <v>0.1</v>
      </c>
      <c r="I9" s="165" t="s">
        <v>2782</v>
      </c>
      <c r="J9" s="13" t="s">
        <v>2926</v>
      </c>
      <c r="K9" s="165" t="s">
        <v>2911</v>
      </c>
      <c r="L9" s="13" t="s">
        <v>2929</v>
      </c>
      <c r="M9" s="85">
        <f>M8</f>
        <v>0.1</v>
      </c>
      <c r="N9" s="15">
        <f t="shared" si="0"/>
        <v>0.99</v>
      </c>
      <c r="O9" s="78">
        <f t="shared" si="1"/>
        <v>0</v>
      </c>
      <c r="P9" s="78">
        <f t="shared" si="2"/>
        <v>9.9000000000000025E-3</v>
      </c>
      <c r="Q9" s="153">
        <f t="shared" si="3"/>
        <v>1.0000000000000011E-4</v>
      </c>
      <c r="R9" s="113"/>
    </row>
    <row r="10" spans="2:42" s="3" customFormat="1" ht="27.95" customHeight="1">
      <c r="B10" s="245"/>
      <c r="C10" s="241"/>
      <c r="D10" s="20"/>
      <c r="E10" s="21"/>
      <c r="F10" s="31"/>
      <c r="G10" s="25" t="s">
        <v>55</v>
      </c>
      <c r="H10" s="26">
        <v>0.1</v>
      </c>
      <c r="I10" s="165" t="s">
        <v>19</v>
      </c>
      <c r="J10" s="13" t="s">
        <v>2923</v>
      </c>
      <c r="K10" s="165" t="s">
        <v>2789</v>
      </c>
      <c r="L10" s="13" t="s">
        <v>109</v>
      </c>
      <c r="M10" s="85">
        <f>M9</f>
        <v>0.1</v>
      </c>
      <c r="N10" s="15">
        <f t="shared" si="0"/>
        <v>0</v>
      </c>
      <c r="O10" s="78">
        <f t="shared" si="1"/>
        <v>1.0000000000000002E-2</v>
      </c>
      <c r="P10" s="78">
        <f t="shared" si="2"/>
        <v>0</v>
      </c>
      <c r="Q10" s="153">
        <f t="shared" si="3"/>
        <v>0</v>
      </c>
      <c r="R10" s="113"/>
    </row>
    <row r="11" spans="2:42" s="3" customFormat="1" ht="27.95" customHeight="1">
      <c r="B11" s="245"/>
      <c r="C11" s="241"/>
      <c r="D11" s="17" t="s">
        <v>2913</v>
      </c>
      <c r="E11" s="18" t="s">
        <v>22</v>
      </c>
      <c r="F11" s="19" t="s">
        <v>198</v>
      </c>
      <c r="G11" s="14" t="s">
        <v>12</v>
      </c>
      <c r="H11" s="15">
        <v>0.4</v>
      </c>
      <c r="I11" s="16" t="s">
        <v>15</v>
      </c>
      <c r="J11" s="12" t="s">
        <v>210</v>
      </c>
      <c r="K11" s="16" t="s">
        <v>18</v>
      </c>
      <c r="L11" s="65" t="s">
        <v>21</v>
      </c>
      <c r="M11" s="85">
        <v>2</v>
      </c>
      <c r="N11" s="15">
        <f t="shared" ref="N11:N28" si="4">IF(K11="Detected", 0.99,0)</f>
        <v>0</v>
      </c>
      <c r="O11" s="78">
        <f t="shared" ref="O11:O23" si="5">IF(I11="Safe", M11*H11,0)</f>
        <v>0.8</v>
      </c>
      <c r="P11" s="78">
        <f t="shared" ref="P11:P28" si="6">IF(I11="Dangerous",M11*H11*N11,0)</f>
        <v>0</v>
      </c>
      <c r="Q11" s="153">
        <f t="shared" ref="Q11:Q28" si="7">IF(P11=0,0,M11*H11*(1-N11))</f>
        <v>0</v>
      </c>
      <c r="R11" s="113"/>
    </row>
    <row r="12" spans="2:42" s="3" customFormat="1" ht="27.95" customHeight="1">
      <c r="B12" s="245"/>
      <c r="C12" s="241"/>
      <c r="D12" s="20"/>
      <c r="E12" s="21"/>
      <c r="F12" s="31"/>
      <c r="G12" s="14" t="s">
        <v>13</v>
      </c>
      <c r="H12" s="15">
        <v>0.4</v>
      </c>
      <c r="I12" s="16" t="s">
        <v>25</v>
      </c>
      <c r="J12" s="13" t="s">
        <v>2924</v>
      </c>
      <c r="K12" s="16" t="s">
        <v>20</v>
      </c>
      <c r="L12" s="13" t="s">
        <v>2929</v>
      </c>
      <c r="M12" s="85">
        <f t="shared" ref="M12:M19" si="8">M11</f>
        <v>2</v>
      </c>
      <c r="N12" s="15">
        <f t="shared" si="4"/>
        <v>0.99</v>
      </c>
      <c r="O12" s="78">
        <f t="shared" si="5"/>
        <v>0</v>
      </c>
      <c r="P12" s="78">
        <f t="shared" si="6"/>
        <v>0.79200000000000004</v>
      </c>
      <c r="Q12" s="153">
        <f t="shared" si="7"/>
        <v>8.0000000000000071E-3</v>
      </c>
      <c r="R12" s="113"/>
    </row>
    <row r="13" spans="2:42" s="3" customFormat="1" ht="27.95" customHeight="1">
      <c r="B13" s="245"/>
      <c r="C13" s="241"/>
      <c r="D13" s="22"/>
      <c r="E13" s="23"/>
      <c r="F13" s="24"/>
      <c r="G13" s="14" t="s">
        <v>14</v>
      </c>
      <c r="H13" s="15">
        <v>0.2</v>
      </c>
      <c r="I13" s="16" t="s">
        <v>15</v>
      </c>
      <c r="J13" s="12" t="s">
        <v>210</v>
      </c>
      <c r="K13" s="16" t="s">
        <v>18</v>
      </c>
      <c r="L13" s="65" t="s">
        <v>21</v>
      </c>
      <c r="M13" s="85">
        <f t="shared" si="8"/>
        <v>2</v>
      </c>
      <c r="N13" s="15">
        <f t="shared" si="4"/>
        <v>0</v>
      </c>
      <c r="O13" s="78">
        <f t="shared" si="5"/>
        <v>0.4</v>
      </c>
      <c r="P13" s="78">
        <f t="shared" si="6"/>
        <v>0</v>
      </c>
      <c r="Q13" s="153">
        <f t="shared" si="7"/>
        <v>0</v>
      </c>
      <c r="R13" s="113"/>
    </row>
    <row r="14" spans="2:42" s="3" customFormat="1" ht="27.95" customHeight="1">
      <c r="B14" s="245"/>
      <c r="C14" s="241"/>
      <c r="D14" s="17" t="s">
        <v>2915</v>
      </c>
      <c r="E14" s="18" t="s">
        <v>6</v>
      </c>
      <c r="F14" s="19" t="s">
        <v>200</v>
      </c>
      <c r="G14" s="14" t="s">
        <v>12</v>
      </c>
      <c r="H14" s="15">
        <v>0.8</v>
      </c>
      <c r="I14" s="16" t="s">
        <v>19</v>
      </c>
      <c r="J14" s="12" t="s">
        <v>210</v>
      </c>
      <c r="K14" s="16" t="s">
        <v>2789</v>
      </c>
      <c r="L14" s="65" t="s">
        <v>2928</v>
      </c>
      <c r="M14" s="85">
        <v>0.2</v>
      </c>
      <c r="N14" s="15">
        <f t="shared" si="4"/>
        <v>0</v>
      </c>
      <c r="O14" s="78">
        <f t="shared" si="5"/>
        <v>0.16000000000000003</v>
      </c>
      <c r="P14" s="78">
        <f t="shared" si="6"/>
        <v>0</v>
      </c>
      <c r="Q14" s="153">
        <f t="shared" si="7"/>
        <v>0</v>
      </c>
      <c r="R14" s="113"/>
    </row>
    <row r="15" spans="2:42" s="3" customFormat="1" ht="27.95" customHeight="1">
      <c r="B15" s="245"/>
      <c r="C15" s="241"/>
      <c r="D15" s="20"/>
      <c r="E15" s="21"/>
      <c r="F15" s="31"/>
      <c r="G15" s="14" t="s">
        <v>13</v>
      </c>
      <c r="H15" s="15">
        <v>0.1</v>
      </c>
      <c r="I15" s="16" t="s">
        <v>25</v>
      </c>
      <c r="J15" s="12" t="s">
        <v>2927</v>
      </c>
      <c r="K15" s="16" t="s">
        <v>2793</v>
      </c>
      <c r="L15" s="13" t="s">
        <v>2929</v>
      </c>
      <c r="M15" s="85">
        <f t="shared" si="8"/>
        <v>0.2</v>
      </c>
      <c r="N15" s="15">
        <f t="shared" si="4"/>
        <v>0.99</v>
      </c>
      <c r="O15" s="78">
        <f t="shared" si="5"/>
        <v>0</v>
      </c>
      <c r="P15" s="78">
        <f t="shared" si="6"/>
        <v>1.9800000000000005E-2</v>
      </c>
      <c r="Q15" s="153">
        <f t="shared" si="7"/>
        <v>2.0000000000000023E-4</v>
      </c>
      <c r="R15" s="113"/>
    </row>
    <row r="16" spans="2:42" s="3" customFormat="1" ht="27.95" customHeight="1">
      <c r="B16" s="245"/>
      <c r="C16" s="241"/>
      <c r="D16" s="22"/>
      <c r="E16" s="23"/>
      <c r="F16" s="24"/>
      <c r="G16" s="14" t="s">
        <v>14</v>
      </c>
      <c r="H16" s="15">
        <v>0.1</v>
      </c>
      <c r="I16" s="16" t="s">
        <v>15</v>
      </c>
      <c r="J16" s="12" t="s">
        <v>210</v>
      </c>
      <c r="K16" s="16" t="s">
        <v>2791</v>
      </c>
      <c r="L16" s="65" t="s">
        <v>21</v>
      </c>
      <c r="M16" s="85">
        <f t="shared" si="8"/>
        <v>0.2</v>
      </c>
      <c r="N16" s="15">
        <f t="shared" si="4"/>
        <v>0</v>
      </c>
      <c r="O16" s="78">
        <f t="shared" si="5"/>
        <v>2.0000000000000004E-2</v>
      </c>
      <c r="P16" s="78">
        <f t="shared" si="6"/>
        <v>0</v>
      </c>
      <c r="Q16" s="153">
        <f t="shared" si="7"/>
        <v>0</v>
      </c>
      <c r="R16" s="113"/>
    </row>
    <row r="17" spans="2:18" s="3" customFormat="1" ht="27.95" customHeight="1">
      <c r="B17" s="245"/>
      <c r="C17" s="241"/>
      <c r="D17" s="17" t="s">
        <v>2916</v>
      </c>
      <c r="E17" s="18" t="s">
        <v>24</v>
      </c>
      <c r="F17" s="19" t="s">
        <v>200</v>
      </c>
      <c r="G17" s="14" t="s">
        <v>12</v>
      </c>
      <c r="H17" s="15">
        <v>0.8</v>
      </c>
      <c r="I17" s="16" t="s">
        <v>2779</v>
      </c>
      <c r="J17" s="12" t="s">
        <v>210</v>
      </c>
      <c r="K17" s="16" t="s">
        <v>18</v>
      </c>
      <c r="L17" s="65" t="s">
        <v>21</v>
      </c>
      <c r="M17" s="85">
        <v>0.2</v>
      </c>
      <c r="N17" s="15">
        <f t="shared" si="4"/>
        <v>0</v>
      </c>
      <c r="O17" s="78">
        <f t="shared" si="5"/>
        <v>0.16000000000000003</v>
      </c>
      <c r="P17" s="78">
        <f t="shared" si="6"/>
        <v>0</v>
      </c>
      <c r="Q17" s="153">
        <f t="shared" si="7"/>
        <v>0</v>
      </c>
      <c r="R17" s="113"/>
    </row>
    <row r="18" spans="2:18" s="3" customFormat="1" ht="27.95" customHeight="1">
      <c r="B18" s="245"/>
      <c r="C18" s="241"/>
      <c r="D18" s="20"/>
      <c r="E18" s="21"/>
      <c r="F18" s="31"/>
      <c r="G18" s="14" t="s">
        <v>13</v>
      </c>
      <c r="H18" s="15">
        <v>0.1</v>
      </c>
      <c r="I18" s="16" t="s">
        <v>2783</v>
      </c>
      <c r="J18" s="12" t="s">
        <v>2927</v>
      </c>
      <c r="K18" s="16" t="s">
        <v>2911</v>
      </c>
      <c r="L18" s="13" t="s">
        <v>2929</v>
      </c>
      <c r="M18" s="85">
        <f t="shared" si="8"/>
        <v>0.2</v>
      </c>
      <c r="N18" s="15">
        <f t="shared" si="4"/>
        <v>0.99</v>
      </c>
      <c r="O18" s="78">
        <f t="shared" si="5"/>
        <v>0</v>
      </c>
      <c r="P18" s="78">
        <f t="shared" si="6"/>
        <v>1.9800000000000005E-2</v>
      </c>
      <c r="Q18" s="153">
        <f t="shared" si="7"/>
        <v>2.0000000000000023E-4</v>
      </c>
      <c r="R18" s="113"/>
    </row>
    <row r="19" spans="2:18" s="3" customFormat="1" ht="27.95" customHeight="1">
      <c r="B19" s="245"/>
      <c r="C19" s="241"/>
      <c r="D19" s="22"/>
      <c r="E19" s="23"/>
      <c r="F19" s="24"/>
      <c r="G19" s="14" t="s">
        <v>14</v>
      </c>
      <c r="H19" s="15">
        <v>0.1</v>
      </c>
      <c r="I19" s="16" t="s">
        <v>19</v>
      </c>
      <c r="J19" s="12" t="s">
        <v>210</v>
      </c>
      <c r="K19" s="16" t="s">
        <v>18</v>
      </c>
      <c r="L19" s="65" t="s">
        <v>21</v>
      </c>
      <c r="M19" s="85">
        <f t="shared" si="8"/>
        <v>0.2</v>
      </c>
      <c r="N19" s="15">
        <f t="shared" si="4"/>
        <v>0</v>
      </c>
      <c r="O19" s="78">
        <f t="shared" si="5"/>
        <v>2.0000000000000004E-2</v>
      </c>
      <c r="P19" s="78">
        <f t="shared" si="6"/>
        <v>0</v>
      </c>
      <c r="Q19" s="153">
        <f t="shared" si="7"/>
        <v>0</v>
      </c>
      <c r="R19" s="113"/>
    </row>
    <row r="20" spans="2:18" s="3" customFormat="1" ht="27.95" customHeight="1">
      <c r="B20" s="245"/>
      <c r="C20" s="241"/>
      <c r="D20" s="17" t="s">
        <v>2917</v>
      </c>
      <c r="E20" s="18" t="s">
        <v>2918</v>
      </c>
      <c r="F20" s="19" t="s">
        <v>2919</v>
      </c>
      <c r="G20" s="163" t="s">
        <v>232</v>
      </c>
      <c r="H20" s="15">
        <v>0.2</v>
      </c>
      <c r="I20" s="16" t="s">
        <v>16</v>
      </c>
      <c r="J20" s="12" t="s">
        <v>2925</v>
      </c>
      <c r="K20" s="16" t="s">
        <v>2911</v>
      </c>
      <c r="L20" s="13" t="s">
        <v>2929</v>
      </c>
      <c r="M20" s="85">
        <v>0.6</v>
      </c>
      <c r="N20" s="15">
        <f>IF(K20="Detected", 0.6,0)</f>
        <v>0.6</v>
      </c>
      <c r="O20" s="78">
        <f t="shared" si="5"/>
        <v>0</v>
      </c>
      <c r="P20" s="78">
        <f t="shared" si="6"/>
        <v>7.1999999999999995E-2</v>
      </c>
      <c r="Q20" s="153">
        <f t="shared" si="7"/>
        <v>4.8000000000000001E-2</v>
      </c>
      <c r="R20" s="581" t="s">
        <v>2920</v>
      </c>
    </row>
    <row r="21" spans="2:18" s="3" customFormat="1" ht="27.95" customHeight="1">
      <c r="B21" s="245"/>
      <c r="C21" s="241"/>
      <c r="D21" s="20"/>
      <c r="E21" s="21"/>
      <c r="F21" s="31"/>
      <c r="G21" s="163" t="s">
        <v>233</v>
      </c>
      <c r="H21" s="15">
        <v>0.2</v>
      </c>
      <c r="I21" s="16" t="s">
        <v>16</v>
      </c>
      <c r="J21" s="12" t="s">
        <v>2925</v>
      </c>
      <c r="K21" s="16" t="s">
        <v>2911</v>
      </c>
      <c r="L21" s="13" t="s">
        <v>2929</v>
      </c>
      <c r="M21" s="85">
        <f>M20</f>
        <v>0.6</v>
      </c>
      <c r="N21" s="15">
        <f>IF(K21="Detected", 0.6,0)</f>
        <v>0.6</v>
      </c>
      <c r="O21" s="78">
        <f t="shared" si="5"/>
        <v>0</v>
      </c>
      <c r="P21" s="78">
        <f t="shared" si="6"/>
        <v>7.1999999999999995E-2</v>
      </c>
      <c r="Q21" s="153">
        <f t="shared" si="7"/>
        <v>4.8000000000000001E-2</v>
      </c>
      <c r="R21" s="582"/>
    </row>
    <row r="22" spans="2:18" s="3" customFormat="1" ht="27.95" customHeight="1">
      <c r="B22" s="245"/>
      <c r="C22" s="241"/>
      <c r="D22" s="20"/>
      <c r="E22" s="21"/>
      <c r="F22" s="31"/>
      <c r="G22" s="163" t="s">
        <v>230</v>
      </c>
      <c r="H22" s="15">
        <v>0.2</v>
      </c>
      <c r="I22" s="16" t="s">
        <v>25</v>
      </c>
      <c r="J22" s="12" t="s">
        <v>2925</v>
      </c>
      <c r="K22" s="16" t="s">
        <v>28</v>
      </c>
      <c r="L22" s="13" t="s">
        <v>2929</v>
      </c>
      <c r="M22" s="85">
        <f>M21</f>
        <v>0.6</v>
      </c>
      <c r="N22" s="15">
        <f>IF(K22="Detected", 0.6,0)</f>
        <v>0.6</v>
      </c>
      <c r="O22" s="78">
        <f>IF(I22="Safe", M22*H22,0)</f>
        <v>0</v>
      </c>
      <c r="P22" s="78">
        <f>IF(I22="Dangerous",M22*H22*N22,0)</f>
        <v>7.1999999999999995E-2</v>
      </c>
      <c r="Q22" s="153">
        <f>IF(P22=0,0,M22*H22*(1-N22))</f>
        <v>4.8000000000000001E-2</v>
      </c>
      <c r="R22" s="582"/>
    </row>
    <row r="23" spans="2:18" s="3" customFormat="1" ht="27.95" customHeight="1">
      <c r="B23" s="245"/>
      <c r="C23" s="241"/>
      <c r="D23" s="20"/>
      <c r="E23" s="21"/>
      <c r="F23" s="31"/>
      <c r="G23" s="163" t="s">
        <v>231</v>
      </c>
      <c r="H23" s="15">
        <v>0.2</v>
      </c>
      <c r="I23" s="16" t="s">
        <v>25</v>
      </c>
      <c r="J23" s="12" t="s">
        <v>2925</v>
      </c>
      <c r="K23" s="16" t="s">
        <v>28</v>
      </c>
      <c r="L23" s="13" t="s">
        <v>2929</v>
      </c>
      <c r="M23" s="85">
        <f>M22</f>
        <v>0.6</v>
      </c>
      <c r="N23" s="15">
        <f>IF(K23="Detected", 0.6,0)</f>
        <v>0.6</v>
      </c>
      <c r="O23" s="78">
        <f t="shared" si="5"/>
        <v>0</v>
      </c>
      <c r="P23" s="78">
        <f t="shared" si="6"/>
        <v>7.1999999999999995E-2</v>
      </c>
      <c r="Q23" s="153">
        <f t="shared" si="7"/>
        <v>4.8000000000000001E-2</v>
      </c>
      <c r="R23" s="582"/>
    </row>
    <row r="24" spans="2:18" s="3" customFormat="1" ht="39.950000000000003" customHeight="1">
      <c r="B24" s="245"/>
      <c r="C24" s="241"/>
      <c r="D24" s="22"/>
      <c r="E24" s="23"/>
      <c r="F24" s="24"/>
      <c r="G24" s="168" t="s">
        <v>234</v>
      </c>
      <c r="H24" s="15">
        <v>0.2</v>
      </c>
      <c r="I24" s="16" t="s">
        <v>25</v>
      </c>
      <c r="J24" s="12" t="s">
        <v>2925</v>
      </c>
      <c r="K24" s="16" t="s">
        <v>2790</v>
      </c>
      <c r="L24" s="13" t="s">
        <v>2929</v>
      </c>
      <c r="M24" s="85">
        <f>M23</f>
        <v>0.6</v>
      </c>
      <c r="N24" s="15">
        <f>IF(K24="Detected", 0.6,0)</f>
        <v>0.6</v>
      </c>
      <c r="O24" s="78">
        <f>IF(I24="Safe", M24*H24,0)</f>
        <v>0</v>
      </c>
      <c r="P24" s="78">
        <f t="shared" si="6"/>
        <v>7.1999999999999995E-2</v>
      </c>
      <c r="Q24" s="153">
        <f t="shared" si="7"/>
        <v>4.8000000000000001E-2</v>
      </c>
      <c r="R24" s="583"/>
    </row>
    <row r="25" spans="2:18" s="3" customFormat="1" ht="27.95" customHeight="1">
      <c r="B25" s="245"/>
      <c r="C25" s="241"/>
      <c r="D25" s="17" t="s">
        <v>2930</v>
      </c>
      <c r="E25" s="18" t="s">
        <v>1217</v>
      </c>
      <c r="F25" s="19" t="s">
        <v>2914</v>
      </c>
      <c r="G25" s="25" t="s">
        <v>12</v>
      </c>
      <c r="H25" s="26">
        <v>0.7</v>
      </c>
      <c r="I25" s="165" t="s">
        <v>2921</v>
      </c>
      <c r="J25" s="13" t="s">
        <v>2922</v>
      </c>
      <c r="K25" s="165" t="s">
        <v>18</v>
      </c>
      <c r="L25" s="206" t="s">
        <v>109</v>
      </c>
      <c r="M25" s="85">
        <v>0.1</v>
      </c>
      <c r="N25" s="15">
        <f t="shared" si="4"/>
        <v>0</v>
      </c>
      <c r="O25" s="78">
        <f t="shared" ref="O25:O39" si="9">IF(I25="Safe", M25*H25,0)</f>
        <v>6.9999999999999993E-2</v>
      </c>
      <c r="P25" s="78">
        <f t="shared" si="6"/>
        <v>0</v>
      </c>
      <c r="Q25" s="153">
        <f t="shared" si="7"/>
        <v>0</v>
      </c>
      <c r="R25" s="273"/>
    </row>
    <row r="26" spans="2:18" s="3" customFormat="1" ht="27.95" customHeight="1">
      <c r="B26" s="245"/>
      <c r="C26" s="241"/>
      <c r="D26" s="20"/>
      <c r="E26" s="21"/>
      <c r="F26" s="31"/>
      <c r="G26" s="25" t="s">
        <v>13</v>
      </c>
      <c r="H26" s="26">
        <v>0.1</v>
      </c>
      <c r="I26" s="165" t="s">
        <v>2783</v>
      </c>
      <c r="J26" s="13" t="s">
        <v>2925</v>
      </c>
      <c r="K26" s="165" t="s">
        <v>2911</v>
      </c>
      <c r="L26" s="13" t="s">
        <v>2929</v>
      </c>
      <c r="M26" s="85">
        <f>M25</f>
        <v>0.1</v>
      </c>
      <c r="N26" s="15">
        <f t="shared" si="4"/>
        <v>0.99</v>
      </c>
      <c r="O26" s="78">
        <f t="shared" si="9"/>
        <v>0</v>
      </c>
      <c r="P26" s="78">
        <f t="shared" si="6"/>
        <v>9.9000000000000025E-3</v>
      </c>
      <c r="Q26" s="153">
        <f t="shared" si="7"/>
        <v>1.0000000000000011E-4</v>
      </c>
      <c r="R26" s="271"/>
    </row>
    <row r="27" spans="2:18" s="3" customFormat="1" ht="27.95" customHeight="1">
      <c r="B27" s="245"/>
      <c r="C27" s="241"/>
      <c r="D27" s="20"/>
      <c r="E27" s="21"/>
      <c r="F27" s="31"/>
      <c r="G27" s="32" t="s">
        <v>54</v>
      </c>
      <c r="H27" s="26">
        <v>0.1</v>
      </c>
      <c r="I27" s="165" t="s">
        <v>2782</v>
      </c>
      <c r="J27" s="13" t="s">
        <v>2926</v>
      </c>
      <c r="K27" s="165" t="s">
        <v>2911</v>
      </c>
      <c r="L27" s="13" t="s">
        <v>2929</v>
      </c>
      <c r="M27" s="85">
        <f>M26</f>
        <v>0.1</v>
      </c>
      <c r="N27" s="15">
        <f t="shared" si="4"/>
        <v>0.99</v>
      </c>
      <c r="O27" s="78">
        <f t="shared" si="9"/>
        <v>0</v>
      </c>
      <c r="P27" s="78">
        <f t="shared" si="6"/>
        <v>9.9000000000000025E-3</v>
      </c>
      <c r="Q27" s="153">
        <f t="shared" si="7"/>
        <v>1.0000000000000011E-4</v>
      </c>
      <c r="R27" s="271"/>
    </row>
    <row r="28" spans="2:18" s="3" customFormat="1" ht="27.95" customHeight="1">
      <c r="B28" s="245"/>
      <c r="C28" s="241"/>
      <c r="D28" s="20"/>
      <c r="E28" s="21"/>
      <c r="F28" s="31"/>
      <c r="G28" s="25" t="s">
        <v>55</v>
      </c>
      <c r="H28" s="26">
        <v>0.1</v>
      </c>
      <c r="I28" s="165" t="s">
        <v>19</v>
      </c>
      <c r="J28" s="13" t="s">
        <v>2923</v>
      </c>
      <c r="K28" s="165" t="s">
        <v>2789</v>
      </c>
      <c r="L28" s="13" t="s">
        <v>109</v>
      </c>
      <c r="M28" s="85">
        <f>M27</f>
        <v>0.1</v>
      </c>
      <c r="N28" s="15">
        <f t="shared" si="4"/>
        <v>0</v>
      </c>
      <c r="O28" s="78">
        <f t="shared" si="9"/>
        <v>1.0000000000000002E-2</v>
      </c>
      <c r="P28" s="78">
        <f t="shared" si="6"/>
        <v>0</v>
      </c>
      <c r="Q28" s="153">
        <f t="shared" si="7"/>
        <v>0</v>
      </c>
      <c r="R28" s="271"/>
    </row>
    <row r="29" spans="2:18" s="3" customFormat="1" ht="27.95" customHeight="1">
      <c r="B29" s="245"/>
      <c r="C29" s="241"/>
      <c r="D29" s="17" t="s">
        <v>2931</v>
      </c>
      <c r="E29" s="18" t="s">
        <v>22</v>
      </c>
      <c r="F29" s="19" t="s">
        <v>198</v>
      </c>
      <c r="G29" s="14" t="s">
        <v>12</v>
      </c>
      <c r="H29" s="15">
        <v>0.4</v>
      </c>
      <c r="I29" s="16" t="s">
        <v>15</v>
      </c>
      <c r="J29" s="12" t="s">
        <v>210</v>
      </c>
      <c r="K29" s="16" t="s">
        <v>18</v>
      </c>
      <c r="L29" s="65" t="s">
        <v>21</v>
      </c>
      <c r="M29" s="85">
        <v>2</v>
      </c>
      <c r="N29" s="15">
        <f t="shared" ref="N29:N46" si="10">IF(K29="Detected", 0.99,0)</f>
        <v>0</v>
      </c>
      <c r="O29" s="78">
        <f t="shared" si="9"/>
        <v>0.8</v>
      </c>
      <c r="P29" s="78">
        <f t="shared" ref="P29:P39" si="11">IF(I29="Dangerous",M29*H29*N29,0)</f>
        <v>0</v>
      </c>
      <c r="Q29" s="153">
        <f t="shared" ref="Q29:Q39" si="12">IF(P29=0,0,M29*H29*(1-N29))</f>
        <v>0</v>
      </c>
      <c r="R29" s="271"/>
    </row>
    <row r="30" spans="2:18" s="3" customFormat="1" ht="27.95" customHeight="1">
      <c r="B30" s="245"/>
      <c r="C30" s="241"/>
      <c r="D30" s="20"/>
      <c r="E30" s="21"/>
      <c r="F30" s="31"/>
      <c r="G30" s="14" t="s">
        <v>13</v>
      </c>
      <c r="H30" s="15">
        <v>0.4</v>
      </c>
      <c r="I30" s="16" t="s">
        <v>25</v>
      </c>
      <c r="J30" s="13" t="s">
        <v>2924</v>
      </c>
      <c r="K30" s="16" t="s">
        <v>20</v>
      </c>
      <c r="L30" s="13" t="s">
        <v>2929</v>
      </c>
      <c r="M30" s="85">
        <f t="shared" ref="M30:M37" si="13">M29</f>
        <v>2</v>
      </c>
      <c r="N30" s="15">
        <f t="shared" si="10"/>
        <v>0.99</v>
      </c>
      <c r="O30" s="78">
        <f t="shared" si="9"/>
        <v>0</v>
      </c>
      <c r="P30" s="78">
        <f t="shared" si="11"/>
        <v>0.79200000000000004</v>
      </c>
      <c r="Q30" s="153">
        <f t="shared" si="12"/>
        <v>8.0000000000000071E-3</v>
      </c>
      <c r="R30" s="271"/>
    </row>
    <row r="31" spans="2:18" s="3" customFormat="1" ht="27.95" customHeight="1">
      <c r="B31" s="245"/>
      <c r="C31" s="241"/>
      <c r="D31" s="22"/>
      <c r="E31" s="23"/>
      <c r="F31" s="24"/>
      <c r="G31" s="14" t="s">
        <v>14</v>
      </c>
      <c r="H31" s="15">
        <v>0.2</v>
      </c>
      <c r="I31" s="16" t="s">
        <v>15</v>
      </c>
      <c r="J31" s="12" t="s">
        <v>210</v>
      </c>
      <c r="K31" s="16" t="s">
        <v>18</v>
      </c>
      <c r="L31" s="65" t="s">
        <v>21</v>
      </c>
      <c r="M31" s="85">
        <f t="shared" si="13"/>
        <v>2</v>
      </c>
      <c r="N31" s="15">
        <f t="shared" si="10"/>
        <v>0</v>
      </c>
      <c r="O31" s="78">
        <f t="shared" si="9"/>
        <v>0.4</v>
      </c>
      <c r="P31" s="78">
        <f t="shared" si="11"/>
        <v>0</v>
      </c>
      <c r="Q31" s="153">
        <f t="shared" si="12"/>
        <v>0</v>
      </c>
      <c r="R31" s="113"/>
    </row>
    <row r="32" spans="2:18" s="3" customFormat="1" ht="27.95" customHeight="1">
      <c r="B32" s="245"/>
      <c r="C32" s="241"/>
      <c r="D32" s="17" t="s">
        <v>2932</v>
      </c>
      <c r="E32" s="18" t="s">
        <v>6</v>
      </c>
      <c r="F32" s="19" t="s">
        <v>200</v>
      </c>
      <c r="G32" s="14" t="s">
        <v>12</v>
      </c>
      <c r="H32" s="15">
        <v>0.8</v>
      </c>
      <c r="I32" s="16" t="s">
        <v>19</v>
      </c>
      <c r="J32" s="12" t="s">
        <v>210</v>
      </c>
      <c r="K32" s="16" t="s">
        <v>2789</v>
      </c>
      <c r="L32" s="65" t="s">
        <v>2928</v>
      </c>
      <c r="M32" s="85">
        <v>0.2</v>
      </c>
      <c r="N32" s="15">
        <f t="shared" si="10"/>
        <v>0</v>
      </c>
      <c r="O32" s="78">
        <f t="shared" si="9"/>
        <v>0.16000000000000003</v>
      </c>
      <c r="P32" s="78">
        <f t="shared" si="11"/>
        <v>0</v>
      </c>
      <c r="Q32" s="153">
        <f t="shared" si="12"/>
        <v>0</v>
      </c>
      <c r="R32" s="113"/>
    </row>
    <row r="33" spans="2:18" s="3" customFormat="1" ht="27.95" customHeight="1">
      <c r="B33" s="245"/>
      <c r="C33" s="241"/>
      <c r="D33" s="20"/>
      <c r="E33" s="21"/>
      <c r="F33" s="31"/>
      <c r="G33" s="14" t="s">
        <v>13</v>
      </c>
      <c r="H33" s="15">
        <v>0.1</v>
      </c>
      <c r="I33" s="16" t="s">
        <v>25</v>
      </c>
      <c r="J33" s="12" t="s">
        <v>2927</v>
      </c>
      <c r="K33" s="16" t="s">
        <v>2793</v>
      </c>
      <c r="L33" s="13" t="s">
        <v>2929</v>
      </c>
      <c r="M33" s="85">
        <f t="shared" si="13"/>
        <v>0.2</v>
      </c>
      <c r="N33" s="15">
        <f t="shared" si="10"/>
        <v>0.99</v>
      </c>
      <c r="O33" s="78">
        <f t="shared" si="9"/>
        <v>0</v>
      </c>
      <c r="P33" s="78">
        <f t="shared" si="11"/>
        <v>1.9800000000000005E-2</v>
      </c>
      <c r="Q33" s="153">
        <f t="shared" si="12"/>
        <v>2.0000000000000023E-4</v>
      </c>
      <c r="R33" s="113"/>
    </row>
    <row r="34" spans="2:18" s="3" customFormat="1" ht="27.95" customHeight="1">
      <c r="B34" s="245"/>
      <c r="C34" s="241"/>
      <c r="D34" s="22"/>
      <c r="E34" s="23"/>
      <c r="F34" s="24"/>
      <c r="G34" s="14" t="s">
        <v>14</v>
      </c>
      <c r="H34" s="15">
        <v>0.1</v>
      </c>
      <c r="I34" s="16" t="s">
        <v>15</v>
      </c>
      <c r="J34" s="12" t="s">
        <v>210</v>
      </c>
      <c r="K34" s="16" t="s">
        <v>2791</v>
      </c>
      <c r="L34" s="65" t="s">
        <v>21</v>
      </c>
      <c r="M34" s="85">
        <f t="shared" si="13"/>
        <v>0.2</v>
      </c>
      <c r="N34" s="15">
        <f t="shared" si="10"/>
        <v>0</v>
      </c>
      <c r="O34" s="78">
        <f t="shared" si="9"/>
        <v>2.0000000000000004E-2</v>
      </c>
      <c r="P34" s="78">
        <f t="shared" si="11"/>
        <v>0</v>
      </c>
      <c r="Q34" s="153">
        <f t="shared" si="12"/>
        <v>0</v>
      </c>
      <c r="R34" s="113"/>
    </row>
    <row r="35" spans="2:18" s="3" customFormat="1" ht="27.95" customHeight="1">
      <c r="B35" s="245"/>
      <c r="C35" s="241"/>
      <c r="D35" s="17" t="s">
        <v>2933</v>
      </c>
      <c r="E35" s="18" t="s">
        <v>24</v>
      </c>
      <c r="F35" s="19" t="s">
        <v>200</v>
      </c>
      <c r="G35" s="14" t="s">
        <v>12</v>
      </c>
      <c r="H35" s="15">
        <v>0.8</v>
      </c>
      <c r="I35" s="16" t="s">
        <v>2779</v>
      </c>
      <c r="J35" s="12" t="s">
        <v>210</v>
      </c>
      <c r="K35" s="16" t="s">
        <v>18</v>
      </c>
      <c r="L35" s="65" t="s">
        <v>21</v>
      </c>
      <c r="M35" s="85">
        <v>0.2</v>
      </c>
      <c r="N35" s="15">
        <f t="shared" si="10"/>
        <v>0</v>
      </c>
      <c r="O35" s="78">
        <f t="shared" si="9"/>
        <v>0.16000000000000003</v>
      </c>
      <c r="P35" s="78">
        <f t="shared" si="11"/>
        <v>0</v>
      </c>
      <c r="Q35" s="153">
        <f t="shared" si="12"/>
        <v>0</v>
      </c>
      <c r="R35" s="113"/>
    </row>
    <row r="36" spans="2:18" s="3" customFormat="1" ht="27.95" customHeight="1">
      <c r="B36" s="245"/>
      <c r="C36" s="241"/>
      <c r="D36" s="20"/>
      <c r="E36" s="21"/>
      <c r="F36" s="31"/>
      <c r="G36" s="14" t="s">
        <v>13</v>
      </c>
      <c r="H36" s="15">
        <v>0.1</v>
      </c>
      <c r="I36" s="16" t="s">
        <v>2783</v>
      </c>
      <c r="J36" s="12" t="s">
        <v>2927</v>
      </c>
      <c r="K36" s="16" t="s">
        <v>2911</v>
      </c>
      <c r="L36" s="13" t="s">
        <v>2929</v>
      </c>
      <c r="M36" s="85">
        <f t="shared" si="13"/>
        <v>0.2</v>
      </c>
      <c r="N36" s="15">
        <f t="shared" si="10"/>
        <v>0.99</v>
      </c>
      <c r="O36" s="78">
        <f t="shared" si="9"/>
        <v>0</v>
      </c>
      <c r="P36" s="78">
        <f t="shared" si="11"/>
        <v>1.9800000000000005E-2</v>
      </c>
      <c r="Q36" s="153">
        <f t="shared" si="12"/>
        <v>2.0000000000000023E-4</v>
      </c>
      <c r="R36" s="113"/>
    </row>
    <row r="37" spans="2:18" s="3" customFormat="1" ht="27.95" customHeight="1">
      <c r="B37" s="245"/>
      <c r="C37" s="241"/>
      <c r="D37" s="22"/>
      <c r="E37" s="23"/>
      <c r="F37" s="24"/>
      <c r="G37" s="14" t="s">
        <v>14</v>
      </c>
      <c r="H37" s="15">
        <v>0.1</v>
      </c>
      <c r="I37" s="16" t="s">
        <v>19</v>
      </c>
      <c r="J37" s="12" t="s">
        <v>210</v>
      </c>
      <c r="K37" s="16" t="s">
        <v>18</v>
      </c>
      <c r="L37" s="65" t="s">
        <v>21</v>
      </c>
      <c r="M37" s="85">
        <f t="shared" si="13"/>
        <v>0.2</v>
      </c>
      <c r="N37" s="15">
        <f t="shared" si="10"/>
        <v>0</v>
      </c>
      <c r="O37" s="78">
        <f t="shared" si="9"/>
        <v>2.0000000000000004E-2</v>
      </c>
      <c r="P37" s="78">
        <f t="shared" si="11"/>
        <v>0</v>
      </c>
      <c r="Q37" s="153">
        <f t="shared" si="12"/>
        <v>0</v>
      </c>
      <c r="R37" s="113"/>
    </row>
    <row r="38" spans="2:18" s="3" customFormat="1" ht="27.95" customHeight="1">
      <c r="B38" s="245"/>
      <c r="C38" s="241"/>
      <c r="D38" s="17" t="s">
        <v>2934</v>
      </c>
      <c r="E38" s="18" t="s">
        <v>2918</v>
      </c>
      <c r="F38" s="19" t="s">
        <v>2919</v>
      </c>
      <c r="G38" s="163" t="s">
        <v>232</v>
      </c>
      <c r="H38" s="15">
        <v>0.2</v>
      </c>
      <c r="I38" s="16" t="s">
        <v>16</v>
      </c>
      <c r="J38" s="12" t="s">
        <v>2925</v>
      </c>
      <c r="K38" s="16" t="s">
        <v>2911</v>
      </c>
      <c r="L38" s="13" t="s">
        <v>2929</v>
      </c>
      <c r="M38" s="85">
        <v>0.6</v>
      </c>
      <c r="N38" s="15">
        <f>IF(K38="Detected", 0.6,0)</f>
        <v>0.6</v>
      </c>
      <c r="O38" s="78">
        <f t="shared" si="9"/>
        <v>0</v>
      </c>
      <c r="P38" s="78">
        <f t="shared" si="11"/>
        <v>7.1999999999999995E-2</v>
      </c>
      <c r="Q38" s="153">
        <f t="shared" si="12"/>
        <v>4.8000000000000001E-2</v>
      </c>
      <c r="R38" s="581" t="s">
        <v>2920</v>
      </c>
    </row>
    <row r="39" spans="2:18" s="3" customFormat="1" ht="27.95" customHeight="1">
      <c r="B39" s="245"/>
      <c r="C39" s="241"/>
      <c r="D39" s="20"/>
      <c r="E39" s="21"/>
      <c r="F39" s="31"/>
      <c r="G39" s="163" t="s">
        <v>233</v>
      </c>
      <c r="H39" s="15">
        <v>0.2</v>
      </c>
      <c r="I39" s="16" t="s">
        <v>16</v>
      </c>
      <c r="J39" s="12" t="s">
        <v>2925</v>
      </c>
      <c r="K39" s="16" t="s">
        <v>2911</v>
      </c>
      <c r="L39" s="13" t="s">
        <v>2929</v>
      </c>
      <c r="M39" s="85">
        <f>M38</f>
        <v>0.6</v>
      </c>
      <c r="N39" s="15">
        <f>IF(K39="Detected", 0.6,0)</f>
        <v>0.6</v>
      </c>
      <c r="O39" s="78">
        <f t="shared" si="9"/>
        <v>0</v>
      </c>
      <c r="P39" s="78">
        <f t="shared" si="11"/>
        <v>7.1999999999999995E-2</v>
      </c>
      <c r="Q39" s="153">
        <f t="shared" si="12"/>
        <v>4.8000000000000001E-2</v>
      </c>
      <c r="R39" s="582"/>
    </row>
    <row r="40" spans="2:18" s="3" customFormat="1" ht="27.95" customHeight="1">
      <c r="B40" s="245"/>
      <c r="C40" s="241"/>
      <c r="D40" s="20"/>
      <c r="E40" s="21"/>
      <c r="F40" s="31"/>
      <c r="G40" s="163" t="s">
        <v>230</v>
      </c>
      <c r="H40" s="15">
        <v>0.2</v>
      </c>
      <c r="I40" s="16" t="s">
        <v>25</v>
      </c>
      <c r="J40" s="12" t="s">
        <v>2925</v>
      </c>
      <c r="K40" s="16" t="s">
        <v>28</v>
      </c>
      <c r="L40" s="13" t="s">
        <v>2929</v>
      </c>
      <c r="M40" s="85">
        <f>M39</f>
        <v>0.6</v>
      </c>
      <c r="N40" s="15">
        <f>IF(K40="Detected", 0.6,0)</f>
        <v>0.6</v>
      </c>
      <c r="O40" s="78">
        <f>IF(I40="Safe", M40*H40,0)</f>
        <v>0</v>
      </c>
      <c r="P40" s="78">
        <f>IF(I40="Dangerous",M40*H40*N40,0)</f>
        <v>7.1999999999999995E-2</v>
      </c>
      <c r="Q40" s="153">
        <f>IF(P40=0,0,M40*H40*(1-N40))</f>
        <v>4.8000000000000001E-2</v>
      </c>
      <c r="R40" s="582"/>
    </row>
    <row r="41" spans="2:18" s="3" customFormat="1" ht="27.95" customHeight="1">
      <c r="B41" s="245"/>
      <c r="C41" s="241"/>
      <c r="D41" s="20"/>
      <c r="E41" s="21"/>
      <c r="F41" s="31"/>
      <c r="G41" s="163" t="s">
        <v>231</v>
      </c>
      <c r="H41" s="15">
        <v>0.2</v>
      </c>
      <c r="I41" s="16" t="s">
        <v>25</v>
      </c>
      <c r="J41" s="12" t="s">
        <v>2925</v>
      </c>
      <c r="K41" s="16" t="s">
        <v>28</v>
      </c>
      <c r="L41" s="13" t="s">
        <v>2929</v>
      </c>
      <c r="M41" s="85">
        <f>M40</f>
        <v>0.6</v>
      </c>
      <c r="N41" s="15">
        <f>IF(K41="Detected", 0.6,0)</f>
        <v>0.6</v>
      </c>
      <c r="O41" s="78">
        <f t="shared" ref="O41" si="14">IF(I41="Safe", M41*H41,0)</f>
        <v>0</v>
      </c>
      <c r="P41" s="78">
        <f t="shared" ref="P41:P57" si="15">IF(I41="Dangerous",M41*H41*N41,0)</f>
        <v>7.1999999999999995E-2</v>
      </c>
      <c r="Q41" s="153">
        <f t="shared" ref="Q41:Q57" si="16">IF(P41=0,0,M41*H41*(1-N41))</f>
        <v>4.8000000000000001E-2</v>
      </c>
      <c r="R41" s="582"/>
    </row>
    <row r="42" spans="2:18" s="3" customFormat="1" ht="39.950000000000003" customHeight="1">
      <c r="B42" s="245"/>
      <c r="C42" s="241"/>
      <c r="D42" s="22"/>
      <c r="E42" s="23"/>
      <c r="F42" s="24"/>
      <c r="G42" s="168" t="s">
        <v>234</v>
      </c>
      <c r="H42" s="15">
        <v>0.2</v>
      </c>
      <c r="I42" s="16" t="s">
        <v>25</v>
      </c>
      <c r="J42" s="12" t="s">
        <v>2925</v>
      </c>
      <c r="K42" s="16" t="s">
        <v>2790</v>
      </c>
      <c r="L42" s="13" t="s">
        <v>2929</v>
      </c>
      <c r="M42" s="85">
        <f>M41</f>
        <v>0.6</v>
      </c>
      <c r="N42" s="15">
        <f>IF(K42="Detected", 0.6,0)</f>
        <v>0.6</v>
      </c>
      <c r="O42" s="78">
        <f>IF(I42="Safe", M42*H42,0)</f>
        <v>0</v>
      </c>
      <c r="P42" s="78">
        <f t="shared" si="15"/>
        <v>7.1999999999999995E-2</v>
      </c>
      <c r="Q42" s="153">
        <f t="shared" si="16"/>
        <v>4.8000000000000001E-2</v>
      </c>
      <c r="R42" s="583"/>
    </row>
    <row r="43" spans="2:18" s="3" customFormat="1" ht="27.95" customHeight="1">
      <c r="B43" s="245"/>
      <c r="C43" s="241"/>
      <c r="D43" s="17" t="s">
        <v>2935</v>
      </c>
      <c r="E43" s="18" t="s">
        <v>1217</v>
      </c>
      <c r="F43" s="19" t="s">
        <v>2914</v>
      </c>
      <c r="G43" s="25" t="s">
        <v>12</v>
      </c>
      <c r="H43" s="26">
        <v>0.7</v>
      </c>
      <c r="I43" s="165" t="s">
        <v>2921</v>
      </c>
      <c r="J43" s="13" t="s">
        <v>2922</v>
      </c>
      <c r="K43" s="165" t="s">
        <v>18</v>
      </c>
      <c r="L43" s="206" t="s">
        <v>109</v>
      </c>
      <c r="M43" s="85">
        <v>0.1</v>
      </c>
      <c r="N43" s="15">
        <f t="shared" si="10"/>
        <v>0</v>
      </c>
      <c r="O43" s="78">
        <f t="shared" ref="O43:O57" si="17">IF(I43="Safe", M43*H43,0)</f>
        <v>6.9999999999999993E-2</v>
      </c>
      <c r="P43" s="78">
        <f t="shared" si="15"/>
        <v>0</v>
      </c>
      <c r="Q43" s="153">
        <f t="shared" si="16"/>
        <v>0</v>
      </c>
      <c r="R43" s="273"/>
    </row>
    <row r="44" spans="2:18" s="3" customFormat="1" ht="27.95" customHeight="1">
      <c r="B44" s="245"/>
      <c r="C44" s="241"/>
      <c r="D44" s="20"/>
      <c r="E44" s="21"/>
      <c r="F44" s="31"/>
      <c r="G44" s="25" t="s">
        <v>13</v>
      </c>
      <c r="H44" s="26">
        <v>0.1</v>
      </c>
      <c r="I44" s="165" t="s">
        <v>2783</v>
      </c>
      <c r="J44" s="13" t="s">
        <v>2925</v>
      </c>
      <c r="K44" s="165" t="s">
        <v>2911</v>
      </c>
      <c r="L44" s="13" t="s">
        <v>2929</v>
      </c>
      <c r="M44" s="85">
        <f>M43</f>
        <v>0.1</v>
      </c>
      <c r="N44" s="15">
        <f t="shared" si="10"/>
        <v>0.99</v>
      </c>
      <c r="O44" s="78">
        <f t="shared" si="17"/>
        <v>0</v>
      </c>
      <c r="P44" s="78">
        <f t="shared" si="15"/>
        <v>9.9000000000000025E-3</v>
      </c>
      <c r="Q44" s="153">
        <f t="shared" si="16"/>
        <v>1.0000000000000011E-4</v>
      </c>
      <c r="R44" s="271"/>
    </row>
    <row r="45" spans="2:18" s="3" customFormat="1" ht="27.95" customHeight="1">
      <c r="B45" s="245"/>
      <c r="C45" s="241"/>
      <c r="D45" s="20"/>
      <c r="E45" s="21"/>
      <c r="F45" s="31"/>
      <c r="G45" s="32" t="s">
        <v>54</v>
      </c>
      <c r="H45" s="26">
        <v>0.1</v>
      </c>
      <c r="I45" s="165" t="s">
        <v>2782</v>
      </c>
      <c r="J45" s="13" t="s">
        <v>2926</v>
      </c>
      <c r="K45" s="165" t="s">
        <v>2911</v>
      </c>
      <c r="L45" s="13" t="s">
        <v>2929</v>
      </c>
      <c r="M45" s="85">
        <f>M44</f>
        <v>0.1</v>
      </c>
      <c r="N45" s="15">
        <f t="shared" si="10"/>
        <v>0.99</v>
      </c>
      <c r="O45" s="78">
        <f t="shared" si="17"/>
        <v>0</v>
      </c>
      <c r="P45" s="78">
        <f t="shared" si="15"/>
        <v>9.9000000000000025E-3</v>
      </c>
      <c r="Q45" s="153">
        <f t="shared" si="16"/>
        <v>1.0000000000000011E-4</v>
      </c>
      <c r="R45" s="271"/>
    </row>
    <row r="46" spans="2:18" s="3" customFormat="1" ht="27.95" customHeight="1">
      <c r="B46" s="245"/>
      <c r="C46" s="241"/>
      <c r="D46" s="20"/>
      <c r="E46" s="21"/>
      <c r="F46" s="31"/>
      <c r="G46" s="25" t="s">
        <v>55</v>
      </c>
      <c r="H46" s="26">
        <v>0.1</v>
      </c>
      <c r="I46" s="165" t="s">
        <v>19</v>
      </c>
      <c r="J46" s="13" t="s">
        <v>2923</v>
      </c>
      <c r="K46" s="165" t="s">
        <v>2789</v>
      </c>
      <c r="L46" s="13" t="s">
        <v>109</v>
      </c>
      <c r="M46" s="85">
        <f>M45</f>
        <v>0.1</v>
      </c>
      <c r="N46" s="15">
        <f t="shared" si="10"/>
        <v>0</v>
      </c>
      <c r="O46" s="78">
        <f t="shared" si="17"/>
        <v>1.0000000000000002E-2</v>
      </c>
      <c r="P46" s="78">
        <f t="shared" si="15"/>
        <v>0</v>
      </c>
      <c r="Q46" s="153">
        <f t="shared" si="16"/>
        <v>0</v>
      </c>
      <c r="R46" s="271"/>
    </row>
    <row r="47" spans="2:18" s="3" customFormat="1" ht="27.95" customHeight="1">
      <c r="B47" s="245"/>
      <c r="C47" s="241"/>
      <c r="D47" s="17" t="s">
        <v>2936</v>
      </c>
      <c r="E47" s="18" t="s">
        <v>22</v>
      </c>
      <c r="F47" s="19" t="s">
        <v>198</v>
      </c>
      <c r="G47" s="14" t="s">
        <v>12</v>
      </c>
      <c r="H47" s="15">
        <v>0.4</v>
      </c>
      <c r="I47" s="16" t="s">
        <v>15</v>
      </c>
      <c r="J47" s="12" t="s">
        <v>210</v>
      </c>
      <c r="K47" s="16" t="s">
        <v>18</v>
      </c>
      <c r="L47" s="65" t="s">
        <v>21</v>
      </c>
      <c r="M47" s="85">
        <v>2</v>
      </c>
      <c r="N47" s="15">
        <f t="shared" ref="N47:N64" si="18">IF(K47="Detected", 0.99,0)</f>
        <v>0</v>
      </c>
      <c r="O47" s="78">
        <f t="shared" si="17"/>
        <v>0.8</v>
      </c>
      <c r="P47" s="78">
        <f t="shared" si="15"/>
        <v>0</v>
      </c>
      <c r="Q47" s="153">
        <f t="shared" si="16"/>
        <v>0</v>
      </c>
      <c r="R47" s="271"/>
    </row>
    <row r="48" spans="2:18" s="3" customFormat="1" ht="27.95" customHeight="1">
      <c r="B48" s="245"/>
      <c r="C48" s="241"/>
      <c r="D48" s="20"/>
      <c r="E48" s="21"/>
      <c r="F48" s="31"/>
      <c r="G48" s="14" t="s">
        <v>13</v>
      </c>
      <c r="H48" s="15">
        <v>0.4</v>
      </c>
      <c r="I48" s="16" t="s">
        <v>25</v>
      </c>
      <c r="J48" s="13" t="s">
        <v>2924</v>
      </c>
      <c r="K48" s="16" t="s">
        <v>20</v>
      </c>
      <c r="L48" s="13" t="s">
        <v>2929</v>
      </c>
      <c r="M48" s="85">
        <f t="shared" ref="M48:M55" si="19">M47</f>
        <v>2</v>
      </c>
      <c r="N48" s="15">
        <f t="shared" si="18"/>
        <v>0.99</v>
      </c>
      <c r="O48" s="78">
        <f t="shared" si="17"/>
        <v>0</v>
      </c>
      <c r="P48" s="78">
        <f t="shared" si="15"/>
        <v>0.79200000000000004</v>
      </c>
      <c r="Q48" s="153">
        <f t="shared" si="16"/>
        <v>8.0000000000000071E-3</v>
      </c>
      <c r="R48" s="271"/>
    </row>
    <row r="49" spans="2:18" s="3" customFormat="1" ht="27.95" customHeight="1">
      <c r="B49" s="245"/>
      <c r="C49" s="241"/>
      <c r="D49" s="22"/>
      <c r="E49" s="23"/>
      <c r="F49" s="24"/>
      <c r="G49" s="14" t="s">
        <v>14</v>
      </c>
      <c r="H49" s="15">
        <v>0.2</v>
      </c>
      <c r="I49" s="16" t="s">
        <v>15</v>
      </c>
      <c r="J49" s="12" t="s">
        <v>210</v>
      </c>
      <c r="K49" s="16" t="s">
        <v>18</v>
      </c>
      <c r="L49" s="65" t="s">
        <v>21</v>
      </c>
      <c r="M49" s="85">
        <f t="shared" si="19"/>
        <v>2</v>
      </c>
      <c r="N49" s="15">
        <f t="shared" si="18"/>
        <v>0</v>
      </c>
      <c r="O49" s="78">
        <f t="shared" si="17"/>
        <v>0.4</v>
      </c>
      <c r="P49" s="78">
        <f t="shared" si="15"/>
        <v>0</v>
      </c>
      <c r="Q49" s="153">
        <f t="shared" si="16"/>
        <v>0</v>
      </c>
      <c r="R49" s="271"/>
    </row>
    <row r="50" spans="2:18" s="3" customFormat="1" ht="27.95" customHeight="1">
      <c r="B50" s="245"/>
      <c r="C50" s="241"/>
      <c r="D50" s="17" t="s">
        <v>2937</v>
      </c>
      <c r="E50" s="18" t="s">
        <v>6</v>
      </c>
      <c r="F50" s="19" t="s">
        <v>200</v>
      </c>
      <c r="G50" s="14" t="s">
        <v>12</v>
      </c>
      <c r="H50" s="15">
        <v>0.8</v>
      </c>
      <c r="I50" s="16" t="s">
        <v>19</v>
      </c>
      <c r="J50" s="12" t="s">
        <v>210</v>
      </c>
      <c r="K50" s="16" t="s">
        <v>2789</v>
      </c>
      <c r="L50" s="65" t="s">
        <v>2928</v>
      </c>
      <c r="M50" s="85">
        <v>0.2</v>
      </c>
      <c r="N50" s="15">
        <f t="shared" si="18"/>
        <v>0</v>
      </c>
      <c r="O50" s="78">
        <f t="shared" si="17"/>
        <v>0.16000000000000003</v>
      </c>
      <c r="P50" s="78">
        <f t="shared" si="15"/>
        <v>0</v>
      </c>
      <c r="Q50" s="153">
        <f t="shared" si="16"/>
        <v>0</v>
      </c>
      <c r="R50" s="113"/>
    </row>
    <row r="51" spans="2:18" s="3" customFormat="1" ht="27.95" customHeight="1">
      <c r="B51" s="245"/>
      <c r="C51" s="241"/>
      <c r="D51" s="20"/>
      <c r="E51" s="21"/>
      <c r="F51" s="31"/>
      <c r="G51" s="14" t="s">
        <v>13</v>
      </c>
      <c r="H51" s="15">
        <v>0.1</v>
      </c>
      <c r="I51" s="16" t="s">
        <v>25</v>
      </c>
      <c r="J51" s="12" t="s">
        <v>2927</v>
      </c>
      <c r="K51" s="16" t="s">
        <v>2793</v>
      </c>
      <c r="L51" s="13" t="s">
        <v>2929</v>
      </c>
      <c r="M51" s="85">
        <f t="shared" si="19"/>
        <v>0.2</v>
      </c>
      <c r="N51" s="15">
        <f t="shared" si="18"/>
        <v>0.99</v>
      </c>
      <c r="O51" s="78">
        <f t="shared" si="17"/>
        <v>0</v>
      </c>
      <c r="P51" s="78">
        <f t="shared" si="15"/>
        <v>1.9800000000000005E-2</v>
      </c>
      <c r="Q51" s="153">
        <f t="shared" si="16"/>
        <v>2.0000000000000023E-4</v>
      </c>
      <c r="R51" s="113"/>
    </row>
    <row r="52" spans="2:18" s="3" customFormat="1" ht="27.95" customHeight="1">
      <c r="B52" s="245"/>
      <c r="C52" s="241"/>
      <c r="D52" s="22"/>
      <c r="E52" s="23"/>
      <c r="F52" s="24"/>
      <c r="G52" s="14" t="s">
        <v>14</v>
      </c>
      <c r="H52" s="15">
        <v>0.1</v>
      </c>
      <c r="I52" s="16" t="s">
        <v>15</v>
      </c>
      <c r="J52" s="12" t="s">
        <v>210</v>
      </c>
      <c r="K52" s="16" t="s">
        <v>2791</v>
      </c>
      <c r="L52" s="65" t="s">
        <v>21</v>
      </c>
      <c r="M52" s="85">
        <f t="shared" si="19"/>
        <v>0.2</v>
      </c>
      <c r="N52" s="15">
        <f t="shared" si="18"/>
        <v>0</v>
      </c>
      <c r="O52" s="78">
        <f t="shared" si="17"/>
        <v>2.0000000000000004E-2</v>
      </c>
      <c r="P52" s="78">
        <f t="shared" si="15"/>
        <v>0</v>
      </c>
      <c r="Q52" s="153">
        <f t="shared" si="16"/>
        <v>0</v>
      </c>
      <c r="R52" s="113"/>
    </row>
    <row r="53" spans="2:18" s="3" customFormat="1" ht="27.95" customHeight="1">
      <c r="B53" s="245"/>
      <c r="C53" s="241"/>
      <c r="D53" s="17" t="s">
        <v>2938</v>
      </c>
      <c r="E53" s="18" t="s">
        <v>24</v>
      </c>
      <c r="F53" s="19" t="s">
        <v>200</v>
      </c>
      <c r="G53" s="14" t="s">
        <v>12</v>
      </c>
      <c r="H53" s="15">
        <v>0.8</v>
      </c>
      <c r="I53" s="16" t="s">
        <v>2779</v>
      </c>
      <c r="J53" s="12" t="s">
        <v>210</v>
      </c>
      <c r="K53" s="16" t="s">
        <v>18</v>
      </c>
      <c r="L53" s="65" t="s">
        <v>21</v>
      </c>
      <c r="M53" s="85">
        <v>0.2</v>
      </c>
      <c r="N53" s="15">
        <f t="shared" si="18"/>
        <v>0</v>
      </c>
      <c r="O53" s="78">
        <f t="shared" si="17"/>
        <v>0.16000000000000003</v>
      </c>
      <c r="P53" s="78">
        <f t="shared" si="15"/>
        <v>0</v>
      </c>
      <c r="Q53" s="153">
        <f t="shared" si="16"/>
        <v>0</v>
      </c>
      <c r="R53" s="113"/>
    </row>
    <row r="54" spans="2:18" s="3" customFormat="1" ht="27.95" customHeight="1">
      <c r="B54" s="245"/>
      <c r="C54" s="241"/>
      <c r="D54" s="20"/>
      <c r="E54" s="21"/>
      <c r="F54" s="31"/>
      <c r="G54" s="14" t="s">
        <v>13</v>
      </c>
      <c r="H54" s="15">
        <v>0.1</v>
      </c>
      <c r="I54" s="16" t="s">
        <v>2783</v>
      </c>
      <c r="J54" s="12" t="s">
        <v>2927</v>
      </c>
      <c r="K54" s="16" t="s">
        <v>2911</v>
      </c>
      <c r="L54" s="13" t="s">
        <v>2929</v>
      </c>
      <c r="M54" s="85">
        <f t="shared" si="19"/>
        <v>0.2</v>
      </c>
      <c r="N54" s="15">
        <f t="shared" si="18"/>
        <v>0.99</v>
      </c>
      <c r="O54" s="78">
        <f t="shared" si="17"/>
        <v>0</v>
      </c>
      <c r="P54" s="78">
        <f t="shared" si="15"/>
        <v>1.9800000000000005E-2</v>
      </c>
      <c r="Q54" s="153">
        <f t="shared" si="16"/>
        <v>2.0000000000000023E-4</v>
      </c>
      <c r="R54" s="113"/>
    </row>
    <row r="55" spans="2:18" s="3" customFormat="1" ht="27.95" customHeight="1">
      <c r="B55" s="245"/>
      <c r="C55" s="241"/>
      <c r="D55" s="22"/>
      <c r="E55" s="23"/>
      <c r="F55" s="24"/>
      <c r="G55" s="14" t="s">
        <v>14</v>
      </c>
      <c r="H55" s="15">
        <v>0.1</v>
      </c>
      <c r="I55" s="16" t="s">
        <v>19</v>
      </c>
      <c r="J55" s="12" t="s">
        <v>210</v>
      </c>
      <c r="K55" s="16" t="s">
        <v>18</v>
      </c>
      <c r="L55" s="65" t="s">
        <v>21</v>
      </c>
      <c r="M55" s="85">
        <f t="shared" si="19"/>
        <v>0.2</v>
      </c>
      <c r="N55" s="15">
        <f t="shared" si="18"/>
        <v>0</v>
      </c>
      <c r="O55" s="78">
        <f t="shared" si="17"/>
        <v>2.0000000000000004E-2</v>
      </c>
      <c r="P55" s="78">
        <f t="shared" si="15"/>
        <v>0</v>
      </c>
      <c r="Q55" s="153">
        <f t="shared" si="16"/>
        <v>0</v>
      </c>
      <c r="R55" s="113"/>
    </row>
    <row r="56" spans="2:18" s="3" customFormat="1" ht="27.95" customHeight="1">
      <c r="B56" s="245"/>
      <c r="C56" s="241"/>
      <c r="D56" s="17" t="s">
        <v>2939</v>
      </c>
      <c r="E56" s="18" t="s">
        <v>2918</v>
      </c>
      <c r="F56" s="19" t="s">
        <v>2919</v>
      </c>
      <c r="G56" s="163" t="s">
        <v>232</v>
      </c>
      <c r="H56" s="15">
        <v>0.2</v>
      </c>
      <c r="I56" s="16" t="s">
        <v>16</v>
      </c>
      <c r="J56" s="12" t="s">
        <v>2925</v>
      </c>
      <c r="K56" s="16" t="s">
        <v>2911</v>
      </c>
      <c r="L56" s="13" t="s">
        <v>2929</v>
      </c>
      <c r="M56" s="85">
        <v>0.6</v>
      </c>
      <c r="N56" s="15">
        <f>IF(K56="Detected", 0.6,0)</f>
        <v>0.6</v>
      </c>
      <c r="O56" s="78">
        <f t="shared" si="17"/>
        <v>0</v>
      </c>
      <c r="P56" s="78">
        <f t="shared" si="15"/>
        <v>7.1999999999999995E-2</v>
      </c>
      <c r="Q56" s="153">
        <f t="shared" si="16"/>
        <v>4.8000000000000001E-2</v>
      </c>
      <c r="R56" s="581" t="s">
        <v>2920</v>
      </c>
    </row>
    <row r="57" spans="2:18" s="3" customFormat="1" ht="27.95" customHeight="1">
      <c r="B57" s="245"/>
      <c r="C57" s="241"/>
      <c r="D57" s="20"/>
      <c r="E57" s="21"/>
      <c r="F57" s="31"/>
      <c r="G57" s="163" t="s">
        <v>233</v>
      </c>
      <c r="H57" s="15">
        <v>0.2</v>
      </c>
      <c r="I57" s="16" t="s">
        <v>16</v>
      </c>
      <c r="J57" s="12" t="s">
        <v>2925</v>
      </c>
      <c r="K57" s="16" t="s">
        <v>2911</v>
      </c>
      <c r="L57" s="13" t="s">
        <v>2929</v>
      </c>
      <c r="M57" s="85">
        <f>M56</f>
        <v>0.6</v>
      </c>
      <c r="N57" s="15">
        <f>IF(K57="Detected", 0.6,0)</f>
        <v>0.6</v>
      </c>
      <c r="O57" s="78">
        <f t="shared" si="17"/>
        <v>0</v>
      </c>
      <c r="P57" s="78">
        <f t="shared" si="15"/>
        <v>7.1999999999999995E-2</v>
      </c>
      <c r="Q57" s="153">
        <f t="shared" si="16"/>
        <v>4.8000000000000001E-2</v>
      </c>
      <c r="R57" s="582"/>
    </row>
    <row r="58" spans="2:18" s="3" customFormat="1" ht="27.95" customHeight="1">
      <c r="B58" s="245"/>
      <c r="C58" s="241"/>
      <c r="D58" s="20"/>
      <c r="E58" s="21"/>
      <c r="F58" s="31"/>
      <c r="G58" s="163" t="s">
        <v>230</v>
      </c>
      <c r="H58" s="15">
        <v>0.2</v>
      </c>
      <c r="I58" s="16" t="s">
        <v>25</v>
      </c>
      <c r="J58" s="12" t="s">
        <v>2925</v>
      </c>
      <c r="K58" s="16" t="s">
        <v>28</v>
      </c>
      <c r="L58" s="13" t="s">
        <v>2929</v>
      </c>
      <c r="M58" s="85">
        <f>M57</f>
        <v>0.6</v>
      </c>
      <c r="N58" s="15">
        <f>IF(K58="Detected", 0.6,0)</f>
        <v>0.6</v>
      </c>
      <c r="O58" s="78">
        <f>IF(I58="Safe", M58*H58,0)</f>
        <v>0</v>
      </c>
      <c r="P58" s="78">
        <f>IF(I58="Dangerous",M58*H58*N58,0)</f>
        <v>7.1999999999999995E-2</v>
      </c>
      <c r="Q58" s="153">
        <f>IF(P58=0,0,M58*H58*(1-N58))</f>
        <v>4.8000000000000001E-2</v>
      </c>
      <c r="R58" s="582"/>
    </row>
    <row r="59" spans="2:18" s="3" customFormat="1" ht="27.95" customHeight="1">
      <c r="B59" s="245"/>
      <c r="C59" s="241"/>
      <c r="D59" s="20"/>
      <c r="E59" s="21"/>
      <c r="F59" s="31"/>
      <c r="G59" s="163" t="s">
        <v>231</v>
      </c>
      <c r="H59" s="15">
        <v>0.2</v>
      </c>
      <c r="I59" s="16" t="s">
        <v>25</v>
      </c>
      <c r="J59" s="12" t="s">
        <v>2925</v>
      </c>
      <c r="K59" s="16" t="s">
        <v>28</v>
      </c>
      <c r="L59" s="13" t="s">
        <v>2929</v>
      </c>
      <c r="M59" s="85">
        <f>M58</f>
        <v>0.6</v>
      </c>
      <c r="N59" s="15">
        <f>IF(K59="Detected", 0.6,0)</f>
        <v>0.6</v>
      </c>
      <c r="O59" s="78">
        <f t="shared" ref="O59" si="20">IF(I59="Safe", M59*H59,0)</f>
        <v>0</v>
      </c>
      <c r="P59" s="78">
        <f t="shared" ref="P59:P75" si="21">IF(I59="Dangerous",M59*H59*N59,0)</f>
        <v>7.1999999999999995E-2</v>
      </c>
      <c r="Q59" s="153">
        <f t="shared" ref="Q59:Q75" si="22">IF(P59=0,0,M59*H59*(1-N59))</f>
        <v>4.8000000000000001E-2</v>
      </c>
      <c r="R59" s="582"/>
    </row>
    <row r="60" spans="2:18" s="3" customFormat="1" ht="39.950000000000003" customHeight="1">
      <c r="B60" s="245"/>
      <c r="C60" s="241"/>
      <c r="D60" s="22"/>
      <c r="E60" s="23"/>
      <c r="F60" s="24"/>
      <c r="G60" s="168" t="s">
        <v>234</v>
      </c>
      <c r="H60" s="15">
        <v>0.2</v>
      </c>
      <c r="I60" s="16" t="s">
        <v>25</v>
      </c>
      <c r="J60" s="12" t="s">
        <v>2925</v>
      </c>
      <c r="K60" s="16" t="s">
        <v>2790</v>
      </c>
      <c r="L60" s="13" t="s">
        <v>2929</v>
      </c>
      <c r="M60" s="85">
        <f>M59</f>
        <v>0.6</v>
      </c>
      <c r="N60" s="15">
        <f>IF(K60="Detected", 0.6,0)</f>
        <v>0.6</v>
      </c>
      <c r="O60" s="78">
        <f>IF(I60="Safe", M60*H60,0)</f>
        <v>0</v>
      </c>
      <c r="P60" s="78">
        <f t="shared" si="21"/>
        <v>7.1999999999999995E-2</v>
      </c>
      <c r="Q60" s="153">
        <f t="shared" si="22"/>
        <v>4.8000000000000001E-2</v>
      </c>
      <c r="R60" s="583"/>
    </row>
    <row r="61" spans="2:18" s="3" customFormat="1" ht="27.95" customHeight="1">
      <c r="B61" s="245"/>
      <c r="C61" s="241"/>
      <c r="D61" s="17" t="s">
        <v>2940</v>
      </c>
      <c r="E61" s="18" t="s">
        <v>1217</v>
      </c>
      <c r="F61" s="19" t="s">
        <v>2914</v>
      </c>
      <c r="G61" s="25" t="s">
        <v>12</v>
      </c>
      <c r="H61" s="26">
        <v>0.7</v>
      </c>
      <c r="I61" s="165" t="s">
        <v>2921</v>
      </c>
      <c r="J61" s="13" t="s">
        <v>2922</v>
      </c>
      <c r="K61" s="165" t="s">
        <v>18</v>
      </c>
      <c r="L61" s="206" t="s">
        <v>109</v>
      </c>
      <c r="M61" s="85">
        <v>0.1</v>
      </c>
      <c r="N61" s="15">
        <f t="shared" si="18"/>
        <v>0</v>
      </c>
      <c r="O61" s="78">
        <f t="shared" ref="O61:O75" si="23">IF(I61="Safe", M61*H61,0)</f>
        <v>6.9999999999999993E-2</v>
      </c>
      <c r="P61" s="78">
        <f t="shared" si="21"/>
        <v>0</v>
      </c>
      <c r="Q61" s="153">
        <f t="shared" si="22"/>
        <v>0</v>
      </c>
      <c r="R61" s="273"/>
    </row>
    <row r="62" spans="2:18" s="3" customFormat="1" ht="27.95" customHeight="1">
      <c r="B62" s="245"/>
      <c r="C62" s="241"/>
      <c r="D62" s="20"/>
      <c r="E62" s="21"/>
      <c r="F62" s="31"/>
      <c r="G62" s="25" t="s">
        <v>13</v>
      </c>
      <c r="H62" s="26">
        <v>0.1</v>
      </c>
      <c r="I62" s="165" t="s">
        <v>2783</v>
      </c>
      <c r="J62" s="13" t="s">
        <v>2925</v>
      </c>
      <c r="K62" s="165" t="s">
        <v>2911</v>
      </c>
      <c r="L62" s="13" t="s">
        <v>2929</v>
      </c>
      <c r="M62" s="85">
        <f>M61</f>
        <v>0.1</v>
      </c>
      <c r="N62" s="15">
        <f t="shared" si="18"/>
        <v>0.99</v>
      </c>
      <c r="O62" s="78">
        <f t="shared" si="23"/>
        <v>0</v>
      </c>
      <c r="P62" s="78">
        <f t="shared" si="21"/>
        <v>9.9000000000000025E-3</v>
      </c>
      <c r="Q62" s="153">
        <f t="shared" si="22"/>
        <v>1.0000000000000011E-4</v>
      </c>
      <c r="R62" s="113"/>
    </row>
    <row r="63" spans="2:18" s="3" customFormat="1" ht="27.95" customHeight="1">
      <c r="B63" s="245"/>
      <c r="C63" s="241"/>
      <c r="D63" s="20"/>
      <c r="E63" s="21"/>
      <c r="F63" s="31"/>
      <c r="G63" s="32" t="s">
        <v>54</v>
      </c>
      <c r="H63" s="26">
        <v>0.1</v>
      </c>
      <c r="I63" s="165" t="s">
        <v>2782</v>
      </c>
      <c r="J63" s="13" t="s">
        <v>2926</v>
      </c>
      <c r="K63" s="165" t="s">
        <v>2911</v>
      </c>
      <c r="L63" s="13" t="s">
        <v>2929</v>
      </c>
      <c r="M63" s="85">
        <f>M62</f>
        <v>0.1</v>
      </c>
      <c r="N63" s="15">
        <f t="shared" si="18"/>
        <v>0.99</v>
      </c>
      <c r="O63" s="78">
        <f t="shared" si="23"/>
        <v>0</v>
      </c>
      <c r="P63" s="78">
        <f t="shared" si="21"/>
        <v>9.9000000000000025E-3</v>
      </c>
      <c r="Q63" s="153">
        <f t="shared" si="22"/>
        <v>1.0000000000000011E-4</v>
      </c>
      <c r="R63" s="113"/>
    </row>
    <row r="64" spans="2:18" s="3" customFormat="1" ht="27.95" customHeight="1">
      <c r="B64" s="245"/>
      <c r="C64" s="241"/>
      <c r="D64" s="20"/>
      <c r="E64" s="21"/>
      <c r="F64" s="31"/>
      <c r="G64" s="25" t="s">
        <v>55</v>
      </c>
      <c r="H64" s="26">
        <v>0.1</v>
      </c>
      <c r="I64" s="165" t="s">
        <v>19</v>
      </c>
      <c r="J64" s="13" t="s">
        <v>2923</v>
      </c>
      <c r="K64" s="165" t="s">
        <v>2789</v>
      </c>
      <c r="L64" s="13" t="s">
        <v>109</v>
      </c>
      <c r="M64" s="85">
        <f>M63</f>
        <v>0.1</v>
      </c>
      <c r="N64" s="15">
        <f t="shared" si="18"/>
        <v>0</v>
      </c>
      <c r="O64" s="78">
        <f t="shared" si="23"/>
        <v>1.0000000000000002E-2</v>
      </c>
      <c r="P64" s="78">
        <f t="shared" si="21"/>
        <v>0</v>
      </c>
      <c r="Q64" s="153">
        <f t="shared" si="22"/>
        <v>0</v>
      </c>
      <c r="R64" s="113"/>
    </row>
    <row r="65" spans="2:18" s="3" customFormat="1" ht="27.95" customHeight="1">
      <c r="B65" s="245"/>
      <c r="C65" s="241"/>
      <c r="D65" s="17" t="s">
        <v>2941</v>
      </c>
      <c r="E65" s="18" t="s">
        <v>22</v>
      </c>
      <c r="F65" s="19" t="s">
        <v>198</v>
      </c>
      <c r="G65" s="14" t="s">
        <v>12</v>
      </c>
      <c r="H65" s="15">
        <v>0.4</v>
      </c>
      <c r="I65" s="16" t="s">
        <v>15</v>
      </c>
      <c r="J65" s="12" t="s">
        <v>210</v>
      </c>
      <c r="K65" s="16" t="s">
        <v>18</v>
      </c>
      <c r="L65" s="65" t="s">
        <v>21</v>
      </c>
      <c r="M65" s="85">
        <v>2</v>
      </c>
      <c r="N65" s="15">
        <f t="shared" ref="N65:N82" si="24">IF(K65="Detected", 0.99,0)</f>
        <v>0</v>
      </c>
      <c r="O65" s="78">
        <f t="shared" si="23"/>
        <v>0.8</v>
      </c>
      <c r="P65" s="78">
        <f t="shared" si="21"/>
        <v>0</v>
      </c>
      <c r="Q65" s="153">
        <f t="shared" si="22"/>
        <v>0</v>
      </c>
      <c r="R65" s="113"/>
    </row>
    <row r="66" spans="2:18" s="3" customFormat="1" ht="27.95" customHeight="1">
      <c r="B66" s="245"/>
      <c r="C66" s="241"/>
      <c r="D66" s="20"/>
      <c r="E66" s="21"/>
      <c r="F66" s="31"/>
      <c r="G66" s="14" t="s">
        <v>13</v>
      </c>
      <c r="H66" s="15">
        <v>0.4</v>
      </c>
      <c r="I66" s="16" t="s">
        <v>25</v>
      </c>
      <c r="J66" s="13" t="s">
        <v>2924</v>
      </c>
      <c r="K66" s="16" t="s">
        <v>20</v>
      </c>
      <c r="L66" s="13" t="s">
        <v>2929</v>
      </c>
      <c r="M66" s="85">
        <f t="shared" ref="M66:M73" si="25">M65</f>
        <v>2</v>
      </c>
      <c r="N66" s="15">
        <f t="shared" si="24"/>
        <v>0.99</v>
      </c>
      <c r="O66" s="78">
        <f t="shared" si="23"/>
        <v>0</v>
      </c>
      <c r="P66" s="78">
        <f t="shared" si="21"/>
        <v>0.79200000000000004</v>
      </c>
      <c r="Q66" s="153">
        <f t="shared" si="22"/>
        <v>8.0000000000000071E-3</v>
      </c>
      <c r="R66" s="113"/>
    </row>
    <row r="67" spans="2:18" s="3" customFormat="1" ht="27.95" customHeight="1">
      <c r="B67" s="245"/>
      <c r="C67" s="241"/>
      <c r="D67" s="22"/>
      <c r="E67" s="23"/>
      <c r="F67" s="24"/>
      <c r="G67" s="14" t="s">
        <v>14</v>
      </c>
      <c r="H67" s="15">
        <v>0.2</v>
      </c>
      <c r="I67" s="16" t="s">
        <v>15</v>
      </c>
      <c r="J67" s="12" t="s">
        <v>210</v>
      </c>
      <c r="K67" s="16" t="s">
        <v>18</v>
      </c>
      <c r="L67" s="65" t="s">
        <v>21</v>
      </c>
      <c r="M67" s="85">
        <f t="shared" si="25"/>
        <v>2</v>
      </c>
      <c r="N67" s="15">
        <f t="shared" si="24"/>
        <v>0</v>
      </c>
      <c r="O67" s="78">
        <f t="shared" si="23"/>
        <v>0.4</v>
      </c>
      <c r="P67" s="78">
        <f t="shared" si="21"/>
        <v>0</v>
      </c>
      <c r="Q67" s="153">
        <f t="shared" si="22"/>
        <v>0</v>
      </c>
      <c r="R67" s="113"/>
    </row>
    <row r="68" spans="2:18" s="3" customFormat="1" ht="27.95" customHeight="1">
      <c r="B68" s="245"/>
      <c r="C68" s="241"/>
      <c r="D68" s="17" t="s">
        <v>2942</v>
      </c>
      <c r="E68" s="18" t="s">
        <v>6</v>
      </c>
      <c r="F68" s="19" t="s">
        <v>200</v>
      </c>
      <c r="G68" s="14" t="s">
        <v>12</v>
      </c>
      <c r="H68" s="15">
        <v>0.8</v>
      </c>
      <c r="I68" s="16" t="s">
        <v>19</v>
      </c>
      <c r="J68" s="12" t="s">
        <v>210</v>
      </c>
      <c r="K68" s="16" t="s">
        <v>2789</v>
      </c>
      <c r="L68" s="65" t="s">
        <v>2928</v>
      </c>
      <c r="M68" s="85">
        <v>0.2</v>
      </c>
      <c r="N68" s="15">
        <f t="shared" si="24"/>
        <v>0</v>
      </c>
      <c r="O68" s="78">
        <f t="shared" si="23"/>
        <v>0.16000000000000003</v>
      </c>
      <c r="P68" s="78">
        <f t="shared" si="21"/>
        <v>0</v>
      </c>
      <c r="Q68" s="153">
        <f t="shared" si="22"/>
        <v>0</v>
      </c>
      <c r="R68" s="113"/>
    </row>
    <row r="69" spans="2:18" s="3" customFormat="1" ht="27.95" customHeight="1">
      <c r="B69" s="245"/>
      <c r="C69" s="241"/>
      <c r="D69" s="20"/>
      <c r="E69" s="21"/>
      <c r="F69" s="31"/>
      <c r="G69" s="14" t="s">
        <v>13</v>
      </c>
      <c r="H69" s="15">
        <v>0.1</v>
      </c>
      <c r="I69" s="16" t="s">
        <v>25</v>
      </c>
      <c r="J69" s="12" t="s">
        <v>2927</v>
      </c>
      <c r="K69" s="16" t="s">
        <v>2793</v>
      </c>
      <c r="L69" s="13" t="s">
        <v>2929</v>
      </c>
      <c r="M69" s="85">
        <f t="shared" si="25"/>
        <v>0.2</v>
      </c>
      <c r="N69" s="15">
        <f t="shared" si="24"/>
        <v>0.99</v>
      </c>
      <c r="O69" s="78">
        <f t="shared" si="23"/>
        <v>0</v>
      </c>
      <c r="P69" s="78">
        <f t="shared" si="21"/>
        <v>1.9800000000000005E-2</v>
      </c>
      <c r="Q69" s="153">
        <f t="shared" si="22"/>
        <v>2.0000000000000023E-4</v>
      </c>
      <c r="R69" s="113"/>
    </row>
    <row r="70" spans="2:18" s="3" customFormat="1" ht="27.95" customHeight="1">
      <c r="B70" s="245"/>
      <c r="C70" s="241"/>
      <c r="D70" s="22"/>
      <c r="E70" s="23"/>
      <c r="F70" s="24"/>
      <c r="G70" s="14" t="s">
        <v>14</v>
      </c>
      <c r="H70" s="15">
        <v>0.1</v>
      </c>
      <c r="I70" s="16" t="s">
        <v>15</v>
      </c>
      <c r="J70" s="12" t="s">
        <v>210</v>
      </c>
      <c r="K70" s="16" t="s">
        <v>2791</v>
      </c>
      <c r="L70" s="65" t="s">
        <v>21</v>
      </c>
      <c r="M70" s="85">
        <f t="shared" si="25"/>
        <v>0.2</v>
      </c>
      <c r="N70" s="15">
        <f t="shared" si="24"/>
        <v>0</v>
      </c>
      <c r="O70" s="78">
        <f t="shared" si="23"/>
        <v>2.0000000000000004E-2</v>
      </c>
      <c r="P70" s="78">
        <f t="shared" si="21"/>
        <v>0</v>
      </c>
      <c r="Q70" s="153">
        <f t="shared" si="22"/>
        <v>0</v>
      </c>
      <c r="R70" s="113"/>
    </row>
    <row r="71" spans="2:18" s="3" customFormat="1" ht="27.95" customHeight="1">
      <c r="B71" s="245"/>
      <c r="C71" s="241"/>
      <c r="D71" s="17" t="s">
        <v>2943</v>
      </c>
      <c r="E71" s="18" t="s">
        <v>24</v>
      </c>
      <c r="F71" s="19" t="s">
        <v>200</v>
      </c>
      <c r="G71" s="14" t="s">
        <v>12</v>
      </c>
      <c r="H71" s="15">
        <v>0.8</v>
      </c>
      <c r="I71" s="16" t="s">
        <v>2779</v>
      </c>
      <c r="J71" s="12" t="s">
        <v>210</v>
      </c>
      <c r="K71" s="16" t="s">
        <v>18</v>
      </c>
      <c r="L71" s="65" t="s">
        <v>21</v>
      </c>
      <c r="M71" s="85">
        <v>0.2</v>
      </c>
      <c r="N71" s="15">
        <f t="shared" si="24"/>
        <v>0</v>
      </c>
      <c r="O71" s="78">
        <f t="shared" si="23"/>
        <v>0.16000000000000003</v>
      </c>
      <c r="P71" s="78">
        <f t="shared" si="21"/>
        <v>0</v>
      </c>
      <c r="Q71" s="153">
        <f t="shared" si="22"/>
        <v>0</v>
      </c>
      <c r="R71" s="113"/>
    </row>
    <row r="72" spans="2:18" s="3" customFormat="1" ht="27.95" customHeight="1">
      <c r="B72" s="245"/>
      <c r="C72" s="241"/>
      <c r="D72" s="20"/>
      <c r="E72" s="21"/>
      <c r="F72" s="31"/>
      <c r="G72" s="14" t="s">
        <v>13</v>
      </c>
      <c r="H72" s="15">
        <v>0.1</v>
      </c>
      <c r="I72" s="16" t="s">
        <v>2783</v>
      </c>
      <c r="J72" s="12" t="s">
        <v>2927</v>
      </c>
      <c r="K72" s="16" t="s">
        <v>2911</v>
      </c>
      <c r="L72" s="13" t="s">
        <v>2929</v>
      </c>
      <c r="M72" s="85">
        <f t="shared" si="25"/>
        <v>0.2</v>
      </c>
      <c r="N72" s="15">
        <f t="shared" si="24"/>
        <v>0.99</v>
      </c>
      <c r="O72" s="78">
        <f t="shared" si="23"/>
        <v>0</v>
      </c>
      <c r="P72" s="78">
        <f t="shared" si="21"/>
        <v>1.9800000000000005E-2</v>
      </c>
      <c r="Q72" s="153">
        <f t="shared" si="22"/>
        <v>2.0000000000000023E-4</v>
      </c>
      <c r="R72" s="113"/>
    </row>
    <row r="73" spans="2:18" s="3" customFormat="1" ht="27.95" customHeight="1">
      <c r="B73" s="245"/>
      <c r="C73" s="241"/>
      <c r="D73" s="22"/>
      <c r="E73" s="23"/>
      <c r="F73" s="24"/>
      <c r="G73" s="14" t="s">
        <v>14</v>
      </c>
      <c r="H73" s="15">
        <v>0.1</v>
      </c>
      <c r="I73" s="16" t="s">
        <v>19</v>
      </c>
      <c r="J73" s="12" t="s">
        <v>210</v>
      </c>
      <c r="K73" s="16" t="s">
        <v>18</v>
      </c>
      <c r="L73" s="65" t="s">
        <v>21</v>
      </c>
      <c r="M73" s="85">
        <f t="shared" si="25"/>
        <v>0.2</v>
      </c>
      <c r="N73" s="15">
        <f t="shared" si="24"/>
        <v>0</v>
      </c>
      <c r="O73" s="78">
        <f t="shared" si="23"/>
        <v>2.0000000000000004E-2</v>
      </c>
      <c r="P73" s="78">
        <f t="shared" si="21"/>
        <v>0</v>
      </c>
      <c r="Q73" s="153">
        <f t="shared" si="22"/>
        <v>0</v>
      </c>
      <c r="R73" s="113"/>
    </row>
    <row r="74" spans="2:18" s="3" customFormat="1" ht="27.95" customHeight="1">
      <c r="B74" s="245"/>
      <c r="C74" s="241"/>
      <c r="D74" s="17" t="s">
        <v>44</v>
      </c>
      <c r="E74" s="18" t="s">
        <v>2918</v>
      </c>
      <c r="F74" s="19" t="s">
        <v>2919</v>
      </c>
      <c r="G74" s="163" t="s">
        <v>232</v>
      </c>
      <c r="H74" s="15">
        <v>0.2</v>
      </c>
      <c r="I74" s="16" t="s">
        <v>16</v>
      </c>
      <c r="J74" s="12" t="s">
        <v>2925</v>
      </c>
      <c r="K74" s="16" t="s">
        <v>2911</v>
      </c>
      <c r="L74" s="13" t="s">
        <v>2929</v>
      </c>
      <c r="M74" s="85">
        <v>0.6</v>
      </c>
      <c r="N74" s="15">
        <f>IF(K74="Detected", 0.6,0)</f>
        <v>0.6</v>
      </c>
      <c r="O74" s="78">
        <f t="shared" si="23"/>
        <v>0</v>
      </c>
      <c r="P74" s="78">
        <f t="shared" si="21"/>
        <v>7.1999999999999995E-2</v>
      </c>
      <c r="Q74" s="153">
        <f t="shared" si="22"/>
        <v>4.8000000000000001E-2</v>
      </c>
      <c r="R74" s="581" t="s">
        <v>2920</v>
      </c>
    </row>
    <row r="75" spans="2:18" s="3" customFormat="1" ht="27.95" customHeight="1">
      <c r="B75" s="245"/>
      <c r="C75" s="241"/>
      <c r="D75" s="20"/>
      <c r="E75" s="21"/>
      <c r="F75" s="31"/>
      <c r="G75" s="163" t="s">
        <v>233</v>
      </c>
      <c r="H75" s="15">
        <v>0.2</v>
      </c>
      <c r="I75" s="16" t="s">
        <v>16</v>
      </c>
      <c r="J75" s="12" t="s">
        <v>2925</v>
      </c>
      <c r="K75" s="16" t="s">
        <v>2911</v>
      </c>
      <c r="L75" s="13" t="s">
        <v>2929</v>
      </c>
      <c r="M75" s="85">
        <f>M74</f>
        <v>0.6</v>
      </c>
      <c r="N75" s="15">
        <f>IF(K75="Detected", 0.6,0)</f>
        <v>0.6</v>
      </c>
      <c r="O75" s="78">
        <f t="shared" si="23"/>
        <v>0</v>
      </c>
      <c r="P75" s="78">
        <f t="shared" si="21"/>
        <v>7.1999999999999995E-2</v>
      </c>
      <c r="Q75" s="153">
        <f t="shared" si="22"/>
        <v>4.8000000000000001E-2</v>
      </c>
      <c r="R75" s="582"/>
    </row>
    <row r="76" spans="2:18" s="3" customFormat="1" ht="27.95" customHeight="1">
      <c r="B76" s="245"/>
      <c r="C76" s="241"/>
      <c r="D76" s="20"/>
      <c r="E76" s="21"/>
      <c r="F76" s="31"/>
      <c r="G76" s="163" t="s">
        <v>230</v>
      </c>
      <c r="H76" s="15">
        <v>0.2</v>
      </c>
      <c r="I76" s="16" t="s">
        <v>25</v>
      </c>
      <c r="J76" s="12" t="s">
        <v>2925</v>
      </c>
      <c r="K76" s="16" t="s">
        <v>28</v>
      </c>
      <c r="L76" s="13" t="s">
        <v>2929</v>
      </c>
      <c r="M76" s="85">
        <f>M75</f>
        <v>0.6</v>
      </c>
      <c r="N76" s="15">
        <f>IF(K76="Detected", 0.6,0)</f>
        <v>0.6</v>
      </c>
      <c r="O76" s="78">
        <f>IF(I76="Safe", M76*H76,0)</f>
        <v>0</v>
      </c>
      <c r="P76" s="78">
        <f>IF(I76="Dangerous",M76*H76*N76,0)</f>
        <v>7.1999999999999995E-2</v>
      </c>
      <c r="Q76" s="153">
        <f>IF(P76=0,0,M76*H76*(1-N76))</f>
        <v>4.8000000000000001E-2</v>
      </c>
      <c r="R76" s="582"/>
    </row>
    <row r="77" spans="2:18" s="3" customFormat="1" ht="27.95" customHeight="1">
      <c r="B77" s="245"/>
      <c r="C77" s="241"/>
      <c r="D77" s="20"/>
      <c r="E77" s="21"/>
      <c r="F77" s="31"/>
      <c r="G77" s="163" t="s">
        <v>231</v>
      </c>
      <c r="H77" s="15">
        <v>0.2</v>
      </c>
      <c r="I77" s="16" t="s">
        <v>25</v>
      </c>
      <c r="J77" s="12" t="s">
        <v>2925</v>
      </c>
      <c r="K77" s="16" t="s">
        <v>28</v>
      </c>
      <c r="L77" s="13" t="s">
        <v>2929</v>
      </c>
      <c r="M77" s="85">
        <f>M76</f>
        <v>0.6</v>
      </c>
      <c r="N77" s="15">
        <f>IF(K77="Detected", 0.6,0)</f>
        <v>0.6</v>
      </c>
      <c r="O77" s="78">
        <f t="shared" ref="O77" si="26">IF(I77="Safe", M77*H77,0)</f>
        <v>0</v>
      </c>
      <c r="P77" s="78">
        <f t="shared" ref="P77:P93" si="27">IF(I77="Dangerous",M77*H77*N77,0)</f>
        <v>7.1999999999999995E-2</v>
      </c>
      <c r="Q77" s="153">
        <f t="shared" ref="Q77:Q93" si="28">IF(P77=0,0,M77*H77*(1-N77))</f>
        <v>4.8000000000000001E-2</v>
      </c>
      <c r="R77" s="582"/>
    </row>
    <row r="78" spans="2:18" s="3" customFormat="1" ht="39.950000000000003" customHeight="1">
      <c r="B78" s="245"/>
      <c r="C78" s="241"/>
      <c r="D78" s="22"/>
      <c r="E78" s="23"/>
      <c r="F78" s="24"/>
      <c r="G78" s="168" t="s">
        <v>234</v>
      </c>
      <c r="H78" s="15">
        <v>0.2</v>
      </c>
      <c r="I78" s="16" t="s">
        <v>25</v>
      </c>
      <c r="J78" s="12" t="s">
        <v>2925</v>
      </c>
      <c r="K78" s="16" t="s">
        <v>2790</v>
      </c>
      <c r="L78" s="13" t="s">
        <v>2929</v>
      </c>
      <c r="M78" s="85">
        <f>M77</f>
        <v>0.6</v>
      </c>
      <c r="N78" s="15">
        <f>IF(K78="Detected", 0.6,0)</f>
        <v>0.6</v>
      </c>
      <c r="O78" s="78">
        <f>IF(I78="Safe", M78*H78,0)</f>
        <v>0</v>
      </c>
      <c r="P78" s="78">
        <f t="shared" si="27"/>
        <v>7.1999999999999995E-2</v>
      </c>
      <c r="Q78" s="153">
        <f t="shared" si="28"/>
        <v>4.8000000000000001E-2</v>
      </c>
      <c r="R78" s="583"/>
    </row>
    <row r="79" spans="2:18" s="3" customFormat="1" ht="27.95" customHeight="1">
      <c r="B79" s="245"/>
      <c r="C79" s="241"/>
      <c r="D79" s="17" t="s">
        <v>2944</v>
      </c>
      <c r="E79" s="18" t="s">
        <v>1217</v>
      </c>
      <c r="F79" s="19" t="s">
        <v>2914</v>
      </c>
      <c r="G79" s="25" t="s">
        <v>12</v>
      </c>
      <c r="H79" s="26">
        <v>0.7</v>
      </c>
      <c r="I79" s="165" t="s">
        <v>2921</v>
      </c>
      <c r="J79" s="13" t="s">
        <v>2922</v>
      </c>
      <c r="K79" s="165" t="s">
        <v>18</v>
      </c>
      <c r="L79" s="206" t="s">
        <v>109</v>
      </c>
      <c r="M79" s="85">
        <v>0.1</v>
      </c>
      <c r="N79" s="15">
        <f t="shared" si="24"/>
        <v>0</v>
      </c>
      <c r="O79" s="78">
        <f t="shared" ref="O79:O93" si="29">IF(I79="Safe", M79*H79,0)</f>
        <v>6.9999999999999993E-2</v>
      </c>
      <c r="P79" s="78">
        <f t="shared" si="27"/>
        <v>0</v>
      </c>
      <c r="Q79" s="153">
        <f t="shared" si="28"/>
        <v>0</v>
      </c>
      <c r="R79" s="273"/>
    </row>
    <row r="80" spans="2:18" s="3" customFormat="1" ht="27.95" customHeight="1">
      <c r="B80" s="245"/>
      <c r="C80" s="241"/>
      <c r="D80" s="20"/>
      <c r="E80" s="21"/>
      <c r="F80" s="31"/>
      <c r="G80" s="25" t="s">
        <v>13</v>
      </c>
      <c r="H80" s="26">
        <v>0.1</v>
      </c>
      <c r="I80" s="165" t="s">
        <v>2783</v>
      </c>
      <c r="J80" s="13" t="s">
        <v>2925</v>
      </c>
      <c r="K80" s="165" t="s">
        <v>2911</v>
      </c>
      <c r="L80" s="13" t="s">
        <v>2929</v>
      </c>
      <c r="M80" s="85">
        <f>M79</f>
        <v>0.1</v>
      </c>
      <c r="N80" s="15">
        <f t="shared" si="24"/>
        <v>0.99</v>
      </c>
      <c r="O80" s="78">
        <f t="shared" si="29"/>
        <v>0</v>
      </c>
      <c r="P80" s="78">
        <f t="shared" si="27"/>
        <v>9.9000000000000025E-3</v>
      </c>
      <c r="Q80" s="153">
        <f t="shared" si="28"/>
        <v>1.0000000000000011E-4</v>
      </c>
      <c r="R80" s="113"/>
    </row>
    <row r="81" spans="2:18" s="3" customFormat="1" ht="27.95" customHeight="1">
      <c r="B81" s="245"/>
      <c r="C81" s="241"/>
      <c r="D81" s="20"/>
      <c r="E81" s="21"/>
      <c r="F81" s="31"/>
      <c r="G81" s="32" t="s">
        <v>54</v>
      </c>
      <c r="H81" s="26">
        <v>0.1</v>
      </c>
      <c r="I81" s="165" t="s">
        <v>2782</v>
      </c>
      <c r="J81" s="13" t="s">
        <v>2926</v>
      </c>
      <c r="K81" s="165" t="s">
        <v>2911</v>
      </c>
      <c r="L81" s="13" t="s">
        <v>2929</v>
      </c>
      <c r="M81" s="85">
        <f>M80</f>
        <v>0.1</v>
      </c>
      <c r="N81" s="15">
        <f t="shared" si="24"/>
        <v>0.99</v>
      </c>
      <c r="O81" s="78">
        <f t="shared" si="29"/>
        <v>0</v>
      </c>
      <c r="P81" s="78">
        <f t="shared" si="27"/>
        <v>9.9000000000000025E-3</v>
      </c>
      <c r="Q81" s="153">
        <f t="shared" si="28"/>
        <v>1.0000000000000011E-4</v>
      </c>
      <c r="R81" s="113"/>
    </row>
    <row r="82" spans="2:18" s="3" customFormat="1" ht="27.95" customHeight="1">
      <c r="B82" s="245"/>
      <c r="C82" s="241"/>
      <c r="D82" s="20"/>
      <c r="E82" s="21"/>
      <c r="F82" s="31"/>
      <c r="G82" s="25" t="s">
        <v>55</v>
      </c>
      <c r="H82" s="26">
        <v>0.1</v>
      </c>
      <c r="I82" s="165" t="s">
        <v>19</v>
      </c>
      <c r="J82" s="13" t="s">
        <v>2923</v>
      </c>
      <c r="K82" s="165" t="s">
        <v>2789</v>
      </c>
      <c r="L82" s="13" t="s">
        <v>109</v>
      </c>
      <c r="M82" s="85">
        <f>M81</f>
        <v>0.1</v>
      </c>
      <c r="N82" s="15">
        <f t="shared" si="24"/>
        <v>0</v>
      </c>
      <c r="O82" s="78">
        <f t="shared" si="29"/>
        <v>1.0000000000000002E-2</v>
      </c>
      <c r="P82" s="78">
        <f t="shared" si="27"/>
        <v>0</v>
      </c>
      <c r="Q82" s="153">
        <f t="shared" si="28"/>
        <v>0</v>
      </c>
      <c r="R82" s="113"/>
    </row>
    <row r="83" spans="2:18" s="3" customFormat="1" ht="27.95" customHeight="1">
      <c r="B83" s="245"/>
      <c r="C83" s="241"/>
      <c r="D83" s="17" t="s">
        <v>2945</v>
      </c>
      <c r="E83" s="18" t="s">
        <v>22</v>
      </c>
      <c r="F83" s="19" t="s">
        <v>198</v>
      </c>
      <c r="G83" s="14" t="s">
        <v>12</v>
      </c>
      <c r="H83" s="15">
        <v>0.4</v>
      </c>
      <c r="I83" s="16" t="s">
        <v>15</v>
      </c>
      <c r="J83" s="12" t="s">
        <v>210</v>
      </c>
      <c r="K83" s="16" t="s">
        <v>18</v>
      </c>
      <c r="L83" s="65" t="s">
        <v>21</v>
      </c>
      <c r="M83" s="85">
        <v>2</v>
      </c>
      <c r="N83" s="15">
        <f t="shared" ref="N83:N100" si="30">IF(K83="Detected", 0.99,0)</f>
        <v>0</v>
      </c>
      <c r="O83" s="78">
        <f t="shared" si="29"/>
        <v>0.8</v>
      </c>
      <c r="P83" s="78">
        <f t="shared" si="27"/>
        <v>0</v>
      </c>
      <c r="Q83" s="153">
        <f t="shared" si="28"/>
        <v>0</v>
      </c>
      <c r="R83" s="113"/>
    </row>
    <row r="84" spans="2:18" s="3" customFormat="1" ht="27.95" customHeight="1">
      <c r="B84" s="245"/>
      <c r="C84" s="241"/>
      <c r="D84" s="20"/>
      <c r="E84" s="21"/>
      <c r="F84" s="31"/>
      <c r="G84" s="14" t="s">
        <v>13</v>
      </c>
      <c r="H84" s="15">
        <v>0.4</v>
      </c>
      <c r="I84" s="16" t="s">
        <v>25</v>
      </c>
      <c r="J84" s="13" t="s">
        <v>2924</v>
      </c>
      <c r="K84" s="16" t="s">
        <v>20</v>
      </c>
      <c r="L84" s="13" t="s">
        <v>2929</v>
      </c>
      <c r="M84" s="85">
        <f t="shared" ref="M84:M91" si="31">M83</f>
        <v>2</v>
      </c>
      <c r="N84" s="15">
        <f t="shared" si="30"/>
        <v>0.99</v>
      </c>
      <c r="O84" s="78">
        <f t="shared" si="29"/>
        <v>0</v>
      </c>
      <c r="P84" s="78">
        <f t="shared" si="27"/>
        <v>0.79200000000000004</v>
      </c>
      <c r="Q84" s="153">
        <f t="shared" si="28"/>
        <v>8.0000000000000071E-3</v>
      </c>
      <c r="R84" s="113"/>
    </row>
    <row r="85" spans="2:18" s="3" customFormat="1" ht="27.95" customHeight="1">
      <c r="B85" s="245"/>
      <c r="C85" s="241"/>
      <c r="D85" s="22"/>
      <c r="E85" s="23"/>
      <c r="F85" s="24"/>
      <c r="G85" s="14" t="s">
        <v>14</v>
      </c>
      <c r="H85" s="15">
        <v>0.2</v>
      </c>
      <c r="I85" s="16" t="s">
        <v>15</v>
      </c>
      <c r="J85" s="12" t="s">
        <v>210</v>
      </c>
      <c r="K85" s="16" t="s">
        <v>18</v>
      </c>
      <c r="L85" s="65" t="s">
        <v>21</v>
      </c>
      <c r="M85" s="85">
        <f t="shared" si="31"/>
        <v>2</v>
      </c>
      <c r="N85" s="15">
        <f t="shared" si="30"/>
        <v>0</v>
      </c>
      <c r="O85" s="78">
        <f t="shared" si="29"/>
        <v>0.4</v>
      </c>
      <c r="P85" s="78">
        <f t="shared" si="27"/>
        <v>0</v>
      </c>
      <c r="Q85" s="153">
        <f t="shared" si="28"/>
        <v>0</v>
      </c>
      <c r="R85" s="113"/>
    </row>
    <row r="86" spans="2:18" s="3" customFormat="1" ht="27.95" customHeight="1">
      <c r="B86" s="245"/>
      <c r="C86" s="241"/>
      <c r="D86" s="17" t="s">
        <v>2946</v>
      </c>
      <c r="E86" s="18" t="s">
        <v>6</v>
      </c>
      <c r="F86" s="19" t="s">
        <v>200</v>
      </c>
      <c r="G86" s="14" t="s">
        <v>12</v>
      </c>
      <c r="H86" s="15">
        <v>0.8</v>
      </c>
      <c r="I86" s="16" t="s">
        <v>19</v>
      </c>
      <c r="J86" s="12" t="s">
        <v>210</v>
      </c>
      <c r="K86" s="16" t="s">
        <v>2789</v>
      </c>
      <c r="L86" s="65" t="s">
        <v>2928</v>
      </c>
      <c r="M86" s="85">
        <v>0.2</v>
      </c>
      <c r="N86" s="15">
        <f t="shared" si="30"/>
        <v>0</v>
      </c>
      <c r="O86" s="78">
        <f t="shared" si="29"/>
        <v>0.16000000000000003</v>
      </c>
      <c r="P86" s="78">
        <f t="shared" si="27"/>
        <v>0</v>
      </c>
      <c r="Q86" s="153">
        <f t="shared" si="28"/>
        <v>0</v>
      </c>
      <c r="R86" s="113"/>
    </row>
    <row r="87" spans="2:18" s="3" customFormat="1" ht="27.95" customHeight="1">
      <c r="B87" s="245"/>
      <c r="C87" s="241"/>
      <c r="D87" s="20"/>
      <c r="E87" s="21"/>
      <c r="F87" s="31"/>
      <c r="G87" s="14" t="s">
        <v>13</v>
      </c>
      <c r="H87" s="15">
        <v>0.1</v>
      </c>
      <c r="I87" s="16" t="s">
        <v>25</v>
      </c>
      <c r="J87" s="12" t="s">
        <v>2927</v>
      </c>
      <c r="K87" s="16" t="s">
        <v>2793</v>
      </c>
      <c r="L87" s="13" t="s">
        <v>2929</v>
      </c>
      <c r="M87" s="85">
        <f t="shared" si="31"/>
        <v>0.2</v>
      </c>
      <c r="N87" s="15">
        <f t="shared" si="30"/>
        <v>0.99</v>
      </c>
      <c r="O87" s="78">
        <f t="shared" si="29"/>
        <v>0</v>
      </c>
      <c r="P87" s="78">
        <f t="shared" si="27"/>
        <v>1.9800000000000005E-2</v>
      </c>
      <c r="Q87" s="153">
        <f t="shared" si="28"/>
        <v>2.0000000000000023E-4</v>
      </c>
      <c r="R87" s="113"/>
    </row>
    <row r="88" spans="2:18" s="3" customFormat="1" ht="27.95" customHeight="1">
      <c r="B88" s="245"/>
      <c r="C88" s="241"/>
      <c r="D88" s="22"/>
      <c r="E88" s="23"/>
      <c r="F88" s="24"/>
      <c r="G88" s="14" t="s">
        <v>14</v>
      </c>
      <c r="H88" s="15">
        <v>0.1</v>
      </c>
      <c r="I88" s="16" t="s">
        <v>15</v>
      </c>
      <c r="J88" s="12" t="s">
        <v>210</v>
      </c>
      <c r="K88" s="16" t="s">
        <v>2791</v>
      </c>
      <c r="L88" s="65" t="s">
        <v>21</v>
      </c>
      <c r="M88" s="85">
        <f t="shared" si="31"/>
        <v>0.2</v>
      </c>
      <c r="N88" s="15">
        <f t="shared" si="30"/>
        <v>0</v>
      </c>
      <c r="O88" s="78">
        <f t="shared" si="29"/>
        <v>2.0000000000000004E-2</v>
      </c>
      <c r="P88" s="78">
        <f t="shared" si="27"/>
        <v>0</v>
      </c>
      <c r="Q88" s="153">
        <f t="shared" si="28"/>
        <v>0</v>
      </c>
      <c r="R88" s="113"/>
    </row>
    <row r="89" spans="2:18" s="3" customFormat="1" ht="27.95" customHeight="1">
      <c r="B89" s="245"/>
      <c r="C89" s="241"/>
      <c r="D89" s="17" t="s">
        <v>2947</v>
      </c>
      <c r="E89" s="18" t="s">
        <v>24</v>
      </c>
      <c r="F89" s="19" t="s">
        <v>200</v>
      </c>
      <c r="G89" s="14" t="s">
        <v>12</v>
      </c>
      <c r="H89" s="15">
        <v>0.8</v>
      </c>
      <c r="I89" s="16" t="s">
        <v>2779</v>
      </c>
      <c r="J89" s="12" t="s">
        <v>210</v>
      </c>
      <c r="K89" s="16" t="s">
        <v>18</v>
      </c>
      <c r="L89" s="65" t="s">
        <v>21</v>
      </c>
      <c r="M89" s="85">
        <v>0.2</v>
      </c>
      <c r="N89" s="15">
        <f t="shared" si="30"/>
        <v>0</v>
      </c>
      <c r="O89" s="78">
        <f t="shared" si="29"/>
        <v>0.16000000000000003</v>
      </c>
      <c r="P89" s="78">
        <f t="shared" si="27"/>
        <v>0</v>
      </c>
      <c r="Q89" s="153">
        <f t="shared" si="28"/>
        <v>0</v>
      </c>
      <c r="R89" s="113"/>
    </row>
    <row r="90" spans="2:18" s="3" customFormat="1" ht="27.95" customHeight="1">
      <c r="B90" s="245"/>
      <c r="C90" s="241"/>
      <c r="D90" s="20"/>
      <c r="E90" s="21"/>
      <c r="F90" s="31"/>
      <c r="G90" s="14" t="s">
        <v>13</v>
      </c>
      <c r="H90" s="15">
        <v>0.1</v>
      </c>
      <c r="I90" s="16" t="s">
        <v>2783</v>
      </c>
      <c r="J90" s="12" t="s">
        <v>2927</v>
      </c>
      <c r="K90" s="16" t="s">
        <v>2911</v>
      </c>
      <c r="L90" s="13" t="s">
        <v>2929</v>
      </c>
      <c r="M90" s="85">
        <f t="shared" si="31"/>
        <v>0.2</v>
      </c>
      <c r="N90" s="15">
        <f t="shared" si="30"/>
        <v>0.99</v>
      </c>
      <c r="O90" s="78">
        <f t="shared" si="29"/>
        <v>0</v>
      </c>
      <c r="P90" s="78">
        <f t="shared" si="27"/>
        <v>1.9800000000000005E-2</v>
      </c>
      <c r="Q90" s="153">
        <f t="shared" si="28"/>
        <v>2.0000000000000023E-4</v>
      </c>
      <c r="R90" s="113"/>
    </row>
    <row r="91" spans="2:18" s="3" customFormat="1" ht="27.95" customHeight="1">
      <c r="B91" s="245"/>
      <c r="C91" s="241"/>
      <c r="D91" s="22"/>
      <c r="E91" s="23"/>
      <c r="F91" s="24"/>
      <c r="G91" s="14" t="s">
        <v>14</v>
      </c>
      <c r="H91" s="15">
        <v>0.1</v>
      </c>
      <c r="I91" s="16" t="s">
        <v>19</v>
      </c>
      <c r="J91" s="12" t="s">
        <v>210</v>
      </c>
      <c r="K91" s="16" t="s">
        <v>18</v>
      </c>
      <c r="L91" s="65" t="s">
        <v>21</v>
      </c>
      <c r="M91" s="85">
        <f t="shared" si="31"/>
        <v>0.2</v>
      </c>
      <c r="N91" s="15">
        <f t="shared" si="30"/>
        <v>0</v>
      </c>
      <c r="O91" s="78">
        <f t="shared" si="29"/>
        <v>2.0000000000000004E-2</v>
      </c>
      <c r="P91" s="78">
        <f t="shared" si="27"/>
        <v>0</v>
      </c>
      <c r="Q91" s="153">
        <f t="shared" si="28"/>
        <v>0</v>
      </c>
      <c r="R91" s="113"/>
    </row>
    <row r="92" spans="2:18" s="3" customFormat="1" ht="27.95" customHeight="1">
      <c r="B92" s="245"/>
      <c r="C92" s="241"/>
      <c r="D92" s="17" t="s">
        <v>2948</v>
      </c>
      <c r="E92" s="18" t="s">
        <v>2918</v>
      </c>
      <c r="F92" s="19" t="s">
        <v>2919</v>
      </c>
      <c r="G92" s="163" t="s">
        <v>232</v>
      </c>
      <c r="H92" s="15">
        <v>0.2</v>
      </c>
      <c r="I92" s="16" t="s">
        <v>16</v>
      </c>
      <c r="J92" s="12" t="s">
        <v>2925</v>
      </c>
      <c r="K92" s="16" t="s">
        <v>2911</v>
      </c>
      <c r="L92" s="13" t="s">
        <v>2929</v>
      </c>
      <c r="M92" s="85">
        <v>0.6</v>
      </c>
      <c r="N92" s="15">
        <f>IF(K92="Detected", 0.6,0)</f>
        <v>0.6</v>
      </c>
      <c r="O92" s="78">
        <f t="shared" si="29"/>
        <v>0</v>
      </c>
      <c r="P92" s="78">
        <f t="shared" si="27"/>
        <v>7.1999999999999995E-2</v>
      </c>
      <c r="Q92" s="153">
        <f t="shared" si="28"/>
        <v>4.8000000000000001E-2</v>
      </c>
      <c r="R92" s="581" t="s">
        <v>2920</v>
      </c>
    </row>
    <row r="93" spans="2:18" s="3" customFormat="1" ht="27.95" customHeight="1">
      <c r="B93" s="245"/>
      <c r="C93" s="241"/>
      <c r="D93" s="20"/>
      <c r="E93" s="21"/>
      <c r="F93" s="31"/>
      <c r="G93" s="163" t="s">
        <v>233</v>
      </c>
      <c r="H93" s="15">
        <v>0.2</v>
      </c>
      <c r="I93" s="16" t="s">
        <v>16</v>
      </c>
      <c r="J93" s="12" t="s">
        <v>2925</v>
      </c>
      <c r="K93" s="16" t="s">
        <v>2911</v>
      </c>
      <c r="L93" s="13" t="s">
        <v>2929</v>
      </c>
      <c r="M93" s="85">
        <f>M92</f>
        <v>0.6</v>
      </c>
      <c r="N93" s="15">
        <f>IF(K93="Detected", 0.6,0)</f>
        <v>0.6</v>
      </c>
      <c r="O93" s="78">
        <f t="shared" si="29"/>
        <v>0</v>
      </c>
      <c r="P93" s="78">
        <f t="shared" si="27"/>
        <v>7.1999999999999995E-2</v>
      </c>
      <c r="Q93" s="153">
        <f t="shared" si="28"/>
        <v>4.8000000000000001E-2</v>
      </c>
      <c r="R93" s="582"/>
    </row>
    <row r="94" spans="2:18" s="3" customFormat="1" ht="27.95" customHeight="1">
      <c r="B94" s="245"/>
      <c r="C94" s="241"/>
      <c r="D94" s="20"/>
      <c r="E94" s="21"/>
      <c r="F94" s="31"/>
      <c r="G94" s="163" t="s">
        <v>230</v>
      </c>
      <c r="H94" s="15">
        <v>0.2</v>
      </c>
      <c r="I94" s="16" t="s">
        <v>25</v>
      </c>
      <c r="J94" s="12" t="s">
        <v>2925</v>
      </c>
      <c r="K94" s="16" t="s">
        <v>28</v>
      </c>
      <c r="L94" s="13" t="s">
        <v>2929</v>
      </c>
      <c r="M94" s="85">
        <f>M93</f>
        <v>0.6</v>
      </c>
      <c r="N94" s="15">
        <f>IF(K94="Detected", 0.6,0)</f>
        <v>0.6</v>
      </c>
      <c r="O94" s="78">
        <f>IF(I94="Safe", M94*H94,0)</f>
        <v>0</v>
      </c>
      <c r="P94" s="78">
        <f>IF(I94="Dangerous",M94*H94*N94,0)</f>
        <v>7.1999999999999995E-2</v>
      </c>
      <c r="Q94" s="153">
        <f>IF(P94=0,0,M94*H94*(1-N94))</f>
        <v>4.8000000000000001E-2</v>
      </c>
      <c r="R94" s="582"/>
    </row>
    <row r="95" spans="2:18" s="3" customFormat="1" ht="27.95" customHeight="1">
      <c r="B95" s="245"/>
      <c r="C95" s="241"/>
      <c r="D95" s="20"/>
      <c r="E95" s="21"/>
      <c r="F95" s="31"/>
      <c r="G95" s="163" t="s">
        <v>231</v>
      </c>
      <c r="H95" s="15">
        <v>0.2</v>
      </c>
      <c r="I95" s="16" t="s">
        <v>25</v>
      </c>
      <c r="J95" s="12" t="s">
        <v>2925</v>
      </c>
      <c r="K95" s="16" t="s">
        <v>28</v>
      </c>
      <c r="L95" s="13" t="s">
        <v>2929</v>
      </c>
      <c r="M95" s="85">
        <f>M94</f>
        <v>0.6</v>
      </c>
      <c r="N95" s="15">
        <f>IF(K95="Detected", 0.6,0)</f>
        <v>0.6</v>
      </c>
      <c r="O95" s="78">
        <f t="shared" ref="O95" si="32">IF(I95="Safe", M95*H95,0)</f>
        <v>0</v>
      </c>
      <c r="P95" s="78">
        <f t="shared" ref="P95:P111" si="33">IF(I95="Dangerous",M95*H95*N95,0)</f>
        <v>7.1999999999999995E-2</v>
      </c>
      <c r="Q95" s="153">
        <f t="shared" ref="Q95:Q111" si="34">IF(P95=0,0,M95*H95*(1-N95))</f>
        <v>4.8000000000000001E-2</v>
      </c>
      <c r="R95" s="582"/>
    </row>
    <row r="96" spans="2:18" s="3" customFormat="1" ht="39.950000000000003" customHeight="1">
      <c r="B96" s="245"/>
      <c r="C96" s="241"/>
      <c r="D96" s="22"/>
      <c r="E96" s="23"/>
      <c r="F96" s="24"/>
      <c r="G96" s="168" t="s">
        <v>234</v>
      </c>
      <c r="H96" s="15">
        <v>0.2</v>
      </c>
      <c r="I96" s="16" t="s">
        <v>25</v>
      </c>
      <c r="J96" s="12" t="s">
        <v>2925</v>
      </c>
      <c r="K96" s="16" t="s">
        <v>2790</v>
      </c>
      <c r="L96" s="13" t="s">
        <v>2929</v>
      </c>
      <c r="M96" s="85">
        <f>M95</f>
        <v>0.6</v>
      </c>
      <c r="N96" s="15">
        <f>IF(K96="Detected", 0.6,0)</f>
        <v>0.6</v>
      </c>
      <c r="O96" s="78">
        <f>IF(I96="Safe", M96*H96,0)</f>
        <v>0</v>
      </c>
      <c r="P96" s="78">
        <f t="shared" si="33"/>
        <v>7.1999999999999995E-2</v>
      </c>
      <c r="Q96" s="153">
        <f t="shared" si="34"/>
        <v>4.8000000000000001E-2</v>
      </c>
      <c r="R96" s="582"/>
    </row>
    <row r="97" spans="2:18" s="3" customFormat="1" ht="27.95" customHeight="1">
      <c r="B97" s="245"/>
      <c r="C97" s="241"/>
      <c r="D97" s="17" t="s">
        <v>2949</v>
      </c>
      <c r="E97" s="18" t="s">
        <v>1217</v>
      </c>
      <c r="F97" s="19" t="s">
        <v>2914</v>
      </c>
      <c r="G97" s="25" t="s">
        <v>12</v>
      </c>
      <c r="H97" s="26">
        <v>0.7</v>
      </c>
      <c r="I97" s="165" t="s">
        <v>2921</v>
      </c>
      <c r="J97" s="13" t="s">
        <v>2922</v>
      </c>
      <c r="K97" s="165" t="s">
        <v>18</v>
      </c>
      <c r="L97" s="206" t="s">
        <v>109</v>
      </c>
      <c r="M97" s="85">
        <v>0.1</v>
      </c>
      <c r="N97" s="15">
        <f t="shared" si="30"/>
        <v>0</v>
      </c>
      <c r="O97" s="78">
        <f t="shared" ref="O97:O111" si="35">IF(I97="Safe", M97*H97,0)</f>
        <v>6.9999999999999993E-2</v>
      </c>
      <c r="P97" s="78">
        <f t="shared" si="33"/>
        <v>0</v>
      </c>
      <c r="Q97" s="153">
        <f t="shared" si="34"/>
        <v>0</v>
      </c>
      <c r="R97" s="278"/>
    </row>
    <row r="98" spans="2:18" s="3" customFormat="1" ht="27.95" customHeight="1">
      <c r="B98" s="245"/>
      <c r="C98" s="241"/>
      <c r="D98" s="20"/>
      <c r="E98" s="21"/>
      <c r="F98" s="31"/>
      <c r="G98" s="25" t="s">
        <v>13</v>
      </c>
      <c r="H98" s="26">
        <v>0.1</v>
      </c>
      <c r="I98" s="165" t="s">
        <v>2783</v>
      </c>
      <c r="J98" s="13" t="s">
        <v>2925</v>
      </c>
      <c r="K98" s="165" t="s">
        <v>2911</v>
      </c>
      <c r="L98" s="13" t="s">
        <v>2929</v>
      </c>
      <c r="M98" s="85">
        <f>M97</f>
        <v>0.1</v>
      </c>
      <c r="N98" s="15">
        <f t="shared" si="30"/>
        <v>0.99</v>
      </c>
      <c r="O98" s="78">
        <f t="shared" si="35"/>
        <v>0</v>
      </c>
      <c r="P98" s="78">
        <f t="shared" si="33"/>
        <v>9.9000000000000025E-3</v>
      </c>
      <c r="Q98" s="153">
        <f t="shared" si="34"/>
        <v>1.0000000000000011E-4</v>
      </c>
      <c r="R98" s="271"/>
    </row>
    <row r="99" spans="2:18" s="3" customFormat="1" ht="27.95" customHeight="1">
      <c r="B99" s="245"/>
      <c r="C99" s="241"/>
      <c r="D99" s="20"/>
      <c r="E99" s="21"/>
      <c r="F99" s="31"/>
      <c r="G99" s="32" t="s">
        <v>54</v>
      </c>
      <c r="H99" s="26">
        <v>0.1</v>
      </c>
      <c r="I99" s="165" t="s">
        <v>2782</v>
      </c>
      <c r="J99" s="13" t="s">
        <v>2926</v>
      </c>
      <c r="K99" s="165" t="s">
        <v>2911</v>
      </c>
      <c r="L99" s="13" t="s">
        <v>2929</v>
      </c>
      <c r="M99" s="85">
        <f>M98</f>
        <v>0.1</v>
      </c>
      <c r="N99" s="15">
        <f t="shared" si="30"/>
        <v>0.99</v>
      </c>
      <c r="O99" s="78">
        <f t="shared" si="35"/>
        <v>0</v>
      </c>
      <c r="P99" s="78">
        <f t="shared" si="33"/>
        <v>9.9000000000000025E-3</v>
      </c>
      <c r="Q99" s="153">
        <f t="shared" si="34"/>
        <v>1.0000000000000011E-4</v>
      </c>
      <c r="R99" s="271"/>
    </row>
    <row r="100" spans="2:18" s="3" customFormat="1" ht="27.95" customHeight="1">
      <c r="B100" s="245"/>
      <c r="C100" s="241"/>
      <c r="D100" s="20"/>
      <c r="E100" s="21"/>
      <c r="F100" s="31"/>
      <c r="G100" s="25" t="s">
        <v>55</v>
      </c>
      <c r="H100" s="26">
        <v>0.1</v>
      </c>
      <c r="I100" s="165" t="s">
        <v>19</v>
      </c>
      <c r="J100" s="13" t="s">
        <v>2923</v>
      </c>
      <c r="K100" s="165" t="s">
        <v>2789</v>
      </c>
      <c r="L100" s="13" t="s">
        <v>109</v>
      </c>
      <c r="M100" s="85">
        <f>M99</f>
        <v>0.1</v>
      </c>
      <c r="N100" s="15">
        <f t="shared" si="30"/>
        <v>0</v>
      </c>
      <c r="O100" s="78">
        <f t="shared" si="35"/>
        <v>1.0000000000000002E-2</v>
      </c>
      <c r="P100" s="78">
        <f t="shared" si="33"/>
        <v>0</v>
      </c>
      <c r="Q100" s="153">
        <f t="shared" si="34"/>
        <v>0</v>
      </c>
      <c r="R100" s="272"/>
    </row>
    <row r="101" spans="2:18" s="3" customFormat="1" ht="27.95" customHeight="1">
      <c r="B101" s="245"/>
      <c r="C101" s="241"/>
      <c r="D101" s="17" t="s">
        <v>2950</v>
      </c>
      <c r="E101" s="18" t="s">
        <v>22</v>
      </c>
      <c r="F101" s="19" t="s">
        <v>198</v>
      </c>
      <c r="G101" s="14" t="s">
        <v>12</v>
      </c>
      <c r="H101" s="15">
        <v>0.4</v>
      </c>
      <c r="I101" s="16" t="s">
        <v>15</v>
      </c>
      <c r="J101" s="12" t="s">
        <v>210</v>
      </c>
      <c r="K101" s="16" t="s">
        <v>18</v>
      </c>
      <c r="L101" s="65" t="s">
        <v>21</v>
      </c>
      <c r="M101" s="85">
        <v>2</v>
      </c>
      <c r="N101" s="15">
        <f t="shared" ref="N101:N118" si="36">IF(K101="Detected", 0.99,0)</f>
        <v>0</v>
      </c>
      <c r="O101" s="78">
        <f t="shared" si="35"/>
        <v>0.8</v>
      </c>
      <c r="P101" s="78">
        <f t="shared" si="33"/>
        <v>0</v>
      </c>
      <c r="Q101" s="153">
        <f t="shared" si="34"/>
        <v>0</v>
      </c>
      <c r="R101" s="113"/>
    </row>
    <row r="102" spans="2:18" s="3" customFormat="1" ht="27.95" customHeight="1">
      <c r="B102" s="245"/>
      <c r="C102" s="241"/>
      <c r="D102" s="20"/>
      <c r="E102" s="21"/>
      <c r="F102" s="31"/>
      <c r="G102" s="14" t="s">
        <v>13</v>
      </c>
      <c r="H102" s="15">
        <v>0.4</v>
      </c>
      <c r="I102" s="16" t="s">
        <v>25</v>
      </c>
      <c r="J102" s="13" t="s">
        <v>2924</v>
      </c>
      <c r="K102" s="16" t="s">
        <v>20</v>
      </c>
      <c r="L102" s="13" t="s">
        <v>2929</v>
      </c>
      <c r="M102" s="85">
        <f t="shared" ref="M102:M109" si="37">M101</f>
        <v>2</v>
      </c>
      <c r="N102" s="15">
        <f t="shared" si="36"/>
        <v>0.99</v>
      </c>
      <c r="O102" s="78">
        <f t="shared" si="35"/>
        <v>0</v>
      </c>
      <c r="P102" s="78">
        <f t="shared" si="33"/>
        <v>0.79200000000000004</v>
      </c>
      <c r="Q102" s="153">
        <f t="shared" si="34"/>
        <v>8.0000000000000071E-3</v>
      </c>
      <c r="R102" s="113"/>
    </row>
    <row r="103" spans="2:18" s="3" customFormat="1" ht="27.95" customHeight="1">
      <c r="B103" s="245"/>
      <c r="C103" s="241"/>
      <c r="D103" s="22"/>
      <c r="E103" s="23"/>
      <c r="F103" s="24"/>
      <c r="G103" s="14" t="s">
        <v>14</v>
      </c>
      <c r="H103" s="15">
        <v>0.2</v>
      </c>
      <c r="I103" s="16" t="s">
        <v>15</v>
      </c>
      <c r="J103" s="12" t="s">
        <v>210</v>
      </c>
      <c r="K103" s="16" t="s">
        <v>18</v>
      </c>
      <c r="L103" s="65" t="s">
        <v>21</v>
      </c>
      <c r="M103" s="85">
        <f t="shared" si="37"/>
        <v>2</v>
      </c>
      <c r="N103" s="15">
        <f t="shared" si="36"/>
        <v>0</v>
      </c>
      <c r="O103" s="78">
        <f t="shared" si="35"/>
        <v>0.4</v>
      </c>
      <c r="P103" s="78">
        <f t="shared" si="33"/>
        <v>0</v>
      </c>
      <c r="Q103" s="153">
        <f t="shared" si="34"/>
        <v>0</v>
      </c>
      <c r="R103" s="113"/>
    </row>
    <row r="104" spans="2:18" s="3" customFormat="1" ht="27.95" customHeight="1">
      <c r="B104" s="245"/>
      <c r="C104" s="241"/>
      <c r="D104" s="17" t="s">
        <v>2951</v>
      </c>
      <c r="E104" s="18" t="s">
        <v>6</v>
      </c>
      <c r="F104" s="19" t="s">
        <v>200</v>
      </c>
      <c r="G104" s="14" t="s">
        <v>12</v>
      </c>
      <c r="H104" s="15">
        <v>0.8</v>
      </c>
      <c r="I104" s="16" t="s">
        <v>19</v>
      </c>
      <c r="J104" s="12" t="s">
        <v>210</v>
      </c>
      <c r="K104" s="16" t="s">
        <v>2789</v>
      </c>
      <c r="L104" s="65" t="s">
        <v>2928</v>
      </c>
      <c r="M104" s="85">
        <v>0.2</v>
      </c>
      <c r="N104" s="15">
        <f t="shared" si="36"/>
        <v>0</v>
      </c>
      <c r="O104" s="78">
        <f t="shared" si="35"/>
        <v>0.16000000000000003</v>
      </c>
      <c r="P104" s="78">
        <f t="shared" si="33"/>
        <v>0</v>
      </c>
      <c r="Q104" s="153">
        <f t="shared" si="34"/>
        <v>0</v>
      </c>
      <c r="R104" s="113"/>
    </row>
    <row r="105" spans="2:18" s="3" customFormat="1" ht="27.95" customHeight="1">
      <c r="B105" s="245"/>
      <c r="C105" s="241"/>
      <c r="D105" s="20"/>
      <c r="E105" s="21"/>
      <c r="F105" s="31"/>
      <c r="G105" s="14" t="s">
        <v>13</v>
      </c>
      <c r="H105" s="15">
        <v>0.1</v>
      </c>
      <c r="I105" s="16" t="s">
        <v>25</v>
      </c>
      <c r="J105" s="12" t="s">
        <v>2927</v>
      </c>
      <c r="K105" s="16" t="s">
        <v>2793</v>
      </c>
      <c r="L105" s="13" t="s">
        <v>2929</v>
      </c>
      <c r="M105" s="85">
        <f t="shared" si="37"/>
        <v>0.2</v>
      </c>
      <c r="N105" s="15">
        <f t="shared" si="36"/>
        <v>0.99</v>
      </c>
      <c r="O105" s="78">
        <f t="shared" si="35"/>
        <v>0</v>
      </c>
      <c r="P105" s="78">
        <f t="shared" si="33"/>
        <v>1.9800000000000005E-2</v>
      </c>
      <c r="Q105" s="153">
        <f t="shared" si="34"/>
        <v>2.0000000000000023E-4</v>
      </c>
      <c r="R105" s="113"/>
    </row>
    <row r="106" spans="2:18" s="3" customFormat="1" ht="27.95" customHeight="1">
      <c r="B106" s="245"/>
      <c r="C106" s="241"/>
      <c r="D106" s="22"/>
      <c r="E106" s="23"/>
      <c r="F106" s="24"/>
      <c r="G106" s="14" t="s">
        <v>14</v>
      </c>
      <c r="H106" s="15">
        <v>0.1</v>
      </c>
      <c r="I106" s="16" t="s">
        <v>15</v>
      </c>
      <c r="J106" s="12" t="s">
        <v>210</v>
      </c>
      <c r="K106" s="16" t="s">
        <v>2791</v>
      </c>
      <c r="L106" s="65" t="s">
        <v>21</v>
      </c>
      <c r="M106" s="85">
        <f t="shared" si="37"/>
        <v>0.2</v>
      </c>
      <c r="N106" s="15">
        <f t="shared" si="36"/>
        <v>0</v>
      </c>
      <c r="O106" s="78">
        <f t="shared" si="35"/>
        <v>2.0000000000000004E-2</v>
      </c>
      <c r="P106" s="78">
        <f t="shared" si="33"/>
        <v>0</v>
      </c>
      <c r="Q106" s="153">
        <f t="shared" si="34"/>
        <v>0</v>
      </c>
      <c r="R106" s="113"/>
    </row>
    <row r="107" spans="2:18" s="3" customFormat="1" ht="27.95" customHeight="1">
      <c r="B107" s="245"/>
      <c r="C107" s="241"/>
      <c r="D107" s="17" t="s">
        <v>2952</v>
      </c>
      <c r="E107" s="18" t="s">
        <v>24</v>
      </c>
      <c r="F107" s="19" t="s">
        <v>200</v>
      </c>
      <c r="G107" s="14" t="s">
        <v>12</v>
      </c>
      <c r="H107" s="15">
        <v>0.8</v>
      </c>
      <c r="I107" s="16" t="s">
        <v>2779</v>
      </c>
      <c r="J107" s="12" t="s">
        <v>210</v>
      </c>
      <c r="K107" s="16" t="s">
        <v>18</v>
      </c>
      <c r="L107" s="65" t="s">
        <v>21</v>
      </c>
      <c r="M107" s="85">
        <v>0.2</v>
      </c>
      <c r="N107" s="15">
        <f t="shared" si="36"/>
        <v>0</v>
      </c>
      <c r="O107" s="78">
        <f t="shared" si="35"/>
        <v>0.16000000000000003</v>
      </c>
      <c r="P107" s="78">
        <f t="shared" si="33"/>
        <v>0</v>
      </c>
      <c r="Q107" s="153">
        <f t="shared" si="34"/>
        <v>0</v>
      </c>
      <c r="R107" s="113"/>
    </row>
    <row r="108" spans="2:18" s="3" customFormat="1" ht="27.95" customHeight="1">
      <c r="B108" s="245"/>
      <c r="C108" s="241"/>
      <c r="D108" s="20"/>
      <c r="E108" s="21"/>
      <c r="F108" s="31"/>
      <c r="G108" s="14" t="s">
        <v>13</v>
      </c>
      <c r="H108" s="15">
        <v>0.1</v>
      </c>
      <c r="I108" s="16" t="s">
        <v>2783</v>
      </c>
      <c r="J108" s="12" t="s">
        <v>2927</v>
      </c>
      <c r="K108" s="16" t="s">
        <v>2911</v>
      </c>
      <c r="L108" s="13" t="s">
        <v>2929</v>
      </c>
      <c r="M108" s="85">
        <f t="shared" si="37"/>
        <v>0.2</v>
      </c>
      <c r="N108" s="15">
        <f t="shared" si="36"/>
        <v>0.99</v>
      </c>
      <c r="O108" s="78">
        <f t="shared" si="35"/>
        <v>0</v>
      </c>
      <c r="P108" s="78">
        <f t="shared" si="33"/>
        <v>1.9800000000000005E-2</v>
      </c>
      <c r="Q108" s="153">
        <f t="shared" si="34"/>
        <v>2.0000000000000023E-4</v>
      </c>
      <c r="R108" s="113"/>
    </row>
    <row r="109" spans="2:18" s="3" customFormat="1" ht="27.95" customHeight="1">
      <c r="B109" s="245"/>
      <c r="C109" s="241"/>
      <c r="D109" s="22"/>
      <c r="E109" s="23"/>
      <c r="F109" s="24"/>
      <c r="G109" s="14" t="s">
        <v>14</v>
      </c>
      <c r="H109" s="15">
        <v>0.1</v>
      </c>
      <c r="I109" s="16" t="s">
        <v>19</v>
      </c>
      <c r="J109" s="12" t="s">
        <v>210</v>
      </c>
      <c r="K109" s="16" t="s">
        <v>18</v>
      </c>
      <c r="L109" s="65" t="s">
        <v>21</v>
      </c>
      <c r="M109" s="85">
        <f t="shared" si="37"/>
        <v>0.2</v>
      </c>
      <c r="N109" s="15">
        <f t="shared" si="36"/>
        <v>0</v>
      </c>
      <c r="O109" s="78">
        <f t="shared" si="35"/>
        <v>2.0000000000000004E-2</v>
      </c>
      <c r="P109" s="78">
        <f t="shared" si="33"/>
        <v>0</v>
      </c>
      <c r="Q109" s="153">
        <f t="shared" si="34"/>
        <v>0</v>
      </c>
      <c r="R109" s="113"/>
    </row>
    <row r="110" spans="2:18" s="3" customFormat="1" ht="27.95" customHeight="1">
      <c r="B110" s="245"/>
      <c r="C110" s="241"/>
      <c r="D110" s="17" t="s">
        <v>2953</v>
      </c>
      <c r="E110" s="18" t="s">
        <v>2918</v>
      </c>
      <c r="F110" s="19" t="s">
        <v>2919</v>
      </c>
      <c r="G110" s="163" t="s">
        <v>232</v>
      </c>
      <c r="H110" s="15">
        <v>0.2</v>
      </c>
      <c r="I110" s="16" t="s">
        <v>16</v>
      </c>
      <c r="J110" s="12" t="s">
        <v>2925</v>
      </c>
      <c r="K110" s="16" t="s">
        <v>2911</v>
      </c>
      <c r="L110" s="13" t="s">
        <v>2929</v>
      </c>
      <c r="M110" s="85">
        <v>0.6</v>
      </c>
      <c r="N110" s="15">
        <f>IF(K110="Detected", 0.6,0)</f>
        <v>0.6</v>
      </c>
      <c r="O110" s="78">
        <f t="shared" si="35"/>
        <v>0</v>
      </c>
      <c r="P110" s="78">
        <f t="shared" si="33"/>
        <v>7.1999999999999995E-2</v>
      </c>
      <c r="Q110" s="153">
        <f t="shared" si="34"/>
        <v>4.8000000000000001E-2</v>
      </c>
      <c r="R110" s="581" t="s">
        <v>2920</v>
      </c>
    </row>
    <row r="111" spans="2:18" s="3" customFormat="1" ht="27.95" customHeight="1">
      <c r="B111" s="245"/>
      <c r="C111" s="241"/>
      <c r="D111" s="20"/>
      <c r="E111" s="21"/>
      <c r="F111" s="31"/>
      <c r="G111" s="163" t="s">
        <v>233</v>
      </c>
      <c r="H111" s="15">
        <v>0.2</v>
      </c>
      <c r="I111" s="16" t="s">
        <v>16</v>
      </c>
      <c r="J111" s="12" t="s">
        <v>2925</v>
      </c>
      <c r="K111" s="16" t="s">
        <v>2911</v>
      </c>
      <c r="L111" s="13" t="s">
        <v>2929</v>
      </c>
      <c r="M111" s="85">
        <f>M110</f>
        <v>0.6</v>
      </c>
      <c r="N111" s="15">
        <f>IF(K111="Detected", 0.6,0)</f>
        <v>0.6</v>
      </c>
      <c r="O111" s="78">
        <f t="shared" si="35"/>
        <v>0</v>
      </c>
      <c r="P111" s="78">
        <f t="shared" si="33"/>
        <v>7.1999999999999995E-2</v>
      </c>
      <c r="Q111" s="153">
        <f t="shared" si="34"/>
        <v>4.8000000000000001E-2</v>
      </c>
      <c r="R111" s="582"/>
    </row>
    <row r="112" spans="2:18" s="3" customFormat="1" ht="27.95" customHeight="1">
      <c r="B112" s="245"/>
      <c r="C112" s="241"/>
      <c r="D112" s="20"/>
      <c r="E112" s="21"/>
      <c r="F112" s="31"/>
      <c r="G112" s="163" t="s">
        <v>230</v>
      </c>
      <c r="H112" s="15">
        <v>0.2</v>
      </c>
      <c r="I112" s="16" t="s">
        <v>25</v>
      </c>
      <c r="J112" s="12" t="s">
        <v>2925</v>
      </c>
      <c r="K112" s="16" t="s">
        <v>28</v>
      </c>
      <c r="L112" s="13" t="s">
        <v>2929</v>
      </c>
      <c r="M112" s="85">
        <f>M111</f>
        <v>0.6</v>
      </c>
      <c r="N112" s="15">
        <f>IF(K112="Detected", 0.6,0)</f>
        <v>0.6</v>
      </c>
      <c r="O112" s="78">
        <f>IF(I112="Safe", M112*H112,0)</f>
        <v>0</v>
      </c>
      <c r="P112" s="78">
        <f>IF(I112="Dangerous",M112*H112*N112,0)</f>
        <v>7.1999999999999995E-2</v>
      </c>
      <c r="Q112" s="153">
        <f>IF(P112=0,0,M112*H112*(1-N112))</f>
        <v>4.8000000000000001E-2</v>
      </c>
      <c r="R112" s="582"/>
    </row>
    <row r="113" spans="2:18" s="3" customFormat="1" ht="27.95" customHeight="1">
      <c r="B113" s="245"/>
      <c r="C113" s="241"/>
      <c r="D113" s="20"/>
      <c r="E113" s="21"/>
      <c r="F113" s="31"/>
      <c r="G113" s="163" t="s">
        <v>231</v>
      </c>
      <c r="H113" s="15">
        <v>0.2</v>
      </c>
      <c r="I113" s="16" t="s">
        <v>25</v>
      </c>
      <c r="J113" s="12" t="s">
        <v>2925</v>
      </c>
      <c r="K113" s="16" t="s">
        <v>28</v>
      </c>
      <c r="L113" s="13" t="s">
        <v>2929</v>
      </c>
      <c r="M113" s="85">
        <f>M112</f>
        <v>0.6</v>
      </c>
      <c r="N113" s="15">
        <f>IF(K113="Detected", 0.6,0)</f>
        <v>0.6</v>
      </c>
      <c r="O113" s="78">
        <f t="shared" ref="O113" si="38">IF(I113="Safe", M113*H113,0)</f>
        <v>0</v>
      </c>
      <c r="P113" s="78">
        <f t="shared" ref="P113:P129" si="39">IF(I113="Dangerous",M113*H113*N113,0)</f>
        <v>7.1999999999999995E-2</v>
      </c>
      <c r="Q113" s="153">
        <f t="shared" ref="Q113:Q129" si="40">IF(P113=0,0,M113*H113*(1-N113))</f>
        <v>4.8000000000000001E-2</v>
      </c>
      <c r="R113" s="582"/>
    </row>
    <row r="114" spans="2:18" s="3" customFormat="1" ht="39.950000000000003" customHeight="1">
      <c r="B114" s="245"/>
      <c r="C114" s="241"/>
      <c r="D114" s="22"/>
      <c r="E114" s="23"/>
      <c r="F114" s="24"/>
      <c r="G114" s="168" t="s">
        <v>234</v>
      </c>
      <c r="H114" s="15">
        <v>0.2</v>
      </c>
      <c r="I114" s="16" t="s">
        <v>25</v>
      </c>
      <c r="J114" s="12" t="s">
        <v>2925</v>
      </c>
      <c r="K114" s="16" t="s">
        <v>2790</v>
      </c>
      <c r="L114" s="13" t="s">
        <v>2929</v>
      </c>
      <c r="M114" s="85">
        <f>M113</f>
        <v>0.6</v>
      </c>
      <c r="N114" s="15">
        <f>IF(K114="Detected", 0.6,0)</f>
        <v>0.6</v>
      </c>
      <c r="O114" s="78">
        <f>IF(I114="Safe", M114*H114,0)</f>
        <v>0</v>
      </c>
      <c r="P114" s="78">
        <f t="shared" si="39"/>
        <v>7.1999999999999995E-2</v>
      </c>
      <c r="Q114" s="153">
        <f t="shared" si="40"/>
        <v>4.8000000000000001E-2</v>
      </c>
      <c r="R114" s="582"/>
    </row>
    <row r="115" spans="2:18" s="3" customFormat="1" ht="27.95" customHeight="1">
      <c r="B115" s="245"/>
      <c r="C115" s="241"/>
      <c r="D115" s="17" t="s">
        <v>2954</v>
      </c>
      <c r="E115" s="18" t="s">
        <v>1217</v>
      </c>
      <c r="F115" s="19" t="s">
        <v>2914</v>
      </c>
      <c r="G115" s="25" t="s">
        <v>12</v>
      </c>
      <c r="H115" s="26">
        <v>0.7</v>
      </c>
      <c r="I115" s="165" t="s">
        <v>2921</v>
      </c>
      <c r="J115" s="13" t="s">
        <v>2922</v>
      </c>
      <c r="K115" s="165" t="s">
        <v>18</v>
      </c>
      <c r="L115" s="206" t="s">
        <v>109</v>
      </c>
      <c r="M115" s="85">
        <v>0.1</v>
      </c>
      <c r="N115" s="15">
        <f t="shared" si="36"/>
        <v>0</v>
      </c>
      <c r="O115" s="78">
        <f t="shared" ref="O115:O129" si="41">IF(I115="Safe", M115*H115,0)</f>
        <v>6.9999999999999993E-2</v>
      </c>
      <c r="P115" s="78">
        <f t="shared" si="39"/>
        <v>0</v>
      </c>
      <c r="Q115" s="153">
        <f t="shared" si="40"/>
        <v>0</v>
      </c>
      <c r="R115" s="278"/>
    </row>
    <row r="116" spans="2:18" s="3" customFormat="1" ht="27.95" customHeight="1">
      <c r="B116" s="245"/>
      <c r="C116" s="241"/>
      <c r="D116" s="20"/>
      <c r="E116" s="21"/>
      <c r="F116" s="31"/>
      <c r="G116" s="25" t="s">
        <v>13</v>
      </c>
      <c r="H116" s="26">
        <v>0.1</v>
      </c>
      <c r="I116" s="165" t="s">
        <v>2783</v>
      </c>
      <c r="J116" s="13" t="s">
        <v>2925</v>
      </c>
      <c r="K116" s="165" t="s">
        <v>2911</v>
      </c>
      <c r="L116" s="13" t="s">
        <v>2929</v>
      </c>
      <c r="M116" s="85">
        <f>M115</f>
        <v>0.1</v>
      </c>
      <c r="N116" s="15">
        <f t="shared" si="36"/>
        <v>0.99</v>
      </c>
      <c r="O116" s="78">
        <f t="shared" si="41"/>
        <v>0</v>
      </c>
      <c r="P116" s="78">
        <f t="shared" si="39"/>
        <v>9.9000000000000025E-3</v>
      </c>
      <c r="Q116" s="153">
        <f t="shared" si="40"/>
        <v>1.0000000000000011E-4</v>
      </c>
      <c r="R116" s="271"/>
    </row>
    <row r="117" spans="2:18" s="3" customFormat="1" ht="27.95" customHeight="1">
      <c r="B117" s="245"/>
      <c r="C117" s="241"/>
      <c r="D117" s="20"/>
      <c r="E117" s="21"/>
      <c r="F117" s="31"/>
      <c r="G117" s="32" t="s">
        <v>54</v>
      </c>
      <c r="H117" s="26">
        <v>0.1</v>
      </c>
      <c r="I117" s="165" t="s">
        <v>2782</v>
      </c>
      <c r="J117" s="13" t="s">
        <v>2926</v>
      </c>
      <c r="K117" s="165" t="s">
        <v>2911</v>
      </c>
      <c r="L117" s="13" t="s">
        <v>2929</v>
      </c>
      <c r="M117" s="85">
        <f>M116</f>
        <v>0.1</v>
      </c>
      <c r="N117" s="15">
        <f t="shared" si="36"/>
        <v>0.99</v>
      </c>
      <c r="O117" s="78">
        <f t="shared" si="41"/>
        <v>0</v>
      </c>
      <c r="P117" s="78">
        <f t="shared" si="39"/>
        <v>9.9000000000000025E-3</v>
      </c>
      <c r="Q117" s="153">
        <f t="shared" si="40"/>
        <v>1.0000000000000011E-4</v>
      </c>
      <c r="R117" s="271"/>
    </row>
    <row r="118" spans="2:18" s="3" customFormat="1" ht="27.95" customHeight="1">
      <c r="B118" s="245"/>
      <c r="C118" s="241"/>
      <c r="D118" s="20"/>
      <c r="E118" s="21"/>
      <c r="F118" s="31"/>
      <c r="G118" s="25" t="s">
        <v>55</v>
      </c>
      <c r="H118" s="26">
        <v>0.1</v>
      </c>
      <c r="I118" s="165" t="s">
        <v>19</v>
      </c>
      <c r="J118" s="13" t="s">
        <v>2923</v>
      </c>
      <c r="K118" s="165" t="s">
        <v>2789</v>
      </c>
      <c r="L118" s="13" t="s">
        <v>109</v>
      </c>
      <c r="M118" s="85">
        <f>M117</f>
        <v>0.1</v>
      </c>
      <c r="N118" s="15">
        <f t="shared" si="36"/>
        <v>0</v>
      </c>
      <c r="O118" s="78">
        <f t="shared" si="41"/>
        <v>1.0000000000000002E-2</v>
      </c>
      <c r="P118" s="78">
        <f t="shared" si="39"/>
        <v>0</v>
      </c>
      <c r="Q118" s="153">
        <f t="shared" si="40"/>
        <v>0</v>
      </c>
      <c r="R118" s="272"/>
    </row>
    <row r="119" spans="2:18" s="3" customFormat="1" ht="27.95" customHeight="1">
      <c r="B119" s="245"/>
      <c r="C119" s="241"/>
      <c r="D119" s="17" t="s">
        <v>2955</v>
      </c>
      <c r="E119" s="18" t="s">
        <v>22</v>
      </c>
      <c r="F119" s="19" t="s">
        <v>198</v>
      </c>
      <c r="G119" s="14" t="s">
        <v>12</v>
      </c>
      <c r="H119" s="15">
        <v>0.4</v>
      </c>
      <c r="I119" s="16" t="s">
        <v>15</v>
      </c>
      <c r="J119" s="12" t="s">
        <v>210</v>
      </c>
      <c r="K119" s="16" t="s">
        <v>18</v>
      </c>
      <c r="L119" s="65" t="s">
        <v>21</v>
      </c>
      <c r="M119" s="85">
        <v>2</v>
      </c>
      <c r="N119" s="15">
        <f t="shared" ref="N119:N136" si="42">IF(K119="Detected", 0.99,0)</f>
        <v>0</v>
      </c>
      <c r="O119" s="78">
        <f t="shared" si="41"/>
        <v>0.8</v>
      </c>
      <c r="P119" s="78">
        <f t="shared" si="39"/>
        <v>0</v>
      </c>
      <c r="Q119" s="153">
        <f t="shared" si="40"/>
        <v>0</v>
      </c>
      <c r="R119" s="113"/>
    </row>
    <row r="120" spans="2:18" s="3" customFormat="1" ht="27.95" customHeight="1">
      <c r="B120" s="245"/>
      <c r="C120" s="241"/>
      <c r="D120" s="20"/>
      <c r="E120" s="21"/>
      <c r="F120" s="31"/>
      <c r="G120" s="14" t="s">
        <v>13</v>
      </c>
      <c r="H120" s="15">
        <v>0.4</v>
      </c>
      <c r="I120" s="16" t="s">
        <v>25</v>
      </c>
      <c r="J120" s="13" t="s">
        <v>2924</v>
      </c>
      <c r="K120" s="16" t="s">
        <v>20</v>
      </c>
      <c r="L120" s="13" t="s">
        <v>2929</v>
      </c>
      <c r="M120" s="85">
        <f t="shared" ref="M120:M127" si="43">M119</f>
        <v>2</v>
      </c>
      <c r="N120" s="15">
        <f t="shared" si="42"/>
        <v>0.99</v>
      </c>
      <c r="O120" s="78">
        <f t="shared" si="41"/>
        <v>0</v>
      </c>
      <c r="P120" s="78">
        <f t="shared" si="39"/>
        <v>0.79200000000000004</v>
      </c>
      <c r="Q120" s="153">
        <f t="shared" si="40"/>
        <v>8.0000000000000071E-3</v>
      </c>
      <c r="R120" s="113"/>
    </row>
    <row r="121" spans="2:18" s="3" customFormat="1" ht="27.95" customHeight="1">
      <c r="B121" s="245"/>
      <c r="C121" s="241"/>
      <c r="D121" s="22"/>
      <c r="E121" s="23"/>
      <c r="F121" s="24"/>
      <c r="G121" s="14" t="s">
        <v>14</v>
      </c>
      <c r="H121" s="15">
        <v>0.2</v>
      </c>
      <c r="I121" s="16" t="s">
        <v>15</v>
      </c>
      <c r="J121" s="12" t="s">
        <v>210</v>
      </c>
      <c r="K121" s="16" t="s">
        <v>18</v>
      </c>
      <c r="L121" s="65" t="s">
        <v>21</v>
      </c>
      <c r="M121" s="85">
        <f t="shared" si="43"/>
        <v>2</v>
      </c>
      <c r="N121" s="15">
        <f t="shared" si="42"/>
        <v>0</v>
      </c>
      <c r="O121" s="78">
        <f t="shared" si="41"/>
        <v>0.4</v>
      </c>
      <c r="P121" s="78">
        <f t="shared" si="39"/>
        <v>0</v>
      </c>
      <c r="Q121" s="153">
        <f t="shared" si="40"/>
        <v>0</v>
      </c>
      <c r="R121" s="113"/>
    </row>
    <row r="122" spans="2:18" s="3" customFormat="1" ht="27.95" customHeight="1">
      <c r="B122" s="245"/>
      <c r="C122" s="241"/>
      <c r="D122" s="17" t="s">
        <v>2956</v>
      </c>
      <c r="E122" s="18" t="s">
        <v>6</v>
      </c>
      <c r="F122" s="19" t="s">
        <v>200</v>
      </c>
      <c r="G122" s="14" t="s">
        <v>12</v>
      </c>
      <c r="H122" s="15">
        <v>0.8</v>
      </c>
      <c r="I122" s="16" t="s">
        <v>19</v>
      </c>
      <c r="J122" s="12" t="s">
        <v>210</v>
      </c>
      <c r="K122" s="16" t="s">
        <v>2789</v>
      </c>
      <c r="L122" s="65" t="s">
        <v>2928</v>
      </c>
      <c r="M122" s="85">
        <v>0.2</v>
      </c>
      <c r="N122" s="15">
        <f t="shared" si="42"/>
        <v>0</v>
      </c>
      <c r="O122" s="78">
        <f t="shared" si="41"/>
        <v>0.16000000000000003</v>
      </c>
      <c r="P122" s="78">
        <f t="shared" si="39"/>
        <v>0</v>
      </c>
      <c r="Q122" s="153">
        <f t="shared" si="40"/>
        <v>0</v>
      </c>
      <c r="R122" s="113"/>
    </row>
    <row r="123" spans="2:18" s="3" customFormat="1" ht="27.95" customHeight="1">
      <c r="B123" s="245"/>
      <c r="C123" s="241"/>
      <c r="D123" s="20"/>
      <c r="E123" s="21"/>
      <c r="F123" s="31"/>
      <c r="G123" s="14" t="s">
        <v>13</v>
      </c>
      <c r="H123" s="15">
        <v>0.1</v>
      </c>
      <c r="I123" s="16" t="s">
        <v>25</v>
      </c>
      <c r="J123" s="12" t="s">
        <v>2927</v>
      </c>
      <c r="K123" s="16" t="s">
        <v>2793</v>
      </c>
      <c r="L123" s="13" t="s">
        <v>2929</v>
      </c>
      <c r="M123" s="85">
        <f t="shared" si="43"/>
        <v>0.2</v>
      </c>
      <c r="N123" s="15">
        <f t="shared" si="42"/>
        <v>0.99</v>
      </c>
      <c r="O123" s="78">
        <f t="shared" si="41"/>
        <v>0</v>
      </c>
      <c r="P123" s="78">
        <f t="shared" si="39"/>
        <v>1.9800000000000005E-2</v>
      </c>
      <c r="Q123" s="153">
        <f t="shared" si="40"/>
        <v>2.0000000000000023E-4</v>
      </c>
      <c r="R123" s="113"/>
    </row>
    <row r="124" spans="2:18" s="3" customFormat="1" ht="27.95" customHeight="1">
      <c r="B124" s="245"/>
      <c r="C124" s="241"/>
      <c r="D124" s="22"/>
      <c r="E124" s="23"/>
      <c r="F124" s="24"/>
      <c r="G124" s="14" t="s">
        <v>14</v>
      </c>
      <c r="H124" s="15">
        <v>0.1</v>
      </c>
      <c r="I124" s="16" t="s">
        <v>15</v>
      </c>
      <c r="J124" s="12" t="s">
        <v>210</v>
      </c>
      <c r="K124" s="16" t="s">
        <v>2791</v>
      </c>
      <c r="L124" s="65" t="s">
        <v>21</v>
      </c>
      <c r="M124" s="85">
        <f t="shared" si="43"/>
        <v>0.2</v>
      </c>
      <c r="N124" s="15">
        <f t="shared" si="42"/>
        <v>0</v>
      </c>
      <c r="O124" s="78">
        <f t="shared" si="41"/>
        <v>2.0000000000000004E-2</v>
      </c>
      <c r="P124" s="78">
        <f t="shared" si="39"/>
        <v>0</v>
      </c>
      <c r="Q124" s="153">
        <f t="shared" si="40"/>
        <v>0</v>
      </c>
      <c r="R124" s="113"/>
    </row>
    <row r="125" spans="2:18" s="3" customFormat="1" ht="27.95" customHeight="1">
      <c r="B125" s="245"/>
      <c r="C125" s="241"/>
      <c r="D125" s="17" t="s">
        <v>2957</v>
      </c>
      <c r="E125" s="18" t="s">
        <v>24</v>
      </c>
      <c r="F125" s="19" t="s">
        <v>200</v>
      </c>
      <c r="G125" s="14" t="s">
        <v>12</v>
      </c>
      <c r="H125" s="15">
        <v>0.8</v>
      </c>
      <c r="I125" s="16" t="s">
        <v>2779</v>
      </c>
      <c r="J125" s="12" t="s">
        <v>210</v>
      </c>
      <c r="K125" s="16" t="s">
        <v>18</v>
      </c>
      <c r="L125" s="65" t="s">
        <v>21</v>
      </c>
      <c r="M125" s="85">
        <v>0.2</v>
      </c>
      <c r="N125" s="15">
        <f t="shared" si="42"/>
        <v>0</v>
      </c>
      <c r="O125" s="78">
        <f t="shared" si="41"/>
        <v>0.16000000000000003</v>
      </c>
      <c r="P125" s="78">
        <f t="shared" si="39"/>
        <v>0</v>
      </c>
      <c r="Q125" s="153">
        <f t="shared" si="40"/>
        <v>0</v>
      </c>
      <c r="R125" s="113"/>
    </row>
    <row r="126" spans="2:18" s="3" customFormat="1" ht="27.95" customHeight="1">
      <c r="B126" s="245"/>
      <c r="C126" s="241"/>
      <c r="D126" s="20"/>
      <c r="E126" s="21"/>
      <c r="F126" s="31"/>
      <c r="G126" s="14" t="s">
        <v>13</v>
      </c>
      <c r="H126" s="15">
        <v>0.1</v>
      </c>
      <c r="I126" s="16" t="s">
        <v>2783</v>
      </c>
      <c r="J126" s="12" t="s">
        <v>2927</v>
      </c>
      <c r="K126" s="16" t="s">
        <v>2911</v>
      </c>
      <c r="L126" s="13" t="s">
        <v>2929</v>
      </c>
      <c r="M126" s="85">
        <f t="shared" si="43"/>
        <v>0.2</v>
      </c>
      <c r="N126" s="15">
        <f t="shared" si="42"/>
        <v>0.99</v>
      </c>
      <c r="O126" s="78">
        <f t="shared" si="41"/>
        <v>0</v>
      </c>
      <c r="P126" s="78">
        <f t="shared" si="39"/>
        <v>1.9800000000000005E-2</v>
      </c>
      <c r="Q126" s="153">
        <f t="shared" si="40"/>
        <v>2.0000000000000023E-4</v>
      </c>
      <c r="R126" s="113"/>
    </row>
    <row r="127" spans="2:18" s="3" customFormat="1" ht="27.95" customHeight="1">
      <c r="B127" s="245"/>
      <c r="C127" s="241"/>
      <c r="D127" s="22"/>
      <c r="E127" s="23"/>
      <c r="F127" s="24"/>
      <c r="G127" s="14" t="s">
        <v>14</v>
      </c>
      <c r="H127" s="15">
        <v>0.1</v>
      </c>
      <c r="I127" s="16" t="s">
        <v>19</v>
      </c>
      <c r="J127" s="12" t="s">
        <v>210</v>
      </c>
      <c r="K127" s="16" t="s">
        <v>18</v>
      </c>
      <c r="L127" s="65" t="s">
        <v>21</v>
      </c>
      <c r="M127" s="85">
        <f t="shared" si="43"/>
        <v>0.2</v>
      </c>
      <c r="N127" s="15">
        <f t="shared" si="42"/>
        <v>0</v>
      </c>
      <c r="O127" s="78">
        <f t="shared" si="41"/>
        <v>2.0000000000000004E-2</v>
      </c>
      <c r="P127" s="78">
        <f t="shared" si="39"/>
        <v>0</v>
      </c>
      <c r="Q127" s="153">
        <f t="shared" si="40"/>
        <v>0</v>
      </c>
      <c r="R127" s="113"/>
    </row>
    <row r="128" spans="2:18" s="3" customFormat="1" ht="27.95" customHeight="1">
      <c r="B128" s="245"/>
      <c r="C128" s="241"/>
      <c r="D128" s="17" t="s">
        <v>2958</v>
      </c>
      <c r="E128" s="18" t="s">
        <v>2918</v>
      </c>
      <c r="F128" s="19" t="s">
        <v>2919</v>
      </c>
      <c r="G128" s="163" t="s">
        <v>232</v>
      </c>
      <c r="H128" s="15">
        <v>0.2</v>
      </c>
      <c r="I128" s="16" t="s">
        <v>16</v>
      </c>
      <c r="J128" s="12" t="s">
        <v>2925</v>
      </c>
      <c r="K128" s="16" t="s">
        <v>2911</v>
      </c>
      <c r="L128" s="13" t="s">
        <v>2929</v>
      </c>
      <c r="M128" s="85">
        <v>0.6</v>
      </c>
      <c r="N128" s="15">
        <f>IF(K128="Detected", 0.6,0)</f>
        <v>0.6</v>
      </c>
      <c r="O128" s="78">
        <f t="shared" si="41"/>
        <v>0</v>
      </c>
      <c r="P128" s="78">
        <f t="shared" si="39"/>
        <v>7.1999999999999995E-2</v>
      </c>
      <c r="Q128" s="153">
        <f t="shared" si="40"/>
        <v>4.8000000000000001E-2</v>
      </c>
      <c r="R128" s="581" t="s">
        <v>2920</v>
      </c>
    </row>
    <row r="129" spans="2:18" s="3" customFormat="1" ht="27.95" customHeight="1">
      <c r="B129" s="245"/>
      <c r="C129" s="241"/>
      <c r="D129" s="20"/>
      <c r="E129" s="21"/>
      <c r="F129" s="31"/>
      <c r="G129" s="163" t="s">
        <v>233</v>
      </c>
      <c r="H129" s="15">
        <v>0.2</v>
      </c>
      <c r="I129" s="16" t="s">
        <v>16</v>
      </c>
      <c r="J129" s="12" t="s">
        <v>2925</v>
      </c>
      <c r="K129" s="16" t="s">
        <v>2911</v>
      </c>
      <c r="L129" s="13" t="s">
        <v>2929</v>
      </c>
      <c r="M129" s="85">
        <f>M128</f>
        <v>0.6</v>
      </c>
      <c r="N129" s="15">
        <f>IF(K129="Detected", 0.6,0)</f>
        <v>0.6</v>
      </c>
      <c r="O129" s="78">
        <f t="shared" si="41"/>
        <v>0</v>
      </c>
      <c r="P129" s="78">
        <f t="shared" si="39"/>
        <v>7.1999999999999995E-2</v>
      </c>
      <c r="Q129" s="153">
        <f t="shared" si="40"/>
        <v>4.8000000000000001E-2</v>
      </c>
      <c r="R129" s="582"/>
    </row>
    <row r="130" spans="2:18" s="3" customFormat="1" ht="27.95" customHeight="1">
      <c r="B130" s="245"/>
      <c r="C130" s="241"/>
      <c r="D130" s="20"/>
      <c r="E130" s="21"/>
      <c r="F130" s="31"/>
      <c r="G130" s="163" t="s">
        <v>230</v>
      </c>
      <c r="H130" s="15">
        <v>0.2</v>
      </c>
      <c r="I130" s="16" t="s">
        <v>25</v>
      </c>
      <c r="J130" s="12" t="s">
        <v>2925</v>
      </c>
      <c r="K130" s="16" t="s">
        <v>28</v>
      </c>
      <c r="L130" s="13" t="s">
        <v>2929</v>
      </c>
      <c r="M130" s="85">
        <f>M129</f>
        <v>0.6</v>
      </c>
      <c r="N130" s="15">
        <f>IF(K130="Detected", 0.6,0)</f>
        <v>0.6</v>
      </c>
      <c r="O130" s="78">
        <f>IF(I130="Safe", M130*H130,0)</f>
        <v>0</v>
      </c>
      <c r="P130" s="78">
        <f>IF(I130="Dangerous",M130*H130*N130,0)</f>
        <v>7.1999999999999995E-2</v>
      </c>
      <c r="Q130" s="153">
        <f>IF(P130=0,0,M130*H130*(1-N130))</f>
        <v>4.8000000000000001E-2</v>
      </c>
      <c r="R130" s="582"/>
    </row>
    <row r="131" spans="2:18" s="3" customFormat="1" ht="27.95" customHeight="1">
      <c r="B131" s="245"/>
      <c r="C131" s="241"/>
      <c r="D131" s="20"/>
      <c r="E131" s="21"/>
      <c r="F131" s="31"/>
      <c r="G131" s="163" t="s">
        <v>231</v>
      </c>
      <c r="H131" s="15">
        <v>0.2</v>
      </c>
      <c r="I131" s="16" t="s">
        <v>25</v>
      </c>
      <c r="J131" s="12" t="s">
        <v>2925</v>
      </c>
      <c r="K131" s="16" t="s">
        <v>28</v>
      </c>
      <c r="L131" s="13" t="s">
        <v>2929</v>
      </c>
      <c r="M131" s="85">
        <f>M130</f>
        <v>0.6</v>
      </c>
      <c r="N131" s="15">
        <f>IF(K131="Detected", 0.6,0)</f>
        <v>0.6</v>
      </c>
      <c r="O131" s="78">
        <f t="shared" ref="O131" si="44">IF(I131="Safe", M131*H131,0)</f>
        <v>0</v>
      </c>
      <c r="P131" s="78">
        <f t="shared" ref="P131:P147" si="45">IF(I131="Dangerous",M131*H131*N131,0)</f>
        <v>7.1999999999999995E-2</v>
      </c>
      <c r="Q131" s="153">
        <f t="shared" ref="Q131:Q147" si="46">IF(P131=0,0,M131*H131*(1-N131))</f>
        <v>4.8000000000000001E-2</v>
      </c>
      <c r="R131" s="582"/>
    </row>
    <row r="132" spans="2:18" s="3" customFormat="1" ht="39.950000000000003" customHeight="1">
      <c r="B132" s="245"/>
      <c r="C132" s="241"/>
      <c r="D132" s="22"/>
      <c r="E132" s="23"/>
      <c r="F132" s="24"/>
      <c r="G132" s="168" t="s">
        <v>234</v>
      </c>
      <c r="H132" s="15">
        <v>0.2</v>
      </c>
      <c r="I132" s="16" t="s">
        <v>25</v>
      </c>
      <c r="J132" s="12" t="s">
        <v>2925</v>
      </c>
      <c r="K132" s="16" t="s">
        <v>2790</v>
      </c>
      <c r="L132" s="13" t="s">
        <v>2929</v>
      </c>
      <c r="M132" s="85">
        <f>M131</f>
        <v>0.6</v>
      </c>
      <c r="N132" s="15">
        <f>IF(K132="Detected", 0.6,0)</f>
        <v>0.6</v>
      </c>
      <c r="O132" s="78">
        <f>IF(I132="Safe", M132*H132,0)</f>
        <v>0</v>
      </c>
      <c r="P132" s="78">
        <f t="shared" si="45"/>
        <v>7.1999999999999995E-2</v>
      </c>
      <c r="Q132" s="153">
        <f t="shared" si="46"/>
        <v>4.8000000000000001E-2</v>
      </c>
      <c r="R132" s="582"/>
    </row>
    <row r="133" spans="2:18" s="3" customFormat="1" ht="27.95" customHeight="1">
      <c r="B133" s="245"/>
      <c r="C133" s="241"/>
      <c r="D133" s="17" t="s">
        <v>2959</v>
      </c>
      <c r="E133" s="18" t="s">
        <v>1217</v>
      </c>
      <c r="F133" s="19" t="s">
        <v>2914</v>
      </c>
      <c r="G133" s="25" t="s">
        <v>12</v>
      </c>
      <c r="H133" s="26">
        <v>0.7</v>
      </c>
      <c r="I133" s="165" t="s">
        <v>2921</v>
      </c>
      <c r="J133" s="13" t="s">
        <v>2922</v>
      </c>
      <c r="K133" s="165" t="s">
        <v>18</v>
      </c>
      <c r="L133" s="206" t="s">
        <v>109</v>
      </c>
      <c r="M133" s="85">
        <v>0.1</v>
      </c>
      <c r="N133" s="15">
        <f t="shared" si="42"/>
        <v>0</v>
      </c>
      <c r="O133" s="78">
        <f t="shared" ref="O133:O147" si="47">IF(I133="Safe", M133*H133,0)</f>
        <v>6.9999999999999993E-2</v>
      </c>
      <c r="P133" s="78">
        <f t="shared" si="45"/>
        <v>0</v>
      </c>
      <c r="Q133" s="153">
        <f t="shared" si="46"/>
        <v>0</v>
      </c>
      <c r="R133" s="278"/>
    </row>
    <row r="134" spans="2:18" s="3" customFormat="1" ht="27.95" customHeight="1">
      <c r="B134" s="245"/>
      <c r="C134" s="241"/>
      <c r="D134" s="20"/>
      <c r="E134" s="21"/>
      <c r="F134" s="31"/>
      <c r="G134" s="25" t="s">
        <v>13</v>
      </c>
      <c r="H134" s="26">
        <v>0.1</v>
      </c>
      <c r="I134" s="165" t="s">
        <v>2783</v>
      </c>
      <c r="J134" s="13" t="s">
        <v>2925</v>
      </c>
      <c r="K134" s="165" t="s">
        <v>2911</v>
      </c>
      <c r="L134" s="13" t="s">
        <v>2929</v>
      </c>
      <c r="M134" s="85">
        <f>M133</f>
        <v>0.1</v>
      </c>
      <c r="N134" s="15">
        <f t="shared" si="42"/>
        <v>0.99</v>
      </c>
      <c r="O134" s="78">
        <f t="shared" si="47"/>
        <v>0</v>
      </c>
      <c r="P134" s="78">
        <f t="shared" si="45"/>
        <v>9.9000000000000025E-3</v>
      </c>
      <c r="Q134" s="153">
        <f t="shared" si="46"/>
        <v>1.0000000000000011E-4</v>
      </c>
      <c r="R134" s="271"/>
    </row>
    <row r="135" spans="2:18" s="3" customFormat="1" ht="27.95" customHeight="1">
      <c r="B135" s="245"/>
      <c r="C135" s="241"/>
      <c r="D135" s="20"/>
      <c r="E135" s="21"/>
      <c r="F135" s="31"/>
      <c r="G135" s="32" t="s">
        <v>54</v>
      </c>
      <c r="H135" s="26">
        <v>0.1</v>
      </c>
      <c r="I135" s="165" t="s">
        <v>2782</v>
      </c>
      <c r="J135" s="13" t="s">
        <v>2926</v>
      </c>
      <c r="K135" s="165" t="s">
        <v>2911</v>
      </c>
      <c r="L135" s="13" t="s">
        <v>2929</v>
      </c>
      <c r="M135" s="85">
        <f>M134</f>
        <v>0.1</v>
      </c>
      <c r="N135" s="15">
        <f t="shared" si="42"/>
        <v>0.99</v>
      </c>
      <c r="O135" s="78">
        <f t="shared" si="47"/>
        <v>0</v>
      </c>
      <c r="P135" s="78">
        <f t="shared" si="45"/>
        <v>9.9000000000000025E-3</v>
      </c>
      <c r="Q135" s="153">
        <f t="shared" si="46"/>
        <v>1.0000000000000011E-4</v>
      </c>
      <c r="R135" s="271"/>
    </row>
    <row r="136" spans="2:18" s="3" customFormat="1" ht="27.95" customHeight="1">
      <c r="B136" s="245"/>
      <c r="C136" s="241"/>
      <c r="D136" s="20"/>
      <c r="E136" s="21"/>
      <c r="F136" s="31"/>
      <c r="G136" s="25" t="s">
        <v>55</v>
      </c>
      <c r="H136" s="26">
        <v>0.1</v>
      </c>
      <c r="I136" s="165" t="s">
        <v>19</v>
      </c>
      <c r="J136" s="13" t="s">
        <v>2923</v>
      </c>
      <c r="K136" s="165" t="s">
        <v>2789</v>
      </c>
      <c r="L136" s="13" t="s">
        <v>109</v>
      </c>
      <c r="M136" s="85">
        <f>M135</f>
        <v>0.1</v>
      </c>
      <c r="N136" s="15">
        <f t="shared" si="42"/>
        <v>0</v>
      </c>
      <c r="O136" s="78">
        <f t="shared" si="47"/>
        <v>1.0000000000000002E-2</v>
      </c>
      <c r="P136" s="78">
        <f t="shared" si="45"/>
        <v>0</v>
      </c>
      <c r="Q136" s="153">
        <f t="shared" si="46"/>
        <v>0</v>
      </c>
      <c r="R136" s="113"/>
    </row>
    <row r="137" spans="2:18" s="3" customFormat="1" ht="27.95" customHeight="1">
      <c r="B137" s="245"/>
      <c r="C137" s="241"/>
      <c r="D137" s="17" t="s">
        <v>2960</v>
      </c>
      <c r="E137" s="18" t="s">
        <v>22</v>
      </c>
      <c r="F137" s="19" t="s">
        <v>198</v>
      </c>
      <c r="G137" s="14" t="s">
        <v>12</v>
      </c>
      <c r="H137" s="15">
        <v>0.4</v>
      </c>
      <c r="I137" s="16" t="s">
        <v>15</v>
      </c>
      <c r="J137" s="12" t="s">
        <v>210</v>
      </c>
      <c r="K137" s="16" t="s">
        <v>18</v>
      </c>
      <c r="L137" s="65" t="s">
        <v>21</v>
      </c>
      <c r="M137" s="85">
        <v>2</v>
      </c>
      <c r="N137" s="15">
        <f t="shared" ref="N137:N154" si="48">IF(K137="Detected", 0.99,0)</f>
        <v>0</v>
      </c>
      <c r="O137" s="78">
        <f t="shared" si="47"/>
        <v>0.8</v>
      </c>
      <c r="P137" s="78">
        <f t="shared" si="45"/>
        <v>0</v>
      </c>
      <c r="Q137" s="153">
        <f t="shared" si="46"/>
        <v>0</v>
      </c>
      <c r="R137" s="113"/>
    </row>
    <row r="138" spans="2:18" s="3" customFormat="1" ht="27.95" customHeight="1">
      <c r="B138" s="245"/>
      <c r="C138" s="241"/>
      <c r="D138" s="20"/>
      <c r="E138" s="21"/>
      <c r="F138" s="31"/>
      <c r="G138" s="14" t="s">
        <v>13</v>
      </c>
      <c r="H138" s="15">
        <v>0.4</v>
      </c>
      <c r="I138" s="16" t="s">
        <v>25</v>
      </c>
      <c r="J138" s="13" t="s">
        <v>2924</v>
      </c>
      <c r="K138" s="16" t="s">
        <v>20</v>
      </c>
      <c r="L138" s="13" t="s">
        <v>2929</v>
      </c>
      <c r="M138" s="85">
        <f t="shared" ref="M138:M145" si="49">M137</f>
        <v>2</v>
      </c>
      <c r="N138" s="15">
        <f t="shared" si="48"/>
        <v>0.99</v>
      </c>
      <c r="O138" s="78">
        <f t="shared" si="47"/>
        <v>0</v>
      </c>
      <c r="P138" s="78">
        <f t="shared" si="45"/>
        <v>0.79200000000000004</v>
      </c>
      <c r="Q138" s="153">
        <f t="shared" si="46"/>
        <v>8.0000000000000071E-3</v>
      </c>
      <c r="R138" s="113"/>
    </row>
    <row r="139" spans="2:18" s="3" customFormat="1" ht="27.95" customHeight="1">
      <c r="B139" s="245"/>
      <c r="C139" s="241"/>
      <c r="D139" s="22"/>
      <c r="E139" s="23"/>
      <c r="F139" s="24"/>
      <c r="G139" s="14" t="s">
        <v>14</v>
      </c>
      <c r="H139" s="15">
        <v>0.2</v>
      </c>
      <c r="I139" s="16" t="s">
        <v>15</v>
      </c>
      <c r="J139" s="12" t="s">
        <v>210</v>
      </c>
      <c r="K139" s="16" t="s">
        <v>18</v>
      </c>
      <c r="L139" s="65" t="s">
        <v>21</v>
      </c>
      <c r="M139" s="85">
        <f t="shared" si="49"/>
        <v>2</v>
      </c>
      <c r="N139" s="15">
        <f t="shared" si="48"/>
        <v>0</v>
      </c>
      <c r="O139" s="78">
        <f t="shared" si="47"/>
        <v>0.4</v>
      </c>
      <c r="P139" s="78">
        <f t="shared" si="45"/>
        <v>0</v>
      </c>
      <c r="Q139" s="153">
        <f t="shared" si="46"/>
        <v>0</v>
      </c>
      <c r="R139" s="113"/>
    </row>
    <row r="140" spans="2:18" s="3" customFormat="1" ht="27.95" customHeight="1">
      <c r="B140" s="245"/>
      <c r="C140" s="241"/>
      <c r="D140" s="17" t="s">
        <v>2961</v>
      </c>
      <c r="E140" s="18" t="s">
        <v>6</v>
      </c>
      <c r="F140" s="19" t="s">
        <v>200</v>
      </c>
      <c r="G140" s="14" t="s">
        <v>12</v>
      </c>
      <c r="H140" s="15">
        <v>0.8</v>
      </c>
      <c r="I140" s="16" t="s">
        <v>19</v>
      </c>
      <c r="J140" s="12" t="s">
        <v>210</v>
      </c>
      <c r="K140" s="16" t="s">
        <v>2789</v>
      </c>
      <c r="L140" s="65" t="s">
        <v>2928</v>
      </c>
      <c r="M140" s="85">
        <v>0.2</v>
      </c>
      <c r="N140" s="15">
        <f t="shared" si="48"/>
        <v>0</v>
      </c>
      <c r="O140" s="78">
        <f t="shared" si="47"/>
        <v>0.16000000000000003</v>
      </c>
      <c r="P140" s="78">
        <f t="shared" si="45"/>
        <v>0</v>
      </c>
      <c r="Q140" s="153">
        <f t="shared" si="46"/>
        <v>0</v>
      </c>
      <c r="R140" s="113"/>
    </row>
    <row r="141" spans="2:18" s="3" customFormat="1" ht="27.95" customHeight="1">
      <c r="B141" s="245"/>
      <c r="C141" s="241"/>
      <c r="D141" s="20"/>
      <c r="E141" s="21"/>
      <c r="F141" s="31"/>
      <c r="G141" s="14" t="s">
        <v>13</v>
      </c>
      <c r="H141" s="15">
        <v>0.1</v>
      </c>
      <c r="I141" s="16" t="s">
        <v>25</v>
      </c>
      <c r="J141" s="12" t="s">
        <v>2927</v>
      </c>
      <c r="K141" s="16" t="s">
        <v>2793</v>
      </c>
      <c r="L141" s="13" t="s">
        <v>2929</v>
      </c>
      <c r="M141" s="85">
        <f t="shared" si="49"/>
        <v>0.2</v>
      </c>
      <c r="N141" s="15">
        <f t="shared" si="48"/>
        <v>0.99</v>
      </c>
      <c r="O141" s="78">
        <f t="shared" si="47"/>
        <v>0</v>
      </c>
      <c r="P141" s="78">
        <f t="shared" si="45"/>
        <v>1.9800000000000005E-2</v>
      </c>
      <c r="Q141" s="153">
        <f t="shared" si="46"/>
        <v>2.0000000000000023E-4</v>
      </c>
      <c r="R141" s="113"/>
    </row>
    <row r="142" spans="2:18" s="3" customFormat="1" ht="27.95" customHeight="1">
      <c r="B142" s="245"/>
      <c r="C142" s="241"/>
      <c r="D142" s="22"/>
      <c r="E142" s="23"/>
      <c r="F142" s="24"/>
      <c r="G142" s="14" t="s">
        <v>14</v>
      </c>
      <c r="H142" s="15">
        <v>0.1</v>
      </c>
      <c r="I142" s="16" t="s">
        <v>15</v>
      </c>
      <c r="J142" s="12" t="s">
        <v>210</v>
      </c>
      <c r="K142" s="16" t="s">
        <v>2791</v>
      </c>
      <c r="L142" s="65" t="s">
        <v>21</v>
      </c>
      <c r="M142" s="85">
        <f t="shared" si="49"/>
        <v>0.2</v>
      </c>
      <c r="N142" s="15">
        <f t="shared" si="48"/>
        <v>0</v>
      </c>
      <c r="O142" s="78">
        <f t="shared" si="47"/>
        <v>2.0000000000000004E-2</v>
      </c>
      <c r="P142" s="78">
        <f t="shared" si="45"/>
        <v>0</v>
      </c>
      <c r="Q142" s="153">
        <f t="shared" si="46"/>
        <v>0</v>
      </c>
      <c r="R142" s="113"/>
    </row>
    <row r="143" spans="2:18" s="3" customFormat="1" ht="27.95" customHeight="1">
      <c r="B143" s="245"/>
      <c r="C143" s="241"/>
      <c r="D143" s="17" t="s">
        <v>2962</v>
      </c>
      <c r="E143" s="18" t="s">
        <v>24</v>
      </c>
      <c r="F143" s="19" t="s">
        <v>200</v>
      </c>
      <c r="G143" s="14" t="s">
        <v>12</v>
      </c>
      <c r="H143" s="15">
        <v>0.8</v>
      </c>
      <c r="I143" s="16" t="s">
        <v>2779</v>
      </c>
      <c r="J143" s="12" t="s">
        <v>210</v>
      </c>
      <c r="K143" s="16" t="s">
        <v>18</v>
      </c>
      <c r="L143" s="65" t="s">
        <v>21</v>
      </c>
      <c r="M143" s="85">
        <v>0.2</v>
      </c>
      <c r="N143" s="15">
        <f t="shared" si="48"/>
        <v>0</v>
      </c>
      <c r="O143" s="78">
        <f t="shared" si="47"/>
        <v>0.16000000000000003</v>
      </c>
      <c r="P143" s="78">
        <f t="shared" si="45"/>
        <v>0</v>
      </c>
      <c r="Q143" s="153">
        <f t="shared" si="46"/>
        <v>0</v>
      </c>
      <c r="R143" s="113"/>
    </row>
    <row r="144" spans="2:18" s="3" customFormat="1" ht="27.95" customHeight="1">
      <c r="B144" s="245"/>
      <c r="C144" s="241"/>
      <c r="D144" s="20"/>
      <c r="E144" s="21"/>
      <c r="F144" s="31"/>
      <c r="G144" s="14" t="s">
        <v>13</v>
      </c>
      <c r="H144" s="15">
        <v>0.1</v>
      </c>
      <c r="I144" s="16" t="s">
        <v>2783</v>
      </c>
      <c r="J144" s="12" t="s">
        <v>2927</v>
      </c>
      <c r="K144" s="16" t="s">
        <v>2911</v>
      </c>
      <c r="L144" s="13" t="s">
        <v>2929</v>
      </c>
      <c r="M144" s="85">
        <f t="shared" si="49"/>
        <v>0.2</v>
      </c>
      <c r="N144" s="15">
        <f t="shared" si="48"/>
        <v>0.99</v>
      </c>
      <c r="O144" s="78">
        <f t="shared" si="47"/>
        <v>0</v>
      </c>
      <c r="P144" s="78">
        <f t="shared" si="45"/>
        <v>1.9800000000000005E-2</v>
      </c>
      <c r="Q144" s="153">
        <f t="shared" si="46"/>
        <v>2.0000000000000023E-4</v>
      </c>
      <c r="R144" s="113"/>
    </row>
    <row r="145" spans="2:18" s="3" customFormat="1" ht="27.95" customHeight="1">
      <c r="B145" s="245"/>
      <c r="C145" s="241"/>
      <c r="D145" s="22"/>
      <c r="E145" s="23"/>
      <c r="F145" s="24"/>
      <c r="G145" s="14" t="s">
        <v>14</v>
      </c>
      <c r="H145" s="15">
        <v>0.1</v>
      </c>
      <c r="I145" s="16" t="s">
        <v>19</v>
      </c>
      <c r="J145" s="12" t="s">
        <v>210</v>
      </c>
      <c r="K145" s="16" t="s">
        <v>18</v>
      </c>
      <c r="L145" s="65" t="s">
        <v>21</v>
      </c>
      <c r="M145" s="85">
        <f t="shared" si="49"/>
        <v>0.2</v>
      </c>
      <c r="N145" s="15">
        <f t="shared" si="48"/>
        <v>0</v>
      </c>
      <c r="O145" s="78">
        <f t="shared" si="47"/>
        <v>2.0000000000000004E-2</v>
      </c>
      <c r="P145" s="78">
        <f t="shared" si="45"/>
        <v>0</v>
      </c>
      <c r="Q145" s="153">
        <f t="shared" si="46"/>
        <v>0</v>
      </c>
      <c r="R145" s="113"/>
    </row>
    <row r="146" spans="2:18" s="3" customFormat="1" ht="27.95" customHeight="1">
      <c r="B146" s="245"/>
      <c r="C146" s="241"/>
      <c r="D146" s="17" t="s">
        <v>2963</v>
      </c>
      <c r="E146" s="18" t="s">
        <v>2918</v>
      </c>
      <c r="F146" s="19" t="s">
        <v>2919</v>
      </c>
      <c r="G146" s="163" t="s">
        <v>232</v>
      </c>
      <c r="H146" s="15">
        <v>0.2</v>
      </c>
      <c r="I146" s="16" t="s">
        <v>16</v>
      </c>
      <c r="J146" s="12" t="s">
        <v>2925</v>
      </c>
      <c r="K146" s="16" t="s">
        <v>2911</v>
      </c>
      <c r="L146" s="13" t="s">
        <v>2929</v>
      </c>
      <c r="M146" s="85">
        <v>0.6</v>
      </c>
      <c r="N146" s="15">
        <f>IF(K146="Detected", 0.6,0)</f>
        <v>0.6</v>
      </c>
      <c r="O146" s="78">
        <f t="shared" si="47"/>
        <v>0</v>
      </c>
      <c r="P146" s="78">
        <f t="shared" si="45"/>
        <v>7.1999999999999995E-2</v>
      </c>
      <c r="Q146" s="153">
        <f t="shared" si="46"/>
        <v>4.8000000000000001E-2</v>
      </c>
      <c r="R146" s="581" t="s">
        <v>2920</v>
      </c>
    </row>
    <row r="147" spans="2:18" s="3" customFormat="1" ht="27.95" customHeight="1">
      <c r="B147" s="245"/>
      <c r="C147" s="241"/>
      <c r="D147" s="20"/>
      <c r="E147" s="21"/>
      <c r="F147" s="31"/>
      <c r="G147" s="163" t="s">
        <v>233</v>
      </c>
      <c r="H147" s="15">
        <v>0.2</v>
      </c>
      <c r="I147" s="16" t="s">
        <v>16</v>
      </c>
      <c r="J147" s="12" t="s">
        <v>2925</v>
      </c>
      <c r="K147" s="16" t="s">
        <v>2911</v>
      </c>
      <c r="L147" s="13" t="s">
        <v>2929</v>
      </c>
      <c r="M147" s="85">
        <f>M146</f>
        <v>0.6</v>
      </c>
      <c r="N147" s="15">
        <f>IF(K147="Detected", 0.6,0)</f>
        <v>0.6</v>
      </c>
      <c r="O147" s="78">
        <f t="shared" si="47"/>
        <v>0</v>
      </c>
      <c r="P147" s="78">
        <f t="shared" si="45"/>
        <v>7.1999999999999995E-2</v>
      </c>
      <c r="Q147" s="153">
        <f t="shared" si="46"/>
        <v>4.8000000000000001E-2</v>
      </c>
      <c r="R147" s="582"/>
    </row>
    <row r="148" spans="2:18" s="3" customFormat="1" ht="27.95" customHeight="1">
      <c r="B148" s="245"/>
      <c r="C148" s="241"/>
      <c r="D148" s="20"/>
      <c r="E148" s="21"/>
      <c r="F148" s="31"/>
      <c r="G148" s="163" t="s">
        <v>230</v>
      </c>
      <c r="H148" s="15">
        <v>0.2</v>
      </c>
      <c r="I148" s="16" t="s">
        <v>25</v>
      </c>
      <c r="J148" s="12" t="s">
        <v>2925</v>
      </c>
      <c r="K148" s="16" t="s">
        <v>28</v>
      </c>
      <c r="L148" s="13" t="s">
        <v>2929</v>
      </c>
      <c r="M148" s="85">
        <f>M147</f>
        <v>0.6</v>
      </c>
      <c r="N148" s="15">
        <f>IF(K148="Detected", 0.6,0)</f>
        <v>0.6</v>
      </c>
      <c r="O148" s="78">
        <f>IF(I148="Safe", M148*H148,0)</f>
        <v>0</v>
      </c>
      <c r="P148" s="78">
        <f>IF(I148="Dangerous",M148*H148*N148,0)</f>
        <v>7.1999999999999995E-2</v>
      </c>
      <c r="Q148" s="153">
        <f>IF(P148=0,0,M148*H148*(1-N148))</f>
        <v>4.8000000000000001E-2</v>
      </c>
      <c r="R148" s="582"/>
    </row>
    <row r="149" spans="2:18" s="3" customFormat="1" ht="27.95" customHeight="1">
      <c r="B149" s="245"/>
      <c r="C149" s="241"/>
      <c r="D149" s="20"/>
      <c r="E149" s="21"/>
      <c r="F149" s="31"/>
      <c r="G149" s="163" t="s">
        <v>231</v>
      </c>
      <c r="H149" s="15">
        <v>0.2</v>
      </c>
      <c r="I149" s="16" t="s">
        <v>25</v>
      </c>
      <c r="J149" s="12" t="s">
        <v>2925</v>
      </c>
      <c r="K149" s="16" t="s">
        <v>28</v>
      </c>
      <c r="L149" s="13" t="s">
        <v>2929</v>
      </c>
      <c r="M149" s="85">
        <f>M148</f>
        <v>0.6</v>
      </c>
      <c r="N149" s="15">
        <f>IF(K149="Detected", 0.6,0)</f>
        <v>0.6</v>
      </c>
      <c r="O149" s="78">
        <f t="shared" ref="O149" si="50">IF(I149="Safe", M149*H149,0)</f>
        <v>0</v>
      </c>
      <c r="P149" s="78">
        <f t="shared" ref="P149:P165" si="51">IF(I149="Dangerous",M149*H149*N149,0)</f>
        <v>7.1999999999999995E-2</v>
      </c>
      <c r="Q149" s="153">
        <f t="shared" ref="Q149:Q165" si="52">IF(P149=0,0,M149*H149*(1-N149))</f>
        <v>4.8000000000000001E-2</v>
      </c>
      <c r="R149" s="582"/>
    </row>
    <row r="150" spans="2:18" s="3" customFormat="1" ht="39.950000000000003" customHeight="1">
      <c r="B150" s="245"/>
      <c r="C150" s="241"/>
      <c r="D150" s="22"/>
      <c r="E150" s="23"/>
      <c r="F150" s="24"/>
      <c r="G150" s="168" t="s">
        <v>234</v>
      </c>
      <c r="H150" s="15">
        <v>0.2</v>
      </c>
      <c r="I150" s="16" t="s">
        <v>25</v>
      </c>
      <c r="J150" s="12" t="s">
        <v>2925</v>
      </c>
      <c r="K150" s="16" t="s">
        <v>2790</v>
      </c>
      <c r="L150" s="13" t="s">
        <v>2929</v>
      </c>
      <c r="M150" s="85">
        <f>M149</f>
        <v>0.6</v>
      </c>
      <c r="N150" s="15">
        <f>IF(K150="Detected", 0.6,0)</f>
        <v>0.6</v>
      </c>
      <c r="O150" s="78">
        <f>IF(I150="Safe", M150*H150,0)</f>
        <v>0</v>
      </c>
      <c r="P150" s="78">
        <f t="shared" si="51"/>
        <v>7.1999999999999995E-2</v>
      </c>
      <c r="Q150" s="153">
        <f t="shared" si="52"/>
        <v>4.8000000000000001E-2</v>
      </c>
      <c r="R150" s="583"/>
    </row>
    <row r="151" spans="2:18" s="3" customFormat="1" ht="27.95" customHeight="1">
      <c r="B151" s="245"/>
      <c r="C151" s="241"/>
      <c r="D151" s="17" t="s">
        <v>2964</v>
      </c>
      <c r="E151" s="18" t="s">
        <v>1217</v>
      </c>
      <c r="F151" s="19" t="s">
        <v>2914</v>
      </c>
      <c r="G151" s="25" t="s">
        <v>12</v>
      </c>
      <c r="H151" s="26">
        <v>0.7</v>
      </c>
      <c r="I151" s="165" t="s">
        <v>2921</v>
      </c>
      <c r="J151" s="13" t="s">
        <v>2922</v>
      </c>
      <c r="K151" s="165" t="s">
        <v>18</v>
      </c>
      <c r="L151" s="206" t="s">
        <v>109</v>
      </c>
      <c r="M151" s="85">
        <v>0.1</v>
      </c>
      <c r="N151" s="15">
        <f t="shared" si="48"/>
        <v>0</v>
      </c>
      <c r="O151" s="78">
        <f t="shared" ref="O151:O165" si="53">IF(I151="Safe", M151*H151,0)</f>
        <v>6.9999999999999993E-2</v>
      </c>
      <c r="P151" s="78">
        <f t="shared" si="51"/>
        <v>0</v>
      </c>
      <c r="Q151" s="153">
        <f t="shared" si="52"/>
        <v>0</v>
      </c>
      <c r="R151" s="273"/>
    </row>
    <row r="152" spans="2:18" s="3" customFormat="1" ht="27.95" customHeight="1">
      <c r="B152" s="245"/>
      <c r="C152" s="241"/>
      <c r="D152" s="20"/>
      <c r="E152" s="21"/>
      <c r="F152" s="31"/>
      <c r="G152" s="25" t="s">
        <v>13</v>
      </c>
      <c r="H152" s="26">
        <v>0.1</v>
      </c>
      <c r="I152" s="165" t="s">
        <v>2783</v>
      </c>
      <c r="J152" s="13" t="s">
        <v>2925</v>
      </c>
      <c r="K152" s="165" t="s">
        <v>2911</v>
      </c>
      <c r="L152" s="13" t="s">
        <v>2929</v>
      </c>
      <c r="M152" s="85">
        <f>M151</f>
        <v>0.1</v>
      </c>
      <c r="N152" s="15">
        <f t="shared" si="48"/>
        <v>0.99</v>
      </c>
      <c r="O152" s="78">
        <f t="shared" si="53"/>
        <v>0</v>
      </c>
      <c r="P152" s="78">
        <f t="shared" si="51"/>
        <v>9.9000000000000025E-3</v>
      </c>
      <c r="Q152" s="153">
        <f t="shared" si="52"/>
        <v>1.0000000000000011E-4</v>
      </c>
      <c r="R152" s="271"/>
    </row>
    <row r="153" spans="2:18" s="3" customFormat="1" ht="27.95" customHeight="1">
      <c r="B153" s="245"/>
      <c r="C153" s="241"/>
      <c r="D153" s="20"/>
      <c r="E153" s="21"/>
      <c r="F153" s="31"/>
      <c r="G153" s="32" t="s">
        <v>54</v>
      </c>
      <c r="H153" s="26">
        <v>0.1</v>
      </c>
      <c r="I153" s="165" t="s">
        <v>2782</v>
      </c>
      <c r="J153" s="13" t="s">
        <v>2926</v>
      </c>
      <c r="K153" s="165" t="s">
        <v>2911</v>
      </c>
      <c r="L153" s="13" t="s">
        <v>2929</v>
      </c>
      <c r="M153" s="85">
        <f>M152</f>
        <v>0.1</v>
      </c>
      <c r="N153" s="15">
        <f t="shared" si="48"/>
        <v>0.99</v>
      </c>
      <c r="O153" s="78">
        <f t="shared" si="53"/>
        <v>0</v>
      </c>
      <c r="P153" s="78">
        <f t="shared" si="51"/>
        <v>9.9000000000000025E-3</v>
      </c>
      <c r="Q153" s="153">
        <f t="shared" si="52"/>
        <v>1.0000000000000011E-4</v>
      </c>
      <c r="R153" s="271"/>
    </row>
    <row r="154" spans="2:18" s="3" customFormat="1" ht="27.95" customHeight="1">
      <c r="B154" s="245"/>
      <c r="C154" s="241"/>
      <c r="D154" s="20"/>
      <c r="E154" s="21"/>
      <c r="F154" s="31"/>
      <c r="G154" s="25" t="s">
        <v>55</v>
      </c>
      <c r="H154" s="26">
        <v>0.1</v>
      </c>
      <c r="I154" s="165" t="s">
        <v>19</v>
      </c>
      <c r="J154" s="13" t="s">
        <v>2923</v>
      </c>
      <c r="K154" s="165" t="s">
        <v>2789</v>
      </c>
      <c r="L154" s="13" t="s">
        <v>109</v>
      </c>
      <c r="M154" s="85">
        <f>M153</f>
        <v>0.1</v>
      </c>
      <c r="N154" s="15">
        <f t="shared" si="48"/>
        <v>0</v>
      </c>
      <c r="O154" s="78">
        <f t="shared" si="53"/>
        <v>1.0000000000000002E-2</v>
      </c>
      <c r="P154" s="78">
        <f t="shared" si="51"/>
        <v>0</v>
      </c>
      <c r="Q154" s="153">
        <f t="shared" si="52"/>
        <v>0</v>
      </c>
      <c r="R154" s="271"/>
    </row>
    <row r="155" spans="2:18" s="3" customFormat="1" ht="27.95" customHeight="1">
      <c r="B155" s="245"/>
      <c r="C155" s="241"/>
      <c r="D155" s="17" t="s">
        <v>2965</v>
      </c>
      <c r="E155" s="18" t="s">
        <v>22</v>
      </c>
      <c r="F155" s="19" t="s">
        <v>198</v>
      </c>
      <c r="G155" s="14" t="s">
        <v>12</v>
      </c>
      <c r="H155" s="15">
        <v>0.4</v>
      </c>
      <c r="I155" s="16" t="s">
        <v>15</v>
      </c>
      <c r="J155" s="12" t="s">
        <v>210</v>
      </c>
      <c r="K155" s="16" t="s">
        <v>18</v>
      </c>
      <c r="L155" s="65" t="s">
        <v>21</v>
      </c>
      <c r="M155" s="85">
        <v>2</v>
      </c>
      <c r="N155" s="15">
        <f t="shared" ref="N155:N172" si="54">IF(K155="Detected", 0.99,0)</f>
        <v>0</v>
      </c>
      <c r="O155" s="78">
        <f t="shared" si="53"/>
        <v>0.8</v>
      </c>
      <c r="P155" s="78">
        <f t="shared" si="51"/>
        <v>0</v>
      </c>
      <c r="Q155" s="153">
        <f t="shared" si="52"/>
        <v>0</v>
      </c>
      <c r="R155" s="271"/>
    </row>
    <row r="156" spans="2:18" s="3" customFormat="1" ht="27.95" customHeight="1">
      <c r="B156" s="245"/>
      <c r="C156" s="241"/>
      <c r="D156" s="20"/>
      <c r="E156" s="21"/>
      <c r="F156" s="31"/>
      <c r="G156" s="14" t="s">
        <v>13</v>
      </c>
      <c r="H156" s="15">
        <v>0.4</v>
      </c>
      <c r="I156" s="16" t="s">
        <v>25</v>
      </c>
      <c r="J156" s="13" t="s">
        <v>2924</v>
      </c>
      <c r="K156" s="16" t="s">
        <v>20</v>
      </c>
      <c r="L156" s="13" t="s">
        <v>2929</v>
      </c>
      <c r="M156" s="85">
        <f t="shared" ref="M156:M163" si="55">M155</f>
        <v>2</v>
      </c>
      <c r="N156" s="15">
        <f t="shared" si="54"/>
        <v>0.99</v>
      </c>
      <c r="O156" s="78">
        <f t="shared" si="53"/>
        <v>0</v>
      </c>
      <c r="P156" s="78">
        <f t="shared" si="51"/>
        <v>0.79200000000000004</v>
      </c>
      <c r="Q156" s="153">
        <f t="shared" si="52"/>
        <v>8.0000000000000071E-3</v>
      </c>
      <c r="R156" s="271"/>
    </row>
    <row r="157" spans="2:18" s="3" customFormat="1" ht="27.95" customHeight="1">
      <c r="B157" s="245"/>
      <c r="C157" s="241"/>
      <c r="D157" s="22"/>
      <c r="E157" s="23"/>
      <c r="F157" s="24"/>
      <c r="G157" s="14" t="s">
        <v>14</v>
      </c>
      <c r="H157" s="15">
        <v>0.2</v>
      </c>
      <c r="I157" s="16" t="s">
        <v>15</v>
      </c>
      <c r="J157" s="12" t="s">
        <v>210</v>
      </c>
      <c r="K157" s="16" t="s">
        <v>18</v>
      </c>
      <c r="L157" s="65" t="s">
        <v>21</v>
      </c>
      <c r="M157" s="85">
        <f t="shared" si="55"/>
        <v>2</v>
      </c>
      <c r="N157" s="15">
        <f t="shared" si="54"/>
        <v>0</v>
      </c>
      <c r="O157" s="78">
        <f t="shared" si="53"/>
        <v>0.4</v>
      </c>
      <c r="P157" s="78">
        <f t="shared" si="51"/>
        <v>0</v>
      </c>
      <c r="Q157" s="153">
        <f t="shared" si="52"/>
        <v>0</v>
      </c>
      <c r="R157" s="271"/>
    </row>
    <row r="158" spans="2:18" s="3" customFormat="1" ht="27.95" customHeight="1">
      <c r="B158" s="245"/>
      <c r="C158" s="241"/>
      <c r="D158" s="17" t="s">
        <v>2966</v>
      </c>
      <c r="E158" s="18" t="s">
        <v>6</v>
      </c>
      <c r="F158" s="19" t="s">
        <v>200</v>
      </c>
      <c r="G158" s="14" t="s">
        <v>12</v>
      </c>
      <c r="H158" s="15">
        <v>0.8</v>
      </c>
      <c r="I158" s="16" t="s">
        <v>19</v>
      </c>
      <c r="J158" s="12" t="s">
        <v>210</v>
      </c>
      <c r="K158" s="16" t="s">
        <v>2789</v>
      </c>
      <c r="L158" s="65" t="s">
        <v>2928</v>
      </c>
      <c r="M158" s="85">
        <v>0.2</v>
      </c>
      <c r="N158" s="15">
        <f t="shared" si="54"/>
        <v>0</v>
      </c>
      <c r="O158" s="78">
        <f t="shared" si="53"/>
        <v>0.16000000000000003</v>
      </c>
      <c r="P158" s="78">
        <f t="shared" si="51"/>
        <v>0</v>
      </c>
      <c r="Q158" s="153">
        <f t="shared" si="52"/>
        <v>0</v>
      </c>
      <c r="R158" s="113"/>
    </row>
    <row r="159" spans="2:18" s="3" customFormat="1" ht="27.95" customHeight="1">
      <c r="B159" s="245"/>
      <c r="C159" s="241"/>
      <c r="D159" s="20"/>
      <c r="E159" s="21"/>
      <c r="F159" s="31"/>
      <c r="G159" s="14" t="s">
        <v>13</v>
      </c>
      <c r="H159" s="15">
        <v>0.1</v>
      </c>
      <c r="I159" s="16" t="s">
        <v>25</v>
      </c>
      <c r="J159" s="12" t="s">
        <v>2927</v>
      </c>
      <c r="K159" s="16" t="s">
        <v>2793</v>
      </c>
      <c r="L159" s="13" t="s">
        <v>2929</v>
      </c>
      <c r="M159" s="85">
        <f t="shared" si="55"/>
        <v>0.2</v>
      </c>
      <c r="N159" s="15">
        <f t="shared" si="54"/>
        <v>0.99</v>
      </c>
      <c r="O159" s="78">
        <f t="shared" si="53"/>
        <v>0</v>
      </c>
      <c r="P159" s="78">
        <f t="shared" si="51"/>
        <v>1.9800000000000005E-2</v>
      </c>
      <c r="Q159" s="153">
        <f t="shared" si="52"/>
        <v>2.0000000000000023E-4</v>
      </c>
      <c r="R159" s="113"/>
    </row>
    <row r="160" spans="2:18" s="3" customFormat="1" ht="27.95" customHeight="1">
      <c r="B160" s="245"/>
      <c r="C160" s="241"/>
      <c r="D160" s="22"/>
      <c r="E160" s="23"/>
      <c r="F160" s="24"/>
      <c r="G160" s="14" t="s">
        <v>14</v>
      </c>
      <c r="H160" s="15">
        <v>0.1</v>
      </c>
      <c r="I160" s="16" t="s">
        <v>15</v>
      </c>
      <c r="J160" s="12" t="s">
        <v>210</v>
      </c>
      <c r="K160" s="16" t="s">
        <v>2791</v>
      </c>
      <c r="L160" s="65" t="s">
        <v>21</v>
      </c>
      <c r="M160" s="85">
        <f t="shared" si="55"/>
        <v>0.2</v>
      </c>
      <c r="N160" s="15">
        <f t="shared" si="54"/>
        <v>0</v>
      </c>
      <c r="O160" s="78">
        <f t="shared" si="53"/>
        <v>2.0000000000000004E-2</v>
      </c>
      <c r="P160" s="78">
        <f t="shared" si="51"/>
        <v>0</v>
      </c>
      <c r="Q160" s="153">
        <f t="shared" si="52"/>
        <v>0</v>
      </c>
      <c r="R160" s="113"/>
    </row>
    <row r="161" spans="2:18" s="3" customFormat="1" ht="27.95" customHeight="1">
      <c r="B161" s="245"/>
      <c r="C161" s="241"/>
      <c r="D161" s="17" t="s">
        <v>2967</v>
      </c>
      <c r="E161" s="18" t="s">
        <v>24</v>
      </c>
      <c r="F161" s="19" t="s">
        <v>200</v>
      </c>
      <c r="G161" s="14" t="s">
        <v>12</v>
      </c>
      <c r="H161" s="15">
        <v>0.8</v>
      </c>
      <c r="I161" s="16" t="s">
        <v>2779</v>
      </c>
      <c r="J161" s="12" t="s">
        <v>210</v>
      </c>
      <c r="K161" s="16" t="s">
        <v>18</v>
      </c>
      <c r="L161" s="65" t="s">
        <v>21</v>
      </c>
      <c r="M161" s="85">
        <v>0.2</v>
      </c>
      <c r="N161" s="15">
        <f t="shared" si="54"/>
        <v>0</v>
      </c>
      <c r="O161" s="78">
        <f t="shared" si="53"/>
        <v>0.16000000000000003</v>
      </c>
      <c r="P161" s="78">
        <f t="shared" si="51"/>
        <v>0</v>
      </c>
      <c r="Q161" s="153">
        <f t="shared" si="52"/>
        <v>0</v>
      </c>
      <c r="R161" s="113"/>
    </row>
    <row r="162" spans="2:18" s="3" customFormat="1" ht="27.95" customHeight="1">
      <c r="B162" s="245"/>
      <c r="C162" s="241"/>
      <c r="D162" s="20"/>
      <c r="E162" s="21"/>
      <c r="F162" s="31"/>
      <c r="G162" s="14" t="s">
        <v>13</v>
      </c>
      <c r="H162" s="15">
        <v>0.1</v>
      </c>
      <c r="I162" s="16" t="s">
        <v>2783</v>
      </c>
      <c r="J162" s="12" t="s">
        <v>2927</v>
      </c>
      <c r="K162" s="16" t="s">
        <v>2911</v>
      </c>
      <c r="L162" s="13" t="s">
        <v>2929</v>
      </c>
      <c r="M162" s="85">
        <f t="shared" si="55"/>
        <v>0.2</v>
      </c>
      <c r="N162" s="15">
        <f t="shared" si="54"/>
        <v>0.99</v>
      </c>
      <c r="O162" s="78">
        <f t="shared" si="53"/>
        <v>0</v>
      </c>
      <c r="P162" s="78">
        <f t="shared" si="51"/>
        <v>1.9800000000000005E-2</v>
      </c>
      <c r="Q162" s="153">
        <f t="shared" si="52"/>
        <v>2.0000000000000023E-4</v>
      </c>
      <c r="R162" s="113"/>
    </row>
    <row r="163" spans="2:18" s="3" customFormat="1" ht="27.95" customHeight="1">
      <c r="B163" s="245"/>
      <c r="C163" s="241"/>
      <c r="D163" s="22"/>
      <c r="E163" s="23"/>
      <c r="F163" s="24"/>
      <c r="G163" s="14" t="s">
        <v>14</v>
      </c>
      <c r="H163" s="15">
        <v>0.1</v>
      </c>
      <c r="I163" s="16" t="s">
        <v>19</v>
      </c>
      <c r="J163" s="12" t="s">
        <v>210</v>
      </c>
      <c r="K163" s="16" t="s">
        <v>18</v>
      </c>
      <c r="L163" s="65" t="s">
        <v>21</v>
      </c>
      <c r="M163" s="85">
        <f t="shared" si="55"/>
        <v>0.2</v>
      </c>
      <c r="N163" s="15">
        <f t="shared" si="54"/>
        <v>0</v>
      </c>
      <c r="O163" s="78">
        <f t="shared" si="53"/>
        <v>2.0000000000000004E-2</v>
      </c>
      <c r="P163" s="78">
        <f t="shared" si="51"/>
        <v>0</v>
      </c>
      <c r="Q163" s="153">
        <f t="shared" si="52"/>
        <v>0</v>
      </c>
      <c r="R163" s="113"/>
    </row>
    <row r="164" spans="2:18" s="3" customFormat="1" ht="27.95" customHeight="1">
      <c r="B164" s="245"/>
      <c r="C164" s="241"/>
      <c r="D164" s="17" t="s">
        <v>2968</v>
      </c>
      <c r="E164" s="18" t="s">
        <v>2918</v>
      </c>
      <c r="F164" s="19" t="s">
        <v>2919</v>
      </c>
      <c r="G164" s="163" t="s">
        <v>232</v>
      </c>
      <c r="H164" s="15">
        <v>0.2</v>
      </c>
      <c r="I164" s="16" t="s">
        <v>16</v>
      </c>
      <c r="J164" s="12" t="s">
        <v>2925</v>
      </c>
      <c r="K164" s="16" t="s">
        <v>2911</v>
      </c>
      <c r="L164" s="13" t="s">
        <v>2929</v>
      </c>
      <c r="M164" s="85">
        <v>0.6</v>
      </c>
      <c r="N164" s="15">
        <f>IF(K164="Detected", 0.6,0)</f>
        <v>0.6</v>
      </c>
      <c r="O164" s="78">
        <f t="shared" si="53"/>
        <v>0</v>
      </c>
      <c r="P164" s="78">
        <f t="shared" si="51"/>
        <v>7.1999999999999995E-2</v>
      </c>
      <c r="Q164" s="153">
        <f t="shared" si="52"/>
        <v>4.8000000000000001E-2</v>
      </c>
      <c r="R164" s="581" t="s">
        <v>2920</v>
      </c>
    </row>
    <row r="165" spans="2:18" s="3" customFormat="1" ht="27.95" customHeight="1">
      <c r="B165" s="245"/>
      <c r="C165" s="241"/>
      <c r="D165" s="20"/>
      <c r="E165" s="21"/>
      <c r="F165" s="31"/>
      <c r="G165" s="163" t="s">
        <v>233</v>
      </c>
      <c r="H165" s="15">
        <v>0.2</v>
      </c>
      <c r="I165" s="16" t="s">
        <v>16</v>
      </c>
      <c r="J165" s="12" t="s">
        <v>2925</v>
      </c>
      <c r="K165" s="16" t="s">
        <v>2911</v>
      </c>
      <c r="L165" s="13" t="s">
        <v>2929</v>
      </c>
      <c r="M165" s="85">
        <f>M164</f>
        <v>0.6</v>
      </c>
      <c r="N165" s="15">
        <f>IF(K165="Detected", 0.6,0)</f>
        <v>0.6</v>
      </c>
      <c r="O165" s="78">
        <f t="shared" si="53"/>
        <v>0</v>
      </c>
      <c r="P165" s="78">
        <f t="shared" si="51"/>
        <v>7.1999999999999995E-2</v>
      </c>
      <c r="Q165" s="153">
        <f t="shared" si="52"/>
        <v>4.8000000000000001E-2</v>
      </c>
      <c r="R165" s="582"/>
    </row>
    <row r="166" spans="2:18" s="3" customFormat="1" ht="27.95" customHeight="1">
      <c r="B166" s="245"/>
      <c r="C166" s="241"/>
      <c r="D166" s="20"/>
      <c r="E166" s="21"/>
      <c r="F166" s="31"/>
      <c r="G166" s="163" t="s">
        <v>230</v>
      </c>
      <c r="H166" s="15">
        <v>0.2</v>
      </c>
      <c r="I166" s="16" t="s">
        <v>25</v>
      </c>
      <c r="J166" s="12" t="s">
        <v>2925</v>
      </c>
      <c r="K166" s="16" t="s">
        <v>28</v>
      </c>
      <c r="L166" s="13" t="s">
        <v>2929</v>
      </c>
      <c r="M166" s="85">
        <f>M165</f>
        <v>0.6</v>
      </c>
      <c r="N166" s="15">
        <f>IF(K166="Detected", 0.6,0)</f>
        <v>0.6</v>
      </c>
      <c r="O166" s="78">
        <f>IF(I166="Safe", M166*H166,0)</f>
        <v>0</v>
      </c>
      <c r="P166" s="78">
        <f>IF(I166="Dangerous",M166*H166*N166,0)</f>
        <v>7.1999999999999995E-2</v>
      </c>
      <c r="Q166" s="153">
        <f>IF(P166=0,0,M166*H166*(1-N166))</f>
        <v>4.8000000000000001E-2</v>
      </c>
      <c r="R166" s="582"/>
    </row>
    <row r="167" spans="2:18" s="3" customFormat="1" ht="27.95" customHeight="1">
      <c r="B167" s="245"/>
      <c r="C167" s="241"/>
      <c r="D167" s="20"/>
      <c r="E167" s="21"/>
      <c r="F167" s="31"/>
      <c r="G167" s="163" t="s">
        <v>231</v>
      </c>
      <c r="H167" s="15">
        <v>0.2</v>
      </c>
      <c r="I167" s="16" t="s">
        <v>25</v>
      </c>
      <c r="J167" s="12" t="s">
        <v>2925</v>
      </c>
      <c r="K167" s="16" t="s">
        <v>28</v>
      </c>
      <c r="L167" s="13" t="s">
        <v>2929</v>
      </c>
      <c r="M167" s="85">
        <f>M166</f>
        <v>0.6</v>
      </c>
      <c r="N167" s="15">
        <f>IF(K167="Detected", 0.6,0)</f>
        <v>0.6</v>
      </c>
      <c r="O167" s="78">
        <f t="shared" ref="O167" si="56">IF(I167="Safe", M167*H167,0)</f>
        <v>0</v>
      </c>
      <c r="P167" s="78">
        <f t="shared" ref="P167:P183" si="57">IF(I167="Dangerous",M167*H167*N167,0)</f>
        <v>7.1999999999999995E-2</v>
      </c>
      <c r="Q167" s="153">
        <f t="shared" ref="Q167:Q183" si="58">IF(P167=0,0,M167*H167*(1-N167))</f>
        <v>4.8000000000000001E-2</v>
      </c>
      <c r="R167" s="582"/>
    </row>
    <row r="168" spans="2:18" s="3" customFormat="1" ht="39.950000000000003" customHeight="1">
      <c r="B168" s="245"/>
      <c r="C168" s="241"/>
      <c r="D168" s="22"/>
      <c r="E168" s="23"/>
      <c r="F168" s="24"/>
      <c r="G168" s="168" t="s">
        <v>234</v>
      </c>
      <c r="H168" s="15">
        <v>0.2</v>
      </c>
      <c r="I168" s="16" t="s">
        <v>25</v>
      </c>
      <c r="J168" s="12" t="s">
        <v>2925</v>
      </c>
      <c r="K168" s="16" t="s">
        <v>2790</v>
      </c>
      <c r="L168" s="13" t="s">
        <v>2929</v>
      </c>
      <c r="M168" s="85">
        <f>M167</f>
        <v>0.6</v>
      </c>
      <c r="N168" s="15">
        <f>IF(K168="Detected", 0.6,0)</f>
        <v>0.6</v>
      </c>
      <c r="O168" s="78">
        <f>IF(I168="Safe", M168*H168,0)</f>
        <v>0</v>
      </c>
      <c r="P168" s="78">
        <f t="shared" si="57"/>
        <v>7.1999999999999995E-2</v>
      </c>
      <c r="Q168" s="153">
        <f t="shared" si="58"/>
        <v>4.8000000000000001E-2</v>
      </c>
      <c r="R168" s="583"/>
    </row>
    <row r="169" spans="2:18" s="3" customFormat="1" ht="27.95" customHeight="1">
      <c r="B169" s="245"/>
      <c r="C169" s="241"/>
      <c r="D169" s="17" t="s">
        <v>2969</v>
      </c>
      <c r="E169" s="18" t="s">
        <v>1217</v>
      </c>
      <c r="F169" s="19" t="s">
        <v>2914</v>
      </c>
      <c r="G169" s="25" t="s">
        <v>12</v>
      </c>
      <c r="H169" s="26">
        <v>0.7</v>
      </c>
      <c r="I169" s="165" t="s">
        <v>2921</v>
      </c>
      <c r="J169" s="13" t="s">
        <v>2922</v>
      </c>
      <c r="K169" s="165" t="s">
        <v>18</v>
      </c>
      <c r="L169" s="206" t="s">
        <v>109</v>
      </c>
      <c r="M169" s="85">
        <v>0.1</v>
      </c>
      <c r="N169" s="15">
        <f t="shared" si="54"/>
        <v>0</v>
      </c>
      <c r="O169" s="78">
        <f t="shared" ref="O169:O183" si="59">IF(I169="Safe", M169*H169,0)</f>
        <v>6.9999999999999993E-2</v>
      </c>
      <c r="P169" s="78">
        <f t="shared" si="57"/>
        <v>0</v>
      </c>
      <c r="Q169" s="153">
        <f t="shared" si="58"/>
        <v>0</v>
      </c>
      <c r="R169" s="273"/>
    </row>
    <row r="170" spans="2:18" s="3" customFormat="1" ht="27.95" customHeight="1">
      <c r="B170" s="245"/>
      <c r="C170" s="241"/>
      <c r="D170" s="20"/>
      <c r="E170" s="21"/>
      <c r="F170" s="31"/>
      <c r="G170" s="25" t="s">
        <v>13</v>
      </c>
      <c r="H170" s="26">
        <v>0.1</v>
      </c>
      <c r="I170" s="165" t="s">
        <v>2783</v>
      </c>
      <c r="J170" s="13" t="s">
        <v>2925</v>
      </c>
      <c r="K170" s="165" t="s">
        <v>2911</v>
      </c>
      <c r="L170" s="13" t="s">
        <v>2929</v>
      </c>
      <c r="M170" s="85">
        <f>M169</f>
        <v>0.1</v>
      </c>
      <c r="N170" s="15">
        <f t="shared" si="54"/>
        <v>0.99</v>
      </c>
      <c r="O170" s="78">
        <f t="shared" si="59"/>
        <v>0</v>
      </c>
      <c r="P170" s="78">
        <f t="shared" si="57"/>
        <v>9.9000000000000025E-3</v>
      </c>
      <c r="Q170" s="153">
        <f t="shared" si="58"/>
        <v>1.0000000000000011E-4</v>
      </c>
      <c r="R170" s="271"/>
    </row>
    <row r="171" spans="2:18" s="3" customFormat="1" ht="27.95" customHeight="1">
      <c r="B171" s="245"/>
      <c r="C171" s="241"/>
      <c r="D171" s="20"/>
      <c r="E171" s="21"/>
      <c r="F171" s="31"/>
      <c r="G171" s="32" t="s">
        <v>54</v>
      </c>
      <c r="H171" s="26">
        <v>0.1</v>
      </c>
      <c r="I171" s="165" t="s">
        <v>2782</v>
      </c>
      <c r="J171" s="13" t="s">
        <v>2926</v>
      </c>
      <c r="K171" s="165" t="s">
        <v>2911</v>
      </c>
      <c r="L171" s="13" t="s">
        <v>2929</v>
      </c>
      <c r="M171" s="85">
        <f>M170</f>
        <v>0.1</v>
      </c>
      <c r="N171" s="15">
        <f t="shared" si="54"/>
        <v>0.99</v>
      </c>
      <c r="O171" s="78">
        <f t="shared" si="59"/>
        <v>0</v>
      </c>
      <c r="P171" s="78">
        <f t="shared" si="57"/>
        <v>9.9000000000000025E-3</v>
      </c>
      <c r="Q171" s="153">
        <f t="shared" si="58"/>
        <v>1.0000000000000011E-4</v>
      </c>
      <c r="R171" s="113"/>
    </row>
    <row r="172" spans="2:18" s="3" customFormat="1" ht="27.95" customHeight="1">
      <c r="B172" s="245"/>
      <c r="C172" s="241"/>
      <c r="D172" s="20"/>
      <c r="E172" s="21"/>
      <c r="F172" s="31"/>
      <c r="G172" s="25" t="s">
        <v>55</v>
      </c>
      <c r="H172" s="26">
        <v>0.1</v>
      </c>
      <c r="I172" s="165" t="s">
        <v>19</v>
      </c>
      <c r="J172" s="13" t="s">
        <v>2923</v>
      </c>
      <c r="K172" s="165" t="s">
        <v>2789</v>
      </c>
      <c r="L172" s="13" t="s">
        <v>109</v>
      </c>
      <c r="M172" s="85">
        <f>M171</f>
        <v>0.1</v>
      </c>
      <c r="N172" s="15">
        <f t="shared" si="54"/>
        <v>0</v>
      </c>
      <c r="O172" s="78">
        <f t="shared" si="59"/>
        <v>1.0000000000000002E-2</v>
      </c>
      <c r="P172" s="78">
        <f t="shared" si="57"/>
        <v>0</v>
      </c>
      <c r="Q172" s="153">
        <f t="shared" si="58"/>
        <v>0</v>
      </c>
      <c r="R172" s="113"/>
    </row>
    <row r="173" spans="2:18" s="3" customFormat="1" ht="27.95" customHeight="1">
      <c r="B173" s="245"/>
      <c r="C173" s="241"/>
      <c r="D173" s="17" t="s">
        <v>2970</v>
      </c>
      <c r="E173" s="18" t="s">
        <v>22</v>
      </c>
      <c r="F173" s="19" t="s">
        <v>198</v>
      </c>
      <c r="G173" s="14" t="s">
        <v>12</v>
      </c>
      <c r="H173" s="15">
        <v>0.4</v>
      </c>
      <c r="I173" s="16" t="s">
        <v>15</v>
      </c>
      <c r="J173" s="12" t="s">
        <v>210</v>
      </c>
      <c r="K173" s="16" t="s">
        <v>18</v>
      </c>
      <c r="L173" s="65" t="s">
        <v>21</v>
      </c>
      <c r="M173" s="85">
        <v>2</v>
      </c>
      <c r="N173" s="15">
        <f t="shared" ref="N173:N186" si="60">IF(K173="Detected", 0.99,0)</f>
        <v>0</v>
      </c>
      <c r="O173" s="78">
        <f t="shared" si="59"/>
        <v>0.8</v>
      </c>
      <c r="P173" s="78">
        <f t="shared" si="57"/>
        <v>0</v>
      </c>
      <c r="Q173" s="153">
        <f t="shared" si="58"/>
        <v>0</v>
      </c>
      <c r="R173" s="113"/>
    </row>
    <row r="174" spans="2:18" s="3" customFormat="1" ht="27.95" customHeight="1">
      <c r="B174" s="245"/>
      <c r="C174" s="241"/>
      <c r="D174" s="20"/>
      <c r="E174" s="21"/>
      <c r="F174" s="31"/>
      <c r="G174" s="14" t="s">
        <v>13</v>
      </c>
      <c r="H174" s="15">
        <v>0.4</v>
      </c>
      <c r="I174" s="16" t="s">
        <v>25</v>
      </c>
      <c r="J174" s="13" t="s">
        <v>2924</v>
      </c>
      <c r="K174" s="16" t="s">
        <v>20</v>
      </c>
      <c r="L174" s="13" t="s">
        <v>2929</v>
      </c>
      <c r="M174" s="85">
        <f t="shared" ref="M174:M181" si="61">M173</f>
        <v>2</v>
      </c>
      <c r="N174" s="15">
        <f t="shared" si="60"/>
        <v>0.99</v>
      </c>
      <c r="O174" s="78">
        <f t="shared" si="59"/>
        <v>0</v>
      </c>
      <c r="P174" s="78">
        <f t="shared" si="57"/>
        <v>0.79200000000000004</v>
      </c>
      <c r="Q174" s="153">
        <f t="shared" si="58"/>
        <v>8.0000000000000071E-3</v>
      </c>
      <c r="R174" s="113"/>
    </row>
    <row r="175" spans="2:18" s="3" customFormat="1" ht="27.95" customHeight="1">
      <c r="B175" s="245"/>
      <c r="C175" s="241"/>
      <c r="D175" s="22"/>
      <c r="E175" s="23"/>
      <c r="F175" s="24"/>
      <c r="G175" s="14" t="s">
        <v>14</v>
      </c>
      <c r="H175" s="15">
        <v>0.2</v>
      </c>
      <c r="I175" s="16" t="s">
        <v>15</v>
      </c>
      <c r="J175" s="12" t="s">
        <v>210</v>
      </c>
      <c r="K175" s="16" t="s">
        <v>18</v>
      </c>
      <c r="L175" s="65" t="s">
        <v>21</v>
      </c>
      <c r="M175" s="85">
        <f t="shared" si="61"/>
        <v>2</v>
      </c>
      <c r="N175" s="15">
        <f t="shared" si="60"/>
        <v>0</v>
      </c>
      <c r="O175" s="78">
        <f t="shared" si="59"/>
        <v>0.4</v>
      </c>
      <c r="P175" s="78">
        <f t="shared" si="57"/>
        <v>0</v>
      </c>
      <c r="Q175" s="153">
        <f t="shared" si="58"/>
        <v>0</v>
      </c>
      <c r="R175" s="113"/>
    </row>
    <row r="176" spans="2:18" s="3" customFormat="1" ht="27.95" customHeight="1">
      <c r="B176" s="245"/>
      <c r="C176" s="241"/>
      <c r="D176" s="17" t="s">
        <v>2971</v>
      </c>
      <c r="E176" s="18" t="s">
        <v>6</v>
      </c>
      <c r="F176" s="19" t="s">
        <v>200</v>
      </c>
      <c r="G176" s="14" t="s">
        <v>12</v>
      </c>
      <c r="H176" s="15">
        <v>0.8</v>
      </c>
      <c r="I176" s="16" t="s">
        <v>19</v>
      </c>
      <c r="J176" s="12" t="s">
        <v>210</v>
      </c>
      <c r="K176" s="16" t="s">
        <v>2789</v>
      </c>
      <c r="L176" s="65" t="s">
        <v>2928</v>
      </c>
      <c r="M176" s="85">
        <v>0.2</v>
      </c>
      <c r="N176" s="15">
        <f t="shared" si="60"/>
        <v>0</v>
      </c>
      <c r="O176" s="78">
        <f t="shared" si="59"/>
        <v>0.16000000000000003</v>
      </c>
      <c r="P176" s="78">
        <f t="shared" si="57"/>
        <v>0</v>
      </c>
      <c r="Q176" s="153">
        <f t="shared" si="58"/>
        <v>0</v>
      </c>
      <c r="R176" s="113"/>
    </row>
    <row r="177" spans="2:18" s="3" customFormat="1" ht="27.95" customHeight="1">
      <c r="B177" s="245"/>
      <c r="C177" s="241"/>
      <c r="D177" s="20"/>
      <c r="E177" s="21"/>
      <c r="F177" s="31"/>
      <c r="G177" s="14" t="s">
        <v>13</v>
      </c>
      <c r="H177" s="15">
        <v>0.1</v>
      </c>
      <c r="I177" s="16" t="s">
        <v>25</v>
      </c>
      <c r="J177" s="12" t="s">
        <v>2927</v>
      </c>
      <c r="K177" s="16" t="s">
        <v>2793</v>
      </c>
      <c r="L177" s="13" t="s">
        <v>2929</v>
      </c>
      <c r="M177" s="85">
        <f t="shared" si="61"/>
        <v>0.2</v>
      </c>
      <c r="N177" s="15">
        <f t="shared" si="60"/>
        <v>0.99</v>
      </c>
      <c r="O177" s="78">
        <f t="shared" si="59"/>
        <v>0</v>
      </c>
      <c r="P177" s="78">
        <f t="shared" si="57"/>
        <v>1.9800000000000005E-2</v>
      </c>
      <c r="Q177" s="153">
        <f t="shared" si="58"/>
        <v>2.0000000000000023E-4</v>
      </c>
      <c r="R177" s="113"/>
    </row>
    <row r="178" spans="2:18" s="3" customFormat="1" ht="27.95" customHeight="1">
      <c r="B178" s="245"/>
      <c r="C178" s="241"/>
      <c r="D178" s="22"/>
      <c r="E178" s="23"/>
      <c r="F178" s="24"/>
      <c r="G178" s="14" t="s">
        <v>14</v>
      </c>
      <c r="H178" s="15">
        <v>0.1</v>
      </c>
      <c r="I178" s="16" t="s">
        <v>15</v>
      </c>
      <c r="J178" s="12" t="s">
        <v>210</v>
      </c>
      <c r="K178" s="16" t="s">
        <v>2791</v>
      </c>
      <c r="L178" s="65" t="s">
        <v>21</v>
      </c>
      <c r="M178" s="85">
        <f t="shared" si="61"/>
        <v>0.2</v>
      </c>
      <c r="N178" s="15">
        <f t="shared" si="60"/>
        <v>0</v>
      </c>
      <c r="O178" s="78">
        <f t="shared" si="59"/>
        <v>2.0000000000000004E-2</v>
      </c>
      <c r="P178" s="78">
        <f t="shared" si="57"/>
        <v>0</v>
      </c>
      <c r="Q178" s="153">
        <f t="shared" si="58"/>
        <v>0</v>
      </c>
      <c r="R178" s="113"/>
    </row>
    <row r="179" spans="2:18" s="3" customFormat="1" ht="27.95" customHeight="1">
      <c r="B179" s="245"/>
      <c r="C179" s="241"/>
      <c r="D179" s="17" t="s">
        <v>2972</v>
      </c>
      <c r="E179" s="18" t="s">
        <v>24</v>
      </c>
      <c r="F179" s="19" t="s">
        <v>200</v>
      </c>
      <c r="G179" s="14" t="s">
        <v>12</v>
      </c>
      <c r="H179" s="15">
        <v>0.8</v>
      </c>
      <c r="I179" s="16" t="s">
        <v>2779</v>
      </c>
      <c r="J179" s="12" t="s">
        <v>210</v>
      </c>
      <c r="K179" s="16" t="s">
        <v>18</v>
      </c>
      <c r="L179" s="65" t="s">
        <v>21</v>
      </c>
      <c r="M179" s="85">
        <v>0.2</v>
      </c>
      <c r="N179" s="15">
        <f t="shared" si="60"/>
        <v>0</v>
      </c>
      <c r="O179" s="78">
        <f t="shared" si="59"/>
        <v>0.16000000000000003</v>
      </c>
      <c r="P179" s="78">
        <f t="shared" si="57"/>
        <v>0</v>
      </c>
      <c r="Q179" s="153">
        <f t="shared" si="58"/>
        <v>0</v>
      </c>
      <c r="R179" s="113"/>
    </row>
    <row r="180" spans="2:18" s="3" customFormat="1" ht="27.95" customHeight="1">
      <c r="B180" s="245"/>
      <c r="C180" s="241"/>
      <c r="D180" s="20"/>
      <c r="E180" s="21"/>
      <c r="F180" s="31"/>
      <c r="G180" s="14" t="s">
        <v>13</v>
      </c>
      <c r="H180" s="15">
        <v>0.1</v>
      </c>
      <c r="I180" s="16" t="s">
        <v>2783</v>
      </c>
      <c r="J180" s="12" t="s">
        <v>2927</v>
      </c>
      <c r="K180" s="16" t="s">
        <v>2911</v>
      </c>
      <c r="L180" s="13" t="s">
        <v>2929</v>
      </c>
      <c r="M180" s="85">
        <f t="shared" si="61"/>
        <v>0.2</v>
      </c>
      <c r="N180" s="15">
        <f t="shared" si="60"/>
        <v>0.99</v>
      </c>
      <c r="O180" s="78">
        <f t="shared" si="59"/>
        <v>0</v>
      </c>
      <c r="P180" s="78">
        <f t="shared" si="57"/>
        <v>1.9800000000000005E-2</v>
      </c>
      <c r="Q180" s="153">
        <f t="shared" si="58"/>
        <v>2.0000000000000023E-4</v>
      </c>
      <c r="R180" s="113"/>
    </row>
    <row r="181" spans="2:18" s="3" customFormat="1" ht="27.95" customHeight="1">
      <c r="B181" s="245"/>
      <c r="C181" s="241"/>
      <c r="D181" s="22"/>
      <c r="E181" s="23"/>
      <c r="F181" s="24"/>
      <c r="G181" s="14" t="s">
        <v>14</v>
      </c>
      <c r="H181" s="15">
        <v>0.1</v>
      </c>
      <c r="I181" s="16" t="s">
        <v>19</v>
      </c>
      <c r="J181" s="12" t="s">
        <v>210</v>
      </c>
      <c r="K181" s="16" t="s">
        <v>18</v>
      </c>
      <c r="L181" s="65" t="s">
        <v>21</v>
      </c>
      <c r="M181" s="85">
        <f t="shared" si="61"/>
        <v>0.2</v>
      </c>
      <c r="N181" s="15">
        <f t="shared" si="60"/>
        <v>0</v>
      </c>
      <c r="O181" s="78">
        <f t="shared" si="59"/>
        <v>2.0000000000000004E-2</v>
      </c>
      <c r="P181" s="78">
        <f t="shared" si="57"/>
        <v>0</v>
      </c>
      <c r="Q181" s="153">
        <f t="shared" si="58"/>
        <v>0</v>
      </c>
      <c r="R181" s="113"/>
    </row>
    <row r="182" spans="2:18" s="3" customFormat="1" ht="27.95" customHeight="1">
      <c r="B182" s="245"/>
      <c r="C182" s="241"/>
      <c r="D182" s="17" t="s">
        <v>2973</v>
      </c>
      <c r="E182" s="18" t="s">
        <v>2918</v>
      </c>
      <c r="F182" s="19" t="s">
        <v>2919</v>
      </c>
      <c r="G182" s="163" t="s">
        <v>232</v>
      </c>
      <c r="H182" s="15">
        <v>0.2</v>
      </c>
      <c r="I182" s="16" t="s">
        <v>16</v>
      </c>
      <c r="J182" s="12" t="s">
        <v>2925</v>
      </c>
      <c r="K182" s="16" t="s">
        <v>2911</v>
      </c>
      <c r="L182" s="13" t="s">
        <v>2929</v>
      </c>
      <c r="M182" s="85">
        <v>0.6</v>
      </c>
      <c r="N182" s="15">
        <f>IF(K182="Detected", 0.6,0)</f>
        <v>0.6</v>
      </c>
      <c r="O182" s="78">
        <f t="shared" si="59"/>
        <v>0</v>
      </c>
      <c r="P182" s="78">
        <f t="shared" si="57"/>
        <v>7.1999999999999995E-2</v>
      </c>
      <c r="Q182" s="153">
        <f t="shared" si="58"/>
        <v>4.8000000000000001E-2</v>
      </c>
      <c r="R182" s="581" t="s">
        <v>2920</v>
      </c>
    </row>
    <row r="183" spans="2:18" s="3" customFormat="1" ht="27.95" customHeight="1">
      <c r="B183" s="245"/>
      <c r="C183" s="241"/>
      <c r="D183" s="20"/>
      <c r="E183" s="21"/>
      <c r="F183" s="31"/>
      <c r="G183" s="163" t="s">
        <v>233</v>
      </c>
      <c r="H183" s="15">
        <v>0.2</v>
      </c>
      <c r="I183" s="16" t="s">
        <v>16</v>
      </c>
      <c r="J183" s="12" t="s">
        <v>2925</v>
      </c>
      <c r="K183" s="16" t="s">
        <v>2911</v>
      </c>
      <c r="L183" s="13" t="s">
        <v>2929</v>
      </c>
      <c r="M183" s="85">
        <f>M182</f>
        <v>0.6</v>
      </c>
      <c r="N183" s="15">
        <f>IF(K183="Detected", 0.6,0)</f>
        <v>0.6</v>
      </c>
      <c r="O183" s="78">
        <f t="shared" si="59"/>
        <v>0</v>
      </c>
      <c r="P183" s="78">
        <f t="shared" si="57"/>
        <v>7.1999999999999995E-2</v>
      </c>
      <c r="Q183" s="153">
        <f t="shared" si="58"/>
        <v>4.8000000000000001E-2</v>
      </c>
      <c r="R183" s="582"/>
    </row>
    <row r="184" spans="2:18" s="3" customFormat="1" ht="27.95" customHeight="1">
      <c r="B184" s="245"/>
      <c r="C184" s="241"/>
      <c r="D184" s="20"/>
      <c r="E184" s="21"/>
      <c r="F184" s="31"/>
      <c r="G184" s="163" t="s">
        <v>230</v>
      </c>
      <c r="H184" s="15">
        <v>0.2</v>
      </c>
      <c r="I184" s="16" t="s">
        <v>25</v>
      </c>
      <c r="J184" s="12" t="s">
        <v>2925</v>
      </c>
      <c r="K184" s="16" t="s">
        <v>28</v>
      </c>
      <c r="L184" s="13" t="s">
        <v>2997</v>
      </c>
      <c r="M184" s="85">
        <f>M183</f>
        <v>0.6</v>
      </c>
      <c r="N184" s="15">
        <f>IF(K184="Detected", 0.6,0)</f>
        <v>0.6</v>
      </c>
      <c r="O184" s="78">
        <f>IF(I184="Safe", M184*H184,0)</f>
        <v>0</v>
      </c>
      <c r="P184" s="78">
        <f>IF(I184="Dangerous",M184*H184*N184,0)</f>
        <v>7.1999999999999995E-2</v>
      </c>
      <c r="Q184" s="153">
        <f>IF(P184=0,0,M184*H184*(1-N184))</f>
        <v>4.8000000000000001E-2</v>
      </c>
      <c r="R184" s="582"/>
    </row>
    <row r="185" spans="2:18" s="3" customFormat="1" ht="27.95" customHeight="1">
      <c r="B185" s="245"/>
      <c r="C185" s="241"/>
      <c r="D185" s="20"/>
      <c r="E185" s="21"/>
      <c r="F185" s="31"/>
      <c r="G185" s="163" t="s">
        <v>231</v>
      </c>
      <c r="H185" s="15">
        <v>0.2</v>
      </c>
      <c r="I185" s="16" t="s">
        <v>25</v>
      </c>
      <c r="J185" s="12" t="s">
        <v>2925</v>
      </c>
      <c r="K185" s="16" t="s">
        <v>28</v>
      </c>
      <c r="L185" s="13" t="s">
        <v>2929</v>
      </c>
      <c r="M185" s="85">
        <f>M184</f>
        <v>0.6</v>
      </c>
      <c r="N185" s="15">
        <f>IF(K185="Detected", 0.6,0)</f>
        <v>0.6</v>
      </c>
      <c r="O185" s="78">
        <f t="shared" ref="O185" si="62">IF(I185="Safe", M185*H185,0)</f>
        <v>0</v>
      </c>
      <c r="P185" s="78">
        <f t="shared" ref="P185:P199" si="63">IF(I185="Dangerous",M185*H185*N185,0)</f>
        <v>7.1999999999999995E-2</v>
      </c>
      <c r="Q185" s="153">
        <f t="shared" ref="Q185:Q199" si="64">IF(P185=0,0,M185*H185*(1-N185))</f>
        <v>4.8000000000000001E-2</v>
      </c>
      <c r="R185" s="582"/>
    </row>
    <row r="186" spans="2:18" s="3" customFormat="1" ht="39.950000000000003" customHeight="1">
      <c r="B186" s="282"/>
      <c r="C186" s="241"/>
      <c r="D186" s="22"/>
      <c r="E186" s="23"/>
      <c r="F186" s="24"/>
      <c r="G186" s="168" t="s">
        <v>234</v>
      </c>
      <c r="H186" s="15">
        <v>0.2</v>
      </c>
      <c r="I186" s="16" t="s">
        <v>25</v>
      </c>
      <c r="J186" s="12" t="s">
        <v>2925</v>
      </c>
      <c r="K186" s="16" t="s">
        <v>2790</v>
      </c>
      <c r="L186" s="13" t="s">
        <v>2929</v>
      </c>
      <c r="M186" s="85">
        <f>M185</f>
        <v>0.6</v>
      </c>
      <c r="N186" s="15">
        <f>IF(K186="Detected", 0.6,0)</f>
        <v>0.6</v>
      </c>
      <c r="O186" s="78">
        <f>IF(I186="Safe", M186*H186,0)</f>
        <v>0</v>
      </c>
      <c r="P186" s="78">
        <f t="shared" si="63"/>
        <v>7.1999999999999995E-2</v>
      </c>
      <c r="Q186" s="153">
        <f t="shared" si="64"/>
        <v>4.8000000000000001E-2</v>
      </c>
      <c r="R186" s="583"/>
    </row>
    <row r="187" spans="2:18" s="3" customFormat="1" ht="27.95" customHeight="1">
      <c r="B187" s="279"/>
      <c r="C187" s="241"/>
      <c r="D187" s="21" t="s">
        <v>2974</v>
      </c>
      <c r="E187" s="21" t="s">
        <v>2975</v>
      </c>
      <c r="F187" s="21" t="s">
        <v>2976</v>
      </c>
      <c r="G187" s="25" t="s">
        <v>12</v>
      </c>
      <c r="H187" s="26">
        <v>0.8</v>
      </c>
      <c r="I187" s="27" t="s">
        <v>25</v>
      </c>
      <c r="J187" s="11" t="s">
        <v>2989</v>
      </c>
      <c r="K187" s="27" t="s">
        <v>2793</v>
      </c>
      <c r="L187" s="64" t="s">
        <v>2991</v>
      </c>
      <c r="M187" s="87">
        <v>0.2</v>
      </c>
      <c r="N187" s="26">
        <f t="shared" ref="N187:N199" si="65">IF(K187="Detected", 0.99,0)</f>
        <v>0.99</v>
      </c>
      <c r="O187" s="88">
        <f t="shared" ref="O187:O199" si="66">IF(I187="Safe", M187*H187,0)</f>
        <v>0</v>
      </c>
      <c r="P187" s="88">
        <f t="shared" si="63"/>
        <v>0.15840000000000004</v>
      </c>
      <c r="Q187" s="152">
        <f t="shared" si="64"/>
        <v>1.6000000000000018E-3</v>
      </c>
      <c r="R187" s="113"/>
    </row>
    <row r="188" spans="2:18" s="3" customFormat="1" ht="27.95" customHeight="1">
      <c r="B188" s="279"/>
      <c r="C188" s="241"/>
      <c r="D188" s="21"/>
      <c r="E188" s="21"/>
      <c r="F188" s="21"/>
      <c r="G188" s="14" t="s">
        <v>13</v>
      </c>
      <c r="H188" s="15">
        <v>0.1</v>
      </c>
      <c r="I188" s="16" t="s">
        <v>2982</v>
      </c>
      <c r="J188" s="12" t="s">
        <v>210</v>
      </c>
      <c r="K188" s="16" t="s">
        <v>18</v>
      </c>
      <c r="L188" s="13" t="s">
        <v>2987</v>
      </c>
      <c r="M188" s="85">
        <f t="shared" ref="M188:M189" si="67">M187</f>
        <v>0.2</v>
      </c>
      <c r="N188" s="15">
        <f t="shared" si="65"/>
        <v>0</v>
      </c>
      <c r="O188" s="78">
        <f t="shared" si="66"/>
        <v>2.0000000000000004E-2</v>
      </c>
      <c r="P188" s="78">
        <f t="shared" si="63"/>
        <v>0</v>
      </c>
      <c r="Q188" s="153">
        <f t="shared" si="64"/>
        <v>0</v>
      </c>
      <c r="R188" s="113"/>
    </row>
    <row r="189" spans="2:18" s="3" customFormat="1" ht="27.95" customHeight="1">
      <c r="B189" s="279"/>
      <c r="C189" s="241"/>
      <c r="D189" s="21"/>
      <c r="E189" s="21"/>
      <c r="F189" s="21"/>
      <c r="G189" s="14" t="s">
        <v>14</v>
      </c>
      <c r="H189" s="15">
        <v>0.1</v>
      </c>
      <c r="I189" s="16" t="s">
        <v>2983</v>
      </c>
      <c r="J189" s="12" t="s">
        <v>210</v>
      </c>
      <c r="K189" s="16" t="s">
        <v>2791</v>
      </c>
      <c r="L189" s="65" t="s">
        <v>21</v>
      </c>
      <c r="M189" s="85">
        <f t="shared" si="67"/>
        <v>0.2</v>
      </c>
      <c r="N189" s="15">
        <f t="shared" si="65"/>
        <v>0</v>
      </c>
      <c r="O189" s="78">
        <f t="shared" si="66"/>
        <v>2.0000000000000004E-2</v>
      </c>
      <c r="P189" s="78">
        <f t="shared" si="63"/>
        <v>0</v>
      </c>
      <c r="Q189" s="153">
        <f t="shared" si="64"/>
        <v>0</v>
      </c>
      <c r="R189" s="113"/>
    </row>
    <row r="190" spans="2:18" s="3" customFormat="1" ht="27.95" customHeight="1">
      <c r="B190" s="279"/>
      <c r="C190" s="241"/>
      <c r="D190" s="17" t="s">
        <v>2977</v>
      </c>
      <c r="E190" s="18" t="s">
        <v>22</v>
      </c>
      <c r="F190" s="19" t="s">
        <v>265</v>
      </c>
      <c r="G190" s="14" t="s">
        <v>12</v>
      </c>
      <c r="H190" s="15">
        <v>0.4</v>
      </c>
      <c r="I190" s="16" t="s">
        <v>19</v>
      </c>
      <c r="J190" s="12" t="s">
        <v>210</v>
      </c>
      <c r="K190" s="16" t="s">
        <v>18</v>
      </c>
      <c r="L190" s="65" t="s">
        <v>21</v>
      </c>
      <c r="M190" s="85">
        <v>2</v>
      </c>
      <c r="N190" s="15">
        <f t="shared" si="65"/>
        <v>0</v>
      </c>
      <c r="O190" s="78">
        <f t="shared" si="66"/>
        <v>0.8</v>
      </c>
      <c r="P190" s="78">
        <f t="shared" si="63"/>
        <v>0</v>
      </c>
      <c r="Q190" s="153">
        <f t="shared" si="64"/>
        <v>0</v>
      </c>
      <c r="R190" s="113"/>
    </row>
    <row r="191" spans="2:18" s="3" customFormat="1" ht="39.950000000000003" customHeight="1">
      <c r="B191" s="279"/>
      <c r="C191" s="241"/>
      <c r="D191" s="20"/>
      <c r="E191" s="21"/>
      <c r="F191" s="31"/>
      <c r="G191" s="14" t="s">
        <v>13</v>
      </c>
      <c r="H191" s="15">
        <v>0.4</v>
      </c>
      <c r="I191" s="16" t="s">
        <v>2984</v>
      </c>
      <c r="J191" s="11" t="s">
        <v>2996</v>
      </c>
      <c r="K191" s="27" t="s">
        <v>2793</v>
      </c>
      <c r="L191" s="64" t="s">
        <v>2991</v>
      </c>
      <c r="M191" s="85">
        <f t="shared" ref="M191:M192" si="68">M190</f>
        <v>2</v>
      </c>
      <c r="N191" s="15">
        <f t="shared" si="65"/>
        <v>0.99</v>
      </c>
      <c r="O191" s="78">
        <f t="shared" si="66"/>
        <v>0</v>
      </c>
      <c r="P191" s="78">
        <f t="shared" si="63"/>
        <v>0.79200000000000004</v>
      </c>
      <c r="Q191" s="153">
        <f t="shared" si="64"/>
        <v>8.0000000000000071E-3</v>
      </c>
      <c r="R191" s="113"/>
    </row>
    <row r="192" spans="2:18" s="3" customFormat="1" ht="27.95" customHeight="1">
      <c r="B192" s="279"/>
      <c r="C192" s="241"/>
      <c r="D192" s="22"/>
      <c r="E192" s="23"/>
      <c r="F192" s="24"/>
      <c r="G192" s="14" t="s">
        <v>14</v>
      </c>
      <c r="H192" s="15">
        <v>0.2</v>
      </c>
      <c r="I192" s="16" t="s">
        <v>15</v>
      </c>
      <c r="J192" s="12" t="s">
        <v>210</v>
      </c>
      <c r="K192" s="16" t="s">
        <v>2985</v>
      </c>
      <c r="L192" s="65" t="s">
        <v>21</v>
      </c>
      <c r="M192" s="85">
        <f t="shared" si="68"/>
        <v>2</v>
      </c>
      <c r="N192" s="15">
        <f t="shared" si="65"/>
        <v>0</v>
      </c>
      <c r="O192" s="78">
        <f t="shared" si="66"/>
        <v>0.4</v>
      </c>
      <c r="P192" s="78">
        <f t="shared" si="63"/>
        <v>0</v>
      </c>
      <c r="Q192" s="153">
        <f t="shared" si="64"/>
        <v>0</v>
      </c>
      <c r="R192" s="113"/>
    </row>
    <row r="193" spans="2:18" s="3" customFormat="1" ht="27.95" customHeight="1">
      <c r="B193" s="279"/>
      <c r="C193" s="241"/>
      <c r="D193" s="17" t="s">
        <v>2978</v>
      </c>
      <c r="E193" s="18" t="s">
        <v>6</v>
      </c>
      <c r="F193" s="19" t="s">
        <v>1297</v>
      </c>
      <c r="G193" s="14" t="s">
        <v>12</v>
      </c>
      <c r="H193" s="15">
        <v>0.8</v>
      </c>
      <c r="I193" s="16" t="s">
        <v>19</v>
      </c>
      <c r="J193" s="12" t="s">
        <v>210</v>
      </c>
      <c r="K193" s="16" t="s">
        <v>2791</v>
      </c>
      <c r="L193" s="65" t="s">
        <v>2928</v>
      </c>
      <c r="M193" s="85">
        <v>0.2</v>
      </c>
      <c r="N193" s="15">
        <f t="shared" si="65"/>
        <v>0</v>
      </c>
      <c r="O193" s="78">
        <f t="shared" si="66"/>
        <v>0.16000000000000003</v>
      </c>
      <c r="P193" s="78">
        <f t="shared" si="63"/>
        <v>0</v>
      </c>
      <c r="Q193" s="153">
        <f t="shared" si="64"/>
        <v>0</v>
      </c>
      <c r="R193" s="113"/>
    </row>
    <row r="194" spans="2:18" s="3" customFormat="1" ht="39.950000000000003" customHeight="1">
      <c r="B194" s="279"/>
      <c r="C194" s="241"/>
      <c r="D194" s="20"/>
      <c r="E194" s="21"/>
      <c r="F194" s="31"/>
      <c r="G194" s="14" t="s">
        <v>13</v>
      </c>
      <c r="H194" s="15">
        <v>0.1</v>
      </c>
      <c r="I194" s="16" t="s">
        <v>2782</v>
      </c>
      <c r="J194" s="11" t="s">
        <v>2992</v>
      </c>
      <c r="K194" s="27" t="s">
        <v>2793</v>
      </c>
      <c r="L194" s="64" t="s">
        <v>2991</v>
      </c>
      <c r="M194" s="85">
        <f t="shared" ref="M194:M195" si="69">M193</f>
        <v>0.2</v>
      </c>
      <c r="N194" s="15">
        <f t="shared" si="65"/>
        <v>0.99</v>
      </c>
      <c r="O194" s="78">
        <f t="shared" si="66"/>
        <v>0</v>
      </c>
      <c r="P194" s="78">
        <f t="shared" si="63"/>
        <v>1.9800000000000005E-2</v>
      </c>
      <c r="Q194" s="153">
        <f t="shared" si="64"/>
        <v>2.0000000000000023E-4</v>
      </c>
      <c r="R194" s="113"/>
    </row>
    <row r="195" spans="2:18" s="3" customFormat="1" ht="27.95" customHeight="1">
      <c r="B195" s="279"/>
      <c r="C195" s="241"/>
      <c r="D195" s="22"/>
      <c r="E195" s="23"/>
      <c r="F195" s="24"/>
      <c r="G195" s="14" t="s">
        <v>14</v>
      </c>
      <c r="H195" s="15">
        <v>0.1</v>
      </c>
      <c r="I195" s="16" t="s">
        <v>19</v>
      </c>
      <c r="J195" s="12" t="s">
        <v>210</v>
      </c>
      <c r="K195" s="16" t="s">
        <v>2986</v>
      </c>
      <c r="L195" s="65" t="s">
        <v>21</v>
      </c>
      <c r="M195" s="85">
        <f t="shared" si="69"/>
        <v>0.2</v>
      </c>
      <c r="N195" s="15">
        <f t="shared" si="65"/>
        <v>0</v>
      </c>
      <c r="O195" s="78">
        <f t="shared" si="66"/>
        <v>2.0000000000000004E-2</v>
      </c>
      <c r="P195" s="78">
        <f t="shared" si="63"/>
        <v>0</v>
      </c>
      <c r="Q195" s="153">
        <f t="shared" si="64"/>
        <v>0</v>
      </c>
      <c r="R195" s="113"/>
    </row>
    <row r="196" spans="2:18" s="3" customFormat="1" ht="39.950000000000003" customHeight="1">
      <c r="B196" s="279"/>
      <c r="C196" s="241"/>
      <c r="D196" s="21" t="s">
        <v>2979</v>
      </c>
      <c r="E196" s="18" t="s">
        <v>1240</v>
      </c>
      <c r="F196" s="19" t="s">
        <v>1295</v>
      </c>
      <c r="G196" s="168" t="s">
        <v>1326</v>
      </c>
      <c r="H196" s="164">
        <v>0.3</v>
      </c>
      <c r="I196" s="165" t="s">
        <v>25</v>
      </c>
      <c r="J196" s="11" t="s">
        <v>3001</v>
      </c>
      <c r="K196" s="27" t="s">
        <v>2793</v>
      </c>
      <c r="L196" s="64" t="s">
        <v>2991</v>
      </c>
      <c r="M196" s="85">
        <v>15</v>
      </c>
      <c r="N196" s="15">
        <f>IF(K196="Detected", 0.6,0)</f>
        <v>0.6</v>
      </c>
      <c r="O196" s="78">
        <f t="shared" si="66"/>
        <v>0</v>
      </c>
      <c r="P196" s="78">
        <f t="shared" si="63"/>
        <v>2.6999999999999997</v>
      </c>
      <c r="Q196" s="153">
        <f t="shared" si="64"/>
        <v>1.8</v>
      </c>
      <c r="R196" s="113"/>
    </row>
    <row r="197" spans="2:18" s="3" customFormat="1" ht="39.950000000000003" customHeight="1">
      <c r="B197" s="279"/>
      <c r="C197" s="241"/>
      <c r="D197" s="21"/>
      <c r="E197" s="21"/>
      <c r="F197" s="21"/>
      <c r="G197" s="168" t="s">
        <v>1327</v>
      </c>
      <c r="H197" s="164">
        <v>0.3</v>
      </c>
      <c r="I197" s="161" t="s">
        <v>25</v>
      </c>
      <c r="J197" s="11" t="s">
        <v>2995</v>
      </c>
      <c r="K197" s="161" t="s">
        <v>28</v>
      </c>
      <c r="L197" s="64" t="s">
        <v>2993</v>
      </c>
      <c r="M197" s="85">
        <f>M196</f>
        <v>15</v>
      </c>
      <c r="N197" s="15">
        <f>IF(K197="Detected", 0.6,0)</f>
        <v>0.6</v>
      </c>
      <c r="O197" s="78">
        <f t="shared" si="66"/>
        <v>0</v>
      </c>
      <c r="P197" s="78">
        <f t="shared" si="63"/>
        <v>2.6999999999999997</v>
      </c>
      <c r="Q197" s="153">
        <f t="shared" si="64"/>
        <v>1.8</v>
      </c>
      <c r="R197" s="113"/>
    </row>
    <row r="198" spans="2:18" s="3" customFormat="1" ht="27.95" customHeight="1">
      <c r="B198" s="279"/>
      <c r="C198" s="241"/>
      <c r="D198" s="21"/>
      <c r="E198" s="21"/>
      <c r="F198" s="21"/>
      <c r="G198" s="168" t="s">
        <v>1328</v>
      </c>
      <c r="H198" s="164">
        <v>0.3</v>
      </c>
      <c r="I198" s="165" t="s">
        <v>25</v>
      </c>
      <c r="J198" s="11" t="s">
        <v>2999</v>
      </c>
      <c r="K198" s="161" t="s">
        <v>28</v>
      </c>
      <c r="L198" s="64" t="s">
        <v>2998</v>
      </c>
      <c r="M198" s="85">
        <f>M197</f>
        <v>15</v>
      </c>
      <c r="N198" s="15">
        <f>IF(K198="Detected", 0.6,0)</f>
        <v>0.6</v>
      </c>
      <c r="O198" s="78">
        <f t="shared" si="66"/>
        <v>0</v>
      </c>
      <c r="P198" s="78">
        <f t="shared" si="63"/>
        <v>2.6999999999999997</v>
      </c>
      <c r="Q198" s="153">
        <f t="shared" si="64"/>
        <v>1.8</v>
      </c>
      <c r="R198" s="113"/>
    </row>
    <row r="199" spans="2:18" s="3" customFormat="1" ht="39.950000000000003" customHeight="1">
      <c r="B199" s="279"/>
      <c r="C199" s="241"/>
      <c r="D199" s="22"/>
      <c r="E199" s="23"/>
      <c r="F199" s="23"/>
      <c r="G199" s="168" t="s">
        <v>1329</v>
      </c>
      <c r="H199" s="164">
        <v>0.1</v>
      </c>
      <c r="I199" s="165" t="s">
        <v>25</v>
      </c>
      <c r="J199" s="162" t="s">
        <v>3002</v>
      </c>
      <c r="K199" s="165" t="s">
        <v>28</v>
      </c>
      <c r="L199" s="64" t="s">
        <v>2994</v>
      </c>
      <c r="M199" s="93">
        <f>M198</f>
        <v>15</v>
      </c>
      <c r="N199" s="15">
        <f>IF(K199="Detected", 0.6,0)</f>
        <v>0.6</v>
      </c>
      <c r="O199" s="78">
        <f t="shared" si="66"/>
        <v>0</v>
      </c>
      <c r="P199" s="78">
        <f t="shared" si="63"/>
        <v>0.89999999999999991</v>
      </c>
      <c r="Q199" s="153">
        <f t="shared" si="64"/>
        <v>0.60000000000000009</v>
      </c>
      <c r="R199" s="113"/>
    </row>
    <row r="200" spans="2:18" s="3" customFormat="1" ht="27.95" customHeight="1">
      <c r="B200" s="279"/>
      <c r="C200" s="241"/>
      <c r="D200" s="17" t="s">
        <v>2980</v>
      </c>
      <c r="E200" s="18" t="s">
        <v>6</v>
      </c>
      <c r="F200" s="19" t="s">
        <v>2981</v>
      </c>
      <c r="G200" s="14" t="s">
        <v>12</v>
      </c>
      <c r="H200" s="15">
        <v>0.8</v>
      </c>
      <c r="I200" s="16" t="s">
        <v>25</v>
      </c>
      <c r="J200" s="12" t="s">
        <v>3000</v>
      </c>
      <c r="K200" s="16" t="s">
        <v>28</v>
      </c>
      <c r="L200" s="64" t="s">
        <v>2998</v>
      </c>
      <c r="M200" s="85">
        <v>0.2</v>
      </c>
      <c r="N200" s="15">
        <f t="shared" ref="N200:N215" si="70">IF(K200="Detected", 0.99,0)</f>
        <v>0.99</v>
      </c>
      <c r="O200" s="78">
        <f t="shared" ref="O200:O215" si="71">IF(I200="Safe", M200*H200,0)</f>
        <v>0</v>
      </c>
      <c r="P200" s="78">
        <f t="shared" ref="P200:P215" si="72">IF(I200="Dangerous",M200*H200*N200,0)</f>
        <v>0.15840000000000004</v>
      </c>
      <c r="Q200" s="153">
        <f t="shared" ref="Q200:Q215" si="73">IF(P200=0,0,M200*H200*(1-N200))</f>
        <v>1.6000000000000018E-3</v>
      </c>
      <c r="R200" s="113"/>
    </row>
    <row r="201" spans="2:18" s="3" customFormat="1" ht="39.950000000000003" customHeight="1">
      <c r="B201" s="279"/>
      <c r="C201" s="241"/>
      <c r="D201" s="20"/>
      <c r="E201" s="21"/>
      <c r="F201" s="31"/>
      <c r="G201" s="14" t="s">
        <v>13</v>
      </c>
      <c r="H201" s="15">
        <v>0.1</v>
      </c>
      <c r="I201" s="16" t="s">
        <v>2782</v>
      </c>
      <c r="J201" s="11" t="s">
        <v>2992</v>
      </c>
      <c r="K201" s="27" t="s">
        <v>2793</v>
      </c>
      <c r="L201" s="64" t="s">
        <v>2991</v>
      </c>
      <c r="M201" s="85">
        <f t="shared" ref="M201:M202" si="74">M200</f>
        <v>0.2</v>
      </c>
      <c r="N201" s="15">
        <f t="shared" si="70"/>
        <v>0.99</v>
      </c>
      <c r="O201" s="78">
        <f t="shared" si="71"/>
        <v>0</v>
      </c>
      <c r="P201" s="78">
        <f t="shared" si="72"/>
        <v>1.9800000000000005E-2</v>
      </c>
      <c r="Q201" s="153">
        <f t="shared" si="73"/>
        <v>2.0000000000000023E-4</v>
      </c>
      <c r="R201" s="113"/>
    </row>
    <row r="202" spans="2:18" s="3" customFormat="1" ht="27.95" customHeight="1">
      <c r="B202" s="279"/>
      <c r="C202" s="241"/>
      <c r="D202" s="22"/>
      <c r="E202" s="23"/>
      <c r="F202" s="24"/>
      <c r="G202" s="14" t="s">
        <v>14</v>
      </c>
      <c r="H202" s="15">
        <v>0.1</v>
      </c>
      <c r="I202" s="16" t="s">
        <v>15</v>
      </c>
      <c r="J202" s="12" t="s">
        <v>210</v>
      </c>
      <c r="K202" s="16" t="s">
        <v>2791</v>
      </c>
      <c r="L202" s="65" t="s">
        <v>21</v>
      </c>
      <c r="M202" s="85">
        <f t="shared" si="74"/>
        <v>0.2</v>
      </c>
      <c r="N202" s="15">
        <f t="shared" si="70"/>
        <v>0</v>
      </c>
      <c r="O202" s="78">
        <f t="shared" si="71"/>
        <v>2.0000000000000004E-2</v>
      </c>
      <c r="P202" s="78">
        <f t="shared" si="72"/>
        <v>0</v>
      </c>
      <c r="Q202" s="153">
        <f t="shared" si="73"/>
        <v>0</v>
      </c>
      <c r="R202" s="113"/>
    </row>
    <row r="203" spans="2:18" s="3" customFormat="1" ht="27.95" customHeight="1">
      <c r="B203" s="279"/>
      <c r="C203" s="241"/>
      <c r="D203" s="21" t="s">
        <v>3003</v>
      </c>
      <c r="E203" s="21" t="s">
        <v>2975</v>
      </c>
      <c r="F203" s="21" t="s">
        <v>2976</v>
      </c>
      <c r="G203" s="25" t="s">
        <v>12</v>
      </c>
      <c r="H203" s="26">
        <v>0.8</v>
      </c>
      <c r="I203" s="27" t="s">
        <v>25</v>
      </c>
      <c r="J203" s="11" t="s">
        <v>3023</v>
      </c>
      <c r="K203" s="27" t="s">
        <v>2793</v>
      </c>
      <c r="L203" s="64" t="s">
        <v>2991</v>
      </c>
      <c r="M203" s="87">
        <v>0.2</v>
      </c>
      <c r="N203" s="26">
        <f t="shared" si="70"/>
        <v>0.99</v>
      </c>
      <c r="O203" s="88">
        <f t="shared" si="71"/>
        <v>0</v>
      </c>
      <c r="P203" s="88">
        <f t="shared" si="72"/>
        <v>0.15840000000000004</v>
      </c>
      <c r="Q203" s="152">
        <f t="shared" si="73"/>
        <v>1.6000000000000018E-3</v>
      </c>
      <c r="R203" s="113"/>
    </row>
    <row r="204" spans="2:18" s="3" customFormat="1" ht="27.95" customHeight="1">
      <c r="B204" s="279"/>
      <c r="C204" s="241"/>
      <c r="D204" s="21"/>
      <c r="E204" s="21"/>
      <c r="F204" s="21"/>
      <c r="G204" s="14" t="s">
        <v>13</v>
      </c>
      <c r="H204" s="15">
        <v>0.1</v>
      </c>
      <c r="I204" s="16" t="s">
        <v>2982</v>
      </c>
      <c r="J204" s="12" t="s">
        <v>210</v>
      </c>
      <c r="K204" s="16" t="s">
        <v>18</v>
      </c>
      <c r="L204" s="13" t="s">
        <v>2987</v>
      </c>
      <c r="M204" s="85">
        <f t="shared" ref="M204:M205" si="75">M203</f>
        <v>0.2</v>
      </c>
      <c r="N204" s="15">
        <f t="shared" si="70"/>
        <v>0</v>
      </c>
      <c r="O204" s="78">
        <f t="shared" si="71"/>
        <v>2.0000000000000004E-2</v>
      </c>
      <c r="P204" s="78">
        <f t="shared" si="72"/>
        <v>0</v>
      </c>
      <c r="Q204" s="153">
        <f t="shared" si="73"/>
        <v>0</v>
      </c>
      <c r="R204" s="113"/>
    </row>
    <row r="205" spans="2:18" s="3" customFormat="1" ht="27.95" customHeight="1">
      <c r="B205" s="279"/>
      <c r="C205" s="241"/>
      <c r="D205" s="21"/>
      <c r="E205" s="21"/>
      <c r="F205" s="21"/>
      <c r="G205" s="14" t="s">
        <v>14</v>
      </c>
      <c r="H205" s="15">
        <v>0.1</v>
      </c>
      <c r="I205" s="16" t="s">
        <v>2983</v>
      </c>
      <c r="J205" s="12" t="s">
        <v>210</v>
      </c>
      <c r="K205" s="16" t="s">
        <v>2791</v>
      </c>
      <c r="L205" s="65" t="s">
        <v>21</v>
      </c>
      <c r="M205" s="85">
        <f t="shared" si="75"/>
        <v>0.2</v>
      </c>
      <c r="N205" s="15">
        <f t="shared" si="70"/>
        <v>0</v>
      </c>
      <c r="O205" s="78">
        <f t="shared" si="71"/>
        <v>2.0000000000000004E-2</v>
      </c>
      <c r="P205" s="78">
        <f t="shared" si="72"/>
        <v>0</v>
      </c>
      <c r="Q205" s="153">
        <f t="shared" si="73"/>
        <v>0</v>
      </c>
      <c r="R205" s="113"/>
    </row>
    <row r="206" spans="2:18" s="3" customFormat="1" ht="27.95" customHeight="1">
      <c r="B206" s="279"/>
      <c r="C206" s="241"/>
      <c r="D206" s="17" t="s">
        <v>3004</v>
      </c>
      <c r="E206" s="18" t="s">
        <v>22</v>
      </c>
      <c r="F206" s="19" t="s">
        <v>265</v>
      </c>
      <c r="G206" s="14" t="s">
        <v>12</v>
      </c>
      <c r="H206" s="15">
        <v>0.4</v>
      </c>
      <c r="I206" s="16" t="s">
        <v>19</v>
      </c>
      <c r="J206" s="12" t="s">
        <v>210</v>
      </c>
      <c r="K206" s="16" t="s">
        <v>18</v>
      </c>
      <c r="L206" s="65" t="s">
        <v>21</v>
      </c>
      <c r="M206" s="85">
        <v>2</v>
      </c>
      <c r="N206" s="15">
        <f t="shared" si="70"/>
        <v>0</v>
      </c>
      <c r="O206" s="78">
        <f t="shared" si="71"/>
        <v>0.8</v>
      </c>
      <c r="P206" s="78">
        <f t="shared" si="72"/>
        <v>0</v>
      </c>
      <c r="Q206" s="153">
        <f t="shared" si="73"/>
        <v>0</v>
      </c>
      <c r="R206" s="113"/>
    </row>
    <row r="207" spans="2:18" s="3" customFormat="1" ht="39.950000000000003" customHeight="1">
      <c r="B207" s="279"/>
      <c r="C207" s="241"/>
      <c r="D207" s="20"/>
      <c r="E207" s="21"/>
      <c r="F207" s="31"/>
      <c r="G207" s="14" t="s">
        <v>13</v>
      </c>
      <c r="H207" s="15">
        <v>0.4</v>
      </c>
      <c r="I207" s="16" t="s">
        <v>2984</v>
      </c>
      <c r="J207" s="11" t="s">
        <v>3024</v>
      </c>
      <c r="K207" s="27" t="s">
        <v>2793</v>
      </c>
      <c r="L207" s="64" t="s">
        <v>2991</v>
      </c>
      <c r="M207" s="85">
        <f t="shared" ref="M207:M208" si="76">M206</f>
        <v>2</v>
      </c>
      <c r="N207" s="15">
        <f t="shared" si="70"/>
        <v>0.99</v>
      </c>
      <c r="O207" s="78">
        <f t="shared" si="71"/>
        <v>0</v>
      </c>
      <c r="P207" s="78">
        <f t="shared" si="72"/>
        <v>0.79200000000000004</v>
      </c>
      <c r="Q207" s="153">
        <f t="shared" si="73"/>
        <v>8.0000000000000071E-3</v>
      </c>
      <c r="R207" s="113"/>
    </row>
    <row r="208" spans="2:18" s="3" customFormat="1" ht="27.95" customHeight="1">
      <c r="B208" s="279"/>
      <c r="C208" s="241"/>
      <c r="D208" s="22"/>
      <c r="E208" s="23"/>
      <c r="F208" s="24"/>
      <c r="G208" s="14" t="s">
        <v>14</v>
      </c>
      <c r="H208" s="15">
        <v>0.2</v>
      </c>
      <c r="I208" s="16" t="s">
        <v>15</v>
      </c>
      <c r="J208" s="12" t="s">
        <v>210</v>
      </c>
      <c r="K208" s="16" t="s">
        <v>2985</v>
      </c>
      <c r="L208" s="65" t="s">
        <v>21</v>
      </c>
      <c r="M208" s="85">
        <f t="shared" si="76"/>
        <v>2</v>
      </c>
      <c r="N208" s="15">
        <f t="shared" si="70"/>
        <v>0</v>
      </c>
      <c r="O208" s="78">
        <f t="shared" si="71"/>
        <v>0.4</v>
      </c>
      <c r="P208" s="78">
        <f t="shared" si="72"/>
        <v>0</v>
      </c>
      <c r="Q208" s="153">
        <f t="shared" si="73"/>
        <v>0</v>
      </c>
      <c r="R208" s="113"/>
    </row>
    <row r="209" spans="2:18" s="3" customFormat="1" ht="27.95" customHeight="1">
      <c r="B209" s="279"/>
      <c r="C209" s="241"/>
      <c r="D209" s="17" t="s">
        <v>3005</v>
      </c>
      <c r="E209" s="18" t="s">
        <v>6</v>
      </c>
      <c r="F209" s="19" t="s">
        <v>1297</v>
      </c>
      <c r="G209" s="14" t="s">
        <v>12</v>
      </c>
      <c r="H209" s="15">
        <v>0.8</v>
      </c>
      <c r="I209" s="16" t="s">
        <v>19</v>
      </c>
      <c r="J209" s="12" t="s">
        <v>210</v>
      </c>
      <c r="K209" s="16" t="s">
        <v>2791</v>
      </c>
      <c r="L209" s="65" t="s">
        <v>2928</v>
      </c>
      <c r="M209" s="85">
        <v>0.2</v>
      </c>
      <c r="N209" s="15">
        <f t="shared" si="70"/>
        <v>0</v>
      </c>
      <c r="O209" s="78">
        <f t="shared" si="71"/>
        <v>0.16000000000000003</v>
      </c>
      <c r="P209" s="78">
        <f t="shared" si="72"/>
        <v>0</v>
      </c>
      <c r="Q209" s="153">
        <f t="shared" si="73"/>
        <v>0</v>
      </c>
      <c r="R209" s="113"/>
    </row>
    <row r="210" spans="2:18" s="3" customFormat="1" ht="39.950000000000003" customHeight="1">
      <c r="B210" s="279"/>
      <c r="C210" s="241"/>
      <c r="D210" s="20"/>
      <c r="E210" s="21"/>
      <c r="F210" s="31"/>
      <c r="G210" s="14" t="s">
        <v>13</v>
      </c>
      <c r="H210" s="15">
        <v>0.1</v>
      </c>
      <c r="I210" s="16" t="s">
        <v>2782</v>
      </c>
      <c r="J210" s="11" t="s">
        <v>3025</v>
      </c>
      <c r="K210" s="27" t="s">
        <v>2793</v>
      </c>
      <c r="L210" s="64" t="s">
        <v>2991</v>
      </c>
      <c r="M210" s="85">
        <f t="shared" ref="M210:M211" si="77">M209</f>
        <v>0.2</v>
      </c>
      <c r="N210" s="15">
        <f t="shared" si="70"/>
        <v>0.99</v>
      </c>
      <c r="O210" s="78">
        <f t="shared" si="71"/>
        <v>0</v>
      </c>
      <c r="P210" s="78">
        <f t="shared" si="72"/>
        <v>1.9800000000000005E-2</v>
      </c>
      <c r="Q210" s="153">
        <f t="shared" si="73"/>
        <v>2.0000000000000023E-4</v>
      </c>
      <c r="R210" s="113"/>
    </row>
    <row r="211" spans="2:18" s="3" customFormat="1" ht="27.95" customHeight="1">
      <c r="B211" s="279"/>
      <c r="C211" s="241"/>
      <c r="D211" s="22"/>
      <c r="E211" s="23"/>
      <c r="F211" s="24"/>
      <c r="G211" s="14" t="s">
        <v>14</v>
      </c>
      <c r="H211" s="15">
        <v>0.1</v>
      </c>
      <c r="I211" s="16" t="s">
        <v>19</v>
      </c>
      <c r="J211" s="12" t="s">
        <v>210</v>
      </c>
      <c r="K211" s="16" t="s">
        <v>2986</v>
      </c>
      <c r="L211" s="65" t="s">
        <v>21</v>
      </c>
      <c r="M211" s="85">
        <f t="shared" si="77"/>
        <v>0.2</v>
      </c>
      <c r="N211" s="15">
        <f t="shared" si="70"/>
        <v>0</v>
      </c>
      <c r="O211" s="78">
        <f t="shared" si="71"/>
        <v>2.0000000000000004E-2</v>
      </c>
      <c r="P211" s="78">
        <f t="shared" si="72"/>
        <v>0</v>
      </c>
      <c r="Q211" s="153">
        <f t="shared" si="73"/>
        <v>0</v>
      </c>
      <c r="R211" s="113"/>
    </row>
    <row r="212" spans="2:18" s="3" customFormat="1" ht="39.950000000000003" customHeight="1">
      <c r="B212" s="279"/>
      <c r="C212" s="241"/>
      <c r="D212" s="21" t="s">
        <v>3006</v>
      </c>
      <c r="E212" s="18" t="s">
        <v>1240</v>
      </c>
      <c r="F212" s="19" t="s">
        <v>1295</v>
      </c>
      <c r="G212" s="168" t="s">
        <v>1326</v>
      </c>
      <c r="H212" s="164">
        <v>0.3</v>
      </c>
      <c r="I212" s="165" t="s">
        <v>25</v>
      </c>
      <c r="J212" s="11" t="s">
        <v>3025</v>
      </c>
      <c r="K212" s="27" t="s">
        <v>2793</v>
      </c>
      <c r="L212" s="64" t="s">
        <v>2991</v>
      </c>
      <c r="M212" s="85">
        <v>15</v>
      </c>
      <c r="N212" s="15">
        <f>IF(K212="Detected", 0.6,0)</f>
        <v>0.6</v>
      </c>
      <c r="O212" s="78">
        <f t="shared" si="71"/>
        <v>0</v>
      </c>
      <c r="P212" s="78">
        <f t="shared" si="72"/>
        <v>2.6999999999999997</v>
      </c>
      <c r="Q212" s="153">
        <f t="shared" si="73"/>
        <v>1.8</v>
      </c>
      <c r="R212" s="113"/>
    </row>
    <row r="213" spans="2:18" s="3" customFormat="1" ht="39.950000000000003" customHeight="1">
      <c r="B213" s="279"/>
      <c r="C213" s="241"/>
      <c r="D213" s="21"/>
      <c r="E213" s="21"/>
      <c r="F213" s="21"/>
      <c r="G213" s="168" t="s">
        <v>1327</v>
      </c>
      <c r="H213" s="164">
        <v>0.3</v>
      </c>
      <c r="I213" s="161" t="s">
        <v>25</v>
      </c>
      <c r="J213" s="11" t="s">
        <v>3025</v>
      </c>
      <c r="K213" s="161" t="s">
        <v>28</v>
      </c>
      <c r="L213" s="64" t="s">
        <v>2993</v>
      </c>
      <c r="M213" s="85">
        <f>M212</f>
        <v>15</v>
      </c>
      <c r="N213" s="15">
        <f>IF(K213="Detected", 0.6,0)</f>
        <v>0.6</v>
      </c>
      <c r="O213" s="78">
        <f t="shared" si="71"/>
        <v>0</v>
      </c>
      <c r="P213" s="78">
        <f t="shared" si="72"/>
        <v>2.6999999999999997</v>
      </c>
      <c r="Q213" s="153">
        <f t="shared" si="73"/>
        <v>1.8</v>
      </c>
      <c r="R213" s="113"/>
    </row>
    <row r="214" spans="2:18" s="3" customFormat="1" ht="27.95" customHeight="1">
      <c r="B214" s="279"/>
      <c r="C214" s="241"/>
      <c r="D214" s="21"/>
      <c r="E214" s="21"/>
      <c r="F214" s="21"/>
      <c r="G214" s="168" t="s">
        <v>1328</v>
      </c>
      <c r="H214" s="164">
        <v>0.3</v>
      </c>
      <c r="I214" s="165" t="s">
        <v>25</v>
      </c>
      <c r="J214" s="11" t="s">
        <v>3026</v>
      </c>
      <c r="K214" s="161" t="s">
        <v>28</v>
      </c>
      <c r="L214" s="64" t="s">
        <v>2998</v>
      </c>
      <c r="M214" s="85">
        <f>M213</f>
        <v>15</v>
      </c>
      <c r="N214" s="15">
        <f>IF(K214="Detected", 0.6,0)</f>
        <v>0.6</v>
      </c>
      <c r="O214" s="78">
        <f t="shared" si="71"/>
        <v>0</v>
      </c>
      <c r="P214" s="78">
        <f t="shared" si="72"/>
        <v>2.6999999999999997</v>
      </c>
      <c r="Q214" s="153">
        <f t="shared" si="73"/>
        <v>1.8</v>
      </c>
      <c r="R214" s="113"/>
    </row>
    <row r="215" spans="2:18" s="3" customFormat="1" ht="39.950000000000003" customHeight="1">
      <c r="B215" s="279"/>
      <c r="C215" s="241"/>
      <c r="D215" s="22"/>
      <c r="E215" s="23"/>
      <c r="F215" s="23"/>
      <c r="G215" s="168" t="s">
        <v>1329</v>
      </c>
      <c r="H215" s="164">
        <v>0.1</v>
      </c>
      <c r="I215" s="165" t="s">
        <v>25</v>
      </c>
      <c r="J215" s="162" t="s">
        <v>3027</v>
      </c>
      <c r="K215" s="165" t="s">
        <v>28</v>
      </c>
      <c r="L215" s="64" t="s">
        <v>2994</v>
      </c>
      <c r="M215" s="93">
        <f>M214</f>
        <v>15</v>
      </c>
      <c r="N215" s="15">
        <f>IF(K215="Detected", 0.6,0)</f>
        <v>0.6</v>
      </c>
      <c r="O215" s="78">
        <f t="shared" si="71"/>
        <v>0</v>
      </c>
      <c r="P215" s="78">
        <f t="shared" si="72"/>
        <v>0.89999999999999991</v>
      </c>
      <c r="Q215" s="153">
        <f t="shared" si="73"/>
        <v>0.60000000000000009</v>
      </c>
      <c r="R215" s="113"/>
    </row>
    <row r="216" spans="2:18" s="3" customFormat="1" ht="27.95" customHeight="1">
      <c r="B216" s="279"/>
      <c r="C216" s="241"/>
      <c r="D216" s="17" t="s">
        <v>3007</v>
      </c>
      <c r="E216" s="18" t="s">
        <v>6</v>
      </c>
      <c r="F216" s="19" t="s">
        <v>2981</v>
      </c>
      <c r="G216" s="14" t="s">
        <v>12</v>
      </c>
      <c r="H216" s="15">
        <v>0.8</v>
      </c>
      <c r="I216" s="16" t="s">
        <v>25</v>
      </c>
      <c r="J216" s="12" t="s">
        <v>3028</v>
      </c>
      <c r="K216" s="16" t="s">
        <v>28</v>
      </c>
      <c r="L216" s="64" t="s">
        <v>2998</v>
      </c>
      <c r="M216" s="85">
        <v>0.2</v>
      </c>
      <c r="N216" s="15">
        <f t="shared" ref="N216:N231" si="78">IF(K216="Detected", 0.99,0)</f>
        <v>0.99</v>
      </c>
      <c r="O216" s="78">
        <f t="shared" ref="O216:O231" si="79">IF(I216="Safe", M216*H216,0)</f>
        <v>0</v>
      </c>
      <c r="P216" s="78">
        <f t="shared" ref="P216:P231" si="80">IF(I216="Dangerous",M216*H216*N216,0)</f>
        <v>0.15840000000000004</v>
      </c>
      <c r="Q216" s="153">
        <f t="shared" ref="Q216:Q231" si="81">IF(P216=0,0,M216*H216*(1-N216))</f>
        <v>1.6000000000000018E-3</v>
      </c>
      <c r="R216" s="113"/>
    </row>
    <row r="217" spans="2:18" s="3" customFormat="1" ht="39.950000000000003" customHeight="1">
      <c r="B217" s="279"/>
      <c r="C217" s="241"/>
      <c r="D217" s="20"/>
      <c r="E217" s="21"/>
      <c r="F217" s="31"/>
      <c r="G217" s="14" t="s">
        <v>13</v>
      </c>
      <c r="H217" s="15">
        <v>0.1</v>
      </c>
      <c r="I217" s="16" t="s">
        <v>2782</v>
      </c>
      <c r="J217" s="11" t="s">
        <v>3024</v>
      </c>
      <c r="K217" s="27" t="s">
        <v>2793</v>
      </c>
      <c r="L217" s="64" t="s">
        <v>2991</v>
      </c>
      <c r="M217" s="85">
        <f t="shared" ref="M217:M218" si="82">M216</f>
        <v>0.2</v>
      </c>
      <c r="N217" s="15">
        <f t="shared" si="78"/>
        <v>0.99</v>
      </c>
      <c r="O217" s="78">
        <f t="shared" si="79"/>
        <v>0</v>
      </c>
      <c r="P217" s="78">
        <f t="shared" si="80"/>
        <v>1.9800000000000005E-2</v>
      </c>
      <c r="Q217" s="153">
        <f t="shared" si="81"/>
        <v>2.0000000000000023E-4</v>
      </c>
      <c r="R217" s="113"/>
    </row>
    <row r="218" spans="2:18" s="3" customFormat="1" ht="27.95" customHeight="1">
      <c r="B218" s="279"/>
      <c r="C218" s="241"/>
      <c r="D218" s="22"/>
      <c r="E218" s="23"/>
      <c r="F218" s="24"/>
      <c r="G218" s="14" t="s">
        <v>14</v>
      </c>
      <c r="H218" s="15">
        <v>0.1</v>
      </c>
      <c r="I218" s="16" t="s">
        <v>15</v>
      </c>
      <c r="J218" s="12" t="s">
        <v>210</v>
      </c>
      <c r="K218" s="16" t="s">
        <v>2791</v>
      </c>
      <c r="L218" s="65" t="s">
        <v>21</v>
      </c>
      <c r="M218" s="85">
        <f t="shared" si="82"/>
        <v>0.2</v>
      </c>
      <c r="N218" s="15">
        <f t="shared" si="78"/>
        <v>0</v>
      </c>
      <c r="O218" s="78">
        <f t="shared" si="79"/>
        <v>2.0000000000000004E-2</v>
      </c>
      <c r="P218" s="78">
        <f t="shared" si="80"/>
        <v>0</v>
      </c>
      <c r="Q218" s="153">
        <f t="shared" si="81"/>
        <v>0</v>
      </c>
      <c r="R218" s="113"/>
    </row>
    <row r="219" spans="2:18" s="3" customFormat="1" ht="27.95" customHeight="1">
      <c r="B219" s="279"/>
      <c r="C219" s="241"/>
      <c r="D219" s="21" t="s">
        <v>3008</v>
      </c>
      <c r="E219" s="21" t="s">
        <v>2975</v>
      </c>
      <c r="F219" s="21" t="s">
        <v>2976</v>
      </c>
      <c r="G219" s="25" t="s">
        <v>12</v>
      </c>
      <c r="H219" s="26">
        <v>0.8</v>
      </c>
      <c r="I219" s="27" t="s">
        <v>25</v>
      </c>
      <c r="J219" s="11" t="s">
        <v>3029</v>
      </c>
      <c r="K219" s="27" t="s">
        <v>2793</v>
      </c>
      <c r="L219" s="64" t="s">
        <v>2991</v>
      </c>
      <c r="M219" s="87">
        <v>0.2</v>
      </c>
      <c r="N219" s="26">
        <f t="shared" si="78"/>
        <v>0.99</v>
      </c>
      <c r="O219" s="88">
        <f t="shared" si="79"/>
        <v>0</v>
      </c>
      <c r="P219" s="88">
        <f t="shared" si="80"/>
        <v>0.15840000000000004</v>
      </c>
      <c r="Q219" s="152">
        <f t="shared" si="81"/>
        <v>1.6000000000000018E-3</v>
      </c>
      <c r="R219" s="113"/>
    </row>
    <row r="220" spans="2:18" s="3" customFormat="1" ht="27.95" customHeight="1">
      <c r="B220" s="279"/>
      <c r="C220" s="241"/>
      <c r="D220" s="21"/>
      <c r="E220" s="21"/>
      <c r="F220" s="21"/>
      <c r="G220" s="14" t="s">
        <v>13</v>
      </c>
      <c r="H220" s="15">
        <v>0.1</v>
      </c>
      <c r="I220" s="16" t="s">
        <v>2982</v>
      </c>
      <c r="J220" s="12" t="s">
        <v>210</v>
      </c>
      <c r="K220" s="16" t="s">
        <v>18</v>
      </c>
      <c r="L220" s="13" t="s">
        <v>2987</v>
      </c>
      <c r="M220" s="85">
        <f t="shared" ref="M220:M221" si="83">M219</f>
        <v>0.2</v>
      </c>
      <c r="N220" s="15">
        <f t="shared" si="78"/>
        <v>0</v>
      </c>
      <c r="O220" s="78">
        <f t="shared" si="79"/>
        <v>2.0000000000000004E-2</v>
      </c>
      <c r="P220" s="78">
        <f t="shared" si="80"/>
        <v>0</v>
      </c>
      <c r="Q220" s="153">
        <f t="shared" si="81"/>
        <v>0</v>
      </c>
      <c r="R220" s="113"/>
    </row>
    <row r="221" spans="2:18" s="3" customFormat="1" ht="27.95" customHeight="1">
      <c r="B221" s="279"/>
      <c r="C221" s="241"/>
      <c r="D221" s="21"/>
      <c r="E221" s="21"/>
      <c r="F221" s="21"/>
      <c r="G221" s="14" t="s">
        <v>14</v>
      </c>
      <c r="H221" s="15">
        <v>0.1</v>
      </c>
      <c r="I221" s="16" t="s">
        <v>2983</v>
      </c>
      <c r="J221" s="12" t="s">
        <v>210</v>
      </c>
      <c r="K221" s="16" t="s">
        <v>2791</v>
      </c>
      <c r="L221" s="65" t="s">
        <v>21</v>
      </c>
      <c r="M221" s="85">
        <f t="shared" si="83"/>
        <v>0.2</v>
      </c>
      <c r="N221" s="15">
        <f t="shared" si="78"/>
        <v>0</v>
      </c>
      <c r="O221" s="78">
        <f t="shared" si="79"/>
        <v>2.0000000000000004E-2</v>
      </c>
      <c r="P221" s="78">
        <f t="shared" si="80"/>
        <v>0</v>
      </c>
      <c r="Q221" s="153">
        <f t="shared" si="81"/>
        <v>0</v>
      </c>
      <c r="R221" s="113"/>
    </row>
    <row r="222" spans="2:18" s="3" customFormat="1" ht="27.95" customHeight="1">
      <c r="B222" s="279"/>
      <c r="C222" s="241"/>
      <c r="D222" s="17" t="s">
        <v>3009</v>
      </c>
      <c r="E222" s="18" t="s">
        <v>22</v>
      </c>
      <c r="F222" s="19" t="s">
        <v>265</v>
      </c>
      <c r="G222" s="14" t="s">
        <v>12</v>
      </c>
      <c r="H222" s="15">
        <v>0.4</v>
      </c>
      <c r="I222" s="16" t="s">
        <v>19</v>
      </c>
      <c r="J222" s="12" t="s">
        <v>210</v>
      </c>
      <c r="K222" s="16" t="s">
        <v>18</v>
      </c>
      <c r="L222" s="65" t="s">
        <v>21</v>
      </c>
      <c r="M222" s="85">
        <v>2</v>
      </c>
      <c r="N222" s="15">
        <f t="shared" si="78"/>
        <v>0</v>
      </c>
      <c r="O222" s="78">
        <f t="shared" si="79"/>
        <v>0.8</v>
      </c>
      <c r="P222" s="78">
        <f t="shared" si="80"/>
        <v>0</v>
      </c>
      <c r="Q222" s="153">
        <f t="shared" si="81"/>
        <v>0</v>
      </c>
      <c r="R222" s="113"/>
    </row>
    <row r="223" spans="2:18" s="3" customFormat="1" ht="39.950000000000003" customHeight="1">
      <c r="B223" s="279"/>
      <c r="C223" s="241"/>
      <c r="D223" s="20"/>
      <c r="E223" s="21"/>
      <c r="F223" s="31"/>
      <c r="G223" s="14" t="s">
        <v>13</v>
      </c>
      <c r="H223" s="15">
        <v>0.4</v>
      </c>
      <c r="I223" s="16" t="s">
        <v>2984</v>
      </c>
      <c r="J223" s="11" t="s">
        <v>3030</v>
      </c>
      <c r="K223" s="27" t="s">
        <v>2793</v>
      </c>
      <c r="L223" s="64" t="s">
        <v>2991</v>
      </c>
      <c r="M223" s="85">
        <f t="shared" ref="M223:M224" si="84">M222</f>
        <v>2</v>
      </c>
      <c r="N223" s="15">
        <f t="shared" si="78"/>
        <v>0.99</v>
      </c>
      <c r="O223" s="78">
        <f t="shared" si="79"/>
        <v>0</v>
      </c>
      <c r="P223" s="78">
        <f t="shared" si="80"/>
        <v>0.79200000000000004</v>
      </c>
      <c r="Q223" s="153">
        <f t="shared" si="81"/>
        <v>8.0000000000000071E-3</v>
      </c>
      <c r="R223" s="113"/>
    </row>
    <row r="224" spans="2:18" s="3" customFormat="1" ht="27.95" customHeight="1">
      <c r="B224" s="279"/>
      <c r="C224" s="241"/>
      <c r="D224" s="22"/>
      <c r="E224" s="23"/>
      <c r="F224" s="24"/>
      <c r="G224" s="14" t="s">
        <v>14</v>
      </c>
      <c r="H224" s="15">
        <v>0.2</v>
      </c>
      <c r="I224" s="16" t="s">
        <v>15</v>
      </c>
      <c r="J224" s="12" t="s">
        <v>210</v>
      </c>
      <c r="K224" s="16" t="s">
        <v>2985</v>
      </c>
      <c r="L224" s="65" t="s">
        <v>21</v>
      </c>
      <c r="M224" s="85">
        <f t="shared" si="84"/>
        <v>2</v>
      </c>
      <c r="N224" s="15">
        <f t="shared" si="78"/>
        <v>0</v>
      </c>
      <c r="O224" s="78">
        <f t="shared" si="79"/>
        <v>0.4</v>
      </c>
      <c r="P224" s="78">
        <f t="shared" si="80"/>
        <v>0</v>
      </c>
      <c r="Q224" s="153">
        <f t="shared" si="81"/>
        <v>0</v>
      </c>
      <c r="R224" s="113"/>
    </row>
    <row r="225" spans="2:18" s="3" customFormat="1" ht="27.95" customHeight="1">
      <c r="B225" s="279"/>
      <c r="C225" s="241"/>
      <c r="D225" s="17" t="s">
        <v>3010</v>
      </c>
      <c r="E225" s="18" t="s">
        <v>6</v>
      </c>
      <c r="F225" s="19" t="s">
        <v>1297</v>
      </c>
      <c r="G225" s="14" t="s">
        <v>12</v>
      </c>
      <c r="H225" s="15">
        <v>0.8</v>
      </c>
      <c r="I225" s="16" t="s">
        <v>19</v>
      </c>
      <c r="J225" s="12" t="s">
        <v>210</v>
      </c>
      <c r="K225" s="16" t="s">
        <v>2791</v>
      </c>
      <c r="L225" s="65" t="s">
        <v>2928</v>
      </c>
      <c r="M225" s="85">
        <v>0.2</v>
      </c>
      <c r="N225" s="15">
        <f t="shared" si="78"/>
        <v>0</v>
      </c>
      <c r="O225" s="78">
        <f t="shared" si="79"/>
        <v>0.16000000000000003</v>
      </c>
      <c r="P225" s="78">
        <f t="shared" si="80"/>
        <v>0</v>
      </c>
      <c r="Q225" s="153">
        <f t="shared" si="81"/>
        <v>0</v>
      </c>
      <c r="R225" s="113"/>
    </row>
    <row r="226" spans="2:18" s="3" customFormat="1" ht="39.950000000000003" customHeight="1">
      <c r="B226" s="279"/>
      <c r="C226" s="241"/>
      <c r="D226" s="20"/>
      <c r="E226" s="21"/>
      <c r="F226" s="31"/>
      <c r="G226" s="14" t="s">
        <v>13</v>
      </c>
      <c r="H226" s="15">
        <v>0.1</v>
      </c>
      <c r="I226" s="16" t="s">
        <v>2782</v>
      </c>
      <c r="J226" s="11" t="s">
        <v>3031</v>
      </c>
      <c r="K226" s="27" t="s">
        <v>2793</v>
      </c>
      <c r="L226" s="64" t="s">
        <v>2991</v>
      </c>
      <c r="M226" s="85">
        <f t="shared" ref="M226:M227" si="85">M225</f>
        <v>0.2</v>
      </c>
      <c r="N226" s="15">
        <f t="shared" si="78"/>
        <v>0.99</v>
      </c>
      <c r="O226" s="78">
        <f t="shared" si="79"/>
        <v>0</v>
      </c>
      <c r="P226" s="78">
        <f t="shared" si="80"/>
        <v>1.9800000000000005E-2</v>
      </c>
      <c r="Q226" s="153">
        <f t="shared" si="81"/>
        <v>2.0000000000000023E-4</v>
      </c>
      <c r="R226" s="113"/>
    </row>
    <row r="227" spans="2:18" s="3" customFormat="1" ht="27.95" customHeight="1">
      <c r="B227" s="279"/>
      <c r="C227" s="241"/>
      <c r="D227" s="22"/>
      <c r="E227" s="23"/>
      <c r="F227" s="24"/>
      <c r="G227" s="14" t="s">
        <v>14</v>
      </c>
      <c r="H227" s="15">
        <v>0.1</v>
      </c>
      <c r="I227" s="16" t="s">
        <v>19</v>
      </c>
      <c r="J227" s="12" t="s">
        <v>210</v>
      </c>
      <c r="K227" s="16" t="s">
        <v>2986</v>
      </c>
      <c r="L227" s="65" t="s">
        <v>21</v>
      </c>
      <c r="M227" s="85">
        <f t="shared" si="85"/>
        <v>0.2</v>
      </c>
      <c r="N227" s="15">
        <f t="shared" si="78"/>
        <v>0</v>
      </c>
      <c r="O227" s="78">
        <f t="shared" si="79"/>
        <v>2.0000000000000004E-2</v>
      </c>
      <c r="P227" s="78">
        <f t="shared" si="80"/>
        <v>0</v>
      </c>
      <c r="Q227" s="153">
        <f t="shared" si="81"/>
        <v>0</v>
      </c>
      <c r="R227" s="113"/>
    </row>
    <row r="228" spans="2:18" s="3" customFormat="1" ht="39.950000000000003" customHeight="1">
      <c r="B228" s="279"/>
      <c r="C228" s="241"/>
      <c r="D228" s="21" t="s">
        <v>3011</v>
      </c>
      <c r="E228" s="18" t="s">
        <v>1240</v>
      </c>
      <c r="F228" s="19" t="s">
        <v>1295</v>
      </c>
      <c r="G228" s="168" t="s">
        <v>1326</v>
      </c>
      <c r="H228" s="164">
        <v>0.3</v>
      </c>
      <c r="I228" s="165" t="s">
        <v>25</v>
      </c>
      <c r="J228" s="11" t="s">
        <v>3031</v>
      </c>
      <c r="K228" s="27" t="s">
        <v>2793</v>
      </c>
      <c r="L228" s="64" t="s">
        <v>2991</v>
      </c>
      <c r="M228" s="85">
        <v>15</v>
      </c>
      <c r="N228" s="15">
        <f>IF(K228="Detected", 0.6,0)</f>
        <v>0.6</v>
      </c>
      <c r="O228" s="78">
        <f t="shared" si="79"/>
        <v>0</v>
      </c>
      <c r="P228" s="78">
        <f t="shared" si="80"/>
        <v>2.6999999999999997</v>
      </c>
      <c r="Q228" s="153">
        <f t="shared" si="81"/>
        <v>1.8</v>
      </c>
      <c r="R228" s="113"/>
    </row>
    <row r="229" spans="2:18" s="3" customFormat="1" ht="39.950000000000003" customHeight="1">
      <c r="B229" s="279"/>
      <c r="C229" s="241"/>
      <c r="D229" s="21"/>
      <c r="E229" s="21"/>
      <c r="F229" s="21"/>
      <c r="G229" s="168" t="s">
        <v>1327</v>
      </c>
      <c r="H229" s="164">
        <v>0.3</v>
      </c>
      <c r="I229" s="161" t="s">
        <v>25</v>
      </c>
      <c r="J229" s="11" t="s">
        <v>3032</v>
      </c>
      <c r="K229" s="161" t="s">
        <v>28</v>
      </c>
      <c r="L229" s="64" t="s">
        <v>2993</v>
      </c>
      <c r="M229" s="85">
        <f>M228</f>
        <v>15</v>
      </c>
      <c r="N229" s="15">
        <f>IF(K229="Detected", 0.6,0)</f>
        <v>0.6</v>
      </c>
      <c r="O229" s="78">
        <f t="shared" si="79"/>
        <v>0</v>
      </c>
      <c r="P229" s="78">
        <f t="shared" si="80"/>
        <v>2.6999999999999997</v>
      </c>
      <c r="Q229" s="153">
        <f t="shared" si="81"/>
        <v>1.8</v>
      </c>
      <c r="R229" s="113"/>
    </row>
    <row r="230" spans="2:18" s="3" customFormat="1" ht="27.95" customHeight="1">
      <c r="B230" s="279"/>
      <c r="C230" s="241"/>
      <c r="D230" s="21"/>
      <c r="E230" s="21"/>
      <c r="F230" s="21"/>
      <c r="G230" s="168" t="s">
        <v>1328</v>
      </c>
      <c r="H230" s="164">
        <v>0.3</v>
      </c>
      <c r="I230" s="165" t="s">
        <v>25</v>
      </c>
      <c r="J230" s="11" t="s">
        <v>3033</v>
      </c>
      <c r="K230" s="161" t="s">
        <v>28</v>
      </c>
      <c r="L230" s="64" t="s">
        <v>2998</v>
      </c>
      <c r="M230" s="85">
        <f>M229</f>
        <v>15</v>
      </c>
      <c r="N230" s="15">
        <f>IF(K230="Detected", 0.6,0)</f>
        <v>0.6</v>
      </c>
      <c r="O230" s="78">
        <f t="shared" si="79"/>
        <v>0</v>
      </c>
      <c r="P230" s="78">
        <f t="shared" si="80"/>
        <v>2.6999999999999997</v>
      </c>
      <c r="Q230" s="153">
        <f t="shared" si="81"/>
        <v>1.8</v>
      </c>
      <c r="R230" s="113"/>
    </row>
    <row r="231" spans="2:18" s="3" customFormat="1" ht="39.950000000000003" customHeight="1">
      <c r="B231" s="279"/>
      <c r="C231" s="241"/>
      <c r="D231" s="22"/>
      <c r="E231" s="23"/>
      <c r="F231" s="23"/>
      <c r="G231" s="168" t="s">
        <v>1329</v>
      </c>
      <c r="H231" s="164">
        <v>0.1</v>
      </c>
      <c r="I231" s="165" t="s">
        <v>25</v>
      </c>
      <c r="J231" s="162" t="s">
        <v>3034</v>
      </c>
      <c r="K231" s="165" t="s">
        <v>28</v>
      </c>
      <c r="L231" s="64" t="s">
        <v>2994</v>
      </c>
      <c r="M231" s="93">
        <f>M230</f>
        <v>15</v>
      </c>
      <c r="N231" s="15">
        <f>IF(K231="Detected", 0.6,0)</f>
        <v>0.6</v>
      </c>
      <c r="O231" s="78">
        <f t="shared" si="79"/>
        <v>0</v>
      </c>
      <c r="P231" s="78">
        <f t="shared" si="80"/>
        <v>0.89999999999999991</v>
      </c>
      <c r="Q231" s="153">
        <f t="shared" si="81"/>
        <v>0.60000000000000009</v>
      </c>
      <c r="R231" s="113"/>
    </row>
    <row r="232" spans="2:18" s="3" customFormat="1" ht="27.95" customHeight="1">
      <c r="B232" s="279"/>
      <c r="C232" s="241"/>
      <c r="D232" s="17" t="s">
        <v>3012</v>
      </c>
      <c r="E232" s="18" t="s">
        <v>6</v>
      </c>
      <c r="F232" s="19" t="s">
        <v>2981</v>
      </c>
      <c r="G232" s="14" t="s">
        <v>12</v>
      </c>
      <c r="H232" s="15">
        <v>0.8</v>
      </c>
      <c r="I232" s="16" t="s">
        <v>25</v>
      </c>
      <c r="J232" s="12" t="s">
        <v>3035</v>
      </c>
      <c r="K232" s="16" t="s">
        <v>28</v>
      </c>
      <c r="L232" s="64" t="s">
        <v>2998</v>
      </c>
      <c r="M232" s="85">
        <v>0.2</v>
      </c>
      <c r="N232" s="15">
        <f t="shared" ref="N232:N247" si="86">IF(K232="Detected", 0.99,0)</f>
        <v>0.99</v>
      </c>
      <c r="O232" s="78">
        <f t="shared" ref="O232:O247" si="87">IF(I232="Safe", M232*H232,0)</f>
        <v>0</v>
      </c>
      <c r="P232" s="78">
        <f t="shared" ref="P232:P247" si="88">IF(I232="Dangerous",M232*H232*N232,0)</f>
        <v>0.15840000000000004</v>
      </c>
      <c r="Q232" s="153">
        <f t="shared" ref="Q232:Q247" si="89">IF(P232=0,0,M232*H232*(1-N232))</f>
        <v>1.6000000000000018E-3</v>
      </c>
      <c r="R232" s="113"/>
    </row>
    <row r="233" spans="2:18" s="3" customFormat="1" ht="39.950000000000003" customHeight="1">
      <c r="B233" s="279"/>
      <c r="C233" s="241"/>
      <c r="D233" s="20"/>
      <c r="E233" s="21"/>
      <c r="F233" s="31"/>
      <c r="G233" s="14" t="s">
        <v>13</v>
      </c>
      <c r="H233" s="15">
        <v>0.1</v>
      </c>
      <c r="I233" s="16" t="s">
        <v>2782</v>
      </c>
      <c r="J233" s="11" t="s">
        <v>3036</v>
      </c>
      <c r="K233" s="27" t="s">
        <v>2793</v>
      </c>
      <c r="L233" s="64" t="s">
        <v>2991</v>
      </c>
      <c r="M233" s="85">
        <f t="shared" ref="M233:M234" si="90">M232</f>
        <v>0.2</v>
      </c>
      <c r="N233" s="15">
        <f t="shared" si="86"/>
        <v>0.99</v>
      </c>
      <c r="O233" s="78">
        <f t="shared" si="87"/>
        <v>0</v>
      </c>
      <c r="P233" s="78">
        <f t="shared" si="88"/>
        <v>1.9800000000000005E-2</v>
      </c>
      <c r="Q233" s="153">
        <f t="shared" si="89"/>
        <v>2.0000000000000023E-4</v>
      </c>
      <c r="R233" s="113"/>
    </row>
    <row r="234" spans="2:18" s="3" customFormat="1" ht="27.95" customHeight="1">
      <c r="B234" s="279"/>
      <c r="C234" s="241"/>
      <c r="D234" s="22"/>
      <c r="E234" s="23"/>
      <c r="F234" s="24"/>
      <c r="G234" s="14" t="s">
        <v>14</v>
      </c>
      <c r="H234" s="15">
        <v>0.1</v>
      </c>
      <c r="I234" s="16" t="s">
        <v>15</v>
      </c>
      <c r="J234" s="12" t="s">
        <v>210</v>
      </c>
      <c r="K234" s="16" t="s">
        <v>2791</v>
      </c>
      <c r="L234" s="65" t="s">
        <v>21</v>
      </c>
      <c r="M234" s="85">
        <f t="shared" si="90"/>
        <v>0.2</v>
      </c>
      <c r="N234" s="15">
        <f t="shared" si="86"/>
        <v>0</v>
      </c>
      <c r="O234" s="78">
        <f t="shared" si="87"/>
        <v>2.0000000000000004E-2</v>
      </c>
      <c r="P234" s="78">
        <f t="shared" si="88"/>
        <v>0</v>
      </c>
      <c r="Q234" s="153">
        <f t="shared" si="89"/>
        <v>0</v>
      </c>
      <c r="R234" s="113"/>
    </row>
    <row r="235" spans="2:18" s="3" customFormat="1" ht="27.95" customHeight="1">
      <c r="B235" s="279"/>
      <c r="C235" s="241"/>
      <c r="D235" s="21" t="s">
        <v>3013</v>
      </c>
      <c r="E235" s="21" t="s">
        <v>2975</v>
      </c>
      <c r="F235" s="21" t="s">
        <v>2976</v>
      </c>
      <c r="G235" s="25" t="s">
        <v>12</v>
      </c>
      <c r="H235" s="26">
        <v>0.8</v>
      </c>
      <c r="I235" s="27" t="s">
        <v>25</v>
      </c>
      <c r="J235" s="11" t="s">
        <v>3037</v>
      </c>
      <c r="K235" s="27" t="s">
        <v>2793</v>
      </c>
      <c r="L235" s="64" t="s">
        <v>2991</v>
      </c>
      <c r="M235" s="87">
        <v>0.2</v>
      </c>
      <c r="N235" s="26">
        <f t="shared" si="86"/>
        <v>0.99</v>
      </c>
      <c r="O235" s="88">
        <f t="shared" si="87"/>
        <v>0</v>
      </c>
      <c r="P235" s="88">
        <f t="shared" si="88"/>
        <v>0.15840000000000004</v>
      </c>
      <c r="Q235" s="152">
        <f t="shared" si="89"/>
        <v>1.6000000000000018E-3</v>
      </c>
      <c r="R235" s="113"/>
    </row>
    <row r="236" spans="2:18" s="3" customFormat="1" ht="27.95" customHeight="1">
      <c r="B236" s="279"/>
      <c r="C236" s="241"/>
      <c r="D236" s="21"/>
      <c r="E236" s="21"/>
      <c r="F236" s="21"/>
      <c r="G236" s="14" t="s">
        <v>13</v>
      </c>
      <c r="H236" s="15">
        <v>0.1</v>
      </c>
      <c r="I236" s="16" t="s">
        <v>2982</v>
      </c>
      <c r="J236" s="12" t="s">
        <v>210</v>
      </c>
      <c r="K236" s="16" t="s">
        <v>18</v>
      </c>
      <c r="L236" s="13" t="s">
        <v>2987</v>
      </c>
      <c r="M236" s="85">
        <f t="shared" ref="M236:M237" si="91">M235</f>
        <v>0.2</v>
      </c>
      <c r="N236" s="15">
        <f t="shared" si="86"/>
        <v>0</v>
      </c>
      <c r="O236" s="78">
        <f t="shared" si="87"/>
        <v>2.0000000000000004E-2</v>
      </c>
      <c r="P236" s="78">
        <f t="shared" si="88"/>
        <v>0</v>
      </c>
      <c r="Q236" s="153">
        <f t="shared" si="89"/>
        <v>0</v>
      </c>
      <c r="R236" s="113"/>
    </row>
    <row r="237" spans="2:18" s="3" customFormat="1" ht="27.95" customHeight="1">
      <c r="B237" s="279"/>
      <c r="C237" s="241"/>
      <c r="D237" s="21"/>
      <c r="E237" s="21"/>
      <c r="F237" s="21"/>
      <c r="G237" s="14" t="s">
        <v>14</v>
      </c>
      <c r="H237" s="15">
        <v>0.1</v>
      </c>
      <c r="I237" s="16" t="s">
        <v>2983</v>
      </c>
      <c r="J237" s="12" t="s">
        <v>210</v>
      </c>
      <c r="K237" s="16" t="s">
        <v>2791</v>
      </c>
      <c r="L237" s="65" t="s">
        <v>21</v>
      </c>
      <c r="M237" s="85">
        <f t="shared" si="91"/>
        <v>0.2</v>
      </c>
      <c r="N237" s="15">
        <f t="shared" si="86"/>
        <v>0</v>
      </c>
      <c r="O237" s="78">
        <f t="shared" si="87"/>
        <v>2.0000000000000004E-2</v>
      </c>
      <c r="P237" s="78">
        <f t="shared" si="88"/>
        <v>0</v>
      </c>
      <c r="Q237" s="153">
        <f t="shared" si="89"/>
        <v>0</v>
      </c>
      <c r="R237" s="113"/>
    </row>
    <row r="238" spans="2:18" s="3" customFormat="1" ht="27.95" customHeight="1">
      <c r="B238" s="279"/>
      <c r="C238" s="241"/>
      <c r="D238" s="17" t="s">
        <v>3014</v>
      </c>
      <c r="E238" s="18" t="s">
        <v>22</v>
      </c>
      <c r="F238" s="19" t="s">
        <v>265</v>
      </c>
      <c r="G238" s="14" t="s">
        <v>12</v>
      </c>
      <c r="H238" s="15">
        <v>0.4</v>
      </c>
      <c r="I238" s="16" t="s">
        <v>19</v>
      </c>
      <c r="J238" s="12" t="s">
        <v>210</v>
      </c>
      <c r="K238" s="16" t="s">
        <v>18</v>
      </c>
      <c r="L238" s="65" t="s">
        <v>21</v>
      </c>
      <c r="M238" s="85">
        <v>2</v>
      </c>
      <c r="N238" s="15">
        <f t="shared" si="86"/>
        <v>0</v>
      </c>
      <c r="O238" s="78">
        <f t="shared" si="87"/>
        <v>0.8</v>
      </c>
      <c r="P238" s="78">
        <f t="shared" si="88"/>
        <v>0</v>
      </c>
      <c r="Q238" s="153">
        <f t="shared" si="89"/>
        <v>0</v>
      </c>
      <c r="R238" s="113"/>
    </row>
    <row r="239" spans="2:18" s="3" customFormat="1" ht="39.950000000000003" customHeight="1">
      <c r="B239" s="279"/>
      <c r="C239" s="241"/>
      <c r="D239" s="20"/>
      <c r="E239" s="21"/>
      <c r="F239" s="31"/>
      <c r="G239" s="14" t="s">
        <v>13</v>
      </c>
      <c r="H239" s="15">
        <v>0.4</v>
      </c>
      <c r="I239" s="16" t="s">
        <v>2984</v>
      </c>
      <c r="J239" s="11" t="s">
        <v>3038</v>
      </c>
      <c r="K239" s="27" t="s">
        <v>2793</v>
      </c>
      <c r="L239" s="64" t="s">
        <v>2991</v>
      </c>
      <c r="M239" s="85">
        <f t="shared" ref="M239:M240" si="92">M238</f>
        <v>2</v>
      </c>
      <c r="N239" s="15">
        <f t="shared" si="86"/>
        <v>0.99</v>
      </c>
      <c r="O239" s="78">
        <f t="shared" si="87"/>
        <v>0</v>
      </c>
      <c r="P239" s="78">
        <f t="shared" si="88"/>
        <v>0.79200000000000004</v>
      </c>
      <c r="Q239" s="153">
        <f t="shared" si="89"/>
        <v>8.0000000000000071E-3</v>
      </c>
      <c r="R239" s="113"/>
    </row>
    <row r="240" spans="2:18" s="3" customFormat="1" ht="27.95" customHeight="1">
      <c r="B240" s="279"/>
      <c r="C240" s="241"/>
      <c r="D240" s="22"/>
      <c r="E240" s="23"/>
      <c r="F240" s="24"/>
      <c r="G240" s="14" t="s">
        <v>14</v>
      </c>
      <c r="H240" s="15">
        <v>0.2</v>
      </c>
      <c r="I240" s="16" t="s">
        <v>15</v>
      </c>
      <c r="J240" s="12" t="s">
        <v>210</v>
      </c>
      <c r="K240" s="16" t="s">
        <v>2985</v>
      </c>
      <c r="L240" s="65" t="s">
        <v>21</v>
      </c>
      <c r="M240" s="85">
        <f t="shared" si="92"/>
        <v>2</v>
      </c>
      <c r="N240" s="15">
        <f t="shared" si="86"/>
        <v>0</v>
      </c>
      <c r="O240" s="78">
        <f t="shared" si="87"/>
        <v>0.4</v>
      </c>
      <c r="P240" s="78">
        <f t="shared" si="88"/>
        <v>0</v>
      </c>
      <c r="Q240" s="153">
        <f t="shared" si="89"/>
        <v>0</v>
      </c>
      <c r="R240" s="113"/>
    </row>
    <row r="241" spans="2:18" s="3" customFormat="1" ht="27.95" customHeight="1">
      <c r="B241" s="279"/>
      <c r="C241" s="241"/>
      <c r="D241" s="17" t="s">
        <v>3015</v>
      </c>
      <c r="E241" s="18" t="s">
        <v>6</v>
      </c>
      <c r="F241" s="19" t="s">
        <v>1297</v>
      </c>
      <c r="G241" s="14" t="s">
        <v>12</v>
      </c>
      <c r="H241" s="15">
        <v>0.8</v>
      </c>
      <c r="I241" s="16" t="s">
        <v>19</v>
      </c>
      <c r="J241" s="12" t="s">
        <v>210</v>
      </c>
      <c r="K241" s="16" t="s">
        <v>2791</v>
      </c>
      <c r="L241" s="65" t="s">
        <v>2928</v>
      </c>
      <c r="M241" s="85">
        <v>0.2</v>
      </c>
      <c r="N241" s="15">
        <f t="shared" si="86"/>
        <v>0</v>
      </c>
      <c r="O241" s="78">
        <f t="shared" si="87"/>
        <v>0.16000000000000003</v>
      </c>
      <c r="P241" s="78">
        <f t="shared" si="88"/>
        <v>0</v>
      </c>
      <c r="Q241" s="153">
        <f t="shared" si="89"/>
        <v>0</v>
      </c>
      <c r="R241" s="113"/>
    </row>
    <row r="242" spans="2:18" s="3" customFormat="1" ht="39.950000000000003" customHeight="1">
      <c r="B242" s="279"/>
      <c r="C242" s="241"/>
      <c r="D242" s="20"/>
      <c r="E242" s="21"/>
      <c r="F242" s="31"/>
      <c r="G242" s="14" t="s">
        <v>13</v>
      </c>
      <c r="H242" s="15">
        <v>0.1</v>
      </c>
      <c r="I242" s="16" t="s">
        <v>2782</v>
      </c>
      <c r="J242" s="11" t="s">
        <v>3038</v>
      </c>
      <c r="K242" s="27" t="s">
        <v>2793</v>
      </c>
      <c r="L242" s="64" t="s">
        <v>2991</v>
      </c>
      <c r="M242" s="85">
        <f t="shared" ref="M242:M243" si="93">M241</f>
        <v>0.2</v>
      </c>
      <c r="N242" s="15">
        <f t="shared" si="86"/>
        <v>0.99</v>
      </c>
      <c r="O242" s="78">
        <f t="shared" si="87"/>
        <v>0</v>
      </c>
      <c r="P242" s="78">
        <f t="shared" si="88"/>
        <v>1.9800000000000005E-2</v>
      </c>
      <c r="Q242" s="153">
        <f t="shared" si="89"/>
        <v>2.0000000000000023E-4</v>
      </c>
      <c r="R242" s="113"/>
    </row>
    <row r="243" spans="2:18" s="3" customFormat="1" ht="27.95" customHeight="1">
      <c r="B243" s="279"/>
      <c r="C243" s="241"/>
      <c r="D243" s="22"/>
      <c r="E243" s="23"/>
      <c r="F243" s="24"/>
      <c r="G243" s="14" t="s">
        <v>14</v>
      </c>
      <c r="H243" s="15">
        <v>0.1</v>
      </c>
      <c r="I243" s="16" t="s">
        <v>19</v>
      </c>
      <c r="J243" s="12" t="s">
        <v>210</v>
      </c>
      <c r="K243" s="16" t="s">
        <v>2986</v>
      </c>
      <c r="L243" s="65" t="s">
        <v>21</v>
      </c>
      <c r="M243" s="85">
        <f t="shared" si="93"/>
        <v>0.2</v>
      </c>
      <c r="N243" s="15">
        <f t="shared" si="86"/>
        <v>0</v>
      </c>
      <c r="O243" s="78">
        <f t="shared" si="87"/>
        <v>2.0000000000000004E-2</v>
      </c>
      <c r="P243" s="78">
        <f t="shared" si="88"/>
        <v>0</v>
      </c>
      <c r="Q243" s="153">
        <f t="shared" si="89"/>
        <v>0</v>
      </c>
      <c r="R243" s="113"/>
    </row>
    <row r="244" spans="2:18" s="3" customFormat="1" ht="39.950000000000003" customHeight="1">
      <c r="B244" s="279"/>
      <c r="C244" s="241"/>
      <c r="D244" s="21" t="s">
        <v>3016</v>
      </c>
      <c r="E244" s="18" t="s">
        <v>1240</v>
      </c>
      <c r="F244" s="19" t="s">
        <v>1295</v>
      </c>
      <c r="G244" s="168" t="s">
        <v>1326</v>
      </c>
      <c r="H244" s="164">
        <v>0.3</v>
      </c>
      <c r="I244" s="165" t="s">
        <v>25</v>
      </c>
      <c r="J244" s="11" t="s">
        <v>3038</v>
      </c>
      <c r="K244" s="27" t="s">
        <v>2793</v>
      </c>
      <c r="L244" s="64" t="s">
        <v>2991</v>
      </c>
      <c r="M244" s="85">
        <v>15</v>
      </c>
      <c r="N244" s="15">
        <f>IF(K244="Detected", 0.6,0)</f>
        <v>0.6</v>
      </c>
      <c r="O244" s="78">
        <f t="shared" si="87"/>
        <v>0</v>
      </c>
      <c r="P244" s="78">
        <f t="shared" si="88"/>
        <v>2.6999999999999997</v>
      </c>
      <c r="Q244" s="153">
        <f t="shared" si="89"/>
        <v>1.8</v>
      </c>
      <c r="R244" s="113"/>
    </row>
    <row r="245" spans="2:18" s="3" customFormat="1" ht="39.950000000000003" customHeight="1">
      <c r="B245" s="279"/>
      <c r="C245" s="241"/>
      <c r="D245" s="21"/>
      <c r="E245" s="21"/>
      <c r="F245" s="21"/>
      <c r="G245" s="168" t="s">
        <v>1327</v>
      </c>
      <c r="H245" s="164">
        <v>0.3</v>
      </c>
      <c r="I245" s="161" t="s">
        <v>25</v>
      </c>
      <c r="J245" s="11" t="s">
        <v>3039</v>
      </c>
      <c r="K245" s="161" t="s">
        <v>28</v>
      </c>
      <c r="L245" s="64" t="s">
        <v>2993</v>
      </c>
      <c r="M245" s="85">
        <f>M244</f>
        <v>15</v>
      </c>
      <c r="N245" s="15">
        <f>IF(K245="Detected", 0.6,0)</f>
        <v>0.6</v>
      </c>
      <c r="O245" s="78">
        <f t="shared" si="87"/>
        <v>0</v>
      </c>
      <c r="P245" s="78">
        <f t="shared" si="88"/>
        <v>2.6999999999999997</v>
      </c>
      <c r="Q245" s="153">
        <f t="shared" si="89"/>
        <v>1.8</v>
      </c>
      <c r="R245" s="113"/>
    </row>
    <row r="246" spans="2:18" s="3" customFormat="1" ht="27.95" customHeight="1">
      <c r="B246" s="279"/>
      <c r="C246" s="241"/>
      <c r="D246" s="21"/>
      <c r="E246" s="21"/>
      <c r="F246" s="21"/>
      <c r="G246" s="168" t="s">
        <v>1328</v>
      </c>
      <c r="H246" s="164">
        <v>0.3</v>
      </c>
      <c r="I246" s="165" t="s">
        <v>25</v>
      </c>
      <c r="J246" s="11" t="s">
        <v>3040</v>
      </c>
      <c r="K246" s="161" t="s">
        <v>28</v>
      </c>
      <c r="L246" s="64" t="s">
        <v>2998</v>
      </c>
      <c r="M246" s="85">
        <f>M245</f>
        <v>15</v>
      </c>
      <c r="N246" s="15">
        <f>IF(K246="Detected", 0.6,0)</f>
        <v>0.6</v>
      </c>
      <c r="O246" s="78">
        <f t="shared" si="87"/>
        <v>0</v>
      </c>
      <c r="P246" s="78">
        <f t="shared" si="88"/>
        <v>2.6999999999999997</v>
      </c>
      <c r="Q246" s="153">
        <f t="shared" si="89"/>
        <v>1.8</v>
      </c>
      <c r="R246" s="113"/>
    </row>
    <row r="247" spans="2:18" s="3" customFormat="1" ht="39.950000000000003" customHeight="1">
      <c r="B247" s="279"/>
      <c r="C247" s="241"/>
      <c r="D247" s="22"/>
      <c r="E247" s="23"/>
      <c r="F247" s="23"/>
      <c r="G247" s="168" t="s">
        <v>1329</v>
      </c>
      <c r="H247" s="164">
        <v>0.1</v>
      </c>
      <c r="I247" s="165" t="s">
        <v>25</v>
      </c>
      <c r="J247" s="162" t="s">
        <v>3041</v>
      </c>
      <c r="K247" s="165" t="s">
        <v>28</v>
      </c>
      <c r="L247" s="64" t="s">
        <v>2994</v>
      </c>
      <c r="M247" s="93">
        <f>M246</f>
        <v>15</v>
      </c>
      <c r="N247" s="15">
        <f>IF(K247="Detected", 0.6,0)</f>
        <v>0.6</v>
      </c>
      <c r="O247" s="78">
        <f t="shared" si="87"/>
        <v>0</v>
      </c>
      <c r="P247" s="78">
        <f t="shared" si="88"/>
        <v>0.89999999999999991</v>
      </c>
      <c r="Q247" s="153">
        <f t="shared" si="89"/>
        <v>0.60000000000000009</v>
      </c>
      <c r="R247" s="113"/>
    </row>
    <row r="248" spans="2:18" s="3" customFormat="1" ht="27.95" customHeight="1">
      <c r="B248" s="279"/>
      <c r="C248" s="241"/>
      <c r="D248" s="17" t="s">
        <v>3017</v>
      </c>
      <c r="E248" s="18" t="s">
        <v>6</v>
      </c>
      <c r="F248" s="19" t="s">
        <v>2981</v>
      </c>
      <c r="G248" s="14" t="s">
        <v>12</v>
      </c>
      <c r="H248" s="15">
        <v>0.8</v>
      </c>
      <c r="I248" s="16" t="s">
        <v>25</v>
      </c>
      <c r="J248" s="12" t="s">
        <v>3042</v>
      </c>
      <c r="K248" s="16" t="s">
        <v>28</v>
      </c>
      <c r="L248" s="64" t="s">
        <v>2998</v>
      </c>
      <c r="M248" s="85">
        <v>0.2</v>
      </c>
      <c r="N248" s="15">
        <f t="shared" ref="N248:N263" si="94">IF(K248="Detected", 0.99,0)</f>
        <v>0.99</v>
      </c>
      <c r="O248" s="78">
        <f t="shared" ref="O248:O263" si="95">IF(I248="Safe", M248*H248,0)</f>
        <v>0</v>
      </c>
      <c r="P248" s="78">
        <f t="shared" ref="P248:P263" si="96">IF(I248="Dangerous",M248*H248*N248,0)</f>
        <v>0.15840000000000004</v>
      </c>
      <c r="Q248" s="153">
        <f t="shared" ref="Q248:Q263" si="97">IF(P248=0,0,M248*H248*(1-N248))</f>
        <v>1.6000000000000018E-3</v>
      </c>
      <c r="R248" s="113"/>
    </row>
    <row r="249" spans="2:18" s="3" customFormat="1" ht="39.950000000000003" customHeight="1">
      <c r="B249" s="279"/>
      <c r="C249" s="241"/>
      <c r="D249" s="20"/>
      <c r="E249" s="21"/>
      <c r="F249" s="31"/>
      <c r="G249" s="14" t="s">
        <v>13</v>
      </c>
      <c r="H249" s="15">
        <v>0.1</v>
      </c>
      <c r="I249" s="16" t="s">
        <v>2782</v>
      </c>
      <c r="J249" s="11" t="s">
        <v>3038</v>
      </c>
      <c r="K249" s="27" t="s">
        <v>2793</v>
      </c>
      <c r="L249" s="64" t="s">
        <v>2991</v>
      </c>
      <c r="M249" s="85">
        <f t="shared" ref="M249:M250" si="98">M248</f>
        <v>0.2</v>
      </c>
      <c r="N249" s="15">
        <f t="shared" si="94"/>
        <v>0.99</v>
      </c>
      <c r="O249" s="78">
        <f t="shared" si="95"/>
        <v>0</v>
      </c>
      <c r="P249" s="78">
        <f t="shared" si="96"/>
        <v>1.9800000000000005E-2</v>
      </c>
      <c r="Q249" s="153">
        <f t="shared" si="97"/>
        <v>2.0000000000000023E-4</v>
      </c>
      <c r="R249" s="113"/>
    </row>
    <row r="250" spans="2:18" s="3" customFormat="1" ht="27.95" customHeight="1">
      <c r="B250" s="279"/>
      <c r="C250" s="241"/>
      <c r="D250" s="22"/>
      <c r="E250" s="23"/>
      <c r="F250" s="24"/>
      <c r="G250" s="14" t="s">
        <v>14</v>
      </c>
      <c r="H250" s="15">
        <v>0.1</v>
      </c>
      <c r="I250" s="16" t="s">
        <v>15</v>
      </c>
      <c r="J250" s="12" t="s">
        <v>210</v>
      </c>
      <c r="K250" s="16" t="s">
        <v>2791</v>
      </c>
      <c r="L250" s="65" t="s">
        <v>21</v>
      </c>
      <c r="M250" s="85">
        <f t="shared" si="98"/>
        <v>0.2</v>
      </c>
      <c r="N250" s="15">
        <f t="shared" si="94"/>
        <v>0</v>
      </c>
      <c r="O250" s="78">
        <f t="shared" si="95"/>
        <v>2.0000000000000004E-2</v>
      </c>
      <c r="P250" s="78">
        <f t="shared" si="96"/>
        <v>0</v>
      </c>
      <c r="Q250" s="153">
        <f t="shared" si="97"/>
        <v>0</v>
      </c>
      <c r="R250" s="113"/>
    </row>
    <row r="251" spans="2:18" s="3" customFormat="1" ht="27.95" customHeight="1">
      <c r="B251" s="279"/>
      <c r="C251" s="241"/>
      <c r="D251" s="21" t="s">
        <v>3018</v>
      </c>
      <c r="E251" s="21" t="s">
        <v>2975</v>
      </c>
      <c r="F251" s="21" t="s">
        <v>2976</v>
      </c>
      <c r="G251" s="25" t="s">
        <v>12</v>
      </c>
      <c r="H251" s="26">
        <v>0.8</v>
      </c>
      <c r="I251" s="27" t="s">
        <v>25</v>
      </c>
      <c r="J251" s="11" t="s">
        <v>3043</v>
      </c>
      <c r="K251" s="27" t="s">
        <v>2793</v>
      </c>
      <c r="L251" s="64" t="s">
        <v>2991</v>
      </c>
      <c r="M251" s="87">
        <v>0.2</v>
      </c>
      <c r="N251" s="26">
        <f t="shared" si="94"/>
        <v>0.99</v>
      </c>
      <c r="O251" s="88">
        <f t="shared" si="95"/>
        <v>0</v>
      </c>
      <c r="P251" s="88">
        <f t="shared" si="96"/>
        <v>0.15840000000000004</v>
      </c>
      <c r="Q251" s="152">
        <f t="shared" si="97"/>
        <v>1.6000000000000018E-3</v>
      </c>
      <c r="R251" s="113"/>
    </row>
    <row r="252" spans="2:18" s="3" customFormat="1" ht="27.95" customHeight="1">
      <c r="B252" s="279"/>
      <c r="C252" s="241"/>
      <c r="D252" s="21"/>
      <c r="E252" s="21"/>
      <c r="F252" s="21"/>
      <c r="G252" s="14" t="s">
        <v>13</v>
      </c>
      <c r="H252" s="15">
        <v>0.1</v>
      </c>
      <c r="I252" s="16" t="s">
        <v>2982</v>
      </c>
      <c r="J252" s="12" t="s">
        <v>210</v>
      </c>
      <c r="K252" s="16" t="s">
        <v>18</v>
      </c>
      <c r="L252" s="13" t="s">
        <v>2987</v>
      </c>
      <c r="M252" s="85">
        <f t="shared" ref="M252:M253" si="99">M251</f>
        <v>0.2</v>
      </c>
      <c r="N252" s="15">
        <f t="shared" si="94"/>
        <v>0</v>
      </c>
      <c r="O252" s="78">
        <f t="shared" si="95"/>
        <v>2.0000000000000004E-2</v>
      </c>
      <c r="P252" s="78">
        <f t="shared" si="96"/>
        <v>0</v>
      </c>
      <c r="Q252" s="153">
        <f t="shared" si="97"/>
        <v>0</v>
      </c>
      <c r="R252" s="113"/>
    </row>
    <row r="253" spans="2:18" s="3" customFormat="1" ht="27.95" customHeight="1">
      <c r="B253" s="279"/>
      <c r="C253" s="241"/>
      <c r="D253" s="21"/>
      <c r="E253" s="21"/>
      <c r="F253" s="21"/>
      <c r="G253" s="14" t="s">
        <v>14</v>
      </c>
      <c r="H253" s="15">
        <v>0.1</v>
      </c>
      <c r="I253" s="16" t="s">
        <v>2983</v>
      </c>
      <c r="J253" s="12" t="s">
        <v>210</v>
      </c>
      <c r="K253" s="16" t="s">
        <v>2791</v>
      </c>
      <c r="L253" s="65" t="s">
        <v>21</v>
      </c>
      <c r="M253" s="85">
        <f t="shared" si="99"/>
        <v>0.2</v>
      </c>
      <c r="N253" s="15">
        <f t="shared" si="94"/>
        <v>0</v>
      </c>
      <c r="O253" s="78">
        <f t="shared" si="95"/>
        <v>2.0000000000000004E-2</v>
      </c>
      <c r="P253" s="78">
        <f t="shared" si="96"/>
        <v>0</v>
      </c>
      <c r="Q253" s="153">
        <f t="shared" si="97"/>
        <v>0</v>
      </c>
      <c r="R253" s="113"/>
    </row>
    <row r="254" spans="2:18" s="3" customFormat="1" ht="27.95" customHeight="1">
      <c r="B254" s="279"/>
      <c r="C254" s="241"/>
      <c r="D254" s="17" t="s">
        <v>3019</v>
      </c>
      <c r="E254" s="18" t="s">
        <v>22</v>
      </c>
      <c r="F254" s="19" t="s">
        <v>265</v>
      </c>
      <c r="G254" s="14" t="s">
        <v>12</v>
      </c>
      <c r="H254" s="15">
        <v>0.4</v>
      </c>
      <c r="I254" s="16" t="s">
        <v>19</v>
      </c>
      <c r="J254" s="12" t="s">
        <v>210</v>
      </c>
      <c r="K254" s="16" t="s">
        <v>18</v>
      </c>
      <c r="L254" s="65" t="s">
        <v>21</v>
      </c>
      <c r="M254" s="85">
        <v>2</v>
      </c>
      <c r="N254" s="15">
        <f t="shared" si="94"/>
        <v>0</v>
      </c>
      <c r="O254" s="78">
        <f t="shared" si="95"/>
        <v>0.8</v>
      </c>
      <c r="P254" s="78">
        <f t="shared" si="96"/>
        <v>0</v>
      </c>
      <c r="Q254" s="153">
        <f t="shared" si="97"/>
        <v>0</v>
      </c>
      <c r="R254" s="113"/>
    </row>
    <row r="255" spans="2:18" s="3" customFormat="1" ht="39.950000000000003" customHeight="1">
      <c r="B255" s="279"/>
      <c r="C255" s="241"/>
      <c r="D255" s="20"/>
      <c r="E255" s="21"/>
      <c r="F255" s="31"/>
      <c r="G255" s="14" t="s">
        <v>13</v>
      </c>
      <c r="H255" s="15">
        <v>0.4</v>
      </c>
      <c r="I255" s="16" t="s">
        <v>2984</v>
      </c>
      <c r="J255" s="11" t="s">
        <v>3044</v>
      </c>
      <c r="K255" s="27" t="s">
        <v>2793</v>
      </c>
      <c r="L255" s="64" t="s">
        <v>2991</v>
      </c>
      <c r="M255" s="85">
        <f t="shared" ref="M255:M256" si="100">M254</f>
        <v>2</v>
      </c>
      <c r="N255" s="15">
        <f t="shared" si="94"/>
        <v>0.99</v>
      </c>
      <c r="O255" s="78">
        <f t="shared" si="95"/>
        <v>0</v>
      </c>
      <c r="P255" s="78">
        <f t="shared" si="96"/>
        <v>0.79200000000000004</v>
      </c>
      <c r="Q255" s="153">
        <f t="shared" si="97"/>
        <v>8.0000000000000071E-3</v>
      </c>
      <c r="R255" s="113"/>
    </row>
    <row r="256" spans="2:18" s="3" customFormat="1" ht="27.95" customHeight="1">
      <c r="B256" s="279"/>
      <c r="C256" s="241"/>
      <c r="D256" s="22"/>
      <c r="E256" s="23"/>
      <c r="F256" s="24"/>
      <c r="G256" s="14" t="s">
        <v>14</v>
      </c>
      <c r="H256" s="15">
        <v>0.2</v>
      </c>
      <c r="I256" s="16" t="s">
        <v>15</v>
      </c>
      <c r="J256" s="12" t="s">
        <v>210</v>
      </c>
      <c r="K256" s="16" t="s">
        <v>2985</v>
      </c>
      <c r="L256" s="65" t="s">
        <v>21</v>
      </c>
      <c r="M256" s="85">
        <f t="shared" si="100"/>
        <v>2</v>
      </c>
      <c r="N256" s="15">
        <f t="shared" si="94"/>
        <v>0</v>
      </c>
      <c r="O256" s="78">
        <f t="shared" si="95"/>
        <v>0.4</v>
      </c>
      <c r="P256" s="78">
        <f t="shared" si="96"/>
        <v>0</v>
      </c>
      <c r="Q256" s="153">
        <f t="shared" si="97"/>
        <v>0</v>
      </c>
      <c r="R256" s="113"/>
    </row>
    <row r="257" spans="2:18" s="3" customFormat="1" ht="27.95" customHeight="1">
      <c r="B257" s="279"/>
      <c r="C257" s="241"/>
      <c r="D257" s="17" t="s">
        <v>3020</v>
      </c>
      <c r="E257" s="18" t="s">
        <v>6</v>
      </c>
      <c r="F257" s="19" t="s">
        <v>1297</v>
      </c>
      <c r="G257" s="14" t="s">
        <v>12</v>
      </c>
      <c r="H257" s="15">
        <v>0.8</v>
      </c>
      <c r="I257" s="16" t="s">
        <v>19</v>
      </c>
      <c r="J257" s="12" t="s">
        <v>210</v>
      </c>
      <c r="K257" s="16" t="s">
        <v>2791</v>
      </c>
      <c r="L257" s="65" t="s">
        <v>2928</v>
      </c>
      <c r="M257" s="85">
        <v>0.2</v>
      </c>
      <c r="N257" s="15">
        <f t="shared" si="94"/>
        <v>0</v>
      </c>
      <c r="O257" s="78">
        <f t="shared" si="95"/>
        <v>0.16000000000000003</v>
      </c>
      <c r="P257" s="78">
        <f t="shared" si="96"/>
        <v>0</v>
      </c>
      <c r="Q257" s="153">
        <f t="shared" si="97"/>
        <v>0</v>
      </c>
      <c r="R257" s="113"/>
    </row>
    <row r="258" spans="2:18" s="3" customFormat="1" ht="39.950000000000003" customHeight="1">
      <c r="B258" s="279"/>
      <c r="C258" s="241"/>
      <c r="D258" s="20"/>
      <c r="E258" s="21"/>
      <c r="F258" s="31"/>
      <c r="G258" s="14" t="s">
        <v>13</v>
      </c>
      <c r="H258" s="15">
        <v>0.1</v>
      </c>
      <c r="I258" s="16" t="s">
        <v>2782</v>
      </c>
      <c r="J258" s="11" t="s">
        <v>3044</v>
      </c>
      <c r="K258" s="27" t="s">
        <v>2793</v>
      </c>
      <c r="L258" s="64" t="s">
        <v>2991</v>
      </c>
      <c r="M258" s="85">
        <f t="shared" ref="M258:M259" si="101">M257</f>
        <v>0.2</v>
      </c>
      <c r="N258" s="15">
        <f t="shared" si="94"/>
        <v>0.99</v>
      </c>
      <c r="O258" s="78">
        <f t="shared" si="95"/>
        <v>0</v>
      </c>
      <c r="P258" s="78">
        <f t="shared" si="96"/>
        <v>1.9800000000000005E-2</v>
      </c>
      <c r="Q258" s="153">
        <f t="shared" si="97"/>
        <v>2.0000000000000023E-4</v>
      </c>
      <c r="R258" s="113"/>
    </row>
    <row r="259" spans="2:18" s="3" customFormat="1" ht="27.95" customHeight="1">
      <c r="B259" s="279"/>
      <c r="C259" s="241"/>
      <c r="D259" s="22"/>
      <c r="E259" s="23"/>
      <c r="F259" s="24"/>
      <c r="G259" s="14" t="s">
        <v>14</v>
      </c>
      <c r="H259" s="15">
        <v>0.1</v>
      </c>
      <c r="I259" s="16" t="s">
        <v>19</v>
      </c>
      <c r="J259" s="12" t="s">
        <v>210</v>
      </c>
      <c r="K259" s="16" t="s">
        <v>2986</v>
      </c>
      <c r="L259" s="65" t="s">
        <v>21</v>
      </c>
      <c r="M259" s="85">
        <f t="shared" si="101"/>
        <v>0.2</v>
      </c>
      <c r="N259" s="15">
        <f t="shared" si="94"/>
        <v>0</v>
      </c>
      <c r="O259" s="78">
        <f t="shared" si="95"/>
        <v>2.0000000000000004E-2</v>
      </c>
      <c r="P259" s="78">
        <f t="shared" si="96"/>
        <v>0</v>
      </c>
      <c r="Q259" s="153">
        <f t="shared" si="97"/>
        <v>0</v>
      </c>
      <c r="R259" s="113"/>
    </row>
    <row r="260" spans="2:18" s="3" customFormat="1" ht="39.950000000000003" customHeight="1">
      <c r="B260" s="279"/>
      <c r="C260" s="241"/>
      <c r="D260" s="21" t="s">
        <v>3021</v>
      </c>
      <c r="E260" s="18" t="s">
        <v>1240</v>
      </c>
      <c r="F260" s="19" t="s">
        <v>1295</v>
      </c>
      <c r="G260" s="168" t="s">
        <v>1326</v>
      </c>
      <c r="H260" s="164">
        <v>0.3</v>
      </c>
      <c r="I260" s="165" t="s">
        <v>25</v>
      </c>
      <c r="J260" s="11" t="s">
        <v>3045</v>
      </c>
      <c r="K260" s="27" t="s">
        <v>2793</v>
      </c>
      <c r="L260" s="64" t="s">
        <v>2991</v>
      </c>
      <c r="M260" s="85">
        <v>15</v>
      </c>
      <c r="N260" s="15">
        <f>IF(K260="Detected", 0.6,0)</f>
        <v>0.6</v>
      </c>
      <c r="O260" s="78">
        <f t="shared" si="95"/>
        <v>0</v>
      </c>
      <c r="P260" s="78">
        <f t="shared" si="96"/>
        <v>2.6999999999999997</v>
      </c>
      <c r="Q260" s="153">
        <f t="shared" si="97"/>
        <v>1.8</v>
      </c>
      <c r="R260" s="113"/>
    </row>
    <row r="261" spans="2:18" s="3" customFormat="1" ht="39.950000000000003" customHeight="1">
      <c r="B261" s="279"/>
      <c r="C261" s="241"/>
      <c r="D261" s="21"/>
      <c r="E261" s="21"/>
      <c r="F261" s="21"/>
      <c r="G261" s="168" t="s">
        <v>1327</v>
      </c>
      <c r="H261" s="164">
        <v>0.3</v>
      </c>
      <c r="I261" s="161" t="s">
        <v>25</v>
      </c>
      <c r="J261" s="11" t="s">
        <v>3046</v>
      </c>
      <c r="K261" s="161" t="s">
        <v>28</v>
      </c>
      <c r="L261" s="64" t="s">
        <v>2993</v>
      </c>
      <c r="M261" s="85">
        <f>M260</f>
        <v>15</v>
      </c>
      <c r="N261" s="15">
        <f>IF(K261="Detected", 0.6,0)</f>
        <v>0.6</v>
      </c>
      <c r="O261" s="78">
        <f t="shared" si="95"/>
        <v>0</v>
      </c>
      <c r="P261" s="78">
        <f t="shared" si="96"/>
        <v>2.6999999999999997</v>
      </c>
      <c r="Q261" s="153">
        <f t="shared" si="97"/>
        <v>1.8</v>
      </c>
      <c r="R261" s="113"/>
    </row>
    <row r="262" spans="2:18" s="3" customFormat="1" ht="27.95" customHeight="1">
      <c r="B262" s="279"/>
      <c r="C262" s="241"/>
      <c r="D262" s="21"/>
      <c r="E262" s="21"/>
      <c r="F262" s="21"/>
      <c r="G262" s="168" t="s">
        <v>1328</v>
      </c>
      <c r="H262" s="164">
        <v>0.3</v>
      </c>
      <c r="I262" s="165" t="s">
        <v>25</v>
      </c>
      <c r="J262" s="11" t="s">
        <v>3047</v>
      </c>
      <c r="K262" s="161" t="s">
        <v>28</v>
      </c>
      <c r="L262" s="64" t="s">
        <v>2998</v>
      </c>
      <c r="M262" s="85">
        <f>M261</f>
        <v>15</v>
      </c>
      <c r="N262" s="15">
        <f>IF(K262="Detected", 0.6,0)</f>
        <v>0.6</v>
      </c>
      <c r="O262" s="78">
        <f t="shared" si="95"/>
        <v>0</v>
      </c>
      <c r="P262" s="78">
        <f t="shared" si="96"/>
        <v>2.6999999999999997</v>
      </c>
      <c r="Q262" s="153">
        <f t="shared" si="97"/>
        <v>1.8</v>
      </c>
      <c r="R262" s="113"/>
    </row>
    <row r="263" spans="2:18" s="3" customFormat="1" ht="39.950000000000003" customHeight="1">
      <c r="B263" s="279"/>
      <c r="C263" s="241"/>
      <c r="D263" s="22"/>
      <c r="E263" s="23"/>
      <c r="F263" s="23"/>
      <c r="G263" s="168" t="s">
        <v>1329</v>
      </c>
      <c r="H263" s="164">
        <v>0.1</v>
      </c>
      <c r="I263" s="165" t="s">
        <v>25</v>
      </c>
      <c r="J263" s="162" t="s">
        <v>3048</v>
      </c>
      <c r="K263" s="165" t="s">
        <v>28</v>
      </c>
      <c r="L263" s="64" t="s">
        <v>2994</v>
      </c>
      <c r="M263" s="93">
        <f>M262</f>
        <v>15</v>
      </c>
      <c r="N263" s="15">
        <f>IF(K263="Detected", 0.6,0)</f>
        <v>0.6</v>
      </c>
      <c r="O263" s="78">
        <f t="shared" si="95"/>
        <v>0</v>
      </c>
      <c r="P263" s="78">
        <f t="shared" si="96"/>
        <v>0.89999999999999991</v>
      </c>
      <c r="Q263" s="153">
        <f t="shared" si="97"/>
        <v>0.60000000000000009</v>
      </c>
      <c r="R263" s="113"/>
    </row>
    <row r="264" spans="2:18" s="3" customFormat="1" ht="27.95" customHeight="1">
      <c r="B264" s="279"/>
      <c r="C264" s="241"/>
      <c r="D264" s="17" t="s">
        <v>3022</v>
      </c>
      <c r="E264" s="18" t="s">
        <v>6</v>
      </c>
      <c r="F264" s="19" t="s">
        <v>2981</v>
      </c>
      <c r="G264" s="14" t="s">
        <v>12</v>
      </c>
      <c r="H264" s="15">
        <v>0.8</v>
      </c>
      <c r="I264" s="16" t="s">
        <v>25</v>
      </c>
      <c r="J264" s="12" t="s">
        <v>3049</v>
      </c>
      <c r="K264" s="16" t="s">
        <v>28</v>
      </c>
      <c r="L264" s="64" t="s">
        <v>2998</v>
      </c>
      <c r="M264" s="85">
        <v>0.2</v>
      </c>
      <c r="N264" s="15">
        <f t="shared" ref="N264:N279" si="102">IF(K264="Detected", 0.99,0)</f>
        <v>0.99</v>
      </c>
      <c r="O264" s="78">
        <f t="shared" ref="O264:O279" si="103">IF(I264="Safe", M264*H264,0)</f>
        <v>0</v>
      </c>
      <c r="P264" s="78">
        <f t="shared" ref="P264:P279" si="104">IF(I264="Dangerous",M264*H264*N264,0)</f>
        <v>0.15840000000000004</v>
      </c>
      <c r="Q264" s="153">
        <f t="shared" ref="Q264:Q279" si="105">IF(P264=0,0,M264*H264*(1-N264))</f>
        <v>1.6000000000000018E-3</v>
      </c>
      <c r="R264" s="113"/>
    </row>
    <row r="265" spans="2:18" s="3" customFormat="1" ht="39.950000000000003" customHeight="1">
      <c r="B265" s="279"/>
      <c r="C265" s="241"/>
      <c r="D265" s="20"/>
      <c r="E265" s="21"/>
      <c r="F265" s="31"/>
      <c r="G265" s="14" t="s">
        <v>13</v>
      </c>
      <c r="H265" s="15">
        <v>0.1</v>
      </c>
      <c r="I265" s="16" t="s">
        <v>2782</v>
      </c>
      <c r="J265" s="11" t="s">
        <v>3050</v>
      </c>
      <c r="K265" s="27" t="s">
        <v>2793</v>
      </c>
      <c r="L265" s="64" t="s">
        <v>2991</v>
      </c>
      <c r="M265" s="85">
        <f t="shared" ref="M265:M266" si="106">M264</f>
        <v>0.2</v>
      </c>
      <c r="N265" s="15">
        <f t="shared" si="102"/>
        <v>0.99</v>
      </c>
      <c r="O265" s="78">
        <f t="shared" si="103"/>
        <v>0</v>
      </c>
      <c r="P265" s="78">
        <f t="shared" si="104"/>
        <v>1.9800000000000005E-2</v>
      </c>
      <c r="Q265" s="153">
        <f t="shared" si="105"/>
        <v>2.0000000000000023E-4</v>
      </c>
      <c r="R265" s="113"/>
    </row>
    <row r="266" spans="2:18" s="3" customFormat="1" ht="27.95" customHeight="1">
      <c r="B266" s="279"/>
      <c r="C266" s="241"/>
      <c r="D266" s="22"/>
      <c r="E266" s="23"/>
      <c r="F266" s="24"/>
      <c r="G266" s="14" t="s">
        <v>14</v>
      </c>
      <c r="H266" s="15">
        <v>0.1</v>
      </c>
      <c r="I266" s="16" t="s">
        <v>15</v>
      </c>
      <c r="J266" s="12" t="s">
        <v>210</v>
      </c>
      <c r="K266" s="16" t="s">
        <v>2791</v>
      </c>
      <c r="L266" s="65" t="s">
        <v>21</v>
      </c>
      <c r="M266" s="85">
        <f t="shared" si="106"/>
        <v>0.2</v>
      </c>
      <c r="N266" s="15">
        <f t="shared" si="102"/>
        <v>0</v>
      </c>
      <c r="O266" s="78">
        <f t="shared" si="103"/>
        <v>2.0000000000000004E-2</v>
      </c>
      <c r="P266" s="78">
        <f t="shared" si="104"/>
        <v>0</v>
      </c>
      <c r="Q266" s="153">
        <f t="shared" si="105"/>
        <v>0</v>
      </c>
      <c r="R266" s="113"/>
    </row>
    <row r="267" spans="2:18" s="3" customFormat="1" ht="27.95" customHeight="1">
      <c r="B267" s="279"/>
      <c r="C267" s="241"/>
      <c r="D267" s="21" t="s">
        <v>3051</v>
      </c>
      <c r="E267" s="21" t="s">
        <v>2975</v>
      </c>
      <c r="F267" s="21" t="s">
        <v>2976</v>
      </c>
      <c r="G267" s="25" t="s">
        <v>12</v>
      </c>
      <c r="H267" s="26">
        <v>0.8</v>
      </c>
      <c r="I267" s="27" t="s">
        <v>25</v>
      </c>
      <c r="J267" s="11" t="s">
        <v>3056</v>
      </c>
      <c r="K267" s="27" t="s">
        <v>2793</v>
      </c>
      <c r="L267" s="64" t="s">
        <v>2991</v>
      </c>
      <c r="M267" s="87">
        <v>0.2</v>
      </c>
      <c r="N267" s="26">
        <f t="shared" si="102"/>
        <v>0.99</v>
      </c>
      <c r="O267" s="88">
        <f t="shared" si="103"/>
        <v>0</v>
      </c>
      <c r="P267" s="88">
        <f t="shared" si="104"/>
        <v>0.15840000000000004</v>
      </c>
      <c r="Q267" s="152">
        <f t="shared" si="105"/>
        <v>1.6000000000000018E-3</v>
      </c>
      <c r="R267" s="113"/>
    </row>
    <row r="268" spans="2:18" s="3" customFormat="1" ht="27.95" customHeight="1">
      <c r="B268" s="279"/>
      <c r="C268" s="241"/>
      <c r="D268" s="21"/>
      <c r="E268" s="21"/>
      <c r="F268" s="21"/>
      <c r="G268" s="14" t="s">
        <v>13</v>
      </c>
      <c r="H268" s="15">
        <v>0.1</v>
      </c>
      <c r="I268" s="16" t="s">
        <v>2982</v>
      </c>
      <c r="J268" s="12" t="s">
        <v>210</v>
      </c>
      <c r="K268" s="16" t="s">
        <v>18</v>
      </c>
      <c r="L268" s="13" t="s">
        <v>2987</v>
      </c>
      <c r="M268" s="85">
        <f t="shared" ref="M268:M269" si="107">M267</f>
        <v>0.2</v>
      </c>
      <c r="N268" s="15">
        <f t="shared" si="102"/>
        <v>0</v>
      </c>
      <c r="O268" s="78">
        <f t="shared" si="103"/>
        <v>2.0000000000000004E-2</v>
      </c>
      <c r="P268" s="78">
        <f t="shared" si="104"/>
        <v>0</v>
      </c>
      <c r="Q268" s="153">
        <f t="shared" si="105"/>
        <v>0</v>
      </c>
      <c r="R268" s="113"/>
    </row>
    <row r="269" spans="2:18" s="3" customFormat="1" ht="27.95" customHeight="1">
      <c r="B269" s="279"/>
      <c r="C269" s="241"/>
      <c r="D269" s="21"/>
      <c r="E269" s="21"/>
      <c r="F269" s="21"/>
      <c r="G269" s="14" t="s">
        <v>14</v>
      </c>
      <c r="H269" s="15">
        <v>0.1</v>
      </c>
      <c r="I269" s="16" t="s">
        <v>2983</v>
      </c>
      <c r="J269" s="12" t="s">
        <v>210</v>
      </c>
      <c r="K269" s="16" t="s">
        <v>2791</v>
      </c>
      <c r="L269" s="65" t="s">
        <v>21</v>
      </c>
      <c r="M269" s="85">
        <f t="shared" si="107"/>
        <v>0.2</v>
      </c>
      <c r="N269" s="15">
        <f t="shared" si="102"/>
        <v>0</v>
      </c>
      <c r="O269" s="78">
        <f t="shared" si="103"/>
        <v>2.0000000000000004E-2</v>
      </c>
      <c r="P269" s="78">
        <f t="shared" si="104"/>
        <v>0</v>
      </c>
      <c r="Q269" s="153">
        <f t="shared" si="105"/>
        <v>0</v>
      </c>
      <c r="R269" s="113"/>
    </row>
    <row r="270" spans="2:18" s="3" customFormat="1" ht="27.95" customHeight="1">
      <c r="B270" s="279"/>
      <c r="C270" s="241"/>
      <c r="D270" s="17" t="s">
        <v>3052</v>
      </c>
      <c r="E270" s="18" t="s">
        <v>22</v>
      </c>
      <c r="F270" s="19" t="s">
        <v>265</v>
      </c>
      <c r="G270" s="14" t="s">
        <v>12</v>
      </c>
      <c r="H270" s="15">
        <v>0.4</v>
      </c>
      <c r="I270" s="16" t="s">
        <v>19</v>
      </c>
      <c r="J270" s="12" t="s">
        <v>210</v>
      </c>
      <c r="K270" s="16" t="s">
        <v>18</v>
      </c>
      <c r="L270" s="65" t="s">
        <v>21</v>
      </c>
      <c r="M270" s="85">
        <v>2</v>
      </c>
      <c r="N270" s="15">
        <f t="shared" si="102"/>
        <v>0</v>
      </c>
      <c r="O270" s="78">
        <f t="shared" si="103"/>
        <v>0.8</v>
      </c>
      <c r="P270" s="78">
        <f t="shared" si="104"/>
        <v>0</v>
      </c>
      <c r="Q270" s="153">
        <f t="shared" si="105"/>
        <v>0</v>
      </c>
      <c r="R270" s="113"/>
    </row>
    <row r="271" spans="2:18" s="3" customFormat="1" ht="39.950000000000003" customHeight="1">
      <c r="B271" s="279"/>
      <c r="C271" s="241"/>
      <c r="D271" s="20"/>
      <c r="E271" s="21"/>
      <c r="F271" s="31"/>
      <c r="G271" s="14" t="s">
        <v>13</v>
      </c>
      <c r="H271" s="15">
        <v>0.4</v>
      </c>
      <c r="I271" s="16" t="s">
        <v>2984</v>
      </c>
      <c r="J271" s="11" t="s">
        <v>3057</v>
      </c>
      <c r="K271" s="27" t="s">
        <v>2793</v>
      </c>
      <c r="L271" s="64" t="s">
        <v>2991</v>
      </c>
      <c r="M271" s="85">
        <f t="shared" ref="M271:M272" si="108">M270</f>
        <v>2</v>
      </c>
      <c r="N271" s="15">
        <f t="shared" si="102"/>
        <v>0.99</v>
      </c>
      <c r="O271" s="78">
        <f t="shared" si="103"/>
        <v>0</v>
      </c>
      <c r="P271" s="78">
        <f t="shared" si="104"/>
        <v>0.79200000000000004</v>
      </c>
      <c r="Q271" s="153">
        <f t="shared" si="105"/>
        <v>8.0000000000000071E-3</v>
      </c>
      <c r="R271" s="113"/>
    </row>
    <row r="272" spans="2:18" s="3" customFormat="1" ht="27.95" customHeight="1">
      <c r="B272" s="279"/>
      <c r="C272" s="241"/>
      <c r="D272" s="22"/>
      <c r="E272" s="23"/>
      <c r="F272" s="24"/>
      <c r="G272" s="14" t="s">
        <v>14</v>
      </c>
      <c r="H272" s="15">
        <v>0.2</v>
      </c>
      <c r="I272" s="16" t="s">
        <v>15</v>
      </c>
      <c r="J272" s="12" t="s">
        <v>210</v>
      </c>
      <c r="K272" s="16" t="s">
        <v>2985</v>
      </c>
      <c r="L272" s="65" t="s">
        <v>21</v>
      </c>
      <c r="M272" s="85">
        <f t="shared" si="108"/>
        <v>2</v>
      </c>
      <c r="N272" s="15">
        <f t="shared" si="102"/>
        <v>0</v>
      </c>
      <c r="O272" s="78">
        <f t="shared" si="103"/>
        <v>0.4</v>
      </c>
      <c r="P272" s="78">
        <f t="shared" si="104"/>
        <v>0</v>
      </c>
      <c r="Q272" s="153">
        <f t="shared" si="105"/>
        <v>0</v>
      </c>
      <c r="R272" s="113"/>
    </row>
    <row r="273" spans="2:18" s="3" customFormat="1" ht="27.95" customHeight="1">
      <c r="B273" s="279"/>
      <c r="C273" s="241"/>
      <c r="D273" s="17" t="s">
        <v>3053</v>
      </c>
      <c r="E273" s="18" t="s">
        <v>6</v>
      </c>
      <c r="F273" s="19" t="s">
        <v>1297</v>
      </c>
      <c r="G273" s="14" t="s">
        <v>12</v>
      </c>
      <c r="H273" s="15">
        <v>0.8</v>
      </c>
      <c r="I273" s="16" t="s">
        <v>19</v>
      </c>
      <c r="J273" s="12" t="s">
        <v>210</v>
      </c>
      <c r="K273" s="16" t="s">
        <v>2791</v>
      </c>
      <c r="L273" s="65" t="s">
        <v>2928</v>
      </c>
      <c r="M273" s="85">
        <v>0.2</v>
      </c>
      <c r="N273" s="15">
        <f t="shared" si="102"/>
        <v>0</v>
      </c>
      <c r="O273" s="78">
        <f t="shared" si="103"/>
        <v>0.16000000000000003</v>
      </c>
      <c r="P273" s="78">
        <f t="shared" si="104"/>
        <v>0</v>
      </c>
      <c r="Q273" s="153">
        <f t="shared" si="105"/>
        <v>0</v>
      </c>
      <c r="R273" s="113"/>
    </row>
    <row r="274" spans="2:18" s="3" customFormat="1" ht="39.950000000000003" customHeight="1">
      <c r="B274" s="279"/>
      <c r="C274" s="241"/>
      <c r="D274" s="20"/>
      <c r="E274" s="21"/>
      <c r="F274" s="31"/>
      <c r="G274" s="14" t="s">
        <v>13</v>
      </c>
      <c r="H274" s="15">
        <v>0.1</v>
      </c>
      <c r="I274" s="16" t="s">
        <v>2782</v>
      </c>
      <c r="J274" s="11" t="s">
        <v>3058</v>
      </c>
      <c r="K274" s="27" t="s">
        <v>2793</v>
      </c>
      <c r="L274" s="64" t="s">
        <v>2991</v>
      </c>
      <c r="M274" s="85">
        <f t="shared" ref="M274:M275" si="109">M273</f>
        <v>0.2</v>
      </c>
      <c r="N274" s="15">
        <f t="shared" si="102"/>
        <v>0.99</v>
      </c>
      <c r="O274" s="78">
        <f t="shared" si="103"/>
        <v>0</v>
      </c>
      <c r="P274" s="78">
        <f t="shared" si="104"/>
        <v>1.9800000000000005E-2</v>
      </c>
      <c r="Q274" s="153">
        <f t="shared" si="105"/>
        <v>2.0000000000000023E-4</v>
      </c>
      <c r="R274" s="113"/>
    </row>
    <row r="275" spans="2:18" s="3" customFormat="1" ht="27.95" customHeight="1">
      <c r="B275" s="279"/>
      <c r="C275" s="241"/>
      <c r="D275" s="22"/>
      <c r="E275" s="23"/>
      <c r="F275" s="24"/>
      <c r="G275" s="14" t="s">
        <v>14</v>
      </c>
      <c r="H275" s="15">
        <v>0.1</v>
      </c>
      <c r="I275" s="16" t="s">
        <v>19</v>
      </c>
      <c r="J275" s="12" t="s">
        <v>210</v>
      </c>
      <c r="K275" s="16" t="s">
        <v>2986</v>
      </c>
      <c r="L275" s="65" t="s">
        <v>21</v>
      </c>
      <c r="M275" s="85">
        <f t="shared" si="109"/>
        <v>0.2</v>
      </c>
      <c r="N275" s="15">
        <f t="shared" si="102"/>
        <v>0</v>
      </c>
      <c r="O275" s="78">
        <f t="shared" si="103"/>
        <v>2.0000000000000004E-2</v>
      </c>
      <c r="P275" s="78">
        <f t="shared" si="104"/>
        <v>0</v>
      </c>
      <c r="Q275" s="153">
        <f t="shared" si="105"/>
        <v>0</v>
      </c>
      <c r="R275" s="113"/>
    </row>
    <row r="276" spans="2:18" s="3" customFormat="1" ht="39.950000000000003" customHeight="1">
      <c r="B276" s="279"/>
      <c r="C276" s="241"/>
      <c r="D276" s="21" t="s">
        <v>3054</v>
      </c>
      <c r="E276" s="18" t="s">
        <v>1240</v>
      </c>
      <c r="F276" s="19" t="s">
        <v>1295</v>
      </c>
      <c r="G276" s="168" t="s">
        <v>1326</v>
      </c>
      <c r="H276" s="164">
        <v>0.3</v>
      </c>
      <c r="I276" s="165" t="s">
        <v>25</v>
      </c>
      <c r="J276" s="11" t="s">
        <v>3057</v>
      </c>
      <c r="K276" s="27" t="s">
        <v>2793</v>
      </c>
      <c r="L276" s="64" t="s">
        <v>2991</v>
      </c>
      <c r="M276" s="85">
        <v>15</v>
      </c>
      <c r="N276" s="15">
        <f>IF(K276="Detected", 0.6,0)</f>
        <v>0.6</v>
      </c>
      <c r="O276" s="78">
        <f t="shared" si="103"/>
        <v>0</v>
      </c>
      <c r="P276" s="78">
        <f t="shared" si="104"/>
        <v>2.6999999999999997</v>
      </c>
      <c r="Q276" s="153">
        <f t="shared" si="105"/>
        <v>1.8</v>
      </c>
      <c r="R276" s="113"/>
    </row>
    <row r="277" spans="2:18" s="3" customFormat="1" ht="39.950000000000003" customHeight="1">
      <c r="B277" s="279"/>
      <c r="C277" s="241"/>
      <c r="D277" s="21"/>
      <c r="E277" s="21"/>
      <c r="F277" s="21"/>
      <c r="G277" s="168" t="s">
        <v>1327</v>
      </c>
      <c r="H277" s="164">
        <v>0.3</v>
      </c>
      <c r="I277" s="161" t="s">
        <v>25</v>
      </c>
      <c r="J277" s="11" t="s">
        <v>3058</v>
      </c>
      <c r="K277" s="161" t="s">
        <v>28</v>
      </c>
      <c r="L277" s="64" t="s">
        <v>2993</v>
      </c>
      <c r="M277" s="85">
        <f>M276</f>
        <v>15</v>
      </c>
      <c r="N277" s="15">
        <f>IF(K277="Detected", 0.6,0)</f>
        <v>0.6</v>
      </c>
      <c r="O277" s="78">
        <f t="shared" si="103"/>
        <v>0</v>
      </c>
      <c r="P277" s="78">
        <f t="shared" si="104"/>
        <v>2.6999999999999997</v>
      </c>
      <c r="Q277" s="153">
        <f t="shared" si="105"/>
        <v>1.8</v>
      </c>
      <c r="R277" s="113"/>
    </row>
    <row r="278" spans="2:18" s="3" customFormat="1" ht="27.95" customHeight="1">
      <c r="B278" s="279"/>
      <c r="C278" s="241"/>
      <c r="D278" s="21"/>
      <c r="E278" s="21"/>
      <c r="F278" s="21"/>
      <c r="G278" s="168" t="s">
        <v>1328</v>
      </c>
      <c r="H278" s="164">
        <v>0.3</v>
      </c>
      <c r="I278" s="165" t="s">
        <v>25</v>
      </c>
      <c r="J278" s="11" t="s">
        <v>3059</v>
      </c>
      <c r="K278" s="161" t="s">
        <v>28</v>
      </c>
      <c r="L278" s="64" t="s">
        <v>2998</v>
      </c>
      <c r="M278" s="85">
        <f>M277</f>
        <v>15</v>
      </c>
      <c r="N278" s="15">
        <f>IF(K278="Detected", 0.6,0)</f>
        <v>0.6</v>
      </c>
      <c r="O278" s="78">
        <f t="shared" si="103"/>
        <v>0</v>
      </c>
      <c r="P278" s="78">
        <f t="shared" si="104"/>
        <v>2.6999999999999997</v>
      </c>
      <c r="Q278" s="153">
        <f t="shared" si="105"/>
        <v>1.8</v>
      </c>
      <c r="R278" s="113"/>
    </row>
    <row r="279" spans="2:18" s="3" customFormat="1" ht="39.950000000000003" customHeight="1">
      <c r="B279" s="279"/>
      <c r="C279" s="241"/>
      <c r="D279" s="22"/>
      <c r="E279" s="23"/>
      <c r="F279" s="23"/>
      <c r="G279" s="168" t="s">
        <v>1329</v>
      </c>
      <c r="H279" s="164">
        <v>0.1</v>
      </c>
      <c r="I279" s="165" t="s">
        <v>25</v>
      </c>
      <c r="J279" s="162" t="s">
        <v>3060</v>
      </c>
      <c r="K279" s="165" t="s">
        <v>28</v>
      </c>
      <c r="L279" s="64" t="s">
        <v>2994</v>
      </c>
      <c r="M279" s="93">
        <f>M278</f>
        <v>15</v>
      </c>
      <c r="N279" s="15">
        <f>IF(K279="Detected", 0.6,0)</f>
        <v>0.6</v>
      </c>
      <c r="O279" s="78">
        <f t="shared" si="103"/>
        <v>0</v>
      </c>
      <c r="P279" s="78">
        <f t="shared" si="104"/>
        <v>0.89999999999999991</v>
      </c>
      <c r="Q279" s="153">
        <f t="shared" si="105"/>
        <v>0.60000000000000009</v>
      </c>
      <c r="R279" s="113"/>
    </row>
    <row r="280" spans="2:18" s="3" customFormat="1" ht="27.95" customHeight="1">
      <c r="B280" s="279"/>
      <c r="C280" s="241"/>
      <c r="D280" s="17" t="s">
        <v>3055</v>
      </c>
      <c r="E280" s="18" t="s">
        <v>6</v>
      </c>
      <c r="F280" s="19" t="s">
        <v>2981</v>
      </c>
      <c r="G280" s="14" t="s">
        <v>12</v>
      </c>
      <c r="H280" s="15">
        <v>0.8</v>
      </c>
      <c r="I280" s="16" t="s">
        <v>25</v>
      </c>
      <c r="J280" s="12" t="s">
        <v>3061</v>
      </c>
      <c r="K280" s="16" t="s">
        <v>28</v>
      </c>
      <c r="L280" s="64" t="s">
        <v>2998</v>
      </c>
      <c r="M280" s="85">
        <v>0.2</v>
      </c>
      <c r="N280" s="15">
        <f t="shared" ref="N280:N295" si="110">IF(K280="Detected", 0.99,0)</f>
        <v>0.99</v>
      </c>
      <c r="O280" s="78">
        <f t="shared" ref="O280:O295" si="111">IF(I280="Safe", M280*H280,0)</f>
        <v>0</v>
      </c>
      <c r="P280" s="78">
        <f t="shared" ref="P280:P295" si="112">IF(I280="Dangerous",M280*H280*N280,0)</f>
        <v>0.15840000000000004</v>
      </c>
      <c r="Q280" s="153">
        <f t="shared" ref="Q280:Q295" si="113">IF(P280=0,0,M280*H280*(1-N280))</f>
        <v>1.6000000000000018E-3</v>
      </c>
      <c r="R280" s="113"/>
    </row>
    <row r="281" spans="2:18" s="3" customFormat="1" ht="39.950000000000003" customHeight="1">
      <c r="B281" s="279"/>
      <c r="C281" s="241"/>
      <c r="D281" s="20"/>
      <c r="E281" s="21"/>
      <c r="F281" s="31"/>
      <c r="G281" s="14" t="s">
        <v>13</v>
      </c>
      <c r="H281" s="15">
        <v>0.1</v>
      </c>
      <c r="I281" s="16" t="s">
        <v>2782</v>
      </c>
      <c r="J281" s="11" t="s">
        <v>3057</v>
      </c>
      <c r="K281" s="27" t="s">
        <v>2793</v>
      </c>
      <c r="L281" s="64" t="s">
        <v>2991</v>
      </c>
      <c r="M281" s="85">
        <f t="shared" ref="M281:M282" si="114">M280</f>
        <v>0.2</v>
      </c>
      <c r="N281" s="15">
        <f t="shared" si="110"/>
        <v>0.99</v>
      </c>
      <c r="O281" s="78">
        <f t="shared" si="111"/>
        <v>0</v>
      </c>
      <c r="P281" s="78">
        <f t="shared" si="112"/>
        <v>1.9800000000000005E-2</v>
      </c>
      <c r="Q281" s="153">
        <f t="shared" si="113"/>
        <v>2.0000000000000023E-4</v>
      </c>
      <c r="R281" s="113"/>
    </row>
    <row r="282" spans="2:18" s="3" customFormat="1" ht="27.95" customHeight="1">
      <c r="B282" s="279"/>
      <c r="C282" s="241"/>
      <c r="D282" s="22"/>
      <c r="E282" s="23"/>
      <c r="F282" s="24"/>
      <c r="G282" s="14" t="s">
        <v>14</v>
      </c>
      <c r="H282" s="15">
        <v>0.1</v>
      </c>
      <c r="I282" s="16" t="s">
        <v>15</v>
      </c>
      <c r="J282" s="12" t="s">
        <v>210</v>
      </c>
      <c r="K282" s="16" t="s">
        <v>2791</v>
      </c>
      <c r="L282" s="65" t="s">
        <v>21</v>
      </c>
      <c r="M282" s="85">
        <f t="shared" si="114"/>
        <v>0.2</v>
      </c>
      <c r="N282" s="15">
        <f t="shared" si="110"/>
        <v>0</v>
      </c>
      <c r="O282" s="78">
        <f t="shared" si="111"/>
        <v>2.0000000000000004E-2</v>
      </c>
      <c r="P282" s="78">
        <f t="shared" si="112"/>
        <v>0</v>
      </c>
      <c r="Q282" s="153">
        <f t="shared" si="113"/>
        <v>0</v>
      </c>
      <c r="R282" s="113"/>
    </row>
    <row r="283" spans="2:18" s="3" customFormat="1" ht="27.95" customHeight="1">
      <c r="B283" s="279"/>
      <c r="C283" s="241"/>
      <c r="D283" s="21" t="s">
        <v>3062</v>
      </c>
      <c r="E283" s="21" t="s">
        <v>2975</v>
      </c>
      <c r="F283" s="21" t="s">
        <v>2976</v>
      </c>
      <c r="G283" s="25" t="s">
        <v>12</v>
      </c>
      <c r="H283" s="26">
        <v>0.8</v>
      </c>
      <c r="I283" s="27" t="s">
        <v>25</v>
      </c>
      <c r="J283" s="11" t="s">
        <v>3067</v>
      </c>
      <c r="K283" s="27" t="s">
        <v>2793</v>
      </c>
      <c r="L283" s="64" t="s">
        <v>2991</v>
      </c>
      <c r="M283" s="87">
        <v>0.2</v>
      </c>
      <c r="N283" s="26">
        <f t="shared" si="110"/>
        <v>0.99</v>
      </c>
      <c r="O283" s="88">
        <f t="shared" si="111"/>
        <v>0</v>
      </c>
      <c r="P283" s="88">
        <f t="shared" si="112"/>
        <v>0.15840000000000004</v>
      </c>
      <c r="Q283" s="152">
        <f t="shared" si="113"/>
        <v>1.6000000000000018E-3</v>
      </c>
      <c r="R283" s="113"/>
    </row>
    <row r="284" spans="2:18" s="3" customFormat="1" ht="27.95" customHeight="1">
      <c r="B284" s="279"/>
      <c r="C284" s="241"/>
      <c r="D284" s="21"/>
      <c r="E284" s="21"/>
      <c r="F284" s="21"/>
      <c r="G284" s="14" t="s">
        <v>13</v>
      </c>
      <c r="H284" s="15">
        <v>0.1</v>
      </c>
      <c r="I284" s="16" t="s">
        <v>2982</v>
      </c>
      <c r="J284" s="12" t="s">
        <v>210</v>
      </c>
      <c r="K284" s="16" t="s">
        <v>18</v>
      </c>
      <c r="L284" s="13" t="s">
        <v>2987</v>
      </c>
      <c r="M284" s="85">
        <f t="shared" ref="M284:M285" si="115">M283</f>
        <v>0.2</v>
      </c>
      <c r="N284" s="15">
        <f t="shared" si="110"/>
        <v>0</v>
      </c>
      <c r="O284" s="78">
        <f t="shared" si="111"/>
        <v>2.0000000000000004E-2</v>
      </c>
      <c r="P284" s="78">
        <f t="shared" si="112"/>
        <v>0</v>
      </c>
      <c r="Q284" s="153">
        <f t="shared" si="113"/>
        <v>0</v>
      </c>
      <c r="R284" s="113"/>
    </row>
    <row r="285" spans="2:18" s="3" customFormat="1" ht="27.95" customHeight="1">
      <c r="B285" s="279"/>
      <c r="C285" s="241"/>
      <c r="D285" s="21"/>
      <c r="E285" s="21"/>
      <c r="F285" s="21"/>
      <c r="G285" s="14" t="s">
        <v>14</v>
      </c>
      <c r="H285" s="15">
        <v>0.1</v>
      </c>
      <c r="I285" s="16" t="s">
        <v>2983</v>
      </c>
      <c r="J285" s="12" t="s">
        <v>210</v>
      </c>
      <c r="K285" s="16" t="s">
        <v>2791</v>
      </c>
      <c r="L285" s="65" t="s">
        <v>21</v>
      </c>
      <c r="M285" s="85">
        <f t="shared" si="115"/>
        <v>0.2</v>
      </c>
      <c r="N285" s="15">
        <f t="shared" si="110"/>
        <v>0</v>
      </c>
      <c r="O285" s="78">
        <f t="shared" si="111"/>
        <v>2.0000000000000004E-2</v>
      </c>
      <c r="P285" s="78">
        <f t="shared" si="112"/>
        <v>0</v>
      </c>
      <c r="Q285" s="153">
        <f t="shared" si="113"/>
        <v>0</v>
      </c>
      <c r="R285" s="113"/>
    </row>
    <row r="286" spans="2:18" s="3" customFormat="1" ht="27.95" customHeight="1">
      <c r="B286" s="279"/>
      <c r="C286" s="241"/>
      <c r="D286" s="17" t="s">
        <v>3063</v>
      </c>
      <c r="E286" s="18" t="s">
        <v>22</v>
      </c>
      <c r="F286" s="19" t="s">
        <v>265</v>
      </c>
      <c r="G286" s="14" t="s">
        <v>12</v>
      </c>
      <c r="H286" s="15">
        <v>0.4</v>
      </c>
      <c r="I286" s="16" t="s">
        <v>19</v>
      </c>
      <c r="J286" s="12" t="s">
        <v>210</v>
      </c>
      <c r="K286" s="16" t="s">
        <v>18</v>
      </c>
      <c r="L286" s="65" t="s">
        <v>21</v>
      </c>
      <c r="M286" s="85">
        <v>2</v>
      </c>
      <c r="N286" s="15">
        <f t="shared" si="110"/>
        <v>0</v>
      </c>
      <c r="O286" s="78">
        <f t="shared" si="111"/>
        <v>0.8</v>
      </c>
      <c r="P286" s="78">
        <f t="shared" si="112"/>
        <v>0</v>
      </c>
      <c r="Q286" s="153">
        <f t="shared" si="113"/>
        <v>0</v>
      </c>
      <c r="R286" s="113"/>
    </row>
    <row r="287" spans="2:18" s="3" customFormat="1" ht="39.950000000000003" customHeight="1">
      <c r="B287" s="279"/>
      <c r="C287" s="241"/>
      <c r="D287" s="20"/>
      <c r="E287" s="21"/>
      <c r="F287" s="31"/>
      <c r="G287" s="14" t="s">
        <v>13</v>
      </c>
      <c r="H287" s="15">
        <v>0.4</v>
      </c>
      <c r="I287" s="16" t="s">
        <v>2984</v>
      </c>
      <c r="J287" s="11" t="s">
        <v>3068</v>
      </c>
      <c r="K287" s="27" t="s">
        <v>2793</v>
      </c>
      <c r="L287" s="64" t="s">
        <v>2991</v>
      </c>
      <c r="M287" s="85">
        <f t="shared" ref="M287:M288" si="116">M286</f>
        <v>2</v>
      </c>
      <c r="N287" s="15">
        <f t="shared" si="110"/>
        <v>0.99</v>
      </c>
      <c r="O287" s="78">
        <f t="shared" si="111"/>
        <v>0</v>
      </c>
      <c r="P287" s="78">
        <f t="shared" si="112"/>
        <v>0.79200000000000004</v>
      </c>
      <c r="Q287" s="153">
        <f t="shared" si="113"/>
        <v>8.0000000000000071E-3</v>
      </c>
      <c r="R287" s="113"/>
    </row>
    <row r="288" spans="2:18" s="3" customFormat="1" ht="27.95" customHeight="1">
      <c r="B288" s="279"/>
      <c r="C288" s="241"/>
      <c r="D288" s="22"/>
      <c r="E288" s="23"/>
      <c r="F288" s="24"/>
      <c r="G288" s="14" t="s">
        <v>14</v>
      </c>
      <c r="H288" s="15">
        <v>0.2</v>
      </c>
      <c r="I288" s="16" t="s">
        <v>15</v>
      </c>
      <c r="J288" s="12" t="s">
        <v>210</v>
      </c>
      <c r="K288" s="16" t="s">
        <v>2985</v>
      </c>
      <c r="L288" s="65" t="s">
        <v>21</v>
      </c>
      <c r="M288" s="85">
        <f t="shared" si="116"/>
        <v>2</v>
      </c>
      <c r="N288" s="15">
        <f t="shared" si="110"/>
        <v>0</v>
      </c>
      <c r="O288" s="78">
        <f t="shared" si="111"/>
        <v>0.4</v>
      </c>
      <c r="P288" s="78">
        <f t="shared" si="112"/>
        <v>0</v>
      </c>
      <c r="Q288" s="153">
        <f t="shared" si="113"/>
        <v>0</v>
      </c>
      <c r="R288" s="113"/>
    </row>
    <row r="289" spans="2:18" s="3" customFormat="1" ht="27.95" customHeight="1">
      <c r="B289" s="279"/>
      <c r="C289" s="241"/>
      <c r="D289" s="17" t="s">
        <v>3064</v>
      </c>
      <c r="E289" s="18" t="s">
        <v>6</v>
      </c>
      <c r="F289" s="19" t="s">
        <v>1297</v>
      </c>
      <c r="G289" s="14" t="s">
        <v>12</v>
      </c>
      <c r="H289" s="15">
        <v>0.8</v>
      </c>
      <c r="I289" s="16" t="s">
        <v>19</v>
      </c>
      <c r="J289" s="12" t="s">
        <v>210</v>
      </c>
      <c r="K289" s="16" t="s">
        <v>2791</v>
      </c>
      <c r="L289" s="65" t="s">
        <v>2928</v>
      </c>
      <c r="M289" s="85">
        <v>0.2</v>
      </c>
      <c r="N289" s="15">
        <f t="shared" si="110"/>
        <v>0</v>
      </c>
      <c r="O289" s="78">
        <f t="shared" si="111"/>
        <v>0.16000000000000003</v>
      </c>
      <c r="P289" s="78">
        <f t="shared" si="112"/>
        <v>0</v>
      </c>
      <c r="Q289" s="153">
        <f t="shared" si="113"/>
        <v>0</v>
      </c>
      <c r="R289" s="113"/>
    </row>
    <row r="290" spans="2:18" s="3" customFormat="1" ht="39.950000000000003" customHeight="1">
      <c r="B290" s="279"/>
      <c r="C290" s="241"/>
      <c r="D290" s="20"/>
      <c r="E290" s="21"/>
      <c r="F290" s="31"/>
      <c r="G290" s="14" t="s">
        <v>13</v>
      </c>
      <c r="H290" s="15">
        <v>0.1</v>
      </c>
      <c r="I290" s="16" t="s">
        <v>2782</v>
      </c>
      <c r="J290" s="11" t="s">
        <v>3068</v>
      </c>
      <c r="K290" s="27" t="s">
        <v>2793</v>
      </c>
      <c r="L290" s="64" t="s">
        <v>2991</v>
      </c>
      <c r="M290" s="85">
        <f t="shared" ref="M290:M291" si="117">M289</f>
        <v>0.2</v>
      </c>
      <c r="N290" s="15">
        <f t="shared" si="110"/>
        <v>0.99</v>
      </c>
      <c r="O290" s="78">
        <f t="shared" si="111"/>
        <v>0</v>
      </c>
      <c r="P290" s="78">
        <f t="shared" si="112"/>
        <v>1.9800000000000005E-2</v>
      </c>
      <c r="Q290" s="153">
        <f t="shared" si="113"/>
        <v>2.0000000000000023E-4</v>
      </c>
      <c r="R290" s="113"/>
    </row>
    <row r="291" spans="2:18" s="3" customFormat="1" ht="27.95" customHeight="1">
      <c r="B291" s="279"/>
      <c r="C291" s="241"/>
      <c r="D291" s="22"/>
      <c r="E291" s="23"/>
      <c r="F291" s="24"/>
      <c r="G291" s="14" t="s">
        <v>14</v>
      </c>
      <c r="H291" s="15">
        <v>0.1</v>
      </c>
      <c r="I291" s="16" t="s">
        <v>19</v>
      </c>
      <c r="J291" s="12" t="s">
        <v>210</v>
      </c>
      <c r="K291" s="16" t="s">
        <v>2986</v>
      </c>
      <c r="L291" s="65" t="s">
        <v>21</v>
      </c>
      <c r="M291" s="85">
        <f t="shared" si="117"/>
        <v>0.2</v>
      </c>
      <c r="N291" s="15">
        <f t="shared" si="110"/>
        <v>0</v>
      </c>
      <c r="O291" s="78">
        <f t="shared" si="111"/>
        <v>2.0000000000000004E-2</v>
      </c>
      <c r="P291" s="78">
        <f t="shared" si="112"/>
        <v>0</v>
      </c>
      <c r="Q291" s="153">
        <f t="shared" si="113"/>
        <v>0</v>
      </c>
      <c r="R291" s="113"/>
    </row>
    <row r="292" spans="2:18" s="3" customFormat="1" ht="39.950000000000003" customHeight="1">
      <c r="B292" s="279"/>
      <c r="C292" s="241"/>
      <c r="D292" s="21" t="s">
        <v>3065</v>
      </c>
      <c r="E292" s="18" t="s">
        <v>1240</v>
      </c>
      <c r="F292" s="19" t="s">
        <v>1295</v>
      </c>
      <c r="G292" s="168" t="s">
        <v>1326</v>
      </c>
      <c r="H292" s="164">
        <v>0.3</v>
      </c>
      <c r="I292" s="165" t="s">
        <v>25</v>
      </c>
      <c r="J292" s="11" t="s">
        <v>3069</v>
      </c>
      <c r="K292" s="27" t="s">
        <v>2793</v>
      </c>
      <c r="L292" s="64" t="s">
        <v>2991</v>
      </c>
      <c r="M292" s="85">
        <v>15</v>
      </c>
      <c r="N292" s="15">
        <f>IF(K292="Detected", 0.6,0)</f>
        <v>0.6</v>
      </c>
      <c r="O292" s="78">
        <f t="shared" si="111"/>
        <v>0</v>
      </c>
      <c r="P292" s="78">
        <f t="shared" si="112"/>
        <v>2.6999999999999997</v>
      </c>
      <c r="Q292" s="153">
        <f t="shared" si="113"/>
        <v>1.8</v>
      </c>
      <c r="R292" s="113"/>
    </row>
    <row r="293" spans="2:18" s="3" customFormat="1" ht="39.950000000000003" customHeight="1">
      <c r="B293" s="279"/>
      <c r="C293" s="241"/>
      <c r="D293" s="21"/>
      <c r="E293" s="21"/>
      <c r="F293" s="21"/>
      <c r="G293" s="168" t="s">
        <v>1327</v>
      </c>
      <c r="H293" s="164">
        <v>0.3</v>
      </c>
      <c r="I293" s="161" t="s">
        <v>25</v>
      </c>
      <c r="J293" s="11" t="s">
        <v>3068</v>
      </c>
      <c r="K293" s="161" t="s">
        <v>28</v>
      </c>
      <c r="L293" s="64" t="s">
        <v>2993</v>
      </c>
      <c r="M293" s="85">
        <f>M292</f>
        <v>15</v>
      </c>
      <c r="N293" s="15">
        <f>IF(K293="Detected", 0.6,0)</f>
        <v>0.6</v>
      </c>
      <c r="O293" s="78">
        <f t="shared" si="111"/>
        <v>0</v>
      </c>
      <c r="P293" s="78">
        <f t="shared" si="112"/>
        <v>2.6999999999999997</v>
      </c>
      <c r="Q293" s="153">
        <f t="shared" si="113"/>
        <v>1.8</v>
      </c>
      <c r="R293" s="113"/>
    </row>
    <row r="294" spans="2:18" s="3" customFormat="1" ht="27.95" customHeight="1">
      <c r="B294" s="279"/>
      <c r="C294" s="241"/>
      <c r="D294" s="21"/>
      <c r="E294" s="21"/>
      <c r="F294" s="21"/>
      <c r="G294" s="168" t="s">
        <v>1328</v>
      </c>
      <c r="H294" s="164">
        <v>0.3</v>
      </c>
      <c r="I294" s="165" t="s">
        <v>25</v>
      </c>
      <c r="J294" s="11" t="s">
        <v>3070</v>
      </c>
      <c r="K294" s="161" t="s">
        <v>28</v>
      </c>
      <c r="L294" s="64" t="s">
        <v>2998</v>
      </c>
      <c r="M294" s="85">
        <f>M293</f>
        <v>15</v>
      </c>
      <c r="N294" s="15">
        <f>IF(K294="Detected", 0.6,0)</f>
        <v>0.6</v>
      </c>
      <c r="O294" s="78">
        <f t="shared" si="111"/>
        <v>0</v>
      </c>
      <c r="P294" s="78">
        <f t="shared" si="112"/>
        <v>2.6999999999999997</v>
      </c>
      <c r="Q294" s="153">
        <f t="shared" si="113"/>
        <v>1.8</v>
      </c>
      <c r="R294" s="113"/>
    </row>
    <row r="295" spans="2:18" s="3" customFormat="1" ht="39.950000000000003" customHeight="1">
      <c r="B295" s="279"/>
      <c r="C295" s="241"/>
      <c r="D295" s="22"/>
      <c r="E295" s="23"/>
      <c r="F295" s="23"/>
      <c r="G295" s="168" t="s">
        <v>1329</v>
      </c>
      <c r="H295" s="164">
        <v>0.1</v>
      </c>
      <c r="I295" s="165" t="s">
        <v>25</v>
      </c>
      <c r="J295" s="162" t="s">
        <v>3071</v>
      </c>
      <c r="K295" s="165" t="s">
        <v>28</v>
      </c>
      <c r="L295" s="64" t="s">
        <v>2994</v>
      </c>
      <c r="M295" s="93">
        <f>M294</f>
        <v>15</v>
      </c>
      <c r="N295" s="15">
        <f>IF(K295="Detected", 0.6,0)</f>
        <v>0.6</v>
      </c>
      <c r="O295" s="78">
        <f t="shared" si="111"/>
        <v>0</v>
      </c>
      <c r="P295" s="78">
        <f t="shared" si="112"/>
        <v>0.89999999999999991</v>
      </c>
      <c r="Q295" s="153">
        <f t="shared" si="113"/>
        <v>0.60000000000000009</v>
      </c>
      <c r="R295" s="113"/>
    </row>
    <row r="296" spans="2:18" s="3" customFormat="1" ht="27.95" customHeight="1">
      <c r="B296" s="279"/>
      <c r="C296" s="241"/>
      <c r="D296" s="17" t="s">
        <v>3066</v>
      </c>
      <c r="E296" s="18" t="s">
        <v>6</v>
      </c>
      <c r="F296" s="19" t="s">
        <v>2981</v>
      </c>
      <c r="G296" s="14" t="s">
        <v>12</v>
      </c>
      <c r="H296" s="15">
        <v>0.8</v>
      </c>
      <c r="I296" s="16" t="s">
        <v>25</v>
      </c>
      <c r="J296" s="12" t="s">
        <v>3072</v>
      </c>
      <c r="K296" s="16" t="s">
        <v>28</v>
      </c>
      <c r="L296" s="64" t="s">
        <v>2998</v>
      </c>
      <c r="M296" s="85">
        <v>0.2</v>
      </c>
      <c r="N296" s="15">
        <f t="shared" ref="N296:N311" si="118">IF(K296="Detected", 0.99,0)</f>
        <v>0.99</v>
      </c>
      <c r="O296" s="78">
        <f t="shared" ref="O296:O311" si="119">IF(I296="Safe", M296*H296,0)</f>
        <v>0</v>
      </c>
      <c r="P296" s="78">
        <f t="shared" ref="P296:P311" si="120">IF(I296="Dangerous",M296*H296*N296,0)</f>
        <v>0.15840000000000004</v>
      </c>
      <c r="Q296" s="153">
        <f t="shared" ref="Q296:Q311" si="121">IF(P296=0,0,M296*H296*(1-N296))</f>
        <v>1.6000000000000018E-3</v>
      </c>
      <c r="R296" s="113"/>
    </row>
    <row r="297" spans="2:18" s="3" customFormat="1" ht="39.950000000000003" customHeight="1">
      <c r="B297" s="279"/>
      <c r="C297" s="241"/>
      <c r="D297" s="20"/>
      <c r="E297" s="21"/>
      <c r="F297" s="31"/>
      <c r="G297" s="14" t="s">
        <v>13</v>
      </c>
      <c r="H297" s="15">
        <v>0.1</v>
      </c>
      <c r="I297" s="16" t="s">
        <v>2782</v>
      </c>
      <c r="J297" s="11" t="s">
        <v>3073</v>
      </c>
      <c r="K297" s="27" t="s">
        <v>2793</v>
      </c>
      <c r="L297" s="64" t="s">
        <v>2991</v>
      </c>
      <c r="M297" s="85">
        <f t="shared" ref="M297:M298" si="122">M296</f>
        <v>0.2</v>
      </c>
      <c r="N297" s="15">
        <f t="shared" si="118"/>
        <v>0.99</v>
      </c>
      <c r="O297" s="78">
        <f t="shared" si="119"/>
        <v>0</v>
      </c>
      <c r="P297" s="78">
        <f t="shared" si="120"/>
        <v>1.9800000000000005E-2</v>
      </c>
      <c r="Q297" s="153">
        <f t="shared" si="121"/>
        <v>2.0000000000000023E-4</v>
      </c>
      <c r="R297" s="113"/>
    </row>
    <row r="298" spans="2:18" s="3" customFormat="1" ht="27.95" customHeight="1">
      <c r="B298" s="279"/>
      <c r="C298" s="241"/>
      <c r="D298" s="22"/>
      <c r="E298" s="23"/>
      <c r="F298" s="24"/>
      <c r="G298" s="14" t="s">
        <v>14</v>
      </c>
      <c r="H298" s="15">
        <v>0.1</v>
      </c>
      <c r="I298" s="16" t="s">
        <v>15</v>
      </c>
      <c r="J298" s="12" t="s">
        <v>210</v>
      </c>
      <c r="K298" s="16" t="s">
        <v>2791</v>
      </c>
      <c r="L298" s="65" t="s">
        <v>21</v>
      </c>
      <c r="M298" s="85">
        <f t="shared" si="122"/>
        <v>0.2</v>
      </c>
      <c r="N298" s="15">
        <f t="shared" si="118"/>
        <v>0</v>
      </c>
      <c r="O298" s="78">
        <f t="shared" si="119"/>
        <v>2.0000000000000004E-2</v>
      </c>
      <c r="P298" s="78">
        <f t="shared" si="120"/>
        <v>0</v>
      </c>
      <c r="Q298" s="153">
        <f t="shared" si="121"/>
        <v>0</v>
      </c>
      <c r="R298" s="113"/>
    </row>
    <row r="299" spans="2:18" s="3" customFormat="1" ht="27.95" customHeight="1">
      <c r="B299" s="279"/>
      <c r="C299" s="241"/>
      <c r="D299" s="21" t="s">
        <v>3074</v>
      </c>
      <c r="E299" s="21" t="s">
        <v>2975</v>
      </c>
      <c r="F299" s="21" t="s">
        <v>2976</v>
      </c>
      <c r="G299" s="25" t="s">
        <v>12</v>
      </c>
      <c r="H299" s="26">
        <v>0.8</v>
      </c>
      <c r="I299" s="27" t="s">
        <v>25</v>
      </c>
      <c r="J299" s="11" t="s">
        <v>3079</v>
      </c>
      <c r="K299" s="27" t="s">
        <v>2793</v>
      </c>
      <c r="L299" s="64" t="s">
        <v>2991</v>
      </c>
      <c r="M299" s="87">
        <v>0.2</v>
      </c>
      <c r="N299" s="26">
        <f t="shared" si="118"/>
        <v>0.99</v>
      </c>
      <c r="O299" s="88">
        <f t="shared" si="119"/>
        <v>0</v>
      </c>
      <c r="P299" s="88">
        <f t="shared" si="120"/>
        <v>0.15840000000000004</v>
      </c>
      <c r="Q299" s="152">
        <f t="shared" si="121"/>
        <v>1.6000000000000018E-3</v>
      </c>
      <c r="R299" s="113"/>
    </row>
    <row r="300" spans="2:18" s="3" customFormat="1" ht="27.95" customHeight="1">
      <c r="B300" s="279"/>
      <c r="C300" s="241"/>
      <c r="D300" s="21"/>
      <c r="E300" s="21"/>
      <c r="F300" s="21"/>
      <c r="G300" s="14" t="s">
        <v>13</v>
      </c>
      <c r="H300" s="15">
        <v>0.1</v>
      </c>
      <c r="I300" s="16" t="s">
        <v>2982</v>
      </c>
      <c r="J300" s="12" t="s">
        <v>210</v>
      </c>
      <c r="K300" s="16" t="s">
        <v>18</v>
      </c>
      <c r="L300" s="13" t="s">
        <v>2987</v>
      </c>
      <c r="M300" s="85">
        <f t="shared" ref="M300:M301" si="123">M299</f>
        <v>0.2</v>
      </c>
      <c r="N300" s="15">
        <f t="shared" si="118"/>
        <v>0</v>
      </c>
      <c r="O300" s="78">
        <f t="shared" si="119"/>
        <v>2.0000000000000004E-2</v>
      </c>
      <c r="P300" s="78">
        <f t="shared" si="120"/>
        <v>0</v>
      </c>
      <c r="Q300" s="153">
        <f t="shared" si="121"/>
        <v>0</v>
      </c>
      <c r="R300" s="113"/>
    </row>
    <row r="301" spans="2:18" s="3" customFormat="1" ht="27.95" customHeight="1">
      <c r="B301" s="279"/>
      <c r="C301" s="241"/>
      <c r="D301" s="21"/>
      <c r="E301" s="21"/>
      <c r="F301" s="21"/>
      <c r="G301" s="14" t="s">
        <v>14</v>
      </c>
      <c r="H301" s="15">
        <v>0.1</v>
      </c>
      <c r="I301" s="16" t="s">
        <v>2983</v>
      </c>
      <c r="J301" s="12" t="s">
        <v>210</v>
      </c>
      <c r="K301" s="16" t="s">
        <v>2791</v>
      </c>
      <c r="L301" s="65" t="s">
        <v>21</v>
      </c>
      <c r="M301" s="85">
        <f t="shared" si="123"/>
        <v>0.2</v>
      </c>
      <c r="N301" s="15">
        <f t="shared" si="118"/>
        <v>0</v>
      </c>
      <c r="O301" s="78">
        <f t="shared" si="119"/>
        <v>2.0000000000000004E-2</v>
      </c>
      <c r="P301" s="78">
        <f t="shared" si="120"/>
        <v>0</v>
      </c>
      <c r="Q301" s="153">
        <f t="shared" si="121"/>
        <v>0</v>
      </c>
      <c r="R301" s="113"/>
    </row>
    <row r="302" spans="2:18" s="3" customFormat="1" ht="27.95" customHeight="1">
      <c r="B302" s="279"/>
      <c r="C302" s="241"/>
      <c r="D302" s="17" t="s">
        <v>3075</v>
      </c>
      <c r="E302" s="18" t="s">
        <v>22</v>
      </c>
      <c r="F302" s="19" t="s">
        <v>265</v>
      </c>
      <c r="G302" s="14" t="s">
        <v>12</v>
      </c>
      <c r="H302" s="15">
        <v>0.4</v>
      </c>
      <c r="I302" s="16" t="s">
        <v>19</v>
      </c>
      <c r="J302" s="12" t="s">
        <v>210</v>
      </c>
      <c r="K302" s="16" t="s">
        <v>18</v>
      </c>
      <c r="L302" s="65" t="s">
        <v>21</v>
      </c>
      <c r="M302" s="85">
        <v>2</v>
      </c>
      <c r="N302" s="15">
        <f t="shared" si="118"/>
        <v>0</v>
      </c>
      <c r="O302" s="78">
        <f t="shared" si="119"/>
        <v>0.8</v>
      </c>
      <c r="P302" s="78">
        <f t="shared" si="120"/>
        <v>0</v>
      </c>
      <c r="Q302" s="153">
        <f t="shared" si="121"/>
        <v>0</v>
      </c>
      <c r="R302" s="113"/>
    </row>
    <row r="303" spans="2:18" s="3" customFormat="1" ht="39.950000000000003" customHeight="1">
      <c r="B303" s="279"/>
      <c r="C303" s="241"/>
      <c r="D303" s="20"/>
      <c r="E303" s="21"/>
      <c r="F303" s="31"/>
      <c r="G303" s="14" t="s">
        <v>13</v>
      </c>
      <c r="H303" s="15">
        <v>0.4</v>
      </c>
      <c r="I303" s="16" t="s">
        <v>2984</v>
      </c>
      <c r="J303" s="11" t="s">
        <v>3080</v>
      </c>
      <c r="K303" s="27" t="s">
        <v>2793</v>
      </c>
      <c r="L303" s="64" t="s">
        <v>2991</v>
      </c>
      <c r="M303" s="85">
        <f t="shared" ref="M303:M304" si="124">M302</f>
        <v>2</v>
      </c>
      <c r="N303" s="15">
        <f t="shared" si="118"/>
        <v>0.99</v>
      </c>
      <c r="O303" s="78">
        <f t="shared" si="119"/>
        <v>0</v>
      </c>
      <c r="P303" s="78">
        <f t="shared" si="120"/>
        <v>0.79200000000000004</v>
      </c>
      <c r="Q303" s="153">
        <f t="shared" si="121"/>
        <v>8.0000000000000071E-3</v>
      </c>
      <c r="R303" s="113"/>
    </row>
    <row r="304" spans="2:18" s="3" customFormat="1" ht="27.95" customHeight="1">
      <c r="B304" s="279"/>
      <c r="C304" s="241"/>
      <c r="D304" s="22"/>
      <c r="E304" s="23"/>
      <c r="F304" s="24"/>
      <c r="G304" s="14" t="s">
        <v>14</v>
      </c>
      <c r="H304" s="15">
        <v>0.2</v>
      </c>
      <c r="I304" s="16" t="s">
        <v>15</v>
      </c>
      <c r="J304" s="12" t="s">
        <v>210</v>
      </c>
      <c r="K304" s="16" t="s">
        <v>2985</v>
      </c>
      <c r="L304" s="65" t="s">
        <v>21</v>
      </c>
      <c r="M304" s="85">
        <f t="shared" si="124"/>
        <v>2</v>
      </c>
      <c r="N304" s="15">
        <f t="shared" si="118"/>
        <v>0</v>
      </c>
      <c r="O304" s="78">
        <f t="shared" si="119"/>
        <v>0.4</v>
      </c>
      <c r="P304" s="78">
        <f t="shared" si="120"/>
        <v>0</v>
      </c>
      <c r="Q304" s="153">
        <f t="shared" si="121"/>
        <v>0</v>
      </c>
      <c r="R304" s="113"/>
    </row>
    <row r="305" spans="2:18" s="3" customFormat="1" ht="27.95" customHeight="1">
      <c r="B305" s="279"/>
      <c r="C305" s="241"/>
      <c r="D305" s="17" t="s">
        <v>3076</v>
      </c>
      <c r="E305" s="18" t="s">
        <v>6</v>
      </c>
      <c r="F305" s="19" t="s">
        <v>1297</v>
      </c>
      <c r="G305" s="14" t="s">
        <v>12</v>
      </c>
      <c r="H305" s="15">
        <v>0.8</v>
      </c>
      <c r="I305" s="16" t="s">
        <v>19</v>
      </c>
      <c r="J305" s="12" t="s">
        <v>210</v>
      </c>
      <c r="K305" s="16" t="s">
        <v>2791</v>
      </c>
      <c r="L305" s="65" t="s">
        <v>2928</v>
      </c>
      <c r="M305" s="85">
        <v>0.2</v>
      </c>
      <c r="N305" s="15">
        <f t="shared" si="118"/>
        <v>0</v>
      </c>
      <c r="O305" s="78">
        <f t="shared" si="119"/>
        <v>0.16000000000000003</v>
      </c>
      <c r="P305" s="78">
        <f t="shared" si="120"/>
        <v>0</v>
      </c>
      <c r="Q305" s="153">
        <f t="shared" si="121"/>
        <v>0</v>
      </c>
      <c r="R305" s="113"/>
    </row>
    <row r="306" spans="2:18" s="3" customFormat="1" ht="39.950000000000003" customHeight="1">
      <c r="B306" s="279"/>
      <c r="C306" s="241"/>
      <c r="D306" s="20"/>
      <c r="E306" s="21"/>
      <c r="F306" s="31"/>
      <c r="G306" s="14" t="s">
        <v>13</v>
      </c>
      <c r="H306" s="15">
        <v>0.1</v>
      </c>
      <c r="I306" s="16" t="s">
        <v>2782</v>
      </c>
      <c r="J306" s="11" t="s">
        <v>3080</v>
      </c>
      <c r="K306" s="27" t="s">
        <v>2793</v>
      </c>
      <c r="L306" s="64" t="s">
        <v>2991</v>
      </c>
      <c r="M306" s="85">
        <f t="shared" ref="M306:M307" si="125">M305</f>
        <v>0.2</v>
      </c>
      <c r="N306" s="15">
        <f t="shared" si="118"/>
        <v>0.99</v>
      </c>
      <c r="O306" s="78">
        <f t="shared" si="119"/>
        <v>0</v>
      </c>
      <c r="P306" s="78">
        <f t="shared" si="120"/>
        <v>1.9800000000000005E-2</v>
      </c>
      <c r="Q306" s="153">
        <f t="shared" si="121"/>
        <v>2.0000000000000023E-4</v>
      </c>
      <c r="R306" s="113"/>
    </row>
    <row r="307" spans="2:18" s="3" customFormat="1" ht="27.95" customHeight="1">
      <c r="B307" s="279"/>
      <c r="C307" s="241"/>
      <c r="D307" s="22"/>
      <c r="E307" s="23"/>
      <c r="F307" s="24"/>
      <c r="G307" s="14" t="s">
        <v>14</v>
      </c>
      <c r="H307" s="15">
        <v>0.1</v>
      </c>
      <c r="I307" s="16" t="s">
        <v>19</v>
      </c>
      <c r="J307" s="12" t="s">
        <v>210</v>
      </c>
      <c r="K307" s="16" t="s">
        <v>2986</v>
      </c>
      <c r="L307" s="65" t="s">
        <v>21</v>
      </c>
      <c r="M307" s="85">
        <f t="shared" si="125"/>
        <v>0.2</v>
      </c>
      <c r="N307" s="15">
        <f t="shared" si="118"/>
        <v>0</v>
      </c>
      <c r="O307" s="78">
        <f t="shared" si="119"/>
        <v>2.0000000000000004E-2</v>
      </c>
      <c r="P307" s="78">
        <f t="shared" si="120"/>
        <v>0</v>
      </c>
      <c r="Q307" s="153">
        <f t="shared" si="121"/>
        <v>0</v>
      </c>
      <c r="R307" s="113"/>
    </row>
    <row r="308" spans="2:18" s="3" customFormat="1" ht="39.950000000000003" customHeight="1">
      <c r="B308" s="279"/>
      <c r="C308" s="241"/>
      <c r="D308" s="21" t="s">
        <v>3077</v>
      </c>
      <c r="E308" s="18" t="s">
        <v>1240</v>
      </c>
      <c r="F308" s="19" t="s">
        <v>1295</v>
      </c>
      <c r="G308" s="168" t="s">
        <v>1326</v>
      </c>
      <c r="H308" s="164">
        <v>0.3</v>
      </c>
      <c r="I308" s="165" t="s">
        <v>25</v>
      </c>
      <c r="J308" s="11" t="s">
        <v>3080</v>
      </c>
      <c r="K308" s="27" t="s">
        <v>2793</v>
      </c>
      <c r="L308" s="64" t="s">
        <v>2991</v>
      </c>
      <c r="M308" s="85">
        <v>15</v>
      </c>
      <c r="N308" s="15">
        <f>IF(K308="Detected", 0.6,0)</f>
        <v>0.6</v>
      </c>
      <c r="O308" s="78">
        <f t="shared" si="119"/>
        <v>0</v>
      </c>
      <c r="P308" s="78">
        <f t="shared" si="120"/>
        <v>2.6999999999999997</v>
      </c>
      <c r="Q308" s="153">
        <f t="shared" si="121"/>
        <v>1.8</v>
      </c>
      <c r="R308" s="113"/>
    </row>
    <row r="309" spans="2:18" s="3" customFormat="1" ht="39.950000000000003" customHeight="1">
      <c r="B309" s="279"/>
      <c r="C309" s="241"/>
      <c r="D309" s="21"/>
      <c r="E309" s="21"/>
      <c r="F309" s="21"/>
      <c r="G309" s="168" t="s">
        <v>1327</v>
      </c>
      <c r="H309" s="164">
        <v>0.3</v>
      </c>
      <c r="I309" s="161" t="s">
        <v>25</v>
      </c>
      <c r="J309" s="11" t="s">
        <v>3081</v>
      </c>
      <c r="K309" s="161" t="s">
        <v>28</v>
      </c>
      <c r="L309" s="64" t="s">
        <v>2993</v>
      </c>
      <c r="M309" s="85">
        <f>M308</f>
        <v>15</v>
      </c>
      <c r="N309" s="15">
        <f>IF(K309="Detected", 0.6,0)</f>
        <v>0.6</v>
      </c>
      <c r="O309" s="78">
        <f t="shared" si="119"/>
        <v>0</v>
      </c>
      <c r="P309" s="78">
        <f t="shared" si="120"/>
        <v>2.6999999999999997</v>
      </c>
      <c r="Q309" s="153">
        <f t="shared" si="121"/>
        <v>1.8</v>
      </c>
      <c r="R309" s="113"/>
    </row>
    <row r="310" spans="2:18" s="3" customFormat="1" ht="27.95" customHeight="1">
      <c r="B310" s="279"/>
      <c r="C310" s="241"/>
      <c r="D310" s="21"/>
      <c r="E310" s="21"/>
      <c r="F310" s="21"/>
      <c r="G310" s="168" t="s">
        <v>1328</v>
      </c>
      <c r="H310" s="164">
        <v>0.3</v>
      </c>
      <c r="I310" s="165" t="s">
        <v>25</v>
      </c>
      <c r="J310" s="11" t="s">
        <v>3082</v>
      </c>
      <c r="K310" s="161" t="s">
        <v>28</v>
      </c>
      <c r="L310" s="64" t="s">
        <v>2998</v>
      </c>
      <c r="M310" s="85">
        <f>M309</f>
        <v>15</v>
      </c>
      <c r="N310" s="15">
        <f>IF(K310="Detected", 0.6,0)</f>
        <v>0.6</v>
      </c>
      <c r="O310" s="78">
        <f t="shared" si="119"/>
        <v>0</v>
      </c>
      <c r="P310" s="78">
        <f t="shared" si="120"/>
        <v>2.6999999999999997</v>
      </c>
      <c r="Q310" s="153">
        <f t="shared" si="121"/>
        <v>1.8</v>
      </c>
      <c r="R310" s="113"/>
    </row>
    <row r="311" spans="2:18" s="3" customFormat="1" ht="39.950000000000003" customHeight="1">
      <c r="B311" s="279"/>
      <c r="C311" s="241"/>
      <c r="D311" s="22"/>
      <c r="E311" s="23"/>
      <c r="F311" s="23"/>
      <c r="G311" s="168" t="s">
        <v>1329</v>
      </c>
      <c r="H311" s="164">
        <v>0.1</v>
      </c>
      <c r="I311" s="165" t="s">
        <v>25</v>
      </c>
      <c r="J311" s="162" t="s">
        <v>3083</v>
      </c>
      <c r="K311" s="165" t="s">
        <v>28</v>
      </c>
      <c r="L311" s="64" t="s">
        <v>2994</v>
      </c>
      <c r="M311" s="93">
        <f>M310</f>
        <v>15</v>
      </c>
      <c r="N311" s="15">
        <f>IF(K311="Detected", 0.6,0)</f>
        <v>0.6</v>
      </c>
      <c r="O311" s="78">
        <f t="shared" si="119"/>
        <v>0</v>
      </c>
      <c r="P311" s="78">
        <f t="shared" si="120"/>
        <v>0.89999999999999991</v>
      </c>
      <c r="Q311" s="153">
        <f t="shared" si="121"/>
        <v>0.60000000000000009</v>
      </c>
      <c r="R311" s="113"/>
    </row>
    <row r="312" spans="2:18" s="3" customFormat="1" ht="27.95" customHeight="1">
      <c r="B312" s="279"/>
      <c r="C312" s="241"/>
      <c r="D312" s="17" t="s">
        <v>3078</v>
      </c>
      <c r="E312" s="18" t="s">
        <v>6</v>
      </c>
      <c r="F312" s="19" t="s">
        <v>2981</v>
      </c>
      <c r="G312" s="14" t="s">
        <v>12</v>
      </c>
      <c r="H312" s="15">
        <v>0.8</v>
      </c>
      <c r="I312" s="16" t="s">
        <v>25</v>
      </c>
      <c r="J312" s="12" t="s">
        <v>3084</v>
      </c>
      <c r="K312" s="16" t="s">
        <v>28</v>
      </c>
      <c r="L312" s="64" t="s">
        <v>2998</v>
      </c>
      <c r="M312" s="85">
        <v>0.2</v>
      </c>
      <c r="N312" s="15">
        <f t="shared" ref="N312:N314" si="126">IF(K312="Detected", 0.99,0)</f>
        <v>0.99</v>
      </c>
      <c r="O312" s="78">
        <f t="shared" ref="O312:O314" si="127">IF(I312="Safe", M312*H312,0)</f>
        <v>0</v>
      </c>
      <c r="P312" s="78">
        <f t="shared" ref="P312:P314" si="128">IF(I312="Dangerous",M312*H312*N312,0)</f>
        <v>0.15840000000000004</v>
      </c>
      <c r="Q312" s="153">
        <f t="shared" ref="Q312:Q314" si="129">IF(P312=0,0,M312*H312*(1-N312))</f>
        <v>1.6000000000000018E-3</v>
      </c>
      <c r="R312" s="113"/>
    </row>
    <row r="313" spans="2:18" s="3" customFormat="1" ht="39.950000000000003" customHeight="1">
      <c r="B313" s="279"/>
      <c r="C313" s="241"/>
      <c r="D313" s="20"/>
      <c r="E313" s="21"/>
      <c r="F313" s="31"/>
      <c r="G313" s="14" t="s">
        <v>13</v>
      </c>
      <c r="H313" s="15">
        <v>0.1</v>
      </c>
      <c r="I313" s="16" t="s">
        <v>2782</v>
      </c>
      <c r="J313" s="11" t="s">
        <v>3085</v>
      </c>
      <c r="K313" s="27" t="s">
        <v>2793</v>
      </c>
      <c r="L313" s="64" t="s">
        <v>2991</v>
      </c>
      <c r="M313" s="85">
        <f t="shared" ref="M313:M314" si="130">M312</f>
        <v>0.2</v>
      </c>
      <c r="N313" s="15">
        <f t="shared" si="126"/>
        <v>0.99</v>
      </c>
      <c r="O313" s="78">
        <f t="shared" si="127"/>
        <v>0</v>
      </c>
      <c r="P313" s="78">
        <f t="shared" si="128"/>
        <v>1.9800000000000005E-2</v>
      </c>
      <c r="Q313" s="153">
        <f t="shared" si="129"/>
        <v>2.0000000000000023E-4</v>
      </c>
      <c r="R313" s="113"/>
    </row>
    <row r="314" spans="2:18" s="3" customFormat="1" ht="27.95" customHeight="1" thickBot="1">
      <c r="B314" s="280"/>
      <c r="C314" s="242"/>
      <c r="D314" s="46"/>
      <c r="E314" s="43"/>
      <c r="F314" s="48"/>
      <c r="G314" s="49" t="s">
        <v>14</v>
      </c>
      <c r="H314" s="50">
        <v>0.1</v>
      </c>
      <c r="I314" s="51" t="s">
        <v>15</v>
      </c>
      <c r="J314" s="52" t="s">
        <v>210</v>
      </c>
      <c r="K314" s="51" t="s">
        <v>2791</v>
      </c>
      <c r="L314" s="67" t="s">
        <v>21</v>
      </c>
      <c r="M314" s="86">
        <f t="shared" si="130"/>
        <v>0.2</v>
      </c>
      <c r="N314" s="50">
        <f t="shared" si="126"/>
        <v>0</v>
      </c>
      <c r="O314" s="82">
        <f t="shared" si="127"/>
        <v>2.0000000000000004E-2</v>
      </c>
      <c r="P314" s="82">
        <f t="shared" si="128"/>
        <v>0</v>
      </c>
      <c r="Q314" s="154">
        <f t="shared" si="129"/>
        <v>0</v>
      </c>
      <c r="R314" s="156"/>
    </row>
    <row r="315" spans="2:18" s="3" customFormat="1" ht="12.75">
      <c r="G315" s="6"/>
      <c r="H315" s="8"/>
      <c r="I315" s="5"/>
      <c r="J315" s="9"/>
      <c r="K315" s="5"/>
      <c r="L315" s="9"/>
      <c r="M315" s="58"/>
      <c r="N315" s="60"/>
      <c r="O315" s="56"/>
      <c r="P315" s="56"/>
      <c r="Q315" s="56"/>
    </row>
    <row r="316" spans="2:18" s="3" customFormat="1" ht="12.75">
      <c r="G316" s="6"/>
      <c r="H316" s="8"/>
      <c r="I316" s="5"/>
      <c r="J316" s="9"/>
      <c r="K316" s="5"/>
      <c r="L316" s="9"/>
      <c r="M316" s="58"/>
      <c r="N316" s="60"/>
      <c r="O316" s="56"/>
      <c r="P316" s="56"/>
      <c r="Q316" s="56"/>
    </row>
    <row r="317" spans="2:18" s="3" customFormat="1" ht="12.75">
      <c r="G317" s="6"/>
      <c r="H317" s="8"/>
      <c r="I317" s="5"/>
      <c r="J317" s="9"/>
      <c r="K317" s="5"/>
      <c r="L317" s="9"/>
      <c r="M317" s="58"/>
      <c r="N317" s="60"/>
      <c r="O317" s="56"/>
      <c r="P317" s="56"/>
      <c r="Q317" s="56"/>
    </row>
    <row r="318" spans="2:18" s="3" customFormat="1" ht="12.75">
      <c r="G318" s="6"/>
      <c r="H318" s="8"/>
      <c r="I318" s="5"/>
      <c r="J318" s="9"/>
      <c r="K318" s="5"/>
      <c r="L318" s="9"/>
      <c r="M318" s="58"/>
      <c r="N318" s="60"/>
      <c r="O318" s="56"/>
      <c r="P318" s="56"/>
      <c r="Q318" s="56"/>
    </row>
    <row r="319" spans="2:18" s="3" customFormat="1" ht="12.75">
      <c r="G319" s="6"/>
      <c r="H319" s="8"/>
      <c r="I319" s="5"/>
      <c r="J319" s="9"/>
      <c r="K319" s="5"/>
      <c r="L319" s="9"/>
      <c r="M319" s="58"/>
      <c r="N319" s="60"/>
      <c r="O319" s="56"/>
      <c r="P319" s="56"/>
      <c r="Q319" s="56"/>
    </row>
    <row r="320" spans="2:18"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I651" s="5"/>
      <c r="J651" s="9"/>
      <c r="K651" s="5"/>
      <c r="L651" s="9"/>
      <c r="M651" s="58"/>
      <c r="N651" s="60"/>
      <c r="O651" s="56"/>
      <c r="P651" s="56"/>
      <c r="Q651" s="56"/>
    </row>
    <row r="652" spans="7:17" s="3" customFormat="1" ht="12.75">
      <c r="G652" s="6"/>
      <c r="I652" s="5"/>
      <c r="J652" s="9"/>
      <c r="K652" s="5"/>
      <c r="L652" s="9"/>
      <c r="M652" s="58"/>
      <c r="N652" s="60"/>
      <c r="O652" s="56"/>
      <c r="P652" s="56"/>
      <c r="Q652" s="56"/>
    </row>
    <row r="653" spans="7:17" s="3" customFormat="1" ht="12.75">
      <c r="G653" s="6"/>
      <c r="I653" s="5"/>
      <c r="J653" s="9"/>
      <c r="K653" s="5"/>
      <c r="L653" s="9"/>
      <c r="M653" s="58"/>
      <c r="N653" s="60"/>
      <c r="O653" s="56"/>
      <c r="P653" s="56"/>
      <c r="Q653" s="56"/>
    </row>
    <row r="654" spans="7:17" s="3" customFormat="1" ht="12.75">
      <c r="G654" s="6"/>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c r="G727" s="7"/>
    </row>
    <row r="728" spans="7:17">
      <c r="G728" s="7"/>
    </row>
    <row r="729" spans="7:17">
      <c r="G729" s="7"/>
    </row>
    <row r="730" spans="7:17">
      <c r="G730" s="7"/>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sheetData>
  <mergeCells count="11">
    <mergeCell ref="M4:Q4"/>
    <mergeCell ref="R20:R24"/>
    <mergeCell ref="R38:R42"/>
    <mergeCell ref="R164:R168"/>
    <mergeCell ref="R182:R186"/>
    <mergeCell ref="R56:R60"/>
    <mergeCell ref="R74:R78"/>
    <mergeCell ref="R92:R96"/>
    <mergeCell ref="R110:R114"/>
    <mergeCell ref="R128:R132"/>
    <mergeCell ref="R146:R150"/>
  </mergeCells>
  <phoneticPr fontId="2" type="noConversion"/>
  <hyperlinks>
    <hyperlink ref="R20" r:id="rId1" location="resultstable"/>
    <hyperlink ref="R38" r:id="rId2" location="resultstable"/>
    <hyperlink ref="R56" r:id="rId3" location="resultstable"/>
    <hyperlink ref="R74" r:id="rId4" location="resultstable"/>
    <hyperlink ref="R92" r:id="rId5" location="resultstable"/>
    <hyperlink ref="R110" r:id="rId6" location="resultstable"/>
    <hyperlink ref="R128" r:id="rId7" location="resultstable"/>
    <hyperlink ref="R146" r:id="rId8" location="resultstable"/>
    <hyperlink ref="R164" r:id="rId9" location="resultstable"/>
    <hyperlink ref="R182" r:id="rId10" location="resultstable"/>
  </hyperlinks>
  <pageMargins left="0.7" right="0.7" top="0.75" bottom="0.75" header="0.3" footer="0.3"/>
  <pageSetup paperSize="9" orientation="portrait" r:id="rId1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AP1361"/>
  <sheetViews>
    <sheetView zoomScale="85" zoomScaleNormal="85" workbookViewId="0">
      <pane ySplit="6" topLeftCell="A7" activePane="bottomLeft" state="frozen"/>
      <selection activeCell="K160" sqref="K160"/>
      <selection pane="bottomLeft" activeCell="N159" sqref="N159"/>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C304</v>
      </c>
      <c r="C2" s="97" t="s">
        <v>2751</v>
      </c>
      <c r="L2" s="71"/>
      <c r="M2" s="73" t="s">
        <v>256</v>
      </c>
      <c r="N2" s="72" t="s">
        <v>254</v>
      </c>
      <c r="O2" s="73" t="s">
        <v>253</v>
      </c>
      <c r="P2" s="73" t="s">
        <v>255</v>
      </c>
      <c r="Q2" s="74" t="s">
        <v>252</v>
      </c>
    </row>
    <row r="3" spans="2:42" ht="24.95" customHeight="1">
      <c r="L3" s="76" t="s">
        <v>123</v>
      </c>
      <c r="M3" s="70">
        <f>P3+Q3</f>
        <v>37.740000000000016</v>
      </c>
      <c r="N3" s="169">
        <f>P3/(P3+Q3)</f>
        <v>0.98761526232114472</v>
      </c>
      <c r="O3" s="70">
        <f>SUM(O7:O170)</f>
        <v>31.459999999999997</v>
      </c>
      <c r="P3" s="70">
        <f>SUM(P7:P170)</f>
        <v>37.272600000000018</v>
      </c>
      <c r="Q3" s="77">
        <f>SUM(Q7:Q170)</f>
        <v>0.46740000000000004</v>
      </c>
    </row>
    <row r="4" spans="2:42" ht="24.95" customHeight="1" thickBot="1">
      <c r="L4" s="75" t="s">
        <v>124</v>
      </c>
      <c r="M4" s="554">
        <f>(O3+P3)/(M3+O3)</f>
        <v>0.9932456647398844</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C304</v>
      </c>
      <c r="C7" s="252" t="str">
        <f>C2</f>
        <v>Power Regulator &amp; OC Protection</v>
      </c>
      <c r="D7" s="17" t="s">
        <v>4301</v>
      </c>
      <c r="E7" s="18" t="s">
        <v>22</v>
      </c>
      <c r="F7" s="19" t="s">
        <v>4302</v>
      </c>
      <c r="G7" s="14" t="s">
        <v>12</v>
      </c>
      <c r="H7" s="15">
        <v>0.4</v>
      </c>
      <c r="I7" s="16" t="s">
        <v>15</v>
      </c>
      <c r="J7" s="12" t="s">
        <v>80</v>
      </c>
      <c r="K7" s="16" t="s">
        <v>18</v>
      </c>
      <c r="L7" s="65" t="s">
        <v>109</v>
      </c>
      <c r="M7" s="85">
        <v>2</v>
      </c>
      <c r="N7" s="15">
        <f t="shared" ref="N7:N9" si="0">IF(K7="Detected", 0.99,0)</f>
        <v>0</v>
      </c>
      <c r="O7" s="78">
        <f t="shared" ref="O7:O9" si="1">IF(I7="Safe", M7*H7,0)</f>
        <v>0.8</v>
      </c>
      <c r="P7" s="78">
        <f t="shared" ref="P7:P9" si="2">IF(I7="Dangerous",M7*H7*N7,0)</f>
        <v>0</v>
      </c>
      <c r="Q7" s="153">
        <f t="shared" ref="Q7:Q9" si="3">IF(P7=0,0,M7*H7*(1-N7))</f>
        <v>0</v>
      </c>
      <c r="R7" s="267"/>
    </row>
    <row r="8" spans="2:42" s="3" customFormat="1" ht="27.95" customHeight="1">
      <c r="B8" s="249"/>
      <c r="C8" s="253"/>
      <c r="D8" s="20"/>
      <c r="E8" s="21"/>
      <c r="F8" s="31"/>
      <c r="G8" s="14" t="s">
        <v>13</v>
      </c>
      <c r="H8" s="15">
        <v>0.4</v>
      </c>
      <c r="I8" s="165" t="s">
        <v>25</v>
      </c>
      <c r="J8" s="13" t="s">
        <v>4321</v>
      </c>
      <c r="K8" s="16" t="s">
        <v>17</v>
      </c>
      <c r="L8" s="65" t="s">
        <v>1076</v>
      </c>
      <c r="M8" s="85">
        <f t="shared" ref="M8:M12" si="4">M7</f>
        <v>2</v>
      </c>
      <c r="N8" s="15">
        <f t="shared" si="0"/>
        <v>0.99</v>
      </c>
      <c r="O8" s="78">
        <f t="shared" si="1"/>
        <v>0</v>
      </c>
      <c r="P8" s="78">
        <f t="shared" si="2"/>
        <v>0.79200000000000004</v>
      </c>
      <c r="Q8" s="153">
        <f t="shared" si="3"/>
        <v>8.0000000000000071E-3</v>
      </c>
      <c r="R8" s="256"/>
    </row>
    <row r="9" spans="2:42" s="3" customFormat="1" ht="27.95" customHeight="1">
      <c r="B9" s="249"/>
      <c r="C9" s="253"/>
      <c r="D9" s="22"/>
      <c r="E9" s="23"/>
      <c r="F9" s="24"/>
      <c r="G9" s="14" t="s">
        <v>14</v>
      </c>
      <c r="H9" s="15">
        <v>0.2</v>
      </c>
      <c r="I9" s="16" t="s">
        <v>15</v>
      </c>
      <c r="J9" s="12" t="s">
        <v>80</v>
      </c>
      <c r="K9" s="16" t="s">
        <v>18</v>
      </c>
      <c r="L9" s="65" t="s">
        <v>109</v>
      </c>
      <c r="M9" s="85">
        <f t="shared" si="4"/>
        <v>2</v>
      </c>
      <c r="N9" s="15">
        <f t="shared" si="0"/>
        <v>0</v>
      </c>
      <c r="O9" s="78">
        <f t="shared" si="1"/>
        <v>0.4</v>
      </c>
      <c r="P9" s="78">
        <f t="shared" si="2"/>
        <v>0</v>
      </c>
      <c r="Q9" s="153">
        <f t="shared" si="3"/>
        <v>0</v>
      </c>
      <c r="R9" s="256"/>
    </row>
    <row r="10" spans="2:42" s="3" customFormat="1" ht="27.95" customHeight="1">
      <c r="B10" s="249"/>
      <c r="C10" s="253"/>
      <c r="D10" s="17" t="s">
        <v>4304</v>
      </c>
      <c r="E10" s="18" t="s">
        <v>22</v>
      </c>
      <c r="F10" s="19" t="s">
        <v>4303</v>
      </c>
      <c r="G10" s="14" t="s">
        <v>12</v>
      </c>
      <c r="H10" s="15">
        <v>0.4</v>
      </c>
      <c r="I10" s="16" t="s">
        <v>15</v>
      </c>
      <c r="J10" s="12" t="s">
        <v>80</v>
      </c>
      <c r="K10" s="16" t="s">
        <v>18</v>
      </c>
      <c r="L10" s="65" t="s">
        <v>109</v>
      </c>
      <c r="M10" s="85">
        <v>2</v>
      </c>
      <c r="N10" s="15">
        <f t="shared" ref="N10:N32" si="5">IF(K10="Detected", 0.99,0)</f>
        <v>0</v>
      </c>
      <c r="O10" s="78">
        <f t="shared" ref="O10:O32" si="6">IF(I10="Safe", M10*H10,0)</f>
        <v>0.8</v>
      </c>
      <c r="P10" s="78">
        <f t="shared" ref="P10:P32" si="7">IF(I10="Dangerous",M10*H10*N10,0)</f>
        <v>0</v>
      </c>
      <c r="Q10" s="153">
        <f t="shared" ref="Q10:Q32" si="8">IF(P10=0,0,M10*H10*(1-N10))</f>
        <v>0</v>
      </c>
      <c r="R10" s="257"/>
    </row>
    <row r="11" spans="2:42" s="3" customFormat="1" ht="27.95" customHeight="1">
      <c r="B11" s="249"/>
      <c r="C11" s="253"/>
      <c r="D11" s="20"/>
      <c r="E11" s="21"/>
      <c r="F11" s="31"/>
      <c r="G11" s="14" t="s">
        <v>13</v>
      </c>
      <c r="H11" s="15">
        <v>0.4</v>
      </c>
      <c r="I11" s="165" t="s">
        <v>25</v>
      </c>
      <c r="J11" s="13" t="s">
        <v>4321</v>
      </c>
      <c r="K11" s="16" t="s">
        <v>17</v>
      </c>
      <c r="L11" s="65" t="s">
        <v>1076</v>
      </c>
      <c r="M11" s="85">
        <f t="shared" si="4"/>
        <v>2</v>
      </c>
      <c r="N11" s="15">
        <f t="shared" si="5"/>
        <v>0.99</v>
      </c>
      <c r="O11" s="78">
        <f t="shared" si="6"/>
        <v>0</v>
      </c>
      <c r="P11" s="78">
        <f t="shared" si="7"/>
        <v>0.79200000000000004</v>
      </c>
      <c r="Q11" s="153">
        <f t="shared" si="8"/>
        <v>8.0000000000000071E-3</v>
      </c>
      <c r="R11" s="257"/>
    </row>
    <row r="12" spans="2:42" s="3" customFormat="1" ht="27.95" customHeight="1">
      <c r="B12" s="249"/>
      <c r="C12" s="253"/>
      <c r="D12" s="22"/>
      <c r="E12" s="23"/>
      <c r="F12" s="24"/>
      <c r="G12" s="14" t="s">
        <v>14</v>
      </c>
      <c r="H12" s="15">
        <v>0.2</v>
      </c>
      <c r="I12" s="16" t="s">
        <v>15</v>
      </c>
      <c r="J12" s="12" t="s">
        <v>80</v>
      </c>
      <c r="K12" s="16" t="s">
        <v>18</v>
      </c>
      <c r="L12" s="65" t="s">
        <v>109</v>
      </c>
      <c r="M12" s="85">
        <f t="shared" si="4"/>
        <v>2</v>
      </c>
      <c r="N12" s="15">
        <f t="shared" si="5"/>
        <v>0</v>
      </c>
      <c r="O12" s="78">
        <f t="shared" si="6"/>
        <v>0.4</v>
      </c>
      <c r="P12" s="78">
        <f t="shared" si="7"/>
        <v>0</v>
      </c>
      <c r="Q12" s="153">
        <f t="shared" si="8"/>
        <v>0</v>
      </c>
      <c r="R12" s="257"/>
    </row>
    <row r="13" spans="2:42" s="3" customFormat="1" ht="27.95" customHeight="1">
      <c r="B13" s="249"/>
      <c r="C13" s="253"/>
      <c r="D13" s="17" t="s">
        <v>2366</v>
      </c>
      <c r="E13" s="18" t="s">
        <v>22</v>
      </c>
      <c r="F13" s="19" t="s">
        <v>96</v>
      </c>
      <c r="G13" s="14" t="s">
        <v>12</v>
      </c>
      <c r="H13" s="15">
        <v>0.4</v>
      </c>
      <c r="I13" s="16" t="s">
        <v>15</v>
      </c>
      <c r="J13" s="12" t="s">
        <v>80</v>
      </c>
      <c r="K13" s="16" t="s">
        <v>18</v>
      </c>
      <c r="L13" s="65" t="s">
        <v>109</v>
      </c>
      <c r="M13" s="85">
        <v>2</v>
      </c>
      <c r="N13" s="15">
        <f t="shared" si="5"/>
        <v>0</v>
      </c>
      <c r="O13" s="78">
        <f>IF(I13="Safe", M13*H13,0)</f>
        <v>0.8</v>
      </c>
      <c r="P13" s="78">
        <f>IF(I13="Dangerous",M13*H13*N13,0)</f>
        <v>0</v>
      </c>
      <c r="Q13" s="153">
        <f>IF(P13=0,0,M13*H13*(1-N13))</f>
        <v>0</v>
      </c>
      <c r="R13" s="257"/>
    </row>
    <row r="14" spans="2:42" s="3" customFormat="1" ht="27.95" customHeight="1">
      <c r="B14" s="249"/>
      <c r="C14" s="253"/>
      <c r="D14" s="20"/>
      <c r="E14" s="21"/>
      <c r="F14" s="31"/>
      <c r="G14" s="14" t="s">
        <v>13</v>
      </c>
      <c r="H14" s="15">
        <v>0.4</v>
      </c>
      <c r="I14" s="16" t="s">
        <v>25</v>
      </c>
      <c r="J14" s="12" t="s">
        <v>4323</v>
      </c>
      <c r="K14" s="16" t="s">
        <v>20</v>
      </c>
      <c r="L14" s="65" t="s">
        <v>1076</v>
      </c>
      <c r="M14" s="85">
        <f>M13</f>
        <v>2</v>
      </c>
      <c r="N14" s="15">
        <f t="shared" si="5"/>
        <v>0.99</v>
      </c>
      <c r="O14" s="78">
        <f>IF(I14="Safe", M14*H14,0)</f>
        <v>0</v>
      </c>
      <c r="P14" s="78">
        <f>IF(I14="Dangerous",M14*H14*N14,0)</f>
        <v>0.79200000000000004</v>
      </c>
      <c r="Q14" s="153">
        <f>IF(P14=0,0,M14*H14*(1-N14))</f>
        <v>8.0000000000000071E-3</v>
      </c>
      <c r="R14" s="257"/>
    </row>
    <row r="15" spans="2:42" s="3" customFormat="1" ht="27.95" customHeight="1">
      <c r="B15" s="249"/>
      <c r="C15" s="253"/>
      <c r="D15" s="22"/>
      <c r="E15" s="23"/>
      <c r="F15" s="24"/>
      <c r="G15" s="14" t="s">
        <v>14</v>
      </c>
      <c r="H15" s="15">
        <v>0.2</v>
      </c>
      <c r="I15" s="16" t="s">
        <v>15</v>
      </c>
      <c r="J15" s="12" t="s">
        <v>80</v>
      </c>
      <c r="K15" s="16" t="s">
        <v>18</v>
      </c>
      <c r="L15" s="65" t="s">
        <v>109</v>
      </c>
      <c r="M15" s="85">
        <f>M14</f>
        <v>2</v>
      </c>
      <c r="N15" s="15">
        <f t="shared" si="5"/>
        <v>0</v>
      </c>
      <c r="O15" s="78">
        <f>IF(I15="Safe", M15*H15,0)</f>
        <v>0.4</v>
      </c>
      <c r="P15" s="78">
        <f>IF(I15="Dangerous",M15*H15*N15,0)</f>
        <v>0</v>
      </c>
      <c r="Q15" s="153">
        <f>IF(P15=0,0,M15*H15*(1-N15))</f>
        <v>0</v>
      </c>
      <c r="R15" s="257"/>
    </row>
    <row r="16" spans="2:42" s="3" customFormat="1" ht="39.950000000000003" customHeight="1">
      <c r="B16" s="249"/>
      <c r="C16" s="253"/>
      <c r="D16" s="17" t="s">
        <v>4305</v>
      </c>
      <c r="E16" s="18" t="s">
        <v>4306</v>
      </c>
      <c r="F16" s="19" t="s">
        <v>4309</v>
      </c>
      <c r="G16" s="159" t="s">
        <v>232</v>
      </c>
      <c r="H16" s="15">
        <v>0.2</v>
      </c>
      <c r="I16" s="16" t="s">
        <v>16</v>
      </c>
      <c r="J16" s="12" t="s">
        <v>4323</v>
      </c>
      <c r="K16" s="16" t="s">
        <v>17</v>
      </c>
      <c r="L16" s="65" t="s">
        <v>1076</v>
      </c>
      <c r="M16" s="85">
        <v>0.2</v>
      </c>
      <c r="N16" s="15">
        <f>IF(K16="Detected", 0.9,0)</f>
        <v>0.9</v>
      </c>
      <c r="O16" s="78">
        <f t="shared" si="6"/>
        <v>0</v>
      </c>
      <c r="P16" s="78">
        <f t="shared" si="7"/>
        <v>3.6000000000000011E-2</v>
      </c>
      <c r="Q16" s="153">
        <f t="shared" si="8"/>
        <v>4.0000000000000001E-3</v>
      </c>
      <c r="R16" s="557" t="s">
        <v>4310</v>
      </c>
    </row>
    <row r="17" spans="2:18" s="3" customFormat="1" ht="39.950000000000003" customHeight="1">
      <c r="B17" s="249"/>
      <c r="C17" s="253"/>
      <c r="D17" s="20"/>
      <c r="E17" s="21"/>
      <c r="F17" s="31"/>
      <c r="G17" s="163" t="s">
        <v>233</v>
      </c>
      <c r="H17" s="15">
        <v>0.2</v>
      </c>
      <c r="I17" s="16" t="s">
        <v>16</v>
      </c>
      <c r="J17" s="12" t="s">
        <v>4323</v>
      </c>
      <c r="K17" s="16" t="s">
        <v>17</v>
      </c>
      <c r="L17" s="65" t="s">
        <v>1076</v>
      </c>
      <c r="M17" s="85">
        <f>M16</f>
        <v>0.2</v>
      </c>
      <c r="N17" s="15">
        <f>IF(K17="Detected", 0.9,0)</f>
        <v>0.9</v>
      </c>
      <c r="O17" s="78">
        <f t="shared" si="6"/>
        <v>0</v>
      </c>
      <c r="P17" s="78">
        <f t="shared" si="7"/>
        <v>3.6000000000000011E-2</v>
      </c>
      <c r="Q17" s="153">
        <f t="shared" si="8"/>
        <v>4.0000000000000001E-3</v>
      </c>
      <c r="R17" s="582"/>
    </row>
    <row r="18" spans="2:18" s="3" customFormat="1" ht="39.950000000000003" customHeight="1">
      <c r="B18" s="249"/>
      <c r="C18" s="253"/>
      <c r="D18" s="20"/>
      <c r="E18" s="21"/>
      <c r="F18" s="31"/>
      <c r="G18" s="163" t="s">
        <v>230</v>
      </c>
      <c r="H18" s="15">
        <v>0.2</v>
      </c>
      <c r="I18" s="16" t="s">
        <v>25</v>
      </c>
      <c r="J18" s="12" t="s">
        <v>4323</v>
      </c>
      <c r="K18" s="16" t="s">
        <v>17</v>
      </c>
      <c r="L18" s="65" t="s">
        <v>1076</v>
      </c>
      <c r="M18" s="85">
        <f>M17</f>
        <v>0.2</v>
      </c>
      <c r="N18" s="15">
        <f>IF(K18="Detected", 0.9,0)</f>
        <v>0.9</v>
      </c>
      <c r="O18" s="78">
        <f>IF(I18="Safe", M18*H18,0)</f>
        <v>0</v>
      </c>
      <c r="P18" s="78">
        <f>IF(I18="Dangerous",M18*H18*N18,0)</f>
        <v>3.6000000000000011E-2</v>
      </c>
      <c r="Q18" s="153">
        <f>IF(P18=0,0,M18*H18*(1-N18))</f>
        <v>4.0000000000000001E-3</v>
      </c>
      <c r="R18" s="582"/>
    </row>
    <row r="19" spans="2:18" s="3" customFormat="1" ht="39.950000000000003" customHeight="1">
      <c r="B19" s="249"/>
      <c r="C19" s="253"/>
      <c r="D19" s="20"/>
      <c r="E19" s="21"/>
      <c r="F19" s="31"/>
      <c r="G19" s="163" t="s">
        <v>231</v>
      </c>
      <c r="H19" s="15">
        <v>0.2</v>
      </c>
      <c r="I19" s="16" t="s">
        <v>25</v>
      </c>
      <c r="J19" s="12" t="s">
        <v>4323</v>
      </c>
      <c r="K19" s="16" t="s">
        <v>17</v>
      </c>
      <c r="L19" s="65" t="s">
        <v>1076</v>
      </c>
      <c r="M19" s="85">
        <f>M18</f>
        <v>0.2</v>
      </c>
      <c r="N19" s="15">
        <f>IF(K19="Detected", 0.9,0)</f>
        <v>0.9</v>
      </c>
      <c r="O19" s="78">
        <f t="shared" si="6"/>
        <v>0</v>
      </c>
      <c r="P19" s="78">
        <f t="shared" si="7"/>
        <v>3.6000000000000011E-2</v>
      </c>
      <c r="Q19" s="153">
        <f t="shared" si="8"/>
        <v>4.0000000000000001E-3</v>
      </c>
      <c r="R19" s="582"/>
    </row>
    <row r="20" spans="2:18" s="3" customFormat="1" ht="39.950000000000003" customHeight="1">
      <c r="B20" s="249"/>
      <c r="C20" s="253"/>
      <c r="D20" s="22"/>
      <c r="E20" s="23"/>
      <c r="F20" s="24"/>
      <c r="G20" s="168" t="s">
        <v>234</v>
      </c>
      <c r="H20" s="15">
        <v>0.2</v>
      </c>
      <c r="I20" s="16" t="s">
        <v>25</v>
      </c>
      <c r="J20" s="12" t="s">
        <v>4323</v>
      </c>
      <c r="K20" s="16" t="s">
        <v>17</v>
      </c>
      <c r="L20" s="65" t="s">
        <v>1076</v>
      </c>
      <c r="M20" s="85">
        <f>M19</f>
        <v>0.2</v>
      </c>
      <c r="N20" s="15">
        <f>IF(K20="Detected", 0.9,0)</f>
        <v>0.9</v>
      </c>
      <c r="O20" s="78">
        <f>IF(I20="Safe", M20*H20,0)</f>
        <v>0</v>
      </c>
      <c r="P20" s="78">
        <f t="shared" si="7"/>
        <v>3.6000000000000011E-2</v>
      </c>
      <c r="Q20" s="153">
        <f t="shared" si="8"/>
        <v>4.0000000000000001E-3</v>
      </c>
      <c r="R20" s="583"/>
    </row>
    <row r="21" spans="2:18" s="3" customFormat="1" ht="27.95" customHeight="1">
      <c r="B21" s="249"/>
      <c r="C21" s="253"/>
      <c r="D21" s="17" t="s">
        <v>4307</v>
      </c>
      <c r="E21" s="18" t="s">
        <v>22</v>
      </c>
      <c r="F21" s="19" t="s">
        <v>4308</v>
      </c>
      <c r="G21" s="14" t="s">
        <v>12</v>
      </c>
      <c r="H21" s="15">
        <v>0.4</v>
      </c>
      <c r="I21" s="16" t="s">
        <v>15</v>
      </c>
      <c r="J21" s="12" t="s">
        <v>80</v>
      </c>
      <c r="K21" s="16" t="s">
        <v>18</v>
      </c>
      <c r="L21" s="65" t="s">
        <v>109</v>
      </c>
      <c r="M21" s="85">
        <v>2</v>
      </c>
      <c r="N21" s="15">
        <f t="shared" si="5"/>
        <v>0</v>
      </c>
      <c r="O21" s="78">
        <f t="shared" si="6"/>
        <v>0.8</v>
      </c>
      <c r="P21" s="78">
        <f t="shared" si="7"/>
        <v>0</v>
      </c>
      <c r="Q21" s="153">
        <f t="shared" si="8"/>
        <v>0</v>
      </c>
      <c r="R21" s="257"/>
    </row>
    <row r="22" spans="2:18" s="3" customFormat="1" ht="27.95" customHeight="1">
      <c r="B22" s="249"/>
      <c r="C22" s="253"/>
      <c r="D22" s="20"/>
      <c r="E22" s="21"/>
      <c r="F22" s="31"/>
      <c r="G22" s="14" t="s">
        <v>13</v>
      </c>
      <c r="H22" s="15">
        <v>0.4</v>
      </c>
      <c r="I22" s="16" t="s">
        <v>25</v>
      </c>
      <c r="J22" s="12" t="s">
        <v>4324</v>
      </c>
      <c r="K22" s="16" t="s">
        <v>20</v>
      </c>
      <c r="L22" s="65" t="s">
        <v>1076</v>
      </c>
      <c r="M22" s="85">
        <f t="shared" ref="M22:M151" si="9">M21</f>
        <v>2</v>
      </c>
      <c r="N22" s="15">
        <f t="shared" si="5"/>
        <v>0.99</v>
      </c>
      <c r="O22" s="78">
        <f t="shared" si="6"/>
        <v>0</v>
      </c>
      <c r="P22" s="78">
        <f t="shared" si="7"/>
        <v>0.79200000000000004</v>
      </c>
      <c r="Q22" s="153">
        <f t="shared" si="8"/>
        <v>8.0000000000000071E-3</v>
      </c>
      <c r="R22" s="257"/>
    </row>
    <row r="23" spans="2:18" s="3" customFormat="1" ht="27.95" customHeight="1">
      <c r="B23" s="249"/>
      <c r="C23" s="253"/>
      <c r="D23" s="22"/>
      <c r="E23" s="23"/>
      <c r="F23" s="24"/>
      <c r="G23" s="14" t="s">
        <v>14</v>
      </c>
      <c r="H23" s="15">
        <v>0.2</v>
      </c>
      <c r="I23" s="16" t="s">
        <v>15</v>
      </c>
      <c r="J23" s="12" t="s">
        <v>80</v>
      </c>
      <c r="K23" s="16" t="s">
        <v>18</v>
      </c>
      <c r="L23" s="65" t="s">
        <v>109</v>
      </c>
      <c r="M23" s="85">
        <f t="shared" si="9"/>
        <v>2</v>
      </c>
      <c r="N23" s="15">
        <f t="shared" si="5"/>
        <v>0</v>
      </c>
      <c r="O23" s="78">
        <f t="shared" si="6"/>
        <v>0.4</v>
      </c>
      <c r="P23" s="78">
        <f t="shared" si="7"/>
        <v>0</v>
      </c>
      <c r="Q23" s="153">
        <f t="shared" si="8"/>
        <v>0</v>
      </c>
      <c r="R23" s="257"/>
    </row>
    <row r="24" spans="2:18" s="3" customFormat="1" ht="27.95" customHeight="1">
      <c r="B24" s="249"/>
      <c r="C24" s="255"/>
      <c r="D24" s="17" t="s">
        <v>4311</v>
      </c>
      <c r="E24" s="18" t="s">
        <v>1034</v>
      </c>
      <c r="F24" s="19" t="s">
        <v>4312</v>
      </c>
      <c r="G24" s="14" t="s">
        <v>12</v>
      </c>
      <c r="H24" s="164">
        <v>0.8</v>
      </c>
      <c r="I24" s="16" t="s">
        <v>16</v>
      </c>
      <c r="J24" s="12" t="s">
        <v>4325</v>
      </c>
      <c r="K24" s="16" t="s">
        <v>17</v>
      </c>
      <c r="L24" s="65" t="s">
        <v>1076</v>
      </c>
      <c r="M24" s="87">
        <v>3</v>
      </c>
      <c r="N24" s="15">
        <f t="shared" si="5"/>
        <v>0.99</v>
      </c>
      <c r="O24" s="78">
        <f t="shared" si="6"/>
        <v>0</v>
      </c>
      <c r="P24" s="78">
        <f t="shared" si="7"/>
        <v>2.3760000000000003</v>
      </c>
      <c r="Q24" s="153">
        <f t="shared" si="8"/>
        <v>2.4000000000000025E-2</v>
      </c>
      <c r="R24" s="251"/>
    </row>
    <row r="25" spans="2:18" s="3" customFormat="1" ht="27.95" customHeight="1">
      <c r="B25" s="249"/>
      <c r="C25" s="255"/>
      <c r="D25" s="20"/>
      <c r="E25" s="21"/>
      <c r="F25" s="31"/>
      <c r="G25" s="14" t="s">
        <v>53</v>
      </c>
      <c r="H25" s="164">
        <v>0.1</v>
      </c>
      <c r="I25" s="16" t="s">
        <v>16</v>
      </c>
      <c r="J25" s="12" t="s">
        <v>4323</v>
      </c>
      <c r="K25" s="16" t="s">
        <v>17</v>
      </c>
      <c r="L25" s="65" t="s">
        <v>1076</v>
      </c>
      <c r="M25" s="85">
        <f>M24</f>
        <v>3</v>
      </c>
      <c r="N25" s="15">
        <f t="shared" si="5"/>
        <v>0.99</v>
      </c>
      <c r="O25" s="78">
        <f t="shared" si="6"/>
        <v>0</v>
      </c>
      <c r="P25" s="78">
        <f t="shared" si="7"/>
        <v>0.29700000000000004</v>
      </c>
      <c r="Q25" s="153">
        <f t="shared" si="8"/>
        <v>3.0000000000000031E-3</v>
      </c>
      <c r="R25" s="251"/>
    </row>
    <row r="26" spans="2:18" s="3" customFormat="1" ht="27.95" customHeight="1">
      <c r="B26" s="249"/>
      <c r="C26" s="255"/>
      <c r="D26" s="20"/>
      <c r="E26" s="21"/>
      <c r="F26" s="31"/>
      <c r="G26" s="90" t="s">
        <v>14</v>
      </c>
      <c r="H26" s="164">
        <v>0.1</v>
      </c>
      <c r="I26" s="16" t="s">
        <v>15</v>
      </c>
      <c r="J26" s="12" t="s">
        <v>80</v>
      </c>
      <c r="K26" s="16" t="s">
        <v>18</v>
      </c>
      <c r="L26" s="65" t="s">
        <v>109</v>
      </c>
      <c r="M26" s="85">
        <f>M25</f>
        <v>3</v>
      </c>
      <c r="N26" s="15">
        <f t="shared" si="5"/>
        <v>0</v>
      </c>
      <c r="O26" s="78">
        <f t="shared" si="6"/>
        <v>0.30000000000000004</v>
      </c>
      <c r="P26" s="78">
        <f t="shared" si="7"/>
        <v>0</v>
      </c>
      <c r="Q26" s="153">
        <f t="shared" si="8"/>
        <v>0</v>
      </c>
      <c r="R26" s="251"/>
    </row>
    <row r="27" spans="2:18" s="3" customFormat="1" ht="27.95" customHeight="1">
      <c r="B27" s="249"/>
      <c r="C27" s="253"/>
      <c r="D27" s="17" t="s">
        <v>4313</v>
      </c>
      <c r="E27" s="18" t="s">
        <v>6</v>
      </c>
      <c r="F27" s="19" t="s">
        <v>4314</v>
      </c>
      <c r="G27" s="14" t="s">
        <v>12</v>
      </c>
      <c r="H27" s="15">
        <v>0.8</v>
      </c>
      <c r="I27" s="16" t="s">
        <v>4326</v>
      </c>
      <c r="J27" s="12" t="s">
        <v>4323</v>
      </c>
      <c r="K27" s="16" t="s">
        <v>17</v>
      </c>
      <c r="L27" s="65" t="s">
        <v>1076</v>
      </c>
      <c r="M27" s="85">
        <v>0.2</v>
      </c>
      <c r="N27" s="15">
        <f t="shared" si="5"/>
        <v>0.99</v>
      </c>
      <c r="O27" s="78">
        <f t="shared" si="6"/>
        <v>0</v>
      </c>
      <c r="P27" s="78">
        <f t="shared" si="7"/>
        <v>0.15840000000000004</v>
      </c>
      <c r="Q27" s="153">
        <f t="shared" si="8"/>
        <v>1.6000000000000018E-3</v>
      </c>
      <c r="R27" s="257"/>
    </row>
    <row r="28" spans="2:18" s="3" customFormat="1" ht="27.95" customHeight="1">
      <c r="B28" s="249"/>
      <c r="C28" s="253"/>
      <c r="D28" s="20"/>
      <c r="E28" s="21"/>
      <c r="F28" s="31"/>
      <c r="G28" s="14" t="s">
        <v>13</v>
      </c>
      <c r="H28" s="15">
        <v>0.1</v>
      </c>
      <c r="I28" s="16" t="s">
        <v>16</v>
      </c>
      <c r="J28" s="12" t="s">
        <v>4323</v>
      </c>
      <c r="K28" s="16" t="s">
        <v>17</v>
      </c>
      <c r="L28" s="65" t="s">
        <v>1076</v>
      </c>
      <c r="M28" s="85">
        <f t="shared" si="9"/>
        <v>0.2</v>
      </c>
      <c r="N28" s="15">
        <f t="shared" si="5"/>
        <v>0.99</v>
      </c>
      <c r="O28" s="78">
        <f t="shared" si="6"/>
        <v>0</v>
      </c>
      <c r="P28" s="78">
        <f t="shared" si="7"/>
        <v>1.9800000000000005E-2</v>
      </c>
      <c r="Q28" s="153">
        <f t="shared" si="8"/>
        <v>2.0000000000000023E-4</v>
      </c>
      <c r="R28" s="257"/>
    </row>
    <row r="29" spans="2:18" s="3" customFormat="1" ht="27.95" customHeight="1">
      <c r="B29" s="249"/>
      <c r="C29" s="253"/>
      <c r="D29" s="22"/>
      <c r="E29" s="23"/>
      <c r="F29" s="24"/>
      <c r="G29" s="14" t="s">
        <v>14</v>
      </c>
      <c r="H29" s="15">
        <v>0.1</v>
      </c>
      <c r="I29" s="16" t="s">
        <v>16</v>
      </c>
      <c r="J29" s="12" t="s">
        <v>4323</v>
      </c>
      <c r="K29" s="16" t="s">
        <v>17</v>
      </c>
      <c r="L29" s="65" t="s">
        <v>1076</v>
      </c>
      <c r="M29" s="85">
        <f t="shared" si="9"/>
        <v>0.2</v>
      </c>
      <c r="N29" s="15">
        <f t="shared" si="5"/>
        <v>0.99</v>
      </c>
      <c r="O29" s="78">
        <f t="shared" si="6"/>
        <v>0</v>
      </c>
      <c r="P29" s="78">
        <f t="shared" si="7"/>
        <v>1.9800000000000005E-2</v>
      </c>
      <c r="Q29" s="153">
        <f t="shared" si="8"/>
        <v>2.0000000000000023E-4</v>
      </c>
      <c r="R29" s="257"/>
    </row>
    <row r="30" spans="2:18" s="3" customFormat="1" ht="27.95" customHeight="1">
      <c r="B30" s="249"/>
      <c r="C30" s="253"/>
      <c r="D30" s="17" t="s">
        <v>4316</v>
      </c>
      <c r="E30" s="18" t="s">
        <v>24</v>
      </c>
      <c r="F30" s="19" t="s">
        <v>4315</v>
      </c>
      <c r="G30" s="14" t="s">
        <v>12</v>
      </c>
      <c r="H30" s="15">
        <v>0.8</v>
      </c>
      <c r="I30" s="16" t="s">
        <v>4326</v>
      </c>
      <c r="J30" s="12" t="s">
        <v>4323</v>
      </c>
      <c r="K30" s="16" t="s">
        <v>17</v>
      </c>
      <c r="L30" s="65" t="s">
        <v>1076</v>
      </c>
      <c r="M30" s="85">
        <v>0.2</v>
      </c>
      <c r="N30" s="15">
        <f t="shared" si="5"/>
        <v>0.99</v>
      </c>
      <c r="O30" s="78">
        <f t="shared" si="6"/>
        <v>0</v>
      </c>
      <c r="P30" s="78">
        <f t="shared" si="7"/>
        <v>0.15840000000000004</v>
      </c>
      <c r="Q30" s="153">
        <f t="shared" si="8"/>
        <v>1.6000000000000018E-3</v>
      </c>
      <c r="R30" s="257"/>
    </row>
    <row r="31" spans="2:18" s="3" customFormat="1" ht="27.95" customHeight="1">
      <c r="B31" s="249"/>
      <c r="C31" s="253"/>
      <c r="D31" s="20"/>
      <c r="E31" s="21"/>
      <c r="F31" s="31"/>
      <c r="G31" s="14" t="s">
        <v>13</v>
      </c>
      <c r="H31" s="15">
        <v>0.1</v>
      </c>
      <c r="I31" s="16" t="s">
        <v>16</v>
      </c>
      <c r="J31" s="12" t="s">
        <v>4323</v>
      </c>
      <c r="K31" s="16" t="s">
        <v>17</v>
      </c>
      <c r="L31" s="65" t="s">
        <v>1076</v>
      </c>
      <c r="M31" s="85">
        <f t="shared" si="9"/>
        <v>0.2</v>
      </c>
      <c r="N31" s="15">
        <f t="shared" si="5"/>
        <v>0.99</v>
      </c>
      <c r="O31" s="78">
        <f t="shared" si="6"/>
        <v>0</v>
      </c>
      <c r="P31" s="78">
        <f t="shared" si="7"/>
        <v>1.9800000000000005E-2</v>
      </c>
      <c r="Q31" s="153">
        <f t="shared" si="8"/>
        <v>2.0000000000000023E-4</v>
      </c>
      <c r="R31" s="257"/>
    </row>
    <row r="32" spans="2:18" s="3" customFormat="1" ht="27.95" customHeight="1">
      <c r="B32" s="249"/>
      <c r="C32" s="253"/>
      <c r="D32" s="22"/>
      <c r="E32" s="23"/>
      <c r="F32" s="24"/>
      <c r="G32" s="14" t="s">
        <v>14</v>
      </c>
      <c r="H32" s="15">
        <v>0.1</v>
      </c>
      <c r="I32" s="16" t="s">
        <v>16</v>
      </c>
      <c r="J32" s="12" t="s">
        <v>4323</v>
      </c>
      <c r="K32" s="16" t="s">
        <v>17</v>
      </c>
      <c r="L32" s="65" t="s">
        <v>1076</v>
      </c>
      <c r="M32" s="85">
        <f t="shared" si="9"/>
        <v>0.2</v>
      </c>
      <c r="N32" s="15">
        <f t="shared" si="5"/>
        <v>0.99</v>
      </c>
      <c r="O32" s="78">
        <f t="shared" si="6"/>
        <v>0</v>
      </c>
      <c r="P32" s="78">
        <f t="shared" si="7"/>
        <v>1.9800000000000005E-2</v>
      </c>
      <c r="Q32" s="153">
        <f t="shared" si="8"/>
        <v>2.0000000000000023E-4</v>
      </c>
      <c r="R32" s="257"/>
    </row>
    <row r="33" spans="2:18" s="3" customFormat="1" ht="27.95" customHeight="1">
      <c r="B33" s="249"/>
      <c r="C33" s="253"/>
      <c r="D33" s="17" t="s">
        <v>4317</v>
      </c>
      <c r="E33" s="18" t="s">
        <v>22</v>
      </c>
      <c r="F33" s="19" t="s">
        <v>4318</v>
      </c>
      <c r="G33" s="14" t="s">
        <v>12</v>
      </c>
      <c r="H33" s="15">
        <v>0.4</v>
      </c>
      <c r="I33" s="16" t="s">
        <v>15</v>
      </c>
      <c r="J33" s="12" t="s">
        <v>80</v>
      </c>
      <c r="K33" s="16" t="s">
        <v>18</v>
      </c>
      <c r="L33" s="65" t="s">
        <v>109</v>
      </c>
      <c r="M33" s="85">
        <v>2</v>
      </c>
      <c r="N33" s="15">
        <f t="shared" ref="N33:N35" si="10">IF(K33="Detected", 0.99,0)</f>
        <v>0</v>
      </c>
      <c r="O33" s="78">
        <f t="shared" ref="O33:O35" si="11">IF(I33="Safe", M33*H33,0)</f>
        <v>0.8</v>
      </c>
      <c r="P33" s="78">
        <f t="shared" ref="P33:P35" si="12">IF(I33="Dangerous",M33*H33*N33,0)</f>
        <v>0</v>
      </c>
      <c r="Q33" s="153">
        <f t="shared" ref="Q33:Q35" si="13">IF(P33=0,0,M33*H33*(1-N33))</f>
        <v>0</v>
      </c>
      <c r="R33" s="257"/>
    </row>
    <row r="34" spans="2:18" s="3" customFormat="1" ht="27.95" customHeight="1">
      <c r="B34" s="249"/>
      <c r="C34" s="253"/>
      <c r="D34" s="20"/>
      <c r="E34" s="21"/>
      <c r="F34" s="31"/>
      <c r="G34" s="14" t="s">
        <v>13</v>
      </c>
      <c r="H34" s="15">
        <v>0.4</v>
      </c>
      <c r="I34" s="16" t="s">
        <v>25</v>
      </c>
      <c r="J34" s="13" t="s">
        <v>4327</v>
      </c>
      <c r="K34" s="16" t="s">
        <v>17</v>
      </c>
      <c r="L34" s="65" t="s">
        <v>1076</v>
      </c>
      <c r="M34" s="85">
        <f t="shared" si="9"/>
        <v>2</v>
      </c>
      <c r="N34" s="15">
        <f t="shared" si="10"/>
        <v>0.99</v>
      </c>
      <c r="O34" s="78">
        <f t="shared" si="11"/>
        <v>0</v>
      </c>
      <c r="P34" s="78">
        <f t="shared" si="12"/>
        <v>0.79200000000000004</v>
      </c>
      <c r="Q34" s="153">
        <f t="shared" si="13"/>
        <v>8.0000000000000071E-3</v>
      </c>
      <c r="R34" s="257"/>
    </row>
    <row r="35" spans="2:18" s="3" customFormat="1" ht="27.95" customHeight="1">
      <c r="B35" s="249"/>
      <c r="C35" s="253"/>
      <c r="D35" s="22"/>
      <c r="E35" s="23"/>
      <c r="F35" s="24"/>
      <c r="G35" s="14" t="s">
        <v>14</v>
      </c>
      <c r="H35" s="15">
        <v>0.2</v>
      </c>
      <c r="I35" s="16" t="s">
        <v>15</v>
      </c>
      <c r="J35" s="12" t="s">
        <v>80</v>
      </c>
      <c r="K35" s="16" t="s">
        <v>18</v>
      </c>
      <c r="L35" s="65" t="s">
        <v>109</v>
      </c>
      <c r="M35" s="85">
        <f t="shared" si="9"/>
        <v>2</v>
      </c>
      <c r="N35" s="15">
        <f t="shared" si="10"/>
        <v>0</v>
      </c>
      <c r="O35" s="78">
        <f t="shared" si="11"/>
        <v>0.4</v>
      </c>
      <c r="P35" s="78">
        <f t="shared" si="12"/>
        <v>0</v>
      </c>
      <c r="Q35" s="153">
        <f t="shared" si="13"/>
        <v>0</v>
      </c>
      <c r="R35" s="257"/>
    </row>
    <row r="36" spans="2:18" s="3" customFormat="1" ht="27.95" customHeight="1">
      <c r="B36" s="249"/>
      <c r="C36" s="253"/>
      <c r="D36" s="17" t="s">
        <v>4320</v>
      </c>
      <c r="E36" s="18" t="s">
        <v>22</v>
      </c>
      <c r="F36" s="19" t="s">
        <v>4319</v>
      </c>
      <c r="G36" s="14" t="s">
        <v>12</v>
      </c>
      <c r="H36" s="15">
        <v>0.4</v>
      </c>
      <c r="I36" s="16" t="s">
        <v>15</v>
      </c>
      <c r="J36" s="12" t="s">
        <v>80</v>
      </c>
      <c r="K36" s="16" t="s">
        <v>18</v>
      </c>
      <c r="L36" s="65" t="s">
        <v>109</v>
      </c>
      <c r="M36" s="85">
        <v>2</v>
      </c>
      <c r="N36" s="15">
        <f t="shared" ref="N36:N61" si="14">IF(K36="Detected", 0.99,0)</f>
        <v>0</v>
      </c>
      <c r="O36" s="78">
        <f t="shared" ref="O36:O38" si="15">IF(I36="Safe", M36*H36,0)</f>
        <v>0.8</v>
      </c>
      <c r="P36" s="78">
        <f t="shared" ref="P36:P38" si="16">IF(I36="Dangerous",M36*H36*N36,0)</f>
        <v>0</v>
      </c>
      <c r="Q36" s="153">
        <f t="shared" ref="Q36:Q38" si="17">IF(P36=0,0,M36*H36*(1-N36))</f>
        <v>0</v>
      </c>
      <c r="R36" s="257"/>
    </row>
    <row r="37" spans="2:18" s="3" customFormat="1" ht="27.95" customHeight="1">
      <c r="B37" s="249"/>
      <c r="C37" s="253"/>
      <c r="D37" s="20"/>
      <c r="E37" s="21"/>
      <c r="F37" s="31"/>
      <c r="G37" s="14" t="s">
        <v>13</v>
      </c>
      <c r="H37" s="15">
        <v>0.4</v>
      </c>
      <c r="I37" s="16" t="s">
        <v>25</v>
      </c>
      <c r="J37" s="13" t="s">
        <v>4327</v>
      </c>
      <c r="K37" s="16" t="s">
        <v>17</v>
      </c>
      <c r="L37" s="65" t="s">
        <v>1076</v>
      </c>
      <c r="M37" s="85">
        <f t="shared" si="9"/>
        <v>2</v>
      </c>
      <c r="N37" s="15">
        <f t="shared" si="14"/>
        <v>0.99</v>
      </c>
      <c r="O37" s="78">
        <f t="shared" si="15"/>
        <v>0</v>
      </c>
      <c r="P37" s="78">
        <f t="shared" si="16"/>
        <v>0.79200000000000004</v>
      </c>
      <c r="Q37" s="153">
        <f t="shared" si="17"/>
        <v>8.0000000000000071E-3</v>
      </c>
      <c r="R37" s="257"/>
    </row>
    <row r="38" spans="2:18" s="3" customFormat="1" ht="27.95" customHeight="1">
      <c r="B38" s="249"/>
      <c r="C38" s="253"/>
      <c r="D38" s="22"/>
      <c r="E38" s="23"/>
      <c r="F38" s="24"/>
      <c r="G38" s="14" t="s">
        <v>14</v>
      </c>
      <c r="H38" s="15">
        <v>0.2</v>
      </c>
      <c r="I38" s="16" t="s">
        <v>15</v>
      </c>
      <c r="J38" s="12" t="s">
        <v>80</v>
      </c>
      <c r="K38" s="16" t="s">
        <v>18</v>
      </c>
      <c r="L38" s="65" t="s">
        <v>109</v>
      </c>
      <c r="M38" s="85">
        <f t="shared" si="9"/>
        <v>2</v>
      </c>
      <c r="N38" s="15">
        <f t="shared" si="14"/>
        <v>0</v>
      </c>
      <c r="O38" s="78">
        <f t="shared" si="15"/>
        <v>0.4</v>
      </c>
      <c r="P38" s="78">
        <f t="shared" si="16"/>
        <v>0</v>
      </c>
      <c r="Q38" s="153">
        <f t="shared" si="17"/>
        <v>0</v>
      </c>
      <c r="R38" s="257"/>
    </row>
    <row r="39" spans="2:18" s="3" customFormat="1" ht="27.95" customHeight="1">
      <c r="B39" s="249"/>
      <c r="C39" s="253"/>
      <c r="D39" s="17" t="s">
        <v>4328</v>
      </c>
      <c r="E39" s="18" t="s">
        <v>22</v>
      </c>
      <c r="F39" s="19" t="s">
        <v>4329</v>
      </c>
      <c r="G39" s="14" t="s">
        <v>12</v>
      </c>
      <c r="H39" s="15">
        <v>0.4</v>
      </c>
      <c r="I39" s="16" t="s">
        <v>15</v>
      </c>
      <c r="J39" s="12" t="s">
        <v>80</v>
      </c>
      <c r="K39" s="16" t="s">
        <v>18</v>
      </c>
      <c r="L39" s="65" t="s">
        <v>109</v>
      </c>
      <c r="M39" s="85">
        <v>2</v>
      </c>
      <c r="N39" s="15">
        <f t="shared" si="14"/>
        <v>0</v>
      </c>
      <c r="O39" s="78">
        <f>IF(I39="Safe", M39*H39,0)</f>
        <v>0.8</v>
      </c>
      <c r="P39" s="78">
        <f>IF(I39="Dangerous",M39*H39*N39,0)</f>
        <v>0</v>
      </c>
      <c r="Q39" s="153">
        <f>IF(P39=0,0,M39*H39*(1-N39))</f>
        <v>0</v>
      </c>
      <c r="R39" s="257"/>
    </row>
    <row r="40" spans="2:18" s="3" customFormat="1" ht="27.95" customHeight="1">
      <c r="B40" s="249"/>
      <c r="C40" s="253"/>
      <c r="D40" s="20"/>
      <c r="E40" s="21"/>
      <c r="F40" s="31"/>
      <c r="G40" s="14" t="s">
        <v>13</v>
      </c>
      <c r="H40" s="15">
        <v>0.4</v>
      </c>
      <c r="I40" s="16" t="s">
        <v>25</v>
      </c>
      <c r="J40" s="13" t="s">
        <v>4327</v>
      </c>
      <c r="K40" s="16" t="s">
        <v>17</v>
      </c>
      <c r="L40" s="65" t="s">
        <v>1076</v>
      </c>
      <c r="M40" s="85">
        <f>M39</f>
        <v>2</v>
      </c>
      <c r="N40" s="15">
        <f t="shared" si="14"/>
        <v>0.99</v>
      </c>
      <c r="O40" s="78">
        <f>IF(I40="Safe", M40*H40,0)</f>
        <v>0</v>
      </c>
      <c r="P40" s="78">
        <f>IF(I40="Dangerous",M40*H40*N40,0)</f>
        <v>0.79200000000000004</v>
      </c>
      <c r="Q40" s="153">
        <f>IF(P40=0,0,M40*H40*(1-N40))</f>
        <v>8.0000000000000071E-3</v>
      </c>
      <c r="R40" s="257"/>
    </row>
    <row r="41" spans="2:18" s="3" customFormat="1" ht="27.95" customHeight="1">
      <c r="B41" s="249"/>
      <c r="C41" s="253"/>
      <c r="D41" s="22"/>
      <c r="E41" s="23"/>
      <c r="F41" s="24"/>
      <c r="G41" s="14" t="s">
        <v>14</v>
      </c>
      <c r="H41" s="15">
        <v>0.2</v>
      </c>
      <c r="I41" s="16" t="s">
        <v>15</v>
      </c>
      <c r="J41" s="12" t="s">
        <v>80</v>
      </c>
      <c r="K41" s="16" t="s">
        <v>18</v>
      </c>
      <c r="L41" s="65" t="s">
        <v>109</v>
      </c>
      <c r="M41" s="85">
        <f>M40</f>
        <v>2</v>
      </c>
      <c r="N41" s="15">
        <f t="shared" si="14"/>
        <v>0</v>
      </c>
      <c r="O41" s="78">
        <f>IF(I41="Safe", M41*H41,0)</f>
        <v>0.4</v>
      </c>
      <c r="P41" s="78">
        <f>IF(I41="Dangerous",M41*H41*N41,0)</f>
        <v>0</v>
      </c>
      <c r="Q41" s="153">
        <f>IF(P41=0,0,M41*H41*(1-N41))</f>
        <v>0</v>
      </c>
      <c r="R41" s="257"/>
    </row>
    <row r="42" spans="2:18" s="3" customFormat="1" ht="27.95" customHeight="1">
      <c r="B42" s="249"/>
      <c r="C42" s="253"/>
      <c r="D42" s="17" t="s">
        <v>4330</v>
      </c>
      <c r="E42" s="18" t="s">
        <v>4306</v>
      </c>
      <c r="F42" s="19" t="s">
        <v>4331</v>
      </c>
      <c r="G42" s="159" t="s">
        <v>232</v>
      </c>
      <c r="H42" s="15">
        <v>0.2</v>
      </c>
      <c r="I42" s="16" t="s">
        <v>16</v>
      </c>
      <c r="J42" s="12" t="s">
        <v>4343</v>
      </c>
      <c r="K42" s="16" t="s">
        <v>17</v>
      </c>
      <c r="L42" s="65" t="s">
        <v>4365</v>
      </c>
      <c r="M42" s="85">
        <v>0.2</v>
      </c>
      <c r="N42" s="15">
        <f>IF(K42="Detected", 0.9,0)</f>
        <v>0.9</v>
      </c>
      <c r="O42" s="78">
        <f t="shared" ref="O42:O43" si="18">IF(I42="Safe", M42*H42,0)</f>
        <v>0</v>
      </c>
      <c r="P42" s="78">
        <f t="shared" ref="P42:P43" si="19">IF(I42="Dangerous",M42*H42*N42,0)</f>
        <v>3.6000000000000011E-2</v>
      </c>
      <c r="Q42" s="153">
        <f t="shared" ref="Q42:Q43" si="20">IF(P42=0,0,M42*H42*(1-N42))</f>
        <v>4.0000000000000001E-3</v>
      </c>
      <c r="R42" s="557" t="s">
        <v>4332</v>
      </c>
    </row>
    <row r="43" spans="2:18" s="3" customFormat="1" ht="27.95" customHeight="1">
      <c r="B43" s="249"/>
      <c r="C43" s="253"/>
      <c r="D43" s="20"/>
      <c r="E43" s="21"/>
      <c r="F43" s="31"/>
      <c r="G43" s="163" t="s">
        <v>233</v>
      </c>
      <c r="H43" s="15">
        <v>0.2</v>
      </c>
      <c r="I43" s="16" t="s">
        <v>16</v>
      </c>
      <c r="J43" s="12" t="s">
        <v>4343</v>
      </c>
      <c r="K43" s="16" t="s">
        <v>17</v>
      </c>
      <c r="L43" s="65" t="s">
        <v>4365</v>
      </c>
      <c r="M43" s="85">
        <f>M42</f>
        <v>0.2</v>
      </c>
      <c r="N43" s="15">
        <f>IF(K43="Detected", 0.9,0)</f>
        <v>0.9</v>
      </c>
      <c r="O43" s="78">
        <f t="shared" si="18"/>
        <v>0</v>
      </c>
      <c r="P43" s="78">
        <f t="shared" si="19"/>
        <v>3.6000000000000011E-2</v>
      </c>
      <c r="Q43" s="153">
        <f t="shared" si="20"/>
        <v>4.0000000000000001E-3</v>
      </c>
      <c r="R43" s="582"/>
    </row>
    <row r="44" spans="2:18" s="3" customFormat="1" ht="27.95" customHeight="1">
      <c r="B44" s="249"/>
      <c r="C44" s="253"/>
      <c r="D44" s="20"/>
      <c r="E44" s="21"/>
      <c r="F44" s="31"/>
      <c r="G44" s="163" t="s">
        <v>230</v>
      </c>
      <c r="H44" s="15">
        <v>0.2</v>
      </c>
      <c r="I44" s="16" t="s">
        <v>25</v>
      </c>
      <c r="J44" s="12" t="s">
        <v>4343</v>
      </c>
      <c r="K44" s="16" t="s">
        <v>17</v>
      </c>
      <c r="L44" s="65" t="s">
        <v>4365</v>
      </c>
      <c r="M44" s="85">
        <f>M43</f>
        <v>0.2</v>
      </c>
      <c r="N44" s="15">
        <f>IF(K44="Detected", 0.9,0)</f>
        <v>0.9</v>
      </c>
      <c r="O44" s="78">
        <f>IF(I44="Safe", M44*H44,0)</f>
        <v>0</v>
      </c>
      <c r="P44" s="78">
        <f>IF(I44="Dangerous",M44*H44*N44,0)</f>
        <v>3.6000000000000011E-2</v>
      </c>
      <c r="Q44" s="153">
        <f>IF(P44=0,0,M44*H44*(1-N44))</f>
        <v>4.0000000000000001E-3</v>
      </c>
      <c r="R44" s="582"/>
    </row>
    <row r="45" spans="2:18" s="3" customFormat="1" ht="27.95" customHeight="1">
      <c r="B45" s="249"/>
      <c r="C45" s="253"/>
      <c r="D45" s="20"/>
      <c r="E45" s="21"/>
      <c r="F45" s="31"/>
      <c r="G45" s="163" t="s">
        <v>231</v>
      </c>
      <c r="H45" s="15">
        <v>0.2</v>
      </c>
      <c r="I45" s="16" t="s">
        <v>25</v>
      </c>
      <c r="J45" s="12" t="s">
        <v>4343</v>
      </c>
      <c r="K45" s="16" t="s">
        <v>17</v>
      </c>
      <c r="L45" s="65" t="s">
        <v>4365</v>
      </c>
      <c r="M45" s="85">
        <f>M44</f>
        <v>0.2</v>
      </c>
      <c r="N45" s="15">
        <f>IF(K45="Detected", 0.9,0)</f>
        <v>0.9</v>
      </c>
      <c r="O45" s="78">
        <f t="shared" ref="O45" si="21">IF(I45="Safe", M45*H45,0)</f>
        <v>0</v>
      </c>
      <c r="P45" s="78">
        <f t="shared" ref="P45:P64" si="22">IF(I45="Dangerous",M45*H45*N45,0)</f>
        <v>3.6000000000000011E-2</v>
      </c>
      <c r="Q45" s="153">
        <f t="shared" ref="Q45:Q64" si="23">IF(P45=0,0,M45*H45*(1-N45))</f>
        <v>4.0000000000000001E-3</v>
      </c>
      <c r="R45" s="582"/>
    </row>
    <row r="46" spans="2:18" s="3" customFormat="1" ht="39.950000000000003" customHeight="1">
      <c r="B46" s="249"/>
      <c r="C46" s="253"/>
      <c r="D46" s="22"/>
      <c r="E46" s="23"/>
      <c r="F46" s="24"/>
      <c r="G46" s="168" t="s">
        <v>234</v>
      </c>
      <c r="H46" s="15">
        <v>0.2</v>
      </c>
      <c r="I46" s="16" t="s">
        <v>25</v>
      </c>
      <c r="J46" s="12" t="s">
        <v>4343</v>
      </c>
      <c r="K46" s="16" t="s">
        <v>17</v>
      </c>
      <c r="L46" s="65" t="s">
        <v>4365</v>
      </c>
      <c r="M46" s="85">
        <f>M45</f>
        <v>0.2</v>
      </c>
      <c r="N46" s="15">
        <f>IF(K46="Detected", 0.9,0)</f>
        <v>0.9</v>
      </c>
      <c r="O46" s="78">
        <f>IF(I46="Safe", M46*H46,0)</f>
        <v>0</v>
      </c>
      <c r="P46" s="78">
        <f t="shared" si="22"/>
        <v>3.6000000000000011E-2</v>
      </c>
      <c r="Q46" s="153">
        <f t="shared" si="23"/>
        <v>4.0000000000000001E-3</v>
      </c>
      <c r="R46" s="583"/>
    </row>
    <row r="47" spans="2:18" s="3" customFormat="1" ht="27.95" customHeight="1">
      <c r="B47" s="249"/>
      <c r="C47" s="255"/>
      <c r="D47" s="17" t="s">
        <v>4333</v>
      </c>
      <c r="E47" s="18" t="s">
        <v>1034</v>
      </c>
      <c r="F47" s="19" t="s">
        <v>4334</v>
      </c>
      <c r="G47" s="14" t="s">
        <v>12</v>
      </c>
      <c r="H47" s="164">
        <v>0.8</v>
      </c>
      <c r="I47" s="16" t="s">
        <v>16</v>
      </c>
      <c r="J47" s="12" t="s">
        <v>4344</v>
      </c>
      <c r="K47" s="16" t="s">
        <v>17</v>
      </c>
      <c r="L47" s="65" t="s">
        <v>4365</v>
      </c>
      <c r="M47" s="87">
        <v>3</v>
      </c>
      <c r="N47" s="15">
        <f t="shared" si="14"/>
        <v>0.99</v>
      </c>
      <c r="O47" s="78">
        <f t="shared" ref="O47:O64" si="24">IF(I47="Safe", M47*H47,0)</f>
        <v>0</v>
      </c>
      <c r="P47" s="78">
        <f t="shared" si="22"/>
        <v>2.3760000000000003</v>
      </c>
      <c r="Q47" s="153">
        <f t="shared" si="23"/>
        <v>2.4000000000000025E-2</v>
      </c>
      <c r="R47" s="251"/>
    </row>
    <row r="48" spans="2:18" s="3" customFormat="1" ht="27.95" customHeight="1">
      <c r="B48" s="249"/>
      <c r="C48" s="255"/>
      <c r="D48" s="20"/>
      <c r="E48" s="21"/>
      <c r="F48" s="31"/>
      <c r="G48" s="14" t="s">
        <v>53</v>
      </c>
      <c r="H48" s="164">
        <v>0.1</v>
      </c>
      <c r="I48" s="16" t="s">
        <v>16</v>
      </c>
      <c r="J48" s="12" t="s">
        <v>4345</v>
      </c>
      <c r="K48" s="16" t="s">
        <v>17</v>
      </c>
      <c r="L48" s="65" t="s">
        <v>4365</v>
      </c>
      <c r="M48" s="85">
        <f>M47</f>
        <v>3</v>
      </c>
      <c r="N48" s="15">
        <f t="shared" si="14"/>
        <v>0.99</v>
      </c>
      <c r="O48" s="78">
        <f t="shared" si="24"/>
        <v>0</v>
      </c>
      <c r="P48" s="78">
        <f t="shared" si="22"/>
        <v>0.29700000000000004</v>
      </c>
      <c r="Q48" s="153">
        <f t="shared" si="23"/>
        <v>3.0000000000000031E-3</v>
      </c>
      <c r="R48" s="251"/>
    </row>
    <row r="49" spans="2:18" s="3" customFormat="1" ht="27.95" customHeight="1">
      <c r="B49" s="249"/>
      <c r="C49" s="255"/>
      <c r="D49" s="20"/>
      <c r="E49" s="21"/>
      <c r="F49" s="31"/>
      <c r="G49" s="90" t="s">
        <v>14</v>
      </c>
      <c r="H49" s="164">
        <v>0.1</v>
      </c>
      <c r="I49" s="16" t="s">
        <v>15</v>
      </c>
      <c r="J49" s="12" t="s">
        <v>80</v>
      </c>
      <c r="K49" s="16" t="s">
        <v>18</v>
      </c>
      <c r="L49" s="65" t="s">
        <v>109</v>
      </c>
      <c r="M49" s="85">
        <f>M48</f>
        <v>3</v>
      </c>
      <c r="N49" s="15">
        <f t="shared" si="14"/>
        <v>0</v>
      </c>
      <c r="O49" s="78">
        <f t="shared" si="24"/>
        <v>0.30000000000000004</v>
      </c>
      <c r="P49" s="78">
        <f t="shared" si="22"/>
        <v>0</v>
      </c>
      <c r="Q49" s="153">
        <f t="shared" si="23"/>
        <v>0</v>
      </c>
      <c r="R49" s="251"/>
    </row>
    <row r="50" spans="2:18" s="3" customFormat="1" ht="27.95" customHeight="1">
      <c r="B50" s="249"/>
      <c r="C50" s="253"/>
      <c r="D50" s="17" t="s">
        <v>4335</v>
      </c>
      <c r="E50" s="18" t="s">
        <v>6</v>
      </c>
      <c r="F50" s="19" t="s">
        <v>4336</v>
      </c>
      <c r="G50" s="14" t="s">
        <v>12</v>
      </c>
      <c r="H50" s="15">
        <v>0.8</v>
      </c>
      <c r="I50" s="16" t="s">
        <v>4326</v>
      </c>
      <c r="J50" s="12" t="s">
        <v>4346</v>
      </c>
      <c r="K50" s="16" t="s">
        <v>17</v>
      </c>
      <c r="L50" s="65" t="s">
        <v>4365</v>
      </c>
      <c r="M50" s="85">
        <v>0.2</v>
      </c>
      <c r="N50" s="15">
        <f t="shared" si="14"/>
        <v>0.99</v>
      </c>
      <c r="O50" s="78">
        <f t="shared" si="24"/>
        <v>0</v>
      </c>
      <c r="P50" s="78">
        <f t="shared" si="22"/>
        <v>0.15840000000000004</v>
      </c>
      <c r="Q50" s="153">
        <f t="shared" si="23"/>
        <v>1.6000000000000018E-3</v>
      </c>
      <c r="R50" s="257"/>
    </row>
    <row r="51" spans="2:18" s="3" customFormat="1" ht="27.95" customHeight="1">
      <c r="B51" s="249"/>
      <c r="C51" s="253"/>
      <c r="D51" s="20"/>
      <c r="E51" s="21"/>
      <c r="F51" s="31"/>
      <c r="G51" s="14" t="s">
        <v>13</v>
      </c>
      <c r="H51" s="15">
        <v>0.1</v>
      </c>
      <c r="I51" s="16" t="s">
        <v>16</v>
      </c>
      <c r="J51" s="12" t="s">
        <v>4346</v>
      </c>
      <c r="K51" s="16" t="s">
        <v>17</v>
      </c>
      <c r="L51" s="65" t="s">
        <v>4365</v>
      </c>
      <c r="M51" s="85">
        <f t="shared" si="9"/>
        <v>0.2</v>
      </c>
      <c r="N51" s="15">
        <f t="shared" si="14"/>
        <v>0.99</v>
      </c>
      <c r="O51" s="78">
        <f t="shared" si="24"/>
        <v>0</v>
      </c>
      <c r="P51" s="78">
        <f t="shared" si="22"/>
        <v>1.9800000000000005E-2</v>
      </c>
      <c r="Q51" s="153">
        <f t="shared" si="23"/>
        <v>2.0000000000000023E-4</v>
      </c>
      <c r="R51" s="257"/>
    </row>
    <row r="52" spans="2:18" s="3" customFormat="1" ht="27.95" customHeight="1">
      <c r="B52" s="249"/>
      <c r="C52" s="253"/>
      <c r="D52" s="22"/>
      <c r="E52" s="23"/>
      <c r="F52" s="24"/>
      <c r="G52" s="14" t="s">
        <v>14</v>
      </c>
      <c r="H52" s="15">
        <v>0.1</v>
      </c>
      <c r="I52" s="16" t="s">
        <v>16</v>
      </c>
      <c r="J52" s="12" t="s">
        <v>4346</v>
      </c>
      <c r="K52" s="16" t="s">
        <v>17</v>
      </c>
      <c r="L52" s="65" t="s">
        <v>4365</v>
      </c>
      <c r="M52" s="85">
        <f t="shared" si="9"/>
        <v>0.2</v>
      </c>
      <c r="N52" s="15">
        <f t="shared" si="14"/>
        <v>0.99</v>
      </c>
      <c r="O52" s="78">
        <f t="shared" si="24"/>
        <v>0</v>
      </c>
      <c r="P52" s="78">
        <f t="shared" si="22"/>
        <v>1.9800000000000005E-2</v>
      </c>
      <c r="Q52" s="153">
        <f t="shared" si="23"/>
        <v>2.0000000000000023E-4</v>
      </c>
      <c r="R52" s="257"/>
    </row>
    <row r="53" spans="2:18" s="3" customFormat="1" ht="27.95" customHeight="1">
      <c r="B53" s="249"/>
      <c r="C53" s="253"/>
      <c r="D53" s="17" t="s">
        <v>35</v>
      </c>
      <c r="E53" s="18" t="s">
        <v>6</v>
      </c>
      <c r="F53" s="19" t="s">
        <v>4337</v>
      </c>
      <c r="G53" s="14" t="s">
        <v>12</v>
      </c>
      <c r="H53" s="15">
        <v>0.8</v>
      </c>
      <c r="I53" s="16" t="s">
        <v>4326</v>
      </c>
      <c r="J53" s="12" t="s">
        <v>4346</v>
      </c>
      <c r="K53" s="16" t="s">
        <v>17</v>
      </c>
      <c r="L53" s="65" t="s">
        <v>4365</v>
      </c>
      <c r="M53" s="85">
        <v>0.2</v>
      </c>
      <c r="N53" s="15">
        <f t="shared" si="14"/>
        <v>0.99</v>
      </c>
      <c r="O53" s="78">
        <f t="shared" si="24"/>
        <v>0</v>
      </c>
      <c r="P53" s="78">
        <f t="shared" si="22"/>
        <v>0.15840000000000004</v>
      </c>
      <c r="Q53" s="153">
        <f t="shared" si="23"/>
        <v>1.6000000000000018E-3</v>
      </c>
      <c r="R53" s="257"/>
    </row>
    <row r="54" spans="2:18" s="3" customFormat="1" ht="27.95" customHeight="1">
      <c r="B54" s="249"/>
      <c r="C54" s="253"/>
      <c r="D54" s="20"/>
      <c r="E54" s="21"/>
      <c r="F54" s="31"/>
      <c r="G54" s="14" t="s">
        <v>13</v>
      </c>
      <c r="H54" s="15">
        <v>0.1</v>
      </c>
      <c r="I54" s="16" t="s">
        <v>16</v>
      </c>
      <c r="J54" s="12" t="s">
        <v>4346</v>
      </c>
      <c r="K54" s="16" t="s">
        <v>17</v>
      </c>
      <c r="L54" s="65" t="s">
        <v>4365</v>
      </c>
      <c r="M54" s="85">
        <f t="shared" si="9"/>
        <v>0.2</v>
      </c>
      <c r="N54" s="15">
        <f t="shared" si="14"/>
        <v>0.99</v>
      </c>
      <c r="O54" s="78">
        <f t="shared" si="24"/>
        <v>0</v>
      </c>
      <c r="P54" s="78">
        <f t="shared" si="22"/>
        <v>1.9800000000000005E-2</v>
      </c>
      <c r="Q54" s="153">
        <f t="shared" si="23"/>
        <v>2.0000000000000023E-4</v>
      </c>
      <c r="R54" s="257"/>
    </row>
    <row r="55" spans="2:18" s="3" customFormat="1" ht="27.95" customHeight="1">
      <c r="B55" s="249"/>
      <c r="C55" s="253"/>
      <c r="D55" s="22"/>
      <c r="E55" s="23"/>
      <c r="F55" s="24"/>
      <c r="G55" s="14" t="s">
        <v>14</v>
      </c>
      <c r="H55" s="15">
        <v>0.1</v>
      </c>
      <c r="I55" s="16" t="s">
        <v>16</v>
      </c>
      <c r="J55" s="12" t="s">
        <v>4346</v>
      </c>
      <c r="K55" s="16" t="s">
        <v>17</v>
      </c>
      <c r="L55" s="65" t="s">
        <v>4365</v>
      </c>
      <c r="M55" s="85">
        <f t="shared" si="9"/>
        <v>0.2</v>
      </c>
      <c r="N55" s="15">
        <f t="shared" si="14"/>
        <v>0.99</v>
      </c>
      <c r="O55" s="78">
        <f t="shared" si="24"/>
        <v>0</v>
      </c>
      <c r="P55" s="78">
        <f t="shared" si="22"/>
        <v>1.9800000000000005E-2</v>
      </c>
      <c r="Q55" s="153">
        <f t="shared" si="23"/>
        <v>2.0000000000000023E-4</v>
      </c>
      <c r="R55" s="257"/>
    </row>
    <row r="56" spans="2:18" s="3" customFormat="1" ht="27.95" customHeight="1">
      <c r="B56" s="249"/>
      <c r="C56" s="253"/>
      <c r="D56" s="17" t="s">
        <v>4338</v>
      </c>
      <c r="E56" s="18" t="s">
        <v>22</v>
      </c>
      <c r="F56" s="19" t="s">
        <v>4339</v>
      </c>
      <c r="G56" s="14" t="s">
        <v>12</v>
      </c>
      <c r="H56" s="15">
        <v>0.4</v>
      </c>
      <c r="I56" s="16" t="s">
        <v>15</v>
      </c>
      <c r="J56" s="12" t="s">
        <v>80</v>
      </c>
      <c r="K56" s="16" t="s">
        <v>18</v>
      </c>
      <c r="L56" s="65" t="s">
        <v>109</v>
      </c>
      <c r="M56" s="85">
        <v>2</v>
      </c>
      <c r="N56" s="15">
        <f t="shared" ref="N56:N58" si="25">IF(K56="Detected", 0.99,0)</f>
        <v>0</v>
      </c>
      <c r="O56" s="78">
        <f t="shared" ref="O56:O58" si="26">IF(I56="Safe", M56*H56,0)</f>
        <v>0.8</v>
      </c>
      <c r="P56" s="78">
        <f t="shared" ref="P56:P58" si="27">IF(I56="Dangerous",M56*H56*N56,0)</f>
        <v>0</v>
      </c>
      <c r="Q56" s="153">
        <f t="shared" ref="Q56:Q58" si="28">IF(P56=0,0,M56*H56*(1-N56))</f>
        <v>0</v>
      </c>
      <c r="R56" s="257"/>
    </row>
    <row r="57" spans="2:18" s="3" customFormat="1" ht="27.95" customHeight="1">
      <c r="B57" s="249"/>
      <c r="C57" s="253"/>
      <c r="D57" s="20"/>
      <c r="E57" s="21"/>
      <c r="F57" s="31"/>
      <c r="G57" s="14" t="s">
        <v>13</v>
      </c>
      <c r="H57" s="15">
        <v>0.4</v>
      </c>
      <c r="I57" s="16" t="s">
        <v>25</v>
      </c>
      <c r="J57" s="12" t="s">
        <v>4346</v>
      </c>
      <c r="K57" s="16" t="s">
        <v>17</v>
      </c>
      <c r="L57" s="65" t="s">
        <v>4365</v>
      </c>
      <c r="M57" s="85">
        <f t="shared" si="9"/>
        <v>2</v>
      </c>
      <c r="N57" s="15">
        <f t="shared" si="25"/>
        <v>0.99</v>
      </c>
      <c r="O57" s="78">
        <f t="shared" si="26"/>
        <v>0</v>
      </c>
      <c r="P57" s="78">
        <f t="shared" si="27"/>
        <v>0.79200000000000004</v>
      </c>
      <c r="Q57" s="153">
        <f t="shared" si="28"/>
        <v>8.0000000000000071E-3</v>
      </c>
      <c r="R57" s="257"/>
    </row>
    <row r="58" spans="2:18" s="3" customFormat="1" ht="27.95" customHeight="1">
      <c r="B58" s="249"/>
      <c r="C58" s="253"/>
      <c r="D58" s="22"/>
      <c r="E58" s="23"/>
      <c r="F58" s="24"/>
      <c r="G58" s="14" t="s">
        <v>14</v>
      </c>
      <c r="H58" s="15">
        <v>0.2</v>
      </c>
      <c r="I58" s="16" t="s">
        <v>15</v>
      </c>
      <c r="J58" s="12" t="s">
        <v>80</v>
      </c>
      <c r="K58" s="16" t="s">
        <v>18</v>
      </c>
      <c r="L58" s="65" t="s">
        <v>109</v>
      </c>
      <c r="M58" s="85">
        <f t="shared" si="9"/>
        <v>2</v>
      </c>
      <c r="N58" s="15">
        <f t="shared" si="25"/>
        <v>0</v>
      </c>
      <c r="O58" s="78">
        <f t="shared" si="26"/>
        <v>0.4</v>
      </c>
      <c r="P58" s="78">
        <f t="shared" si="27"/>
        <v>0</v>
      </c>
      <c r="Q58" s="153">
        <f t="shared" si="28"/>
        <v>0</v>
      </c>
      <c r="R58" s="257"/>
    </row>
    <row r="59" spans="2:18" s="3" customFormat="1" ht="27.95" customHeight="1">
      <c r="B59" s="249"/>
      <c r="C59" s="253"/>
      <c r="D59" s="17" t="s">
        <v>4341</v>
      </c>
      <c r="E59" s="18" t="s">
        <v>22</v>
      </c>
      <c r="F59" s="19" t="s">
        <v>4340</v>
      </c>
      <c r="G59" s="14" t="s">
        <v>12</v>
      </c>
      <c r="H59" s="15">
        <v>0.4</v>
      </c>
      <c r="I59" s="16" t="s">
        <v>15</v>
      </c>
      <c r="J59" s="12" t="s">
        <v>80</v>
      </c>
      <c r="K59" s="16" t="s">
        <v>18</v>
      </c>
      <c r="L59" s="65" t="s">
        <v>109</v>
      </c>
      <c r="M59" s="85">
        <v>2</v>
      </c>
      <c r="N59" s="15">
        <f t="shared" si="14"/>
        <v>0</v>
      </c>
      <c r="O59" s="78">
        <f t="shared" si="24"/>
        <v>0.8</v>
      </c>
      <c r="P59" s="78">
        <f t="shared" si="22"/>
        <v>0</v>
      </c>
      <c r="Q59" s="153">
        <f t="shared" si="23"/>
        <v>0</v>
      </c>
      <c r="R59" s="257"/>
    </row>
    <row r="60" spans="2:18" s="3" customFormat="1" ht="27.95" customHeight="1">
      <c r="B60" s="249"/>
      <c r="C60" s="253"/>
      <c r="D60" s="20"/>
      <c r="E60" s="21"/>
      <c r="F60" s="31"/>
      <c r="G60" s="14" t="s">
        <v>13</v>
      </c>
      <c r="H60" s="15">
        <v>0.4</v>
      </c>
      <c r="I60" s="16" t="s">
        <v>25</v>
      </c>
      <c r="J60" s="13" t="s">
        <v>4347</v>
      </c>
      <c r="K60" s="16" t="s">
        <v>17</v>
      </c>
      <c r="L60" s="65" t="s">
        <v>4365</v>
      </c>
      <c r="M60" s="85">
        <f t="shared" si="9"/>
        <v>2</v>
      </c>
      <c r="N60" s="15">
        <f t="shared" si="14"/>
        <v>0.99</v>
      </c>
      <c r="O60" s="78">
        <f t="shared" si="24"/>
        <v>0</v>
      </c>
      <c r="P60" s="78">
        <f t="shared" si="22"/>
        <v>0.79200000000000004</v>
      </c>
      <c r="Q60" s="153">
        <f t="shared" si="23"/>
        <v>8.0000000000000071E-3</v>
      </c>
      <c r="R60" s="257"/>
    </row>
    <row r="61" spans="2:18" s="3" customFormat="1" ht="27.95" customHeight="1">
      <c r="B61" s="249"/>
      <c r="C61" s="253"/>
      <c r="D61" s="22"/>
      <c r="E61" s="23"/>
      <c r="F61" s="24"/>
      <c r="G61" s="14" t="s">
        <v>14</v>
      </c>
      <c r="H61" s="15">
        <v>0.2</v>
      </c>
      <c r="I61" s="16" t="s">
        <v>15</v>
      </c>
      <c r="J61" s="12" t="s">
        <v>80</v>
      </c>
      <c r="K61" s="16" t="s">
        <v>18</v>
      </c>
      <c r="L61" s="65" t="s">
        <v>109</v>
      </c>
      <c r="M61" s="85">
        <f t="shared" si="9"/>
        <v>2</v>
      </c>
      <c r="N61" s="15">
        <f t="shared" si="14"/>
        <v>0</v>
      </c>
      <c r="O61" s="78">
        <f t="shared" si="24"/>
        <v>0.4</v>
      </c>
      <c r="P61" s="78">
        <f t="shared" si="22"/>
        <v>0</v>
      </c>
      <c r="Q61" s="153">
        <f t="shared" si="23"/>
        <v>0</v>
      </c>
      <c r="R61" s="257"/>
    </row>
    <row r="62" spans="2:18" s="3" customFormat="1" ht="27.95" customHeight="1">
      <c r="B62" s="249"/>
      <c r="C62" s="253"/>
      <c r="D62" s="17" t="s">
        <v>4342</v>
      </c>
      <c r="E62" s="18" t="s">
        <v>22</v>
      </c>
      <c r="F62" s="19" t="s">
        <v>4340</v>
      </c>
      <c r="G62" s="14" t="s">
        <v>12</v>
      </c>
      <c r="H62" s="15">
        <v>0.4</v>
      </c>
      <c r="I62" s="16" t="s">
        <v>15</v>
      </c>
      <c r="J62" s="12" t="s">
        <v>80</v>
      </c>
      <c r="K62" s="16" t="s">
        <v>18</v>
      </c>
      <c r="L62" s="65" t="s">
        <v>109</v>
      </c>
      <c r="M62" s="85">
        <v>2</v>
      </c>
      <c r="N62" s="15">
        <f t="shared" ref="N62:N90" si="29">IF(K62="Detected", 0.99,0)</f>
        <v>0</v>
      </c>
      <c r="O62" s="78">
        <f t="shared" si="24"/>
        <v>0.8</v>
      </c>
      <c r="P62" s="78">
        <f t="shared" si="22"/>
        <v>0</v>
      </c>
      <c r="Q62" s="153">
        <f t="shared" si="23"/>
        <v>0</v>
      </c>
      <c r="R62" s="257"/>
    </row>
    <row r="63" spans="2:18" s="3" customFormat="1" ht="27.95" customHeight="1">
      <c r="B63" s="249"/>
      <c r="C63" s="253"/>
      <c r="D63" s="20"/>
      <c r="E63" s="21"/>
      <c r="F63" s="31"/>
      <c r="G63" s="14" t="s">
        <v>13</v>
      </c>
      <c r="H63" s="15">
        <v>0.4</v>
      </c>
      <c r="I63" s="16" t="s">
        <v>25</v>
      </c>
      <c r="J63" s="13" t="s">
        <v>4347</v>
      </c>
      <c r="K63" s="16" t="s">
        <v>17</v>
      </c>
      <c r="L63" s="65" t="s">
        <v>4365</v>
      </c>
      <c r="M63" s="85">
        <f t="shared" si="9"/>
        <v>2</v>
      </c>
      <c r="N63" s="15">
        <f t="shared" si="29"/>
        <v>0.99</v>
      </c>
      <c r="O63" s="78">
        <f t="shared" si="24"/>
        <v>0</v>
      </c>
      <c r="P63" s="78">
        <f t="shared" si="22"/>
        <v>0.79200000000000004</v>
      </c>
      <c r="Q63" s="153">
        <f t="shared" si="23"/>
        <v>8.0000000000000071E-3</v>
      </c>
      <c r="R63" s="257"/>
    </row>
    <row r="64" spans="2:18" s="3" customFormat="1" ht="27.95" customHeight="1">
      <c r="B64" s="249"/>
      <c r="C64" s="253"/>
      <c r="D64" s="22"/>
      <c r="E64" s="23"/>
      <c r="F64" s="24"/>
      <c r="G64" s="14" t="s">
        <v>14</v>
      </c>
      <c r="H64" s="15">
        <v>0.2</v>
      </c>
      <c r="I64" s="16" t="s">
        <v>15</v>
      </c>
      <c r="J64" s="12" t="s">
        <v>80</v>
      </c>
      <c r="K64" s="16" t="s">
        <v>18</v>
      </c>
      <c r="L64" s="65" t="s">
        <v>109</v>
      </c>
      <c r="M64" s="85">
        <f t="shared" si="9"/>
        <v>2</v>
      </c>
      <c r="N64" s="15">
        <f t="shared" si="29"/>
        <v>0</v>
      </c>
      <c r="O64" s="78">
        <f t="shared" si="24"/>
        <v>0.4</v>
      </c>
      <c r="P64" s="78">
        <f t="shared" si="22"/>
        <v>0</v>
      </c>
      <c r="Q64" s="153">
        <f t="shared" si="23"/>
        <v>0</v>
      </c>
      <c r="R64" s="257"/>
    </row>
    <row r="65" spans="2:18" s="3" customFormat="1" ht="27.95" customHeight="1">
      <c r="B65" s="249"/>
      <c r="C65" s="253"/>
      <c r="D65" s="17" t="s">
        <v>4348</v>
      </c>
      <c r="E65" s="18" t="s">
        <v>22</v>
      </c>
      <c r="F65" s="19" t="s">
        <v>4329</v>
      </c>
      <c r="G65" s="14" t="s">
        <v>12</v>
      </c>
      <c r="H65" s="15">
        <v>0.4</v>
      </c>
      <c r="I65" s="16" t="s">
        <v>15</v>
      </c>
      <c r="J65" s="12" t="s">
        <v>80</v>
      </c>
      <c r="K65" s="16" t="s">
        <v>18</v>
      </c>
      <c r="L65" s="65" t="s">
        <v>109</v>
      </c>
      <c r="M65" s="85">
        <v>2</v>
      </c>
      <c r="N65" s="15">
        <f t="shared" si="29"/>
        <v>0</v>
      </c>
      <c r="O65" s="78">
        <f>IF(I65="Safe", M65*H65,0)</f>
        <v>0.8</v>
      </c>
      <c r="P65" s="78">
        <f>IF(I65="Dangerous",M65*H65*N65,0)</f>
        <v>0</v>
      </c>
      <c r="Q65" s="153">
        <f>IF(P65=0,0,M65*H65*(1-N65))</f>
        <v>0</v>
      </c>
      <c r="R65" s="257"/>
    </row>
    <row r="66" spans="2:18" s="3" customFormat="1" ht="27.95" customHeight="1">
      <c r="B66" s="249"/>
      <c r="C66" s="253"/>
      <c r="D66" s="20"/>
      <c r="E66" s="21"/>
      <c r="F66" s="31"/>
      <c r="G66" s="14" t="s">
        <v>13</v>
      </c>
      <c r="H66" s="15">
        <v>0.4</v>
      </c>
      <c r="I66" s="16" t="s">
        <v>25</v>
      </c>
      <c r="J66" s="13" t="s">
        <v>4327</v>
      </c>
      <c r="K66" s="16" t="s">
        <v>17</v>
      </c>
      <c r="L66" s="65" t="s">
        <v>1076</v>
      </c>
      <c r="M66" s="85">
        <f>M65</f>
        <v>2</v>
      </c>
      <c r="N66" s="15">
        <f t="shared" si="29"/>
        <v>0.99</v>
      </c>
      <c r="O66" s="78">
        <f>IF(I66="Safe", M66*H66,0)</f>
        <v>0</v>
      </c>
      <c r="P66" s="78">
        <f>IF(I66="Dangerous",M66*H66*N66,0)</f>
        <v>0.79200000000000004</v>
      </c>
      <c r="Q66" s="153">
        <f>IF(P66=0,0,M66*H66*(1-N66))</f>
        <v>8.0000000000000071E-3</v>
      </c>
      <c r="R66" s="257"/>
    </row>
    <row r="67" spans="2:18" s="3" customFormat="1" ht="27.95" customHeight="1">
      <c r="B67" s="249"/>
      <c r="C67" s="253"/>
      <c r="D67" s="22"/>
      <c r="E67" s="23"/>
      <c r="F67" s="24"/>
      <c r="G67" s="14" t="s">
        <v>14</v>
      </c>
      <c r="H67" s="15">
        <v>0.2</v>
      </c>
      <c r="I67" s="16" t="s">
        <v>15</v>
      </c>
      <c r="J67" s="12" t="s">
        <v>80</v>
      </c>
      <c r="K67" s="16" t="s">
        <v>18</v>
      </c>
      <c r="L67" s="65" t="s">
        <v>109</v>
      </c>
      <c r="M67" s="85">
        <f>M66</f>
        <v>2</v>
      </c>
      <c r="N67" s="15">
        <f t="shared" si="29"/>
        <v>0</v>
      </c>
      <c r="O67" s="78">
        <f>IF(I67="Safe", M67*H67,0)</f>
        <v>0.4</v>
      </c>
      <c r="P67" s="78">
        <f>IF(I67="Dangerous",M67*H67*N67,0)</f>
        <v>0</v>
      </c>
      <c r="Q67" s="153">
        <f>IF(P67=0,0,M67*H67*(1-N67))</f>
        <v>0</v>
      </c>
      <c r="R67" s="257"/>
    </row>
    <row r="68" spans="2:18" s="3" customFormat="1" ht="27.95" customHeight="1">
      <c r="B68" s="249"/>
      <c r="C68" s="253"/>
      <c r="D68" s="17" t="s">
        <v>4350</v>
      </c>
      <c r="E68" s="18" t="s">
        <v>6</v>
      </c>
      <c r="F68" s="19" t="s">
        <v>4351</v>
      </c>
      <c r="G68" s="14" t="s">
        <v>12</v>
      </c>
      <c r="H68" s="15">
        <v>0.8</v>
      </c>
      <c r="I68" s="16" t="s">
        <v>4326</v>
      </c>
      <c r="J68" s="12" t="s">
        <v>4360</v>
      </c>
      <c r="K68" s="16" t="s">
        <v>17</v>
      </c>
      <c r="L68" s="65" t="s">
        <v>4365</v>
      </c>
      <c r="M68" s="85">
        <v>0.2</v>
      </c>
      <c r="N68" s="15">
        <f t="shared" si="29"/>
        <v>0.99</v>
      </c>
      <c r="O68" s="78">
        <f t="shared" ref="O68:O70" si="30">IF(I68="Safe", M68*H68,0)</f>
        <v>0</v>
      </c>
      <c r="P68" s="78">
        <f t="shared" ref="P68:P70" si="31">IF(I68="Dangerous",M68*H68*N68,0)</f>
        <v>0.15840000000000004</v>
      </c>
      <c r="Q68" s="153">
        <f t="shared" ref="Q68:Q70" si="32">IF(P68=0,0,M68*H68*(1-N68))</f>
        <v>1.6000000000000018E-3</v>
      </c>
      <c r="R68" s="257"/>
    </row>
    <row r="69" spans="2:18" s="3" customFormat="1" ht="27.95" customHeight="1">
      <c r="B69" s="249"/>
      <c r="C69" s="253"/>
      <c r="D69" s="20"/>
      <c r="E69" s="21"/>
      <c r="F69" s="31"/>
      <c r="G69" s="14" t="s">
        <v>13</v>
      </c>
      <c r="H69" s="15">
        <v>0.1</v>
      </c>
      <c r="I69" s="16" t="s">
        <v>15</v>
      </c>
      <c r="J69" s="12" t="s">
        <v>80</v>
      </c>
      <c r="K69" s="16" t="s">
        <v>18</v>
      </c>
      <c r="L69" s="65" t="s">
        <v>109</v>
      </c>
      <c r="M69" s="85">
        <f t="shared" si="9"/>
        <v>0.2</v>
      </c>
      <c r="N69" s="15">
        <f t="shared" si="29"/>
        <v>0</v>
      </c>
      <c r="O69" s="78">
        <f t="shared" si="30"/>
        <v>2.0000000000000004E-2</v>
      </c>
      <c r="P69" s="78">
        <f t="shared" si="31"/>
        <v>0</v>
      </c>
      <c r="Q69" s="153">
        <f t="shared" si="32"/>
        <v>0</v>
      </c>
      <c r="R69" s="257"/>
    </row>
    <row r="70" spans="2:18" s="3" customFormat="1" ht="27.95" customHeight="1">
      <c r="B70" s="249"/>
      <c r="C70" s="253"/>
      <c r="D70" s="22"/>
      <c r="E70" s="23"/>
      <c r="F70" s="24"/>
      <c r="G70" s="14" t="s">
        <v>14</v>
      </c>
      <c r="H70" s="15">
        <v>0.1</v>
      </c>
      <c r="I70" s="16" t="s">
        <v>15</v>
      </c>
      <c r="J70" s="12" t="s">
        <v>80</v>
      </c>
      <c r="K70" s="16" t="s">
        <v>18</v>
      </c>
      <c r="L70" s="65" t="s">
        <v>109</v>
      </c>
      <c r="M70" s="85">
        <f t="shared" si="9"/>
        <v>0.2</v>
      </c>
      <c r="N70" s="15">
        <f t="shared" si="29"/>
        <v>0</v>
      </c>
      <c r="O70" s="78">
        <f t="shared" si="30"/>
        <v>2.0000000000000004E-2</v>
      </c>
      <c r="P70" s="78">
        <f t="shared" si="31"/>
        <v>0</v>
      </c>
      <c r="Q70" s="153">
        <f t="shared" si="32"/>
        <v>0</v>
      </c>
      <c r="R70" s="257"/>
    </row>
    <row r="71" spans="2:18" s="3" customFormat="1" ht="27.95" customHeight="1">
      <c r="B71" s="249"/>
      <c r="C71" s="253"/>
      <c r="D71" s="17" t="s">
        <v>4349</v>
      </c>
      <c r="E71" s="18" t="s">
        <v>4306</v>
      </c>
      <c r="F71" s="19" t="s">
        <v>4331</v>
      </c>
      <c r="G71" s="159" t="s">
        <v>232</v>
      </c>
      <c r="H71" s="15">
        <v>0.2</v>
      </c>
      <c r="I71" s="16" t="s">
        <v>16</v>
      </c>
      <c r="J71" s="12" t="s">
        <v>4361</v>
      </c>
      <c r="K71" s="16" t="s">
        <v>17</v>
      </c>
      <c r="L71" s="65" t="s">
        <v>4365</v>
      </c>
      <c r="M71" s="85">
        <v>0.2</v>
      </c>
      <c r="N71" s="15">
        <f>IF(K71="Detected", 0.9,0)</f>
        <v>0.9</v>
      </c>
      <c r="O71" s="78">
        <f t="shared" ref="O71:O72" si="33">IF(I71="Safe", M71*H71,0)</f>
        <v>0</v>
      </c>
      <c r="P71" s="78">
        <f t="shared" ref="P71:P72" si="34">IF(I71="Dangerous",M71*H71*N71,0)</f>
        <v>3.6000000000000011E-2</v>
      </c>
      <c r="Q71" s="153">
        <f t="shared" ref="Q71:Q72" si="35">IF(P71=0,0,M71*H71*(1-N71))</f>
        <v>4.0000000000000001E-3</v>
      </c>
      <c r="R71" s="557" t="s">
        <v>4332</v>
      </c>
    </row>
    <row r="72" spans="2:18" s="3" customFormat="1" ht="27.95" customHeight="1">
      <c r="B72" s="249"/>
      <c r="C72" s="253"/>
      <c r="D72" s="20"/>
      <c r="E72" s="21"/>
      <c r="F72" s="31"/>
      <c r="G72" s="163" t="s">
        <v>233</v>
      </c>
      <c r="H72" s="15">
        <v>0.2</v>
      </c>
      <c r="I72" s="16" t="s">
        <v>16</v>
      </c>
      <c r="J72" s="12" t="s">
        <v>4361</v>
      </c>
      <c r="K72" s="16" t="s">
        <v>17</v>
      </c>
      <c r="L72" s="65" t="s">
        <v>4365</v>
      </c>
      <c r="M72" s="85">
        <f>M71</f>
        <v>0.2</v>
      </c>
      <c r="N72" s="15">
        <f>IF(K72="Detected", 0.9,0)</f>
        <v>0.9</v>
      </c>
      <c r="O72" s="78">
        <f t="shared" si="33"/>
        <v>0</v>
      </c>
      <c r="P72" s="78">
        <f t="shared" si="34"/>
        <v>3.6000000000000011E-2</v>
      </c>
      <c r="Q72" s="153">
        <f t="shared" si="35"/>
        <v>4.0000000000000001E-3</v>
      </c>
      <c r="R72" s="582"/>
    </row>
    <row r="73" spans="2:18" s="3" customFormat="1" ht="27.95" customHeight="1">
      <c r="B73" s="249"/>
      <c r="C73" s="253"/>
      <c r="D73" s="20"/>
      <c r="E73" s="21"/>
      <c r="F73" s="31"/>
      <c r="G73" s="163" t="s">
        <v>230</v>
      </c>
      <c r="H73" s="15">
        <v>0.2</v>
      </c>
      <c r="I73" s="16" t="s">
        <v>25</v>
      </c>
      <c r="J73" s="12" t="s">
        <v>4361</v>
      </c>
      <c r="K73" s="16" t="s">
        <v>17</v>
      </c>
      <c r="L73" s="65" t="s">
        <v>4365</v>
      </c>
      <c r="M73" s="85">
        <f>M72</f>
        <v>0.2</v>
      </c>
      <c r="N73" s="15">
        <f>IF(K73="Detected", 0.9,0)</f>
        <v>0.9</v>
      </c>
      <c r="O73" s="78">
        <f>IF(I73="Safe", M73*H73,0)</f>
        <v>0</v>
      </c>
      <c r="P73" s="78">
        <f>IF(I73="Dangerous",M73*H73*N73,0)</f>
        <v>3.6000000000000011E-2</v>
      </c>
      <c r="Q73" s="153">
        <f>IF(P73=0,0,M73*H73*(1-N73))</f>
        <v>4.0000000000000001E-3</v>
      </c>
      <c r="R73" s="582"/>
    </row>
    <row r="74" spans="2:18" s="3" customFormat="1" ht="27.95" customHeight="1">
      <c r="B74" s="249"/>
      <c r="C74" s="253"/>
      <c r="D74" s="20"/>
      <c r="E74" s="21"/>
      <c r="F74" s="31"/>
      <c r="G74" s="163" t="s">
        <v>231</v>
      </c>
      <c r="H74" s="15">
        <v>0.2</v>
      </c>
      <c r="I74" s="16" t="s">
        <v>25</v>
      </c>
      <c r="J74" s="12" t="s">
        <v>4361</v>
      </c>
      <c r="K74" s="16" t="s">
        <v>17</v>
      </c>
      <c r="L74" s="65" t="s">
        <v>4365</v>
      </c>
      <c r="M74" s="85">
        <f>M73</f>
        <v>0.2</v>
      </c>
      <c r="N74" s="15">
        <f>IF(K74="Detected", 0.9,0)</f>
        <v>0.9</v>
      </c>
      <c r="O74" s="78">
        <f t="shared" ref="O74" si="36">IF(I74="Safe", M74*H74,0)</f>
        <v>0</v>
      </c>
      <c r="P74" s="78">
        <f t="shared" ref="P74:P93" si="37">IF(I74="Dangerous",M74*H74*N74,0)</f>
        <v>3.6000000000000011E-2</v>
      </c>
      <c r="Q74" s="153">
        <f t="shared" ref="Q74:Q93" si="38">IF(P74=0,0,M74*H74*(1-N74))</f>
        <v>4.0000000000000001E-3</v>
      </c>
      <c r="R74" s="582"/>
    </row>
    <row r="75" spans="2:18" s="3" customFormat="1" ht="39.950000000000003" customHeight="1">
      <c r="B75" s="249"/>
      <c r="C75" s="253"/>
      <c r="D75" s="22"/>
      <c r="E75" s="23"/>
      <c r="F75" s="24"/>
      <c r="G75" s="168" t="s">
        <v>234</v>
      </c>
      <c r="H75" s="15">
        <v>0.2</v>
      </c>
      <c r="I75" s="16" t="s">
        <v>25</v>
      </c>
      <c r="J75" s="12" t="s">
        <v>4361</v>
      </c>
      <c r="K75" s="16" t="s">
        <v>17</v>
      </c>
      <c r="L75" s="65" t="s">
        <v>4365</v>
      </c>
      <c r="M75" s="85">
        <f>M74</f>
        <v>0.2</v>
      </c>
      <c r="N75" s="15">
        <f>IF(K75="Detected", 0.9,0)</f>
        <v>0.9</v>
      </c>
      <c r="O75" s="78">
        <f>IF(I75="Safe", M75*H75,0)</f>
        <v>0</v>
      </c>
      <c r="P75" s="78">
        <f t="shared" si="37"/>
        <v>3.6000000000000011E-2</v>
      </c>
      <c r="Q75" s="153">
        <f t="shared" si="38"/>
        <v>4.0000000000000001E-3</v>
      </c>
      <c r="R75" s="583"/>
    </row>
    <row r="76" spans="2:18" s="3" customFormat="1" ht="27.95" customHeight="1">
      <c r="B76" s="249"/>
      <c r="C76" s="255"/>
      <c r="D76" s="17" t="s">
        <v>4352</v>
      </c>
      <c r="E76" s="18" t="s">
        <v>1034</v>
      </c>
      <c r="F76" s="19" t="s">
        <v>4334</v>
      </c>
      <c r="G76" s="14" t="s">
        <v>12</v>
      </c>
      <c r="H76" s="164">
        <v>0.8</v>
      </c>
      <c r="I76" s="16" t="s">
        <v>16</v>
      </c>
      <c r="J76" s="12" t="s">
        <v>4362</v>
      </c>
      <c r="K76" s="16" t="s">
        <v>17</v>
      </c>
      <c r="L76" s="65" t="s">
        <v>4365</v>
      </c>
      <c r="M76" s="87">
        <v>3</v>
      </c>
      <c r="N76" s="15">
        <f t="shared" si="29"/>
        <v>0.99</v>
      </c>
      <c r="O76" s="78">
        <f t="shared" ref="O76:O93" si="39">IF(I76="Safe", M76*H76,0)</f>
        <v>0</v>
      </c>
      <c r="P76" s="78">
        <f t="shared" si="37"/>
        <v>2.3760000000000003</v>
      </c>
      <c r="Q76" s="153">
        <f t="shared" si="38"/>
        <v>2.4000000000000025E-2</v>
      </c>
      <c r="R76" s="251"/>
    </row>
    <row r="77" spans="2:18" s="3" customFormat="1" ht="27.95" customHeight="1">
      <c r="B77" s="249"/>
      <c r="C77" s="255"/>
      <c r="D77" s="20"/>
      <c r="E77" s="21"/>
      <c r="F77" s="31"/>
      <c r="G77" s="14" t="s">
        <v>53</v>
      </c>
      <c r="H77" s="164">
        <v>0.1</v>
      </c>
      <c r="I77" s="16" t="s">
        <v>16</v>
      </c>
      <c r="J77" s="12" t="s">
        <v>4363</v>
      </c>
      <c r="K77" s="16" t="s">
        <v>17</v>
      </c>
      <c r="L77" s="65" t="s">
        <v>4365</v>
      </c>
      <c r="M77" s="85">
        <f>M76</f>
        <v>3</v>
      </c>
      <c r="N77" s="15">
        <f t="shared" si="29"/>
        <v>0.99</v>
      </c>
      <c r="O77" s="78">
        <f t="shared" si="39"/>
        <v>0</v>
      </c>
      <c r="P77" s="78">
        <f t="shared" si="37"/>
        <v>0.29700000000000004</v>
      </c>
      <c r="Q77" s="153">
        <f t="shared" si="38"/>
        <v>3.0000000000000031E-3</v>
      </c>
      <c r="R77" s="251"/>
    </row>
    <row r="78" spans="2:18" s="3" customFormat="1" ht="27.95" customHeight="1">
      <c r="B78" s="249"/>
      <c r="C78" s="255"/>
      <c r="D78" s="20"/>
      <c r="E78" s="21"/>
      <c r="F78" s="31"/>
      <c r="G78" s="90" t="s">
        <v>14</v>
      </c>
      <c r="H78" s="164">
        <v>0.1</v>
      </c>
      <c r="I78" s="16" t="s">
        <v>15</v>
      </c>
      <c r="J78" s="12" t="s">
        <v>80</v>
      </c>
      <c r="K78" s="16" t="s">
        <v>18</v>
      </c>
      <c r="L78" s="65" t="s">
        <v>109</v>
      </c>
      <c r="M78" s="85">
        <f>M77</f>
        <v>3</v>
      </c>
      <c r="N78" s="15">
        <f t="shared" si="29"/>
        <v>0</v>
      </c>
      <c r="O78" s="78">
        <f t="shared" si="39"/>
        <v>0.30000000000000004</v>
      </c>
      <c r="P78" s="78">
        <f t="shared" si="37"/>
        <v>0</v>
      </c>
      <c r="Q78" s="153">
        <f t="shared" si="38"/>
        <v>0</v>
      </c>
      <c r="R78" s="251"/>
    </row>
    <row r="79" spans="2:18" s="3" customFormat="1" ht="27.95" customHeight="1">
      <c r="B79" s="249"/>
      <c r="C79" s="253"/>
      <c r="D79" s="17" t="s">
        <v>4353</v>
      </c>
      <c r="E79" s="18" t="s">
        <v>6</v>
      </c>
      <c r="F79" s="19" t="s">
        <v>4358</v>
      </c>
      <c r="G79" s="14" t="s">
        <v>12</v>
      </c>
      <c r="H79" s="15">
        <v>0.8</v>
      </c>
      <c r="I79" s="16" t="s">
        <v>4326</v>
      </c>
      <c r="J79" s="12" t="s">
        <v>4361</v>
      </c>
      <c r="K79" s="16" t="s">
        <v>17</v>
      </c>
      <c r="L79" s="65" t="s">
        <v>4365</v>
      </c>
      <c r="M79" s="85">
        <v>0.2</v>
      </c>
      <c r="N79" s="15">
        <f t="shared" si="29"/>
        <v>0.99</v>
      </c>
      <c r="O79" s="78">
        <f t="shared" si="39"/>
        <v>0</v>
      </c>
      <c r="P79" s="78">
        <f t="shared" si="37"/>
        <v>0.15840000000000004</v>
      </c>
      <c r="Q79" s="153">
        <f t="shared" si="38"/>
        <v>1.6000000000000018E-3</v>
      </c>
      <c r="R79" s="257"/>
    </row>
    <row r="80" spans="2:18" s="3" customFormat="1" ht="27.95" customHeight="1">
      <c r="B80" s="249"/>
      <c r="C80" s="253"/>
      <c r="D80" s="20"/>
      <c r="E80" s="21"/>
      <c r="F80" s="31"/>
      <c r="G80" s="14" t="s">
        <v>13</v>
      </c>
      <c r="H80" s="15">
        <v>0.1</v>
      </c>
      <c r="I80" s="16" t="s">
        <v>16</v>
      </c>
      <c r="J80" s="12" t="s">
        <v>4361</v>
      </c>
      <c r="K80" s="16" t="s">
        <v>17</v>
      </c>
      <c r="L80" s="65" t="s">
        <v>4365</v>
      </c>
      <c r="M80" s="85">
        <f t="shared" si="9"/>
        <v>0.2</v>
      </c>
      <c r="N80" s="15">
        <f t="shared" si="29"/>
        <v>0.99</v>
      </c>
      <c r="O80" s="78">
        <f t="shared" si="39"/>
        <v>0</v>
      </c>
      <c r="P80" s="78">
        <f t="shared" si="37"/>
        <v>1.9800000000000005E-2</v>
      </c>
      <c r="Q80" s="153">
        <f t="shared" si="38"/>
        <v>2.0000000000000023E-4</v>
      </c>
      <c r="R80" s="257"/>
    </row>
    <row r="81" spans="2:18" s="3" customFormat="1" ht="27.95" customHeight="1">
      <c r="B81" s="249"/>
      <c r="C81" s="253"/>
      <c r="D81" s="22"/>
      <c r="E81" s="23"/>
      <c r="F81" s="24"/>
      <c r="G81" s="14" t="s">
        <v>14</v>
      </c>
      <c r="H81" s="15">
        <v>0.1</v>
      </c>
      <c r="I81" s="16" t="s">
        <v>16</v>
      </c>
      <c r="J81" s="12" t="s">
        <v>4361</v>
      </c>
      <c r="K81" s="16" t="s">
        <v>17</v>
      </c>
      <c r="L81" s="65" t="s">
        <v>4365</v>
      </c>
      <c r="M81" s="85">
        <f t="shared" si="9"/>
        <v>0.2</v>
      </c>
      <c r="N81" s="15">
        <f t="shared" si="29"/>
        <v>0.99</v>
      </c>
      <c r="O81" s="78">
        <f t="shared" si="39"/>
        <v>0</v>
      </c>
      <c r="P81" s="78">
        <f t="shared" si="37"/>
        <v>1.9800000000000005E-2</v>
      </c>
      <c r="Q81" s="153">
        <f t="shared" si="38"/>
        <v>2.0000000000000023E-4</v>
      </c>
      <c r="R81" s="257"/>
    </row>
    <row r="82" spans="2:18" s="3" customFormat="1" ht="27.95" customHeight="1">
      <c r="B82" s="249"/>
      <c r="C82" s="253"/>
      <c r="D82" s="17" t="s">
        <v>4354</v>
      </c>
      <c r="E82" s="18" t="s">
        <v>6</v>
      </c>
      <c r="F82" s="19" t="s">
        <v>4359</v>
      </c>
      <c r="G82" s="14" t="s">
        <v>12</v>
      </c>
      <c r="H82" s="15">
        <v>0.8</v>
      </c>
      <c r="I82" s="16" t="s">
        <v>4326</v>
      </c>
      <c r="J82" s="12" t="s">
        <v>4361</v>
      </c>
      <c r="K82" s="16" t="s">
        <v>17</v>
      </c>
      <c r="L82" s="65" t="s">
        <v>4365</v>
      </c>
      <c r="M82" s="85">
        <v>0.2</v>
      </c>
      <c r="N82" s="15">
        <f t="shared" si="29"/>
        <v>0.99</v>
      </c>
      <c r="O82" s="78">
        <f t="shared" si="39"/>
        <v>0</v>
      </c>
      <c r="P82" s="78">
        <f t="shared" si="37"/>
        <v>0.15840000000000004</v>
      </c>
      <c r="Q82" s="153">
        <f t="shared" si="38"/>
        <v>1.6000000000000018E-3</v>
      </c>
      <c r="R82" s="257"/>
    </row>
    <row r="83" spans="2:18" s="3" customFormat="1" ht="27.95" customHeight="1">
      <c r="B83" s="249"/>
      <c r="C83" s="253"/>
      <c r="D83" s="20"/>
      <c r="E83" s="21"/>
      <c r="F83" s="31"/>
      <c r="G83" s="14" t="s">
        <v>13</v>
      </c>
      <c r="H83" s="15">
        <v>0.1</v>
      </c>
      <c r="I83" s="16" t="s">
        <v>16</v>
      </c>
      <c r="J83" s="12" t="s">
        <v>4361</v>
      </c>
      <c r="K83" s="16" t="s">
        <v>17</v>
      </c>
      <c r="L83" s="65" t="s">
        <v>4365</v>
      </c>
      <c r="M83" s="85">
        <f t="shared" si="9"/>
        <v>0.2</v>
      </c>
      <c r="N83" s="15">
        <f t="shared" si="29"/>
        <v>0.99</v>
      </c>
      <c r="O83" s="78">
        <f t="shared" si="39"/>
        <v>0</v>
      </c>
      <c r="P83" s="78">
        <f t="shared" si="37"/>
        <v>1.9800000000000005E-2</v>
      </c>
      <c r="Q83" s="153">
        <f t="shared" si="38"/>
        <v>2.0000000000000023E-4</v>
      </c>
      <c r="R83" s="257"/>
    </row>
    <row r="84" spans="2:18" s="3" customFormat="1" ht="27.95" customHeight="1">
      <c r="B84" s="249"/>
      <c r="C84" s="253"/>
      <c r="D84" s="22"/>
      <c r="E84" s="23"/>
      <c r="F84" s="24"/>
      <c r="G84" s="14" t="s">
        <v>14</v>
      </c>
      <c r="H84" s="15">
        <v>0.1</v>
      </c>
      <c r="I84" s="16" t="s">
        <v>16</v>
      </c>
      <c r="J84" s="12" t="s">
        <v>4363</v>
      </c>
      <c r="K84" s="16" t="s">
        <v>17</v>
      </c>
      <c r="L84" s="65" t="s">
        <v>4365</v>
      </c>
      <c r="M84" s="85">
        <f t="shared" si="9"/>
        <v>0.2</v>
      </c>
      <c r="N84" s="15">
        <f t="shared" si="29"/>
        <v>0.99</v>
      </c>
      <c r="O84" s="78">
        <f t="shared" si="39"/>
        <v>0</v>
      </c>
      <c r="P84" s="78">
        <f t="shared" si="37"/>
        <v>1.9800000000000005E-2</v>
      </c>
      <c r="Q84" s="153">
        <f t="shared" si="38"/>
        <v>2.0000000000000023E-4</v>
      </c>
      <c r="R84" s="257"/>
    </row>
    <row r="85" spans="2:18" s="3" customFormat="1" ht="27.95" customHeight="1">
      <c r="B85" s="249"/>
      <c r="C85" s="253"/>
      <c r="D85" s="17" t="s">
        <v>4355</v>
      </c>
      <c r="E85" s="18" t="s">
        <v>22</v>
      </c>
      <c r="F85" s="19" t="s">
        <v>4339</v>
      </c>
      <c r="G85" s="14" t="s">
        <v>12</v>
      </c>
      <c r="H85" s="15">
        <v>0.4</v>
      </c>
      <c r="I85" s="16" t="s">
        <v>15</v>
      </c>
      <c r="J85" s="12" t="s">
        <v>80</v>
      </c>
      <c r="K85" s="16" t="s">
        <v>18</v>
      </c>
      <c r="L85" s="65" t="s">
        <v>109</v>
      </c>
      <c r="M85" s="85">
        <v>2</v>
      </c>
      <c r="N85" s="15">
        <f t="shared" si="29"/>
        <v>0</v>
      </c>
      <c r="O85" s="78">
        <f t="shared" si="39"/>
        <v>0.8</v>
      </c>
      <c r="P85" s="78">
        <f t="shared" si="37"/>
        <v>0</v>
      </c>
      <c r="Q85" s="153">
        <f t="shared" si="38"/>
        <v>0</v>
      </c>
      <c r="R85" s="257"/>
    </row>
    <row r="86" spans="2:18" s="3" customFormat="1" ht="27.95" customHeight="1">
      <c r="B86" s="249"/>
      <c r="C86" s="253"/>
      <c r="D86" s="20"/>
      <c r="E86" s="21"/>
      <c r="F86" s="31"/>
      <c r="G86" s="14" t="s">
        <v>13</v>
      </c>
      <c r="H86" s="15">
        <v>0.4</v>
      </c>
      <c r="I86" s="16" t="s">
        <v>25</v>
      </c>
      <c r="J86" s="12" t="s">
        <v>4361</v>
      </c>
      <c r="K86" s="16" t="s">
        <v>17</v>
      </c>
      <c r="L86" s="65" t="s">
        <v>4365</v>
      </c>
      <c r="M86" s="85">
        <f t="shared" si="9"/>
        <v>2</v>
      </c>
      <c r="N86" s="15">
        <f t="shared" si="29"/>
        <v>0.99</v>
      </c>
      <c r="O86" s="78">
        <f t="shared" si="39"/>
        <v>0</v>
      </c>
      <c r="P86" s="78">
        <f t="shared" si="37"/>
        <v>0.79200000000000004</v>
      </c>
      <c r="Q86" s="153">
        <f t="shared" si="38"/>
        <v>8.0000000000000071E-3</v>
      </c>
      <c r="R86" s="257"/>
    </row>
    <row r="87" spans="2:18" s="3" customFormat="1" ht="27.95" customHeight="1">
      <c r="B87" s="249"/>
      <c r="C87" s="253"/>
      <c r="D87" s="22"/>
      <c r="E87" s="23"/>
      <c r="F87" s="24"/>
      <c r="G87" s="14" t="s">
        <v>14</v>
      </c>
      <c r="H87" s="15">
        <v>0.2</v>
      </c>
      <c r="I87" s="16" t="s">
        <v>15</v>
      </c>
      <c r="J87" s="12" t="s">
        <v>80</v>
      </c>
      <c r="K87" s="16" t="s">
        <v>18</v>
      </c>
      <c r="L87" s="65" t="s">
        <v>109</v>
      </c>
      <c r="M87" s="85">
        <f t="shared" si="9"/>
        <v>2</v>
      </c>
      <c r="N87" s="15">
        <f t="shared" si="29"/>
        <v>0</v>
      </c>
      <c r="O87" s="78">
        <f t="shared" si="39"/>
        <v>0.4</v>
      </c>
      <c r="P87" s="78">
        <f t="shared" si="37"/>
        <v>0</v>
      </c>
      <c r="Q87" s="153">
        <f t="shared" si="38"/>
        <v>0</v>
      </c>
      <c r="R87" s="257"/>
    </row>
    <row r="88" spans="2:18" s="3" customFormat="1" ht="27.95" customHeight="1">
      <c r="B88" s="249"/>
      <c r="C88" s="253"/>
      <c r="D88" s="17" t="s">
        <v>4356</v>
      </c>
      <c r="E88" s="18" t="s">
        <v>22</v>
      </c>
      <c r="F88" s="19" t="s">
        <v>4340</v>
      </c>
      <c r="G88" s="14" t="s">
        <v>12</v>
      </c>
      <c r="H88" s="15">
        <v>0.4</v>
      </c>
      <c r="I88" s="16" t="s">
        <v>15</v>
      </c>
      <c r="J88" s="12" t="s">
        <v>80</v>
      </c>
      <c r="K88" s="16" t="s">
        <v>18</v>
      </c>
      <c r="L88" s="65" t="s">
        <v>109</v>
      </c>
      <c r="M88" s="85">
        <v>2</v>
      </c>
      <c r="N88" s="15">
        <f t="shared" si="29"/>
        <v>0</v>
      </c>
      <c r="O88" s="78">
        <f t="shared" si="39"/>
        <v>0.8</v>
      </c>
      <c r="P88" s="78">
        <f t="shared" si="37"/>
        <v>0</v>
      </c>
      <c r="Q88" s="153">
        <f t="shared" si="38"/>
        <v>0</v>
      </c>
      <c r="R88" s="257"/>
    </row>
    <row r="89" spans="2:18" s="3" customFormat="1" ht="27.95" customHeight="1">
      <c r="B89" s="249"/>
      <c r="C89" s="253"/>
      <c r="D89" s="20"/>
      <c r="E89" s="21"/>
      <c r="F89" s="31"/>
      <c r="G89" s="14" t="s">
        <v>13</v>
      </c>
      <c r="H89" s="15">
        <v>0.4</v>
      </c>
      <c r="I89" s="16" t="s">
        <v>25</v>
      </c>
      <c r="J89" s="13" t="s">
        <v>4364</v>
      </c>
      <c r="K89" s="16" t="s">
        <v>17</v>
      </c>
      <c r="L89" s="65" t="s">
        <v>4365</v>
      </c>
      <c r="M89" s="85">
        <f t="shared" si="9"/>
        <v>2</v>
      </c>
      <c r="N89" s="15">
        <f t="shared" si="29"/>
        <v>0.99</v>
      </c>
      <c r="O89" s="78">
        <f t="shared" si="39"/>
        <v>0</v>
      </c>
      <c r="P89" s="78">
        <f t="shared" si="37"/>
        <v>0.79200000000000004</v>
      </c>
      <c r="Q89" s="153">
        <f t="shared" si="38"/>
        <v>8.0000000000000071E-3</v>
      </c>
      <c r="R89" s="257"/>
    </row>
    <row r="90" spans="2:18" s="3" customFormat="1" ht="27.95" customHeight="1">
      <c r="B90" s="249"/>
      <c r="C90" s="253"/>
      <c r="D90" s="22"/>
      <c r="E90" s="23"/>
      <c r="F90" s="24"/>
      <c r="G90" s="14" t="s">
        <v>14</v>
      </c>
      <c r="H90" s="15">
        <v>0.2</v>
      </c>
      <c r="I90" s="16" t="s">
        <v>15</v>
      </c>
      <c r="J90" s="12" t="s">
        <v>80</v>
      </c>
      <c r="K90" s="16" t="s">
        <v>18</v>
      </c>
      <c r="L90" s="65" t="s">
        <v>109</v>
      </c>
      <c r="M90" s="85">
        <f t="shared" si="9"/>
        <v>2</v>
      </c>
      <c r="N90" s="15">
        <f t="shared" si="29"/>
        <v>0</v>
      </c>
      <c r="O90" s="78">
        <f t="shared" si="39"/>
        <v>0.4</v>
      </c>
      <c r="P90" s="78">
        <f t="shared" si="37"/>
        <v>0</v>
      </c>
      <c r="Q90" s="153">
        <f t="shared" si="38"/>
        <v>0</v>
      </c>
      <c r="R90" s="257"/>
    </row>
    <row r="91" spans="2:18" s="3" customFormat="1" ht="27.95" customHeight="1">
      <c r="B91" s="249"/>
      <c r="C91" s="253"/>
      <c r="D91" s="17" t="s">
        <v>4357</v>
      </c>
      <c r="E91" s="18" t="s">
        <v>22</v>
      </c>
      <c r="F91" s="19" t="s">
        <v>4340</v>
      </c>
      <c r="G91" s="14" t="s">
        <v>12</v>
      </c>
      <c r="H91" s="15">
        <v>0.4</v>
      </c>
      <c r="I91" s="16" t="s">
        <v>15</v>
      </c>
      <c r="J91" s="12" t="s">
        <v>80</v>
      </c>
      <c r="K91" s="16" t="s">
        <v>18</v>
      </c>
      <c r="L91" s="65" t="s">
        <v>109</v>
      </c>
      <c r="M91" s="85">
        <v>2</v>
      </c>
      <c r="N91" s="15">
        <f t="shared" ref="N91:N119" si="40">IF(K91="Detected", 0.99,0)</f>
        <v>0</v>
      </c>
      <c r="O91" s="78">
        <f t="shared" si="39"/>
        <v>0.8</v>
      </c>
      <c r="P91" s="78">
        <f t="shared" si="37"/>
        <v>0</v>
      </c>
      <c r="Q91" s="153">
        <f t="shared" si="38"/>
        <v>0</v>
      </c>
      <c r="R91" s="257"/>
    </row>
    <row r="92" spans="2:18" s="3" customFormat="1" ht="27.95" customHeight="1">
      <c r="B92" s="249"/>
      <c r="C92" s="253"/>
      <c r="D92" s="20"/>
      <c r="E92" s="21"/>
      <c r="F92" s="31"/>
      <c r="G92" s="14" t="s">
        <v>13</v>
      </c>
      <c r="H92" s="15">
        <v>0.4</v>
      </c>
      <c r="I92" s="16" t="s">
        <v>25</v>
      </c>
      <c r="J92" s="13" t="s">
        <v>4364</v>
      </c>
      <c r="K92" s="16" t="s">
        <v>17</v>
      </c>
      <c r="L92" s="65" t="s">
        <v>4365</v>
      </c>
      <c r="M92" s="85">
        <f t="shared" si="9"/>
        <v>2</v>
      </c>
      <c r="N92" s="15">
        <f t="shared" si="40"/>
        <v>0.99</v>
      </c>
      <c r="O92" s="78">
        <f t="shared" si="39"/>
        <v>0</v>
      </c>
      <c r="P92" s="78">
        <f t="shared" si="37"/>
        <v>0.79200000000000004</v>
      </c>
      <c r="Q92" s="153">
        <f t="shared" si="38"/>
        <v>8.0000000000000071E-3</v>
      </c>
      <c r="R92" s="257"/>
    </row>
    <row r="93" spans="2:18" s="3" customFormat="1" ht="27.95" customHeight="1">
      <c r="B93" s="249"/>
      <c r="C93" s="253"/>
      <c r="D93" s="22"/>
      <c r="E93" s="23"/>
      <c r="F93" s="24"/>
      <c r="G93" s="14" t="s">
        <v>14</v>
      </c>
      <c r="H93" s="15">
        <v>0.2</v>
      </c>
      <c r="I93" s="16" t="s">
        <v>15</v>
      </c>
      <c r="J93" s="12" t="s">
        <v>80</v>
      </c>
      <c r="K93" s="16" t="s">
        <v>18</v>
      </c>
      <c r="L93" s="65" t="s">
        <v>109</v>
      </c>
      <c r="M93" s="85">
        <f t="shared" si="9"/>
        <v>2</v>
      </c>
      <c r="N93" s="15">
        <f t="shared" si="40"/>
        <v>0</v>
      </c>
      <c r="O93" s="78">
        <f t="shared" si="39"/>
        <v>0.4</v>
      </c>
      <c r="P93" s="78">
        <f t="shared" si="37"/>
        <v>0</v>
      </c>
      <c r="Q93" s="153">
        <f t="shared" si="38"/>
        <v>0</v>
      </c>
      <c r="R93" s="257"/>
    </row>
    <row r="94" spans="2:18" s="3" customFormat="1" ht="27.95" customHeight="1">
      <c r="B94" s="249"/>
      <c r="C94" s="253"/>
      <c r="D94" s="17" t="s">
        <v>4366</v>
      </c>
      <c r="E94" s="18" t="s">
        <v>22</v>
      </c>
      <c r="F94" s="19" t="s">
        <v>4329</v>
      </c>
      <c r="G94" s="14" t="s">
        <v>12</v>
      </c>
      <c r="H94" s="15">
        <v>0.4</v>
      </c>
      <c r="I94" s="16" t="s">
        <v>15</v>
      </c>
      <c r="J94" s="12" t="s">
        <v>80</v>
      </c>
      <c r="K94" s="16" t="s">
        <v>18</v>
      </c>
      <c r="L94" s="65" t="s">
        <v>109</v>
      </c>
      <c r="M94" s="85">
        <v>2</v>
      </c>
      <c r="N94" s="15">
        <f t="shared" si="40"/>
        <v>0</v>
      </c>
      <c r="O94" s="78">
        <f>IF(I94="Safe", M94*H94,0)</f>
        <v>0.8</v>
      </c>
      <c r="P94" s="78">
        <f>IF(I94="Dangerous",M94*H94*N94,0)</f>
        <v>0</v>
      </c>
      <c r="Q94" s="153">
        <f>IF(P94=0,0,M94*H94*(1-N94))</f>
        <v>0</v>
      </c>
      <c r="R94" s="257"/>
    </row>
    <row r="95" spans="2:18" s="3" customFormat="1" ht="27.95" customHeight="1">
      <c r="B95" s="249"/>
      <c r="C95" s="253"/>
      <c r="D95" s="20"/>
      <c r="E95" s="21"/>
      <c r="F95" s="31"/>
      <c r="G95" s="14" t="s">
        <v>13</v>
      </c>
      <c r="H95" s="15">
        <v>0.4</v>
      </c>
      <c r="I95" s="16" t="s">
        <v>25</v>
      </c>
      <c r="J95" s="13" t="s">
        <v>4327</v>
      </c>
      <c r="K95" s="16" t="s">
        <v>17</v>
      </c>
      <c r="L95" s="65" t="s">
        <v>1076</v>
      </c>
      <c r="M95" s="85">
        <f>M94</f>
        <v>2</v>
      </c>
      <c r="N95" s="15">
        <f t="shared" si="40"/>
        <v>0.99</v>
      </c>
      <c r="O95" s="78">
        <f>IF(I95="Safe", M95*H95,0)</f>
        <v>0</v>
      </c>
      <c r="P95" s="78">
        <f>IF(I95="Dangerous",M95*H95*N95,0)</f>
        <v>0.79200000000000004</v>
      </c>
      <c r="Q95" s="153">
        <f>IF(P95=0,0,M95*H95*(1-N95))</f>
        <v>8.0000000000000071E-3</v>
      </c>
      <c r="R95" s="257"/>
    </row>
    <row r="96" spans="2:18" s="3" customFormat="1" ht="27.95" customHeight="1">
      <c r="B96" s="249"/>
      <c r="C96" s="253"/>
      <c r="D96" s="22"/>
      <c r="E96" s="23"/>
      <c r="F96" s="24"/>
      <c r="G96" s="14" t="s">
        <v>14</v>
      </c>
      <c r="H96" s="15">
        <v>0.2</v>
      </c>
      <c r="I96" s="16" t="s">
        <v>15</v>
      </c>
      <c r="J96" s="12" t="s">
        <v>80</v>
      </c>
      <c r="K96" s="16" t="s">
        <v>18</v>
      </c>
      <c r="L96" s="65" t="s">
        <v>109</v>
      </c>
      <c r="M96" s="85">
        <f>M95</f>
        <v>2</v>
      </c>
      <c r="N96" s="15">
        <f t="shared" si="40"/>
        <v>0</v>
      </c>
      <c r="O96" s="78">
        <f>IF(I96="Safe", M96*H96,0)</f>
        <v>0.4</v>
      </c>
      <c r="P96" s="78">
        <f>IF(I96="Dangerous",M96*H96*N96,0)</f>
        <v>0</v>
      </c>
      <c r="Q96" s="153">
        <f>IF(P96=0,0,M96*H96*(1-N96))</f>
        <v>0</v>
      </c>
      <c r="R96" s="257"/>
    </row>
    <row r="97" spans="2:18" s="3" customFormat="1" ht="27.95" customHeight="1">
      <c r="B97" s="249"/>
      <c r="C97" s="253"/>
      <c r="D97" s="17" t="s">
        <v>4367</v>
      </c>
      <c r="E97" s="18" t="s">
        <v>6</v>
      </c>
      <c r="F97" s="19" t="s">
        <v>4351</v>
      </c>
      <c r="G97" s="14" t="s">
        <v>12</v>
      </c>
      <c r="H97" s="15">
        <v>0.8</v>
      </c>
      <c r="I97" s="16" t="s">
        <v>4326</v>
      </c>
      <c r="J97" s="12" t="s">
        <v>4377</v>
      </c>
      <c r="K97" s="16" t="s">
        <v>17</v>
      </c>
      <c r="L97" s="65" t="s">
        <v>4365</v>
      </c>
      <c r="M97" s="85">
        <v>0.2</v>
      </c>
      <c r="N97" s="15">
        <f t="shared" si="40"/>
        <v>0.99</v>
      </c>
      <c r="O97" s="78">
        <f t="shared" ref="O97:O101" si="41">IF(I97="Safe", M97*H97,0)</f>
        <v>0</v>
      </c>
      <c r="P97" s="78">
        <f t="shared" ref="P97:P101" si="42">IF(I97="Dangerous",M97*H97*N97,0)</f>
        <v>0.15840000000000004</v>
      </c>
      <c r="Q97" s="153">
        <f t="shared" ref="Q97:Q101" si="43">IF(P97=0,0,M97*H97*(1-N97))</f>
        <v>1.6000000000000018E-3</v>
      </c>
      <c r="R97" s="257"/>
    </row>
    <row r="98" spans="2:18" s="3" customFormat="1" ht="27.95" customHeight="1">
      <c r="B98" s="249"/>
      <c r="C98" s="253"/>
      <c r="D98" s="20"/>
      <c r="E98" s="21"/>
      <c r="F98" s="31"/>
      <c r="G98" s="14" t="s">
        <v>13</v>
      </c>
      <c r="H98" s="15">
        <v>0.1</v>
      </c>
      <c r="I98" s="16" t="s">
        <v>15</v>
      </c>
      <c r="J98" s="12" t="s">
        <v>80</v>
      </c>
      <c r="K98" s="16" t="s">
        <v>18</v>
      </c>
      <c r="L98" s="65" t="s">
        <v>109</v>
      </c>
      <c r="M98" s="85">
        <f t="shared" si="9"/>
        <v>0.2</v>
      </c>
      <c r="N98" s="15">
        <f t="shared" si="40"/>
        <v>0</v>
      </c>
      <c r="O98" s="78">
        <f t="shared" si="41"/>
        <v>2.0000000000000004E-2</v>
      </c>
      <c r="P98" s="78">
        <f t="shared" si="42"/>
        <v>0</v>
      </c>
      <c r="Q98" s="153">
        <f t="shared" si="43"/>
        <v>0</v>
      </c>
      <c r="R98" s="257"/>
    </row>
    <row r="99" spans="2:18" s="3" customFormat="1" ht="27.95" customHeight="1">
      <c r="B99" s="249"/>
      <c r="C99" s="253"/>
      <c r="D99" s="22"/>
      <c r="E99" s="23"/>
      <c r="F99" s="24"/>
      <c r="G99" s="14" t="s">
        <v>14</v>
      </c>
      <c r="H99" s="15">
        <v>0.1</v>
      </c>
      <c r="I99" s="16" t="s">
        <v>15</v>
      </c>
      <c r="J99" s="12" t="s">
        <v>80</v>
      </c>
      <c r="K99" s="16" t="s">
        <v>18</v>
      </c>
      <c r="L99" s="65" t="s">
        <v>109</v>
      </c>
      <c r="M99" s="85">
        <f t="shared" si="9"/>
        <v>0.2</v>
      </c>
      <c r="N99" s="15">
        <f t="shared" si="40"/>
        <v>0</v>
      </c>
      <c r="O99" s="78">
        <f t="shared" si="41"/>
        <v>2.0000000000000004E-2</v>
      </c>
      <c r="P99" s="78">
        <f t="shared" si="42"/>
        <v>0</v>
      </c>
      <c r="Q99" s="153">
        <f t="shared" si="43"/>
        <v>0</v>
      </c>
      <c r="R99" s="257"/>
    </row>
    <row r="100" spans="2:18" s="3" customFormat="1" ht="27.95" customHeight="1">
      <c r="B100" s="249"/>
      <c r="C100" s="253"/>
      <c r="D100" s="17" t="s">
        <v>4368</v>
      </c>
      <c r="E100" s="18" t="s">
        <v>4306</v>
      </c>
      <c r="F100" s="19" t="s">
        <v>4331</v>
      </c>
      <c r="G100" s="159" t="s">
        <v>232</v>
      </c>
      <c r="H100" s="15">
        <v>0.2</v>
      </c>
      <c r="I100" s="16" t="s">
        <v>16</v>
      </c>
      <c r="J100" s="12" t="s">
        <v>4377</v>
      </c>
      <c r="K100" s="16" t="s">
        <v>17</v>
      </c>
      <c r="L100" s="65" t="s">
        <v>4365</v>
      </c>
      <c r="M100" s="85">
        <v>0.2</v>
      </c>
      <c r="N100" s="15">
        <f>IF(K100="Detected", 0.9,0)</f>
        <v>0.9</v>
      </c>
      <c r="O100" s="78">
        <f t="shared" si="41"/>
        <v>0</v>
      </c>
      <c r="P100" s="78">
        <f t="shared" si="42"/>
        <v>3.6000000000000011E-2</v>
      </c>
      <c r="Q100" s="153">
        <f t="shared" si="43"/>
        <v>4.0000000000000001E-3</v>
      </c>
      <c r="R100" s="557" t="s">
        <v>4332</v>
      </c>
    </row>
    <row r="101" spans="2:18" s="3" customFormat="1" ht="27.95" customHeight="1">
      <c r="B101" s="249"/>
      <c r="C101" s="253"/>
      <c r="D101" s="20"/>
      <c r="E101" s="21"/>
      <c r="F101" s="31"/>
      <c r="G101" s="163" t="s">
        <v>233</v>
      </c>
      <c r="H101" s="15">
        <v>0.2</v>
      </c>
      <c r="I101" s="16" t="s">
        <v>16</v>
      </c>
      <c r="J101" s="12" t="s">
        <v>4377</v>
      </c>
      <c r="K101" s="16" t="s">
        <v>17</v>
      </c>
      <c r="L101" s="65" t="s">
        <v>4365</v>
      </c>
      <c r="M101" s="85">
        <f>M100</f>
        <v>0.2</v>
      </c>
      <c r="N101" s="15">
        <f>IF(K101="Detected", 0.9,0)</f>
        <v>0.9</v>
      </c>
      <c r="O101" s="78">
        <f t="shared" si="41"/>
        <v>0</v>
      </c>
      <c r="P101" s="78">
        <f t="shared" si="42"/>
        <v>3.6000000000000011E-2</v>
      </c>
      <c r="Q101" s="153">
        <f t="shared" si="43"/>
        <v>4.0000000000000001E-3</v>
      </c>
      <c r="R101" s="582"/>
    </row>
    <row r="102" spans="2:18" s="3" customFormat="1" ht="27.95" customHeight="1">
      <c r="B102" s="249"/>
      <c r="C102" s="253"/>
      <c r="D102" s="20"/>
      <c r="E102" s="21"/>
      <c r="F102" s="31"/>
      <c r="G102" s="163" t="s">
        <v>230</v>
      </c>
      <c r="H102" s="15">
        <v>0.2</v>
      </c>
      <c r="I102" s="16" t="s">
        <v>25</v>
      </c>
      <c r="J102" s="12" t="s">
        <v>4377</v>
      </c>
      <c r="K102" s="16" t="s">
        <v>17</v>
      </c>
      <c r="L102" s="65" t="s">
        <v>4365</v>
      </c>
      <c r="M102" s="85">
        <f>M101</f>
        <v>0.2</v>
      </c>
      <c r="N102" s="15">
        <f>IF(K102="Detected", 0.9,0)</f>
        <v>0.9</v>
      </c>
      <c r="O102" s="78">
        <f>IF(I102="Safe", M102*H102,0)</f>
        <v>0</v>
      </c>
      <c r="P102" s="78">
        <f>IF(I102="Dangerous",M102*H102*N102,0)</f>
        <v>3.6000000000000011E-2</v>
      </c>
      <c r="Q102" s="153">
        <f>IF(P102=0,0,M102*H102*(1-N102))</f>
        <v>4.0000000000000001E-3</v>
      </c>
      <c r="R102" s="582"/>
    </row>
    <row r="103" spans="2:18" s="3" customFormat="1" ht="27.95" customHeight="1">
      <c r="B103" s="249"/>
      <c r="C103" s="253"/>
      <c r="D103" s="20"/>
      <c r="E103" s="21"/>
      <c r="F103" s="31"/>
      <c r="G103" s="163" t="s">
        <v>231</v>
      </c>
      <c r="H103" s="15">
        <v>0.2</v>
      </c>
      <c r="I103" s="16" t="s">
        <v>25</v>
      </c>
      <c r="J103" s="12" t="s">
        <v>4378</v>
      </c>
      <c r="K103" s="16" t="s">
        <v>17</v>
      </c>
      <c r="L103" s="65" t="s">
        <v>4365</v>
      </c>
      <c r="M103" s="85">
        <f>M102</f>
        <v>0.2</v>
      </c>
      <c r="N103" s="15">
        <f>IF(K103="Detected", 0.9,0)</f>
        <v>0.9</v>
      </c>
      <c r="O103" s="78">
        <f t="shared" ref="O103" si="44">IF(I103="Safe", M103*H103,0)</f>
        <v>0</v>
      </c>
      <c r="P103" s="78">
        <f t="shared" ref="P103:P122" si="45">IF(I103="Dangerous",M103*H103*N103,0)</f>
        <v>3.6000000000000011E-2</v>
      </c>
      <c r="Q103" s="153">
        <f t="shared" ref="Q103:Q122" si="46">IF(P103=0,0,M103*H103*(1-N103))</f>
        <v>4.0000000000000001E-3</v>
      </c>
      <c r="R103" s="582"/>
    </row>
    <row r="104" spans="2:18" s="3" customFormat="1" ht="39.950000000000003" customHeight="1">
      <c r="B104" s="249"/>
      <c r="C104" s="253"/>
      <c r="D104" s="22"/>
      <c r="E104" s="23"/>
      <c r="F104" s="24"/>
      <c r="G104" s="168" t="s">
        <v>234</v>
      </c>
      <c r="H104" s="15">
        <v>0.2</v>
      </c>
      <c r="I104" s="16" t="s">
        <v>25</v>
      </c>
      <c r="J104" s="12" t="s">
        <v>4378</v>
      </c>
      <c r="K104" s="16" t="s">
        <v>17</v>
      </c>
      <c r="L104" s="65" t="s">
        <v>4365</v>
      </c>
      <c r="M104" s="85">
        <f>M103</f>
        <v>0.2</v>
      </c>
      <c r="N104" s="15">
        <f>IF(K104="Detected", 0.9,0)</f>
        <v>0.9</v>
      </c>
      <c r="O104" s="78">
        <f>IF(I104="Safe", M104*H104,0)</f>
        <v>0</v>
      </c>
      <c r="P104" s="78">
        <f t="shared" si="45"/>
        <v>3.6000000000000011E-2</v>
      </c>
      <c r="Q104" s="153">
        <f t="shared" si="46"/>
        <v>4.0000000000000001E-3</v>
      </c>
      <c r="R104" s="583"/>
    </row>
    <row r="105" spans="2:18" s="3" customFormat="1" ht="27.95" customHeight="1">
      <c r="B105" s="249"/>
      <c r="C105" s="255"/>
      <c r="D105" s="17" t="s">
        <v>4369</v>
      </c>
      <c r="E105" s="18" t="s">
        <v>1034</v>
      </c>
      <c r="F105" s="19" t="s">
        <v>4334</v>
      </c>
      <c r="G105" s="14" t="s">
        <v>12</v>
      </c>
      <c r="H105" s="164">
        <v>0.8</v>
      </c>
      <c r="I105" s="16" t="s">
        <v>16</v>
      </c>
      <c r="J105" s="12" t="s">
        <v>4379</v>
      </c>
      <c r="K105" s="16" t="s">
        <v>17</v>
      </c>
      <c r="L105" s="65" t="s">
        <v>4365</v>
      </c>
      <c r="M105" s="87">
        <v>3</v>
      </c>
      <c r="N105" s="15">
        <f t="shared" si="40"/>
        <v>0.99</v>
      </c>
      <c r="O105" s="78">
        <f t="shared" ref="O105:O122" si="47">IF(I105="Safe", M105*H105,0)</f>
        <v>0</v>
      </c>
      <c r="P105" s="78">
        <f t="shared" si="45"/>
        <v>2.3760000000000003</v>
      </c>
      <c r="Q105" s="153">
        <f t="shared" si="46"/>
        <v>2.4000000000000025E-2</v>
      </c>
      <c r="R105" s="251"/>
    </row>
    <row r="106" spans="2:18" s="3" customFormat="1" ht="27.95" customHeight="1">
      <c r="B106" s="249"/>
      <c r="C106" s="255"/>
      <c r="D106" s="20"/>
      <c r="E106" s="21"/>
      <c r="F106" s="31"/>
      <c r="G106" s="14" t="s">
        <v>53</v>
      </c>
      <c r="H106" s="164">
        <v>0.1</v>
      </c>
      <c r="I106" s="16" t="s">
        <v>16</v>
      </c>
      <c r="J106" s="12" t="s">
        <v>4377</v>
      </c>
      <c r="K106" s="16" t="s">
        <v>17</v>
      </c>
      <c r="L106" s="65" t="s">
        <v>4365</v>
      </c>
      <c r="M106" s="85">
        <f>M105</f>
        <v>3</v>
      </c>
      <c r="N106" s="15">
        <f t="shared" si="40"/>
        <v>0.99</v>
      </c>
      <c r="O106" s="78">
        <f t="shared" si="47"/>
        <v>0</v>
      </c>
      <c r="P106" s="78">
        <f t="shared" si="45"/>
        <v>0.29700000000000004</v>
      </c>
      <c r="Q106" s="153">
        <f t="shared" si="46"/>
        <v>3.0000000000000031E-3</v>
      </c>
      <c r="R106" s="251"/>
    </row>
    <row r="107" spans="2:18" s="3" customFormat="1" ht="27.95" customHeight="1">
      <c r="B107" s="249"/>
      <c r="C107" s="255"/>
      <c r="D107" s="20"/>
      <c r="E107" s="21"/>
      <c r="F107" s="31"/>
      <c r="G107" s="90" t="s">
        <v>14</v>
      </c>
      <c r="H107" s="164">
        <v>0.1</v>
      </c>
      <c r="I107" s="16" t="s">
        <v>15</v>
      </c>
      <c r="J107" s="12" t="s">
        <v>80</v>
      </c>
      <c r="K107" s="16" t="s">
        <v>18</v>
      </c>
      <c r="L107" s="65" t="s">
        <v>109</v>
      </c>
      <c r="M107" s="85">
        <f>M106</f>
        <v>3</v>
      </c>
      <c r="N107" s="15">
        <f t="shared" si="40"/>
        <v>0</v>
      </c>
      <c r="O107" s="78">
        <f t="shared" si="47"/>
        <v>0.30000000000000004</v>
      </c>
      <c r="P107" s="78">
        <f t="shared" si="45"/>
        <v>0</v>
      </c>
      <c r="Q107" s="153">
        <f t="shared" si="46"/>
        <v>0</v>
      </c>
      <c r="R107" s="251"/>
    </row>
    <row r="108" spans="2:18" s="3" customFormat="1" ht="27.95" customHeight="1">
      <c r="B108" s="249"/>
      <c r="C108" s="253"/>
      <c r="D108" s="17" t="s">
        <v>4370</v>
      </c>
      <c r="E108" s="18" t="s">
        <v>6</v>
      </c>
      <c r="F108" s="19" t="s">
        <v>4375</v>
      </c>
      <c r="G108" s="14" t="s">
        <v>12</v>
      </c>
      <c r="H108" s="15">
        <v>0.8</v>
      </c>
      <c r="I108" s="16" t="s">
        <v>4326</v>
      </c>
      <c r="J108" s="12" t="s">
        <v>4377</v>
      </c>
      <c r="K108" s="16" t="s">
        <v>17</v>
      </c>
      <c r="L108" s="65" t="s">
        <v>4365</v>
      </c>
      <c r="M108" s="85">
        <v>0.2</v>
      </c>
      <c r="N108" s="15">
        <f t="shared" si="40"/>
        <v>0.99</v>
      </c>
      <c r="O108" s="78">
        <f t="shared" si="47"/>
        <v>0</v>
      </c>
      <c r="P108" s="78">
        <f t="shared" si="45"/>
        <v>0.15840000000000004</v>
      </c>
      <c r="Q108" s="153">
        <f t="shared" si="46"/>
        <v>1.6000000000000018E-3</v>
      </c>
      <c r="R108" s="257"/>
    </row>
    <row r="109" spans="2:18" s="3" customFormat="1" ht="27.95" customHeight="1">
      <c r="B109" s="249"/>
      <c r="C109" s="253"/>
      <c r="D109" s="20"/>
      <c r="E109" s="21"/>
      <c r="F109" s="31"/>
      <c r="G109" s="14" t="s">
        <v>13</v>
      </c>
      <c r="H109" s="15">
        <v>0.1</v>
      </c>
      <c r="I109" s="16" t="s">
        <v>16</v>
      </c>
      <c r="J109" s="12" t="s">
        <v>4377</v>
      </c>
      <c r="K109" s="16" t="s">
        <v>17</v>
      </c>
      <c r="L109" s="65" t="s">
        <v>4365</v>
      </c>
      <c r="M109" s="85">
        <f t="shared" si="9"/>
        <v>0.2</v>
      </c>
      <c r="N109" s="15">
        <f t="shared" si="40"/>
        <v>0.99</v>
      </c>
      <c r="O109" s="78">
        <f t="shared" si="47"/>
        <v>0</v>
      </c>
      <c r="P109" s="78">
        <f t="shared" si="45"/>
        <v>1.9800000000000005E-2</v>
      </c>
      <c r="Q109" s="153">
        <f t="shared" si="46"/>
        <v>2.0000000000000023E-4</v>
      </c>
      <c r="R109" s="257"/>
    </row>
    <row r="110" spans="2:18" s="3" customFormat="1" ht="27.95" customHeight="1">
      <c r="B110" s="249"/>
      <c r="C110" s="253"/>
      <c r="D110" s="22"/>
      <c r="E110" s="23"/>
      <c r="F110" s="24"/>
      <c r="G110" s="14" t="s">
        <v>14</v>
      </c>
      <c r="H110" s="15">
        <v>0.1</v>
      </c>
      <c r="I110" s="16" t="s">
        <v>16</v>
      </c>
      <c r="J110" s="12" t="s">
        <v>4377</v>
      </c>
      <c r="K110" s="16" t="s">
        <v>17</v>
      </c>
      <c r="L110" s="65" t="s">
        <v>4365</v>
      </c>
      <c r="M110" s="85">
        <f t="shared" si="9"/>
        <v>0.2</v>
      </c>
      <c r="N110" s="15">
        <f t="shared" si="40"/>
        <v>0.99</v>
      </c>
      <c r="O110" s="78">
        <f t="shared" si="47"/>
        <v>0</v>
      </c>
      <c r="P110" s="78">
        <f t="shared" si="45"/>
        <v>1.9800000000000005E-2</v>
      </c>
      <c r="Q110" s="153">
        <f t="shared" si="46"/>
        <v>2.0000000000000023E-4</v>
      </c>
      <c r="R110" s="257"/>
    </row>
    <row r="111" spans="2:18" s="3" customFormat="1" ht="27.95" customHeight="1">
      <c r="B111" s="249"/>
      <c r="C111" s="253"/>
      <c r="D111" s="17" t="s">
        <v>4371</v>
      </c>
      <c r="E111" s="18" t="s">
        <v>6</v>
      </c>
      <c r="F111" s="19" t="s">
        <v>4376</v>
      </c>
      <c r="G111" s="14" t="s">
        <v>12</v>
      </c>
      <c r="H111" s="15">
        <v>0.8</v>
      </c>
      <c r="I111" s="16" t="s">
        <v>4326</v>
      </c>
      <c r="J111" s="12" t="s">
        <v>4377</v>
      </c>
      <c r="K111" s="16" t="s">
        <v>17</v>
      </c>
      <c r="L111" s="65" t="s">
        <v>4365</v>
      </c>
      <c r="M111" s="85">
        <v>0.2</v>
      </c>
      <c r="N111" s="15">
        <f t="shared" si="40"/>
        <v>0.99</v>
      </c>
      <c r="O111" s="78">
        <f t="shared" si="47"/>
        <v>0</v>
      </c>
      <c r="P111" s="78">
        <f t="shared" si="45"/>
        <v>0.15840000000000004</v>
      </c>
      <c r="Q111" s="153">
        <f t="shared" si="46"/>
        <v>1.6000000000000018E-3</v>
      </c>
      <c r="R111" s="257"/>
    </row>
    <row r="112" spans="2:18" s="3" customFormat="1" ht="27.95" customHeight="1">
      <c r="B112" s="249"/>
      <c r="C112" s="253"/>
      <c r="D112" s="20"/>
      <c r="E112" s="21"/>
      <c r="F112" s="31"/>
      <c r="G112" s="14" t="s">
        <v>13</v>
      </c>
      <c r="H112" s="15">
        <v>0.1</v>
      </c>
      <c r="I112" s="16" t="s">
        <v>16</v>
      </c>
      <c r="J112" s="12" t="s">
        <v>4377</v>
      </c>
      <c r="K112" s="16" t="s">
        <v>17</v>
      </c>
      <c r="L112" s="65" t="s">
        <v>4365</v>
      </c>
      <c r="M112" s="85">
        <f t="shared" si="9"/>
        <v>0.2</v>
      </c>
      <c r="N112" s="15">
        <f t="shared" si="40"/>
        <v>0.99</v>
      </c>
      <c r="O112" s="78">
        <f t="shared" si="47"/>
        <v>0</v>
      </c>
      <c r="P112" s="78">
        <f t="shared" si="45"/>
        <v>1.9800000000000005E-2</v>
      </c>
      <c r="Q112" s="153">
        <f t="shared" si="46"/>
        <v>2.0000000000000023E-4</v>
      </c>
      <c r="R112" s="257"/>
    </row>
    <row r="113" spans="2:18" s="3" customFormat="1" ht="27.95" customHeight="1">
      <c r="B113" s="249"/>
      <c r="C113" s="253"/>
      <c r="D113" s="22"/>
      <c r="E113" s="23"/>
      <c r="F113" s="24"/>
      <c r="G113" s="14" t="s">
        <v>14</v>
      </c>
      <c r="H113" s="15">
        <v>0.1</v>
      </c>
      <c r="I113" s="16" t="s">
        <v>16</v>
      </c>
      <c r="J113" s="12" t="s">
        <v>4377</v>
      </c>
      <c r="K113" s="16" t="s">
        <v>17</v>
      </c>
      <c r="L113" s="65" t="s">
        <v>4365</v>
      </c>
      <c r="M113" s="85">
        <f t="shared" si="9"/>
        <v>0.2</v>
      </c>
      <c r="N113" s="15">
        <f t="shared" si="40"/>
        <v>0.99</v>
      </c>
      <c r="O113" s="78">
        <f t="shared" si="47"/>
        <v>0</v>
      </c>
      <c r="P113" s="78">
        <f t="shared" si="45"/>
        <v>1.9800000000000005E-2</v>
      </c>
      <c r="Q113" s="153">
        <f t="shared" si="46"/>
        <v>2.0000000000000023E-4</v>
      </c>
      <c r="R113" s="257"/>
    </row>
    <row r="114" spans="2:18" s="3" customFormat="1" ht="27.95" customHeight="1">
      <c r="B114" s="249"/>
      <c r="C114" s="253"/>
      <c r="D114" s="17" t="s">
        <v>4372</v>
      </c>
      <c r="E114" s="18" t="s">
        <v>22</v>
      </c>
      <c r="F114" s="19" t="s">
        <v>4339</v>
      </c>
      <c r="G114" s="14" t="s">
        <v>12</v>
      </c>
      <c r="H114" s="15">
        <v>0.4</v>
      </c>
      <c r="I114" s="16" t="s">
        <v>15</v>
      </c>
      <c r="J114" s="12" t="s">
        <v>80</v>
      </c>
      <c r="K114" s="16" t="s">
        <v>18</v>
      </c>
      <c r="L114" s="65" t="s">
        <v>109</v>
      </c>
      <c r="M114" s="85">
        <v>2</v>
      </c>
      <c r="N114" s="15">
        <f t="shared" si="40"/>
        <v>0</v>
      </c>
      <c r="O114" s="78">
        <f t="shared" si="47"/>
        <v>0.8</v>
      </c>
      <c r="P114" s="78">
        <f t="shared" si="45"/>
        <v>0</v>
      </c>
      <c r="Q114" s="153">
        <f t="shared" si="46"/>
        <v>0</v>
      </c>
      <c r="R114" s="257"/>
    </row>
    <row r="115" spans="2:18" s="3" customFormat="1" ht="27.95" customHeight="1">
      <c r="B115" s="249"/>
      <c r="C115" s="253"/>
      <c r="D115" s="20"/>
      <c r="E115" s="21"/>
      <c r="F115" s="31"/>
      <c r="G115" s="14" t="s">
        <v>13</v>
      </c>
      <c r="H115" s="15">
        <v>0.4</v>
      </c>
      <c r="I115" s="16" t="s">
        <v>25</v>
      </c>
      <c r="J115" s="12" t="s">
        <v>4377</v>
      </c>
      <c r="K115" s="16" t="s">
        <v>17</v>
      </c>
      <c r="L115" s="65" t="s">
        <v>4365</v>
      </c>
      <c r="M115" s="85">
        <f t="shared" si="9"/>
        <v>2</v>
      </c>
      <c r="N115" s="15">
        <f t="shared" si="40"/>
        <v>0.99</v>
      </c>
      <c r="O115" s="78">
        <f t="shared" si="47"/>
        <v>0</v>
      </c>
      <c r="P115" s="78">
        <f t="shared" si="45"/>
        <v>0.79200000000000004</v>
      </c>
      <c r="Q115" s="153">
        <f t="shared" si="46"/>
        <v>8.0000000000000071E-3</v>
      </c>
      <c r="R115" s="257"/>
    </row>
    <row r="116" spans="2:18" s="3" customFormat="1" ht="27.95" customHeight="1">
      <c r="B116" s="249"/>
      <c r="C116" s="253"/>
      <c r="D116" s="22"/>
      <c r="E116" s="23"/>
      <c r="F116" s="24"/>
      <c r="G116" s="14" t="s">
        <v>14</v>
      </c>
      <c r="H116" s="15">
        <v>0.2</v>
      </c>
      <c r="I116" s="16" t="s">
        <v>15</v>
      </c>
      <c r="J116" s="12" t="s">
        <v>80</v>
      </c>
      <c r="K116" s="16" t="s">
        <v>18</v>
      </c>
      <c r="L116" s="65" t="s">
        <v>109</v>
      </c>
      <c r="M116" s="85">
        <f t="shared" si="9"/>
        <v>2</v>
      </c>
      <c r="N116" s="15">
        <f t="shared" si="40"/>
        <v>0</v>
      </c>
      <c r="O116" s="78">
        <f t="shared" si="47"/>
        <v>0.4</v>
      </c>
      <c r="P116" s="78">
        <f t="shared" si="45"/>
        <v>0</v>
      </c>
      <c r="Q116" s="153">
        <f t="shared" si="46"/>
        <v>0</v>
      </c>
      <c r="R116" s="257"/>
    </row>
    <row r="117" spans="2:18" s="3" customFormat="1" ht="27.95" customHeight="1">
      <c r="B117" s="249"/>
      <c r="C117" s="253"/>
      <c r="D117" s="17" t="s">
        <v>4373</v>
      </c>
      <c r="E117" s="18" t="s">
        <v>22</v>
      </c>
      <c r="F117" s="19" t="s">
        <v>4340</v>
      </c>
      <c r="G117" s="14" t="s">
        <v>12</v>
      </c>
      <c r="H117" s="15">
        <v>0.4</v>
      </c>
      <c r="I117" s="16" t="s">
        <v>15</v>
      </c>
      <c r="J117" s="12" t="s">
        <v>80</v>
      </c>
      <c r="K117" s="16" t="s">
        <v>18</v>
      </c>
      <c r="L117" s="65" t="s">
        <v>109</v>
      </c>
      <c r="M117" s="85">
        <v>2</v>
      </c>
      <c r="N117" s="15">
        <f t="shared" si="40"/>
        <v>0</v>
      </c>
      <c r="O117" s="78">
        <f t="shared" si="47"/>
        <v>0.8</v>
      </c>
      <c r="P117" s="78">
        <f t="shared" si="45"/>
        <v>0</v>
      </c>
      <c r="Q117" s="153">
        <f t="shared" si="46"/>
        <v>0</v>
      </c>
      <c r="R117" s="257"/>
    </row>
    <row r="118" spans="2:18" s="3" customFormat="1" ht="27.95" customHeight="1">
      <c r="B118" s="249"/>
      <c r="C118" s="253"/>
      <c r="D118" s="20"/>
      <c r="E118" s="21"/>
      <c r="F118" s="31"/>
      <c r="G118" s="14" t="s">
        <v>13</v>
      </c>
      <c r="H118" s="15">
        <v>0.4</v>
      </c>
      <c r="I118" s="16" t="s">
        <v>25</v>
      </c>
      <c r="J118" s="13" t="s">
        <v>4380</v>
      </c>
      <c r="K118" s="16" t="s">
        <v>17</v>
      </c>
      <c r="L118" s="65" t="s">
        <v>4365</v>
      </c>
      <c r="M118" s="85">
        <f t="shared" si="9"/>
        <v>2</v>
      </c>
      <c r="N118" s="15">
        <f t="shared" si="40"/>
        <v>0.99</v>
      </c>
      <c r="O118" s="78">
        <f t="shared" si="47"/>
        <v>0</v>
      </c>
      <c r="P118" s="78">
        <f t="shared" si="45"/>
        <v>0.79200000000000004</v>
      </c>
      <c r="Q118" s="153">
        <f t="shared" si="46"/>
        <v>8.0000000000000071E-3</v>
      </c>
      <c r="R118" s="257"/>
    </row>
    <row r="119" spans="2:18" s="3" customFormat="1" ht="27.95" customHeight="1">
      <c r="B119" s="249"/>
      <c r="C119" s="253"/>
      <c r="D119" s="22"/>
      <c r="E119" s="23"/>
      <c r="F119" s="24"/>
      <c r="G119" s="14" t="s">
        <v>14</v>
      </c>
      <c r="H119" s="15">
        <v>0.2</v>
      </c>
      <c r="I119" s="16" t="s">
        <v>15</v>
      </c>
      <c r="J119" s="12" t="s">
        <v>80</v>
      </c>
      <c r="K119" s="16" t="s">
        <v>18</v>
      </c>
      <c r="L119" s="65" t="s">
        <v>109</v>
      </c>
      <c r="M119" s="85">
        <f t="shared" si="9"/>
        <v>2</v>
      </c>
      <c r="N119" s="15">
        <f t="shared" si="40"/>
        <v>0</v>
      </c>
      <c r="O119" s="78">
        <f t="shared" si="47"/>
        <v>0.4</v>
      </c>
      <c r="P119" s="78">
        <f t="shared" si="45"/>
        <v>0</v>
      </c>
      <c r="Q119" s="153">
        <f t="shared" si="46"/>
        <v>0</v>
      </c>
      <c r="R119" s="257"/>
    </row>
    <row r="120" spans="2:18" s="3" customFormat="1" ht="27.95" customHeight="1">
      <c r="B120" s="249"/>
      <c r="C120" s="253"/>
      <c r="D120" s="17" t="s">
        <v>4374</v>
      </c>
      <c r="E120" s="18" t="s">
        <v>22</v>
      </c>
      <c r="F120" s="19" t="s">
        <v>4340</v>
      </c>
      <c r="G120" s="14" t="s">
        <v>12</v>
      </c>
      <c r="H120" s="15">
        <v>0.4</v>
      </c>
      <c r="I120" s="16" t="s">
        <v>15</v>
      </c>
      <c r="J120" s="12" t="s">
        <v>80</v>
      </c>
      <c r="K120" s="16" t="s">
        <v>18</v>
      </c>
      <c r="L120" s="65" t="s">
        <v>109</v>
      </c>
      <c r="M120" s="85">
        <v>2</v>
      </c>
      <c r="N120" s="15">
        <f t="shared" ref="N120:N148" si="48">IF(K120="Detected", 0.99,0)</f>
        <v>0</v>
      </c>
      <c r="O120" s="78">
        <f t="shared" si="47"/>
        <v>0.8</v>
      </c>
      <c r="P120" s="78">
        <f t="shared" si="45"/>
        <v>0</v>
      </c>
      <c r="Q120" s="153">
        <f t="shared" si="46"/>
        <v>0</v>
      </c>
      <c r="R120" s="257"/>
    </row>
    <row r="121" spans="2:18" s="3" customFormat="1" ht="27.95" customHeight="1">
      <c r="B121" s="249"/>
      <c r="C121" s="253"/>
      <c r="D121" s="20"/>
      <c r="E121" s="21"/>
      <c r="F121" s="31"/>
      <c r="G121" s="14" t="s">
        <v>13</v>
      </c>
      <c r="H121" s="15">
        <v>0.4</v>
      </c>
      <c r="I121" s="16" t="s">
        <v>25</v>
      </c>
      <c r="J121" s="13" t="s">
        <v>4381</v>
      </c>
      <c r="K121" s="16" t="s">
        <v>17</v>
      </c>
      <c r="L121" s="65" t="s">
        <v>4365</v>
      </c>
      <c r="M121" s="85">
        <f t="shared" si="9"/>
        <v>2</v>
      </c>
      <c r="N121" s="15">
        <f t="shared" si="48"/>
        <v>0.99</v>
      </c>
      <c r="O121" s="78">
        <f t="shared" si="47"/>
        <v>0</v>
      </c>
      <c r="P121" s="78">
        <f t="shared" si="45"/>
        <v>0.79200000000000004</v>
      </c>
      <c r="Q121" s="153">
        <f t="shared" si="46"/>
        <v>8.0000000000000071E-3</v>
      </c>
      <c r="R121" s="257"/>
    </row>
    <row r="122" spans="2:18" s="3" customFormat="1" ht="27.95" customHeight="1">
      <c r="B122" s="249"/>
      <c r="C122" s="253"/>
      <c r="D122" s="22"/>
      <c r="E122" s="23"/>
      <c r="F122" s="24"/>
      <c r="G122" s="14" t="s">
        <v>14</v>
      </c>
      <c r="H122" s="15">
        <v>0.2</v>
      </c>
      <c r="I122" s="16" t="s">
        <v>15</v>
      </c>
      <c r="J122" s="12" t="s">
        <v>80</v>
      </c>
      <c r="K122" s="16" t="s">
        <v>18</v>
      </c>
      <c r="L122" s="65" t="s">
        <v>109</v>
      </c>
      <c r="M122" s="85">
        <f t="shared" si="9"/>
        <v>2</v>
      </c>
      <c r="N122" s="15">
        <f t="shared" si="48"/>
        <v>0</v>
      </c>
      <c r="O122" s="78">
        <f t="shared" si="47"/>
        <v>0.4</v>
      </c>
      <c r="P122" s="78">
        <f t="shared" si="45"/>
        <v>0</v>
      </c>
      <c r="Q122" s="153">
        <f t="shared" si="46"/>
        <v>0</v>
      </c>
      <c r="R122" s="257"/>
    </row>
    <row r="123" spans="2:18" s="3" customFormat="1" ht="27.95" customHeight="1">
      <c r="B123" s="249"/>
      <c r="C123" s="253"/>
      <c r="D123" s="17" t="s">
        <v>4382</v>
      </c>
      <c r="E123" s="18" t="s">
        <v>22</v>
      </c>
      <c r="F123" s="19" t="s">
        <v>4329</v>
      </c>
      <c r="G123" s="14" t="s">
        <v>12</v>
      </c>
      <c r="H123" s="15">
        <v>0.4</v>
      </c>
      <c r="I123" s="16" t="s">
        <v>15</v>
      </c>
      <c r="J123" s="12" t="s">
        <v>80</v>
      </c>
      <c r="K123" s="16" t="s">
        <v>18</v>
      </c>
      <c r="L123" s="65" t="s">
        <v>109</v>
      </c>
      <c r="M123" s="85">
        <v>2</v>
      </c>
      <c r="N123" s="15">
        <f t="shared" si="48"/>
        <v>0</v>
      </c>
      <c r="O123" s="78">
        <f>IF(I123="Safe", M123*H123,0)</f>
        <v>0.8</v>
      </c>
      <c r="P123" s="78">
        <f>IF(I123="Dangerous",M123*H123*N123,0)</f>
        <v>0</v>
      </c>
      <c r="Q123" s="153">
        <f>IF(P123=0,0,M123*H123*(1-N123))</f>
        <v>0</v>
      </c>
      <c r="R123" s="257"/>
    </row>
    <row r="124" spans="2:18" s="3" customFormat="1" ht="27.95" customHeight="1">
      <c r="B124" s="249"/>
      <c r="C124" s="253"/>
      <c r="D124" s="20"/>
      <c r="E124" s="21"/>
      <c r="F124" s="31"/>
      <c r="G124" s="14" t="s">
        <v>13</v>
      </c>
      <c r="H124" s="15">
        <v>0.4</v>
      </c>
      <c r="I124" s="16" t="s">
        <v>25</v>
      </c>
      <c r="J124" s="13" t="s">
        <v>4327</v>
      </c>
      <c r="K124" s="16" t="s">
        <v>17</v>
      </c>
      <c r="L124" s="65" t="s">
        <v>1076</v>
      </c>
      <c r="M124" s="85">
        <f>M123</f>
        <v>2</v>
      </c>
      <c r="N124" s="15">
        <f t="shared" si="48"/>
        <v>0.99</v>
      </c>
      <c r="O124" s="78">
        <f>IF(I124="Safe", M124*H124,0)</f>
        <v>0</v>
      </c>
      <c r="P124" s="78">
        <f>IF(I124="Dangerous",M124*H124*N124,0)</f>
        <v>0.79200000000000004</v>
      </c>
      <c r="Q124" s="153">
        <f>IF(P124=0,0,M124*H124*(1-N124))</f>
        <v>8.0000000000000071E-3</v>
      </c>
      <c r="R124" s="257"/>
    </row>
    <row r="125" spans="2:18" s="3" customFormat="1" ht="27.95" customHeight="1">
      <c r="B125" s="249"/>
      <c r="C125" s="253"/>
      <c r="D125" s="22"/>
      <c r="E125" s="23"/>
      <c r="F125" s="24"/>
      <c r="G125" s="14" t="s">
        <v>14</v>
      </c>
      <c r="H125" s="15">
        <v>0.2</v>
      </c>
      <c r="I125" s="16" t="s">
        <v>15</v>
      </c>
      <c r="J125" s="12" t="s">
        <v>80</v>
      </c>
      <c r="K125" s="16" t="s">
        <v>18</v>
      </c>
      <c r="L125" s="65" t="s">
        <v>109</v>
      </c>
      <c r="M125" s="85">
        <f>M124</f>
        <v>2</v>
      </c>
      <c r="N125" s="15">
        <f t="shared" si="48"/>
        <v>0</v>
      </c>
      <c r="O125" s="78">
        <f>IF(I125="Safe", M125*H125,0)</f>
        <v>0.4</v>
      </c>
      <c r="P125" s="78">
        <f>IF(I125="Dangerous",M125*H125*N125,0)</f>
        <v>0</v>
      </c>
      <c r="Q125" s="153">
        <f>IF(P125=0,0,M125*H125*(1-N125))</f>
        <v>0</v>
      </c>
      <c r="R125" s="257"/>
    </row>
    <row r="126" spans="2:18" s="3" customFormat="1" ht="27.95" customHeight="1">
      <c r="B126" s="249"/>
      <c r="C126" s="253"/>
      <c r="D126" s="17" t="s">
        <v>125</v>
      </c>
      <c r="E126" s="18" t="s">
        <v>6</v>
      </c>
      <c r="F126" s="19" t="s">
        <v>4351</v>
      </c>
      <c r="G126" s="14" t="s">
        <v>12</v>
      </c>
      <c r="H126" s="15">
        <v>0.8</v>
      </c>
      <c r="I126" s="16" t="s">
        <v>4326</v>
      </c>
      <c r="J126" s="12" t="s">
        <v>4390</v>
      </c>
      <c r="K126" s="16" t="s">
        <v>17</v>
      </c>
      <c r="L126" s="65" t="s">
        <v>4365</v>
      </c>
      <c r="M126" s="85">
        <v>0.2</v>
      </c>
      <c r="N126" s="15">
        <f t="shared" si="48"/>
        <v>0.99</v>
      </c>
      <c r="O126" s="78">
        <f t="shared" ref="O126:O130" si="49">IF(I126="Safe", M126*H126,0)</f>
        <v>0</v>
      </c>
      <c r="P126" s="78">
        <f t="shared" ref="P126:P130" si="50">IF(I126="Dangerous",M126*H126*N126,0)</f>
        <v>0.15840000000000004</v>
      </c>
      <c r="Q126" s="153">
        <f t="shared" ref="Q126:Q130" si="51">IF(P126=0,0,M126*H126*(1-N126))</f>
        <v>1.6000000000000018E-3</v>
      </c>
      <c r="R126" s="257"/>
    </row>
    <row r="127" spans="2:18" s="3" customFormat="1" ht="27.95" customHeight="1">
      <c r="B127" s="249"/>
      <c r="C127" s="253"/>
      <c r="D127" s="20"/>
      <c r="E127" s="21"/>
      <c r="F127" s="31"/>
      <c r="G127" s="14" t="s">
        <v>13</v>
      </c>
      <c r="H127" s="15">
        <v>0.1</v>
      </c>
      <c r="I127" s="16" t="s">
        <v>15</v>
      </c>
      <c r="J127" s="12" t="s">
        <v>80</v>
      </c>
      <c r="K127" s="16" t="s">
        <v>18</v>
      </c>
      <c r="L127" s="65" t="s">
        <v>109</v>
      </c>
      <c r="M127" s="85">
        <f t="shared" si="9"/>
        <v>0.2</v>
      </c>
      <c r="N127" s="15">
        <f t="shared" si="48"/>
        <v>0</v>
      </c>
      <c r="O127" s="78">
        <f t="shared" si="49"/>
        <v>2.0000000000000004E-2</v>
      </c>
      <c r="P127" s="78">
        <f t="shared" si="50"/>
        <v>0</v>
      </c>
      <c r="Q127" s="153">
        <f t="shared" si="51"/>
        <v>0</v>
      </c>
      <c r="R127" s="257"/>
    </row>
    <row r="128" spans="2:18" s="3" customFormat="1" ht="27.95" customHeight="1">
      <c r="B128" s="249"/>
      <c r="C128" s="253"/>
      <c r="D128" s="22"/>
      <c r="E128" s="23"/>
      <c r="F128" s="24"/>
      <c r="G128" s="14" t="s">
        <v>14</v>
      </c>
      <c r="H128" s="15">
        <v>0.1</v>
      </c>
      <c r="I128" s="16" t="s">
        <v>15</v>
      </c>
      <c r="J128" s="12" t="s">
        <v>80</v>
      </c>
      <c r="K128" s="16" t="s">
        <v>18</v>
      </c>
      <c r="L128" s="65" t="s">
        <v>109</v>
      </c>
      <c r="M128" s="85">
        <f t="shared" si="9"/>
        <v>0.2</v>
      </c>
      <c r="N128" s="15">
        <f t="shared" si="48"/>
        <v>0</v>
      </c>
      <c r="O128" s="78">
        <f t="shared" si="49"/>
        <v>2.0000000000000004E-2</v>
      </c>
      <c r="P128" s="78">
        <f t="shared" si="50"/>
        <v>0</v>
      </c>
      <c r="Q128" s="153">
        <f t="shared" si="51"/>
        <v>0</v>
      </c>
      <c r="R128" s="257"/>
    </row>
    <row r="129" spans="2:18" s="3" customFormat="1" ht="27.95" customHeight="1">
      <c r="B129" s="249"/>
      <c r="C129" s="253"/>
      <c r="D129" s="17" t="s">
        <v>4383</v>
      </c>
      <c r="E129" s="18" t="s">
        <v>4306</v>
      </c>
      <c r="F129" s="19" t="s">
        <v>4331</v>
      </c>
      <c r="G129" s="159" t="s">
        <v>232</v>
      </c>
      <c r="H129" s="15">
        <v>0.2</v>
      </c>
      <c r="I129" s="16" t="s">
        <v>16</v>
      </c>
      <c r="J129" s="12" t="s">
        <v>4390</v>
      </c>
      <c r="K129" s="16" t="s">
        <v>17</v>
      </c>
      <c r="L129" s="65" t="s">
        <v>4365</v>
      </c>
      <c r="M129" s="85">
        <v>0.2</v>
      </c>
      <c r="N129" s="15">
        <f>IF(K129="Detected", 0.9,0)</f>
        <v>0.9</v>
      </c>
      <c r="O129" s="78">
        <f t="shared" si="49"/>
        <v>0</v>
      </c>
      <c r="P129" s="78">
        <f t="shared" si="50"/>
        <v>3.6000000000000011E-2</v>
      </c>
      <c r="Q129" s="153">
        <f t="shared" si="51"/>
        <v>4.0000000000000001E-3</v>
      </c>
      <c r="R129" s="557" t="s">
        <v>4332</v>
      </c>
    </row>
    <row r="130" spans="2:18" s="3" customFormat="1" ht="27.95" customHeight="1">
      <c r="B130" s="249"/>
      <c r="C130" s="253"/>
      <c r="D130" s="20"/>
      <c r="E130" s="21"/>
      <c r="F130" s="31"/>
      <c r="G130" s="163" t="s">
        <v>233</v>
      </c>
      <c r="H130" s="15">
        <v>0.2</v>
      </c>
      <c r="I130" s="16" t="s">
        <v>16</v>
      </c>
      <c r="J130" s="12" t="s">
        <v>4390</v>
      </c>
      <c r="K130" s="16" t="s">
        <v>17</v>
      </c>
      <c r="L130" s="65" t="s">
        <v>4365</v>
      </c>
      <c r="M130" s="85">
        <f>M129</f>
        <v>0.2</v>
      </c>
      <c r="N130" s="15">
        <f>IF(K130="Detected", 0.9,0)</f>
        <v>0.9</v>
      </c>
      <c r="O130" s="78">
        <f t="shared" si="49"/>
        <v>0</v>
      </c>
      <c r="P130" s="78">
        <f t="shared" si="50"/>
        <v>3.6000000000000011E-2</v>
      </c>
      <c r="Q130" s="153">
        <f t="shared" si="51"/>
        <v>4.0000000000000001E-3</v>
      </c>
      <c r="R130" s="582"/>
    </row>
    <row r="131" spans="2:18" s="3" customFormat="1" ht="27.95" customHeight="1">
      <c r="B131" s="249"/>
      <c r="C131" s="253"/>
      <c r="D131" s="20"/>
      <c r="E131" s="21"/>
      <c r="F131" s="31"/>
      <c r="G131" s="163" t="s">
        <v>230</v>
      </c>
      <c r="H131" s="15">
        <v>0.2</v>
      </c>
      <c r="I131" s="16" t="s">
        <v>25</v>
      </c>
      <c r="J131" s="12" t="s">
        <v>4390</v>
      </c>
      <c r="K131" s="16" t="s">
        <v>17</v>
      </c>
      <c r="L131" s="65" t="s">
        <v>4365</v>
      </c>
      <c r="M131" s="85">
        <f>M130</f>
        <v>0.2</v>
      </c>
      <c r="N131" s="15">
        <f>IF(K131="Detected", 0.9,0)</f>
        <v>0.9</v>
      </c>
      <c r="O131" s="78">
        <f>IF(I131="Safe", M131*H131,0)</f>
        <v>0</v>
      </c>
      <c r="P131" s="78">
        <f>IF(I131="Dangerous",M131*H131*N131,0)</f>
        <v>3.6000000000000011E-2</v>
      </c>
      <c r="Q131" s="153">
        <f>IF(P131=0,0,M131*H131*(1-N131))</f>
        <v>4.0000000000000001E-3</v>
      </c>
      <c r="R131" s="582"/>
    </row>
    <row r="132" spans="2:18" s="3" customFormat="1" ht="27.95" customHeight="1">
      <c r="B132" s="249"/>
      <c r="C132" s="253"/>
      <c r="D132" s="20"/>
      <c r="E132" s="21"/>
      <c r="F132" s="31"/>
      <c r="G132" s="163" t="s">
        <v>231</v>
      </c>
      <c r="H132" s="15">
        <v>0.2</v>
      </c>
      <c r="I132" s="16" t="s">
        <v>25</v>
      </c>
      <c r="J132" s="12" t="s">
        <v>4390</v>
      </c>
      <c r="K132" s="16" t="s">
        <v>17</v>
      </c>
      <c r="L132" s="65" t="s">
        <v>4365</v>
      </c>
      <c r="M132" s="85">
        <f>M131</f>
        <v>0.2</v>
      </c>
      <c r="N132" s="15">
        <f>IF(K132="Detected", 0.9,0)</f>
        <v>0.9</v>
      </c>
      <c r="O132" s="78">
        <f t="shared" ref="O132" si="52">IF(I132="Safe", M132*H132,0)</f>
        <v>0</v>
      </c>
      <c r="P132" s="78">
        <f t="shared" ref="P132:P164" si="53">IF(I132="Dangerous",M132*H132*N132,0)</f>
        <v>3.6000000000000011E-2</v>
      </c>
      <c r="Q132" s="153">
        <f t="shared" ref="Q132:Q164" si="54">IF(P132=0,0,M132*H132*(1-N132))</f>
        <v>4.0000000000000001E-3</v>
      </c>
      <c r="R132" s="582"/>
    </row>
    <row r="133" spans="2:18" s="3" customFormat="1" ht="39.950000000000003" customHeight="1">
      <c r="B133" s="249"/>
      <c r="C133" s="253"/>
      <c r="D133" s="22"/>
      <c r="E133" s="23"/>
      <c r="F133" s="24"/>
      <c r="G133" s="168" t="s">
        <v>234</v>
      </c>
      <c r="H133" s="15">
        <v>0.2</v>
      </c>
      <c r="I133" s="16" t="s">
        <v>25</v>
      </c>
      <c r="J133" s="12" t="s">
        <v>4390</v>
      </c>
      <c r="K133" s="16" t="s">
        <v>17</v>
      </c>
      <c r="L133" s="65" t="s">
        <v>4365</v>
      </c>
      <c r="M133" s="85">
        <f>M132</f>
        <v>0.2</v>
      </c>
      <c r="N133" s="15">
        <f>IF(K133="Detected", 0.9,0)</f>
        <v>0.9</v>
      </c>
      <c r="O133" s="78">
        <f>IF(I133="Safe", M133*H133,0)</f>
        <v>0</v>
      </c>
      <c r="P133" s="78">
        <f t="shared" si="53"/>
        <v>3.6000000000000011E-2</v>
      </c>
      <c r="Q133" s="153">
        <f t="shared" si="54"/>
        <v>4.0000000000000001E-3</v>
      </c>
      <c r="R133" s="583"/>
    </row>
    <row r="134" spans="2:18" s="3" customFormat="1" ht="27.95" customHeight="1">
      <c r="B134" s="249"/>
      <c r="C134" s="255"/>
      <c r="D134" s="17" t="s">
        <v>4384</v>
      </c>
      <c r="E134" s="18" t="s">
        <v>1034</v>
      </c>
      <c r="F134" s="19" t="s">
        <v>4334</v>
      </c>
      <c r="G134" s="14" t="s">
        <v>12</v>
      </c>
      <c r="H134" s="164">
        <v>0.8</v>
      </c>
      <c r="I134" s="16" t="s">
        <v>16</v>
      </c>
      <c r="J134" s="12" t="s">
        <v>4391</v>
      </c>
      <c r="K134" s="16" t="s">
        <v>17</v>
      </c>
      <c r="L134" s="65" t="s">
        <v>4365</v>
      </c>
      <c r="M134" s="87">
        <v>3</v>
      </c>
      <c r="N134" s="15">
        <f t="shared" si="48"/>
        <v>0.99</v>
      </c>
      <c r="O134" s="78">
        <f t="shared" ref="O134:O164" si="55">IF(I134="Safe", M134*H134,0)</f>
        <v>0</v>
      </c>
      <c r="P134" s="78">
        <f t="shared" si="53"/>
        <v>2.3760000000000003</v>
      </c>
      <c r="Q134" s="153">
        <f t="shared" si="54"/>
        <v>2.4000000000000025E-2</v>
      </c>
      <c r="R134" s="251"/>
    </row>
    <row r="135" spans="2:18" s="3" customFormat="1" ht="27.95" customHeight="1">
      <c r="B135" s="249"/>
      <c r="C135" s="255"/>
      <c r="D135" s="20"/>
      <c r="E135" s="21"/>
      <c r="F135" s="31"/>
      <c r="G135" s="14" t="s">
        <v>53</v>
      </c>
      <c r="H135" s="164">
        <v>0.1</v>
      </c>
      <c r="I135" s="16" t="s">
        <v>16</v>
      </c>
      <c r="J135" s="12" t="s">
        <v>4390</v>
      </c>
      <c r="K135" s="16" t="s">
        <v>17</v>
      </c>
      <c r="L135" s="65" t="s">
        <v>4365</v>
      </c>
      <c r="M135" s="85">
        <f>M134</f>
        <v>3</v>
      </c>
      <c r="N135" s="15">
        <f t="shared" si="48"/>
        <v>0.99</v>
      </c>
      <c r="O135" s="78">
        <f t="shared" si="55"/>
        <v>0</v>
      </c>
      <c r="P135" s="78">
        <f t="shared" si="53"/>
        <v>0.29700000000000004</v>
      </c>
      <c r="Q135" s="153">
        <f t="shared" si="54"/>
        <v>3.0000000000000031E-3</v>
      </c>
      <c r="R135" s="251"/>
    </row>
    <row r="136" spans="2:18" s="3" customFormat="1" ht="27.95" customHeight="1">
      <c r="B136" s="249"/>
      <c r="C136" s="255"/>
      <c r="D136" s="20"/>
      <c r="E136" s="21"/>
      <c r="F136" s="31"/>
      <c r="G136" s="90" t="s">
        <v>14</v>
      </c>
      <c r="H136" s="164">
        <v>0.1</v>
      </c>
      <c r="I136" s="16" t="s">
        <v>15</v>
      </c>
      <c r="J136" s="12" t="s">
        <v>80</v>
      </c>
      <c r="K136" s="16" t="s">
        <v>18</v>
      </c>
      <c r="L136" s="65" t="s">
        <v>109</v>
      </c>
      <c r="M136" s="85">
        <f>M135</f>
        <v>3</v>
      </c>
      <c r="N136" s="15">
        <f t="shared" si="48"/>
        <v>0</v>
      </c>
      <c r="O136" s="78">
        <f t="shared" si="55"/>
        <v>0.30000000000000004</v>
      </c>
      <c r="P136" s="78">
        <f t="shared" si="53"/>
        <v>0</v>
      </c>
      <c r="Q136" s="153">
        <f t="shared" si="54"/>
        <v>0</v>
      </c>
      <c r="R136" s="251"/>
    </row>
    <row r="137" spans="2:18" s="3" customFormat="1" ht="27.95" customHeight="1">
      <c r="B137" s="249"/>
      <c r="C137" s="253"/>
      <c r="D137" s="17" t="s">
        <v>4385</v>
      </c>
      <c r="E137" s="18" t="s">
        <v>6</v>
      </c>
      <c r="F137" s="19" t="s">
        <v>4375</v>
      </c>
      <c r="G137" s="14" t="s">
        <v>12</v>
      </c>
      <c r="H137" s="15">
        <v>0.8</v>
      </c>
      <c r="I137" s="16" t="s">
        <v>4326</v>
      </c>
      <c r="J137" s="12" t="s">
        <v>4390</v>
      </c>
      <c r="K137" s="16" t="s">
        <v>17</v>
      </c>
      <c r="L137" s="65" t="s">
        <v>4365</v>
      </c>
      <c r="M137" s="85">
        <v>0.2</v>
      </c>
      <c r="N137" s="15">
        <f t="shared" si="48"/>
        <v>0.99</v>
      </c>
      <c r="O137" s="78">
        <f t="shared" si="55"/>
        <v>0</v>
      </c>
      <c r="P137" s="78">
        <f t="shared" si="53"/>
        <v>0.15840000000000004</v>
      </c>
      <c r="Q137" s="153">
        <f t="shared" si="54"/>
        <v>1.6000000000000018E-3</v>
      </c>
      <c r="R137" s="257"/>
    </row>
    <row r="138" spans="2:18" s="3" customFormat="1" ht="27.95" customHeight="1">
      <c r="B138" s="249"/>
      <c r="C138" s="253"/>
      <c r="D138" s="20"/>
      <c r="E138" s="21"/>
      <c r="F138" s="31"/>
      <c r="G138" s="14" t="s">
        <v>13</v>
      </c>
      <c r="H138" s="15">
        <v>0.1</v>
      </c>
      <c r="I138" s="16" t="s">
        <v>16</v>
      </c>
      <c r="J138" s="12" t="s">
        <v>4390</v>
      </c>
      <c r="K138" s="16" t="s">
        <v>17</v>
      </c>
      <c r="L138" s="65" t="s">
        <v>4365</v>
      </c>
      <c r="M138" s="85">
        <f t="shared" si="9"/>
        <v>0.2</v>
      </c>
      <c r="N138" s="15">
        <f t="shared" si="48"/>
        <v>0.99</v>
      </c>
      <c r="O138" s="78">
        <f t="shared" si="55"/>
        <v>0</v>
      </c>
      <c r="P138" s="78">
        <f t="shared" si="53"/>
        <v>1.9800000000000005E-2</v>
      </c>
      <c r="Q138" s="153">
        <f t="shared" si="54"/>
        <v>2.0000000000000023E-4</v>
      </c>
      <c r="R138" s="257"/>
    </row>
    <row r="139" spans="2:18" s="3" customFormat="1" ht="27.95" customHeight="1">
      <c r="B139" s="249"/>
      <c r="C139" s="253"/>
      <c r="D139" s="22"/>
      <c r="E139" s="23"/>
      <c r="F139" s="24"/>
      <c r="G139" s="14" t="s">
        <v>14</v>
      </c>
      <c r="H139" s="15">
        <v>0.1</v>
      </c>
      <c r="I139" s="16" t="s">
        <v>16</v>
      </c>
      <c r="J139" s="12" t="s">
        <v>4390</v>
      </c>
      <c r="K139" s="16" t="s">
        <v>17</v>
      </c>
      <c r="L139" s="65" t="s">
        <v>4365</v>
      </c>
      <c r="M139" s="85">
        <f t="shared" si="9"/>
        <v>0.2</v>
      </c>
      <c r="N139" s="15">
        <f t="shared" si="48"/>
        <v>0.99</v>
      </c>
      <c r="O139" s="78">
        <f t="shared" si="55"/>
        <v>0</v>
      </c>
      <c r="P139" s="78">
        <f t="shared" si="53"/>
        <v>1.9800000000000005E-2</v>
      </c>
      <c r="Q139" s="153">
        <f t="shared" si="54"/>
        <v>2.0000000000000023E-4</v>
      </c>
      <c r="R139" s="257"/>
    </row>
    <row r="140" spans="2:18" s="3" customFormat="1" ht="27.95" customHeight="1">
      <c r="B140" s="249"/>
      <c r="C140" s="253"/>
      <c r="D140" s="17" t="s">
        <v>4386</v>
      </c>
      <c r="E140" s="18" t="s">
        <v>6</v>
      </c>
      <c r="F140" s="19" t="s">
        <v>4376</v>
      </c>
      <c r="G140" s="14" t="s">
        <v>12</v>
      </c>
      <c r="H140" s="15">
        <v>0.8</v>
      </c>
      <c r="I140" s="16" t="s">
        <v>4326</v>
      </c>
      <c r="J140" s="12" t="s">
        <v>4390</v>
      </c>
      <c r="K140" s="16" t="s">
        <v>17</v>
      </c>
      <c r="L140" s="65" t="s">
        <v>4365</v>
      </c>
      <c r="M140" s="85">
        <v>0.2</v>
      </c>
      <c r="N140" s="15">
        <f t="shared" si="48"/>
        <v>0.99</v>
      </c>
      <c r="O140" s="78">
        <f t="shared" si="55"/>
        <v>0</v>
      </c>
      <c r="P140" s="78">
        <f t="shared" si="53"/>
        <v>0.15840000000000004</v>
      </c>
      <c r="Q140" s="153">
        <f t="shared" si="54"/>
        <v>1.6000000000000018E-3</v>
      </c>
      <c r="R140" s="257"/>
    </row>
    <row r="141" spans="2:18" s="3" customFormat="1" ht="27.95" customHeight="1">
      <c r="B141" s="249"/>
      <c r="C141" s="253"/>
      <c r="D141" s="20"/>
      <c r="E141" s="21"/>
      <c r="F141" s="31"/>
      <c r="G141" s="14" t="s">
        <v>13</v>
      </c>
      <c r="H141" s="15">
        <v>0.1</v>
      </c>
      <c r="I141" s="16" t="s">
        <v>16</v>
      </c>
      <c r="J141" s="12" t="s">
        <v>4390</v>
      </c>
      <c r="K141" s="16" t="s">
        <v>17</v>
      </c>
      <c r="L141" s="65" t="s">
        <v>4365</v>
      </c>
      <c r="M141" s="85">
        <f t="shared" si="9"/>
        <v>0.2</v>
      </c>
      <c r="N141" s="15">
        <f t="shared" si="48"/>
        <v>0.99</v>
      </c>
      <c r="O141" s="78">
        <f t="shared" si="55"/>
        <v>0</v>
      </c>
      <c r="P141" s="78">
        <f t="shared" si="53"/>
        <v>1.9800000000000005E-2</v>
      </c>
      <c r="Q141" s="153">
        <f t="shared" si="54"/>
        <v>2.0000000000000023E-4</v>
      </c>
      <c r="R141" s="257"/>
    </row>
    <row r="142" spans="2:18" s="3" customFormat="1" ht="27.95" customHeight="1">
      <c r="B142" s="249"/>
      <c r="C142" s="253"/>
      <c r="D142" s="22"/>
      <c r="E142" s="23"/>
      <c r="F142" s="24"/>
      <c r="G142" s="14" t="s">
        <v>14</v>
      </c>
      <c r="H142" s="15">
        <v>0.1</v>
      </c>
      <c r="I142" s="16" t="s">
        <v>16</v>
      </c>
      <c r="J142" s="12" t="s">
        <v>4390</v>
      </c>
      <c r="K142" s="16" t="s">
        <v>17</v>
      </c>
      <c r="L142" s="65" t="s">
        <v>4365</v>
      </c>
      <c r="M142" s="85">
        <f t="shared" si="9"/>
        <v>0.2</v>
      </c>
      <c r="N142" s="15">
        <f t="shared" si="48"/>
        <v>0.99</v>
      </c>
      <c r="O142" s="78">
        <f t="shared" si="55"/>
        <v>0</v>
      </c>
      <c r="P142" s="78">
        <f t="shared" si="53"/>
        <v>1.9800000000000005E-2</v>
      </c>
      <c r="Q142" s="153">
        <f t="shared" si="54"/>
        <v>2.0000000000000023E-4</v>
      </c>
      <c r="R142" s="257"/>
    </row>
    <row r="143" spans="2:18" s="3" customFormat="1" ht="27.95" customHeight="1">
      <c r="B143" s="249"/>
      <c r="C143" s="253"/>
      <c r="D143" s="17" t="s">
        <v>4387</v>
      </c>
      <c r="E143" s="18" t="s">
        <v>22</v>
      </c>
      <c r="F143" s="19" t="s">
        <v>4339</v>
      </c>
      <c r="G143" s="14" t="s">
        <v>12</v>
      </c>
      <c r="H143" s="15">
        <v>0.4</v>
      </c>
      <c r="I143" s="16" t="s">
        <v>15</v>
      </c>
      <c r="J143" s="12" t="s">
        <v>80</v>
      </c>
      <c r="K143" s="16" t="s">
        <v>18</v>
      </c>
      <c r="L143" s="65" t="s">
        <v>109</v>
      </c>
      <c r="M143" s="85">
        <v>2</v>
      </c>
      <c r="N143" s="15">
        <f t="shared" si="48"/>
        <v>0</v>
      </c>
      <c r="O143" s="78">
        <f t="shared" si="55"/>
        <v>0.8</v>
      </c>
      <c r="P143" s="78">
        <f t="shared" si="53"/>
        <v>0</v>
      </c>
      <c r="Q143" s="153">
        <f t="shared" si="54"/>
        <v>0</v>
      </c>
      <c r="R143" s="257"/>
    </row>
    <row r="144" spans="2:18" s="3" customFormat="1" ht="27.95" customHeight="1">
      <c r="B144" s="249"/>
      <c r="C144" s="253"/>
      <c r="D144" s="20"/>
      <c r="E144" s="21"/>
      <c r="F144" s="31"/>
      <c r="G144" s="14" t="s">
        <v>13</v>
      </c>
      <c r="H144" s="15">
        <v>0.4</v>
      </c>
      <c r="I144" s="16" t="s">
        <v>25</v>
      </c>
      <c r="J144" s="12" t="s">
        <v>4390</v>
      </c>
      <c r="K144" s="16" t="s">
        <v>17</v>
      </c>
      <c r="L144" s="65" t="s">
        <v>4365</v>
      </c>
      <c r="M144" s="85">
        <f t="shared" si="9"/>
        <v>2</v>
      </c>
      <c r="N144" s="15">
        <f t="shared" si="48"/>
        <v>0.99</v>
      </c>
      <c r="O144" s="78">
        <f t="shared" si="55"/>
        <v>0</v>
      </c>
      <c r="P144" s="78">
        <f t="shared" si="53"/>
        <v>0.79200000000000004</v>
      </c>
      <c r="Q144" s="153">
        <f t="shared" si="54"/>
        <v>8.0000000000000071E-3</v>
      </c>
      <c r="R144" s="257"/>
    </row>
    <row r="145" spans="2:18" s="3" customFormat="1" ht="27.95" customHeight="1">
      <c r="B145" s="249"/>
      <c r="C145" s="253"/>
      <c r="D145" s="22"/>
      <c r="E145" s="23"/>
      <c r="F145" s="24"/>
      <c r="G145" s="14" t="s">
        <v>14</v>
      </c>
      <c r="H145" s="15">
        <v>0.2</v>
      </c>
      <c r="I145" s="16" t="s">
        <v>15</v>
      </c>
      <c r="J145" s="12" t="s">
        <v>80</v>
      </c>
      <c r="K145" s="16" t="s">
        <v>18</v>
      </c>
      <c r="L145" s="65" t="s">
        <v>109</v>
      </c>
      <c r="M145" s="85">
        <f t="shared" si="9"/>
        <v>2</v>
      </c>
      <c r="N145" s="15">
        <f t="shared" si="48"/>
        <v>0</v>
      </c>
      <c r="O145" s="78">
        <f t="shared" si="55"/>
        <v>0.4</v>
      </c>
      <c r="P145" s="78">
        <f t="shared" si="53"/>
        <v>0</v>
      </c>
      <c r="Q145" s="153">
        <f t="shared" si="54"/>
        <v>0</v>
      </c>
      <c r="R145" s="257"/>
    </row>
    <row r="146" spans="2:18" s="3" customFormat="1" ht="27.95" customHeight="1">
      <c r="B146" s="249"/>
      <c r="C146" s="253"/>
      <c r="D146" s="17" t="s">
        <v>4388</v>
      </c>
      <c r="E146" s="18" t="s">
        <v>22</v>
      </c>
      <c r="F146" s="19" t="s">
        <v>4340</v>
      </c>
      <c r="G146" s="14" t="s">
        <v>12</v>
      </c>
      <c r="H146" s="15">
        <v>0.4</v>
      </c>
      <c r="I146" s="16" t="s">
        <v>15</v>
      </c>
      <c r="J146" s="12" t="s">
        <v>80</v>
      </c>
      <c r="K146" s="16" t="s">
        <v>18</v>
      </c>
      <c r="L146" s="65" t="s">
        <v>109</v>
      </c>
      <c r="M146" s="85">
        <v>2</v>
      </c>
      <c r="N146" s="15">
        <f t="shared" si="48"/>
        <v>0</v>
      </c>
      <c r="O146" s="78">
        <f t="shared" si="55"/>
        <v>0.8</v>
      </c>
      <c r="P146" s="78">
        <f t="shared" si="53"/>
        <v>0</v>
      </c>
      <c r="Q146" s="153">
        <f t="shared" si="54"/>
        <v>0</v>
      </c>
      <c r="R146" s="257"/>
    </row>
    <row r="147" spans="2:18" s="3" customFormat="1" ht="27.95" customHeight="1">
      <c r="B147" s="249"/>
      <c r="C147" s="253"/>
      <c r="D147" s="20"/>
      <c r="E147" s="21"/>
      <c r="F147" s="31"/>
      <c r="G147" s="14" t="s">
        <v>13</v>
      </c>
      <c r="H147" s="15">
        <v>0.4</v>
      </c>
      <c r="I147" s="16" t="s">
        <v>25</v>
      </c>
      <c r="J147" s="13" t="s">
        <v>4392</v>
      </c>
      <c r="K147" s="16" t="s">
        <v>17</v>
      </c>
      <c r="L147" s="65" t="s">
        <v>4365</v>
      </c>
      <c r="M147" s="85">
        <f t="shared" si="9"/>
        <v>2</v>
      </c>
      <c r="N147" s="15">
        <f t="shared" si="48"/>
        <v>0.99</v>
      </c>
      <c r="O147" s="78">
        <f t="shared" si="55"/>
        <v>0</v>
      </c>
      <c r="P147" s="78">
        <f t="shared" si="53"/>
        <v>0.79200000000000004</v>
      </c>
      <c r="Q147" s="153">
        <f t="shared" si="54"/>
        <v>8.0000000000000071E-3</v>
      </c>
      <c r="R147" s="257"/>
    </row>
    <row r="148" spans="2:18" s="3" customFormat="1" ht="27.95" customHeight="1">
      <c r="B148" s="249"/>
      <c r="C148" s="253"/>
      <c r="D148" s="22"/>
      <c r="E148" s="23"/>
      <c r="F148" s="24"/>
      <c r="G148" s="14" t="s">
        <v>14</v>
      </c>
      <c r="H148" s="15">
        <v>0.2</v>
      </c>
      <c r="I148" s="16" t="s">
        <v>15</v>
      </c>
      <c r="J148" s="12" t="s">
        <v>80</v>
      </c>
      <c r="K148" s="16" t="s">
        <v>18</v>
      </c>
      <c r="L148" s="65" t="s">
        <v>109</v>
      </c>
      <c r="M148" s="85">
        <f t="shared" si="9"/>
        <v>2</v>
      </c>
      <c r="N148" s="15">
        <f t="shared" si="48"/>
        <v>0</v>
      </c>
      <c r="O148" s="78">
        <f t="shared" si="55"/>
        <v>0.4</v>
      </c>
      <c r="P148" s="78">
        <f t="shared" si="53"/>
        <v>0</v>
      </c>
      <c r="Q148" s="153">
        <f t="shared" si="54"/>
        <v>0</v>
      </c>
      <c r="R148" s="257"/>
    </row>
    <row r="149" spans="2:18" s="3" customFormat="1" ht="27.95" customHeight="1">
      <c r="B149" s="249"/>
      <c r="C149" s="253"/>
      <c r="D149" s="17" t="s">
        <v>4389</v>
      </c>
      <c r="E149" s="18" t="s">
        <v>22</v>
      </c>
      <c r="F149" s="19" t="s">
        <v>4340</v>
      </c>
      <c r="G149" s="14" t="s">
        <v>12</v>
      </c>
      <c r="H149" s="15">
        <v>0.4</v>
      </c>
      <c r="I149" s="16" t="s">
        <v>15</v>
      </c>
      <c r="J149" s="12" t="s">
        <v>80</v>
      </c>
      <c r="K149" s="16" t="s">
        <v>18</v>
      </c>
      <c r="L149" s="65" t="s">
        <v>109</v>
      </c>
      <c r="M149" s="85">
        <v>2</v>
      </c>
      <c r="N149" s="15">
        <f t="shared" ref="N149:N164" si="56">IF(K149="Detected", 0.99,0)</f>
        <v>0</v>
      </c>
      <c r="O149" s="78">
        <f t="shared" si="55"/>
        <v>0.8</v>
      </c>
      <c r="P149" s="78">
        <f t="shared" si="53"/>
        <v>0</v>
      </c>
      <c r="Q149" s="153">
        <f t="shared" si="54"/>
        <v>0</v>
      </c>
      <c r="R149" s="257"/>
    </row>
    <row r="150" spans="2:18" s="3" customFormat="1" ht="27.95" customHeight="1">
      <c r="B150" s="249"/>
      <c r="C150" s="253"/>
      <c r="D150" s="20"/>
      <c r="E150" s="21"/>
      <c r="F150" s="31"/>
      <c r="G150" s="14" t="s">
        <v>13</v>
      </c>
      <c r="H150" s="15">
        <v>0.4</v>
      </c>
      <c r="I150" s="16" t="s">
        <v>25</v>
      </c>
      <c r="J150" s="13" t="s">
        <v>4392</v>
      </c>
      <c r="K150" s="16" t="s">
        <v>17</v>
      </c>
      <c r="L150" s="65" t="s">
        <v>4365</v>
      </c>
      <c r="M150" s="85">
        <f t="shared" si="9"/>
        <v>2</v>
      </c>
      <c r="N150" s="15">
        <f t="shared" si="56"/>
        <v>0.99</v>
      </c>
      <c r="O150" s="78">
        <f t="shared" si="55"/>
        <v>0</v>
      </c>
      <c r="P150" s="78">
        <f t="shared" si="53"/>
        <v>0.79200000000000004</v>
      </c>
      <c r="Q150" s="153">
        <f t="shared" si="54"/>
        <v>8.0000000000000071E-3</v>
      </c>
      <c r="R150" s="257"/>
    </row>
    <row r="151" spans="2:18" s="3" customFormat="1" ht="27.95" customHeight="1">
      <c r="B151" s="249"/>
      <c r="C151" s="253"/>
      <c r="D151" s="22"/>
      <c r="E151" s="23"/>
      <c r="F151" s="24"/>
      <c r="G151" s="14" t="s">
        <v>14</v>
      </c>
      <c r="H151" s="15">
        <v>0.2</v>
      </c>
      <c r="I151" s="16" t="s">
        <v>15</v>
      </c>
      <c r="J151" s="12" t="s">
        <v>80</v>
      </c>
      <c r="K151" s="16" t="s">
        <v>18</v>
      </c>
      <c r="L151" s="65" t="s">
        <v>109</v>
      </c>
      <c r="M151" s="85">
        <f t="shared" si="9"/>
        <v>2</v>
      </c>
      <c r="N151" s="15">
        <f t="shared" si="56"/>
        <v>0</v>
      </c>
      <c r="O151" s="78">
        <f t="shared" si="55"/>
        <v>0.4</v>
      </c>
      <c r="P151" s="78">
        <f t="shared" si="53"/>
        <v>0</v>
      </c>
      <c r="Q151" s="153">
        <f t="shared" si="54"/>
        <v>0</v>
      </c>
      <c r="R151" s="257"/>
    </row>
    <row r="152" spans="2:18" s="3" customFormat="1" ht="27.95" customHeight="1">
      <c r="B152" s="249"/>
      <c r="C152" s="255"/>
      <c r="D152" s="17" t="s">
        <v>4393</v>
      </c>
      <c r="E152" s="18" t="s">
        <v>890</v>
      </c>
      <c r="F152" s="19" t="s">
        <v>905</v>
      </c>
      <c r="G152" s="14" t="s">
        <v>12</v>
      </c>
      <c r="H152" s="15">
        <v>0.8</v>
      </c>
      <c r="I152" s="165" t="s">
        <v>16</v>
      </c>
      <c r="J152" s="13" t="s">
        <v>4397</v>
      </c>
      <c r="K152" s="165" t="s">
        <v>17</v>
      </c>
      <c r="L152" s="65" t="s">
        <v>1076</v>
      </c>
      <c r="M152" s="85">
        <v>0.2</v>
      </c>
      <c r="N152" s="15">
        <f t="shared" si="56"/>
        <v>0.99</v>
      </c>
      <c r="O152" s="78">
        <f t="shared" si="55"/>
        <v>0</v>
      </c>
      <c r="P152" s="78">
        <f t="shared" si="53"/>
        <v>0.15840000000000004</v>
      </c>
      <c r="Q152" s="153">
        <f t="shared" si="54"/>
        <v>1.6000000000000018E-3</v>
      </c>
      <c r="R152" s="251"/>
    </row>
    <row r="153" spans="2:18" s="3" customFormat="1" ht="27.95" customHeight="1">
      <c r="B153" s="249"/>
      <c r="C153" s="255"/>
      <c r="D153" s="20"/>
      <c r="E153" s="21"/>
      <c r="F153" s="31"/>
      <c r="G153" s="14" t="s">
        <v>13</v>
      </c>
      <c r="H153" s="15">
        <v>0.1</v>
      </c>
      <c r="I153" s="165" t="s">
        <v>16</v>
      </c>
      <c r="J153" s="13" t="s">
        <v>4397</v>
      </c>
      <c r="K153" s="165" t="s">
        <v>17</v>
      </c>
      <c r="L153" s="65" t="s">
        <v>1076</v>
      </c>
      <c r="M153" s="85">
        <f>M152</f>
        <v>0.2</v>
      </c>
      <c r="N153" s="15">
        <f t="shared" si="56"/>
        <v>0.99</v>
      </c>
      <c r="O153" s="78">
        <f t="shared" si="55"/>
        <v>0</v>
      </c>
      <c r="P153" s="78">
        <f t="shared" si="53"/>
        <v>1.9800000000000005E-2</v>
      </c>
      <c r="Q153" s="153">
        <f t="shared" si="54"/>
        <v>2.0000000000000023E-4</v>
      </c>
      <c r="R153" s="251"/>
    </row>
    <row r="154" spans="2:18" s="3" customFormat="1" ht="27.95" customHeight="1">
      <c r="B154" s="249"/>
      <c r="C154" s="255"/>
      <c r="D154" s="20"/>
      <c r="E154" s="21"/>
      <c r="F154" s="31"/>
      <c r="G154" s="14" t="s">
        <v>14</v>
      </c>
      <c r="H154" s="15">
        <v>0.1</v>
      </c>
      <c r="I154" s="165" t="s">
        <v>16</v>
      </c>
      <c r="J154" s="13" t="s">
        <v>4397</v>
      </c>
      <c r="K154" s="165" t="s">
        <v>17</v>
      </c>
      <c r="L154" s="65" t="s">
        <v>1076</v>
      </c>
      <c r="M154" s="85">
        <f>M153</f>
        <v>0.2</v>
      </c>
      <c r="N154" s="15">
        <f t="shared" si="56"/>
        <v>0.99</v>
      </c>
      <c r="O154" s="78">
        <f t="shared" si="55"/>
        <v>0</v>
      </c>
      <c r="P154" s="78">
        <f t="shared" si="53"/>
        <v>1.9800000000000005E-2</v>
      </c>
      <c r="Q154" s="153">
        <f t="shared" si="54"/>
        <v>2.0000000000000023E-4</v>
      </c>
      <c r="R154" s="251"/>
    </row>
    <row r="155" spans="2:18" s="3" customFormat="1" ht="27.95" customHeight="1">
      <c r="B155" s="249"/>
      <c r="C155" s="255"/>
      <c r="D155" s="17" t="s">
        <v>4394</v>
      </c>
      <c r="E155" s="18" t="s">
        <v>890</v>
      </c>
      <c r="F155" s="19" t="s">
        <v>905</v>
      </c>
      <c r="G155" s="14" t="s">
        <v>12</v>
      </c>
      <c r="H155" s="15">
        <v>0.8</v>
      </c>
      <c r="I155" s="165" t="s">
        <v>16</v>
      </c>
      <c r="J155" s="13" t="s">
        <v>4397</v>
      </c>
      <c r="K155" s="165" t="s">
        <v>17</v>
      </c>
      <c r="L155" s="65" t="s">
        <v>1076</v>
      </c>
      <c r="M155" s="85">
        <v>0.2</v>
      </c>
      <c r="N155" s="15">
        <f t="shared" si="56"/>
        <v>0.99</v>
      </c>
      <c r="O155" s="78">
        <f t="shared" si="55"/>
        <v>0</v>
      </c>
      <c r="P155" s="78">
        <f t="shared" si="53"/>
        <v>0.15840000000000004</v>
      </c>
      <c r="Q155" s="153">
        <f t="shared" si="54"/>
        <v>1.6000000000000018E-3</v>
      </c>
      <c r="R155" s="251"/>
    </row>
    <row r="156" spans="2:18" s="3" customFormat="1" ht="27.95" customHeight="1">
      <c r="B156" s="249"/>
      <c r="C156" s="255"/>
      <c r="D156" s="20"/>
      <c r="E156" s="21"/>
      <c r="F156" s="31"/>
      <c r="G156" s="14" t="s">
        <v>13</v>
      </c>
      <c r="H156" s="15">
        <v>0.1</v>
      </c>
      <c r="I156" s="165" t="s">
        <v>16</v>
      </c>
      <c r="J156" s="13" t="s">
        <v>4397</v>
      </c>
      <c r="K156" s="165" t="s">
        <v>17</v>
      </c>
      <c r="L156" s="65" t="s">
        <v>1076</v>
      </c>
      <c r="M156" s="85">
        <f>M155</f>
        <v>0.2</v>
      </c>
      <c r="N156" s="15">
        <f t="shared" si="56"/>
        <v>0.99</v>
      </c>
      <c r="O156" s="78">
        <f t="shared" si="55"/>
        <v>0</v>
      </c>
      <c r="P156" s="78">
        <f t="shared" si="53"/>
        <v>1.9800000000000005E-2</v>
      </c>
      <c r="Q156" s="153">
        <f t="shared" si="54"/>
        <v>2.0000000000000023E-4</v>
      </c>
      <c r="R156" s="251"/>
    </row>
    <row r="157" spans="2:18" s="3" customFormat="1" ht="27.95" customHeight="1">
      <c r="B157" s="249"/>
      <c r="C157" s="255"/>
      <c r="D157" s="20"/>
      <c r="E157" s="21"/>
      <c r="F157" s="31"/>
      <c r="G157" s="14" t="s">
        <v>14</v>
      </c>
      <c r="H157" s="15">
        <v>0.1</v>
      </c>
      <c r="I157" s="165" t="s">
        <v>16</v>
      </c>
      <c r="J157" s="13" t="s">
        <v>4397</v>
      </c>
      <c r="K157" s="165" t="s">
        <v>17</v>
      </c>
      <c r="L157" s="65" t="s">
        <v>1076</v>
      </c>
      <c r="M157" s="85">
        <f>M156</f>
        <v>0.2</v>
      </c>
      <c r="N157" s="15">
        <f t="shared" si="56"/>
        <v>0.99</v>
      </c>
      <c r="O157" s="78">
        <f t="shared" si="55"/>
        <v>0</v>
      </c>
      <c r="P157" s="78">
        <f t="shared" si="53"/>
        <v>1.9800000000000005E-2</v>
      </c>
      <c r="Q157" s="153">
        <f t="shared" si="54"/>
        <v>2.0000000000000023E-4</v>
      </c>
      <c r="R157" s="251"/>
    </row>
    <row r="158" spans="2:18" s="3" customFormat="1" ht="27.95" customHeight="1">
      <c r="B158" s="249"/>
      <c r="C158" s="255"/>
      <c r="D158" s="17" t="s">
        <v>4395</v>
      </c>
      <c r="E158" s="18" t="s">
        <v>22</v>
      </c>
      <c r="F158" s="19" t="s">
        <v>324</v>
      </c>
      <c r="G158" s="14" t="s">
        <v>12</v>
      </c>
      <c r="H158" s="15">
        <v>0.4</v>
      </c>
      <c r="I158" s="165" t="s">
        <v>15</v>
      </c>
      <c r="J158" s="13" t="s">
        <v>946</v>
      </c>
      <c r="K158" s="165" t="s">
        <v>18</v>
      </c>
      <c r="L158" s="13" t="s">
        <v>109</v>
      </c>
      <c r="M158" s="85">
        <v>2</v>
      </c>
      <c r="N158" s="15">
        <f t="shared" si="56"/>
        <v>0</v>
      </c>
      <c r="O158" s="78">
        <f t="shared" si="55"/>
        <v>0.8</v>
      </c>
      <c r="P158" s="78">
        <f t="shared" si="53"/>
        <v>0</v>
      </c>
      <c r="Q158" s="153">
        <f t="shared" si="54"/>
        <v>0</v>
      </c>
      <c r="R158" s="251"/>
    </row>
    <row r="159" spans="2:18" s="3" customFormat="1" ht="27.95" customHeight="1">
      <c r="B159" s="249"/>
      <c r="C159" s="255"/>
      <c r="D159" s="20"/>
      <c r="E159" s="21"/>
      <c r="F159" s="31"/>
      <c r="G159" s="14" t="s">
        <v>53</v>
      </c>
      <c r="H159" s="15">
        <v>0.4</v>
      </c>
      <c r="I159" s="165" t="s">
        <v>16</v>
      </c>
      <c r="J159" s="13" t="s">
        <v>4397</v>
      </c>
      <c r="K159" s="165" t="s">
        <v>17</v>
      </c>
      <c r="L159" s="65" t="s">
        <v>1076</v>
      </c>
      <c r="M159" s="85">
        <f>M158</f>
        <v>2</v>
      </c>
      <c r="N159" s="15">
        <f t="shared" si="56"/>
        <v>0.99</v>
      </c>
      <c r="O159" s="78">
        <f t="shared" si="55"/>
        <v>0</v>
      </c>
      <c r="P159" s="78">
        <f t="shared" si="53"/>
        <v>0.79200000000000004</v>
      </c>
      <c r="Q159" s="153">
        <f t="shared" si="54"/>
        <v>8.0000000000000071E-3</v>
      </c>
      <c r="R159" s="251"/>
    </row>
    <row r="160" spans="2:18" s="3" customFormat="1" ht="27.95" customHeight="1">
      <c r="B160" s="249"/>
      <c r="C160" s="255"/>
      <c r="D160" s="20"/>
      <c r="E160" s="21"/>
      <c r="F160" s="31"/>
      <c r="G160" s="90" t="s">
        <v>14</v>
      </c>
      <c r="H160" s="172">
        <v>0.2</v>
      </c>
      <c r="I160" s="165" t="s">
        <v>15</v>
      </c>
      <c r="J160" s="13" t="s">
        <v>946</v>
      </c>
      <c r="K160" s="165" t="s">
        <v>18</v>
      </c>
      <c r="L160" s="13" t="s">
        <v>109</v>
      </c>
      <c r="M160" s="85">
        <f>M159</f>
        <v>2</v>
      </c>
      <c r="N160" s="15">
        <f t="shared" si="56"/>
        <v>0</v>
      </c>
      <c r="O160" s="78">
        <f t="shared" si="55"/>
        <v>0.4</v>
      </c>
      <c r="P160" s="78">
        <f t="shared" si="53"/>
        <v>0</v>
      </c>
      <c r="Q160" s="153">
        <f t="shared" si="54"/>
        <v>0</v>
      </c>
      <c r="R160" s="251"/>
    </row>
    <row r="161" spans="2:18" s="3" customFormat="1" ht="27.95" customHeight="1">
      <c r="B161" s="249"/>
      <c r="C161" s="255"/>
      <c r="D161" s="17" t="s">
        <v>4396</v>
      </c>
      <c r="E161" s="18" t="s">
        <v>961</v>
      </c>
      <c r="F161" s="19" t="s">
        <v>959</v>
      </c>
      <c r="G161" s="168" t="s">
        <v>356</v>
      </c>
      <c r="H161" s="164">
        <v>0.25</v>
      </c>
      <c r="I161" s="16" t="s">
        <v>15</v>
      </c>
      <c r="J161" s="12" t="s">
        <v>80</v>
      </c>
      <c r="K161" s="16" t="s">
        <v>18</v>
      </c>
      <c r="L161" s="65" t="s">
        <v>109</v>
      </c>
      <c r="M161" s="85">
        <v>2</v>
      </c>
      <c r="N161" s="15">
        <f t="shared" si="56"/>
        <v>0</v>
      </c>
      <c r="O161" s="78">
        <f t="shared" si="55"/>
        <v>0.5</v>
      </c>
      <c r="P161" s="78">
        <f t="shared" si="53"/>
        <v>0</v>
      </c>
      <c r="Q161" s="153">
        <f t="shared" si="54"/>
        <v>0</v>
      </c>
      <c r="R161" s="251"/>
    </row>
    <row r="162" spans="2:18" s="3" customFormat="1" ht="27.95" customHeight="1">
      <c r="B162" s="249"/>
      <c r="C162" s="255"/>
      <c r="D162" s="20"/>
      <c r="E162" s="21"/>
      <c r="F162" s="31"/>
      <c r="G162" s="168" t="s">
        <v>886</v>
      </c>
      <c r="H162" s="164">
        <v>0.25</v>
      </c>
      <c r="I162" s="16" t="s">
        <v>16</v>
      </c>
      <c r="J162" s="13" t="s">
        <v>4398</v>
      </c>
      <c r="K162" s="16" t="s">
        <v>17</v>
      </c>
      <c r="L162" s="65" t="s">
        <v>1076</v>
      </c>
      <c r="M162" s="85">
        <f>M161</f>
        <v>2</v>
      </c>
      <c r="N162" s="15">
        <f t="shared" si="56"/>
        <v>0.99</v>
      </c>
      <c r="O162" s="78">
        <f t="shared" si="55"/>
        <v>0</v>
      </c>
      <c r="P162" s="78">
        <f t="shared" si="53"/>
        <v>0.495</v>
      </c>
      <c r="Q162" s="153">
        <f t="shared" si="54"/>
        <v>5.0000000000000044E-3</v>
      </c>
      <c r="R162" s="251"/>
    </row>
    <row r="163" spans="2:18" s="3" customFormat="1" ht="27.95" customHeight="1">
      <c r="B163" s="249"/>
      <c r="C163" s="255"/>
      <c r="D163" s="20"/>
      <c r="E163" s="21"/>
      <c r="F163" s="31"/>
      <c r="G163" s="168" t="s">
        <v>887</v>
      </c>
      <c r="H163" s="164">
        <v>0.25</v>
      </c>
      <c r="I163" s="16" t="s">
        <v>16</v>
      </c>
      <c r="J163" s="13" t="s">
        <v>4398</v>
      </c>
      <c r="K163" s="16" t="s">
        <v>17</v>
      </c>
      <c r="L163" s="65" t="s">
        <v>1076</v>
      </c>
      <c r="M163" s="85">
        <f>M162</f>
        <v>2</v>
      </c>
      <c r="N163" s="15">
        <f t="shared" si="56"/>
        <v>0.99</v>
      </c>
      <c r="O163" s="78">
        <f t="shared" si="55"/>
        <v>0</v>
      </c>
      <c r="P163" s="78">
        <f t="shared" si="53"/>
        <v>0.495</v>
      </c>
      <c r="Q163" s="153">
        <f t="shared" si="54"/>
        <v>5.0000000000000044E-3</v>
      </c>
      <c r="R163" s="251"/>
    </row>
    <row r="164" spans="2:18" s="3" customFormat="1" ht="27.95" customHeight="1">
      <c r="B164" s="249"/>
      <c r="C164" s="255"/>
      <c r="D164" s="20"/>
      <c r="E164" s="21"/>
      <c r="F164" s="31"/>
      <c r="G164" s="186" t="s">
        <v>359</v>
      </c>
      <c r="H164" s="183">
        <v>0.25</v>
      </c>
      <c r="I164" s="91" t="s">
        <v>15</v>
      </c>
      <c r="J164" s="92" t="s">
        <v>80</v>
      </c>
      <c r="K164" s="91" t="s">
        <v>18</v>
      </c>
      <c r="L164" s="173" t="s">
        <v>109</v>
      </c>
      <c r="M164" s="93">
        <f>M163</f>
        <v>2</v>
      </c>
      <c r="N164" s="172">
        <f t="shared" si="56"/>
        <v>0</v>
      </c>
      <c r="O164" s="174">
        <f t="shared" si="55"/>
        <v>0.5</v>
      </c>
      <c r="P164" s="174">
        <f t="shared" si="53"/>
        <v>0</v>
      </c>
      <c r="Q164" s="175">
        <f t="shared" si="54"/>
        <v>0</v>
      </c>
      <c r="R164" s="251"/>
    </row>
    <row r="165" spans="2:18" s="3" customFormat="1" ht="27.95" customHeight="1">
      <c r="B165" s="249"/>
      <c r="C165" s="255"/>
      <c r="D165" s="17" t="s">
        <v>126</v>
      </c>
      <c r="E165" s="18" t="s">
        <v>890</v>
      </c>
      <c r="F165" s="19" t="s">
        <v>4400</v>
      </c>
      <c r="G165" s="14" t="s">
        <v>12</v>
      </c>
      <c r="H165" s="15">
        <v>0.8</v>
      </c>
      <c r="I165" s="165" t="s">
        <v>16</v>
      </c>
      <c r="J165" s="13" t="s">
        <v>4401</v>
      </c>
      <c r="K165" s="165" t="s">
        <v>17</v>
      </c>
      <c r="L165" s="65" t="s">
        <v>4365</v>
      </c>
      <c r="M165" s="85">
        <v>0.2</v>
      </c>
      <c r="N165" s="15">
        <f t="shared" ref="N165:N170" si="57">IF(K165="Detected", 0.99,0)</f>
        <v>0.99</v>
      </c>
      <c r="O165" s="78">
        <f t="shared" ref="O165:O170" si="58">IF(I165="Safe", M165*H165,0)</f>
        <v>0</v>
      </c>
      <c r="P165" s="78">
        <f t="shared" ref="P165:P170" si="59">IF(I165="Dangerous",M165*H165*N165,0)</f>
        <v>0.15840000000000004</v>
      </c>
      <c r="Q165" s="153">
        <f t="shared" ref="Q165:Q170" si="60">IF(P165=0,0,M165*H165*(1-N165))</f>
        <v>1.6000000000000018E-3</v>
      </c>
      <c r="R165" s="251"/>
    </row>
    <row r="166" spans="2:18" s="3" customFormat="1" ht="27.95" customHeight="1">
      <c r="B166" s="249"/>
      <c r="C166" s="255"/>
      <c r="D166" s="20"/>
      <c r="E166" s="21"/>
      <c r="F166" s="31"/>
      <c r="G166" s="14" t="s">
        <v>13</v>
      </c>
      <c r="H166" s="15">
        <v>0.1</v>
      </c>
      <c r="I166" s="165" t="s">
        <v>15</v>
      </c>
      <c r="J166" s="13" t="s">
        <v>946</v>
      </c>
      <c r="K166" s="165" t="s">
        <v>18</v>
      </c>
      <c r="L166" s="13" t="s">
        <v>109</v>
      </c>
      <c r="M166" s="85">
        <f>M165</f>
        <v>0.2</v>
      </c>
      <c r="N166" s="15">
        <f t="shared" si="57"/>
        <v>0</v>
      </c>
      <c r="O166" s="78">
        <f t="shared" si="58"/>
        <v>2.0000000000000004E-2</v>
      </c>
      <c r="P166" s="78">
        <f t="shared" si="59"/>
        <v>0</v>
      </c>
      <c r="Q166" s="153">
        <f t="shared" si="60"/>
        <v>0</v>
      </c>
      <c r="R166" s="251"/>
    </row>
    <row r="167" spans="2:18" s="3" customFormat="1" ht="27.95" customHeight="1">
      <c r="B167" s="249"/>
      <c r="C167" s="255"/>
      <c r="D167" s="20"/>
      <c r="E167" s="21"/>
      <c r="F167" s="31"/>
      <c r="G167" s="14" t="s">
        <v>14</v>
      </c>
      <c r="H167" s="15">
        <v>0.1</v>
      </c>
      <c r="I167" s="165" t="s">
        <v>15</v>
      </c>
      <c r="J167" s="13" t="s">
        <v>946</v>
      </c>
      <c r="K167" s="165" t="s">
        <v>18</v>
      </c>
      <c r="L167" s="13" t="s">
        <v>109</v>
      </c>
      <c r="M167" s="85">
        <f>M166</f>
        <v>0.2</v>
      </c>
      <c r="N167" s="15">
        <f t="shared" si="57"/>
        <v>0</v>
      </c>
      <c r="O167" s="78">
        <f t="shared" si="58"/>
        <v>2.0000000000000004E-2</v>
      </c>
      <c r="P167" s="78">
        <f t="shared" si="59"/>
        <v>0</v>
      </c>
      <c r="Q167" s="153">
        <f t="shared" si="60"/>
        <v>0</v>
      </c>
      <c r="R167" s="251"/>
    </row>
    <row r="168" spans="2:18" s="3" customFormat="1" ht="27.95" customHeight="1">
      <c r="B168" s="249"/>
      <c r="C168" s="255"/>
      <c r="D168" s="17" t="s">
        <v>4399</v>
      </c>
      <c r="E168" s="18" t="s">
        <v>22</v>
      </c>
      <c r="F168" s="19" t="s">
        <v>819</v>
      </c>
      <c r="G168" s="14" t="s">
        <v>12</v>
      </c>
      <c r="H168" s="15">
        <v>0.4</v>
      </c>
      <c r="I168" s="165" t="s">
        <v>15</v>
      </c>
      <c r="J168" s="13" t="s">
        <v>946</v>
      </c>
      <c r="K168" s="165" t="s">
        <v>18</v>
      </c>
      <c r="L168" s="13" t="s">
        <v>109</v>
      </c>
      <c r="M168" s="85">
        <v>2</v>
      </c>
      <c r="N168" s="15">
        <f t="shared" si="57"/>
        <v>0</v>
      </c>
      <c r="O168" s="78">
        <f t="shared" si="58"/>
        <v>0.8</v>
      </c>
      <c r="P168" s="78">
        <f t="shared" si="59"/>
        <v>0</v>
      </c>
      <c r="Q168" s="153">
        <f t="shared" si="60"/>
        <v>0</v>
      </c>
      <c r="R168" s="251"/>
    </row>
    <row r="169" spans="2:18" s="3" customFormat="1" ht="27.95" customHeight="1">
      <c r="B169" s="249"/>
      <c r="C169" s="255"/>
      <c r="D169" s="20"/>
      <c r="E169" s="21"/>
      <c r="F169" s="31"/>
      <c r="G169" s="14" t="s">
        <v>53</v>
      </c>
      <c r="H169" s="15">
        <v>0.4</v>
      </c>
      <c r="I169" s="165" t="s">
        <v>16</v>
      </c>
      <c r="J169" s="13" t="s">
        <v>4401</v>
      </c>
      <c r="K169" s="165" t="s">
        <v>17</v>
      </c>
      <c r="L169" s="65" t="s">
        <v>4365</v>
      </c>
      <c r="M169" s="85">
        <f>M168</f>
        <v>2</v>
      </c>
      <c r="N169" s="15">
        <f t="shared" si="57"/>
        <v>0.99</v>
      </c>
      <c r="O169" s="78">
        <f t="shared" si="58"/>
        <v>0</v>
      </c>
      <c r="P169" s="78">
        <f t="shared" si="59"/>
        <v>0.79200000000000004</v>
      </c>
      <c r="Q169" s="153">
        <f t="shared" si="60"/>
        <v>8.0000000000000071E-3</v>
      </c>
      <c r="R169" s="251"/>
    </row>
    <row r="170" spans="2:18" s="3" customFormat="1" ht="27.95" customHeight="1" thickBot="1">
      <c r="B170" s="250"/>
      <c r="C170" s="189"/>
      <c r="D170" s="46"/>
      <c r="E170" s="43"/>
      <c r="F170" s="48"/>
      <c r="G170" s="49" t="s">
        <v>14</v>
      </c>
      <c r="H170" s="50">
        <v>0.2</v>
      </c>
      <c r="I170" s="198" t="s">
        <v>15</v>
      </c>
      <c r="J170" s="199" t="s">
        <v>946</v>
      </c>
      <c r="K170" s="198" t="s">
        <v>18</v>
      </c>
      <c r="L170" s="199" t="s">
        <v>109</v>
      </c>
      <c r="M170" s="86">
        <f>M169</f>
        <v>2</v>
      </c>
      <c r="N170" s="50">
        <f t="shared" si="57"/>
        <v>0</v>
      </c>
      <c r="O170" s="82">
        <f t="shared" si="58"/>
        <v>0.4</v>
      </c>
      <c r="P170" s="82">
        <f t="shared" si="59"/>
        <v>0</v>
      </c>
      <c r="Q170" s="154">
        <f t="shared" si="60"/>
        <v>0</v>
      </c>
      <c r="R170" s="197"/>
    </row>
    <row r="171" spans="2:18" s="3" customFormat="1" ht="12.75">
      <c r="G171" s="6"/>
      <c r="H171" s="8"/>
      <c r="I171" s="5"/>
      <c r="J171" s="9"/>
      <c r="K171" s="5"/>
      <c r="L171" s="9"/>
      <c r="M171" s="58"/>
      <c r="N171" s="60"/>
      <c r="O171" s="56"/>
      <c r="P171" s="56"/>
      <c r="Q171" s="56"/>
    </row>
    <row r="172" spans="2:18" s="3" customFormat="1" ht="12.75">
      <c r="G172" s="6"/>
      <c r="H172" s="8"/>
      <c r="I172" s="5"/>
      <c r="J172" s="9"/>
      <c r="K172" s="5"/>
      <c r="L172" s="9"/>
      <c r="M172" s="58"/>
      <c r="N172" s="60"/>
      <c r="O172" s="56"/>
      <c r="P172" s="56"/>
      <c r="Q172" s="56"/>
    </row>
    <row r="173" spans="2:18" s="3" customFormat="1" ht="12.75">
      <c r="G173" s="6"/>
      <c r="H173" s="8"/>
      <c r="I173" s="5"/>
      <c r="J173" s="9"/>
      <c r="K173" s="5"/>
      <c r="L173" s="9"/>
      <c r="M173" s="58"/>
      <c r="N173" s="60"/>
      <c r="O173" s="56"/>
      <c r="P173" s="56"/>
      <c r="Q173" s="56"/>
    </row>
    <row r="174" spans="2:18" s="3" customFormat="1" ht="12.75">
      <c r="G174" s="6"/>
      <c r="H174" s="8"/>
      <c r="I174" s="5"/>
      <c r="J174" s="9"/>
      <c r="K174" s="5"/>
      <c r="L174" s="9"/>
      <c r="M174" s="58"/>
      <c r="N174" s="60"/>
      <c r="O174" s="56"/>
      <c r="P174" s="56"/>
      <c r="Q174" s="56"/>
    </row>
    <row r="175" spans="2:18" s="3" customFormat="1" ht="12.75">
      <c r="G175" s="6"/>
      <c r="H175" s="8"/>
      <c r="I175" s="5"/>
      <c r="J175" s="9"/>
      <c r="K175" s="5"/>
      <c r="L175" s="9"/>
      <c r="M175" s="58"/>
      <c r="N175" s="60"/>
      <c r="O175" s="56"/>
      <c r="P175" s="56"/>
      <c r="Q175" s="56"/>
    </row>
    <row r="176" spans="2:18"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H652" s="8"/>
      <c r="I652" s="5"/>
      <c r="J652" s="9"/>
      <c r="K652" s="5"/>
      <c r="L652" s="9"/>
      <c r="M652" s="58"/>
      <c r="N652" s="60"/>
      <c r="O652" s="56"/>
      <c r="P652" s="56"/>
      <c r="Q652" s="56"/>
    </row>
    <row r="653" spans="7:17" s="3" customFormat="1" ht="12.75">
      <c r="G653" s="6"/>
      <c r="H653" s="8"/>
      <c r="I653" s="5"/>
      <c r="J653" s="9"/>
      <c r="K653" s="5"/>
      <c r="L653" s="9"/>
      <c r="M653" s="58"/>
      <c r="N653" s="60"/>
      <c r="O653" s="56"/>
      <c r="P653" s="56"/>
      <c r="Q653" s="56"/>
    </row>
    <row r="654" spans="7:17" s="3" customFormat="1" ht="12.75">
      <c r="G654" s="6"/>
      <c r="H654" s="8"/>
      <c r="I654" s="5"/>
      <c r="J654" s="9"/>
      <c r="K654" s="5"/>
      <c r="L654" s="9"/>
      <c r="M654" s="58"/>
      <c r="N654" s="60"/>
      <c r="O654" s="56"/>
      <c r="P654" s="56"/>
      <c r="Q654" s="56"/>
    </row>
    <row r="655" spans="7:17" s="3" customFormat="1" ht="12.75">
      <c r="G655" s="6"/>
      <c r="H655" s="8"/>
      <c r="I655" s="5"/>
      <c r="J655" s="9"/>
      <c r="K655" s="5"/>
      <c r="L655" s="9"/>
      <c r="M655" s="58"/>
      <c r="N655" s="60"/>
      <c r="O655" s="56"/>
      <c r="P655" s="56"/>
      <c r="Q655" s="56"/>
    </row>
    <row r="656" spans="7:17" s="3" customFormat="1" ht="12.75">
      <c r="G656" s="6"/>
      <c r="H656" s="8"/>
      <c r="I656" s="5"/>
      <c r="J656" s="9"/>
      <c r="K656" s="5"/>
      <c r="L656" s="9"/>
      <c r="M656" s="58"/>
      <c r="N656" s="60"/>
      <c r="O656" s="56"/>
      <c r="P656" s="56"/>
      <c r="Q656" s="56"/>
    </row>
    <row r="657" spans="7:17" s="3" customFormat="1" ht="12.75">
      <c r="G657" s="6"/>
      <c r="H657" s="8"/>
      <c r="I657" s="5"/>
      <c r="J657" s="9"/>
      <c r="K657" s="5"/>
      <c r="L657" s="9"/>
      <c r="M657" s="58"/>
      <c r="N657" s="60"/>
      <c r="O657" s="56"/>
      <c r="P657" s="56"/>
      <c r="Q657" s="56"/>
    </row>
    <row r="658" spans="7:17" s="3" customFormat="1" ht="12.75">
      <c r="G658" s="6"/>
      <c r="H658" s="8"/>
      <c r="I658" s="5"/>
      <c r="J658" s="9"/>
      <c r="K658" s="5"/>
      <c r="L658" s="9"/>
      <c r="M658" s="58"/>
      <c r="N658" s="60"/>
      <c r="O658" s="56"/>
      <c r="P658" s="56"/>
      <c r="Q658" s="56"/>
    </row>
    <row r="659" spans="7:17" s="3" customFormat="1" ht="12.75">
      <c r="G659" s="6"/>
      <c r="H659" s="8"/>
      <c r="I659" s="5"/>
      <c r="J659" s="9"/>
      <c r="K659" s="5"/>
      <c r="L659" s="9"/>
      <c r="M659" s="58"/>
      <c r="N659" s="60"/>
      <c r="O659" s="56"/>
      <c r="P659" s="56"/>
      <c r="Q659" s="56"/>
    </row>
    <row r="660" spans="7:17" s="3" customFormat="1" ht="12.75">
      <c r="G660" s="6"/>
      <c r="H660" s="8"/>
      <c r="I660" s="5"/>
      <c r="J660" s="9"/>
      <c r="K660" s="5"/>
      <c r="L660" s="9"/>
      <c r="M660" s="58"/>
      <c r="N660" s="60"/>
      <c r="O660" s="56"/>
      <c r="P660" s="56"/>
      <c r="Q660" s="56"/>
    </row>
    <row r="661" spans="7:17" s="3" customFormat="1" ht="12.75">
      <c r="G661" s="6"/>
      <c r="H661" s="8"/>
      <c r="I661" s="5"/>
      <c r="J661" s="9"/>
      <c r="K661" s="5"/>
      <c r="L661" s="9"/>
      <c r="M661" s="58"/>
      <c r="N661" s="60"/>
      <c r="O661" s="56"/>
      <c r="P661" s="56"/>
      <c r="Q661" s="56"/>
    </row>
    <row r="662" spans="7:17" s="3" customFormat="1" ht="12.75">
      <c r="G662" s="6"/>
      <c r="H662" s="8"/>
      <c r="I662" s="5"/>
      <c r="J662" s="9"/>
      <c r="K662" s="5"/>
      <c r="L662" s="9"/>
      <c r="M662" s="58"/>
      <c r="N662" s="60"/>
      <c r="O662" s="56"/>
      <c r="P662" s="56"/>
      <c r="Q662" s="56"/>
    </row>
    <row r="663" spans="7:17" s="3" customFormat="1" ht="12.75">
      <c r="G663" s="6"/>
      <c r="H663" s="8"/>
      <c r="I663" s="5"/>
      <c r="J663" s="9"/>
      <c r="K663" s="5"/>
      <c r="L663" s="9"/>
      <c r="M663" s="58"/>
      <c r="N663" s="60"/>
      <c r="O663" s="56"/>
      <c r="P663" s="56"/>
      <c r="Q663" s="56"/>
    </row>
    <row r="664" spans="7:17" s="3" customFormat="1" ht="12.75">
      <c r="G664" s="6"/>
      <c r="H664" s="8"/>
      <c r="I664" s="5"/>
      <c r="J664" s="9"/>
      <c r="K664" s="5"/>
      <c r="L664" s="9"/>
      <c r="M664" s="58"/>
      <c r="N664" s="60"/>
      <c r="O664" s="56"/>
      <c r="P664" s="56"/>
      <c r="Q664" s="56"/>
    </row>
    <row r="665" spans="7:17" s="3" customFormat="1" ht="12.75">
      <c r="G665" s="6"/>
      <c r="H665" s="8"/>
      <c r="I665" s="5"/>
      <c r="J665" s="9"/>
      <c r="K665" s="5"/>
      <c r="L665" s="9"/>
      <c r="M665" s="58"/>
      <c r="N665" s="60"/>
      <c r="O665" s="56"/>
      <c r="P665" s="56"/>
      <c r="Q665" s="56"/>
    </row>
    <row r="666" spans="7:17" s="3" customFormat="1" ht="12.75">
      <c r="G666" s="6"/>
      <c r="H666" s="8"/>
      <c r="I666" s="5"/>
      <c r="J666" s="9"/>
      <c r="K666" s="5"/>
      <c r="L666" s="9"/>
      <c r="M666" s="58"/>
      <c r="N666" s="60"/>
      <c r="O666" s="56"/>
      <c r="P666" s="56"/>
      <c r="Q666" s="56"/>
    </row>
    <row r="667" spans="7:17" s="3" customFormat="1" ht="12.75">
      <c r="G667" s="6"/>
      <c r="H667" s="8"/>
      <c r="I667" s="5"/>
      <c r="J667" s="9"/>
      <c r="K667" s="5"/>
      <c r="L667" s="9"/>
      <c r="M667" s="58"/>
      <c r="N667" s="60"/>
      <c r="O667" s="56"/>
      <c r="P667" s="56"/>
      <c r="Q667" s="56"/>
    </row>
    <row r="668" spans="7:17" s="3" customFormat="1" ht="12.75">
      <c r="G668" s="6"/>
      <c r="H668" s="8"/>
      <c r="I668" s="5"/>
      <c r="J668" s="9"/>
      <c r="K668" s="5"/>
      <c r="L668" s="9"/>
      <c r="M668" s="58"/>
      <c r="N668" s="60"/>
      <c r="O668" s="56"/>
      <c r="P668" s="56"/>
      <c r="Q668" s="56"/>
    </row>
    <row r="669" spans="7:17" s="3" customFormat="1" ht="12.75">
      <c r="G669" s="6"/>
      <c r="H669" s="8"/>
      <c r="I669" s="5"/>
      <c r="J669" s="9"/>
      <c r="K669" s="5"/>
      <c r="L669" s="9"/>
      <c r="M669" s="58"/>
      <c r="N669" s="60"/>
      <c r="O669" s="56"/>
      <c r="P669" s="56"/>
      <c r="Q669" s="56"/>
    </row>
    <row r="670" spans="7:17" s="3" customFormat="1" ht="12.75">
      <c r="G670" s="6"/>
      <c r="H670" s="8"/>
      <c r="I670" s="5"/>
      <c r="J670" s="9"/>
      <c r="K670" s="5"/>
      <c r="L670" s="9"/>
      <c r="M670" s="58"/>
      <c r="N670" s="60"/>
      <c r="O670" s="56"/>
      <c r="P670" s="56"/>
      <c r="Q670" s="56"/>
    </row>
    <row r="671" spans="7:17" s="3" customFormat="1" ht="12.75">
      <c r="G671" s="6"/>
      <c r="H671" s="8"/>
      <c r="I671" s="5"/>
      <c r="J671" s="9"/>
      <c r="K671" s="5"/>
      <c r="L671" s="9"/>
      <c r="M671" s="58"/>
      <c r="N671" s="60"/>
      <c r="O671" s="56"/>
      <c r="P671" s="56"/>
      <c r="Q671" s="56"/>
    </row>
    <row r="672" spans="7:17" s="3" customFormat="1" ht="12.75">
      <c r="G672" s="6"/>
      <c r="H672" s="8"/>
      <c r="I672" s="5"/>
      <c r="J672" s="9"/>
      <c r="K672" s="5"/>
      <c r="L672" s="9"/>
      <c r="M672" s="58"/>
      <c r="N672" s="60"/>
      <c r="O672" s="56"/>
      <c r="P672" s="56"/>
      <c r="Q672" s="56"/>
    </row>
    <row r="673" spans="7:17" s="3" customFormat="1" ht="12.75">
      <c r="G673" s="6"/>
      <c r="H673" s="8"/>
      <c r="I673" s="5"/>
      <c r="J673" s="9"/>
      <c r="K673" s="5"/>
      <c r="L673" s="9"/>
      <c r="M673" s="58"/>
      <c r="N673" s="60"/>
      <c r="O673" s="56"/>
      <c r="P673" s="56"/>
      <c r="Q673" s="56"/>
    </row>
    <row r="674" spans="7:17" s="3" customFormat="1" ht="12.75">
      <c r="G674" s="6"/>
      <c r="H674" s="8"/>
      <c r="I674" s="5"/>
      <c r="J674" s="9"/>
      <c r="K674" s="5"/>
      <c r="L674" s="9"/>
      <c r="M674" s="58"/>
      <c r="N674" s="60"/>
      <c r="O674" s="56"/>
      <c r="P674" s="56"/>
      <c r="Q674" s="56"/>
    </row>
    <row r="675" spans="7:17" s="3" customFormat="1" ht="12.75">
      <c r="G675" s="6"/>
      <c r="H675" s="8"/>
      <c r="I675" s="5"/>
      <c r="J675" s="9"/>
      <c r="K675" s="5"/>
      <c r="L675" s="9"/>
      <c r="M675" s="58"/>
      <c r="N675" s="60"/>
      <c r="O675" s="56"/>
      <c r="P675" s="56"/>
      <c r="Q675" s="56"/>
    </row>
    <row r="676" spans="7:17" s="3" customFormat="1" ht="12.75">
      <c r="G676" s="6"/>
      <c r="H676" s="8"/>
      <c r="I676" s="5"/>
      <c r="J676" s="9"/>
      <c r="K676" s="5"/>
      <c r="L676" s="9"/>
      <c r="M676" s="58"/>
      <c r="N676" s="60"/>
      <c r="O676" s="56"/>
      <c r="P676" s="56"/>
      <c r="Q676" s="56"/>
    </row>
    <row r="677" spans="7:17" s="3" customFormat="1" ht="12.75">
      <c r="G677" s="6"/>
      <c r="H677" s="8"/>
      <c r="I677" s="5"/>
      <c r="J677" s="9"/>
      <c r="K677" s="5"/>
      <c r="L677" s="9"/>
      <c r="M677" s="58"/>
      <c r="N677" s="60"/>
      <c r="O677" s="56"/>
      <c r="P677" s="56"/>
      <c r="Q677" s="56"/>
    </row>
    <row r="678" spans="7:17" s="3" customFormat="1" ht="12.75">
      <c r="G678" s="6"/>
      <c r="H678" s="8"/>
      <c r="I678" s="5"/>
      <c r="J678" s="9"/>
      <c r="K678" s="5"/>
      <c r="L678" s="9"/>
      <c r="M678" s="58"/>
      <c r="N678" s="60"/>
      <c r="O678" s="56"/>
      <c r="P678" s="56"/>
      <c r="Q678" s="56"/>
    </row>
    <row r="679" spans="7:17" s="3" customFormat="1" ht="12.75">
      <c r="G679" s="6"/>
      <c r="H679" s="8"/>
      <c r="I679" s="5"/>
      <c r="J679" s="9"/>
      <c r="K679" s="5"/>
      <c r="L679" s="9"/>
      <c r="M679" s="58"/>
      <c r="N679" s="60"/>
      <c r="O679" s="56"/>
      <c r="P679" s="56"/>
      <c r="Q679" s="56"/>
    </row>
    <row r="680" spans="7:17" s="3" customFormat="1" ht="12.75">
      <c r="G680" s="6"/>
      <c r="H680" s="8"/>
      <c r="I680" s="5"/>
      <c r="J680" s="9"/>
      <c r="K680" s="5"/>
      <c r="L680" s="9"/>
      <c r="M680" s="58"/>
      <c r="N680" s="60"/>
      <c r="O680" s="56"/>
      <c r="P680" s="56"/>
      <c r="Q680" s="56"/>
    </row>
    <row r="681" spans="7:17" s="3" customFormat="1" ht="12.75">
      <c r="G681" s="6"/>
      <c r="H681" s="8"/>
      <c r="I681" s="5"/>
      <c r="J681" s="9"/>
      <c r="K681" s="5"/>
      <c r="L681" s="9"/>
      <c r="M681" s="58"/>
      <c r="N681" s="60"/>
      <c r="O681" s="56"/>
      <c r="P681" s="56"/>
      <c r="Q681" s="56"/>
    </row>
    <row r="682" spans="7:17" s="3" customFormat="1" ht="12.75">
      <c r="G682" s="6"/>
      <c r="H682" s="8"/>
      <c r="I682" s="5"/>
      <c r="J682" s="9"/>
      <c r="K682" s="5"/>
      <c r="L682" s="9"/>
      <c r="M682" s="58"/>
      <c r="N682" s="60"/>
      <c r="O682" s="56"/>
      <c r="P682" s="56"/>
      <c r="Q682" s="56"/>
    </row>
    <row r="683" spans="7:17" s="3" customFormat="1" ht="12.75">
      <c r="G683" s="6"/>
      <c r="H683" s="8"/>
      <c r="I683" s="5"/>
      <c r="J683" s="9"/>
      <c r="K683" s="5"/>
      <c r="L683" s="9"/>
      <c r="M683" s="58"/>
      <c r="N683" s="60"/>
      <c r="O683" s="56"/>
      <c r="P683" s="56"/>
      <c r="Q683" s="56"/>
    </row>
    <row r="684" spans="7:17" s="3" customFormat="1" ht="12.75">
      <c r="G684" s="6"/>
      <c r="H684" s="8"/>
      <c r="I684" s="5"/>
      <c r="J684" s="9"/>
      <c r="K684" s="5"/>
      <c r="L684" s="9"/>
      <c r="M684" s="58"/>
      <c r="N684" s="60"/>
      <c r="O684" s="56"/>
      <c r="P684" s="56"/>
      <c r="Q684" s="56"/>
    </row>
    <row r="685" spans="7:17" s="3" customFormat="1" ht="12.75">
      <c r="G685" s="6"/>
      <c r="H685" s="8"/>
      <c r="I685" s="5"/>
      <c r="J685" s="9"/>
      <c r="K685" s="5"/>
      <c r="L685" s="9"/>
      <c r="M685" s="58"/>
      <c r="N685" s="60"/>
      <c r="O685" s="56"/>
      <c r="P685" s="56"/>
      <c r="Q685" s="56"/>
    </row>
    <row r="686" spans="7:17" s="3" customFormat="1" ht="12.75">
      <c r="G686" s="6"/>
      <c r="H686" s="8"/>
      <c r="I686" s="5"/>
      <c r="J686" s="9"/>
      <c r="K686" s="5"/>
      <c r="L686" s="9"/>
      <c r="M686" s="58"/>
      <c r="N686" s="60"/>
      <c r="O686" s="56"/>
      <c r="P686" s="56"/>
      <c r="Q686" s="56"/>
    </row>
    <row r="687" spans="7:17" s="3" customFormat="1" ht="12.75">
      <c r="G687" s="6"/>
      <c r="H687" s="8"/>
      <c r="I687" s="5"/>
      <c r="J687" s="9"/>
      <c r="K687" s="5"/>
      <c r="L687" s="9"/>
      <c r="M687" s="58"/>
      <c r="N687" s="60"/>
      <c r="O687" s="56"/>
      <c r="P687" s="56"/>
      <c r="Q687" s="56"/>
    </row>
    <row r="688" spans="7:17" s="3" customFormat="1" ht="12.75">
      <c r="G688" s="6"/>
      <c r="H688" s="8"/>
      <c r="I688" s="5"/>
      <c r="J688" s="9"/>
      <c r="K688" s="5"/>
      <c r="L688" s="9"/>
      <c r="M688" s="58"/>
      <c r="N688" s="60"/>
      <c r="O688" s="56"/>
      <c r="P688" s="56"/>
      <c r="Q688" s="56"/>
    </row>
    <row r="689" spans="7:17" s="3" customFormat="1" ht="12.75">
      <c r="G689" s="6"/>
      <c r="H689" s="8"/>
      <c r="I689" s="5"/>
      <c r="J689" s="9"/>
      <c r="K689" s="5"/>
      <c r="L689" s="9"/>
      <c r="M689" s="58"/>
      <c r="N689" s="60"/>
      <c r="O689" s="56"/>
      <c r="P689" s="56"/>
      <c r="Q689" s="56"/>
    </row>
    <row r="690" spans="7:17" s="3" customFormat="1" ht="12.75">
      <c r="G690" s="6"/>
      <c r="H690" s="8"/>
      <c r="I690" s="5"/>
      <c r="J690" s="9"/>
      <c r="K690" s="5"/>
      <c r="L690" s="9"/>
      <c r="M690" s="58"/>
      <c r="N690" s="60"/>
      <c r="O690" s="56"/>
      <c r="P690" s="56"/>
      <c r="Q690" s="56"/>
    </row>
    <row r="691" spans="7:17" s="3" customFormat="1" ht="12.75">
      <c r="G691" s="6"/>
      <c r="H691" s="8"/>
      <c r="I691" s="5"/>
      <c r="J691" s="9"/>
      <c r="K691" s="5"/>
      <c r="L691" s="9"/>
      <c r="M691" s="58"/>
      <c r="N691" s="60"/>
      <c r="O691" s="56"/>
      <c r="P691" s="56"/>
      <c r="Q691" s="56"/>
    </row>
    <row r="692" spans="7:17" s="3" customFormat="1" ht="12.75">
      <c r="G692" s="6"/>
      <c r="H692" s="8"/>
      <c r="I692" s="5"/>
      <c r="J692" s="9"/>
      <c r="K692" s="5"/>
      <c r="L692" s="9"/>
      <c r="M692" s="58"/>
      <c r="N692" s="60"/>
      <c r="O692" s="56"/>
      <c r="P692" s="56"/>
      <c r="Q692" s="56"/>
    </row>
    <row r="693" spans="7:17" s="3" customFormat="1" ht="12.75">
      <c r="G693" s="6"/>
      <c r="H693" s="8"/>
      <c r="I693" s="5"/>
      <c r="J693" s="9"/>
      <c r="K693" s="5"/>
      <c r="L693" s="9"/>
      <c r="M693" s="58"/>
      <c r="N693" s="60"/>
      <c r="O693" s="56"/>
      <c r="P693" s="56"/>
      <c r="Q693" s="56"/>
    </row>
    <row r="694" spans="7:17" s="3" customFormat="1" ht="12.75">
      <c r="G694" s="6"/>
      <c r="H694" s="8"/>
      <c r="I694" s="5"/>
      <c r="J694" s="9"/>
      <c r="K694" s="5"/>
      <c r="L694" s="9"/>
      <c r="M694" s="58"/>
      <c r="N694" s="60"/>
      <c r="O694" s="56"/>
      <c r="P694" s="56"/>
      <c r="Q694" s="56"/>
    </row>
    <row r="695" spans="7:17" s="3" customFormat="1" ht="12.75">
      <c r="G695" s="6"/>
      <c r="H695" s="8"/>
      <c r="I695" s="5"/>
      <c r="J695" s="9"/>
      <c r="K695" s="5"/>
      <c r="L695" s="9"/>
      <c r="M695" s="58"/>
      <c r="N695" s="60"/>
      <c r="O695" s="56"/>
      <c r="P695" s="56"/>
      <c r="Q695" s="56"/>
    </row>
    <row r="696" spans="7:17" s="3" customFormat="1" ht="12.75">
      <c r="G696" s="6"/>
      <c r="H696" s="8"/>
      <c r="I696" s="5"/>
      <c r="J696" s="9"/>
      <c r="K696" s="5"/>
      <c r="L696" s="9"/>
      <c r="M696" s="58"/>
      <c r="N696" s="60"/>
      <c r="O696" s="56"/>
      <c r="P696" s="56"/>
      <c r="Q696" s="56"/>
    </row>
    <row r="697" spans="7:17" s="3" customFormat="1" ht="12.75">
      <c r="G697" s="6"/>
      <c r="H697" s="8"/>
      <c r="I697" s="5"/>
      <c r="J697" s="9"/>
      <c r="K697" s="5"/>
      <c r="L697" s="9"/>
      <c r="M697" s="58"/>
      <c r="N697" s="60"/>
      <c r="O697" s="56"/>
      <c r="P697" s="56"/>
      <c r="Q697" s="56"/>
    </row>
    <row r="698" spans="7:17" s="3" customFormat="1" ht="12.75">
      <c r="G698" s="6"/>
      <c r="H698" s="8"/>
      <c r="I698" s="5"/>
      <c r="J698" s="9"/>
      <c r="K698" s="5"/>
      <c r="L698" s="9"/>
      <c r="M698" s="58"/>
      <c r="N698" s="60"/>
      <c r="O698" s="56"/>
      <c r="P698" s="56"/>
      <c r="Q698" s="56"/>
    </row>
    <row r="699" spans="7:17" s="3" customFormat="1" ht="12.75">
      <c r="G699" s="6"/>
      <c r="H699" s="8"/>
      <c r="I699" s="5"/>
      <c r="J699" s="9"/>
      <c r="K699" s="5"/>
      <c r="L699" s="9"/>
      <c r="M699" s="58"/>
      <c r="N699" s="60"/>
      <c r="O699" s="56"/>
      <c r="P699" s="56"/>
      <c r="Q699" s="56"/>
    </row>
    <row r="700" spans="7:17" s="3" customFormat="1" ht="12.75">
      <c r="G700" s="6"/>
      <c r="H700" s="8"/>
      <c r="I700" s="5"/>
      <c r="J700" s="9"/>
      <c r="K700" s="5"/>
      <c r="L700" s="9"/>
      <c r="M700" s="58"/>
      <c r="N700" s="60"/>
      <c r="O700" s="56"/>
      <c r="P700" s="56"/>
      <c r="Q700" s="56"/>
    </row>
    <row r="701" spans="7:17" s="3" customFormat="1" ht="12.75">
      <c r="G701" s="6"/>
      <c r="H701" s="8"/>
      <c r="I701" s="5"/>
      <c r="J701" s="9"/>
      <c r="K701" s="5"/>
      <c r="L701" s="9"/>
      <c r="M701" s="58"/>
      <c r="N701" s="60"/>
      <c r="O701" s="56"/>
      <c r="P701" s="56"/>
      <c r="Q701" s="56"/>
    </row>
    <row r="702" spans="7:17" s="3" customFormat="1" ht="12.75">
      <c r="G702" s="6"/>
      <c r="H702" s="8"/>
      <c r="I702" s="5"/>
      <c r="J702" s="9"/>
      <c r="K702" s="5"/>
      <c r="L702" s="9"/>
      <c r="M702" s="58"/>
      <c r="N702" s="60"/>
      <c r="O702" s="56"/>
      <c r="P702" s="56"/>
      <c r="Q702" s="56"/>
    </row>
    <row r="703" spans="7:17" s="3" customFormat="1" ht="12.75">
      <c r="G703" s="6"/>
      <c r="H703" s="8"/>
      <c r="I703" s="5"/>
      <c r="J703" s="9"/>
      <c r="K703" s="5"/>
      <c r="L703" s="9"/>
      <c r="M703" s="58"/>
      <c r="N703" s="60"/>
      <c r="O703" s="56"/>
      <c r="P703" s="56"/>
      <c r="Q703" s="56"/>
    </row>
    <row r="704" spans="7:17" s="3" customFormat="1" ht="12.75">
      <c r="G704" s="6"/>
      <c r="H704" s="8"/>
      <c r="I704" s="5"/>
      <c r="J704" s="9"/>
      <c r="K704" s="5"/>
      <c r="L704" s="9"/>
      <c r="M704" s="58"/>
      <c r="N704" s="60"/>
      <c r="O704" s="56"/>
      <c r="P704" s="56"/>
      <c r="Q704" s="56"/>
    </row>
    <row r="705" spans="7:17" s="3" customFormat="1" ht="12.75">
      <c r="G705" s="6"/>
      <c r="H705" s="8"/>
      <c r="I705" s="5"/>
      <c r="J705" s="9"/>
      <c r="K705" s="5"/>
      <c r="L705" s="9"/>
      <c r="M705" s="58"/>
      <c r="N705" s="60"/>
      <c r="O705" s="56"/>
      <c r="P705" s="56"/>
      <c r="Q705" s="56"/>
    </row>
    <row r="706" spans="7:17" s="3" customFormat="1" ht="12.75">
      <c r="G706" s="6"/>
      <c r="H706" s="8"/>
      <c r="I706" s="5"/>
      <c r="J706" s="9"/>
      <c r="K706" s="5"/>
      <c r="L706" s="9"/>
      <c r="M706" s="58"/>
      <c r="N706" s="60"/>
      <c r="O706" s="56"/>
      <c r="P706" s="56"/>
      <c r="Q706" s="56"/>
    </row>
    <row r="707" spans="7:17" s="3" customFormat="1" ht="12.75">
      <c r="G707" s="6"/>
      <c r="H707" s="8"/>
      <c r="I707" s="5"/>
      <c r="J707" s="9"/>
      <c r="K707" s="5"/>
      <c r="L707" s="9"/>
      <c r="M707" s="58"/>
      <c r="N707" s="60"/>
      <c r="O707" s="56"/>
      <c r="P707" s="56"/>
      <c r="Q707" s="56"/>
    </row>
    <row r="708" spans="7:17" s="3" customFormat="1" ht="12.75">
      <c r="G708" s="6"/>
      <c r="H708" s="8"/>
      <c r="I708" s="5"/>
      <c r="J708" s="9"/>
      <c r="K708" s="5"/>
      <c r="L708" s="9"/>
      <c r="M708" s="58"/>
      <c r="N708" s="60"/>
      <c r="O708" s="56"/>
      <c r="P708" s="56"/>
      <c r="Q708" s="56"/>
    </row>
    <row r="709" spans="7:17" s="3" customFormat="1" ht="12.75">
      <c r="G709" s="6"/>
      <c r="H709" s="8"/>
      <c r="I709" s="5"/>
      <c r="J709" s="9"/>
      <c r="K709" s="5"/>
      <c r="L709" s="9"/>
      <c r="M709" s="58"/>
      <c r="N709" s="60"/>
      <c r="O709" s="56"/>
      <c r="P709" s="56"/>
      <c r="Q709" s="56"/>
    </row>
    <row r="710" spans="7:17" s="3" customFormat="1" ht="12.75">
      <c r="G710" s="6"/>
      <c r="H710" s="8"/>
      <c r="I710" s="5"/>
      <c r="J710" s="9"/>
      <c r="K710" s="5"/>
      <c r="L710" s="9"/>
      <c r="M710" s="58"/>
      <c r="N710" s="60"/>
      <c r="O710" s="56"/>
      <c r="P710" s="56"/>
      <c r="Q710" s="56"/>
    </row>
    <row r="711" spans="7:17" s="3" customFormat="1" ht="12.75">
      <c r="G711" s="6"/>
      <c r="H711" s="8"/>
      <c r="I711" s="5"/>
      <c r="J711" s="9"/>
      <c r="K711" s="5"/>
      <c r="L711" s="9"/>
      <c r="M711" s="58"/>
      <c r="N711" s="60"/>
      <c r="O711" s="56"/>
      <c r="P711" s="56"/>
      <c r="Q711" s="56"/>
    </row>
    <row r="712" spans="7:17" s="3" customFormat="1" ht="12.75">
      <c r="G712" s="6"/>
      <c r="H712" s="8"/>
      <c r="I712" s="5"/>
      <c r="J712" s="9"/>
      <c r="K712" s="5"/>
      <c r="L712" s="9"/>
      <c r="M712" s="58"/>
      <c r="N712" s="60"/>
      <c r="O712" s="56"/>
      <c r="P712" s="56"/>
      <c r="Q712" s="56"/>
    </row>
    <row r="713" spans="7:17" s="3" customFormat="1" ht="12.75">
      <c r="G713" s="6"/>
      <c r="H713" s="8"/>
      <c r="I713" s="5"/>
      <c r="J713" s="9"/>
      <c r="K713" s="5"/>
      <c r="L713" s="9"/>
      <c r="M713" s="58"/>
      <c r="N713" s="60"/>
      <c r="O713" s="56"/>
      <c r="P713" s="56"/>
      <c r="Q713" s="56"/>
    </row>
    <row r="714" spans="7:17" s="3" customFormat="1" ht="12.75">
      <c r="G714" s="6"/>
      <c r="H714" s="8"/>
      <c r="I714" s="5"/>
      <c r="J714" s="9"/>
      <c r="K714" s="5"/>
      <c r="L714" s="9"/>
      <c r="M714" s="58"/>
      <c r="N714" s="60"/>
      <c r="O714" s="56"/>
      <c r="P714" s="56"/>
      <c r="Q714" s="56"/>
    </row>
    <row r="715" spans="7:17" s="3" customFormat="1" ht="12.75">
      <c r="G715" s="6"/>
      <c r="H715" s="8"/>
      <c r="I715" s="5"/>
      <c r="J715" s="9"/>
      <c r="K715" s="5"/>
      <c r="L715" s="9"/>
      <c r="M715" s="58"/>
      <c r="N715" s="60"/>
      <c r="O715" s="56"/>
      <c r="P715" s="56"/>
      <c r="Q715" s="56"/>
    </row>
    <row r="716" spans="7:17" s="3" customFormat="1" ht="12.75">
      <c r="G716" s="6"/>
      <c r="H716" s="8"/>
      <c r="I716" s="5"/>
      <c r="J716" s="9"/>
      <c r="K716" s="5"/>
      <c r="L716" s="9"/>
      <c r="M716" s="58"/>
      <c r="N716" s="60"/>
      <c r="O716" s="56"/>
      <c r="P716" s="56"/>
      <c r="Q716" s="56"/>
    </row>
    <row r="717" spans="7:17" s="3" customFormat="1" ht="12.75">
      <c r="G717" s="6"/>
      <c r="H717" s="8"/>
      <c r="I717" s="5"/>
      <c r="J717" s="9"/>
      <c r="K717" s="5"/>
      <c r="L717" s="9"/>
      <c r="M717" s="58"/>
      <c r="N717" s="60"/>
      <c r="O717" s="56"/>
      <c r="P717" s="56"/>
      <c r="Q717" s="56"/>
    </row>
    <row r="718" spans="7:17" s="3" customFormat="1" ht="12.75">
      <c r="G718" s="6"/>
      <c r="H718" s="8"/>
      <c r="I718" s="5"/>
      <c r="J718" s="9"/>
      <c r="K718" s="5"/>
      <c r="L718" s="9"/>
      <c r="M718" s="58"/>
      <c r="N718" s="60"/>
      <c r="O718" s="56"/>
      <c r="P718" s="56"/>
      <c r="Q718" s="56"/>
    </row>
    <row r="719" spans="7:17" s="3" customFormat="1" ht="12.75">
      <c r="G719" s="6"/>
      <c r="H719" s="8"/>
      <c r="I719" s="5"/>
      <c r="J719" s="9"/>
      <c r="K719" s="5"/>
      <c r="L719" s="9"/>
      <c r="M719" s="58"/>
      <c r="N719" s="60"/>
      <c r="O719" s="56"/>
      <c r="P719" s="56"/>
      <c r="Q719" s="56"/>
    </row>
    <row r="720" spans="7:17" s="3" customFormat="1" ht="12.75">
      <c r="G720" s="6"/>
      <c r="H720" s="8"/>
      <c r="I720" s="5"/>
      <c r="J720" s="9"/>
      <c r="K720" s="5"/>
      <c r="L720" s="9"/>
      <c r="M720" s="58"/>
      <c r="N720" s="60"/>
      <c r="O720" s="56"/>
      <c r="P720" s="56"/>
      <c r="Q720" s="56"/>
    </row>
    <row r="721" spans="7:17" s="3" customFormat="1" ht="12.75">
      <c r="G721" s="6"/>
      <c r="H721" s="8"/>
      <c r="I721" s="5"/>
      <c r="J721" s="9"/>
      <c r="K721" s="5"/>
      <c r="L721" s="9"/>
      <c r="M721" s="58"/>
      <c r="N721" s="60"/>
      <c r="O721" s="56"/>
      <c r="P721" s="56"/>
      <c r="Q721" s="56"/>
    </row>
    <row r="722" spans="7:17" s="3" customFormat="1" ht="12.75">
      <c r="G722" s="6"/>
      <c r="H722" s="8"/>
      <c r="I722" s="5"/>
      <c r="J722" s="9"/>
      <c r="K722" s="5"/>
      <c r="L722" s="9"/>
      <c r="M722" s="58"/>
      <c r="N722" s="60"/>
      <c r="O722" s="56"/>
      <c r="P722" s="56"/>
      <c r="Q722" s="56"/>
    </row>
    <row r="723" spans="7:17" s="3" customFormat="1" ht="12.75">
      <c r="G723" s="6"/>
      <c r="H723" s="8"/>
      <c r="I723" s="5"/>
      <c r="J723" s="9"/>
      <c r="K723" s="5"/>
      <c r="L723" s="9"/>
      <c r="M723" s="58"/>
      <c r="N723" s="60"/>
      <c r="O723" s="56"/>
      <c r="P723" s="56"/>
      <c r="Q723" s="56"/>
    </row>
    <row r="724" spans="7:17" s="3" customFormat="1" ht="12.75">
      <c r="G724" s="6"/>
      <c r="H724" s="8"/>
      <c r="I724" s="5"/>
      <c r="J724" s="9"/>
      <c r="K724" s="5"/>
      <c r="L724" s="9"/>
      <c r="M724" s="58"/>
      <c r="N724" s="60"/>
      <c r="O724" s="56"/>
      <c r="P724" s="56"/>
      <c r="Q724" s="56"/>
    </row>
    <row r="725" spans="7:17" s="3" customFormat="1" ht="12.75">
      <c r="G725" s="6"/>
      <c r="H725" s="8"/>
      <c r="I725" s="5"/>
      <c r="J725" s="9"/>
      <c r="K725" s="5"/>
      <c r="L725" s="9"/>
      <c r="M725" s="58"/>
      <c r="N725" s="60"/>
      <c r="O725" s="56"/>
      <c r="P725" s="56"/>
      <c r="Q725" s="56"/>
    </row>
    <row r="726" spans="7:17" s="3" customFormat="1" ht="12.75">
      <c r="G726" s="6"/>
      <c r="H726" s="8"/>
      <c r="I726" s="5"/>
      <c r="J726" s="9"/>
      <c r="K726" s="5"/>
      <c r="L726" s="9"/>
      <c r="M726" s="58"/>
      <c r="N726" s="60"/>
      <c r="O726" s="56"/>
      <c r="P726" s="56"/>
      <c r="Q726" s="56"/>
    </row>
    <row r="727" spans="7:17" s="3" customFormat="1" ht="12.75">
      <c r="G727" s="6"/>
      <c r="H727" s="8"/>
      <c r="I727" s="5"/>
      <c r="J727" s="9"/>
      <c r="K727" s="5"/>
      <c r="L727" s="9"/>
      <c r="M727" s="58"/>
      <c r="N727" s="60"/>
      <c r="O727" s="56"/>
      <c r="P727" s="56"/>
      <c r="Q727" s="56"/>
    </row>
    <row r="728" spans="7:17" s="3" customFormat="1" ht="12.75">
      <c r="G728" s="6"/>
      <c r="H728" s="8"/>
      <c r="I728" s="5"/>
      <c r="J728" s="9"/>
      <c r="K728" s="5"/>
      <c r="L728" s="9"/>
      <c r="M728" s="58"/>
      <c r="N728" s="60"/>
      <c r="O728" s="56"/>
      <c r="P728" s="56"/>
      <c r="Q728" s="56"/>
    </row>
    <row r="729" spans="7:17" s="3" customFormat="1" ht="12.75">
      <c r="G729" s="6"/>
      <c r="H729" s="8"/>
      <c r="I729" s="5"/>
      <c r="J729" s="9"/>
      <c r="K729" s="5"/>
      <c r="L729" s="9"/>
      <c r="M729" s="58"/>
      <c r="N729" s="60"/>
      <c r="O729" s="56"/>
      <c r="P729" s="56"/>
      <c r="Q729" s="56"/>
    </row>
    <row r="730" spans="7:17" s="3" customFormat="1" ht="12.75">
      <c r="G730" s="6"/>
      <c r="H730" s="8"/>
      <c r="I730" s="5"/>
      <c r="J730" s="9"/>
      <c r="K730" s="5"/>
      <c r="L730" s="9"/>
      <c r="M730" s="58"/>
      <c r="N730" s="60"/>
      <c r="O730" s="56"/>
      <c r="P730" s="56"/>
      <c r="Q730" s="56"/>
    </row>
    <row r="731" spans="7:17" s="3" customFormat="1" ht="12.75">
      <c r="G731" s="6"/>
      <c r="H731" s="8"/>
      <c r="I731" s="5"/>
      <c r="J731" s="9"/>
      <c r="K731" s="5"/>
      <c r="L731" s="9"/>
      <c r="M731" s="58"/>
      <c r="N731" s="60"/>
      <c r="O731" s="56"/>
      <c r="P731" s="56"/>
      <c r="Q731" s="56"/>
    </row>
    <row r="732" spans="7:17" s="3" customFormat="1" ht="12.75">
      <c r="G732" s="6"/>
      <c r="H732" s="8"/>
      <c r="I732" s="5"/>
      <c r="J732" s="9"/>
      <c r="K732" s="5"/>
      <c r="L732" s="9"/>
      <c r="M732" s="58"/>
      <c r="N732" s="60"/>
      <c r="O732" s="56"/>
      <c r="P732" s="56"/>
      <c r="Q732" s="56"/>
    </row>
    <row r="733" spans="7:17" s="3" customFormat="1" ht="12.75">
      <c r="G733" s="6"/>
      <c r="H733" s="8"/>
      <c r="I733" s="5"/>
      <c r="J733" s="9"/>
      <c r="K733" s="5"/>
      <c r="L733" s="9"/>
      <c r="M733" s="58"/>
      <c r="N733" s="60"/>
      <c r="O733" s="56"/>
      <c r="P733" s="56"/>
      <c r="Q733" s="56"/>
    </row>
    <row r="734" spans="7:17" s="3" customFormat="1" ht="12.75">
      <c r="G734" s="6"/>
      <c r="H734" s="8"/>
      <c r="I734" s="5"/>
      <c r="J734" s="9"/>
      <c r="K734" s="5"/>
      <c r="L734" s="9"/>
      <c r="M734" s="58"/>
      <c r="N734" s="60"/>
      <c r="O734" s="56"/>
      <c r="P734" s="56"/>
      <c r="Q734" s="56"/>
    </row>
    <row r="735" spans="7:17" s="3" customFormat="1" ht="12.75">
      <c r="G735" s="6"/>
      <c r="H735" s="8"/>
      <c r="I735" s="5"/>
      <c r="J735" s="9"/>
      <c r="K735" s="5"/>
      <c r="L735" s="9"/>
      <c r="M735" s="58"/>
      <c r="N735" s="60"/>
      <c r="O735" s="56"/>
      <c r="P735" s="56"/>
      <c r="Q735" s="56"/>
    </row>
    <row r="736" spans="7:17" s="3" customFormat="1" ht="12.75">
      <c r="G736" s="6"/>
      <c r="H736" s="8"/>
      <c r="I736" s="5"/>
      <c r="J736" s="9"/>
      <c r="K736" s="5"/>
      <c r="L736" s="9"/>
      <c r="M736" s="58"/>
      <c r="N736" s="60"/>
      <c r="O736" s="56"/>
      <c r="P736" s="56"/>
      <c r="Q736" s="56"/>
    </row>
    <row r="737" spans="7:17" s="3" customFormat="1" ht="12.75">
      <c r="G737" s="6"/>
      <c r="H737" s="8"/>
      <c r="I737" s="5"/>
      <c r="J737" s="9"/>
      <c r="K737" s="5"/>
      <c r="L737" s="9"/>
      <c r="M737" s="58"/>
      <c r="N737" s="60"/>
      <c r="O737" s="56"/>
      <c r="P737" s="56"/>
      <c r="Q737" s="56"/>
    </row>
    <row r="738" spans="7:17" s="3" customFormat="1" ht="12.75">
      <c r="G738" s="6"/>
      <c r="H738" s="8"/>
      <c r="I738" s="5"/>
      <c r="J738" s="9"/>
      <c r="K738" s="5"/>
      <c r="L738" s="9"/>
      <c r="M738" s="58"/>
      <c r="N738" s="60"/>
      <c r="O738" s="56"/>
      <c r="P738" s="56"/>
      <c r="Q738" s="56"/>
    </row>
    <row r="739" spans="7:17" s="3" customFormat="1" ht="12.75">
      <c r="G739" s="6"/>
      <c r="H739" s="8"/>
      <c r="I739" s="5"/>
      <c r="J739" s="9"/>
      <c r="K739" s="5"/>
      <c r="L739" s="9"/>
      <c r="M739" s="58"/>
      <c r="N739" s="60"/>
      <c r="O739" s="56"/>
      <c r="P739" s="56"/>
      <c r="Q739" s="56"/>
    </row>
    <row r="740" spans="7:17" s="3" customFormat="1" ht="12.75">
      <c r="G740" s="6"/>
      <c r="H740" s="8"/>
      <c r="I740" s="5"/>
      <c r="J740" s="9"/>
      <c r="K740" s="5"/>
      <c r="L740" s="9"/>
      <c r="M740" s="58"/>
      <c r="N740" s="60"/>
      <c r="O740" s="56"/>
      <c r="P740" s="56"/>
      <c r="Q740" s="56"/>
    </row>
    <row r="741" spans="7:17" s="3" customFormat="1" ht="12.75">
      <c r="G741" s="6"/>
      <c r="H741" s="8"/>
      <c r="I741" s="5"/>
      <c r="J741" s="9"/>
      <c r="K741" s="5"/>
      <c r="L741" s="9"/>
      <c r="M741" s="58"/>
      <c r="N741" s="60"/>
      <c r="O741" s="56"/>
      <c r="P741" s="56"/>
      <c r="Q741" s="56"/>
    </row>
    <row r="742" spans="7:17" s="3" customFormat="1" ht="12.75">
      <c r="G742" s="6"/>
      <c r="H742" s="8"/>
      <c r="I742" s="5"/>
      <c r="J742" s="9"/>
      <c r="K742" s="5"/>
      <c r="L742" s="9"/>
      <c r="M742" s="58"/>
      <c r="N742" s="60"/>
      <c r="O742" s="56"/>
      <c r="P742" s="56"/>
      <c r="Q742" s="56"/>
    </row>
    <row r="743" spans="7:17" s="3" customFormat="1" ht="12.75">
      <c r="G743" s="6"/>
      <c r="H743" s="8"/>
      <c r="I743" s="5"/>
      <c r="J743" s="9"/>
      <c r="K743" s="5"/>
      <c r="L743" s="9"/>
      <c r="M743" s="58"/>
      <c r="N743" s="60"/>
      <c r="O743" s="56"/>
      <c r="P743" s="56"/>
      <c r="Q743" s="56"/>
    </row>
    <row r="744" spans="7:17" s="3" customFormat="1" ht="12.75">
      <c r="G744" s="6"/>
      <c r="H744" s="8"/>
      <c r="I744" s="5"/>
      <c r="J744" s="9"/>
      <c r="K744" s="5"/>
      <c r="L744" s="9"/>
      <c r="M744" s="58"/>
      <c r="N744" s="60"/>
      <c r="O744" s="56"/>
      <c r="P744" s="56"/>
      <c r="Q744" s="56"/>
    </row>
    <row r="745" spans="7:17" s="3" customFormat="1" ht="12.75">
      <c r="G745" s="6"/>
      <c r="H745" s="8"/>
      <c r="I745" s="5"/>
      <c r="J745" s="9"/>
      <c r="K745" s="5"/>
      <c r="L745" s="9"/>
      <c r="M745" s="58"/>
      <c r="N745" s="60"/>
      <c r="O745" s="56"/>
      <c r="P745" s="56"/>
      <c r="Q745" s="56"/>
    </row>
    <row r="746" spans="7:17" s="3" customFormat="1" ht="12.75">
      <c r="G746" s="6"/>
      <c r="H746" s="8"/>
      <c r="I746" s="5"/>
      <c r="J746" s="9"/>
      <c r="K746" s="5"/>
      <c r="L746" s="9"/>
      <c r="M746" s="58"/>
      <c r="N746" s="60"/>
      <c r="O746" s="56"/>
      <c r="P746" s="56"/>
      <c r="Q746" s="56"/>
    </row>
    <row r="747" spans="7:17" s="3" customFormat="1" ht="12.75">
      <c r="G747" s="6"/>
      <c r="H747" s="8"/>
      <c r="I747" s="5"/>
      <c r="J747" s="9"/>
      <c r="K747" s="5"/>
      <c r="L747" s="9"/>
      <c r="M747" s="58"/>
      <c r="N747" s="60"/>
      <c r="O747" s="56"/>
      <c r="P747" s="56"/>
      <c r="Q747" s="56"/>
    </row>
    <row r="748" spans="7:17" s="3" customFormat="1" ht="12.75">
      <c r="G748" s="6"/>
      <c r="H748" s="8"/>
      <c r="I748" s="5"/>
      <c r="J748" s="9"/>
      <c r="K748" s="5"/>
      <c r="L748" s="9"/>
      <c r="M748" s="58"/>
      <c r="N748" s="60"/>
      <c r="O748" s="56"/>
      <c r="P748" s="56"/>
      <c r="Q748" s="56"/>
    </row>
    <row r="749" spans="7:17" s="3" customFormat="1" ht="12.75">
      <c r="G749" s="6"/>
      <c r="H749" s="8"/>
      <c r="I749" s="5"/>
      <c r="J749" s="9"/>
      <c r="K749" s="5"/>
      <c r="L749" s="9"/>
      <c r="M749" s="58"/>
      <c r="N749" s="60"/>
      <c r="O749" s="56"/>
      <c r="P749" s="56"/>
      <c r="Q749" s="56"/>
    </row>
    <row r="750" spans="7:17" s="3" customFormat="1" ht="12.75">
      <c r="G750" s="6"/>
      <c r="H750" s="8"/>
      <c r="I750" s="5"/>
      <c r="J750" s="9"/>
      <c r="K750" s="5"/>
      <c r="L750" s="9"/>
      <c r="M750" s="58"/>
      <c r="N750" s="60"/>
      <c r="O750" s="56"/>
      <c r="P750" s="56"/>
      <c r="Q750" s="56"/>
    </row>
    <row r="751" spans="7:17" s="3" customFormat="1" ht="12.75">
      <c r="G751" s="6"/>
      <c r="H751" s="8"/>
      <c r="I751" s="5"/>
      <c r="J751" s="9"/>
      <c r="K751" s="5"/>
      <c r="L751" s="9"/>
      <c r="M751" s="58"/>
      <c r="N751" s="60"/>
      <c r="O751" s="56"/>
      <c r="P751" s="56"/>
      <c r="Q751" s="56"/>
    </row>
    <row r="752" spans="7:17" s="3" customFormat="1" ht="12.75">
      <c r="G752" s="6"/>
      <c r="H752" s="8"/>
      <c r="I752" s="5"/>
      <c r="J752" s="9"/>
      <c r="K752" s="5"/>
      <c r="L752" s="9"/>
      <c r="M752" s="58"/>
      <c r="N752" s="60"/>
      <c r="O752" s="56"/>
      <c r="P752" s="56"/>
      <c r="Q752" s="56"/>
    </row>
    <row r="753" spans="7:17" s="3" customFormat="1" ht="12.75">
      <c r="G753" s="6"/>
      <c r="H753" s="8"/>
      <c r="I753" s="5"/>
      <c r="J753" s="9"/>
      <c r="K753" s="5"/>
      <c r="L753" s="9"/>
      <c r="M753" s="58"/>
      <c r="N753" s="60"/>
      <c r="O753" s="56"/>
      <c r="P753" s="56"/>
      <c r="Q753" s="56"/>
    </row>
    <row r="754" spans="7:17" s="3" customFormat="1" ht="12.75">
      <c r="G754" s="6"/>
      <c r="H754" s="8"/>
      <c r="I754" s="5"/>
      <c r="J754" s="9"/>
      <c r="K754" s="5"/>
      <c r="L754" s="9"/>
      <c r="M754" s="58"/>
      <c r="N754" s="60"/>
      <c r="O754" s="56"/>
      <c r="P754" s="56"/>
      <c r="Q754" s="56"/>
    </row>
    <row r="755" spans="7:17" s="3" customFormat="1" ht="12.75">
      <c r="G755" s="6"/>
      <c r="H755" s="8"/>
      <c r="I755" s="5"/>
      <c r="J755" s="9"/>
      <c r="K755" s="5"/>
      <c r="L755" s="9"/>
      <c r="M755" s="58"/>
      <c r="N755" s="60"/>
      <c r="O755" s="56"/>
      <c r="P755" s="56"/>
      <c r="Q755" s="56"/>
    </row>
    <row r="756" spans="7:17" s="3" customFormat="1" ht="12.75">
      <c r="G756" s="6"/>
      <c r="H756" s="8"/>
      <c r="I756" s="5"/>
      <c r="J756" s="9"/>
      <c r="K756" s="5"/>
      <c r="L756" s="9"/>
      <c r="M756" s="58"/>
      <c r="N756" s="60"/>
      <c r="O756" s="56"/>
      <c r="P756" s="56"/>
      <c r="Q756" s="56"/>
    </row>
    <row r="757" spans="7:17" s="3" customFormat="1" ht="12.75">
      <c r="G757" s="6"/>
      <c r="H757" s="8"/>
      <c r="I757" s="5"/>
      <c r="J757" s="9"/>
      <c r="K757" s="5"/>
      <c r="L757" s="9"/>
      <c r="M757" s="58"/>
      <c r="N757" s="60"/>
      <c r="O757" s="56"/>
      <c r="P757" s="56"/>
      <c r="Q757" s="56"/>
    </row>
    <row r="758" spans="7:17" s="3" customFormat="1" ht="12.75">
      <c r="G758" s="6"/>
      <c r="H758" s="8"/>
      <c r="I758" s="5"/>
      <c r="J758" s="9"/>
      <c r="K758" s="5"/>
      <c r="L758" s="9"/>
      <c r="M758" s="58"/>
      <c r="N758" s="60"/>
      <c r="O758" s="56"/>
      <c r="P758" s="56"/>
      <c r="Q758" s="56"/>
    </row>
    <row r="759" spans="7:17" s="3" customFormat="1" ht="12.75">
      <c r="G759" s="6"/>
      <c r="H759" s="8"/>
      <c r="I759" s="5"/>
      <c r="J759" s="9"/>
      <c r="K759" s="5"/>
      <c r="L759" s="9"/>
      <c r="M759" s="58"/>
      <c r="N759" s="60"/>
      <c r="O759" s="56"/>
      <c r="P759" s="56"/>
      <c r="Q759" s="56"/>
    </row>
    <row r="760" spans="7:17" s="3" customFormat="1" ht="12.75">
      <c r="G760" s="6"/>
      <c r="H760" s="8"/>
      <c r="I760" s="5"/>
      <c r="J760" s="9"/>
      <c r="K760" s="5"/>
      <c r="L760" s="9"/>
      <c r="M760" s="58"/>
      <c r="N760" s="60"/>
      <c r="O760" s="56"/>
      <c r="P760" s="56"/>
      <c r="Q760" s="56"/>
    </row>
    <row r="761" spans="7:17" s="3" customFormat="1" ht="12.75">
      <c r="G761" s="6"/>
      <c r="H761" s="8"/>
      <c r="I761" s="5"/>
      <c r="J761" s="9"/>
      <c r="K761" s="5"/>
      <c r="L761" s="9"/>
      <c r="M761" s="58"/>
      <c r="N761" s="60"/>
      <c r="O761" s="56"/>
      <c r="P761" s="56"/>
      <c r="Q761" s="56"/>
    </row>
    <row r="762" spans="7:17" s="3" customFormat="1" ht="12.75">
      <c r="G762" s="6"/>
      <c r="H762" s="8"/>
      <c r="I762" s="5"/>
      <c r="J762" s="9"/>
      <c r="K762" s="5"/>
      <c r="L762" s="9"/>
      <c r="M762" s="58"/>
      <c r="N762" s="60"/>
      <c r="O762" s="56"/>
      <c r="P762" s="56"/>
      <c r="Q762" s="56"/>
    </row>
    <row r="763" spans="7:17" s="3" customFormat="1" ht="12.75">
      <c r="G763" s="6"/>
      <c r="H763" s="8"/>
      <c r="I763" s="5"/>
      <c r="J763" s="9"/>
      <c r="K763" s="5"/>
      <c r="L763" s="9"/>
      <c r="M763" s="58"/>
      <c r="N763" s="60"/>
      <c r="O763" s="56"/>
      <c r="P763" s="56"/>
      <c r="Q763" s="56"/>
    </row>
    <row r="764" spans="7:17" s="3" customFormat="1" ht="12.75">
      <c r="G764" s="6"/>
      <c r="H764" s="8"/>
      <c r="I764" s="5"/>
      <c r="J764" s="9"/>
      <c r="K764" s="5"/>
      <c r="L764" s="9"/>
      <c r="M764" s="58"/>
      <c r="N764" s="60"/>
      <c r="O764" s="56"/>
      <c r="P764" s="56"/>
      <c r="Q764" s="56"/>
    </row>
    <row r="765" spans="7:17" s="3" customFormat="1" ht="12.75">
      <c r="G765" s="6"/>
      <c r="H765" s="8"/>
      <c r="I765" s="5"/>
      <c r="J765" s="9"/>
      <c r="K765" s="5"/>
      <c r="L765" s="9"/>
      <c r="M765" s="58"/>
      <c r="N765" s="60"/>
      <c r="O765" s="56"/>
      <c r="P765" s="56"/>
      <c r="Q765" s="56"/>
    </row>
    <row r="766" spans="7:17" s="3" customFormat="1" ht="12.75">
      <c r="G766" s="6"/>
      <c r="H766" s="8"/>
      <c r="I766" s="5"/>
      <c r="J766" s="9"/>
      <c r="K766" s="5"/>
      <c r="L766" s="9"/>
      <c r="M766" s="58"/>
      <c r="N766" s="60"/>
      <c r="O766" s="56"/>
      <c r="P766" s="56"/>
      <c r="Q766" s="56"/>
    </row>
    <row r="767" spans="7:17" s="3" customFormat="1" ht="12.75">
      <c r="G767" s="6"/>
      <c r="H767" s="8"/>
      <c r="I767" s="5"/>
      <c r="J767" s="9"/>
      <c r="K767" s="5"/>
      <c r="L767" s="9"/>
      <c r="M767" s="58"/>
      <c r="N767" s="60"/>
      <c r="O767" s="56"/>
      <c r="P767" s="56"/>
      <c r="Q767" s="56"/>
    </row>
    <row r="768" spans="7:17" s="3" customFormat="1" ht="12.75">
      <c r="G768" s="6"/>
      <c r="H768" s="8"/>
      <c r="I768" s="5"/>
      <c r="J768" s="9"/>
      <c r="K768" s="5"/>
      <c r="L768" s="9"/>
      <c r="M768" s="58"/>
      <c r="N768" s="60"/>
      <c r="O768" s="56"/>
      <c r="P768" s="56"/>
      <c r="Q768" s="56"/>
    </row>
    <row r="769" spans="7:17" s="3" customFormat="1" ht="12.75">
      <c r="G769" s="6"/>
      <c r="H769" s="8"/>
      <c r="I769" s="5"/>
      <c r="J769" s="9"/>
      <c r="K769" s="5"/>
      <c r="L769" s="9"/>
      <c r="M769" s="58"/>
      <c r="N769" s="60"/>
      <c r="O769" s="56"/>
      <c r="P769" s="56"/>
      <c r="Q769" s="56"/>
    </row>
    <row r="770" spans="7:17" s="3" customFormat="1" ht="12.75">
      <c r="G770" s="6"/>
      <c r="H770" s="8"/>
      <c r="I770" s="5"/>
      <c r="J770" s="9"/>
      <c r="K770" s="5"/>
      <c r="L770" s="9"/>
      <c r="M770" s="58"/>
      <c r="N770" s="60"/>
      <c r="O770" s="56"/>
      <c r="P770" s="56"/>
      <c r="Q770" s="56"/>
    </row>
    <row r="771" spans="7:17" s="3" customFormat="1" ht="12.75">
      <c r="G771" s="6"/>
      <c r="H771" s="8"/>
      <c r="I771" s="5"/>
      <c r="J771" s="9"/>
      <c r="K771" s="5"/>
      <c r="L771" s="9"/>
      <c r="M771" s="58"/>
      <c r="N771" s="60"/>
      <c r="O771" s="56"/>
      <c r="P771" s="56"/>
      <c r="Q771" s="56"/>
    </row>
    <row r="772" spans="7:17" s="3" customFormat="1" ht="12.75">
      <c r="G772" s="6"/>
      <c r="H772" s="8"/>
      <c r="I772" s="5"/>
      <c r="J772" s="9"/>
      <c r="K772" s="5"/>
      <c r="L772" s="9"/>
      <c r="M772" s="58"/>
      <c r="N772" s="60"/>
      <c r="O772" s="56"/>
      <c r="P772" s="56"/>
      <c r="Q772" s="56"/>
    </row>
    <row r="773" spans="7:17" s="3" customFormat="1" ht="12.75">
      <c r="G773" s="6"/>
      <c r="H773" s="8"/>
      <c r="I773" s="5"/>
      <c r="J773" s="9"/>
      <c r="K773" s="5"/>
      <c r="L773" s="9"/>
      <c r="M773" s="58"/>
      <c r="N773" s="60"/>
      <c r="O773" s="56"/>
      <c r="P773" s="56"/>
      <c r="Q773" s="56"/>
    </row>
    <row r="774" spans="7:17" s="3" customFormat="1" ht="12.75">
      <c r="G774" s="6"/>
      <c r="H774" s="8"/>
      <c r="I774" s="5"/>
      <c r="J774" s="9"/>
      <c r="K774" s="5"/>
      <c r="L774" s="9"/>
      <c r="M774" s="58"/>
      <c r="N774" s="60"/>
      <c r="O774" s="56"/>
      <c r="P774" s="56"/>
      <c r="Q774" s="56"/>
    </row>
    <row r="775" spans="7:17" s="3" customFormat="1" ht="12.75">
      <c r="G775" s="6"/>
      <c r="H775" s="8"/>
      <c r="I775" s="5"/>
      <c r="J775" s="9"/>
      <c r="K775" s="5"/>
      <c r="L775" s="9"/>
      <c r="M775" s="58"/>
      <c r="N775" s="60"/>
      <c r="O775" s="56"/>
      <c r="P775" s="56"/>
      <c r="Q775" s="56"/>
    </row>
    <row r="776" spans="7:17" s="3" customFormat="1" ht="12.75">
      <c r="G776" s="6"/>
      <c r="H776" s="8"/>
      <c r="I776" s="5"/>
      <c r="J776" s="9"/>
      <c r="K776" s="5"/>
      <c r="L776" s="9"/>
      <c r="M776" s="58"/>
      <c r="N776" s="60"/>
      <c r="O776" s="56"/>
      <c r="P776" s="56"/>
      <c r="Q776" s="56"/>
    </row>
    <row r="777" spans="7:17" s="3" customFormat="1" ht="12.75">
      <c r="G777" s="6"/>
      <c r="H777" s="8"/>
      <c r="I777" s="5"/>
      <c r="J777" s="9"/>
      <c r="K777" s="5"/>
      <c r="L777" s="9"/>
      <c r="M777" s="58"/>
      <c r="N777" s="60"/>
      <c r="O777" s="56"/>
      <c r="P777" s="56"/>
      <c r="Q777" s="56"/>
    </row>
    <row r="778" spans="7:17" s="3" customFormat="1" ht="12.75">
      <c r="G778" s="6"/>
      <c r="H778" s="8"/>
      <c r="I778" s="5"/>
      <c r="J778" s="9"/>
      <c r="K778" s="5"/>
      <c r="L778" s="9"/>
      <c r="M778" s="58"/>
      <c r="N778" s="60"/>
      <c r="O778" s="56"/>
      <c r="P778" s="56"/>
      <c r="Q778" s="56"/>
    </row>
    <row r="779" spans="7:17" s="3" customFormat="1" ht="12.75">
      <c r="G779" s="6"/>
      <c r="H779" s="8"/>
      <c r="I779" s="5"/>
      <c r="J779" s="9"/>
      <c r="K779" s="5"/>
      <c r="L779" s="9"/>
      <c r="M779" s="58"/>
      <c r="N779" s="60"/>
      <c r="O779" s="56"/>
      <c r="P779" s="56"/>
      <c r="Q779" s="56"/>
    </row>
    <row r="780" spans="7:17" s="3" customFormat="1" ht="12.75">
      <c r="G780" s="6"/>
      <c r="H780" s="8"/>
      <c r="I780" s="5"/>
      <c r="J780" s="9"/>
      <c r="K780" s="5"/>
      <c r="L780" s="9"/>
      <c r="M780" s="58"/>
      <c r="N780" s="60"/>
      <c r="O780" s="56"/>
      <c r="P780" s="56"/>
      <c r="Q780" s="56"/>
    </row>
    <row r="781" spans="7:17" s="3" customFormat="1" ht="12.75">
      <c r="G781" s="6"/>
      <c r="H781" s="8"/>
      <c r="I781" s="5"/>
      <c r="J781" s="9"/>
      <c r="K781" s="5"/>
      <c r="L781" s="9"/>
      <c r="M781" s="58"/>
      <c r="N781" s="60"/>
      <c r="O781" s="56"/>
      <c r="P781" s="56"/>
      <c r="Q781" s="56"/>
    </row>
    <row r="782" spans="7:17" s="3" customFormat="1" ht="12.75">
      <c r="G782" s="6"/>
      <c r="H782" s="8"/>
      <c r="I782" s="5"/>
      <c r="J782" s="9"/>
      <c r="K782" s="5"/>
      <c r="L782" s="9"/>
      <c r="M782" s="58"/>
      <c r="N782" s="60"/>
      <c r="O782" s="56"/>
      <c r="P782" s="56"/>
      <c r="Q782" s="56"/>
    </row>
    <row r="783" spans="7:17" s="3" customFormat="1" ht="12.75">
      <c r="G783" s="6"/>
      <c r="H783" s="8"/>
      <c r="I783" s="5"/>
      <c r="J783" s="9"/>
      <c r="K783" s="5"/>
      <c r="L783" s="9"/>
      <c r="M783" s="58"/>
      <c r="N783" s="60"/>
      <c r="O783" s="56"/>
      <c r="P783" s="56"/>
      <c r="Q783" s="56"/>
    </row>
    <row r="784" spans="7:17" s="3" customFormat="1" ht="12.75">
      <c r="G784" s="6"/>
      <c r="H784" s="8"/>
      <c r="I784" s="5"/>
      <c r="J784" s="9"/>
      <c r="K784" s="5"/>
      <c r="L784" s="9"/>
      <c r="M784" s="58"/>
      <c r="N784" s="60"/>
      <c r="O784" s="56"/>
      <c r="P784" s="56"/>
      <c r="Q784" s="56"/>
    </row>
    <row r="785" spans="7:17" s="3" customFormat="1" ht="12.75">
      <c r="G785" s="6"/>
      <c r="H785" s="8"/>
      <c r="I785" s="5"/>
      <c r="J785" s="9"/>
      <c r="K785" s="5"/>
      <c r="L785" s="9"/>
      <c r="M785" s="58"/>
      <c r="N785" s="60"/>
      <c r="O785" s="56"/>
      <c r="P785" s="56"/>
      <c r="Q785" s="56"/>
    </row>
    <row r="786" spans="7:17" s="3" customFormat="1" ht="12.75">
      <c r="G786" s="6"/>
      <c r="H786" s="8"/>
      <c r="I786" s="5"/>
      <c r="J786" s="9"/>
      <c r="K786" s="5"/>
      <c r="L786" s="9"/>
      <c r="M786" s="58"/>
      <c r="N786" s="60"/>
      <c r="O786" s="56"/>
      <c r="P786" s="56"/>
      <c r="Q786" s="56"/>
    </row>
    <row r="787" spans="7:17" s="3" customFormat="1" ht="12.75">
      <c r="G787" s="6"/>
      <c r="H787" s="8"/>
      <c r="I787" s="5"/>
      <c r="J787" s="9"/>
      <c r="K787" s="5"/>
      <c r="L787" s="9"/>
      <c r="M787" s="58"/>
      <c r="N787" s="60"/>
      <c r="O787" s="56"/>
      <c r="P787" s="56"/>
      <c r="Q787" s="56"/>
    </row>
    <row r="788" spans="7:17" s="3" customFormat="1" ht="12.75">
      <c r="G788" s="6"/>
      <c r="H788" s="8"/>
      <c r="I788" s="5"/>
      <c r="J788" s="9"/>
      <c r="K788" s="5"/>
      <c r="L788" s="9"/>
      <c r="M788" s="58"/>
      <c r="N788" s="60"/>
      <c r="O788" s="56"/>
      <c r="P788" s="56"/>
      <c r="Q788" s="56"/>
    </row>
    <row r="789" spans="7:17" s="3" customFormat="1" ht="12.75">
      <c r="G789" s="6"/>
      <c r="H789" s="8"/>
      <c r="I789" s="5"/>
      <c r="J789" s="9"/>
      <c r="K789" s="5"/>
      <c r="L789" s="9"/>
      <c r="M789" s="58"/>
      <c r="N789" s="60"/>
      <c r="O789" s="56"/>
      <c r="P789" s="56"/>
      <c r="Q789" s="56"/>
    </row>
    <row r="790" spans="7:17" s="3" customFormat="1" ht="12.75">
      <c r="G790" s="6"/>
      <c r="H790" s="8"/>
      <c r="I790" s="5"/>
      <c r="J790" s="9"/>
      <c r="K790" s="5"/>
      <c r="L790" s="9"/>
      <c r="M790" s="58"/>
      <c r="N790" s="60"/>
      <c r="O790" s="56"/>
      <c r="P790" s="56"/>
      <c r="Q790" s="56"/>
    </row>
    <row r="791" spans="7:17" s="3" customFormat="1" ht="12.75">
      <c r="G791" s="6"/>
      <c r="H791" s="8"/>
      <c r="I791" s="5"/>
      <c r="J791" s="9"/>
      <c r="K791" s="5"/>
      <c r="L791" s="9"/>
      <c r="M791" s="58"/>
      <c r="N791" s="60"/>
      <c r="O791" s="56"/>
      <c r="P791" s="56"/>
      <c r="Q791" s="56"/>
    </row>
    <row r="792" spans="7:17" s="3" customFormat="1" ht="12.75">
      <c r="G792" s="6"/>
      <c r="H792" s="8"/>
      <c r="I792" s="5"/>
      <c r="J792" s="9"/>
      <c r="K792" s="5"/>
      <c r="L792" s="9"/>
      <c r="M792" s="58"/>
      <c r="N792" s="60"/>
      <c r="O792" s="56"/>
      <c r="P792" s="56"/>
      <c r="Q792" s="56"/>
    </row>
    <row r="793" spans="7:17" s="3" customFormat="1" ht="12.75">
      <c r="G793" s="6"/>
      <c r="H793" s="8"/>
      <c r="I793" s="5"/>
      <c r="J793" s="9"/>
      <c r="K793" s="5"/>
      <c r="L793" s="9"/>
      <c r="M793" s="58"/>
      <c r="N793" s="60"/>
      <c r="O793" s="56"/>
      <c r="P793" s="56"/>
      <c r="Q793" s="56"/>
    </row>
    <row r="794" spans="7:17" s="3" customFormat="1" ht="12.75">
      <c r="G794" s="6"/>
      <c r="H794" s="8"/>
      <c r="I794" s="5"/>
      <c r="J794" s="9"/>
      <c r="K794" s="5"/>
      <c r="L794" s="9"/>
      <c r="M794" s="58"/>
      <c r="N794" s="60"/>
      <c r="O794" s="56"/>
      <c r="P794" s="56"/>
      <c r="Q794" s="56"/>
    </row>
    <row r="795" spans="7:17" s="3" customFormat="1" ht="12.75">
      <c r="G795" s="6"/>
      <c r="H795" s="8"/>
      <c r="I795" s="5"/>
      <c r="J795" s="9"/>
      <c r="K795" s="5"/>
      <c r="L795" s="9"/>
      <c r="M795" s="58"/>
      <c r="N795" s="60"/>
      <c r="O795" s="56"/>
      <c r="P795" s="56"/>
      <c r="Q795" s="56"/>
    </row>
    <row r="796" spans="7:17" s="3" customFormat="1" ht="12.75">
      <c r="G796" s="6"/>
      <c r="H796" s="8"/>
      <c r="I796" s="5"/>
      <c r="J796" s="9"/>
      <c r="K796" s="5"/>
      <c r="L796" s="9"/>
      <c r="M796" s="58"/>
      <c r="N796" s="60"/>
      <c r="O796" s="56"/>
      <c r="P796" s="56"/>
      <c r="Q796" s="56"/>
    </row>
    <row r="797" spans="7:17" s="3" customFormat="1" ht="12.75">
      <c r="G797" s="6"/>
      <c r="H797" s="8"/>
      <c r="I797" s="5"/>
      <c r="J797" s="9"/>
      <c r="K797" s="5"/>
      <c r="L797" s="9"/>
      <c r="M797" s="58"/>
      <c r="N797" s="60"/>
      <c r="O797" s="56"/>
      <c r="P797" s="56"/>
      <c r="Q797" s="56"/>
    </row>
    <row r="798" spans="7:17" s="3" customFormat="1" ht="12.75">
      <c r="G798" s="6"/>
      <c r="H798" s="8"/>
      <c r="I798" s="5"/>
      <c r="J798" s="9"/>
      <c r="K798" s="5"/>
      <c r="L798" s="9"/>
      <c r="M798" s="58"/>
      <c r="N798" s="60"/>
      <c r="O798" s="56"/>
      <c r="P798" s="56"/>
      <c r="Q798" s="56"/>
    </row>
    <row r="799" spans="7:17" s="3" customFormat="1" ht="12.75">
      <c r="G799" s="6"/>
      <c r="H799" s="8"/>
      <c r="I799" s="5"/>
      <c r="J799" s="9"/>
      <c r="K799" s="5"/>
      <c r="L799" s="9"/>
      <c r="M799" s="58"/>
      <c r="N799" s="60"/>
      <c r="O799" s="56"/>
      <c r="P799" s="56"/>
      <c r="Q799" s="56"/>
    </row>
    <row r="800" spans="7:17" s="3" customFormat="1" ht="12.75">
      <c r="G800" s="6"/>
      <c r="H800" s="8"/>
      <c r="I800" s="5"/>
      <c r="J800" s="9"/>
      <c r="K800" s="5"/>
      <c r="L800" s="9"/>
      <c r="M800" s="58"/>
      <c r="N800" s="60"/>
      <c r="O800" s="56"/>
      <c r="P800" s="56"/>
      <c r="Q800" s="56"/>
    </row>
    <row r="801" spans="7:17" s="3" customFormat="1" ht="12.75">
      <c r="G801" s="6"/>
      <c r="H801" s="8"/>
      <c r="I801" s="5"/>
      <c r="J801" s="9"/>
      <c r="K801" s="5"/>
      <c r="L801" s="9"/>
      <c r="M801" s="58"/>
      <c r="N801" s="60"/>
      <c r="O801" s="56"/>
      <c r="P801" s="56"/>
      <c r="Q801" s="56"/>
    </row>
    <row r="802" spans="7:17" s="3" customFormat="1" ht="12.75">
      <c r="G802" s="6"/>
      <c r="I802" s="5"/>
      <c r="J802" s="9"/>
      <c r="K802" s="5"/>
      <c r="L802" s="9"/>
      <c r="M802" s="58"/>
      <c r="N802" s="60"/>
      <c r="O802" s="56"/>
      <c r="P802" s="56"/>
      <c r="Q802" s="56"/>
    </row>
    <row r="803" spans="7:17" s="3" customFormat="1" ht="12.75">
      <c r="G803" s="6"/>
      <c r="I803" s="5"/>
      <c r="J803" s="9"/>
      <c r="K803" s="5"/>
      <c r="L803" s="9"/>
      <c r="M803" s="58"/>
      <c r="N803" s="60"/>
      <c r="O803" s="56"/>
      <c r="P803" s="56"/>
      <c r="Q803" s="56"/>
    </row>
    <row r="804" spans="7:17" s="3" customFormat="1" ht="12.75">
      <c r="G804" s="6"/>
      <c r="I804" s="5"/>
      <c r="J804" s="9"/>
      <c r="K804" s="5"/>
      <c r="L804" s="9"/>
      <c r="M804" s="58"/>
      <c r="N804" s="60"/>
      <c r="O804" s="56"/>
      <c r="P804" s="56"/>
      <c r="Q804" s="56"/>
    </row>
    <row r="805" spans="7:17" s="3" customFormat="1" ht="12.75">
      <c r="G805" s="6"/>
      <c r="I805" s="5"/>
      <c r="J805" s="9"/>
      <c r="K805" s="5"/>
      <c r="L805" s="9"/>
      <c r="M805" s="58"/>
      <c r="N805" s="60"/>
      <c r="O805" s="56"/>
      <c r="P805" s="56"/>
      <c r="Q805" s="56"/>
    </row>
    <row r="806" spans="7:17" s="3" customFormat="1" ht="12.75">
      <c r="G806" s="6"/>
      <c r="I806" s="5"/>
      <c r="J806" s="9"/>
      <c r="K806" s="5"/>
      <c r="L806" s="9"/>
      <c r="M806" s="58"/>
      <c r="N806" s="60"/>
      <c r="O806" s="56"/>
      <c r="P806" s="56"/>
      <c r="Q806" s="56"/>
    </row>
    <row r="807" spans="7:17" s="3" customFormat="1" ht="12.75">
      <c r="G807" s="6"/>
      <c r="I807" s="5"/>
      <c r="J807" s="9"/>
      <c r="K807" s="5"/>
      <c r="L807" s="9"/>
      <c r="M807" s="58"/>
      <c r="N807" s="60"/>
      <c r="O807" s="56"/>
      <c r="P807" s="56"/>
      <c r="Q807" s="56"/>
    </row>
    <row r="808" spans="7:17" s="3" customFormat="1" ht="12.75">
      <c r="G808" s="6"/>
      <c r="I808" s="5"/>
      <c r="J808" s="9"/>
      <c r="K808" s="5"/>
      <c r="L808" s="9"/>
      <c r="M808" s="58"/>
      <c r="N808" s="60"/>
      <c r="O808" s="56"/>
      <c r="P808" s="56"/>
      <c r="Q808" s="56"/>
    </row>
    <row r="809" spans="7:17" s="3" customFormat="1" ht="12.75">
      <c r="G809" s="6"/>
      <c r="I809" s="5"/>
      <c r="J809" s="9"/>
      <c r="K809" s="5"/>
      <c r="L809" s="9"/>
      <c r="M809" s="58"/>
      <c r="N809" s="60"/>
      <c r="O809" s="56"/>
      <c r="P809" s="56"/>
      <c r="Q809" s="56"/>
    </row>
    <row r="810" spans="7:17" s="3" customFormat="1" ht="12.75">
      <c r="G810" s="6"/>
      <c r="I810" s="5"/>
      <c r="J810" s="9"/>
      <c r="K810" s="5"/>
      <c r="L810" s="9"/>
      <c r="M810" s="58"/>
      <c r="N810" s="60"/>
      <c r="O810" s="56"/>
      <c r="P810" s="56"/>
      <c r="Q810" s="56"/>
    </row>
    <row r="811" spans="7:17" s="3" customFormat="1" ht="12.75">
      <c r="G811" s="6"/>
      <c r="I811" s="5"/>
      <c r="J811" s="9"/>
      <c r="K811" s="5"/>
      <c r="L811" s="9"/>
      <c r="M811" s="58"/>
      <c r="N811" s="60"/>
      <c r="O811" s="56"/>
      <c r="P811" s="56"/>
      <c r="Q811" s="56"/>
    </row>
    <row r="812" spans="7:17" s="3" customFormat="1" ht="12.75">
      <c r="G812" s="6"/>
      <c r="I812" s="5"/>
      <c r="J812" s="9"/>
      <c r="K812" s="5"/>
      <c r="L812" s="9"/>
      <c r="M812" s="58"/>
      <c r="N812" s="60"/>
      <c r="O812" s="56"/>
      <c r="P812" s="56"/>
      <c r="Q812" s="56"/>
    </row>
    <row r="813" spans="7:17" s="3" customFormat="1" ht="12.75">
      <c r="G813" s="6"/>
      <c r="I813" s="5"/>
      <c r="J813" s="9"/>
      <c r="K813" s="5"/>
      <c r="L813" s="9"/>
      <c r="M813" s="58"/>
      <c r="N813" s="60"/>
      <c r="O813" s="56"/>
      <c r="P813" s="56"/>
      <c r="Q813" s="56"/>
    </row>
    <row r="814" spans="7:17" s="3" customFormat="1" ht="12.75">
      <c r="G814" s="6"/>
      <c r="I814" s="5"/>
      <c r="J814" s="9"/>
      <c r="K814" s="5"/>
      <c r="L814" s="9"/>
      <c r="M814" s="58"/>
      <c r="N814" s="60"/>
      <c r="O814" s="56"/>
      <c r="P814" s="56"/>
      <c r="Q814" s="56"/>
    </row>
    <row r="815" spans="7:17" s="3" customFormat="1" ht="12.75">
      <c r="G815" s="6"/>
      <c r="I815" s="5"/>
      <c r="J815" s="9"/>
      <c r="K815" s="5"/>
      <c r="L815" s="9"/>
      <c r="M815" s="58"/>
      <c r="N815" s="60"/>
      <c r="O815" s="56"/>
      <c r="P815" s="56"/>
      <c r="Q815" s="56"/>
    </row>
    <row r="816" spans="7:17" s="3" customFormat="1" ht="12.75">
      <c r="G816" s="6"/>
      <c r="I816" s="5"/>
      <c r="J816" s="9"/>
      <c r="K816" s="5"/>
      <c r="L816" s="9"/>
      <c r="M816" s="58"/>
      <c r="N816" s="60"/>
      <c r="O816" s="56"/>
      <c r="P816" s="56"/>
      <c r="Q816" s="56"/>
    </row>
    <row r="817" spans="7:17" s="3" customFormat="1" ht="12.75">
      <c r="G817" s="6"/>
      <c r="I817" s="5"/>
      <c r="J817" s="9"/>
      <c r="K817" s="5"/>
      <c r="L817" s="9"/>
      <c r="M817" s="58"/>
      <c r="N817" s="60"/>
      <c r="O817" s="56"/>
      <c r="P817" s="56"/>
      <c r="Q817" s="56"/>
    </row>
    <row r="818" spans="7:17" s="3" customFormat="1" ht="12.75">
      <c r="G818" s="6"/>
      <c r="I818" s="5"/>
      <c r="J818" s="9"/>
      <c r="K818" s="5"/>
      <c r="L818" s="9"/>
      <c r="M818" s="58"/>
      <c r="N818" s="60"/>
      <c r="O818" s="56"/>
      <c r="P818" s="56"/>
      <c r="Q818" s="56"/>
    </row>
    <row r="819" spans="7:17" s="3" customFormat="1" ht="12.75">
      <c r="G819" s="6"/>
      <c r="I819" s="5"/>
      <c r="J819" s="9"/>
      <c r="K819" s="5"/>
      <c r="L819" s="9"/>
      <c r="M819" s="58"/>
      <c r="N819" s="60"/>
      <c r="O819" s="56"/>
      <c r="P819" s="56"/>
      <c r="Q819" s="56"/>
    </row>
    <row r="820" spans="7:17" s="3" customFormat="1" ht="12.75">
      <c r="G820" s="6"/>
      <c r="I820" s="5"/>
      <c r="J820" s="9"/>
      <c r="K820" s="5"/>
      <c r="L820" s="9"/>
      <c r="M820" s="58"/>
      <c r="N820" s="60"/>
      <c r="O820" s="56"/>
      <c r="P820" s="56"/>
      <c r="Q820" s="56"/>
    </row>
    <row r="821" spans="7:17" s="3" customFormat="1" ht="12.75">
      <c r="G821" s="6"/>
      <c r="I821" s="5"/>
      <c r="J821" s="9"/>
      <c r="K821" s="5"/>
      <c r="L821" s="9"/>
      <c r="M821" s="58"/>
      <c r="N821" s="60"/>
      <c r="O821" s="56"/>
      <c r="P821" s="56"/>
      <c r="Q821" s="56"/>
    </row>
    <row r="822" spans="7:17" s="3" customFormat="1" ht="12.75">
      <c r="G822" s="6"/>
      <c r="I822" s="5"/>
      <c r="J822" s="9"/>
      <c r="K822" s="5"/>
      <c r="L822" s="9"/>
      <c r="M822" s="58"/>
      <c r="N822" s="60"/>
      <c r="O822" s="56"/>
      <c r="P822" s="56"/>
      <c r="Q822" s="56"/>
    </row>
    <row r="823" spans="7:17" s="3" customFormat="1" ht="12.75">
      <c r="G823" s="6"/>
      <c r="I823" s="5"/>
      <c r="J823" s="9"/>
      <c r="K823" s="5"/>
      <c r="L823" s="9"/>
      <c r="M823" s="58"/>
      <c r="N823" s="60"/>
      <c r="O823" s="56"/>
      <c r="P823" s="56"/>
      <c r="Q823" s="56"/>
    </row>
    <row r="824" spans="7:17" s="3" customFormat="1" ht="12.75">
      <c r="G824" s="6"/>
      <c r="I824" s="5"/>
      <c r="J824" s="9"/>
      <c r="K824" s="5"/>
      <c r="L824" s="9"/>
      <c r="M824" s="58"/>
      <c r="N824" s="60"/>
      <c r="O824" s="56"/>
      <c r="P824" s="56"/>
      <c r="Q824" s="56"/>
    </row>
    <row r="825" spans="7:17" s="3" customFormat="1" ht="12.75">
      <c r="G825" s="6"/>
      <c r="I825" s="5"/>
      <c r="J825" s="9"/>
      <c r="K825" s="5"/>
      <c r="L825" s="9"/>
      <c r="M825" s="58"/>
      <c r="N825" s="60"/>
      <c r="O825" s="56"/>
      <c r="P825" s="56"/>
      <c r="Q825" s="56"/>
    </row>
    <row r="826" spans="7:17" s="3" customFormat="1" ht="12.75">
      <c r="G826" s="6"/>
      <c r="I826" s="5"/>
      <c r="J826" s="9"/>
      <c r="K826" s="5"/>
      <c r="L826" s="9"/>
      <c r="M826" s="58"/>
      <c r="N826" s="60"/>
      <c r="O826" s="56"/>
      <c r="P826" s="56"/>
      <c r="Q826" s="56"/>
    </row>
    <row r="827" spans="7:17" s="3" customFormat="1" ht="12.75">
      <c r="G827" s="6"/>
      <c r="I827" s="5"/>
      <c r="J827" s="9"/>
      <c r="K827" s="5"/>
      <c r="L827" s="9"/>
      <c r="M827" s="58"/>
      <c r="N827" s="60"/>
      <c r="O827" s="56"/>
      <c r="P827" s="56"/>
      <c r="Q827" s="56"/>
    </row>
    <row r="828" spans="7:17" s="3" customFormat="1" ht="12.75">
      <c r="G828" s="6"/>
      <c r="I828" s="5"/>
      <c r="J828" s="9"/>
      <c r="K828" s="5"/>
      <c r="L828" s="9"/>
      <c r="M828" s="58"/>
      <c r="N828" s="60"/>
      <c r="O828" s="56"/>
      <c r="P828" s="56"/>
      <c r="Q828" s="56"/>
    </row>
    <row r="829" spans="7:17" s="3" customFormat="1" ht="12.75">
      <c r="G829" s="6"/>
      <c r="I829" s="5"/>
      <c r="J829" s="9"/>
      <c r="K829" s="5"/>
      <c r="L829" s="9"/>
      <c r="M829" s="58"/>
      <c r="N829" s="60"/>
      <c r="O829" s="56"/>
      <c r="P829" s="56"/>
      <c r="Q829" s="56"/>
    </row>
    <row r="830" spans="7:17" s="3" customFormat="1" ht="12.75">
      <c r="G830" s="6"/>
      <c r="I830" s="5"/>
      <c r="J830" s="9"/>
      <c r="K830" s="5"/>
      <c r="L830" s="9"/>
      <c r="M830" s="58"/>
      <c r="N830" s="60"/>
      <c r="O830" s="56"/>
      <c r="P830" s="56"/>
      <c r="Q830" s="56"/>
    </row>
    <row r="831" spans="7:17" s="3" customFormat="1" ht="12.75">
      <c r="G831" s="6"/>
      <c r="I831" s="5"/>
      <c r="J831" s="9"/>
      <c r="K831" s="5"/>
      <c r="L831" s="9"/>
      <c r="M831" s="58"/>
      <c r="N831" s="60"/>
      <c r="O831" s="56"/>
      <c r="P831" s="56"/>
      <c r="Q831" s="56"/>
    </row>
    <row r="832" spans="7:17" s="3" customFormat="1" ht="12.75">
      <c r="G832" s="6"/>
      <c r="I832" s="5"/>
      <c r="J832" s="9"/>
      <c r="K832" s="5"/>
      <c r="L832" s="9"/>
      <c r="M832" s="58"/>
      <c r="N832" s="60"/>
      <c r="O832" s="56"/>
      <c r="P832" s="56"/>
      <c r="Q832" s="56"/>
    </row>
    <row r="833" spans="7:17" s="3" customFormat="1" ht="12.75">
      <c r="G833" s="6"/>
      <c r="I833" s="5"/>
      <c r="J833" s="9"/>
      <c r="K833" s="5"/>
      <c r="L833" s="9"/>
      <c r="M833" s="58"/>
      <c r="N833" s="60"/>
      <c r="O833" s="56"/>
      <c r="P833" s="56"/>
      <c r="Q833" s="56"/>
    </row>
    <row r="834" spans="7:17" s="3" customFormat="1" ht="12.75">
      <c r="G834" s="6"/>
      <c r="I834" s="5"/>
      <c r="J834" s="9"/>
      <c r="K834" s="5"/>
      <c r="L834" s="9"/>
      <c r="M834" s="58"/>
      <c r="N834" s="60"/>
      <c r="O834" s="56"/>
      <c r="P834" s="56"/>
      <c r="Q834" s="56"/>
    </row>
    <row r="835" spans="7:17" s="3" customFormat="1" ht="12.75">
      <c r="G835" s="6"/>
      <c r="I835" s="5"/>
      <c r="J835" s="9"/>
      <c r="K835" s="5"/>
      <c r="L835" s="9"/>
      <c r="M835" s="58"/>
      <c r="N835" s="60"/>
      <c r="O835" s="56"/>
      <c r="P835" s="56"/>
      <c r="Q835" s="56"/>
    </row>
    <row r="836" spans="7:17" s="3" customFormat="1" ht="12.75">
      <c r="G836" s="6"/>
      <c r="I836" s="5"/>
      <c r="J836" s="9"/>
      <c r="K836" s="5"/>
      <c r="L836" s="9"/>
      <c r="M836" s="58"/>
      <c r="N836" s="60"/>
      <c r="O836" s="56"/>
      <c r="P836" s="56"/>
      <c r="Q836" s="56"/>
    </row>
    <row r="837" spans="7:17" s="3" customFormat="1" ht="12.75">
      <c r="G837" s="6"/>
      <c r="I837" s="5"/>
      <c r="J837" s="9"/>
      <c r="K837" s="5"/>
      <c r="L837" s="9"/>
      <c r="M837" s="58"/>
      <c r="N837" s="60"/>
      <c r="O837" s="56"/>
      <c r="P837" s="56"/>
      <c r="Q837" s="56"/>
    </row>
    <row r="838" spans="7:17" s="3" customFormat="1" ht="12.75">
      <c r="G838" s="6"/>
      <c r="I838" s="5"/>
      <c r="J838" s="9"/>
      <c r="K838" s="5"/>
      <c r="L838" s="9"/>
      <c r="M838" s="58"/>
      <c r="N838" s="60"/>
      <c r="O838" s="56"/>
      <c r="P838" s="56"/>
      <c r="Q838" s="56"/>
    </row>
    <row r="839" spans="7:17" s="3" customFormat="1" ht="12.75">
      <c r="G839" s="6"/>
      <c r="I839" s="5"/>
      <c r="J839" s="9"/>
      <c r="K839" s="5"/>
      <c r="L839" s="9"/>
      <c r="M839" s="58"/>
      <c r="N839" s="60"/>
      <c r="O839" s="56"/>
      <c r="P839" s="56"/>
      <c r="Q839" s="56"/>
    </row>
    <row r="840" spans="7:17" s="3" customFormat="1" ht="12.75">
      <c r="G840" s="6"/>
      <c r="I840" s="5"/>
      <c r="J840" s="9"/>
      <c r="K840" s="5"/>
      <c r="L840" s="9"/>
      <c r="M840" s="58"/>
      <c r="N840" s="60"/>
      <c r="O840" s="56"/>
      <c r="P840" s="56"/>
      <c r="Q840" s="56"/>
    </row>
    <row r="841" spans="7:17" s="3" customFormat="1" ht="12.75">
      <c r="G841" s="6"/>
      <c r="I841" s="5"/>
      <c r="J841" s="9"/>
      <c r="K841" s="5"/>
      <c r="L841" s="9"/>
      <c r="M841" s="58"/>
      <c r="N841" s="60"/>
      <c r="O841" s="56"/>
      <c r="P841" s="56"/>
      <c r="Q841" s="56"/>
    </row>
    <row r="842" spans="7:17" s="3" customFormat="1" ht="12.75">
      <c r="G842" s="6"/>
      <c r="I842" s="5"/>
      <c r="J842" s="9"/>
      <c r="K842" s="5"/>
      <c r="L842" s="9"/>
      <c r="M842" s="58"/>
      <c r="N842" s="60"/>
      <c r="O842" s="56"/>
      <c r="P842" s="56"/>
      <c r="Q842" s="56"/>
    </row>
    <row r="843" spans="7:17" s="3" customFormat="1" ht="12.75">
      <c r="G843" s="6"/>
      <c r="I843" s="5"/>
      <c r="J843" s="9"/>
      <c r="K843" s="5"/>
      <c r="L843" s="9"/>
      <c r="M843" s="58"/>
      <c r="N843" s="60"/>
      <c r="O843" s="56"/>
      <c r="P843" s="56"/>
      <c r="Q843" s="56"/>
    </row>
    <row r="844" spans="7:17" s="3" customFormat="1" ht="12.75">
      <c r="G844" s="6"/>
      <c r="I844" s="5"/>
      <c r="J844" s="9"/>
      <c r="K844" s="5"/>
      <c r="L844" s="9"/>
      <c r="M844" s="58"/>
      <c r="N844" s="60"/>
      <c r="O844" s="56"/>
      <c r="P844" s="56"/>
      <c r="Q844" s="56"/>
    </row>
    <row r="845" spans="7:17" s="3" customFormat="1" ht="12.75">
      <c r="G845" s="6"/>
      <c r="I845" s="5"/>
      <c r="J845" s="9"/>
      <c r="K845" s="5"/>
      <c r="L845" s="9"/>
      <c r="M845" s="58"/>
      <c r="N845" s="60"/>
      <c r="O845" s="56"/>
      <c r="P845" s="56"/>
      <c r="Q845" s="56"/>
    </row>
    <row r="846" spans="7:17" s="3" customFormat="1" ht="12.75">
      <c r="G846" s="6"/>
      <c r="I846" s="5"/>
      <c r="J846" s="9"/>
      <c r="K846" s="5"/>
      <c r="L846" s="9"/>
      <c r="M846" s="58"/>
      <c r="N846" s="60"/>
      <c r="O846" s="56"/>
      <c r="P846" s="56"/>
      <c r="Q846" s="56"/>
    </row>
    <row r="847" spans="7:17" s="3" customFormat="1" ht="12.75">
      <c r="G847" s="6"/>
      <c r="I847" s="5"/>
      <c r="J847" s="9"/>
      <c r="K847" s="5"/>
      <c r="L847" s="9"/>
      <c r="M847" s="58"/>
      <c r="N847" s="60"/>
      <c r="O847" s="56"/>
      <c r="P847" s="56"/>
      <c r="Q847" s="56"/>
    </row>
    <row r="848" spans="7:17" s="3" customFormat="1" ht="12.75">
      <c r="G848" s="6"/>
      <c r="I848" s="5"/>
      <c r="J848" s="9"/>
      <c r="K848" s="5"/>
      <c r="L848" s="9"/>
      <c r="M848" s="58"/>
      <c r="N848" s="60"/>
      <c r="O848" s="56"/>
      <c r="P848" s="56"/>
      <c r="Q848" s="56"/>
    </row>
    <row r="849" spans="7:17" s="3" customFormat="1" ht="12.75">
      <c r="G849" s="6"/>
      <c r="I849" s="5"/>
      <c r="J849" s="9"/>
      <c r="K849" s="5"/>
      <c r="L849" s="9"/>
      <c r="M849" s="58"/>
      <c r="N849" s="60"/>
      <c r="O849" s="56"/>
      <c r="P849" s="56"/>
      <c r="Q849" s="56"/>
    </row>
    <row r="850" spans="7:17" s="3" customFormat="1" ht="12.75">
      <c r="G850" s="6"/>
      <c r="I850" s="5"/>
      <c r="J850" s="9"/>
      <c r="K850" s="5"/>
      <c r="L850" s="9"/>
      <c r="M850" s="58"/>
      <c r="N850" s="60"/>
      <c r="O850" s="56"/>
      <c r="P850" s="56"/>
      <c r="Q850" s="56"/>
    </row>
    <row r="851" spans="7:17" s="3" customFormat="1" ht="12.75">
      <c r="G851" s="6"/>
      <c r="I851" s="5"/>
      <c r="J851" s="9"/>
      <c r="K851" s="5"/>
      <c r="L851" s="9"/>
      <c r="M851" s="58"/>
      <c r="N851" s="60"/>
      <c r="O851" s="56"/>
      <c r="P851" s="56"/>
      <c r="Q851" s="56"/>
    </row>
    <row r="852" spans="7:17" s="3" customFormat="1" ht="12.75">
      <c r="G852" s="6"/>
      <c r="I852" s="5"/>
      <c r="J852" s="9"/>
      <c r="K852" s="5"/>
      <c r="L852" s="9"/>
      <c r="M852" s="58"/>
      <c r="N852" s="60"/>
      <c r="O852" s="56"/>
      <c r="P852" s="56"/>
      <c r="Q852" s="56"/>
    </row>
    <row r="853" spans="7:17" s="3" customFormat="1" ht="12.75">
      <c r="G853" s="6"/>
      <c r="I853" s="5"/>
      <c r="J853" s="9"/>
      <c r="K853" s="5"/>
      <c r="L853" s="9"/>
      <c r="M853" s="58"/>
      <c r="N853" s="60"/>
      <c r="O853" s="56"/>
      <c r="P853" s="56"/>
      <c r="Q853" s="56"/>
    </row>
    <row r="854" spans="7:17" s="3" customFormat="1" ht="12.75">
      <c r="G854" s="6"/>
      <c r="I854" s="5"/>
      <c r="J854" s="9"/>
      <c r="K854" s="5"/>
      <c r="L854" s="9"/>
      <c r="M854" s="58"/>
      <c r="N854" s="60"/>
      <c r="O854" s="56"/>
      <c r="P854" s="56"/>
      <c r="Q854" s="56"/>
    </row>
    <row r="855" spans="7:17" s="3" customFormat="1" ht="12.75">
      <c r="G855" s="6"/>
      <c r="I855" s="5"/>
      <c r="J855" s="9"/>
      <c r="K855" s="5"/>
      <c r="L855" s="9"/>
      <c r="M855" s="58"/>
      <c r="N855" s="60"/>
      <c r="O855" s="56"/>
      <c r="P855" s="56"/>
      <c r="Q855" s="56"/>
    </row>
    <row r="856" spans="7:17" s="3" customFormat="1" ht="12.75">
      <c r="G856" s="6"/>
      <c r="I856" s="5"/>
      <c r="J856" s="9"/>
      <c r="K856" s="5"/>
      <c r="L856" s="9"/>
      <c r="M856" s="58"/>
      <c r="N856" s="60"/>
      <c r="O856" s="56"/>
      <c r="P856" s="56"/>
      <c r="Q856" s="56"/>
    </row>
    <row r="857" spans="7:17" s="3" customFormat="1" ht="12.75">
      <c r="G857" s="6"/>
      <c r="I857" s="5"/>
      <c r="J857" s="9"/>
      <c r="K857" s="5"/>
      <c r="L857" s="9"/>
      <c r="M857" s="58"/>
      <c r="N857" s="60"/>
      <c r="O857" s="56"/>
      <c r="P857" s="56"/>
      <c r="Q857" s="56"/>
    </row>
    <row r="858" spans="7:17" s="3" customFormat="1" ht="12.75">
      <c r="G858" s="6"/>
      <c r="I858" s="5"/>
      <c r="J858" s="9"/>
      <c r="K858" s="5"/>
      <c r="L858" s="9"/>
      <c r="M858" s="58"/>
      <c r="N858" s="60"/>
      <c r="O858" s="56"/>
      <c r="P858" s="56"/>
      <c r="Q858" s="56"/>
    </row>
    <row r="859" spans="7:17" s="3" customFormat="1" ht="12.75">
      <c r="G859" s="6"/>
      <c r="I859" s="5"/>
      <c r="J859" s="9"/>
      <c r="K859" s="5"/>
      <c r="L859" s="9"/>
      <c r="M859" s="58"/>
      <c r="N859" s="60"/>
      <c r="O859" s="56"/>
      <c r="P859" s="56"/>
      <c r="Q859" s="56"/>
    </row>
    <row r="860" spans="7:17" s="3" customFormat="1" ht="12.75">
      <c r="G860" s="6"/>
      <c r="I860" s="5"/>
      <c r="J860" s="9"/>
      <c r="K860" s="5"/>
      <c r="L860" s="9"/>
      <c r="M860" s="58"/>
      <c r="N860" s="60"/>
      <c r="O860" s="56"/>
      <c r="P860" s="56"/>
      <c r="Q860" s="56"/>
    </row>
    <row r="861" spans="7:17" s="3" customFormat="1" ht="12.75">
      <c r="G861" s="6"/>
      <c r="I861" s="5"/>
      <c r="J861" s="9"/>
      <c r="K861" s="5"/>
      <c r="L861" s="9"/>
      <c r="M861" s="58"/>
      <c r="N861" s="60"/>
      <c r="O861" s="56"/>
      <c r="P861" s="56"/>
      <c r="Q861" s="56"/>
    </row>
    <row r="862" spans="7:17" s="3" customFormat="1" ht="12.75">
      <c r="G862" s="6"/>
      <c r="I862" s="5"/>
      <c r="J862" s="9"/>
      <c r="K862" s="5"/>
      <c r="L862" s="9"/>
      <c r="M862" s="58"/>
      <c r="N862" s="60"/>
      <c r="O862" s="56"/>
      <c r="P862" s="56"/>
      <c r="Q862" s="56"/>
    </row>
    <row r="863" spans="7:17" s="3" customFormat="1" ht="12.75">
      <c r="G863" s="6"/>
      <c r="I863" s="5"/>
      <c r="J863" s="9"/>
      <c r="K863" s="5"/>
      <c r="L863" s="9"/>
      <c r="M863" s="58"/>
      <c r="N863" s="60"/>
      <c r="O863" s="56"/>
      <c r="P863" s="56"/>
      <c r="Q863" s="56"/>
    </row>
    <row r="864" spans="7:17" s="3" customFormat="1" ht="12.75">
      <c r="G864" s="6"/>
      <c r="I864" s="5"/>
      <c r="J864" s="9"/>
      <c r="K864" s="5"/>
      <c r="L864" s="9"/>
      <c r="M864" s="58"/>
      <c r="N864" s="60"/>
      <c r="O864" s="56"/>
      <c r="P864" s="56"/>
      <c r="Q864" s="56"/>
    </row>
    <row r="865" spans="7:17" s="3" customFormat="1" ht="12.75">
      <c r="G865" s="6"/>
      <c r="I865" s="5"/>
      <c r="J865" s="9"/>
      <c r="K865" s="5"/>
      <c r="L865" s="9"/>
      <c r="M865" s="58"/>
      <c r="N865" s="60"/>
      <c r="O865" s="56"/>
      <c r="P865" s="56"/>
      <c r="Q865" s="56"/>
    </row>
    <row r="866" spans="7:17" s="3" customFormat="1" ht="12.75">
      <c r="G866" s="6"/>
      <c r="I866" s="5"/>
      <c r="J866" s="9"/>
      <c r="K866" s="5"/>
      <c r="L866" s="9"/>
      <c r="M866" s="58"/>
      <c r="N866" s="60"/>
      <c r="O866" s="56"/>
      <c r="P866" s="56"/>
      <c r="Q866" s="56"/>
    </row>
    <row r="867" spans="7:17" s="3" customFormat="1" ht="12.75">
      <c r="G867" s="6"/>
      <c r="I867" s="5"/>
      <c r="J867" s="9"/>
      <c r="K867" s="5"/>
      <c r="L867" s="9"/>
      <c r="M867" s="58"/>
      <c r="N867" s="60"/>
      <c r="O867" s="56"/>
      <c r="P867" s="56"/>
      <c r="Q867" s="56"/>
    </row>
    <row r="868" spans="7:17" s="3" customFormat="1" ht="12.75">
      <c r="G868" s="6"/>
      <c r="I868" s="5"/>
      <c r="J868" s="9"/>
      <c r="K868" s="5"/>
      <c r="L868" s="9"/>
      <c r="M868" s="58"/>
      <c r="N868" s="60"/>
      <c r="O868" s="56"/>
      <c r="P868" s="56"/>
      <c r="Q868" s="56"/>
    </row>
    <row r="869" spans="7:17" s="3" customFormat="1" ht="12.75">
      <c r="G869" s="6"/>
      <c r="I869" s="5"/>
      <c r="J869" s="9"/>
      <c r="K869" s="5"/>
      <c r="L869" s="9"/>
      <c r="M869" s="58"/>
      <c r="N869" s="60"/>
      <c r="O869" s="56"/>
      <c r="P869" s="56"/>
      <c r="Q869" s="56"/>
    </row>
    <row r="870" spans="7:17" s="3" customFormat="1" ht="12.75">
      <c r="G870" s="6"/>
      <c r="I870" s="5"/>
      <c r="J870" s="9"/>
      <c r="K870" s="5"/>
      <c r="L870" s="9"/>
      <c r="M870" s="58"/>
      <c r="N870" s="60"/>
      <c r="O870" s="56"/>
      <c r="P870" s="56"/>
      <c r="Q870" s="56"/>
    </row>
    <row r="871" spans="7:17" s="3" customFormat="1" ht="12.75">
      <c r="G871" s="6"/>
      <c r="I871" s="5"/>
      <c r="J871" s="9"/>
      <c r="K871" s="5"/>
      <c r="L871" s="9"/>
      <c r="M871" s="58"/>
      <c r="N871" s="60"/>
      <c r="O871" s="56"/>
      <c r="P871" s="56"/>
      <c r="Q871" s="56"/>
    </row>
    <row r="872" spans="7:17" s="3" customFormat="1" ht="12.75">
      <c r="G872" s="6"/>
      <c r="I872" s="5"/>
      <c r="J872" s="9"/>
      <c r="K872" s="5"/>
      <c r="L872" s="9"/>
      <c r="M872" s="58"/>
      <c r="N872" s="60"/>
      <c r="O872" s="56"/>
      <c r="P872" s="56"/>
      <c r="Q872" s="56"/>
    </row>
    <row r="873" spans="7:17" s="3" customFormat="1" ht="12.75">
      <c r="G873" s="6"/>
      <c r="I873" s="5"/>
      <c r="J873" s="9"/>
      <c r="K873" s="5"/>
      <c r="L873" s="9"/>
      <c r="M873" s="58"/>
      <c r="N873" s="60"/>
      <c r="O873" s="56"/>
      <c r="P873" s="56"/>
      <c r="Q873" s="56"/>
    </row>
    <row r="874" spans="7:17" s="3" customFormat="1" ht="12.75">
      <c r="G874" s="6"/>
      <c r="I874" s="5"/>
      <c r="J874" s="9"/>
      <c r="K874" s="5"/>
      <c r="L874" s="9"/>
      <c r="M874" s="58"/>
      <c r="N874" s="60"/>
      <c r="O874" s="56"/>
      <c r="P874" s="56"/>
      <c r="Q874" s="56"/>
    </row>
    <row r="875" spans="7:17" s="3" customFormat="1" ht="12.75">
      <c r="G875" s="6"/>
      <c r="I875" s="5"/>
      <c r="J875" s="9"/>
      <c r="K875" s="5"/>
      <c r="L875" s="9"/>
      <c r="M875" s="58"/>
      <c r="N875" s="60"/>
      <c r="O875" s="56"/>
      <c r="P875" s="56"/>
      <c r="Q875" s="56"/>
    </row>
    <row r="876" spans="7:17" s="3" customFormat="1" ht="12.75">
      <c r="G876" s="6"/>
      <c r="I876" s="5"/>
      <c r="J876" s="9"/>
      <c r="K876" s="5"/>
      <c r="L876" s="9"/>
      <c r="M876" s="58"/>
      <c r="N876" s="60"/>
      <c r="O876" s="56"/>
      <c r="P876" s="56"/>
      <c r="Q876" s="56"/>
    </row>
    <row r="877" spans="7:17" s="3" customFormat="1" ht="12.75">
      <c r="G877" s="6"/>
      <c r="I877" s="5"/>
      <c r="J877" s="9"/>
      <c r="K877" s="5"/>
      <c r="L877" s="9"/>
      <c r="M877" s="58"/>
      <c r="N877" s="60"/>
      <c r="O877" s="56"/>
      <c r="P877" s="56"/>
      <c r="Q877" s="56"/>
    </row>
    <row r="878" spans="7:17">
      <c r="G878" s="7"/>
    </row>
    <row r="879" spans="7:17">
      <c r="G879" s="7"/>
    </row>
    <row r="880" spans="7:1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row r="1212" spans="7:7">
      <c r="G1212" s="7"/>
    </row>
    <row r="1213" spans="7:7">
      <c r="G1213" s="7"/>
    </row>
    <row r="1214" spans="7:7">
      <c r="G1214" s="7"/>
    </row>
    <row r="1215" spans="7:7">
      <c r="G1215" s="7"/>
    </row>
    <row r="1216" spans="7:7">
      <c r="G1216" s="7"/>
    </row>
    <row r="1217" spans="7:7">
      <c r="G1217" s="7"/>
    </row>
    <row r="1218" spans="7:7">
      <c r="G1218" s="7"/>
    </row>
    <row r="1219" spans="7:7">
      <c r="G1219" s="7"/>
    </row>
    <row r="1220" spans="7:7">
      <c r="G1220" s="7"/>
    </row>
    <row r="1221" spans="7:7">
      <c r="G1221" s="7"/>
    </row>
    <row r="1222" spans="7:7">
      <c r="G1222" s="7"/>
    </row>
    <row r="1223" spans="7:7">
      <c r="G1223" s="7"/>
    </row>
    <row r="1224" spans="7:7">
      <c r="G1224" s="7"/>
    </row>
    <row r="1225" spans="7:7">
      <c r="G1225" s="7"/>
    </row>
    <row r="1226" spans="7:7">
      <c r="G1226" s="7"/>
    </row>
    <row r="1227" spans="7:7">
      <c r="G1227" s="7"/>
    </row>
    <row r="1228" spans="7:7">
      <c r="G1228" s="7"/>
    </row>
    <row r="1229" spans="7:7">
      <c r="G1229" s="7"/>
    </row>
    <row r="1230" spans="7:7">
      <c r="G1230" s="7"/>
    </row>
    <row r="1231" spans="7:7">
      <c r="G1231" s="7"/>
    </row>
    <row r="1232" spans="7:7">
      <c r="G1232" s="7"/>
    </row>
    <row r="1233" spans="7:7">
      <c r="G1233" s="7"/>
    </row>
    <row r="1234" spans="7:7">
      <c r="G1234" s="7"/>
    </row>
    <row r="1235" spans="7:7">
      <c r="G1235" s="7"/>
    </row>
    <row r="1236" spans="7:7">
      <c r="G1236" s="7"/>
    </row>
    <row r="1237" spans="7:7">
      <c r="G1237" s="7"/>
    </row>
    <row r="1238" spans="7:7">
      <c r="G1238" s="7"/>
    </row>
    <row r="1239" spans="7:7">
      <c r="G1239" s="7"/>
    </row>
    <row r="1240" spans="7:7">
      <c r="G1240" s="7"/>
    </row>
    <row r="1241" spans="7:7">
      <c r="G1241" s="7"/>
    </row>
    <row r="1242" spans="7:7">
      <c r="G1242" s="7"/>
    </row>
    <row r="1243" spans="7:7">
      <c r="G1243" s="7"/>
    </row>
    <row r="1244" spans="7:7">
      <c r="G1244" s="7"/>
    </row>
    <row r="1245" spans="7:7">
      <c r="G1245" s="7"/>
    </row>
    <row r="1246" spans="7:7">
      <c r="G1246" s="7"/>
    </row>
    <row r="1247" spans="7:7">
      <c r="G1247" s="7"/>
    </row>
    <row r="1248" spans="7:7">
      <c r="G1248" s="7"/>
    </row>
    <row r="1249" spans="7:7">
      <c r="G1249" s="7"/>
    </row>
    <row r="1250" spans="7:7">
      <c r="G1250" s="7"/>
    </row>
    <row r="1251" spans="7:7">
      <c r="G1251" s="7"/>
    </row>
    <row r="1252" spans="7:7">
      <c r="G1252" s="7"/>
    </row>
    <row r="1253" spans="7:7">
      <c r="G1253" s="7"/>
    </row>
    <row r="1254" spans="7:7">
      <c r="G1254" s="7"/>
    </row>
    <row r="1255" spans="7:7">
      <c r="G1255" s="7"/>
    </row>
    <row r="1256" spans="7:7">
      <c r="G1256" s="7"/>
    </row>
    <row r="1257" spans="7:7">
      <c r="G1257" s="7"/>
    </row>
    <row r="1258" spans="7:7">
      <c r="G1258" s="7"/>
    </row>
    <row r="1259" spans="7:7">
      <c r="G1259" s="7"/>
    </row>
    <row r="1260" spans="7:7">
      <c r="G1260" s="7"/>
    </row>
    <row r="1261" spans="7:7">
      <c r="G1261" s="7"/>
    </row>
    <row r="1262" spans="7:7">
      <c r="G1262" s="7"/>
    </row>
    <row r="1263" spans="7:7">
      <c r="G1263" s="7"/>
    </row>
    <row r="1264" spans="7:7">
      <c r="G1264" s="7"/>
    </row>
    <row r="1265" spans="7:7">
      <c r="G1265" s="7"/>
    </row>
    <row r="1266" spans="7:7">
      <c r="G1266" s="7"/>
    </row>
    <row r="1267" spans="7:7">
      <c r="G1267" s="7"/>
    </row>
    <row r="1268" spans="7:7">
      <c r="G1268" s="7"/>
    </row>
    <row r="1269" spans="7:7">
      <c r="G1269" s="7"/>
    </row>
    <row r="1270" spans="7:7">
      <c r="G1270" s="7"/>
    </row>
    <row r="1271" spans="7:7">
      <c r="G1271" s="7"/>
    </row>
    <row r="1272" spans="7:7">
      <c r="G1272" s="7"/>
    </row>
    <row r="1273" spans="7:7">
      <c r="G1273" s="7"/>
    </row>
    <row r="1274" spans="7:7">
      <c r="G1274" s="7"/>
    </row>
    <row r="1275" spans="7:7">
      <c r="G1275" s="7"/>
    </row>
    <row r="1276" spans="7:7">
      <c r="G1276" s="7"/>
    </row>
    <row r="1277" spans="7:7">
      <c r="G1277" s="7"/>
    </row>
    <row r="1278" spans="7:7">
      <c r="G1278" s="7"/>
    </row>
    <row r="1279" spans="7:7">
      <c r="G1279" s="7"/>
    </row>
    <row r="1280" spans="7:7">
      <c r="G1280" s="7"/>
    </row>
    <row r="1281" spans="7:7">
      <c r="G1281" s="7"/>
    </row>
    <row r="1282" spans="7:7">
      <c r="G1282" s="7"/>
    </row>
    <row r="1283" spans="7:7">
      <c r="G1283" s="7"/>
    </row>
    <row r="1284" spans="7:7">
      <c r="G1284" s="7"/>
    </row>
    <row r="1285" spans="7:7">
      <c r="G1285" s="7"/>
    </row>
    <row r="1286" spans="7:7">
      <c r="G1286" s="7"/>
    </row>
    <row r="1287" spans="7:7">
      <c r="G1287" s="7"/>
    </row>
    <row r="1288" spans="7:7">
      <c r="G1288" s="7"/>
    </row>
    <row r="1289" spans="7:7">
      <c r="G1289" s="7"/>
    </row>
    <row r="1290" spans="7:7">
      <c r="G1290" s="7"/>
    </row>
    <row r="1291" spans="7:7">
      <c r="G1291" s="7"/>
    </row>
    <row r="1292" spans="7:7">
      <c r="G1292" s="7"/>
    </row>
    <row r="1293" spans="7:7">
      <c r="G1293" s="7"/>
    </row>
    <row r="1294" spans="7:7">
      <c r="G1294" s="7"/>
    </row>
    <row r="1295" spans="7:7">
      <c r="G1295" s="7"/>
    </row>
    <row r="1296" spans="7:7">
      <c r="G1296" s="7"/>
    </row>
    <row r="1297" spans="7:7">
      <c r="G1297" s="7"/>
    </row>
    <row r="1298" spans="7:7">
      <c r="G1298" s="7"/>
    </row>
    <row r="1299" spans="7:7">
      <c r="G1299" s="7"/>
    </row>
    <row r="1300" spans="7:7">
      <c r="G1300" s="7"/>
    </row>
    <row r="1301" spans="7:7">
      <c r="G1301" s="7"/>
    </row>
    <row r="1302" spans="7:7">
      <c r="G1302" s="7"/>
    </row>
    <row r="1303" spans="7:7">
      <c r="G1303" s="7"/>
    </row>
    <row r="1304" spans="7:7">
      <c r="G1304" s="7"/>
    </row>
    <row r="1305" spans="7:7">
      <c r="G1305" s="7"/>
    </row>
    <row r="1306" spans="7:7">
      <c r="G1306" s="7"/>
    </row>
    <row r="1307" spans="7:7">
      <c r="G1307" s="7"/>
    </row>
    <row r="1308" spans="7:7">
      <c r="G1308" s="7"/>
    </row>
    <row r="1309" spans="7:7">
      <c r="G1309" s="7"/>
    </row>
    <row r="1310" spans="7:7">
      <c r="G1310" s="7"/>
    </row>
    <row r="1311" spans="7:7">
      <c r="G1311" s="7"/>
    </row>
    <row r="1312" spans="7:7">
      <c r="G1312" s="7"/>
    </row>
    <row r="1313" spans="7:7">
      <c r="G1313" s="7"/>
    </row>
    <row r="1314" spans="7:7">
      <c r="G1314" s="7"/>
    </row>
    <row r="1315" spans="7:7">
      <c r="G1315" s="7"/>
    </row>
    <row r="1316" spans="7:7">
      <c r="G1316" s="7"/>
    </row>
    <row r="1317" spans="7:7">
      <c r="G1317" s="7"/>
    </row>
    <row r="1318" spans="7:7">
      <c r="G1318" s="7"/>
    </row>
    <row r="1319" spans="7:7">
      <c r="G1319" s="7"/>
    </row>
    <row r="1320" spans="7:7">
      <c r="G1320" s="7"/>
    </row>
    <row r="1321" spans="7:7">
      <c r="G1321" s="7"/>
    </row>
    <row r="1322" spans="7:7">
      <c r="G1322" s="7"/>
    </row>
    <row r="1323" spans="7:7">
      <c r="G1323" s="7"/>
    </row>
    <row r="1324" spans="7:7">
      <c r="G1324" s="7"/>
    </row>
    <row r="1325" spans="7:7">
      <c r="G1325" s="7"/>
    </row>
    <row r="1326" spans="7:7">
      <c r="G1326" s="7"/>
    </row>
    <row r="1327" spans="7:7">
      <c r="G1327" s="7"/>
    </row>
    <row r="1328" spans="7:7">
      <c r="G1328" s="7"/>
    </row>
    <row r="1329" spans="7:7">
      <c r="G1329" s="7"/>
    </row>
    <row r="1330" spans="7:7">
      <c r="G1330" s="7"/>
    </row>
    <row r="1331" spans="7:7">
      <c r="G1331" s="7"/>
    </row>
    <row r="1332" spans="7:7">
      <c r="G1332" s="7"/>
    </row>
    <row r="1333" spans="7:7">
      <c r="G1333" s="7"/>
    </row>
    <row r="1334" spans="7:7">
      <c r="G1334" s="7"/>
    </row>
    <row r="1335" spans="7:7">
      <c r="G1335" s="7"/>
    </row>
    <row r="1336" spans="7:7">
      <c r="G1336" s="7"/>
    </row>
    <row r="1337" spans="7:7">
      <c r="G1337" s="7"/>
    </row>
    <row r="1338" spans="7:7">
      <c r="G1338" s="7"/>
    </row>
    <row r="1339" spans="7:7">
      <c r="G1339" s="7"/>
    </row>
    <row r="1340" spans="7:7">
      <c r="G1340" s="7"/>
    </row>
    <row r="1341" spans="7:7">
      <c r="G1341" s="7"/>
    </row>
    <row r="1342" spans="7:7">
      <c r="G1342" s="7"/>
    </row>
    <row r="1343" spans="7:7">
      <c r="G1343" s="7"/>
    </row>
    <row r="1344" spans="7:7">
      <c r="G1344" s="7"/>
    </row>
    <row r="1345" spans="7:7">
      <c r="G1345" s="7"/>
    </row>
    <row r="1346" spans="7:7">
      <c r="G1346" s="7"/>
    </row>
    <row r="1347" spans="7:7">
      <c r="G1347" s="7"/>
    </row>
    <row r="1348" spans="7:7">
      <c r="G1348" s="7"/>
    </row>
    <row r="1349" spans="7:7">
      <c r="G1349" s="7"/>
    </row>
    <row r="1350" spans="7:7">
      <c r="G1350" s="7"/>
    </row>
    <row r="1351" spans="7:7">
      <c r="G1351" s="7"/>
    </row>
    <row r="1352" spans="7:7">
      <c r="G1352" s="7"/>
    </row>
    <row r="1353" spans="7:7">
      <c r="G1353" s="7"/>
    </row>
    <row r="1354" spans="7:7">
      <c r="G1354" s="7"/>
    </row>
    <row r="1355" spans="7:7">
      <c r="G1355" s="7"/>
    </row>
    <row r="1356" spans="7:7">
      <c r="G1356" s="7"/>
    </row>
    <row r="1357" spans="7:7">
      <c r="G1357" s="7"/>
    </row>
    <row r="1358" spans="7:7">
      <c r="G1358" s="7"/>
    </row>
    <row r="1359" spans="7:7">
      <c r="G1359" s="7"/>
    </row>
    <row r="1360" spans="7:7">
      <c r="G1360" s="7"/>
    </row>
    <row r="1361" spans="7:7">
      <c r="G1361" s="7"/>
    </row>
  </sheetData>
  <mergeCells count="6">
    <mergeCell ref="R100:R104"/>
    <mergeCell ref="R129:R133"/>
    <mergeCell ref="M4:Q4"/>
    <mergeCell ref="R16:R20"/>
    <mergeCell ref="R42:R46"/>
    <mergeCell ref="R71:R75"/>
  </mergeCells>
  <phoneticPr fontId="2" type="noConversion"/>
  <hyperlinks>
    <hyperlink ref="R16" r:id="rId1" location="resultstable"/>
    <hyperlink ref="R42" r:id="rId2" location="resultstable"/>
    <hyperlink ref="R71" r:id="rId3" location="resultstable"/>
    <hyperlink ref="R100" r:id="rId4" location="resultstable"/>
    <hyperlink ref="R129" r:id="rId5" location="resultstable"/>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3" tint="0.59999389629810485"/>
  </sheetPr>
  <dimension ref="B1:AP1208"/>
  <sheetViews>
    <sheetView zoomScaleNormal="100" workbookViewId="0">
      <pane ySplit="6" topLeftCell="A7" activePane="bottomLeft" state="frozen"/>
      <selection activeCell="J39" sqref="J39"/>
      <selection pane="bottomLeft" activeCell="J39" sqref="J39"/>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C103_WD2</v>
      </c>
      <c r="C2" s="97" t="s">
        <v>280</v>
      </c>
      <c r="L2" s="71"/>
      <c r="M2" s="73" t="s">
        <v>256</v>
      </c>
      <c r="N2" s="72" t="s">
        <v>254</v>
      </c>
      <c r="O2" s="73" t="s">
        <v>253</v>
      </c>
      <c r="P2" s="73" t="s">
        <v>255</v>
      </c>
      <c r="Q2" s="74" t="s">
        <v>252</v>
      </c>
    </row>
    <row r="3" spans="2:42" ht="24.95" customHeight="1">
      <c r="L3" s="76" t="s">
        <v>123</v>
      </c>
      <c r="M3" s="70">
        <f>P3+Q3</f>
        <v>2.9400000000000004</v>
      </c>
      <c r="N3" s="169">
        <f>P3/(P3+Q3)</f>
        <v>0.99</v>
      </c>
      <c r="O3" s="70">
        <f>SUM(O7:O20)</f>
        <v>1.5600000000000005</v>
      </c>
      <c r="P3" s="70">
        <f>SUM(P7:P20)</f>
        <v>2.9106000000000005</v>
      </c>
      <c r="Q3" s="77">
        <f>SUM(Q7:Q20)</f>
        <v>2.9400000000000023E-2</v>
      </c>
    </row>
    <row r="4" spans="2:42" ht="24.95" customHeight="1" thickBot="1">
      <c r="L4" s="75" t="s">
        <v>124</v>
      </c>
      <c r="M4" s="554">
        <f>(O3+P3)/(M3+O3)</f>
        <v>0.99346666666666672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C103_WD2</v>
      </c>
      <c r="C7" s="192" t="str">
        <f>C2</f>
        <v>Watchdog2(Ch.1)</v>
      </c>
      <c r="D7" s="34" t="s">
        <v>29</v>
      </c>
      <c r="E7" s="35" t="s">
        <v>281</v>
      </c>
      <c r="F7" s="36" t="s">
        <v>290</v>
      </c>
      <c r="G7" s="170" t="s">
        <v>232</v>
      </c>
      <c r="H7" s="38">
        <v>0.2</v>
      </c>
      <c r="I7" s="39" t="s">
        <v>16</v>
      </c>
      <c r="J7" s="40" t="s">
        <v>304</v>
      </c>
      <c r="K7" s="39" t="s">
        <v>17</v>
      </c>
      <c r="L7" s="69" t="s">
        <v>303</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236"/>
      <c r="C8" s="241"/>
      <c r="D8" s="20"/>
      <c r="E8" s="21"/>
      <c r="F8" s="31"/>
      <c r="G8" s="163" t="s">
        <v>233</v>
      </c>
      <c r="H8" s="15">
        <v>0.2</v>
      </c>
      <c r="I8" s="16" t="s">
        <v>16</v>
      </c>
      <c r="J8" s="12" t="s">
        <v>304</v>
      </c>
      <c r="K8" s="16" t="s">
        <v>17</v>
      </c>
      <c r="L8" s="65" t="s">
        <v>303</v>
      </c>
      <c r="M8" s="85">
        <f>M7</f>
        <v>2.1</v>
      </c>
      <c r="N8" s="15">
        <f>IF(K8="Detected", 0.99,0)</f>
        <v>0.99</v>
      </c>
      <c r="O8" s="78">
        <f t="shared" ref="O8:O20" si="0">IF(I8="Safe", M8*H8,0)</f>
        <v>0</v>
      </c>
      <c r="P8" s="78">
        <f t="shared" ref="P8:P20" si="1">IF(I8="Dangerous",M8*H8*N8,0)</f>
        <v>0.41580000000000006</v>
      </c>
      <c r="Q8" s="153">
        <f t="shared" ref="Q8:Q20" si="2">IF(P8=0,0,M8*H8*(1-N8))</f>
        <v>4.2000000000000041E-3</v>
      </c>
      <c r="R8" s="558"/>
    </row>
    <row r="9" spans="2:42" s="3" customFormat="1" ht="27.95" customHeight="1">
      <c r="B9" s="236"/>
      <c r="C9" s="241"/>
      <c r="D9" s="20"/>
      <c r="E9" s="21"/>
      <c r="F9" s="31"/>
      <c r="G9" s="163" t="s">
        <v>230</v>
      </c>
      <c r="H9" s="15">
        <v>0.2</v>
      </c>
      <c r="I9" s="16" t="s">
        <v>25</v>
      </c>
      <c r="J9" s="12" t="s">
        <v>304</v>
      </c>
      <c r="K9" s="16" t="s">
        <v>28</v>
      </c>
      <c r="L9" s="65" t="s">
        <v>303</v>
      </c>
      <c r="M9" s="85">
        <f>M8</f>
        <v>2.1</v>
      </c>
      <c r="N9" s="15">
        <f>IF(K9="Detected", 0.99,0)</f>
        <v>0.99</v>
      </c>
      <c r="O9" s="78">
        <f>IF(I9="Safe", M9*H9,0)</f>
        <v>0</v>
      </c>
      <c r="P9" s="78">
        <f>IF(I9="Dangerous",M9*H9*N9,0)</f>
        <v>0.41580000000000006</v>
      </c>
      <c r="Q9" s="153">
        <f>IF(P9=0,0,M9*H9*(1-N9))</f>
        <v>4.2000000000000041E-3</v>
      </c>
      <c r="R9" s="558"/>
    </row>
    <row r="10" spans="2:42" s="3" customFormat="1" ht="27.95" customHeight="1">
      <c r="B10" s="236"/>
      <c r="C10" s="241"/>
      <c r="D10" s="20"/>
      <c r="E10" s="21"/>
      <c r="F10" s="31"/>
      <c r="G10" s="163" t="s">
        <v>231</v>
      </c>
      <c r="H10" s="15">
        <v>0.2</v>
      </c>
      <c r="I10" s="16" t="s">
        <v>25</v>
      </c>
      <c r="J10" s="12" t="s">
        <v>304</v>
      </c>
      <c r="K10" s="16" t="s">
        <v>17</v>
      </c>
      <c r="L10" s="65" t="s">
        <v>303</v>
      </c>
      <c r="M10" s="85">
        <f>M9</f>
        <v>2.1</v>
      </c>
      <c r="N10" s="15">
        <f>IF(K10="Detected", 0.99,0)</f>
        <v>0.99</v>
      </c>
      <c r="O10" s="78">
        <f>IF(I10="Safe", M10*H10,0)</f>
        <v>0</v>
      </c>
      <c r="P10" s="78">
        <f>IF(I10="Dangerous",M10*H10*N10,0)</f>
        <v>0.41580000000000006</v>
      </c>
      <c r="Q10" s="153">
        <f>IF(P10=0,0,M10*H10*(1-N10))</f>
        <v>4.2000000000000041E-3</v>
      </c>
      <c r="R10" s="558"/>
    </row>
    <row r="11" spans="2:42" s="3" customFormat="1" ht="39.950000000000003" customHeight="1">
      <c r="B11" s="236"/>
      <c r="C11" s="241"/>
      <c r="D11" s="22"/>
      <c r="E11" s="23"/>
      <c r="F11" s="24"/>
      <c r="G11" s="168" t="s">
        <v>234</v>
      </c>
      <c r="H11" s="15">
        <v>0.2</v>
      </c>
      <c r="I11" s="16" t="s">
        <v>25</v>
      </c>
      <c r="J11" s="12" t="s">
        <v>304</v>
      </c>
      <c r="K11" s="16" t="s">
        <v>17</v>
      </c>
      <c r="L11" s="65" t="s">
        <v>303</v>
      </c>
      <c r="M11" s="85">
        <f>M10</f>
        <v>2.1</v>
      </c>
      <c r="N11" s="15">
        <f>IF(K11="Detected", 0.99,0)</f>
        <v>0.99</v>
      </c>
      <c r="O11" s="78">
        <f>IF(I11="Safe", M11*H11,0)</f>
        <v>0</v>
      </c>
      <c r="P11" s="78">
        <f>IF(I11="Dangerous",M11*H11*N11,0)</f>
        <v>0.41580000000000006</v>
      </c>
      <c r="Q11" s="153">
        <f>IF(P11=0,0,M11*H11*(1-N11))</f>
        <v>4.2000000000000041E-3</v>
      </c>
      <c r="R11" s="559"/>
    </row>
    <row r="12" spans="2:42" s="3" customFormat="1" ht="27.95" customHeight="1">
      <c r="B12" s="236"/>
      <c r="C12" s="241"/>
      <c r="D12" s="17" t="s">
        <v>282</v>
      </c>
      <c r="E12" s="18" t="s">
        <v>22</v>
      </c>
      <c r="F12" s="19" t="s">
        <v>198</v>
      </c>
      <c r="G12" s="14" t="s">
        <v>12</v>
      </c>
      <c r="H12" s="15">
        <v>0.4</v>
      </c>
      <c r="I12" s="16" t="s">
        <v>15</v>
      </c>
      <c r="J12" s="12" t="s">
        <v>210</v>
      </c>
      <c r="K12" s="16" t="s">
        <v>18</v>
      </c>
      <c r="L12" s="65" t="s">
        <v>21</v>
      </c>
      <c r="M12" s="85">
        <v>2</v>
      </c>
      <c r="N12" s="15">
        <f t="shared" ref="N12:N20" si="3">IF(K12="Detected", 0.99,0)</f>
        <v>0</v>
      </c>
      <c r="O12" s="78">
        <f t="shared" si="0"/>
        <v>0.8</v>
      </c>
      <c r="P12" s="78">
        <f t="shared" si="1"/>
        <v>0</v>
      </c>
      <c r="Q12" s="153">
        <f t="shared" si="2"/>
        <v>0</v>
      </c>
      <c r="R12" s="113"/>
    </row>
    <row r="13" spans="2:42" s="3" customFormat="1" ht="39.950000000000003" customHeight="1">
      <c r="B13" s="236"/>
      <c r="C13" s="241"/>
      <c r="D13" s="20"/>
      <c r="E13" s="21"/>
      <c r="F13" s="31"/>
      <c r="G13" s="14" t="s">
        <v>13</v>
      </c>
      <c r="H13" s="15">
        <v>0.4</v>
      </c>
      <c r="I13" s="16" t="s">
        <v>25</v>
      </c>
      <c r="J13" s="13" t="s">
        <v>236</v>
      </c>
      <c r="K13" s="16" t="s">
        <v>20</v>
      </c>
      <c r="L13" s="66" t="s">
        <v>211</v>
      </c>
      <c r="M13" s="85">
        <f t="shared" ref="M13:M20" si="4">M12</f>
        <v>2</v>
      </c>
      <c r="N13" s="15">
        <f t="shared" si="3"/>
        <v>0.99</v>
      </c>
      <c r="O13" s="78">
        <f t="shared" si="0"/>
        <v>0</v>
      </c>
      <c r="P13" s="78">
        <f t="shared" si="1"/>
        <v>0.79200000000000004</v>
      </c>
      <c r="Q13" s="153">
        <f t="shared" si="2"/>
        <v>8.0000000000000071E-3</v>
      </c>
      <c r="R13" s="113"/>
    </row>
    <row r="14" spans="2:42" s="3" customFormat="1" ht="27.95" customHeight="1">
      <c r="B14" s="236"/>
      <c r="C14" s="241"/>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113"/>
    </row>
    <row r="15" spans="2:42" s="3" customFormat="1" ht="27.95" customHeight="1">
      <c r="B15" s="236"/>
      <c r="C15" s="241"/>
      <c r="D15" s="17" t="s">
        <v>283</v>
      </c>
      <c r="E15" s="18" t="s">
        <v>6</v>
      </c>
      <c r="F15" s="19" t="s">
        <v>200</v>
      </c>
      <c r="G15" s="14" t="s">
        <v>12</v>
      </c>
      <c r="H15" s="15">
        <v>0.8</v>
      </c>
      <c r="I15" s="16" t="s">
        <v>19</v>
      </c>
      <c r="J15" s="12" t="s">
        <v>210</v>
      </c>
      <c r="K15" s="16" t="s">
        <v>18</v>
      </c>
      <c r="L15" s="65" t="s">
        <v>109</v>
      </c>
      <c r="M15" s="85">
        <v>0.2</v>
      </c>
      <c r="N15" s="15">
        <f t="shared" si="3"/>
        <v>0</v>
      </c>
      <c r="O15" s="78">
        <f t="shared" si="0"/>
        <v>0.16000000000000003</v>
      </c>
      <c r="P15" s="78">
        <f t="shared" si="1"/>
        <v>0</v>
      </c>
      <c r="Q15" s="153">
        <f t="shared" si="2"/>
        <v>0</v>
      </c>
      <c r="R15" s="113"/>
    </row>
    <row r="16" spans="2:42" s="3" customFormat="1" ht="27.95" customHeight="1">
      <c r="B16" s="236"/>
      <c r="C16" s="241"/>
      <c r="D16" s="20"/>
      <c r="E16" s="21"/>
      <c r="F16" s="31"/>
      <c r="G16" s="14" t="s">
        <v>13</v>
      </c>
      <c r="H16" s="15">
        <v>0.1</v>
      </c>
      <c r="I16" s="16" t="s">
        <v>25</v>
      </c>
      <c r="J16" s="12" t="s">
        <v>293</v>
      </c>
      <c r="K16" s="16" t="s">
        <v>28</v>
      </c>
      <c r="L16" s="65" t="s">
        <v>237</v>
      </c>
      <c r="M16" s="85">
        <f t="shared" si="4"/>
        <v>0.2</v>
      </c>
      <c r="N16" s="15">
        <f t="shared" si="3"/>
        <v>0.99</v>
      </c>
      <c r="O16" s="78">
        <f t="shared" si="0"/>
        <v>0</v>
      </c>
      <c r="P16" s="78">
        <f t="shared" si="1"/>
        <v>1.9800000000000005E-2</v>
      </c>
      <c r="Q16" s="153">
        <f t="shared" si="2"/>
        <v>2.0000000000000023E-4</v>
      </c>
      <c r="R16" s="113"/>
    </row>
    <row r="17" spans="2:18" s="3" customFormat="1" ht="27.95" customHeight="1">
      <c r="B17" s="236"/>
      <c r="C17" s="241"/>
      <c r="D17" s="22"/>
      <c r="E17" s="23"/>
      <c r="F17" s="24"/>
      <c r="G17" s="14" t="s">
        <v>14</v>
      </c>
      <c r="H17" s="15">
        <v>0.1</v>
      </c>
      <c r="I17" s="16" t="s">
        <v>15</v>
      </c>
      <c r="J17" s="12" t="s">
        <v>210</v>
      </c>
      <c r="K17" s="16" t="s">
        <v>18</v>
      </c>
      <c r="L17" s="65" t="s">
        <v>21</v>
      </c>
      <c r="M17" s="85">
        <f t="shared" si="4"/>
        <v>0.2</v>
      </c>
      <c r="N17" s="15">
        <f t="shared" si="3"/>
        <v>0</v>
      </c>
      <c r="O17" s="78">
        <f t="shared" si="0"/>
        <v>2.0000000000000004E-2</v>
      </c>
      <c r="P17" s="78">
        <f t="shared" si="1"/>
        <v>0</v>
      </c>
      <c r="Q17" s="153">
        <f t="shared" si="2"/>
        <v>0</v>
      </c>
      <c r="R17" s="113"/>
    </row>
    <row r="18" spans="2:18" s="3" customFormat="1" ht="27.95" customHeight="1">
      <c r="B18" s="236"/>
      <c r="C18" s="241"/>
      <c r="D18" s="17" t="s">
        <v>284</v>
      </c>
      <c r="E18" s="18" t="s">
        <v>24</v>
      </c>
      <c r="F18" s="19" t="s">
        <v>200</v>
      </c>
      <c r="G18" s="14" t="s">
        <v>12</v>
      </c>
      <c r="H18" s="15">
        <v>0.8</v>
      </c>
      <c r="I18" s="16" t="s">
        <v>19</v>
      </c>
      <c r="J18" s="12" t="s">
        <v>210</v>
      </c>
      <c r="K18" s="16" t="s">
        <v>18</v>
      </c>
      <c r="L18" s="65" t="s">
        <v>109</v>
      </c>
      <c r="M18" s="85">
        <v>0.2</v>
      </c>
      <c r="N18" s="15">
        <f t="shared" si="3"/>
        <v>0</v>
      </c>
      <c r="O18" s="78">
        <f t="shared" si="0"/>
        <v>0.16000000000000003</v>
      </c>
      <c r="P18" s="78">
        <f t="shared" si="1"/>
        <v>0</v>
      </c>
      <c r="Q18" s="153">
        <f t="shared" si="2"/>
        <v>0</v>
      </c>
      <c r="R18" s="113"/>
    </row>
    <row r="19" spans="2:18" s="3" customFormat="1" ht="27.95" customHeight="1">
      <c r="B19" s="236"/>
      <c r="C19" s="241"/>
      <c r="D19" s="20"/>
      <c r="E19" s="21"/>
      <c r="F19" s="31"/>
      <c r="G19" s="14" t="s">
        <v>13</v>
      </c>
      <c r="H19" s="15">
        <v>0.1</v>
      </c>
      <c r="I19" s="16" t="s">
        <v>25</v>
      </c>
      <c r="J19" s="12" t="s">
        <v>295</v>
      </c>
      <c r="K19" s="16" t="s">
        <v>28</v>
      </c>
      <c r="L19" s="65" t="s">
        <v>303</v>
      </c>
      <c r="M19" s="85">
        <f t="shared" si="4"/>
        <v>0.2</v>
      </c>
      <c r="N19" s="15">
        <f t="shared" si="3"/>
        <v>0.99</v>
      </c>
      <c r="O19" s="78">
        <f t="shared" si="0"/>
        <v>0</v>
      </c>
      <c r="P19" s="78">
        <f t="shared" si="1"/>
        <v>1.9800000000000005E-2</v>
      </c>
      <c r="Q19" s="153">
        <f t="shared" si="2"/>
        <v>2.0000000000000023E-4</v>
      </c>
      <c r="R19" s="113"/>
    </row>
    <row r="20" spans="2:18" s="3" customFormat="1" ht="27.95" customHeight="1" thickBot="1">
      <c r="B20" s="237"/>
      <c r="C20" s="242"/>
      <c r="D20" s="46"/>
      <c r="E20" s="43"/>
      <c r="F20" s="48"/>
      <c r="G20" s="49" t="s">
        <v>14</v>
      </c>
      <c r="H20" s="50">
        <v>0.1</v>
      </c>
      <c r="I20" s="51" t="s">
        <v>19</v>
      </c>
      <c r="J20" s="52" t="s">
        <v>210</v>
      </c>
      <c r="K20" s="51" t="s">
        <v>18</v>
      </c>
      <c r="L20" s="67" t="s">
        <v>21</v>
      </c>
      <c r="M20" s="86">
        <f t="shared" si="4"/>
        <v>0.2</v>
      </c>
      <c r="N20" s="50">
        <f t="shared" si="3"/>
        <v>0</v>
      </c>
      <c r="O20" s="82">
        <f t="shared" si="0"/>
        <v>2.0000000000000004E-2</v>
      </c>
      <c r="P20" s="82">
        <f t="shared" si="1"/>
        <v>0</v>
      </c>
      <c r="Q20" s="154">
        <f t="shared" si="2"/>
        <v>0</v>
      </c>
      <c r="R20" s="156"/>
    </row>
    <row r="21" spans="2:18" s="3" customFormat="1" ht="12.75">
      <c r="G21" s="6"/>
      <c r="H21" s="8"/>
      <c r="I21" s="5"/>
      <c r="J21" s="9"/>
      <c r="K21" s="5"/>
      <c r="L21" s="9"/>
      <c r="M21" s="58"/>
      <c r="N21" s="60"/>
      <c r="O21" s="56"/>
      <c r="P21" s="56"/>
      <c r="Q21" s="56"/>
    </row>
    <row r="22" spans="2:18" s="3" customFormat="1" ht="12.75">
      <c r="G22" s="6"/>
      <c r="H22" s="8"/>
      <c r="I22" s="5"/>
      <c r="J22" s="9"/>
      <c r="K22" s="5"/>
      <c r="L22" s="9"/>
      <c r="M22" s="58"/>
      <c r="N22" s="60"/>
      <c r="O22" s="56"/>
      <c r="P22" s="56"/>
      <c r="Q22" s="56"/>
    </row>
    <row r="23" spans="2:18" s="3" customFormat="1" ht="12.75">
      <c r="G23" s="6"/>
      <c r="H23" s="8"/>
      <c r="I23" s="5"/>
      <c r="J23" s="9"/>
      <c r="K23" s="5"/>
      <c r="L23" s="9"/>
      <c r="M23" s="58"/>
      <c r="N23" s="60"/>
      <c r="O23" s="56"/>
      <c r="P23" s="56"/>
      <c r="Q23" s="56"/>
    </row>
    <row r="24" spans="2:18" s="3" customFormat="1" ht="12.75">
      <c r="G24" s="6"/>
      <c r="H24" s="8"/>
      <c r="I24" s="5"/>
      <c r="J24" s="9"/>
      <c r="K24" s="5"/>
      <c r="L24" s="9"/>
      <c r="M24" s="58"/>
      <c r="N24" s="60"/>
      <c r="O24" s="56"/>
      <c r="P24" s="56"/>
      <c r="Q24" s="56"/>
    </row>
    <row r="25" spans="2:18" s="3" customFormat="1" ht="12.75">
      <c r="G25" s="6"/>
      <c r="H25" s="8"/>
      <c r="I25" s="5"/>
      <c r="J25" s="9"/>
      <c r="K25" s="5"/>
      <c r="L25" s="9"/>
      <c r="M25" s="58"/>
      <c r="N25" s="60"/>
      <c r="O25" s="56"/>
      <c r="P25" s="56"/>
      <c r="Q25" s="56"/>
    </row>
    <row r="26" spans="2:18" s="3" customFormat="1" ht="12.75">
      <c r="G26" s="6"/>
      <c r="H26" s="8"/>
      <c r="I26" s="5"/>
      <c r="J26" s="9"/>
      <c r="K26" s="5"/>
      <c r="L26" s="9"/>
      <c r="M26" s="58"/>
      <c r="N26" s="60"/>
      <c r="O26" s="56"/>
      <c r="P26" s="56"/>
      <c r="Q26" s="56"/>
    </row>
    <row r="27" spans="2:18" s="3" customFormat="1" ht="12.75">
      <c r="G27" s="6"/>
      <c r="H27" s="8"/>
      <c r="I27" s="5"/>
      <c r="J27" s="9"/>
      <c r="K27" s="5"/>
      <c r="L27" s="9"/>
      <c r="M27" s="58"/>
      <c r="N27" s="60"/>
      <c r="O27" s="56"/>
      <c r="P27" s="56"/>
      <c r="Q27" s="56"/>
    </row>
    <row r="28" spans="2:18" s="3" customFormat="1" ht="12.75">
      <c r="G28" s="6"/>
      <c r="H28" s="8"/>
      <c r="I28" s="5"/>
      <c r="J28" s="9"/>
      <c r="K28" s="5"/>
      <c r="L28" s="9"/>
      <c r="M28" s="58"/>
      <c r="N28" s="60"/>
      <c r="O28" s="56"/>
      <c r="P28" s="56"/>
      <c r="Q28" s="56"/>
    </row>
    <row r="29" spans="2:18" s="3" customFormat="1" ht="12.75">
      <c r="G29" s="6"/>
      <c r="H29" s="8"/>
      <c r="I29" s="5"/>
      <c r="J29" s="9"/>
      <c r="K29" s="5"/>
      <c r="L29" s="9"/>
      <c r="M29" s="58"/>
      <c r="N29" s="60"/>
      <c r="O29" s="56"/>
      <c r="P29" s="56"/>
      <c r="Q29" s="56"/>
    </row>
    <row r="30" spans="2:18" s="3" customFormat="1" ht="12.75">
      <c r="G30" s="6"/>
      <c r="H30" s="8"/>
      <c r="I30" s="5"/>
      <c r="J30" s="9"/>
      <c r="K30" s="5"/>
      <c r="L30" s="9"/>
      <c r="M30" s="58"/>
      <c r="N30" s="60"/>
      <c r="O30" s="56"/>
      <c r="P30" s="56"/>
      <c r="Q30" s="56"/>
    </row>
    <row r="31" spans="2:18" s="3" customFormat="1" ht="12.75">
      <c r="G31" s="6"/>
      <c r="H31" s="8"/>
      <c r="I31" s="5"/>
      <c r="J31" s="9"/>
      <c r="K31" s="5"/>
      <c r="L31" s="9"/>
      <c r="M31" s="58"/>
      <c r="N31" s="60"/>
      <c r="O31" s="56"/>
      <c r="P31" s="56"/>
      <c r="Q31" s="56"/>
    </row>
    <row r="32" spans="2:18" s="3" customFormat="1" ht="12.75">
      <c r="G32" s="6"/>
      <c r="H32" s="8"/>
      <c r="I32" s="5"/>
      <c r="J32" s="9"/>
      <c r="K32" s="5"/>
      <c r="L32" s="9"/>
      <c r="M32" s="58"/>
      <c r="N32" s="60"/>
      <c r="O32" s="56"/>
      <c r="P32" s="56"/>
      <c r="Q32" s="56"/>
    </row>
    <row r="33" spans="7:17" s="3" customFormat="1" ht="12.75">
      <c r="G33" s="6"/>
      <c r="H33" s="8"/>
      <c r="I33" s="5"/>
      <c r="J33" s="9"/>
      <c r="K33" s="5"/>
      <c r="L33" s="9"/>
      <c r="M33" s="58"/>
      <c r="N33" s="60"/>
      <c r="O33" s="56"/>
      <c r="P33" s="56"/>
      <c r="Q33" s="56"/>
    </row>
    <row r="34" spans="7:17" s="3" customFormat="1" ht="12.75">
      <c r="G34" s="6"/>
      <c r="H34" s="8"/>
      <c r="I34" s="5"/>
      <c r="J34" s="9"/>
      <c r="K34" s="5"/>
      <c r="L34" s="9"/>
      <c r="M34" s="58"/>
      <c r="N34" s="60"/>
      <c r="O34" s="56"/>
      <c r="P34" s="56"/>
      <c r="Q34" s="56"/>
    </row>
    <row r="35" spans="7:17" s="3" customFormat="1" ht="12.75">
      <c r="G35" s="6"/>
      <c r="H35" s="8"/>
      <c r="I35" s="5"/>
      <c r="J35" s="9"/>
      <c r="K35" s="5"/>
      <c r="L35" s="9"/>
      <c r="M35" s="58"/>
      <c r="N35" s="60"/>
      <c r="O35" s="56"/>
      <c r="P35" s="56"/>
      <c r="Q35" s="56"/>
    </row>
    <row r="36" spans="7:17" s="3" customFormat="1" ht="12.75">
      <c r="G36" s="6"/>
      <c r="H36" s="8"/>
      <c r="I36" s="5"/>
      <c r="J36" s="9"/>
      <c r="K36" s="5"/>
      <c r="L36" s="9"/>
      <c r="M36" s="58"/>
      <c r="N36" s="60"/>
      <c r="O36" s="56"/>
      <c r="P36" s="56"/>
      <c r="Q36" s="56"/>
    </row>
    <row r="37" spans="7:17" s="3" customFormat="1" ht="12.75">
      <c r="G37" s="6"/>
      <c r="H37" s="8"/>
      <c r="I37" s="5"/>
      <c r="J37" s="9"/>
      <c r="K37" s="5"/>
      <c r="L37" s="9"/>
      <c r="M37" s="58"/>
      <c r="N37" s="60"/>
      <c r="O37" s="56"/>
      <c r="P37" s="56"/>
      <c r="Q37" s="56"/>
    </row>
    <row r="38" spans="7:17" s="3" customFormat="1" ht="12.75">
      <c r="G38" s="6"/>
      <c r="H38" s="8"/>
      <c r="I38" s="5"/>
      <c r="J38" s="9"/>
      <c r="K38" s="5"/>
      <c r="L38" s="9"/>
      <c r="M38" s="58"/>
      <c r="N38" s="60"/>
      <c r="O38" s="56"/>
      <c r="P38" s="56"/>
      <c r="Q38" s="56"/>
    </row>
    <row r="39" spans="7:17" s="3" customFormat="1" ht="12.75">
      <c r="G39" s="6"/>
      <c r="H39" s="8"/>
      <c r="I39" s="5"/>
      <c r="J39" s="9"/>
      <c r="K39" s="5"/>
      <c r="L39" s="9"/>
      <c r="M39" s="58"/>
      <c r="N39" s="60"/>
      <c r="O39" s="56"/>
      <c r="P39" s="56"/>
      <c r="Q39" s="56"/>
    </row>
    <row r="40" spans="7:17" s="3" customFormat="1" ht="12.75">
      <c r="G40" s="6"/>
      <c r="H40" s="8"/>
      <c r="I40" s="5"/>
      <c r="J40" s="9"/>
      <c r="K40" s="5"/>
      <c r="L40" s="9"/>
      <c r="M40" s="58"/>
      <c r="N40" s="60"/>
      <c r="O40" s="56"/>
      <c r="P40" s="56"/>
      <c r="Q40" s="56"/>
    </row>
    <row r="41" spans="7:17" s="3" customFormat="1" ht="12.75">
      <c r="G41" s="6"/>
      <c r="H41" s="8"/>
      <c r="I41" s="5"/>
      <c r="J41" s="9"/>
      <c r="K41" s="5"/>
      <c r="L41" s="9"/>
      <c r="M41" s="58"/>
      <c r="N41" s="60"/>
      <c r="O41" s="56"/>
      <c r="P41" s="56"/>
      <c r="Q41" s="56"/>
    </row>
    <row r="42" spans="7:17" s="3" customFormat="1" ht="12.75">
      <c r="G42" s="6"/>
      <c r="H42" s="8"/>
      <c r="I42" s="5"/>
      <c r="J42" s="9"/>
      <c r="K42" s="5"/>
      <c r="L42" s="9"/>
      <c r="M42" s="58"/>
      <c r="N42" s="60"/>
      <c r="O42" s="56"/>
      <c r="P42" s="56"/>
      <c r="Q42" s="56"/>
    </row>
    <row r="43" spans="7:17" s="3" customFormat="1" ht="12.75">
      <c r="G43" s="6"/>
      <c r="H43" s="8"/>
      <c r="I43" s="5"/>
      <c r="J43" s="9"/>
      <c r="K43" s="5"/>
      <c r="L43" s="9"/>
      <c r="M43" s="58"/>
      <c r="N43" s="60"/>
      <c r="O43" s="56"/>
      <c r="P43" s="56"/>
      <c r="Q43" s="56"/>
    </row>
    <row r="44" spans="7:17" s="3" customFormat="1" ht="12.75">
      <c r="G44" s="6"/>
      <c r="H44" s="8"/>
      <c r="I44" s="5"/>
      <c r="J44" s="9"/>
      <c r="K44" s="5"/>
      <c r="L44" s="9"/>
      <c r="M44" s="58"/>
      <c r="N44" s="60"/>
      <c r="O44" s="56"/>
      <c r="P44" s="56"/>
      <c r="Q44" s="56"/>
    </row>
    <row r="45" spans="7:17" s="3" customFormat="1" ht="12.75">
      <c r="G45" s="6"/>
      <c r="H45" s="8"/>
      <c r="I45" s="5"/>
      <c r="J45" s="9"/>
      <c r="K45" s="5"/>
      <c r="L45" s="9"/>
      <c r="M45" s="58"/>
      <c r="N45" s="60"/>
      <c r="O45" s="56"/>
      <c r="P45" s="56"/>
      <c r="Q45" s="56"/>
    </row>
    <row r="46" spans="7:17" s="3" customFormat="1" ht="12.75">
      <c r="G46" s="6"/>
      <c r="H46" s="8"/>
      <c r="I46" s="5"/>
      <c r="J46" s="9"/>
      <c r="K46" s="5"/>
      <c r="L46" s="9"/>
      <c r="M46" s="58"/>
      <c r="N46" s="60"/>
      <c r="O46" s="56"/>
      <c r="P46" s="56"/>
      <c r="Q46" s="56"/>
    </row>
    <row r="47" spans="7:17" s="3" customFormat="1" ht="12.75">
      <c r="G47" s="6"/>
      <c r="H47" s="8"/>
      <c r="I47" s="5"/>
      <c r="J47" s="9"/>
      <c r="K47" s="5"/>
      <c r="L47" s="9"/>
      <c r="M47" s="58"/>
      <c r="N47" s="60"/>
      <c r="O47" s="56"/>
      <c r="P47" s="56"/>
      <c r="Q47" s="56"/>
    </row>
    <row r="48" spans="7:17"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I649" s="5"/>
      <c r="J649" s="9"/>
      <c r="K649" s="5"/>
      <c r="L649" s="9"/>
      <c r="M649" s="58"/>
      <c r="N649" s="60"/>
      <c r="O649" s="56"/>
      <c r="P649" s="56"/>
      <c r="Q649" s="56"/>
    </row>
    <row r="650" spans="7:17" s="3" customFormat="1" ht="12.75">
      <c r="G650" s="6"/>
      <c r="I650" s="5"/>
      <c r="J650" s="9"/>
      <c r="K650" s="5"/>
      <c r="L650" s="9"/>
      <c r="M650" s="58"/>
      <c r="N650" s="60"/>
      <c r="O650" s="56"/>
      <c r="P650" s="56"/>
      <c r="Q650" s="56"/>
    </row>
    <row r="651" spans="7:17" s="3" customFormat="1" ht="12.75">
      <c r="G651" s="6"/>
      <c r="I651" s="5"/>
      <c r="J651" s="9"/>
      <c r="K651" s="5"/>
      <c r="L651" s="9"/>
      <c r="M651" s="58"/>
      <c r="N651" s="60"/>
      <c r="O651" s="56"/>
      <c r="P651" s="56"/>
      <c r="Q651" s="56"/>
    </row>
    <row r="652" spans="7:17" s="3" customFormat="1" ht="12.75">
      <c r="G652" s="6"/>
      <c r="I652" s="5"/>
      <c r="J652" s="9"/>
      <c r="K652" s="5"/>
      <c r="L652" s="9"/>
      <c r="M652" s="58"/>
      <c r="N652" s="60"/>
      <c r="O652" s="56"/>
      <c r="P652" s="56"/>
      <c r="Q652" s="56"/>
    </row>
    <row r="653" spans="7:17" s="3" customFormat="1" ht="12.75">
      <c r="G653" s="6"/>
      <c r="I653" s="5"/>
      <c r="J653" s="9"/>
      <c r="K653" s="5"/>
      <c r="L653" s="9"/>
      <c r="M653" s="58"/>
      <c r="N653" s="60"/>
      <c r="O653" s="56"/>
      <c r="P653" s="56"/>
      <c r="Q653" s="56"/>
    </row>
    <row r="654" spans="7:17" s="3" customFormat="1" ht="12.75">
      <c r="G654" s="6"/>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c r="G725" s="7"/>
    </row>
    <row r="726" spans="7:17">
      <c r="G726" s="7"/>
    </row>
    <row r="727" spans="7:17">
      <c r="G727" s="7"/>
    </row>
    <row r="728" spans="7:17">
      <c r="G728" s="7"/>
    </row>
    <row r="729" spans="7:17">
      <c r="G729" s="7"/>
    </row>
    <row r="730" spans="7:17">
      <c r="G730" s="7"/>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sheetData>
  <mergeCells count="2">
    <mergeCell ref="M4:Q4"/>
    <mergeCell ref="R7:R11"/>
  </mergeCells>
  <phoneticPr fontId="2" type="noConversion"/>
  <hyperlinks>
    <hyperlink ref="R7" r:id="rId1" location="resultstable"/>
  </hyperlinks>
  <pageMargins left="0.7" right="0.7" top="0.75" bottom="0.75" header="0.3" footer="0.3"/>
  <pageSetup paperSize="9" orientation="portrait"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59999389629810485"/>
  </sheetPr>
  <dimension ref="B1:AP1211"/>
  <sheetViews>
    <sheetView zoomScale="80" zoomScaleNormal="80" workbookViewId="0">
      <pane ySplit="6" topLeftCell="A7" activePane="bottomLeft" state="frozen"/>
      <selection activeCell="J39" sqref="J39"/>
      <selection pane="bottomLeft" activeCell="J39" sqref="J39"/>
    </sheetView>
  </sheetViews>
  <sheetFormatPr defaultRowHeight="14.25"/>
  <cols>
    <col min="1" max="1" width="3.625" style="1" customWidth="1"/>
    <col min="2" max="2" width="9" style="1" customWidth="1"/>
    <col min="3" max="3" width="15.75" style="1" customWidth="1"/>
    <col min="4" max="4" width="9" style="1"/>
    <col min="5" max="5" width="15.625" style="1" customWidth="1"/>
    <col min="6" max="6" width="27.5" style="1" bestFit="1" customWidth="1"/>
    <col min="7" max="7" width="21.125" style="1" bestFit="1" customWidth="1"/>
    <col min="8" max="8" width="5.625" style="1" customWidth="1"/>
    <col min="9" max="9" width="10.625" style="4" customWidth="1"/>
    <col min="10" max="10" width="38.625" style="10" customWidth="1"/>
    <col min="11" max="11" width="10.625" style="4" customWidth="1"/>
    <col min="12" max="12" width="38.625" style="10" customWidth="1"/>
    <col min="13" max="13" width="10.625" style="57" customWidth="1"/>
    <col min="14" max="14" width="10.625" style="59" customWidth="1"/>
    <col min="15" max="17" width="10.625" style="55" customWidth="1"/>
    <col min="18" max="18" width="25.625" style="1" customWidth="1"/>
    <col min="19" max="16384" width="9" style="1"/>
  </cols>
  <sheetData>
    <row r="1" spans="2:42" ht="15" thickBot="1"/>
    <row r="2" spans="2:42" ht="24.95" customHeight="1">
      <c r="B2" s="97" t="str">
        <f ca="1">MID(CELL("filename",A4),FIND("]", CELL("filename",A4))+1,100)</f>
        <v>C203_WD2</v>
      </c>
      <c r="C2" s="97" t="s">
        <v>305</v>
      </c>
      <c r="L2" s="71"/>
      <c r="M2" s="73" t="s">
        <v>256</v>
      </c>
      <c r="N2" s="72" t="s">
        <v>254</v>
      </c>
      <c r="O2" s="73" t="s">
        <v>253</v>
      </c>
      <c r="P2" s="73" t="s">
        <v>255</v>
      </c>
      <c r="Q2" s="74" t="s">
        <v>252</v>
      </c>
    </row>
    <row r="3" spans="2:42" ht="24.95" customHeight="1">
      <c r="L3" s="76" t="s">
        <v>123</v>
      </c>
      <c r="M3" s="70">
        <f>P3+Q3</f>
        <v>2.9400000000000004</v>
      </c>
      <c r="N3" s="169">
        <f>P3/(P3+Q3)</f>
        <v>0.99</v>
      </c>
      <c r="O3" s="70">
        <f>SUM(O7:O20)</f>
        <v>1.5600000000000005</v>
      </c>
      <c r="P3" s="70">
        <f>SUM(P7:P20)</f>
        <v>2.9106000000000005</v>
      </c>
      <c r="Q3" s="77">
        <f>SUM(Q7:Q20)</f>
        <v>2.9400000000000023E-2</v>
      </c>
    </row>
    <row r="4" spans="2:42" ht="24.95" customHeight="1" thickBot="1">
      <c r="L4" s="75" t="s">
        <v>124</v>
      </c>
      <c r="M4" s="554">
        <f>(O3+P3)/(M3+O3)</f>
        <v>0.99346666666666672</v>
      </c>
      <c r="N4" s="555"/>
      <c r="O4" s="555"/>
      <c r="P4" s="555"/>
      <c r="Q4" s="556"/>
    </row>
    <row r="5" spans="2:42" ht="15" thickBot="1"/>
    <row r="6" spans="2:42" s="2" customFormat="1" ht="35.1" customHeight="1" thickBot="1">
      <c r="B6" s="148" t="s">
        <v>0</v>
      </c>
      <c r="C6" s="149" t="s">
        <v>1</v>
      </c>
      <c r="D6" s="147" t="s">
        <v>3</v>
      </c>
      <c r="E6" s="147" t="s">
        <v>2</v>
      </c>
      <c r="F6" s="147" t="s">
        <v>4</v>
      </c>
      <c r="G6" s="147" t="s">
        <v>5</v>
      </c>
      <c r="H6" s="147" t="s">
        <v>7</v>
      </c>
      <c r="I6" s="147" t="s">
        <v>8</v>
      </c>
      <c r="J6" s="150" t="s">
        <v>10</v>
      </c>
      <c r="K6" s="147" t="s">
        <v>9</v>
      </c>
      <c r="L6" s="150" t="s">
        <v>11</v>
      </c>
      <c r="M6" s="61" t="s">
        <v>118</v>
      </c>
      <c r="N6" s="62" t="s">
        <v>119</v>
      </c>
      <c r="O6" s="63" t="s">
        <v>122</v>
      </c>
      <c r="P6" s="63" t="s">
        <v>121</v>
      </c>
      <c r="Q6" s="151" t="s">
        <v>120</v>
      </c>
      <c r="R6" s="155" t="s">
        <v>145</v>
      </c>
      <c r="S6" s="3"/>
      <c r="T6" s="3"/>
      <c r="U6" s="3"/>
      <c r="V6" s="3"/>
      <c r="W6" s="3"/>
      <c r="X6" s="3"/>
      <c r="Y6" s="3"/>
      <c r="Z6" s="3"/>
      <c r="AA6" s="3"/>
      <c r="AB6" s="3"/>
      <c r="AC6" s="3"/>
      <c r="AD6" s="3"/>
      <c r="AE6" s="3"/>
      <c r="AF6" s="3"/>
      <c r="AG6" s="3"/>
      <c r="AH6" s="3"/>
      <c r="AI6" s="3"/>
      <c r="AJ6" s="3"/>
      <c r="AK6" s="3"/>
      <c r="AL6" s="3"/>
      <c r="AM6" s="3"/>
      <c r="AN6" s="3"/>
      <c r="AO6" s="3"/>
      <c r="AP6" s="3"/>
    </row>
    <row r="7" spans="2:42" s="3" customFormat="1" ht="27.95" customHeight="1">
      <c r="B7" s="281" t="str">
        <f ca="1">B2</f>
        <v>C203_WD2</v>
      </c>
      <c r="C7" s="192" t="str">
        <f>C2</f>
        <v>Watchdog2(Ch.2)</v>
      </c>
      <c r="D7" s="34" t="s">
        <v>50</v>
      </c>
      <c r="E7" s="35" t="s">
        <v>281</v>
      </c>
      <c r="F7" s="36" t="s">
        <v>290</v>
      </c>
      <c r="G7" s="170" t="s">
        <v>232</v>
      </c>
      <c r="H7" s="38">
        <v>0.2</v>
      </c>
      <c r="I7" s="39" t="s">
        <v>16</v>
      </c>
      <c r="J7" s="40" t="s">
        <v>304</v>
      </c>
      <c r="K7" s="39" t="s">
        <v>17</v>
      </c>
      <c r="L7" s="69" t="s">
        <v>303</v>
      </c>
      <c r="M7" s="84">
        <v>2.1</v>
      </c>
      <c r="N7" s="38">
        <f>IF(K7="Detected", 0.99,0)</f>
        <v>0.99</v>
      </c>
      <c r="O7" s="79">
        <f>IF(I7="Safe", M7*H7,0)</f>
        <v>0</v>
      </c>
      <c r="P7" s="79">
        <f>IF(I7="Dangerous",M7*H7*N7,0)</f>
        <v>0.41580000000000006</v>
      </c>
      <c r="Q7" s="157">
        <f>IF(P7=0,0,M7*H7*(1-N7))</f>
        <v>4.2000000000000041E-3</v>
      </c>
      <c r="R7" s="560" t="s">
        <v>291</v>
      </c>
    </row>
    <row r="8" spans="2:42" s="3" customFormat="1" ht="27.95" customHeight="1">
      <c r="B8" s="236"/>
      <c r="C8" s="241"/>
      <c r="D8" s="20"/>
      <c r="E8" s="21"/>
      <c r="F8" s="31"/>
      <c r="G8" s="163" t="s">
        <v>233</v>
      </c>
      <c r="H8" s="15">
        <v>0.2</v>
      </c>
      <c r="I8" s="16" t="s">
        <v>16</v>
      </c>
      <c r="J8" s="12" t="s">
        <v>304</v>
      </c>
      <c r="K8" s="16" t="s">
        <v>17</v>
      </c>
      <c r="L8" s="65" t="s">
        <v>303</v>
      </c>
      <c r="M8" s="85">
        <f>M7</f>
        <v>2.1</v>
      </c>
      <c r="N8" s="15">
        <f>IF(K8="Detected", 0.99,0)</f>
        <v>0.99</v>
      </c>
      <c r="O8" s="78">
        <f t="shared" ref="O8:O20" si="0">IF(I8="Safe", M8*H8,0)</f>
        <v>0</v>
      </c>
      <c r="P8" s="78">
        <f t="shared" ref="P8:P20" si="1">IF(I8="Dangerous",M8*H8*N8,0)</f>
        <v>0.41580000000000006</v>
      </c>
      <c r="Q8" s="153">
        <f t="shared" ref="Q8:Q20" si="2">IF(P8=0,0,M8*H8*(1-N8))</f>
        <v>4.2000000000000041E-3</v>
      </c>
      <c r="R8" s="558"/>
    </row>
    <row r="9" spans="2:42" s="3" customFormat="1" ht="27.95" customHeight="1">
      <c r="B9" s="236"/>
      <c r="C9" s="241"/>
      <c r="D9" s="20"/>
      <c r="E9" s="21"/>
      <c r="F9" s="31"/>
      <c r="G9" s="163" t="s">
        <v>230</v>
      </c>
      <c r="H9" s="15">
        <v>0.2</v>
      </c>
      <c r="I9" s="16" t="s">
        <v>25</v>
      </c>
      <c r="J9" s="12" t="s">
        <v>304</v>
      </c>
      <c r="K9" s="16" t="s">
        <v>28</v>
      </c>
      <c r="L9" s="65" t="s">
        <v>303</v>
      </c>
      <c r="M9" s="85">
        <f>M8</f>
        <v>2.1</v>
      </c>
      <c r="N9" s="15">
        <f>IF(K9="Detected", 0.99,0)</f>
        <v>0.99</v>
      </c>
      <c r="O9" s="78">
        <f t="shared" si="0"/>
        <v>0</v>
      </c>
      <c r="P9" s="78">
        <f t="shared" si="1"/>
        <v>0.41580000000000006</v>
      </c>
      <c r="Q9" s="153">
        <f t="shared" si="2"/>
        <v>4.2000000000000041E-3</v>
      </c>
      <c r="R9" s="558"/>
    </row>
    <row r="10" spans="2:42" s="3" customFormat="1" ht="27.95" customHeight="1">
      <c r="B10" s="236"/>
      <c r="C10" s="241"/>
      <c r="D10" s="20"/>
      <c r="E10" s="21"/>
      <c r="F10" s="31"/>
      <c r="G10" s="163" t="s">
        <v>231</v>
      </c>
      <c r="H10" s="15">
        <v>0.2</v>
      </c>
      <c r="I10" s="16" t="s">
        <v>25</v>
      </c>
      <c r="J10" s="12" t="s">
        <v>304</v>
      </c>
      <c r="K10" s="16" t="s">
        <v>17</v>
      </c>
      <c r="L10" s="65" t="s">
        <v>303</v>
      </c>
      <c r="M10" s="85">
        <f>M9</f>
        <v>2.1</v>
      </c>
      <c r="N10" s="15">
        <f t="shared" ref="N10:N20" si="3">IF(K10="Detected", 0.99,0)</f>
        <v>0.99</v>
      </c>
      <c r="O10" s="78">
        <f t="shared" si="0"/>
        <v>0</v>
      </c>
      <c r="P10" s="78">
        <f t="shared" si="1"/>
        <v>0.41580000000000006</v>
      </c>
      <c r="Q10" s="153">
        <f t="shared" si="2"/>
        <v>4.2000000000000041E-3</v>
      </c>
      <c r="R10" s="558"/>
    </row>
    <row r="11" spans="2:42" s="3" customFormat="1" ht="39.950000000000003" customHeight="1">
      <c r="B11" s="236"/>
      <c r="C11" s="241"/>
      <c r="D11" s="22"/>
      <c r="E11" s="23"/>
      <c r="F11" s="24"/>
      <c r="G11" s="168" t="s">
        <v>234</v>
      </c>
      <c r="H11" s="15">
        <v>0.2</v>
      </c>
      <c r="I11" s="16" t="s">
        <v>25</v>
      </c>
      <c r="J11" s="12" t="s">
        <v>304</v>
      </c>
      <c r="K11" s="16" t="s">
        <v>17</v>
      </c>
      <c r="L11" s="65" t="s">
        <v>303</v>
      </c>
      <c r="M11" s="85">
        <f>M10</f>
        <v>2.1</v>
      </c>
      <c r="N11" s="15">
        <f t="shared" si="3"/>
        <v>0.99</v>
      </c>
      <c r="O11" s="78">
        <f t="shared" si="0"/>
        <v>0</v>
      </c>
      <c r="P11" s="78">
        <f t="shared" si="1"/>
        <v>0.41580000000000006</v>
      </c>
      <c r="Q11" s="153">
        <f t="shared" si="2"/>
        <v>4.2000000000000041E-3</v>
      </c>
      <c r="R11" s="559"/>
    </row>
    <row r="12" spans="2:42" s="3" customFormat="1" ht="27.95" customHeight="1">
      <c r="B12" s="236"/>
      <c r="C12" s="241"/>
      <c r="D12" s="17" t="s">
        <v>306</v>
      </c>
      <c r="E12" s="18" t="s">
        <v>22</v>
      </c>
      <c r="F12" s="19" t="s">
        <v>198</v>
      </c>
      <c r="G12" s="14" t="s">
        <v>12</v>
      </c>
      <c r="H12" s="15">
        <v>0.4</v>
      </c>
      <c r="I12" s="16" t="s">
        <v>15</v>
      </c>
      <c r="J12" s="12" t="s">
        <v>210</v>
      </c>
      <c r="K12" s="16" t="s">
        <v>18</v>
      </c>
      <c r="L12" s="65" t="s">
        <v>21</v>
      </c>
      <c r="M12" s="85">
        <v>2</v>
      </c>
      <c r="N12" s="15">
        <f t="shared" si="3"/>
        <v>0</v>
      </c>
      <c r="O12" s="78">
        <f t="shared" si="0"/>
        <v>0.8</v>
      </c>
      <c r="P12" s="78">
        <f t="shared" si="1"/>
        <v>0</v>
      </c>
      <c r="Q12" s="153">
        <f t="shared" si="2"/>
        <v>0</v>
      </c>
      <c r="R12" s="113"/>
    </row>
    <row r="13" spans="2:42" s="3" customFormat="1" ht="39.950000000000003" customHeight="1">
      <c r="B13" s="236"/>
      <c r="C13" s="241"/>
      <c r="D13" s="20"/>
      <c r="E13" s="21"/>
      <c r="F13" s="31"/>
      <c r="G13" s="14" t="s">
        <v>13</v>
      </c>
      <c r="H13" s="15">
        <v>0.4</v>
      </c>
      <c r="I13" s="16" t="s">
        <v>25</v>
      </c>
      <c r="J13" s="13" t="s">
        <v>236</v>
      </c>
      <c r="K13" s="16" t="s">
        <v>20</v>
      </c>
      <c r="L13" s="66" t="s">
        <v>211</v>
      </c>
      <c r="M13" s="85">
        <f t="shared" ref="M13:M20" si="4">M12</f>
        <v>2</v>
      </c>
      <c r="N13" s="15">
        <f t="shared" si="3"/>
        <v>0.99</v>
      </c>
      <c r="O13" s="78">
        <f t="shared" si="0"/>
        <v>0</v>
      </c>
      <c r="P13" s="78">
        <f t="shared" si="1"/>
        <v>0.79200000000000004</v>
      </c>
      <c r="Q13" s="153">
        <f t="shared" si="2"/>
        <v>8.0000000000000071E-3</v>
      </c>
      <c r="R13" s="113"/>
    </row>
    <row r="14" spans="2:42" s="3" customFormat="1" ht="27.95" customHeight="1">
      <c r="B14" s="236"/>
      <c r="C14" s="241"/>
      <c r="D14" s="22"/>
      <c r="E14" s="23"/>
      <c r="F14" s="24"/>
      <c r="G14" s="14" t="s">
        <v>14</v>
      </c>
      <c r="H14" s="15">
        <v>0.2</v>
      </c>
      <c r="I14" s="16" t="s">
        <v>15</v>
      </c>
      <c r="J14" s="12" t="s">
        <v>210</v>
      </c>
      <c r="K14" s="16" t="s">
        <v>18</v>
      </c>
      <c r="L14" s="65" t="s">
        <v>21</v>
      </c>
      <c r="M14" s="85">
        <f t="shared" si="4"/>
        <v>2</v>
      </c>
      <c r="N14" s="15">
        <f t="shared" si="3"/>
        <v>0</v>
      </c>
      <c r="O14" s="78">
        <f t="shared" si="0"/>
        <v>0.4</v>
      </c>
      <c r="P14" s="78">
        <f t="shared" si="1"/>
        <v>0</v>
      </c>
      <c r="Q14" s="153">
        <f t="shared" si="2"/>
        <v>0</v>
      </c>
      <c r="R14" s="113"/>
    </row>
    <row r="15" spans="2:42" s="3" customFormat="1" ht="27.95" customHeight="1">
      <c r="B15" s="236"/>
      <c r="C15" s="241"/>
      <c r="D15" s="17" t="s">
        <v>107</v>
      </c>
      <c r="E15" s="18" t="s">
        <v>6</v>
      </c>
      <c r="F15" s="19" t="s">
        <v>200</v>
      </c>
      <c r="G15" s="14" t="s">
        <v>12</v>
      </c>
      <c r="H15" s="15">
        <v>0.8</v>
      </c>
      <c r="I15" s="16" t="s">
        <v>19</v>
      </c>
      <c r="J15" s="12" t="s">
        <v>210</v>
      </c>
      <c r="K15" s="16" t="s">
        <v>18</v>
      </c>
      <c r="L15" s="65" t="s">
        <v>109</v>
      </c>
      <c r="M15" s="85">
        <v>0.2</v>
      </c>
      <c r="N15" s="15">
        <f t="shared" si="3"/>
        <v>0</v>
      </c>
      <c r="O15" s="78">
        <f t="shared" si="0"/>
        <v>0.16000000000000003</v>
      </c>
      <c r="P15" s="78">
        <f t="shared" si="1"/>
        <v>0</v>
      </c>
      <c r="Q15" s="153">
        <f t="shared" si="2"/>
        <v>0</v>
      </c>
      <c r="R15" s="113"/>
    </row>
    <row r="16" spans="2:42" s="3" customFormat="1" ht="27.95" customHeight="1">
      <c r="B16" s="236"/>
      <c r="C16" s="241"/>
      <c r="D16" s="20"/>
      <c r="E16" s="21"/>
      <c r="F16" s="31"/>
      <c r="G16" s="14" t="s">
        <v>13</v>
      </c>
      <c r="H16" s="15">
        <v>0.1</v>
      </c>
      <c r="I16" s="16" t="s">
        <v>25</v>
      </c>
      <c r="J16" s="12" t="s">
        <v>293</v>
      </c>
      <c r="K16" s="16" t="s">
        <v>28</v>
      </c>
      <c r="L16" s="65" t="s">
        <v>237</v>
      </c>
      <c r="M16" s="85">
        <f t="shared" si="4"/>
        <v>0.2</v>
      </c>
      <c r="N16" s="15">
        <f t="shared" si="3"/>
        <v>0.99</v>
      </c>
      <c r="O16" s="78">
        <f t="shared" si="0"/>
        <v>0</v>
      </c>
      <c r="P16" s="78">
        <f t="shared" si="1"/>
        <v>1.9800000000000005E-2</v>
      </c>
      <c r="Q16" s="153">
        <f t="shared" si="2"/>
        <v>2.0000000000000023E-4</v>
      </c>
      <c r="R16" s="113"/>
    </row>
    <row r="17" spans="2:18" s="3" customFormat="1" ht="27.95" customHeight="1">
      <c r="B17" s="236"/>
      <c r="C17" s="241"/>
      <c r="D17" s="22"/>
      <c r="E17" s="23"/>
      <c r="F17" s="24"/>
      <c r="G17" s="14" t="s">
        <v>14</v>
      </c>
      <c r="H17" s="15">
        <v>0.1</v>
      </c>
      <c r="I17" s="16" t="s">
        <v>15</v>
      </c>
      <c r="J17" s="12" t="s">
        <v>210</v>
      </c>
      <c r="K17" s="16" t="s">
        <v>18</v>
      </c>
      <c r="L17" s="65" t="s">
        <v>21</v>
      </c>
      <c r="M17" s="85">
        <f t="shared" si="4"/>
        <v>0.2</v>
      </c>
      <c r="N17" s="15">
        <f t="shared" si="3"/>
        <v>0</v>
      </c>
      <c r="O17" s="78">
        <f t="shared" si="0"/>
        <v>2.0000000000000004E-2</v>
      </c>
      <c r="P17" s="78">
        <f t="shared" si="1"/>
        <v>0</v>
      </c>
      <c r="Q17" s="153">
        <f t="shared" si="2"/>
        <v>0</v>
      </c>
      <c r="R17" s="113"/>
    </row>
    <row r="18" spans="2:18" s="3" customFormat="1" ht="27.95" customHeight="1">
      <c r="B18" s="236"/>
      <c r="C18" s="241"/>
      <c r="D18" s="17" t="s">
        <v>301</v>
      </c>
      <c r="E18" s="18" t="s">
        <v>24</v>
      </c>
      <c r="F18" s="19" t="s">
        <v>200</v>
      </c>
      <c r="G18" s="14" t="s">
        <v>12</v>
      </c>
      <c r="H18" s="15">
        <v>0.8</v>
      </c>
      <c r="I18" s="16" t="s">
        <v>19</v>
      </c>
      <c r="J18" s="12" t="s">
        <v>210</v>
      </c>
      <c r="K18" s="16" t="s">
        <v>18</v>
      </c>
      <c r="L18" s="65" t="s">
        <v>109</v>
      </c>
      <c r="M18" s="85">
        <v>0.2</v>
      </c>
      <c r="N18" s="15">
        <f t="shared" si="3"/>
        <v>0</v>
      </c>
      <c r="O18" s="78">
        <f t="shared" si="0"/>
        <v>0.16000000000000003</v>
      </c>
      <c r="P18" s="78">
        <f t="shared" si="1"/>
        <v>0</v>
      </c>
      <c r="Q18" s="153">
        <f t="shared" si="2"/>
        <v>0</v>
      </c>
      <c r="R18" s="113"/>
    </row>
    <row r="19" spans="2:18" s="3" customFormat="1" ht="27.95" customHeight="1">
      <c r="B19" s="236"/>
      <c r="C19" s="241"/>
      <c r="D19" s="20"/>
      <c r="E19" s="21"/>
      <c r="F19" s="31"/>
      <c r="G19" s="14" t="s">
        <v>13</v>
      </c>
      <c r="H19" s="15">
        <v>0.1</v>
      </c>
      <c r="I19" s="16" t="s">
        <v>25</v>
      </c>
      <c r="J19" s="12" t="s">
        <v>295</v>
      </c>
      <c r="K19" s="16" t="s">
        <v>28</v>
      </c>
      <c r="L19" s="65" t="s">
        <v>303</v>
      </c>
      <c r="M19" s="85">
        <f t="shared" si="4"/>
        <v>0.2</v>
      </c>
      <c r="N19" s="15">
        <f t="shared" si="3"/>
        <v>0.99</v>
      </c>
      <c r="O19" s="78">
        <f t="shared" si="0"/>
        <v>0</v>
      </c>
      <c r="P19" s="78">
        <f t="shared" si="1"/>
        <v>1.9800000000000005E-2</v>
      </c>
      <c r="Q19" s="153">
        <f t="shared" si="2"/>
        <v>2.0000000000000023E-4</v>
      </c>
      <c r="R19" s="113"/>
    </row>
    <row r="20" spans="2:18" s="3" customFormat="1" ht="27.95" customHeight="1" thickBot="1">
      <c r="B20" s="237"/>
      <c r="C20" s="242"/>
      <c r="D20" s="46"/>
      <c r="E20" s="43"/>
      <c r="F20" s="48"/>
      <c r="G20" s="49" t="s">
        <v>14</v>
      </c>
      <c r="H20" s="50">
        <v>0.1</v>
      </c>
      <c r="I20" s="51" t="s">
        <v>19</v>
      </c>
      <c r="J20" s="52" t="s">
        <v>210</v>
      </c>
      <c r="K20" s="51" t="s">
        <v>18</v>
      </c>
      <c r="L20" s="67" t="s">
        <v>21</v>
      </c>
      <c r="M20" s="86">
        <f t="shared" si="4"/>
        <v>0.2</v>
      </c>
      <c r="N20" s="50">
        <f t="shared" si="3"/>
        <v>0</v>
      </c>
      <c r="O20" s="82">
        <f t="shared" si="0"/>
        <v>2.0000000000000004E-2</v>
      </c>
      <c r="P20" s="82">
        <f t="shared" si="1"/>
        <v>0</v>
      </c>
      <c r="Q20" s="154">
        <f t="shared" si="2"/>
        <v>0</v>
      </c>
      <c r="R20" s="156"/>
    </row>
    <row r="21" spans="2:18" s="3" customFormat="1" ht="12.75">
      <c r="G21" s="6"/>
      <c r="H21" s="8"/>
      <c r="I21" s="5"/>
      <c r="J21" s="9"/>
      <c r="K21" s="5"/>
      <c r="L21" s="9"/>
      <c r="M21" s="58"/>
      <c r="N21" s="60"/>
      <c r="O21" s="56"/>
      <c r="P21" s="56"/>
      <c r="Q21" s="56"/>
    </row>
    <row r="22" spans="2:18" s="3" customFormat="1" ht="12.75">
      <c r="G22" s="6"/>
      <c r="H22" s="8"/>
      <c r="I22" s="5"/>
      <c r="J22" s="9"/>
      <c r="K22" s="5"/>
      <c r="L22" s="9"/>
      <c r="M22" s="58"/>
      <c r="N22" s="60"/>
      <c r="O22" s="56"/>
      <c r="P22" s="56"/>
      <c r="Q22" s="56"/>
    </row>
    <row r="23" spans="2:18" s="3" customFormat="1" ht="12.75">
      <c r="G23" s="6"/>
      <c r="H23" s="8"/>
      <c r="I23" s="5"/>
      <c r="J23" s="9"/>
      <c r="K23" s="5"/>
      <c r="L23" s="9"/>
      <c r="M23" s="58"/>
      <c r="N23" s="60"/>
      <c r="O23" s="56"/>
      <c r="P23" s="56"/>
      <c r="Q23" s="56"/>
    </row>
    <row r="24" spans="2:18" s="3" customFormat="1" ht="12.75">
      <c r="G24" s="6"/>
      <c r="H24" s="8"/>
      <c r="I24" s="5"/>
      <c r="J24" s="9"/>
      <c r="K24" s="5"/>
      <c r="L24" s="9"/>
      <c r="M24" s="58"/>
      <c r="N24" s="60"/>
      <c r="O24" s="56"/>
      <c r="P24" s="56"/>
      <c r="Q24" s="56"/>
    </row>
    <row r="25" spans="2:18" s="3" customFormat="1" ht="12.75">
      <c r="G25" s="6"/>
      <c r="H25" s="8"/>
      <c r="I25" s="5"/>
      <c r="J25" s="9"/>
      <c r="K25" s="5"/>
      <c r="L25" s="9"/>
      <c r="M25" s="58"/>
      <c r="N25" s="60"/>
      <c r="O25" s="56"/>
      <c r="P25" s="56"/>
      <c r="Q25" s="56"/>
    </row>
    <row r="26" spans="2:18" s="3" customFormat="1" ht="12.75">
      <c r="G26" s="6"/>
      <c r="H26" s="8"/>
      <c r="I26" s="5"/>
      <c r="J26" s="9"/>
      <c r="K26" s="5"/>
      <c r="L26" s="9"/>
      <c r="M26" s="58"/>
      <c r="N26" s="60"/>
      <c r="O26" s="56"/>
      <c r="P26" s="56"/>
      <c r="Q26" s="56"/>
    </row>
    <row r="27" spans="2:18" s="3" customFormat="1" ht="12.75">
      <c r="G27" s="6"/>
      <c r="H27" s="8"/>
      <c r="I27" s="5"/>
      <c r="J27" s="9"/>
      <c r="K27" s="5"/>
      <c r="L27" s="9"/>
      <c r="M27" s="58"/>
      <c r="N27" s="60"/>
      <c r="O27" s="56"/>
      <c r="P27" s="56"/>
      <c r="Q27" s="56"/>
    </row>
    <row r="28" spans="2:18" s="3" customFormat="1" ht="12.75">
      <c r="G28" s="6"/>
      <c r="H28" s="8"/>
      <c r="I28" s="5"/>
      <c r="J28" s="9"/>
      <c r="K28" s="5"/>
      <c r="L28" s="9"/>
      <c r="M28" s="58"/>
      <c r="N28" s="60"/>
      <c r="O28" s="56"/>
      <c r="P28" s="56"/>
      <c r="Q28" s="56"/>
    </row>
    <row r="29" spans="2:18" s="3" customFormat="1" ht="12.75">
      <c r="G29" s="6"/>
      <c r="H29" s="8"/>
      <c r="I29" s="5"/>
      <c r="J29" s="9"/>
      <c r="K29" s="5"/>
      <c r="L29" s="9"/>
      <c r="M29" s="58"/>
      <c r="N29" s="60"/>
      <c r="O29" s="56"/>
      <c r="P29" s="56"/>
      <c r="Q29" s="56"/>
    </row>
    <row r="30" spans="2:18" s="3" customFormat="1" ht="12.75">
      <c r="G30" s="6"/>
      <c r="H30" s="8"/>
      <c r="I30" s="5"/>
      <c r="J30" s="9"/>
      <c r="K30" s="5"/>
      <c r="L30" s="9"/>
      <c r="M30" s="58"/>
      <c r="N30" s="60"/>
      <c r="O30" s="56"/>
      <c r="P30" s="56"/>
      <c r="Q30" s="56"/>
    </row>
    <row r="31" spans="2:18" s="3" customFormat="1" ht="12.75">
      <c r="G31" s="6"/>
      <c r="H31" s="8"/>
      <c r="I31" s="5"/>
      <c r="J31" s="9"/>
      <c r="K31" s="5"/>
      <c r="L31" s="9"/>
      <c r="M31" s="58"/>
      <c r="N31" s="60"/>
      <c r="O31" s="56"/>
      <c r="P31" s="56"/>
      <c r="Q31" s="56"/>
    </row>
    <row r="32" spans="2:18" s="3" customFormat="1" ht="12.75">
      <c r="G32" s="6"/>
      <c r="H32" s="8"/>
      <c r="I32" s="5"/>
      <c r="J32" s="9"/>
      <c r="K32" s="5"/>
      <c r="L32" s="9"/>
      <c r="M32" s="58"/>
      <c r="N32" s="60"/>
      <c r="O32" s="56"/>
      <c r="P32" s="56"/>
      <c r="Q32" s="56"/>
    </row>
    <row r="33" spans="7:17" s="3" customFormat="1" ht="12.75">
      <c r="G33" s="6"/>
      <c r="H33" s="8"/>
      <c r="I33" s="5"/>
      <c r="J33" s="9"/>
      <c r="K33" s="5"/>
      <c r="L33" s="9"/>
      <c r="M33" s="58"/>
      <c r="N33" s="60"/>
      <c r="O33" s="56"/>
      <c r="P33" s="56"/>
      <c r="Q33" s="56"/>
    </row>
    <row r="34" spans="7:17" s="3" customFormat="1" ht="12.75">
      <c r="G34" s="6"/>
      <c r="H34" s="8"/>
      <c r="I34" s="5"/>
      <c r="J34" s="9"/>
      <c r="K34" s="5"/>
      <c r="L34" s="9"/>
      <c r="M34" s="58"/>
      <c r="N34" s="60"/>
      <c r="O34" s="56"/>
      <c r="P34" s="56"/>
      <c r="Q34" s="56"/>
    </row>
    <row r="35" spans="7:17" s="3" customFormat="1" ht="12.75">
      <c r="G35" s="6"/>
      <c r="H35" s="8"/>
      <c r="I35" s="5"/>
      <c r="J35" s="9"/>
      <c r="K35" s="5"/>
      <c r="L35" s="9"/>
      <c r="M35" s="58"/>
      <c r="N35" s="60"/>
      <c r="O35" s="56"/>
      <c r="P35" s="56"/>
      <c r="Q35" s="56"/>
    </row>
    <row r="36" spans="7:17" s="3" customFormat="1" ht="12.75">
      <c r="G36" s="6"/>
      <c r="H36" s="8"/>
      <c r="I36" s="5"/>
      <c r="J36" s="9"/>
      <c r="K36" s="5"/>
      <c r="L36" s="9"/>
      <c r="M36" s="58"/>
      <c r="N36" s="60"/>
      <c r="O36" s="56"/>
      <c r="P36" s="56"/>
      <c r="Q36" s="56"/>
    </row>
    <row r="37" spans="7:17" s="3" customFormat="1" ht="12.75">
      <c r="G37" s="6"/>
      <c r="H37" s="8"/>
      <c r="I37" s="5"/>
      <c r="J37" s="9"/>
      <c r="K37" s="5"/>
      <c r="L37" s="9"/>
      <c r="M37" s="58"/>
      <c r="N37" s="60"/>
      <c r="O37" s="56"/>
      <c r="P37" s="56"/>
      <c r="Q37" s="56"/>
    </row>
    <row r="38" spans="7:17" s="3" customFormat="1" ht="12.75">
      <c r="G38" s="6"/>
      <c r="H38" s="8"/>
      <c r="I38" s="5"/>
      <c r="J38" s="9"/>
      <c r="K38" s="5"/>
      <c r="L38" s="9"/>
      <c r="M38" s="58"/>
      <c r="N38" s="60"/>
      <c r="O38" s="56"/>
      <c r="P38" s="56"/>
      <c r="Q38" s="56"/>
    </row>
    <row r="39" spans="7:17" s="3" customFormat="1" ht="12.75">
      <c r="G39" s="6"/>
      <c r="H39" s="8"/>
      <c r="I39" s="5"/>
      <c r="J39" s="9"/>
      <c r="K39" s="5"/>
      <c r="L39" s="9"/>
      <c r="M39" s="58"/>
      <c r="N39" s="60"/>
      <c r="O39" s="56"/>
      <c r="P39" s="56"/>
      <c r="Q39" s="56"/>
    </row>
    <row r="40" spans="7:17" s="3" customFormat="1" ht="12.75">
      <c r="G40" s="6"/>
      <c r="H40" s="8"/>
      <c r="I40" s="5"/>
      <c r="J40" s="9"/>
      <c r="K40" s="5"/>
      <c r="L40" s="9"/>
      <c r="M40" s="58"/>
      <c r="N40" s="60"/>
      <c r="O40" s="56"/>
      <c r="P40" s="56"/>
      <c r="Q40" s="56"/>
    </row>
    <row r="41" spans="7:17" s="3" customFormat="1" ht="12.75">
      <c r="G41" s="6"/>
      <c r="H41" s="8"/>
      <c r="I41" s="5"/>
      <c r="J41" s="9"/>
      <c r="K41" s="5"/>
      <c r="L41" s="9"/>
      <c r="M41" s="58"/>
      <c r="N41" s="60"/>
      <c r="O41" s="56"/>
      <c r="P41" s="56"/>
      <c r="Q41" s="56"/>
    </row>
    <row r="42" spans="7:17" s="3" customFormat="1" ht="12.75">
      <c r="G42" s="6"/>
      <c r="H42" s="8"/>
      <c r="I42" s="5"/>
      <c r="J42" s="9"/>
      <c r="K42" s="5"/>
      <c r="L42" s="9"/>
      <c r="M42" s="58"/>
      <c r="N42" s="60"/>
      <c r="O42" s="56"/>
      <c r="P42" s="56"/>
      <c r="Q42" s="56"/>
    </row>
    <row r="43" spans="7:17" s="3" customFormat="1" ht="12.75">
      <c r="G43" s="6"/>
      <c r="H43" s="8"/>
      <c r="I43" s="5"/>
      <c r="J43" s="9"/>
      <c r="K43" s="5"/>
      <c r="L43" s="9"/>
      <c r="M43" s="58"/>
      <c r="N43" s="60"/>
      <c r="O43" s="56"/>
      <c r="P43" s="56"/>
      <c r="Q43" s="56"/>
    </row>
    <row r="44" spans="7:17" s="3" customFormat="1" ht="12.75">
      <c r="G44" s="6"/>
      <c r="H44" s="8"/>
      <c r="I44" s="5"/>
      <c r="J44" s="9"/>
      <c r="K44" s="5"/>
      <c r="L44" s="9"/>
      <c r="M44" s="58"/>
      <c r="N44" s="60"/>
      <c r="O44" s="56"/>
      <c r="P44" s="56"/>
      <c r="Q44" s="56"/>
    </row>
    <row r="45" spans="7:17" s="3" customFormat="1" ht="12.75">
      <c r="G45" s="6"/>
      <c r="H45" s="8"/>
      <c r="I45" s="5"/>
      <c r="J45" s="9"/>
      <c r="K45" s="5"/>
      <c r="L45" s="9"/>
      <c r="M45" s="58"/>
      <c r="N45" s="60"/>
      <c r="O45" s="56"/>
      <c r="P45" s="56"/>
      <c r="Q45" s="56"/>
    </row>
    <row r="46" spans="7:17" s="3" customFormat="1" ht="12.75">
      <c r="G46" s="6"/>
      <c r="H46" s="8"/>
      <c r="I46" s="5"/>
      <c r="J46" s="9"/>
      <c r="K46" s="5"/>
      <c r="L46" s="9"/>
      <c r="M46" s="58"/>
      <c r="N46" s="60"/>
      <c r="O46" s="56"/>
      <c r="P46" s="56"/>
      <c r="Q46" s="56"/>
    </row>
    <row r="47" spans="7:17" s="3" customFormat="1" ht="12.75">
      <c r="G47" s="6"/>
      <c r="H47" s="8"/>
      <c r="I47" s="5"/>
      <c r="J47" s="9"/>
      <c r="K47" s="5"/>
      <c r="L47" s="9"/>
      <c r="M47" s="58"/>
      <c r="N47" s="60"/>
      <c r="O47" s="56"/>
      <c r="P47" s="56"/>
      <c r="Q47" s="56"/>
    </row>
    <row r="48" spans="7:17" s="3" customFormat="1" ht="12.75">
      <c r="G48" s="6"/>
      <c r="H48" s="8"/>
      <c r="I48" s="5"/>
      <c r="J48" s="9"/>
      <c r="K48" s="5"/>
      <c r="L48" s="9"/>
      <c r="M48" s="58"/>
      <c r="N48" s="60"/>
      <c r="O48" s="56"/>
      <c r="P48" s="56"/>
      <c r="Q48" s="56"/>
    </row>
    <row r="49" spans="7:17" s="3" customFormat="1" ht="12.75">
      <c r="G49" s="6"/>
      <c r="H49" s="8"/>
      <c r="I49" s="5"/>
      <c r="J49" s="9"/>
      <c r="K49" s="5"/>
      <c r="L49" s="9"/>
      <c r="M49" s="58"/>
      <c r="N49" s="60"/>
      <c r="O49" s="56"/>
      <c r="P49" s="56"/>
      <c r="Q49" s="56"/>
    </row>
    <row r="50" spans="7:17" s="3" customFormat="1" ht="12.75">
      <c r="G50" s="6"/>
      <c r="H50" s="8"/>
      <c r="I50" s="5"/>
      <c r="J50" s="9"/>
      <c r="K50" s="5"/>
      <c r="L50" s="9"/>
      <c r="M50" s="58"/>
      <c r="N50" s="60"/>
      <c r="O50" s="56"/>
      <c r="P50" s="56"/>
      <c r="Q50" s="56"/>
    </row>
    <row r="51" spans="7:17" s="3" customFormat="1" ht="12.75">
      <c r="G51" s="6"/>
      <c r="H51" s="8"/>
      <c r="I51" s="5"/>
      <c r="J51" s="9"/>
      <c r="K51" s="5"/>
      <c r="L51" s="9"/>
      <c r="M51" s="58"/>
      <c r="N51" s="60"/>
      <c r="O51" s="56"/>
      <c r="P51" s="56"/>
      <c r="Q51" s="56"/>
    </row>
    <row r="52" spans="7:17" s="3" customFormat="1" ht="12.75">
      <c r="G52" s="6"/>
      <c r="H52" s="8"/>
      <c r="I52" s="5"/>
      <c r="J52" s="9"/>
      <c r="K52" s="5"/>
      <c r="L52" s="9"/>
      <c r="M52" s="58"/>
      <c r="N52" s="60"/>
      <c r="O52" s="56"/>
      <c r="P52" s="56"/>
      <c r="Q52" s="56"/>
    </row>
    <row r="53" spans="7:17" s="3" customFormat="1" ht="12.75">
      <c r="G53" s="6"/>
      <c r="H53" s="8"/>
      <c r="I53" s="5"/>
      <c r="J53" s="9"/>
      <c r="K53" s="5"/>
      <c r="L53" s="9"/>
      <c r="M53" s="58"/>
      <c r="N53" s="60"/>
      <c r="O53" s="56"/>
      <c r="P53" s="56"/>
      <c r="Q53" s="56"/>
    </row>
    <row r="54" spans="7:17" s="3" customFormat="1" ht="12.75">
      <c r="G54" s="6"/>
      <c r="H54" s="8"/>
      <c r="I54" s="5"/>
      <c r="J54" s="9"/>
      <c r="K54" s="5"/>
      <c r="L54" s="9"/>
      <c r="M54" s="58"/>
      <c r="N54" s="60"/>
      <c r="O54" s="56"/>
      <c r="P54" s="56"/>
      <c r="Q54" s="56"/>
    </row>
    <row r="55" spans="7:17" s="3" customFormat="1" ht="12.75">
      <c r="G55" s="6"/>
      <c r="H55" s="8"/>
      <c r="I55" s="5"/>
      <c r="J55" s="9"/>
      <c r="K55" s="5"/>
      <c r="L55" s="9"/>
      <c r="M55" s="58"/>
      <c r="N55" s="60"/>
      <c r="O55" s="56"/>
      <c r="P55" s="56"/>
      <c r="Q55" s="56"/>
    </row>
    <row r="56" spans="7:17" s="3" customFormat="1" ht="12.75">
      <c r="G56" s="6"/>
      <c r="H56" s="8"/>
      <c r="I56" s="5"/>
      <c r="J56" s="9"/>
      <c r="K56" s="5"/>
      <c r="L56" s="9"/>
      <c r="M56" s="58"/>
      <c r="N56" s="60"/>
      <c r="O56" s="56"/>
      <c r="P56" s="56"/>
      <c r="Q56" s="56"/>
    </row>
    <row r="57" spans="7:17" s="3" customFormat="1" ht="12.75">
      <c r="G57" s="6"/>
      <c r="H57" s="8"/>
      <c r="I57" s="5"/>
      <c r="J57" s="9"/>
      <c r="K57" s="5"/>
      <c r="L57" s="9"/>
      <c r="M57" s="58"/>
      <c r="N57" s="60"/>
      <c r="O57" s="56"/>
      <c r="P57" s="56"/>
      <c r="Q57" s="56"/>
    </row>
    <row r="58" spans="7:17" s="3" customFormat="1" ht="12.75">
      <c r="G58" s="6"/>
      <c r="H58" s="8"/>
      <c r="I58" s="5"/>
      <c r="J58" s="9"/>
      <c r="K58" s="5"/>
      <c r="L58" s="9"/>
      <c r="M58" s="58"/>
      <c r="N58" s="60"/>
      <c r="O58" s="56"/>
      <c r="P58" s="56"/>
      <c r="Q58" s="56"/>
    </row>
    <row r="59" spans="7:17" s="3" customFormat="1" ht="12.75">
      <c r="G59" s="6"/>
      <c r="H59" s="8"/>
      <c r="I59" s="5"/>
      <c r="J59" s="9"/>
      <c r="K59" s="5"/>
      <c r="L59" s="9"/>
      <c r="M59" s="58"/>
      <c r="N59" s="60"/>
      <c r="O59" s="56"/>
      <c r="P59" s="56"/>
      <c r="Q59" s="56"/>
    </row>
    <row r="60" spans="7:17" s="3" customFormat="1" ht="12.75">
      <c r="G60" s="6"/>
      <c r="H60" s="8"/>
      <c r="I60" s="5"/>
      <c r="J60" s="9"/>
      <c r="K60" s="5"/>
      <c r="L60" s="9"/>
      <c r="M60" s="58"/>
      <c r="N60" s="60"/>
      <c r="O60" s="56"/>
      <c r="P60" s="56"/>
      <c r="Q60" s="56"/>
    </row>
    <row r="61" spans="7:17" s="3" customFormat="1" ht="12.75">
      <c r="G61" s="6"/>
      <c r="H61" s="8"/>
      <c r="I61" s="5"/>
      <c r="J61" s="9"/>
      <c r="K61" s="5"/>
      <c r="L61" s="9"/>
      <c r="M61" s="58"/>
      <c r="N61" s="60"/>
      <c r="O61" s="56"/>
      <c r="P61" s="56"/>
      <c r="Q61" s="56"/>
    </row>
    <row r="62" spans="7:17" s="3" customFormat="1" ht="12.75">
      <c r="G62" s="6"/>
      <c r="H62" s="8"/>
      <c r="I62" s="5"/>
      <c r="J62" s="9"/>
      <c r="K62" s="5"/>
      <c r="L62" s="9"/>
      <c r="M62" s="58"/>
      <c r="N62" s="60"/>
      <c r="O62" s="56"/>
      <c r="P62" s="56"/>
      <c r="Q62" s="56"/>
    </row>
    <row r="63" spans="7:17" s="3" customFormat="1" ht="12.75">
      <c r="G63" s="6"/>
      <c r="H63" s="8"/>
      <c r="I63" s="5"/>
      <c r="J63" s="9"/>
      <c r="K63" s="5"/>
      <c r="L63" s="9"/>
      <c r="M63" s="58"/>
      <c r="N63" s="60"/>
      <c r="O63" s="56"/>
      <c r="P63" s="56"/>
      <c r="Q63" s="56"/>
    </row>
    <row r="64" spans="7:17" s="3" customFormat="1" ht="12.75">
      <c r="G64" s="6"/>
      <c r="H64" s="8"/>
      <c r="I64" s="5"/>
      <c r="J64" s="9"/>
      <c r="K64" s="5"/>
      <c r="L64" s="9"/>
      <c r="M64" s="58"/>
      <c r="N64" s="60"/>
      <c r="O64" s="56"/>
      <c r="P64" s="56"/>
      <c r="Q64" s="56"/>
    </row>
    <row r="65" spans="7:17" s="3" customFormat="1" ht="12.75">
      <c r="G65" s="6"/>
      <c r="H65" s="8"/>
      <c r="I65" s="5"/>
      <c r="J65" s="9"/>
      <c r="K65" s="5"/>
      <c r="L65" s="9"/>
      <c r="M65" s="58"/>
      <c r="N65" s="60"/>
      <c r="O65" s="56"/>
      <c r="P65" s="56"/>
      <c r="Q65" s="56"/>
    </row>
    <row r="66" spans="7:17" s="3" customFormat="1" ht="12.75">
      <c r="G66" s="6"/>
      <c r="H66" s="8"/>
      <c r="I66" s="5"/>
      <c r="J66" s="9"/>
      <c r="K66" s="5"/>
      <c r="L66" s="9"/>
      <c r="M66" s="58"/>
      <c r="N66" s="60"/>
      <c r="O66" s="56"/>
      <c r="P66" s="56"/>
      <c r="Q66" s="56"/>
    </row>
    <row r="67" spans="7:17" s="3" customFormat="1" ht="12.75">
      <c r="G67" s="6"/>
      <c r="H67" s="8"/>
      <c r="I67" s="5"/>
      <c r="J67" s="9"/>
      <c r="K67" s="5"/>
      <c r="L67" s="9"/>
      <c r="M67" s="58"/>
      <c r="N67" s="60"/>
      <c r="O67" s="56"/>
      <c r="P67" s="56"/>
      <c r="Q67" s="56"/>
    </row>
    <row r="68" spans="7:17" s="3" customFormat="1" ht="12.75">
      <c r="G68" s="6"/>
      <c r="H68" s="8"/>
      <c r="I68" s="5"/>
      <c r="J68" s="9"/>
      <c r="K68" s="5"/>
      <c r="L68" s="9"/>
      <c r="M68" s="58"/>
      <c r="N68" s="60"/>
      <c r="O68" s="56"/>
      <c r="P68" s="56"/>
      <c r="Q68" s="56"/>
    </row>
    <row r="69" spans="7:17" s="3" customFormat="1" ht="12.75">
      <c r="G69" s="6"/>
      <c r="H69" s="8"/>
      <c r="I69" s="5"/>
      <c r="J69" s="9"/>
      <c r="K69" s="5"/>
      <c r="L69" s="9"/>
      <c r="M69" s="58"/>
      <c r="N69" s="60"/>
      <c r="O69" s="56"/>
      <c r="P69" s="56"/>
      <c r="Q69" s="56"/>
    </row>
    <row r="70" spans="7:17" s="3" customFormat="1" ht="12.75">
      <c r="G70" s="6"/>
      <c r="H70" s="8"/>
      <c r="I70" s="5"/>
      <c r="J70" s="9"/>
      <c r="K70" s="5"/>
      <c r="L70" s="9"/>
      <c r="M70" s="58"/>
      <c r="N70" s="60"/>
      <c r="O70" s="56"/>
      <c r="P70" s="56"/>
      <c r="Q70" s="56"/>
    </row>
    <row r="71" spans="7:17" s="3" customFormat="1" ht="12.75">
      <c r="G71" s="6"/>
      <c r="H71" s="8"/>
      <c r="I71" s="5"/>
      <c r="J71" s="9"/>
      <c r="K71" s="5"/>
      <c r="L71" s="9"/>
      <c r="M71" s="58"/>
      <c r="N71" s="60"/>
      <c r="O71" s="56"/>
      <c r="P71" s="56"/>
      <c r="Q71" s="56"/>
    </row>
    <row r="72" spans="7:17" s="3" customFormat="1" ht="12.75">
      <c r="G72" s="6"/>
      <c r="H72" s="8"/>
      <c r="I72" s="5"/>
      <c r="J72" s="9"/>
      <c r="K72" s="5"/>
      <c r="L72" s="9"/>
      <c r="M72" s="58"/>
      <c r="N72" s="60"/>
      <c r="O72" s="56"/>
      <c r="P72" s="56"/>
      <c r="Q72" s="56"/>
    </row>
    <row r="73" spans="7:17" s="3" customFormat="1" ht="12.75">
      <c r="G73" s="6"/>
      <c r="H73" s="8"/>
      <c r="I73" s="5"/>
      <c r="J73" s="9"/>
      <c r="K73" s="5"/>
      <c r="L73" s="9"/>
      <c r="M73" s="58"/>
      <c r="N73" s="60"/>
      <c r="O73" s="56"/>
      <c r="P73" s="56"/>
      <c r="Q73" s="56"/>
    </row>
    <row r="74" spans="7:17" s="3" customFormat="1" ht="12.75">
      <c r="G74" s="6"/>
      <c r="H74" s="8"/>
      <c r="I74" s="5"/>
      <c r="J74" s="9"/>
      <c r="K74" s="5"/>
      <c r="L74" s="9"/>
      <c r="M74" s="58"/>
      <c r="N74" s="60"/>
      <c r="O74" s="56"/>
      <c r="P74" s="56"/>
      <c r="Q74" s="56"/>
    </row>
    <row r="75" spans="7:17" s="3" customFormat="1" ht="12.75">
      <c r="G75" s="6"/>
      <c r="H75" s="8"/>
      <c r="I75" s="5"/>
      <c r="J75" s="9"/>
      <c r="K75" s="5"/>
      <c r="L75" s="9"/>
      <c r="M75" s="58"/>
      <c r="N75" s="60"/>
      <c r="O75" s="56"/>
      <c r="P75" s="56"/>
      <c r="Q75" s="56"/>
    </row>
    <row r="76" spans="7:17" s="3" customFormat="1" ht="12.75">
      <c r="G76" s="6"/>
      <c r="H76" s="8"/>
      <c r="I76" s="5"/>
      <c r="J76" s="9"/>
      <c r="K76" s="5"/>
      <c r="L76" s="9"/>
      <c r="M76" s="58"/>
      <c r="N76" s="60"/>
      <c r="O76" s="56"/>
      <c r="P76" s="56"/>
      <c r="Q76" s="56"/>
    </row>
    <row r="77" spans="7:17" s="3" customFormat="1" ht="12.75">
      <c r="G77" s="6"/>
      <c r="H77" s="8"/>
      <c r="I77" s="5"/>
      <c r="J77" s="9"/>
      <c r="K77" s="5"/>
      <c r="L77" s="9"/>
      <c r="M77" s="58"/>
      <c r="N77" s="60"/>
      <c r="O77" s="56"/>
      <c r="P77" s="56"/>
      <c r="Q77" s="56"/>
    </row>
    <row r="78" spans="7:17" s="3" customFormat="1" ht="12.75">
      <c r="G78" s="6"/>
      <c r="H78" s="8"/>
      <c r="I78" s="5"/>
      <c r="J78" s="9"/>
      <c r="K78" s="5"/>
      <c r="L78" s="9"/>
      <c r="M78" s="58"/>
      <c r="N78" s="60"/>
      <c r="O78" s="56"/>
      <c r="P78" s="56"/>
      <c r="Q78" s="56"/>
    </row>
    <row r="79" spans="7:17" s="3" customFormat="1" ht="12.75">
      <c r="G79" s="6"/>
      <c r="H79" s="8"/>
      <c r="I79" s="5"/>
      <c r="J79" s="9"/>
      <c r="K79" s="5"/>
      <c r="L79" s="9"/>
      <c r="M79" s="58"/>
      <c r="N79" s="60"/>
      <c r="O79" s="56"/>
      <c r="P79" s="56"/>
      <c r="Q79" s="56"/>
    </row>
    <row r="80" spans="7:17" s="3" customFormat="1" ht="12.75">
      <c r="G80" s="6"/>
      <c r="H80" s="8"/>
      <c r="I80" s="5"/>
      <c r="J80" s="9"/>
      <c r="K80" s="5"/>
      <c r="L80" s="9"/>
      <c r="M80" s="58"/>
      <c r="N80" s="60"/>
      <c r="O80" s="56"/>
      <c r="P80" s="56"/>
      <c r="Q80" s="56"/>
    </row>
    <row r="81" spans="7:17" s="3" customFormat="1" ht="12.75">
      <c r="G81" s="6"/>
      <c r="H81" s="8"/>
      <c r="I81" s="5"/>
      <c r="J81" s="9"/>
      <c r="K81" s="5"/>
      <c r="L81" s="9"/>
      <c r="M81" s="58"/>
      <c r="N81" s="60"/>
      <c r="O81" s="56"/>
      <c r="P81" s="56"/>
      <c r="Q81" s="56"/>
    </row>
    <row r="82" spans="7:17" s="3" customFormat="1" ht="12.75">
      <c r="G82" s="6"/>
      <c r="H82" s="8"/>
      <c r="I82" s="5"/>
      <c r="J82" s="9"/>
      <c r="K82" s="5"/>
      <c r="L82" s="9"/>
      <c r="M82" s="58"/>
      <c r="N82" s="60"/>
      <c r="O82" s="56"/>
      <c r="P82" s="56"/>
      <c r="Q82" s="56"/>
    </row>
    <row r="83" spans="7:17" s="3" customFormat="1" ht="12.75">
      <c r="G83" s="6"/>
      <c r="H83" s="8"/>
      <c r="I83" s="5"/>
      <c r="J83" s="9"/>
      <c r="K83" s="5"/>
      <c r="L83" s="9"/>
      <c r="M83" s="58"/>
      <c r="N83" s="60"/>
      <c r="O83" s="56"/>
      <c r="P83" s="56"/>
      <c r="Q83" s="56"/>
    </row>
    <row r="84" spans="7:17" s="3" customFormat="1" ht="12.75">
      <c r="G84" s="6"/>
      <c r="H84" s="8"/>
      <c r="I84" s="5"/>
      <c r="J84" s="9"/>
      <c r="K84" s="5"/>
      <c r="L84" s="9"/>
      <c r="M84" s="58"/>
      <c r="N84" s="60"/>
      <c r="O84" s="56"/>
      <c r="P84" s="56"/>
      <c r="Q84" s="56"/>
    </row>
    <row r="85" spans="7:17" s="3" customFormat="1" ht="12.75">
      <c r="G85" s="6"/>
      <c r="H85" s="8"/>
      <c r="I85" s="5"/>
      <c r="J85" s="9"/>
      <c r="K85" s="5"/>
      <c r="L85" s="9"/>
      <c r="M85" s="58"/>
      <c r="N85" s="60"/>
      <c r="O85" s="56"/>
      <c r="P85" s="56"/>
      <c r="Q85" s="56"/>
    </row>
    <row r="86" spans="7:17" s="3" customFormat="1" ht="12.75">
      <c r="G86" s="6"/>
      <c r="H86" s="8"/>
      <c r="I86" s="5"/>
      <c r="J86" s="9"/>
      <c r="K86" s="5"/>
      <c r="L86" s="9"/>
      <c r="M86" s="58"/>
      <c r="N86" s="60"/>
      <c r="O86" s="56"/>
      <c r="P86" s="56"/>
      <c r="Q86" s="56"/>
    </row>
    <row r="87" spans="7:17" s="3" customFormat="1" ht="12.75">
      <c r="G87" s="6"/>
      <c r="H87" s="8"/>
      <c r="I87" s="5"/>
      <c r="J87" s="9"/>
      <c r="K87" s="5"/>
      <c r="L87" s="9"/>
      <c r="M87" s="58"/>
      <c r="N87" s="60"/>
      <c r="O87" s="56"/>
      <c r="P87" s="56"/>
      <c r="Q87" s="56"/>
    </row>
    <row r="88" spans="7:17" s="3" customFormat="1" ht="12.75">
      <c r="G88" s="6"/>
      <c r="H88" s="8"/>
      <c r="I88" s="5"/>
      <c r="J88" s="9"/>
      <c r="K88" s="5"/>
      <c r="L88" s="9"/>
      <c r="M88" s="58"/>
      <c r="N88" s="60"/>
      <c r="O88" s="56"/>
      <c r="P88" s="56"/>
      <c r="Q88" s="56"/>
    </row>
    <row r="89" spans="7:17" s="3" customFormat="1" ht="12.75">
      <c r="G89" s="6"/>
      <c r="H89" s="8"/>
      <c r="I89" s="5"/>
      <c r="J89" s="9"/>
      <c r="K89" s="5"/>
      <c r="L89" s="9"/>
      <c r="M89" s="58"/>
      <c r="N89" s="60"/>
      <c r="O89" s="56"/>
      <c r="P89" s="56"/>
      <c r="Q89" s="56"/>
    </row>
    <row r="90" spans="7:17" s="3" customFormat="1" ht="12.75">
      <c r="G90" s="6"/>
      <c r="H90" s="8"/>
      <c r="I90" s="5"/>
      <c r="J90" s="9"/>
      <c r="K90" s="5"/>
      <c r="L90" s="9"/>
      <c r="M90" s="58"/>
      <c r="N90" s="60"/>
      <c r="O90" s="56"/>
      <c r="P90" s="56"/>
      <c r="Q90" s="56"/>
    </row>
    <row r="91" spans="7:17" s="3" customFormat="1" ht="12.75">
      <c r="G91" s="6"/>
      <c r="H91" s="8"/>
      <c r="I91" s="5"/>
      <c r="J91" s="9"/>
      <c r="K91" s="5"/>
      <c r="L91" s="9"/>
      <c r="M91" s="58"/>
      <c r="N91" s="60"/>
      <c r="O91" s="56"/>
      <c r="P91" s="56"/>
      <c r="Q91" s="56"/>
    </row>
    <row r="92" spans="7:17" s="3" customFormat="1" ht="12.75">
      <c r="G92" s="6"/>
      <c r="H92" s="8"/>
      <c r="I92" s="5"/>
      <c r="J92" s="9"/>
      <c r="K92" s="5"/>
      <c r="L92" s="9"/>
      <c r="M92" s="58"/>
      <c r="N92" s="60"/>
      <c r="O92" s="56"/>
      <c r="P92" s="56"/>
      <c r="Q92" s="56"/>
    </row>
    <row r="93" spans="7:17" s="3" customFormat="1" ht="12.75">
      <c r="G93" s="6"/>
      <c r="H93" s="8"/>
      <c r="I93" s="5"/>
      <c r="J93" s="9"/>
      <c r="K93" s="5"/>
      <c r="L93" s="9"/>
      <c r="M93" s="58"/>
      <c r="N93" s="60"/>
      <c r="O93" s="56"/>
      <c r="P93" s="56"/>
      <c r="Q93" s="56"/>
    </row>
    <row r="94" spans="7:17" s="3" customFormat="1" ht="12.75">
      <c r="G94" s="6"/>
      <c r="H94" s="8"/>
      <c r="I94" s="5"/>
      <c r="J94" s="9"/>
      <c r="K94" s="5"/>
      <c r="L94" s="9"/>
      <c r="M94" s="58"/>
      <c r="N94" s="60"/>
      <c r="O94" s="56"/>
      <c r="P94" s="56"/>
      <c r="Q94" s="56"/>
    </row>
    <row r="95" spans="7:17" s="3" customFormat="1" ht="12.75">
      <c r="G95" s="6"/>
      <c r="H95" s="8"/>
      <c r="I95" s="5"/>
      <c r="J95" s="9"/>
      <c r="K95" s="5"/>
      <c r="L95" s="9"/>
      <c r="M95" s="58"/>
      <c r="N95" s="60"/>
      <c r="O95" s="56"/>
      <c r="P95" s="56"/>
      <c r="Q95" s="56"/>
    </row>
    <row r="96" spans="7:17" s="3" customFormat="1" ht="12.75">
      <c r="G96" s="6"/>
      <c r="H96" s="8"/>
      <c r="I96" s="5"/>
      <c r="J96" s="9"/>
      <c r="K96" s="5"/>
      <c r="L96" s="9"/>
      <c r="M96" s="58"/>
      <c r="N96" s="60"/>
      <c r="O96" s="56"/>
      <c r="P96" s="56"/>
      <c r="Q96" s="56"/>
    </row>
    <row r="97" spans="7:17" s="3" customFormat="1" ht="12.75">
      <c r="G97" s="6"/>
      <c r="H97" s="8"/>
      <c r="I97" s="5"/>
      <c r="J97" s="9"/>
      <c r="K97" s="5"/>
      <c r="L97" s="9"/>
      <c r="M97" s="58"/>
      <c r="N97" s="60"/>
      <c r="O97" s="56"/>
      <c r="P97" s="56"/>
      <c r="Q97" s="56"/>
    </row>
    <row r="98" spans="7:17" s="3" customFormat="1" ht="12.75">
      <c r="G98" s="6"/>
      <c r="H98" s="8"/>
      <c r="I98" s="5"/>
      <c r="J98" s="9"/>
      <c r="K98" s="5"/>
      <c r="L98" s="9"/>
      <c r="M98" s="58"/>
      <c r="N98" s="60"/>
      <c r="O98" s="56"/>
      <c r="P98" s="56"/>
      <c r="Q98" s="56"/>
    </row>
    <row r="99" spans="7:17" s="3" customFormat="1" ht="12.75">
      <c r="G99" s="6"/>
      <c r="H99" s="8"/>
      <c r="I99" s="5"/>
      <c r="J99" s="9"/>
      <c r="K99" s="5"/>
      <c r="L99" s="9"/>
      <c r="M99" s="58"/>
      <c r="N99" s="60"/>
      <c r="O99" s="56"/>
      <c r="P99" s="56"/>
      <c r="Q99" s="56"/>
    </row>
    <row r="100" spans="7:17" s="3" customFormat="1" ht="12.75">
      <c r="G100" s="6"/>
      <c r="H100" s="8"/>
      <c r="I100" s="5"/>
      <c r="J100" s="9"/>
      <c r="K100" s="5"/>
      <c r="L100" s="9"/>
      <c r="M100" s="58"/>
      <c r="N100" s="60"/>
      <c r="O100" s="56"/>
      <c r="P100" s="56"/>
      <c r="Q100" s="56"/>
    </row>
    <row r="101" spans="7:17" s="3" customFormat="1" ht="12.75">
      <c r="G101" s="6"/>
      <c r="H101" s="8"/>
      <c r="I101" s="5"/>
      <c r="J101" s="9"/>
      <c r="K101" s="5"/>
      <c r="L101" s="9"/>
      <c r="M101" s="58"/>
      <c r="N101" s="60"/>
      <c r="O101" s="56"/>
      <c r="P101" s="56"/>
      <c r="Q101" s="56"/>
    </row>
    <row r="102" spans="7:17" s="3" customFormat="1" ht="12.75">
      <c r="G102" s="6"/>
      <c r="H102" s="8"/>
      <c r="I102" s="5"/>
      <c r="J102" s="9"/>
      <c r="K102" s="5"/>
      <c r="L102" s="9"/>
      <c r="M102" s="58"/>
      <c r="N102" s="60"/>
      <c r="O102" s="56"/>
      <c r="P102" s="56"/>
      <c r="Q102" s="56"/>
    </row>
    <row r="103" spans="7:17" s="3" customFormat="1" ht="12.75">
      <c r="G103" s="6"/>
      <c r="H103" s="8"/>
      <c r="I103" s="5"/>
      <c r="J103" s="9"/>
      <c r="K103" s="5"/>
      <c r="L103" s="9"/>
      <c r="M103" s="58"/>
      <c r="N103" s="60"/>
      <c r="O103" s="56"/>
      <c r="P103" s="56"/>
      <c r="Q103" s="56"/>
    </row>
    <row r="104" spans="7:17" s="3" customFormat="1" ht="12.75">
      <c r="G104" s="6"/>
      <c r="H104" s="8"/>
      <c r="I104" s="5"/>
      <c r="J104" s="9"/>
      <c r="K104" s="5"/>
      <c r="L104" s="9"/>
      <c r="M104" s="58"/>
      <c r="N104" s="60"/>
      <c r="O104" s="56"/>
      <c r="P104" s="56"/>
      <c r="Q104" s="56"/>
    </row>
    <row r="105" spans="7:17" s="3" customFormat="1" ht="12.75">
      <c r="G105" s="6"/>
      <c r="H105" s="8"/>
      <c r="I105" s="5"/>
      <c r="J105" s="9"/>
      <c r="K105" s="5"/>
      <c r="L105" s="9"/>
      <c r="M105" s="58"/>
      <c r="N105" s="60"/>
      <c r="O105" s="56"/>
      <c r="P105" s="56"/>
      <c r="Q105" s="56"/>
    </row>
    <row r="106" spans="7:17" s="3" customFormat="1" ht="12.75">
      <c r="G106" s="6"/>
      <c r="H106" s="8"/>
      <c r="I106" s="5"/>
      <c r="J106" s="9"/>
      <c r="K106" s="5"/>
      <c r="L106" s="9"/>
      <c r="M106" s="58"/>
      <c r="N106" s="60"/>
      <c r="O106" s="56"/>
      <c r="P106" s="56"/>
      <c r="Q106" s="56"/>
    </row>
    <row r="107" spans="7:17" s="3" customFormat="1" ht="12.75">
      <c r="G107" s="6"/>
      <c r="H107" s="8"/>
      <c r="I107" s="5"/>
      <c r="J107" s="9"/>
      <c r="K107" s="5"/>
      <c r="L107" s="9"/>
      <c r="M107" s="58"/>
      <c r="N107" s="60"/>
      <c r="O107" s="56"/>
      <c r="P107" s="56"/>
      <c r="Q107" s="56"/>
    </row>
    <row r="108" spans="7:17" s="3" customFormat="1" ht="12.75">
      <c r="G108" s="6"/>
      <c r="H108" s="8"/>
      <c r="I108" s="5"/>
      <c r="J108" s="9"/>
      <c r="K108" s="5"/>
      <c r="L108" s="9"/>
      <c r="M108" s="58"/>
      <c r="N108" s="60"/>
      <c r="O108" s="56"/>
      <c r="P108" s="56"/>
      <c r="Q108" s="56"/>
    </row>
    <row r="109" spans="7:17" s="3" customFormat="1" ht="12.75">
      <c r="G109" s="6"/>
      <c r="H109" s="8"/>
      <c r="I109" s="5"/>
      <c r="J109" s="9"/>
      <c r="K109" s="5"/>
      <c r="L109" s="9"/>
      <c r="M109" s="58"/>
      <c r="N109" s="60"/>
      <c r="O109" s="56"/>
      <c r="P109" s="56"/>
      <c r="Q109" s="56"/>
    </row>
    <row r="110" spans="7:17" s="3" customFormat="1" ht="12.75">
      <c r="G110" s="6"/>
      <c r="H110" s="8"/>
      <c r="I110" s="5"/>
      <c r="J110" s="9"/>
      <c r="K110" s="5"/>
      <c r="L110" s="9"/>
      <c r="M110" s="58"/>
      <c r="N110" s="60"/>
      <c r="O110" s="56"/>
      <c r="P110" s="56"/>
      <c r="Q110" s="56"/>
    </row>
    <row r="111" spans="7:17" s="3" customFormat="1" ht="12.75">
      <c r="G111" s="6"/>
      <c r="H111" s="8"/>
      <c r="I111" s="5"/>
      <c r="J111" s="9"/>
      <c r="K111" s="5"/>
      <c r="L111" s="9"/>
      <c r="M111" s="58"/>
      <c r="N111" s="60"/>
      <c r="O111" s="56"/>
      <c r="P111" s="56"/>
      <c r="Q111" s="56"/>
    </row>
    <row r="112" spans="7:17" s="3" customFormat="1" ht="12.75">
      <c r="G112" s="6"/>
      <c r="H112" s="8"/>
      <c r="I112" s="5"/>
      <c r="J112" s="9"/>
      <c r="K112" s="5"/>
      <c r="L112" s="9"/>
      <c r="M112" s="58"/>
      <c r="N112" s="60"/>
      <c r="O112" s="56"/>
      <c r="P112" s="56"/>
      <c r="Q112" s="56"/>
    </row>
    <row r="113" spans="7:17" s="3" customFormat="1" ht="12.75">
      <c r="G113" s="6"/>
      <c r="H113" s="8"/>
      <c r="I113" s="5"/>
      <c r="J113" s="9"/>
      <c r="K113" s="5"/>
      <c r="L113" s="9"/>
      <c r="M113" s="58"/>
      <c r="N113" s="60"/>
      <c r="O113" s="56"/>
      <c r="P113" s="56"/>
      <c r="Q113" s="56"/>
    </row>
    <row r="114" spans="7:17" s="3" customFormat="1" ht="12.75">
      <c r="G114" s="6"/>
      <c r="H114" s="8"/>
      <c r="I114" s="5"/>
      <c r="J114" s="9"/>
      <c r="K114" s="5"/>
      <c r="L114" s="9"/>
      <c r="M114" s="58"/>
      <c r="N114" s="60"/>
      <c r="O114" s="56"/>
      <c r="P114" s="56"/>
      <c r="Q114" s="56"/>
    </row>
    <row r="115" spans="7:17" s="3" customFormat="1" ht="12.75">
      <c r="G115" s="6"/>
      <c r="H115" s="8"/>
      <c r="I115" s="5"/>
      <c r="J115" s="9"/>
      <c r="K115" s="5"/>
      <c r="L115" s="9"/>
      <c r="M115" s="58"/>
      <c r="N115" s="60"/>
      <c r="O115" s="56"/>
      <c r="P115" s="56"/>
      <c r="Q115" s="56"/>
    </row>
    <row r="116" spans="7:17" s="3" customFormat="1" ht="12.75">
      <c r="G116" s="6"/>
      <c r="H116" s="8"/>
      <c r="I116" s="5"/>
      <c r="J116" s="9"/>
      <c r="K116" s="5"/>
      <c r="L116" s="9"/>
      <c r="M116" s="58"/>
      <c r="N116" s="60"/>
      <c r="O116" s="56"/>
      <c r="P116" s="56"/>
      <c r="Q116" s="56"/>
    </row>
    <row r="117" spans="7:17" s="3" customFormat="1" ht="12.75">
      <c r="G117" s="6"/>
      <c r="H117" s="8"/>
      <c r="I117" s="5"/>
      <c r="J117" s="9"/>
      <c r="K117" s="5"/>
      <c r="L117" s="9"/>
      <c r="M117" s="58"/>
      <c r="N117" s="60"/>
      <c r="O117" s="56"/>
      <c r="P117" s="56"/>
      <c r="Q117" s="56"/>
    </row>
    <row r="118" spans="7:17" s="3" customFormat="1" ht="12.75">
      <c r="G118" s="6"/>
      <c r="H118" s="8"/>
      <c r="I118" s="5"/>
      <c r="J118" s="9"/>
      <c r="K118" s="5"/>
      <c r="L118" s="9"/>
      <c r="M118" s="58"/>
      <c r="N118" s="60"/>
      <c r="O118" s="56"/>
      <c r="P118" s="56"/>
      <c r="Q118" s="56"/>
    </row>
    <row r="119" spans="7:17" s="3" customFormat="1" ht="12.75">
      <c r="G119" s="6"/>
      <c r="H119" s="8"/>
      <c r="I119" s="5"/>
      <c r="J119" s="9"/>
      <c r="K119" s="5"/>
      <c r="L119" s="9"/>
      <c r="M119" s="58"/>
      <c r="N119" s="60"/>
      <c r="O119" s="56"/>
      <c r="P119" s="56"/>
      <c r="Q119" s="56"/>
    </row>
    <row r="120" spans="7:17" s="3" customFormat="1" ht="12.75">
      <c r="G120" s="6"/>
      <c r="H120" s="8"/>
      <c r="I120" s="5"/>
      <c r="J120" s="9"/>
      <c r="K120" s="5"/>
      <c r="L120" s="9"/>
      <c r="M120" s="58"/>
      <c r="N120" s="60"/>
      <c r="O120" s="56"/>
      <c r="P120" s="56"/>
      <c r="Q120" s="56"/>
    </row>
    <row r="121" spans="7:17" s="3" customFormat="1" ht="12.75">
      <c r="G121" s="6"/>
      <c r="H121" s="8"/>
      <c r="I121" s="5"/>
      <c r="J121" s="9"/>
      <c r="K121" s="5"/>
      <c r="L121" s="9"/>
      <c r="M121" s="58"/>
      <c r="N121" s="60"/>
      <c r="O121" s="56"/>
      <c r="P121" s="56"/>
      <c r="Q121" s="56"/>
    </row>
    <row r="122" spans="7:17" s="3" customFormat="1" ht="12.75">
      <c r="G122" s="6"/>
      <c r="H122" s="8"/>
      <c r="I122" s="5"/>
      <c r="J122" s="9"/>
      <c r="K122" s="5"/>
      <c r="L122" s="9"/>
      <c r="M122" s="58"/>
      <c r="N122" s="60"/>
      <c r="O122" s="56"/>
      <c r="P122" s="56"/>
      <c r="Q122" s="56"/>
    </row>
    <row r="123" spans="7:17" s="3" customFormat="1" ht="12.75">
      <c r="G123" s="6"/>
      <c r="H123" s="8"/>
      <c r="I123" s="5"/>
      <c r="J123" s="9"/>
      <c r="K123" s="5"/>
      <c r="L123" s="9"/>
      <c r="M123" s="58"/>
      <c r="N123" s="60"/>
      <c r="O123" s="56"/>
      <c r="P123" s="56"/>
      <c r="Q123" s="56"/>
    </row>
    <row r="124" spans="7:17" s="3" customFormat="1" ht="12.75">
      <c r="G124" s="6"/>
      <c r="H124" s="8"/>
      <c r="I124" s="5"/>
      <c r="J124" s="9"/>
      <c r="K124" s="5"/>
      <c r="L124" s="9"/>
      <c r="M124" s="58"/>
      <c r="N124" s="60"/>
      <c r="O124" s="56"/>
      <c r="P124" s="56"/>
      <c r="Q124" s="56"/>
    </row>
    <row r="125" spans="7:17" s="3" customFormat="1" ht="12.75">
      <c r="G125" s="6"/>
      <c r="H125" s="8"/>
      <c r="I125" s="5"/>
      <c r="J125" s="9"/>
      <c r="K125" s="5"/>
      <c r="L125" s="9"/>
      <c r="M125" s="58"/>
      <c r="N125" s="60"/>
      <c r="O125" s="56"/>
      <c r="P125" s="56"/>
      <c r="Q125" s="56"/>
    </row>
    <row r="126" spans="7:17" s="3" customFormat="1" ht="12.75">
      <c r="G126" s="6"/>
      <c r="H126" s="8"/>
      <c r="I126" s="5"/>
      <c r="J126" s="9"/>
      <c r="K126" s="5"/>
      <c r="L126" s="9"/>
      <c r="M126" s="58"/>
      <c r="N126" s="60"/>
      <c r="O126" s="56"/>
      <c r="P126" s="56"/>
      <c r="Q126" s="56"/>
    </row>
    <row r="127" spans="7:17" s="3" customFormat="1" ht="12.75">
      <c r="G127" s="6"/>
      <c r="H127" s="8"/>
      <c r="I127" s="5"/>
      <c r="J127" s="9"/>
      <c r="K127" s="5"/>
      <c r="L127" s="9"/>
      <c r="M127" s="58"/>
      <c r="N127" s="60"/>
      <c r="O127" s="56"/>
      <c r="P127" s="56"/>
      <c r="Q127" s="56"/>
    </row>
    <row r="128" spans="7:17" s="3" customFormat="1" ht="12.75">
      <c r="G128" s="6"/>
      <c r="H128" s="8"/>
      <c r="I128" s="5"/>
      <c r="J128" s="9"/>
      <c r="K128" s="5"/>
      <c r="L128" s="9"/>
      <c r="M128" s="58"/>
      <c r="N128" s="60"/>
      <c r="O128" s="56"/>
      <c r="P128" s="56"/>
      <c r="Q128" s="56"/>
    </row>
    <row r="129" spans="7:17" s="3" customFormat="1" ht="12.75">
      <c r="G129" s="6"/>
      <c r="H129" s="8"/>
      <c r="I129" s="5"/>
      <c r="J129" s="9"/>
      <c r="K129" s="5"/>
      <c r="L129" s="9"/>
      <c r="M129" s="58"/>
      <c r="N129" s="60"/>
      <c r="O129" s="56"/>
      <c r="P129" s="56"/>
      <c r="Q129" s="56"/>
    </row>
    <row r="130" spans="7:17" s="3" customFormat="1" ht="12.75">
      <c r="G130" s="6"/>
      <c r="H130" s="8"/>
      <c r="I130" s="5"/>
      <c r="J130" s="9"/>
      <c r="K130" s="5"/>
      <c r="L130" s="9"/>
      <c r="M130" s="58"/>
      <c r="N130" s="60"/>
      <c r="O130" s="56"/>
      <c r="P130" s="56"/>
      <c r="Q130" s="56"/>
    </row>
    <row r="131" spans="7:17" s="3" customFormat="1" ht="12.75">
      <c r="G131" s="6"/>
      <c r="H131" s="8"/>
      <c r="I131" s="5"/>
      <c r="J131" s="9"/>
      <c r="K131" s="5"/>
      <c r="L131" s="9"/>
      <c r="M131" s="58"/>
      <c r="N131" s="60"/>
      <c r="O131" s="56"/>
      <c r="P131" s="56"/>
      <c r="Q131" s="56"/>
    </row>
    <row r="132" spans="7:17" s="3" customFormat="1" ht="12.75">
      <c r="G132" s="6"/>
      <c r="H132" s="8"/>
      <c r="I132" s="5"/>
      <c r="J132" s="9"/>
      <c r="K132" s="5"/>
      <c r="L132" s="9"/>
      <c r="M132" s="58"/>
      <c r="N132" s="60"/>
      <c r="O132" s="56"/>
      <c r="P132" s="56"/>
      <c r="Q132" s="56"/>
    </row>
    <row r="133" spans="7:17" s="3" customFormat="1" ht="12.75">
      <c r="G133" s="6"/>
      <c r="H133" s="8"/>
      <c r="I133" s="5"/>
      <c r="J133" s="9"/>
      <c r="K133" s="5"/>
      <c r="L133" s="9"/>
      <c r="M133" s="58"/>
      <c r="N133" s="60"/>
      <c r="O133" s="56"/>
      <c r="P133" s="56"/>
      <c r="Q133" s="56"/>
    </row>
    <row r="134" spans="7:17" s="3" customFormat="1" ht="12.75">
      <c r="G134" s="6"/>
      <c r="H134" s="8"/>
      <c r="I134" s="5"/>
      <c r="J134" s="9"/>
      <c r="K134" s="5"/>
      <c r="L134" s="9"/>
      <c r="M134" s="58"/>
      <c r="N134" s="60"/>
      <c r="O134" s="56"/>
      <c r="P134" s="56"/>
      <c r="Q134" s="56"/>
    </row>
    <row r="135" spans="7:17" s="3" customFormat="1" ht="12.75">
      <c r="G135" s="6"/>
      <c r="H135" s="8"/>
      <c r="I135" s="5"/>
      <c r="J135" s="9"/>
      <c r="K135" s="5"/>
      <c r="L135" s="9"/>
      <c r="M135" s="58"/>
      <c r="N135" s="60"/>
      <c r="O135" s="56"/>
      <c r="P135" s="56"/>
      <c r="Q135" s="56"/>
    </row>
    <row r="136" spans="7:17" s="3" customFormat="1" ht="12.75">
      <c r="G136" s="6"/>
      <c r="H136" s="8"/>
      <c r="I136" s="5"/>
      <c r="J136" s="9"/>
      <c r="K136" s="5"/>
      <c r="L136" s="9"/>
      <c r="M136" s="58"/>
      <c r="N136" s="60"/>
      <c r="O136" s="56"/>
      <c r="P136" s="56"/>
      <c r="Q136" s="56"/>
    </row>
    <row r="137" spans="7:17" s="3" customFormat="1" ht="12.75">
      <c r="G137" s="6"/>
      <c r="H137" s="8"/>
      <c r="I137" s="5"/>
      <c r="J137" s="9"/>
      <c r="K137" s="5"/>
      <c r="L137" s="9"/>
      <c r="M137" s="58"/>
      <c r="N137" s="60"/>
      <c r="O137" s="56"/>
      <c r="P137" s="56"/>
      <c r="Q137" s="56"/>
    </row>
    <row r="138" spans="7:17" s="3" customFormat="1" ht="12.75">
      <c r="G138" s="6"/>
      <c r="H138" s="8"/>
      <c r="I138" s="5"/>
      <c r="J138" s="9"/>
      <c r="K138" s="5"/>
      <c r="L138" s="9"/>
      <c r="M138" s="58"/>
      <c r="N138" s="60"/>
      <c r="O138" s="56"/>
      <c r="P138" s="56"/>
      <c r="Q138" s="56"/>
    </row>
    <row r="139" spans="7:17" s="3" customFormat="1" ht="12.75">
      <c r="G139" s="6"/>
      <c r="H139" s="8"/>
      <c r="I139" s="5"/>
      <c r="J139" s="9"/>
      <c r="K139" s="5"/>
      <c r="L139" s="9"/>
      <c r="M139" s="58"/>
      <c r="N139" s="60"/>
      <c r="O139" s="56"/>
      <c r="P139" s="56"/>
      <c r="Q139" s="56"/>
    </row>
    <row r="140" spans="7:17" s="3" customFormat="1" ht="12.75">
      <c r="G140" s="6"/>
      <c r="H140" s="8"/>
      <c r="I140" s="5"/>
      <c r="J140" s="9"/>
      <c r="K140" s="5"/>
      <c r="L140" s="9"/>
      <c r="M140" s="58"/>
      <c r="N140" s="60"/>
      <c r="O140" s="56"/>
      <c r="P140" s="56"/>
      <c r="Q140" s="56"/>
    </row>
    <row r="141" spans="7:17" s="3" customFormat="1" ht="12.75">
      <c r="G141" s="6"/>
      <c r="H141" s="8"/>
      <c r="I141" s="5"/>
      <c r="J141" s="9"/>
      <c r="K141" s="5"/>
      <c r="L141" s="9"/>
      <c r="M141" s="58"/>
      <c r="N141" s="60"/>
      <c r="O141" s="56"/>
      <c r="P141" s="56"/>
      <c r="Q141" s="56"/>
    </row>
    <row r="142" spans="7:17" s="3" customFormat="1" ht="12.75">
      <c r="G142" s="6"/>
      <c r="H142" s="8"/>
      <c r="I142" s="5"/>
      <c r="J142" s="9"/>
      <c r="K142" s="5"/>
      <c r="L142" s="9"/>
      <c r="M142" s="58"/>
      <c r="N142" s="60"/>
      <c r="O142" s="56"/>
      <c r="P142" s="56"/>
      <c r="Q142" s="56"/>
    </row>
    <row r="143" spans="7:17" s="3" customFormat="1" ht="12.75">
      <c r="G143" s="6"/>
      <c r="H143" s="8"/>
      <c r="I143" s="5"/>
      <c r="J143" s="9"/>
      <c r="K143" s="5"/>
      <c r="L143" s="9"/>
      <c r="M143" s="58"/>
      <c r="N143" s="60"/>
      <c r="O143" s="56"/>
      <c r="P143" s="56"/>
      <c r="Q143" s="56"/>
    </row>
    <row r="144" spans="7:17" s="3" customFormat="1" ht="12.75">
      <c r="G144" s="6"/>
      <c r="H144" s="8"/>
      <c r="I144" s="5"/>
      <c r="J144" s="9"/>
      <c r="K144" s="5"/>
      <c r="L144" s="9"/>
      <c r="M144" s="58"/>
      <c r="N144" s="60"/>
      <c r="O144" s="56"/>
      <c r="P144" s="56"/>
      <c r="Q144" s="56"/>
    </row>
    <row r="145" spans="7:17" s="3" customFormat="1" ht="12.75">
      <c r="G145" s="6"/>
      <c r="H145" s="8"/>
      <c r="I145" s="5"/>
      <c r="J145" s="9"/>
      <c r="K145" s="5"/>
      <c r="L145" s="9"/>
      <c r="M145" s="58"/>
      <c r="N145" s="60"/>
      <c r="O145" s="56"/>
      <c r="P145" s="56"/>
      <c r="Q145" s="56"/>
    </row>
    <row r="146" spans="7:17" s="3" customFormat="1" ht="12.75">
      <c r="G146" s="6"/>
      <c r="H146" s="8"/>
      <c r="I146" s="5"/>
      <c r="J146" s="9"/>
      <c r="K146" s="5"/>
      <c r="L146" s="9"/>
      <c r="M146" s="58"/>
      <c r="N146" s="60"/>
      <c r="O146" s="56"/>
      <c r="P146" s="56"/>
      <c r="Q146" s="56"/>
    </row>
    <row r="147" spans="7:17" s="3" customFormat="1" ht="12.75">
      <c r="G147" s="6"/>
      <c r="H147" s="8"/>
      <c r="I147" s="5"/>
      <c r="J147" s="9"/>
      <c r="K147" s="5"/>
      <c r="L147" s="9"/>
      <c r="M147" s="58"/>
      <c r="N147" s="60"/>
      <c r="O147" s="56"/>
      <c r="P147" s="56"/>
      <c r="Q147" s="56"/>
    </row>
    <row r="148" spans="7:17" s="3" customFormat="1" ht="12.75">
      <c r="G148" s="6"/>
      <c r="H148" s="8"/>
      <c r="I148" s="5"/>
      <c r="J148" s="9"/>
      <c r="K148" s="5"/>
      <c r="L148" s="9"/>
      <c r="M148" s="58"/>
      <c r="N148" s="60"/>
      <c r="O148" s="56"/>
      <c r="P148" s="56"/>
      <c r="Q148" s="56"/>
    </row>
    <row r="149" spans="7:17" s="3" customFormat="1" ht="12.75">
      <c r="G149" s="6"/>
      <c r="H149" s="8"/>
      <c r="I149" s="5"/>
      <c r="J149" s="9"/>
      <c r="K149" s="5"/>
      <c r="L149" s="9"/>
      <c r="M149" s="58"/>
      <c r="N149" s="60"/>
      <c r="O149" s="56"/>
      <c r="P149" s="56"/>
      <c r="Q149" s="56"/>
    </row>
    <row r="150" spans="7:17" s="3" customFormat="1" ht="12.75">
      <c r="G150" s="6"/>
      <c r="H150" s="8"/>
      <c r="I150" s="5"/>
      <c r="J150" s="9"/>
      <c r="K150" s="5"/>
      <c r="L150" s="9"/>
      <c r="M150" s="58"/>
      <c r="N150" s="60"/>
      <c r="O150" s="56"/>
      <c r="P150" s="56"/>
      <c r="Q150" s="56"/>
    </row>
    <row r="151" spans="7:17" s="3" customFormat="1" ht="12.75">
      <c r="G151" s="6"/>
      <c r="H151" s="8"/>
      <c r="I151" s="5"/>
      <c r="J151" s="9"/>
      <c r="K151" s="5"/>
      <c r="L151" s="9"/>
      <c r="M151" s="58"/>
      <c r="N151" s="60"/>
      <c r="O151" s="56"/>
      <c r="P151" s="56"/>
      <c r="Q151" s="56"/>
    </row>
    <row r="152" spans="7:17" s="3" customFormat="1" ht="12.75">
      <c r="G152" s="6"/>
      <c r="H152" s="8"/>
      <c r="I152" s="5"/>
      <c r="J152" s="9"/>
      <c r="K152" s="5"/>
      <c r="L152" s="9"/>
      <c r="M152" s="58"/>
      <c r="N152" s="60"/>
      <c r="O152" s="56"/>
      <c r="P152" s="56"/>
      <c r="Q152" s="56"/>
    </row>
    <row r="153" spans="7:17" s="3" customFormat="1" ht="12.75">
      <c r="G153" s="6"/>
      <c r="H153" s="8"/>
      <c r="I153" s="5"/>
      <c r="J153" s="9"/>
      <c r="K153" s="5"/>
      <c r="L153" s="9"/>
      <c r="M153" s="58"/>
      <c r="N153" s="60"/>
      <c r="O153" s="56"/>
      <c r="P153" s="56"/>
      <c r="Q153" s="56"/>
    </row>
    <row r="154" spans="7:17" s="3" customFormat="1" ht="12.75">
      <c r="G154" s="6"/>
      <c r="H154" s="8"/>
      <c r="I154" s="5"/>
      <c r="J154" s="9"/>
      <c r="K154" s="5"/>
      <c r="L154" s="9"/>
      <c r="M154" s="58"/>
      <c r="N154" s="60"/>
      <c r="O154" s="56"/>
      <c r="P154" s="56"/>
      <c r="Q154" s="56"/>
    </row>
    <row r="155" spans="7:17" s="3" customFormat="1" ht="12.75">
      <c r="G155" s="6"/>
      <c r="H155" s="8"/>
      <c r="I155" s="5"/>
      <c r="J155" s="9"/>
      <c r="K155" s="5"/>
      <c r="L155" s="9"/>
      <c r="M155" s="58"/>
      <c r="N155" s="60"/>
      <c r="O155" s="56"/>
      <c r="P155" s="56"/>
      <c r="Q155" s="56"/>
    </row>
    <row r="156" spans="7:17" s="3" customFormat="1" ht="12.75">
      <c r="G156" s="6"/>
      <c r="H156" s="8"/>
      <c r="I156" s="5"/>
      <c r="J156" s="9"/>
      <c r="K156" s="5"/>
      <c r="L156" s="9"/>
      <c r="M156" s="58"/>
      <c r="N156" s="60"/>
      <c r="O156" s="56"/>
      <c r="P156" s="56"/>
      <c r="Q156" s="56"/>
    </row>
    <row r="157" spans="7:17" s="3" customFormat="1" ht="12.75">
      <c r="G157" s="6"/>
      <c r="H157" s="8"/>
      <c r="I157" s="5"/>
      <c r="J157" s="9"/>
      <c r="K157" s="5"/>
      <c r="L157" s="9"/>
      <c r="M157" s="58"/>
      <c r="N157" s="60"/>
      <c r="O157" s="56"/>
      <c r="P157" s="56"/>
      <c r="Q157" s="56"/>
    </row>
    <row r="158" spans="7:17" s="3" customFormat="1" ht="12.75">
      <c r="G158" s="6"/>
      <c r="H158" s="8"/>
      <c r="I158" s="5"/>
      <c r="J158" s="9"/>
      <c r="K158" s="5"/>
      <c r="L158" s="9"/>
      <c r="M158" s="58"/>
      <c r="N158" s="60"/>
      <c r="O158" s="56"/>
      <c r="P158" s="56"/>
      <c r="Q158" s="56"/>
    </row>
    <row r="159" spans="7:17" s="3" customFormat="1" ht="12.75">
      <c r="G159" s="6"/>
      <c r="H159" s="8"/>
      <c r="I159" s="5"/>
      <c r="J159" s="9"/>
      <c r="K159" s="5"/>
      <c r="L159" s="9"/>
      <c r="M159" s="58"/>
      <c r="N159" s="60"/>
      <c r="O159" s="56"/>
      <c r="P159" s="56"/>
      <c r="Q159" s="56"/>
    </row>
    <row r="160" spans="7:17" s="3" customFormat="1" ht="12.75">
      <c r="G160" s="6"/>
      <c r="H160" s="8"/>
      <c r="I160" s="5"/>
      <c r="J160" s="9"/>
      <c r="K160" s="5"/>
      <c r="L160" s="9"/>
      <c r="M160" s="58"/>
      <c r="N160" s="60"/>
      <c r="O160" s="56"/>
      <c r="P160" s="56"/>
      <c r="Q160" s="56"/>
    </row>
    <row r="161" spans="7:17" s="3" customFormat="1" ht="12.75">
      <c r="G161" s="6"/>
      <c r="H161" s="8"/>
      <c r="I161" s="5"/>
      <c r="J161" s="9"/>
      <c r="K161" s="5"/>
      <c r="L161" s="9"/>
      <c r="M161" s="58"/>
      <c r="N161" s="60"/>
      <c r="O161" s="56"/>
      <c r="P161" s="56"/>
      <c r="Q161" s="56"/>
    </row>
    <row r="162" spans="7:17" s="3" customFormat="1" ht="12.75">
      <c r="G162" s="6"/>
      <c r="H162" s="8"/>
      <c r="I162" s="5"/>
      <c r="J162" s="9"/>
      <c r="K162" s="5"/>
      <c r="L162" s="9"/>
      <c r="M162" s="58"/>
      <c r="N162" s="60"/>
      <c r="O162" s="56"/>
      <c r="P162" s="56"/>
      <c r="Q162" s="56"/>
    </row>
    <row r="163" spans="7:17" s="3" customFormat="1" ht="12.75">
      <c r="G163" s="6"/>
      <c r="H163" s="8"/>
      <c r="I163" s="5"/>
      <c r="J163" s="9"/>
      <c r="K163" s="5"/>
      <c r="L163" s="9"/>
      <c r="M163" s="58"/>
      <c r="N163" s="60"/>
      <c r="O163" s="56"/>
      <c r="P163" s="56"/>
      <c r="Q163" s="56"/>
    </row>
    <row r="164" spans="7:17" s="3" customFormat="1" ht="12.75">
      <c r="G164" s="6"/>
      <c r="H164" s="8"/>
      <c r="I164" s="5"/>
      <c r="J164" s="9"/>
      <c r="K164" s="5"/>
      <c r="L164" s="9"/>
      <c r="M164" s="58"/>
      <c r="N164" s="60"/>
      <c r="O164" s="56"/>
      <c r="P164" s="56"/>
      <c r="Q164" s="56"/>
    </row>
    <row r="165" spans="7:17" s="3" customFormat="1" ht="12.75">
      <c r="G165" s="6"/>
      <c r="H165" s="8"/>
      <c r="I165" s="5"/>
      <c r="J165" s="9"/>
      <c r="K165" s="5"/>
      <c r="L165" s="9"/>
      <c r="M165" s="58"/>
      <c r="N165" s="60"/>
      <c r="O165" s="56"/>
      <c r="P165" s="56"/>
      <c r="Q165" s="56"/>
    </row>
    <row r="166" spans="7:17" s="3" customFormat="1" ht="12.75">
      <c r="G166" s="6"/>
      <c r="H166" s="8"/>
      <c r="I166" s="5"/>
      <c r="J166" s="9"/>
      <c r="K166" s="5"/>
      <c r="L166" s="9"/>
      <c r="M166" s="58"/>
      <c r="N166" s="60"/>
      <c r="O166" s="56"/>
      <c r="P166" s="56"/>
      <c r="Q166" s="56"/>
    </row>
    <row r="167" spans="7:17" s="3" customFormat="1" ht="12.75">
      <c r="G167" s="6"/>
      <c r="H167" s="8"/>
      <c r="I167" s="5"/>
      <c r="J167" s="9"/>
      <c r="K167" s="5"/>
      <c r="L167" s="9"/>
      <c r="M167" s="58"/>
      <c r="N167" s="60"/>
      <c r="O167" s="56"/>
      <c r="P167" s="56"/>
      <c r="Q167" s="56"/>
    </row>
    <row r="168" spans="7:17" s="3" customFormat="1" ht="12.75">
      <c r="G168" s="6"/>
      <c r="H168" s="8"/>
      <c r="I168" s="5"/>
      <c r="J168" s="9"/>
      <c r="K168" s="5"/>
      <c r="L168" s="9"/>
      <c r="M168" s="58"/>
      <c r="N168" s="60"/>
      <c r="O168" s="56"/>
      <c r="P168" s="56"/>
      <c r="Q168" s="56"/>
    </row>
    <row r="169" spans="7:17" s="3" customFormat="1" ht="12.75">
      <c r="G169" s="6"/>
      <c r="H169" s="8"/>
      <c r="I169" s="5"/>
      <c r="J169" s="9"/>
      <c r="K169" s="5"/>
      <c r="L169" s="9"/>
      <c r="M169" s="58"/>
      <c r="N169" s="60"/>
      <c r="O169" s="56"/>
      <c r="P169" s="56"/>
      <c r="Q169" s="56"/>
    </row>
    <row r="170" spans="7:17" s="3" customFormat="1" ht="12.75">
      <c r="G170" s="6"/>
      <c r="H170" s="8"/>
      <c r="I170" s="5"/>
      <c r="J170" s="9"/>
      <c r="K170" s="5"/>
      <c r="L170" s="9"/>
      <c r="M170" s="58"/>
      <c r="N170" s="60"/>
      <c r="O170" s="56"/>
      <c r="P170" s="56"/>
      <c r="Q170" s="56"/>
    </row>
    <row r="171" spans="7:17" s="3" customFormat="1" ht="12.75">
      <c r="G171" s="6"/>
      <c r="H171" s="8"/>
      <c r="I171" s="5"/>
      <c r="J171" s="9"/>
      <c r="K171" s="5"/>
      <c r="L171" s="9"/>
      <c r="M171" s="58"/>
      <c r="N171" s="60"/>
      <c r="O171" s="56"/>
      <c r="P171" s="56"/>
      <c r="Q171" s="56"/>
    </row>
    <row r="172" spans="7:17" s="3" customFormat="1" ht="12.75">
      <c r="G172" s="6"/>
      <c r="H172" s="8"/>
      <c r="I172" s="5"/>
      <c r="J172" s="9"/>
      <c r="K172" s="5"/>
      <c r="L172" s="9"/>
      <c r="M172" s="58"/>
      <c r="N172" s="60"/>
      <c r="O172" s="56"/>
      <c r="P172" s="56"/>
      <c r="Q172" s="56"/>
    </row>
    <row r="173" spans="7:17" s="3" customFormat="1" ht="12.75">
      <c r="G173" s="6"/>
      <c r="H173" s="8"/>
      <c r="I173" s="5"/>
      <c r="J173" s="9"/>
      <c r="K173" s="5"/>
      <c r="L173" s="9"/>
      <c r="M173" s="58"/>
      <c r="N173" s="60"/>
      <c r="O173" s="56"/>
      <c r="P173" s="56"/>
      <c r="Q173" s="56"/>
    </row>
    <row r="174" spans="7:17" s="3" customFormat="1" ht="12.75">
      <c r="G174" s="6"/>
      <c r="H174" s="8"/>
      <c r="I174" s="5"/>
      <c r="J174" s="9"/>
      <c r="K174" s="5"/>
      <c r="L174" s="9"/>
      <c r="M174" s="58"/>
      <c r="N174" s="60"/>
      <c r="O174" s="56"/>
      <c r="P174" s="56"/>
      <c r="Q174" s="56"/>
    </row>
    <row r="175" spans="7:17" s="3" customFormat="1" ht="12.75">
      <c r="G175" s="6"/>
      <c r="H175" s="8"/>
      <c r="I175" s="5"/>
      <c r="J175" s="9"/>
      <c r="K175" s="5"/>
      <c r="L175" s="9"/>
      <c r="M175" s="58"/>
      <c r="N175" s="60"/>
      <c r="O175" s="56"/>
      <c r="P175" s="56"/>
      <c r="Q175" s="56"/>
    </row>
    <row r="176" spans="7:17" s="3" customFormat="1" ht="12.75">
      <c r="G176" s="6"/>
      <c r="H176" s="8"/>
      <c r="I176" s="5"/>
      <c r="J176" s="9"/>
      <c r="K176" s="5"/>
      <c r="L176" s="9"/>
      <c r="M176" s="58"/>
      <c r="N176" s="60"/>
      <c r="O176" s="56"/>
      <c r="P176" s="56"/>
      <c r="Q176" s="56"/>
    </row>
    <row r="177" spans="7:17" s="3" customFormat="1" ht="12.75">
      <c r="G177" s="6"/>
      <c r="H177" s="8"/>
      <c r="I177" s="5"/>
      <c r="J177" s="9"/>
      <c r="K177" s="5"/>
      <c r="L177" s="9"/>
      <c r="M177" s="58"/>
      <c r="N177" s="60"/>
      <c r="O177" s="56"/>
      <c r="P177" s="56"/>
      <c r="Q177" s="56"/>
    </row>
    <row r="178" spans="7:17" s="3" customFormat="1" ht="12.75">
      <c r="G178" s="6"/>
      <c r="H178" s="8"/>
      <c r="I178" s="5"/>
      <c r="J178" s="9"/>
      <c r="K178" s="5"/>
      <c r="L178" s="9"/>
      <c r="M178" s="58"/>
      <c r="N178" s="60"/>
      <c r="O178" s="56"/>
      <c r="P178" s="56"/>
      <c r="Q178" s="56"/>
    </row>
    <row r="179" spans="7:17" s="3" customFormat="1" ht="12.75">
      <c r="G179" s="6"/>
      <c r="H179" s="8"/>
      <c r="I179" s="5"/>
      <c r="J179" s="9"/>
      <c r="K179" s="5"/>
      <c r="L179" s="9"/>
      <c r="M179" s="58"/>
      <c r="N179" s="60"/>
      <c r="O179" s="56"/>
      <c r="P179" s="56"/>
      <c r="Q179" s="56"/>
    </row>
    <row r="180" spans="7:17" s="3" customFormat="1" ht="12.75">
      <c r="G180" s="6"/>
      <c r="H180" s="8"/>
      <c r="I180" s="5"/>
      <c r="J180" s="9"/>
      <c r="K180" s="5"/>
      <c r="L180" s="9"/>
      <c r="M180" s="58"/>
      <c r="N180" s="60"/>
      <c r="O180" s="56"/>
      <c r="P180" s="56"/>
      <c r="Q180" s="56"/>
    </row>
    <row r="181" spans="7:17" s="3" customFormat="1" ht="12.75">
      <c r="G181" s="6"/>
      <c r="H181" s="8"/>
      <c r="I181" s="5"/>
      <c r="J181" s="9"/>
      <c r="K181" s="5"/>
      <c r="L181" s="9"/>
      <c r="M181" s="58"/>
      <c r="N181" s="60"/>
      <c r="O181" s="56"/>
      <c r="P181" s="56"/>
      <c r="Q181" s="56"/>
    </row>
    <row r="182" spans="7:17" s="3" customFormat="1" ht="12.75">
      <c r="G182" s="6"/>
      <c r="H182" s="8"/>
      <c r="I182" s="5"/>
      <c r="J182" s="9"/>
      <c r="K182" s="5"/>
      <c r="L182" s="9"/>
      <c r="M182" s="58"/>
      <c r="N182" s="60"/>
      <c r="O182" s="56"/>
      <c r="P182" s="56"/>
      <c r="Q182" s="56"/>
    </row>
    <row r="183" spans="7:17" s="3" customFormat="1" ht="12.75">
      <c r="G183" s="6"/>
      <c r="H183" s="8"/>
      <c r="I183" s="5"/>
      <c r="J183" s="9"/>
      <c r="K183" s="5"/>
      <c r="L183" s="9"/>
      <c r="M183" s="58"/>
      <c r="N183" s="60"/>
      <c r="O183" s="56"/>
      <c r="P183" s="56"/>
      <c r="Q183" s="56"/>
    </row>
    <row r="184" spans="7:17" s="3" customFormat="1" ht="12.75">
      <c r="G184" s="6"/>
      <c r="H184" s="8"/>
      <c r="I184" s="5"/>
      <c r="J184" s="9"/>
      <c r="K184" s="5"/>
      <c r="L184" s="9"/>
      <c r="M184" s="58"/>
      <c r="N184" s="60"/>
      <c r="O184" s="56"/>
      <c r="P184" s="56"/>
      <c r="Q184" s="56"/>
    </row>
    <row r="185" spans="7:17" s="3" customFormat="1" ht="12.75">
      <c r="G185" s="6"/>
      <c r="H185" s="8"/>
      <c r="I185" s="5"/>
      <c r="J185" s="9"/>
      <c r="K185" s="5"/>
      <c r="L185" s="9"/>
      <c r="M185" s="58"/>
      <c r="N185" s="60"/>
      <c r="O185" s="56"/>
      <c r="P185" s="56"/>
      <c r="Q185" s="56"/>
    </row>
    <row r="186" spans="7:17" s="3" customFormat="1" ht="12.75">
      <c r="G186" s="6"/>
      <c r="H186" s="8"/>
      <c r="I186" s="5"/>
      <c r="J186" s="9"/>
      <c r="K186" s="5"/>
      <c r="L186" s="9"/>
      <c r="M186" s="58"/>
      <c r="N186" s="60"/>
      <c r="O186" s="56"/>
      <c r="P186" s="56"/>
      <c r="Q186" s="56"/>
    </row>
    <row r="187" spans="7:17" s="3" customFormat="1" ht="12.75">
      <c r="G187" s="6"/>
      <c r="H187" s="8"/>
      <c r="I187" s="5"/>
      <c r="J187" s="9"/>
      <c r="K187" s="5"/>
      <c r="L187" s="9"/>
      <c r="M187" s="58"/>
      <c r="N187" s="60"/>
      <c r="O187" s="56"/>
      <c r="P187" s="56"/>
      <c r="Q187" s="56"/>
    </row>
    <row r="188" spans="7:17" s="3" customFormat="1" ht="12.75">
      <c r="G188" s="6"/>
      <c r="H188" s="8"/>
      <c r="I188" s="5"/>
      <c r="J188" s="9"/>
      <c r="K188" s="5"/>
      <c r="L188" s="9"/>
      <c r="M188" s="58"/>
      <c r="N188" s="60"/>
      <c r="O188" s="56"/>
      <c r="P188" s="56"/>
      <c r="Q188" s="56"/>
    </row>
    <row r="189" spans="7:17" s="3" customFormat="1" ht="12.75">
      <c r="G189" s="6"/>
      <c r="H189" s="8"/>
      <c r="I189" s="5"/>
      <c r="J189" s="9"/>
      <c r="K189" s="5"/>
      <c r="L189" s="9"/>
      <c r="M189" s="58"/>
      <c r="N189" s="60"/>
      <c r="O189" s="56"/>
      <c r="P189" s="56"/>
      <c r="Q189" s="56"/>
    </row>
    <row r="190" spans="7:17" s="3" customFormat="1" ht="12.75">
      <c r="G190" s="6"/>
      <c r="H190" s="8"/>
      <c r="I190" s="5"/>
      <c r="J190" s="9"/>
      <c r="K190" s="5"/>
      <c r="L190" s="9"/>
      <c r="M190" s="58"/>
      <c r="N190" s="60"/>
      <c r="O190" s="56"/>
      <c r="P190" s="56"/>
      <c r="Q190" s="56"/>
    </row>
    <row r="191" spans="7:17" s="3" customFormat="1" ht="12.75">
      <c r="G191" s="6"/>
      <c r="H191" s="8"/>
      <c r="I191" s="5"/>
      <c r="J191" s="9"/>
      <c r="K191" s="5"/>
      <c r="L191" s="9"/>
      <c r="M191" s="58"/>
      <c r="N191" s="60"/>
      <c r="O191" s="56"/>
      <c r="P191" s="56"/>
      <c r="Q191" s="56"/>
    </row>
    <row r="192" spans="7:17" s="3" customFormat="1" ht="12.75">
      <c r="G192" s="6"/>
      <c r="H192" s="8"/>
      <c r="I192" s="5"/>
      <c r="J192" s="9"/>
      <c r="K192" s="5"/>
      <c r="L192" s="9"/>
      <c r="M192" s="58"/>
      <c r="N192" s="60"/>
      <c r="O192" s="56"/>
      <c r="P192" s="56"/>
      <c r="Q192" s="56"/>
    </row>
    <row r="193" spans="7:17" s="3" customFormat="1" ht="12.75">
      <c r="G193" s="6"/>
      <c r="H193" s="8"/>
      <c r="I193" s="5"/>
      <c r="J193" s="9"/>
      <c r="K193" s="5"/>
      <c r="L193" s="9"/>
      <c r="M193" s="58"/>
      <c r="N193" s="60"/>
      <c r="O193" s="56"/>
      <c r="P193" s="56"/>
      <c r="Q193" s="56"/>
    </row>
    <row r="194" spans="7:17" s="3" customFormat="1" ht="12.75">
      <c r="G194" s="6"/>
      <c r="H194" s="8"/>
      <c r="I194" s="5"/>
      <c r="J194" s="9"/>
      <c r="K194" s="5"/>
      <c r="L194" s="9"/>
      <c r="M194" s="58"/>
      <c r="N194" s="60"/>
      <c r="O194" s="56"/>
      <c r="P194" s="56"/>
      <c r="Q194" s="56"/>
    </row>
    <row r="195" spans="7:17" s="3" customFormat="1" ht="12.75">
      <c r="G195" s="6"/>
      <c r="H195" s="8"/>
      <c r="I195" s="5"/>
      <c r="J195" s="9"/>
      <c r="K195" s="5"/>
      <c r="L195" s="9"/>
      <c r="M195" s="58"/>
      <c r="N195" s="60"/>
      <c r="O195" s="56"/>
      <c r="P195" s="56"/>
      <c r="Q195" s="56"/>
    </row>
    <row r="196" spans="7:17" s="3" customFormat="1" ht="12.75">
      <c r="G196" s="6"/>
      <c r="H196" s="8"/>
      <c r="I196" s="5"/>
      <c r="J196" s="9"/>
      <c r="K196" s="5"/>
      <c r="L196" s="9"/>
      <c r="M196" s="58"/>
      <c r="N196" s="60"/>
      <c r="O196" s="56"/>
      <c r="P196" s="56"/>
      <c r="Q196" s="56"/>
    </row>
    <row r="197" spans="7:17" s="3" customFormat="1" ht="12.75">
      <c r="G197" s="6"/>
      <c r="H197" s="8"/>
      <c r="I197" s="5"/>
      <c r="J197" s="9"/>
      <c r="K197" s="5"/>
      <c r="L197" s="9"/>
      <c r="M197" s="58"/>
      <c r="N197" s="60"/>
      <c r="O197" s="56"/>
      <c r="P197" s="56"/>
      <c r="Q197" s="56"/>
    </row>
    <row r="198" spans="7:17" s="3" customFormat="1" ht="12.75">
      <c r="G198" s="6"/>
      <c r="H198" s="8"/>
      <c r="I198" s="5"/>
      <c r="J198" s="9"/>
      <c r="K198" s="5"/>
      <c r="L198" s="9"/>
      <c r="M198" s="58"/>
      <c r="N198" s="60"/>
      <c r="O198" s="56"/>
      <c r="P198" s="56"/>
      <c r="Q198" s="56"/>
    </row>
    <row r="199" spans="7:17" s="3" customFormat="1" ht="12.75">
      <c r="G199" s="6"/>
      <c r="H199" s="8"/>
      <c r="I199" s="5"/>
      <c r="J199" s="9"/>
      <c r="K199" s="5"/>
      <c r="L199" s="9"/>
      <c r="M199" s="58"/>
      <c r="N199" s="60"/>
      <c r="O199" s="56"/>
      <c r="P199" s="56"/>
      <c r="Q199" s="56"/>
    </row>
    <row r="200" spans="7:17" s="3" customFormat="1" ht="12.75">
      <c r="G200" s="6"/>
      <c r="H200" s="8"/>
      <c r="I200" s="5"/>
      <c r="J200" s="9"/>
      <c r="K200" s="5"/>
      <c r="L200" s="9"/>
      <c r="M200" s="58"/>
      <c r="N200" s="60"/>
      <c r="O200" s="56"/>
      <c r="P200" s="56"/>
      <c r="Q200" s="56"/>
    </row>
    <row r="201" spans="7:17" s="3" customFormat="1" ht="12.75">
      <c r="G201" s="6"/>
      <c r="H201" s="8"/>
      <c r="I201" s="5"/>
      <c r="J201" s="9"/>
      <c r="K201" s="5"/>
      <c r="L201" s="9"/>
      <c r="M201" s="58"/>
      <c r="N201" s="60"/>
      <c r="O201" s="56"/>
      <c r="P201" s="56"/>
      <c r="Q201" s="56"/>
    </row>
    <row r="202" spans="7:17" s="3" customFormat="1" ht="12.75">
      <c r="G202" s="6"/>
      <c r="H202" s="8"/>
      <c r="I202" s="5"/>
      <c r="J202" s="9"/>
      <c r="K202" s="5"/>
      <c r="L202" s="9"/>
      <c r="M202" s="58"/>
      <c r="N202" s="60"/>
      <c r="O202" s="56"/>
      <c r="P202" s="56"/>
      <c r="Q202" s="56"/>
    </row>
    <row r="203" spans="7:17" s="3" customFormat="1" ht="12.75">
      <c r="G203" s="6"/>
      <c r="H203" s="8"/>
      <c r="I203" s="5"/>
      <c r="J203" s="9"/>
      <c r="K203" s="5"/>
      <c r="L203" s="9"/>
      <c r="M203" s="58"/>
      <c r="N203" s="60"/>
      <c r="O203" s="56"/>
      <c r="P203" s="56"/>
      <c r="Q203" s="56"/>
    </row>
    <row r="204" spans="7:17" s="3" customFormat="1" ht="12.75">
      <c r="G204" s="6"/>
      <c r="H204" s="8"/>
      <c r="I204" s="5"/>
      <c r="J204" s="9"/>
      <c r="K204" s="5"/>
      <c r="L204" s="9"/>
      <c r="M204" s="58"/>
      <c r="N204" s="60"/>
      <c r="O204" s="56"/>
      <c r="P204" s="56"/>
      <c r="Q204" s="56"/>
    </row>
    <row r="205" spans="7:17" s="3" customFormat="1" ht="12.75">
      <c r="G205" s="6"/>
      <c r="H205" s="8"/>
      <c r="I205" s="5"/>
      <c r="J205" s="9"/>
      <c r="K205" s="5"/>
      <c r="L205" s="9"/>
      <c r="M205" s="58"/>
      <c r="N205" s="60"/>
      <c r="O205" s="56"/>
      <c r="P205" s="56"/>
      <c r="Q205" s="56"/>
    </row>
    <row r="206" spans="7:17" s="3" customFormat="1" ht="12.75">
      <c r="G206" s="6"/>
      <c r="H206" s="8"/>
      <c r="I206" s="5"/>
      <c r="J206" s="9"/>
      <c r="K206" s="5"/>
      <c r="L206" s="9"/>
      <c r="M206" s="58"/>
      <c r="N206" s="60"/>
      <c r="O206" s="56"/>
      <c r="P206" s="56"/>
      <c r="Q206" s="56"/>
    </row>
    <row r="207" spans="7:17" s="3" customFormat="1" ht="12.75">
      <c r="G207" s="6"/>
      <c r="H207" s="8"/>
      <c r="I207" s="5"/>
      <c r="J207" s="9"/>
      <c r="K207" s="5"/>
      <c r="L207" s="9"/>
      <c r="M207" s="58"/>
      <c r="N207" s="60"/>
      <c r="O207" s="56"/>
      <c r="P207" s="56"/>
      <c r="Q207" s="56"/>
    </row>
    <row r="208" spans="7:17" s="3" customFormat="1" ht="12.75">
      <c r="G208" s="6"/>
      <c r="H208" s="8"/>
      <c r="I208" s="5"/>
      <c r="J208" s="9"/>
      <c r="K208" s="5"/>
      <c r="L208" s="9"/>
      <c r="M208" s="58"/>
      <c r="N208" s="60"/>
      <c r="O208" s="56"/>
      <c r="P208" s="56"/>
      <c r="Q208" s="56"/>
    </row>
    <row r="209" spans="7:17" s="3" customFormat="1" ht="12.75">
      <c r="G209" s="6"/>
      <c r="H209" s="8"/>
      <c r="I209" s="5"/>
      <c r="J209" s="9"/>
      <c r="K209" s="5"/>
      <c r="L209" s="9"/>
      <c r="M209" s="58"/>
      <c r="N209" s="60"/>
      <c r="O209" s="56"/>
      <c r="P209" s="56"/>
      <c r="Q209" s="56"/>
    </row>
    <row r="210" spans="7:17" s="3" customFormat="1" ht="12.75">
      <c r="G210" s="6"/>
      <c r="H210" s="8"/>
      <c r="I210" s="5"/>
      <c r="J210" s="9"/>
      <c r="K210" s="5"/>
      <c r="L210" s="9"/>
      <c r="M210" s="58"/>
      <c r="N210" s="60"/>
      <c r="O210" s="56"/>
      <c r="P210" s="56"/>
      <c r="Q210" s="56"/>
    </row>
    <row r="211" spans="7:17" s="3" customFormat="1" ht="12.75">
      <c r="G211" s="6"/>
      <c r="H211" s="8"/>
      <c r="I211" s="5"/>
      <c r="J211" s="9"/>
      <c r="K211" s="5"/>
      <c r="L211" s="9"/>
      <c r="M211" s="58"/>
      <c r="N211" s="60"/>
      <c r="O211" s="56"/>
      <c r="P211" s="56"/>
      <c r="Q211" s="56"/>
    </row>
    <row r="212" spans="7:17" s="3" customFormat="1" ht="12.75">
      <c r="G212" s="6"/>
      <c r="H212" s="8"/>
      <c r="I212" s="5"/>
      <c r="J212" s="9"/>
      <c r="K212" s="5"/>
      <c r="L212" s="9"/>
      <c r="M212" s="58"/>
      <c r="N212" s="60"/>
      <c r="O212" s="56"/>
      <c r="P212" s="56"/>
      <c r="Q212" s="56"/>
    </row>
    <row r="213" spans="7:17" s="3" customFormat="1" ht="12.75">
      <c r="G213" s="6"/>
      <c r="H213" s="8"/>
      <c r="I213" s="5"/>
      <c r="J213" s="9"/>
      <c r="K213" s="5"/>
      <c r="L213" s="9"/>
      <c r="M213" s="58"/>
      <c r="N213" s="60"/>
      <c r="O213" s="56"/>
      <c r="P213" s="56"/>
      <c r="Q213" s="56"/>
    </row>
    <row r="214" spans="7:17" s="3" customFormat="1" ht="12.75">
      <c r="G214" s="6"/>
      <c r="H214" s="8"/>
      <c r="I214" s="5"/>
      <c r="J214" s="9"/>
      <c r="K214" s="5"/>
      <c r="L214" s="9"/>
      <c r="M214" s="58"/>
      <c r="N214" s="60"/>
      <c r="O214" s="56"/>
      <c r="P214" s="56"/>
      <c r="Q214" s="56"/>
    </row>
    <row r="215" spans="7:17" s="3" customFormat="1" ht="12.75">
      <c r="G215" s="6"/>
      <c r="H215" s="8"/>
      <c r="I215" s="5"/>
      <c r="J215" s="9"/>
      <c r="K215" s="5"/>
      <c r="L215" s="9"/>
      <c r="M215" s="58"/>
      <c r="N215" s="60"/>
      <c r="O215" s="56"/>
      <c r="P215" s="56"/>
      <c r="Q215" s="56"/>
    </row>
    <row r="216" spans="7:17" s="3" customFormat="1" ht="12.75">
      <c r="G216" s="6"/>
      <c r="H216" s="8"/>
      <c r="I216" s="5"/>
      <c r="J216" s="9"/>
      <c r="K216" s="5"/>
      <c r="L216" s="9"/>
      <c r="M216" s="58"/>
      <c r="N216" s="60"/>
      <c r="O216" s="56"/>
      <c r="P216" s="56"/>
      <c r="Q216" s="56"/>
    </row>
    <row r="217" spans="7:17" s="3" customFormat="1" ht="12.75">
      <c r="G217" s="6"/>
      <c r="H217" s="8"/>
      <c r="I217" s="5"/>
      <c r="J217" s="9"/>
      <c r="K217" s="5"/>
      <c r="L217" s="9"/>
      <c r="M217" s="58"/>
      <c r="N217" s="60"/>
      <c r="O217" s="56"/>
      <c r="P217" s="56"/>
      <c r="Q217" s="56"/>
    </row>
    <row r="218" spans="7:17" s="3" customFormat="1" ht="12.75">
      <c r="G218" s="6"/>
      <c r="H218" s="8"/>
      <c r="I218" s="5"/>
      <c r="J218" s="9"/>
      <c r="K218" s="5"/>
      <c r="L218" s="9"/>
      <c r="M218" s="58"/>
      <c r="N218" s="60"/>
      <c r="O218" s="56"/>
      <c r="P218" s="56"/>
      <c r="Q218" s="56"/>
    </row>
    <row r="219" spans="7:17" s="3" customFormat="1" ht="12.75">
      <c r="G219" s="6"/>
      <c r="H219" s="8"/>
      <c r="I219" s="5"/>
      <c r="J219" s="9"/>
      <c r="K219" s="5"/>
      <c r="L219" s="9"/>
      <c r="M219" s="58"/>
      <c r="N219" s="60"/>
      <c r="O219" s="56"/>
      <c r="P219" s="56"/>
      <c r="Q219" s="56"/>
    </row>
    <row r="220" spans="7:17" s="3" customFormat="1" ht="12.75">
      <c r="G220" s="6"/>
      <c r="H220" s="8"/>
      <c r="I220" s="5"/>
      <c r="J220" s="9"/>
      <c r="K220" s="5"/>
      <c r="L220" s="9"/>
      <c r="M220" s="58"/>
      <c r="N220" s="60"/>
      <c r="O220" s="56"/>
      <c r="P220" s="56"/>
      <c r="Q220" s="56"/>
    </row>
    <row r="221" spans="7:17" s="3" customFormat="1" ht="12.75">
      <c r="G221" s="6"/>
      <c r="H221" s="8"/>
      <c r="I221" s="5"/>
      <c r="J221" s="9"/>
      <c r="K221" s="5"/>
      <c r="L221" s="9"/>
      <c r="M221" s="58"/>
      <c r="N221" s="60"/>
      <c r="O221" s="56"/>
      <c r="P221" s="56"/>
      <c r="Q221" s="56"/>
    </row>
    <row r="222" spans="7:17" s="3" customFormat="1" ht="12.75">
      <c r="G222" s="6"/>
      <c r="H222" s="8"/>
      <c r="I222" s="5"/>
      <c r="J222" s="9"/>
      <c r="K222" s="5"/>
      <c r="L222" s="9"/>
      <c r="M222" s="58"/>
      <c r="N222" s="60"/>
      <c r="O222" s="56"/>
      <c r="P222" s="56"/>
      <c r="Q222" s="56"/>
    </row>
    <row r="223" spans="7:17" s="3" customFormat="1" ht="12.75">
      <c r="G223" s="6"/>
      <c r="H223" s="8"/>
      <c r="I223" s="5"/>
      <c r="J223" s="9"/>
      <c r="K223" s="5"/>
      <c r="L223" s="9"/>
      <c r="M223" s="58"/>
      <c r="N223" s="60"/>
      <c r="O223" s="56"/>
      <c r="P223" s="56"/>
      <c r="Q223" s="56"/>
    </row>
    <row r="224" spans="7:17" s="3" customFormat="1" ht="12.75">
      <c r="G224" s="6"/>
      <c r="H224" s="8"/>
      <c r="I224" s="5"/>
      <c r="J224" s="9"/>
      <c r="K224" s="5"/>
      <c r="L224" s="9"/>
      <c r="M224" s="58"/>
      <c r="N224" s="60"/>
      <c r="O224" s="56"/>
      <c r="P224" s="56"/>
      <c r="Q224" s="56"/>
    </row>
    <row r="225" spans="7:17" s="3" customFormat="1" ht="12.75">
      <c r="G225" s="6"/>
      <c r="H225" s="8"/>
      <c r="I225" s="5"/>
      <c r="J225" s="9"/>
      <c r="K225" s="5"/>
      <c r="L225" s="9"/>
      <c r="M225" s="58"/>
      <c r="N225" s="60"/>
      <c r="O225" s="56"/>
      <c r="P225" s="56"/>
      <c r="Q225" s="56"/>
    </row>
    <row r="226" spans="7:17" s="3" customFormat="1" ht="12.75">
      <c r="G226" s="6"/>
      <c r="H226" s="8"/>
      <c r="I226" s="5"/>
      <c r="J226" s="9"/>
      <c r="K226" s="5"/>
      <c r="L226" s="9"/>
      <c r="M226" s="58"/>
      <c r="N226" s="60"/>
      <c r="O226" s="56"/>
      <c r="P226" s="56"/>
      <c r="Q226" s="56"/>
    </row>
    <row r="227" spans="7:17" s="3" customFormat="1" ht="12.75">
      <c r="G227" s="6"/>
      <c r="H227" s="8"/>
      <c r="I227" s="5"/>
      <c r="J227" s="9"/>
      <c r="K227" s="5"/>
      <c r="L227" s="9"/>
      <c r="M227" s="58"/>
      <c r="N227" s="60"/>
      <c r="O227" s="56"/>
      <c r="P227" s="56"/>
      <c r="Q227" s="56"/>
    </row>
    <row r="228" spans="7:17" s="3" customFormat="1" ht="12.75">
      <c r="G228" s="6"/>
      <c r="H228" s="8"/>
      <c r="I228" s="5"/>
      <c r="J228" s="9"/>
      <c r="K228" s="5"/>
      <c r="L228" s="9"/>
      <c r="M228" s="58"/>
      <c r="N228" s="60"/>
      <c r="O228" s="56"/>
      <c r="P228" s="56"/>
      <c r="Q228" s="56"/>
    </row>
    <row r="229" spans="7:17" s="3" customFormat="1" ht="12.75">
      <c r="G229" s="6"/>
      <c r="H229" s="8"/>
      <c r="I229" s="5"/>
      <c r="J229" s="9"/>
      <c r="K229" s="5"/>
      <c r="L229" s="9"/>
      <c r="M229" s="58"/>
      <c r="N229" s="60"/>
      <c r="O229" s="56"/>
      <c r="P229" s="56"/>
      <c r="Q229" s="56"/>
    </row>
    <row r="230" spans="7:17" s="3" customFormat="1" ht="12.75">
      <c r="G230" s="6"/>
      <c r="H230" s="8"/>
      <c r="I230" s="5"/>
      <c r="J230" s="9"/>
      <c r="K230" s="5"/>
      <c r="L230" s="9"/>
      <c r="M230" s="58"/>
      <c r="N230" s="60"/>
      <c r="O230" s="56"/>
      <c r="P230" s="56"/>
      <c r="Q230" s="56"/>
    </row>
    <row r="231" spans="7:17" s="3" customFormat="1" ht="12.75">
      <c r="G231" s="6"/>
      <c r="H231" s="8"/>
      <c r="I231" s="5"/>
      <c r="J231" s="9"/>
      <c r="K231" s="5"/>
      <c r="L231" s="9"/>
      <c r="M231" s="58"/>
      <c r="N231" s="60"/>
      <c r="O231" s="56"/>
      <c r="P231" s="56"/>
      <c r="Q231" s="56"/>
    </row>
    <row r="232" spans="7:17" s="3" customFormat="1" ht="12.75">
      <c r="G232" s="6"/>
      <c r="H232" s="8"/>
      <c r="I232" s="5"/>
      <c r="J232" s="9"/>
      <c r="K232" s="5"/>
      <c r="L232" s="9"/>
      <c r="M232" s="58"/>
      <c r="N232" s="60"/>
      <c r="O232" s="56"/>
      <c r="P232" s="56"/>
      <c r="Q232" s="56"/>
    </row>
    <row r="233" spans="7:17" s="3" customFormat="1" ht="12.75">
      <c r="G233" s="6"/>
      <c r="H233" s="8"/>
      <c r="I233" s="5"/>
      <c r="J233" s="9"/>
      <c r="K233" s="5"/>
      <c r="L233" s="9"/>
      <c r="M233" s="58"/>
      <c r="N233" s="60"/>
      <c r="O233" s="56"/>
      <c r="P233" s="56"/>
      <c r="Q233" s="56"/>
    </row>
    <row r="234" spans="7:17" s="3" customFormat="1" ht="12.75">
      <c r="G234" s="6"/>
      <c r="H234" s="8"/>
      <c r="I234" s="5"/>
      <c r="J234" s="9"/>
      <c r="K234" s="5"/>
      <c r="L234" s="9"/>
      <c r="M234" s="58"/>
      <c r="N234" s="60"/>
      <c r="O234" s="56"/>
      <c r="P234" s="56"/>
      <c r="Q234" s="56"/>
    </row>
    <row r="235" spans="7:17" s="3" customFormat="1" ht="12.75">
      <c r="G235" s="6"/>
      <c r="H235" s="8"/>
      <c r="I235" s="5"/>
      <c r="J235" s="9"/>
      <c r="K235" s="5"/>
      <c r="L235" s="9"/>
      <c r="M235" s="58"/>
      <c r="N235" s="60"/>
      <c r="O235" s="56"/>
      <c r="P235" s="56"/>
      <c r="Q235" s="56"/>
    </row>
    <row r="236" spans="7:17" s="3" customFormat="1" ht="12.75">
      <c r="G236" s="6"/>
      <c r="H236" s="8"/>
      <c r="I236" s="5"/>
      <c r="J236" s="9"/>
      <c r="K236" s="5"/>
      <c r="L236" s="9"/>
      <c r="M236" s="58"/>
      <c r="N236" s="60"/>
      <c r="O236" s="56"/>
      <c r="P236" s="56"/>
      <c r="Q236" s="56"/>
    </row>
    <row r="237" spans="7:17" s="3" customFormat="1" ht="12.75">
      <c r="G237" s="6"/>
      <c r="H237" s="8"/>
      <c r="I237" s="5"/>
      <c r="J237" s="9"/>
      <c r="K237" s="5"/>
      <c r="L237" s="9"/>
      <c r="M237" s="58"/>
      <c r="N237" s="60"/>
      <c r="O237" s="56"/>
      <c r="P237" s="56"/>
      <c r="Q237" s="56"/>
    </row>
    <row r="238" spans="7:17" s="3" customFormat="1" ht="12.75">
      <c r="G238" s="6"/>
      <c r="H238" s="8"/>
      <c r="I238" s="5"/>
      <c r="J238" s="9"/>
      <c r="K238" s="5"/>
      <c r="L238" s="9"/>
      <c r="M238" s="58"/>
      <c r="N238" s="60"/>
      <c r="O238" s="56"/>
      <c r="P238" s="56"/>
      <c r="Q238" s="56"/>
    </row>
    <row r="239" spans="7:17" s="3" customFormat="1" ht="12.75">
      <c r="G239" s="6"/>
      <c r="H239" s="8"/>
      <c r="I239" s="5"/>
      <c r="J239" s="9"/>
      <c r="K239" s="5"/>
      <c r="L239" s="9"/>
      <c r="M239" s="58"/>
      <c r="N239" s="60"/>
      <c r="O239" s="56"/>
      <c r="P239" s="56"/>
      <c r="Q239" s="56"/>
    </row>
    <row r="240" spans="7:17" s="3" customFormat="1" ht="12.75">
      <c r="G240" s="6"/>
      <c r="H240" s="8"/>
      <c r="I240" s="5"/>
      <c r="J240" s="9"/>
      <c r="K240" s="5"/>
      <c r="L240" s="9"/>
      <c r="M240" s="58"/>
      <c r="N240" s="60"/>
      <c r="O240" s="56"/>
      <c r="P240" s="56"/>
      <c r="Q240" s="56"/>
    </row>
    <row r="241" spans="7:17" s="3" customFormat="1" ht="12.75">
      <c r="G241" s="6"/>
      <c r="H241" s="8"/>
      <c r="I241" s="5"/>
      <c r="J241" s="9"/>
      <c r="K241" s="5"/>
      <c r="L241" s="9"/>
      <c r="M241" s="58"/>
      <c r="N241" s="60"/>
      <c r="O241" s="56"/>
      <c r="P241" s="56"/>
      <c r="Q241" s="56"/>
    </row>
    <row r="242" spans="7:17" s="3" customFormat="1" ht="12.75">
      <c r="G242" s="6"/>
      <c r="H242" s="8"/>
      <c r="I242" s="5"/>
      <c r="J242" s="9"/>
      <c r="K242" s="5"/>
      <c r="L242" s="9"/>
      <c r="M242" s="58"/>
      <c r="N242" s="60"/>
      <c r="O242" s="56"/>
      <c r="P242" s="56"/>
      <c r="Q242" s="56"/>
    </row>
    <row r="243" spans="7:17" s="3" customFormat="1" ht="12.75">
      <c r="G243" s="6"/>
      <c r="H243" s="8"/>
      <c r="I243" s="5"/>
      <c r="J243" s="9"/>
      <c r="K243" s="5"/>
      <c r="L243" s="9"/>
      <c r="M243" s="58"/>
      <c r="N243" s="60"/>
      <c r="O243" s="56"/>
      <c r="P243" s="56"/>
      <c r="Q243" s="56"/>
    </row>
    <row r="244" spans="7:17" s="3" customFormat="1" ht="12.75">
      <c r="G244" s="6"/>
      <c r="H244" s="8"/>
      <c r="I244" s="5"/>
      <c r="J244" s="9"/>
      <c r="K244" s="5"/>
      <c r="L244" s="9"/>
      <c r="M244" s="58"/>
      <c r="N244" s="60"/>
      <c r="O244" s="56"/>
      <c r="P244" s="56"/>
      <c r="Q244" s="56"/>
    </row>
    <row r="245" spans="7:17" s="3" customFormat="1" ht="12.75">
      <c r="G245" s="6"/>
      <c r="H245" s="8"/>
      <c r="I245" s="5"/>
      <c r="J245" s="9"/>
      <c r="K245" s="5"/>
      <c r="L245" s="9"/>
      <c r="M245" s="58"/>
      <c r="N245" s="60"/>
      <c r="O245" s="56"/>
      <c r="P245" s="56"/>
      <c r="Q245" s="56"/>
    </row>
    <row r="246" spans="7:17" s="3" customFormat="1" ht="12.75">
      <c r="G246" s="6"/>
      <c r="H246" s="8"/>
      <c r="I246" s="5"/>
      <c r="J246" s="9"/>
      <c r="K246" s="5"/>
      <c r="L246" s="9"/>
      <c r="M246" s="58"/>
      <c r="N246" s="60"/>
      <c r="O246" s="56"/>
      <c r="P246" s="56"/>
      <c r="Q246" s="56"/>
    </row>
    <row r="247" spans="7:17" s="3" customFormat="1" ht="12.75">
      <c r="G247" s="6"/>
      <c r="H247" s="8"/>
      <c r="I247" s="5"/>
      <c r="J247" s="9"/>
      <c r="K247" s="5"/>
      <c r="L247" s="9"/>
      <c r="M247" s="58"/>
      <c r="N247" s="60"/>
      <c r="O247" s="56"/>
      <c r="P247" s="56"/>
      <c r="Q247" s="56"/>
    </row>
    <row r="248" spans="7:17" s="3" customFormat="1" ht="12.75">
      <c r="G248" s="6"/>
      <c r="H248" s="8"/>
      <c r="I248" s="5"/>
      <c r="J248" s="9"/>
      <c r="K248" s="5"/>
      <c r="L248" s="9"/>
      <c r="M248" s="58"/>
      <c r="N248" s="60"/>
      <c r="O248" s="56"/>
      <c r="P248" s="56"/>
      <c r="Q248" s="56"/>
    </row>
    <row r="249" spans="7:17" s="3" customFormat="1" ht="12.75">
      <c r="G249" s="6"/>
      <c r="H249" s="8"/>
      <c r="I249" s="5"/>
      <c r="J249" s="9"/>
      <c r="K249" s="5"/>
      <c r="L249" s="9"/>
      <c r="M249" s="58"/>
      <c r="N249" s="60"/>
      <c r="O249" s="56"/>
      <c r="P249" s="56"/>
      <c r="Q249" s="56"/>
    </row>
    <row r="250" spans="7:17" s="3" customFormat="1" ht="12.75">
      <c r="G250" s="6"/>
      <c r="H250" s="8"/>
      <c r="I250" s="5"/>
      <c r="J250" s="9"/>
      <c r="K250" s="5"/>
      <c r="L250" s="9"/>
      <c r="M250" s="58"/>
      <c r="N250" s="60"/>
      <c r="O250" s="56"/>
      <c r="P250" s="56"/>
      <c r="Q250" s="56"/>
    </row>
    <row r="251" spans="7:17" s="3" customFormat="1" ht="12.75">
      <c r="G251" s="6"/>
      <c r="H251" s="8"/>
      <c r="I251" s="5"/>
      <c r="J251" s="9"/>
      <c r="K251" s="5"/>
      <c r="L251" s="9"/>
      <c r="M251" s="58"/>
      <c r="N251" s="60"/>
      <c r="O251" s="56"/>
      <c r="P251" s="56"/>
      <c r="Q251" s="56"/>
    </row>
    <row r="252" spans="7:17" s="3" customFormat="1" ht="12.75">
      <c r="G252" s="6"/>
      <c r="H252" s="8"/>
      <c r="I252" s="5"/>
      <c r="J252" s="9"/>
      <c r="K252" s="5"/>
      <c r="L252" s="9"/>
      <c r="M252" s="58"/>
      <c r="N252" s="60"/>
      <c r="O252" s="56"/>
      <c r="P252" s="56"/>
      <c r="Q252" s="56"/>
    </row>
    <row r="253" spans="7:17" s="3" customFormat="1" ht="12.75">
      <c r="G253" s="6"/>
      <c r="H253" s="8"/>
      <c r="I253" s="5"/>
      <c r="J253" s="9"/>
      <c r="K253" s="5"/>
      <c r="L253" s="9"/>
      <c r="M253" s="58"/>
      <c r="N253" s="60"/>
      <c r="O253" s="56"/>
      <c r="P253" s="56"/>
      <c r="Q253" s="56"/>
    </row>
    <row r="254" spans="7:17" s="3" customFormat="1" ht="12.75">
      <c r="G254" s="6"/>
      <c r="H254" s="8"/>
      <c r="I254" s="5"/>
      <c r="J254" s="9"/>
      <c r="K254" s="5"/>
      <c r="L254" s="9"/>
      <c r="M254" s="58"/>
      <c r="N254" s="60"/>
      <c r="O254" s="56"/>
      <c r="P254" s="56"/>
      <c r="Q254" s="56"/>
    </row>
    <row r="255" spans="7:17" s="3" customFormat="1" ht="12.75">
      <c r="G255" s="6"/>
      <c r="H255" s="8"/>
      <c r="I255" s="5"/>
      <c r="J255" s="9"/>
      <c r="K255" s="5"/>
      <c r="L255" s="9"/>
      <c r="M255" s="58"/>
      <c r="N255" s="60"/>
      <c r="O255" s="56"/>
      <c r="P255" s="56"/>
      <c r="Q255" s="56"/>
    </row>
    <row r="256" spans="7:17" s="3" customFormat="1" ht="12.75">
      <c r="G256" s="6"/>
      <c r="H256" s="8"/>
      <c r="I256" s="5"/>
      <c r="J256" s="9"/>
      <c r="K256" s="5"/>
      <c r="L256" s="9"/>
      <c r="M256" s="58"/>
      <c r="N256" s="60"/>
      <c r="O256" s="56"/>
      <c r="P256" s="56"/>
      <c r="Q256" s="56"/>
    </row>
    <row r="257" spans="7:17" s="3" customFormat="1" ht="12.75">
      <c r="G257" s="6"/>
      <c r="H257" s="8"/>
      <c r="I257" s="5"/>
      <c r="J257" s="9"/>
      <c r="K257" s="5"/>
      <c r="L257" s="9"/>
      <c r="M257" s="58"/>
      <c r="N257" s="60"/>
      <c r="O257" s="56"/>
      <c r="P257" s="56"/>
      <c r="Q257" s="56"/>
    </row>
    <row r="258" spans="7:17" s="3" customFormat="1" ht="12.75">
      <c r="G258" s="6"/>
      <c r="H258" s="8"/>
      <c r="I258" s="5"/>
      <c r="J258" s="9"/>
      <c r="K258" s="5"/>
      <c r="L258" s="9"/>
      <c r="M258" s="58"/>
      <c r="N258" s="60"/>
      <c r="O258" s="56"/>
      <c r="P258" s="56"/>
      <c r="Q258" s="56"/>
    </row>
    <row r="259" spans="7:17" s="3" customFormat="1" ht="12.75">
      <c r="G259" s="6"/>
      <c r="H259" s="8"/>
      <c r="I259" s="5"/>
      <c r="J259" s="9"/>
      <c r="K259" s="5"/>
      <c r="L259" s="9"/>
      <c r="M259" s="58"/>
      <c r="N259" s="60"/>
      <c r="O259" s="56"/>
      <c r="P259" s="56"/>
      <c r="Q259" s="56"/>
    </row>
    <row r="260" spans="7:17" s="3" customFormat="1" ht="12.75">
      <c r="G260" s="6"/>
      <c r="H260" s="8"/>
      <c r="I260" s="5"/>
      <c r="J260" s="9"/>
      <c r="K260" s="5"/>
      <c r="L260" s="9"/>
      <c r="M260" s="58"/>
      <c r="N260" s="60"/>
      <c r="O260" s="56"/>
      <c r="P260" s="56"/>
      <c r="Q260" s="56"/>
    </row>
    <row r="261" spans="7:17" s="3" customFormat="1" ht="12.75">
      <c r="G261" s="6"/>
      <c r="H261" s="8"/>
      <c r="I261" s="5"/>
      <c r="J261" s="9"/>
      <c r="K261" s="5"/>
      <c r="L261" s="9"/>
      <c r="M261" s="58"/>
      <c r="N261" s="60"/>
      <c r="O261" s="56"/>
      <c r="P261" s="56"/>
      <c r="Q261" s="56"/>
    </row>
    <row r="262" spans="7:17" s="3" customFormat="1" ht="12.75">
      <c r="G262" s="6"/>
      <c r="H262" s="8"/>
      <c r="I262" s="5"/>
      <c r="J262" s="9"/>
      <c r="K262" s="5"/>
      <c r="L262" s="9"/>
      <c r="M262" s="58"/>
      <c r="N262" s="60"/>
      <c r="O262" s="56"/>
      <c r="P262" s="56"/>
      <c r="Q262" s="56"/>
    </row>
    <row r="263" spans="7:17" s="3" customFormat="1" ht="12.75">
      <c r="G263" s="6"/>
      <c r="H263" s="8"/>
      <c r="I263" s="5"/>
      <c r="J263" s="9"/>
      <c r="K263" s="5"/>
      <c r="L263" s="9"/>
      <c r="M263" s="58"/>
      <c r="N263" s="60"/>
      <c r="O263" s="56"/>
      <c r="P263" s="56"/>
      <c r="Q263" s="56"/>
    </row>
    <row r="264" spans="7:17" s="3" customFormat="1" ht="12.75">
      <c r="G264" s="6"/>
      <c r="H264" s="8"/>
      <c r="I264" s="5"/>
      <c r="J264" s="9"/>
      <c r="K264" s="5"/>
      <c r="L264" s="9"/>
      <c r="M264" s="58"/>
      <c r="N264" s="60"/>
      <c r="O264" s="56"/>
      <c r="P264" s="56"/>
      <c r="Q264" s="56"/>
    </row>
    <row r="265" spans="7:17" s="3" customFormat="1" ht="12.75">
      <c r="G265" s="6"/>
      <c r="H265" s="8"/>
      <c r="I265" s="5"/>
      <c r="J265" s="9"/>
      <c r="K265" s="5"/>
      <c r="L265" s="9"/>
      <c r="M265" s="58"/>
      <c r="N265" s="60"/>
      <c r="O265" s="56"/>
      <c r="P265" s="56"/>
      <c r="Q265" s="56"/>
    </row>
    <row r="266" spans="7:17" s="3" customFormat="1" ht="12.75">
      <c r="G266" s="6"/>
      <c r="H266" s="8"/>
      <c r="I266" s="5"/>
      <c r="J266" s="9"/>
      <c r="K266" s="5"/>
      <c r="L266" s="9"/>
      <c r="M266" s="58"/>
      <c r="N266" s="60"/>
      <c r="O266" s="56"/>
      <c r="P266" s="56"/>
      <c r="Q266" s="56"/>
    </row>
    <row r="267" spans="7:17" s="3" customFormat="1" ht="12.75">
      <c r="G267" s="6"/>
      <c r="H267" s="8"/>
      <c r="I267" s="5"/>
      <c r="J267" s="9"/>
      <c r="K267" s="5"/>
      <c r="L267" s="9"/>
      <c r="M267" s="58"/>
      <c r="N267" s="60"/>
      <c r="O267" s="56"/>
      <c r="P267" s="56"/>
      <c r="Q267" s="56"/>
    </row>
    <row r="268" spans="7:17" s="3" customFormat="1" ht="12.75">
      <c r="G268" s="6"/>
      <c r="H268" s="8"/>
      <c r="I268" s="5"/>
      <c r="J268" s="9"/>
      <c r="K268" s="5"/>
      <c r="L268" s="9"/>
      <c r="M268" s="58"/>
      <c r="N268" s="60"/>
      <c r="O268" s="56"/>
      <c r="P268" s="56"/>
      <c r="Q268" s="56"/>
    </row>
    <row r="269" spans="7:17" s="3" customFormat="1" ht="12.75">
      <c r="G269" s="6"/>
      <c r="H269" s="8"/>
      <c r="I269" s="5"/>
      <c r="J269" s="9"/>
      <c r="K269" s="5"/>
      <c r="L269" s="9"/>
      <c r="M269" s="58"/>
      <c r="N269" s="60"/>
      <c r="O269" s="56"/>
      <c r="P269" s="56"/>
      <c r="Q269" s="56"/>
    </row>
    <row r="270" spans="7:17" s="3" customFormat="1" ht="12.75">
      <c r="G270" s="6"/>
      <c r="H270" s="8"/>
      <c r="I270" s="5"/>
      <c r="J270" s="9"/>
      <c r="K270" s="5"/>
      <c r="L270" s="9"/>
      <c r="M270" s="58"/>
      <c r="N270" s="60"/>
      <c r="O270" s="56"/>
      <c r="P270" s="56"/>
      <c r="Q270" s="56"/>
    </row>
    <row r="271" spans="7:17" s="3" customFormat="1" ht="12.75">
      <c r="G271" s="6"/>
      <c r="H271" s="8"/>
      <c r="I271" s="5"/>
      <c r="J271" s="9"/>
      <c r="K271" s="5"/>
      <c r="L271" s="9"/>
      <c r="M271" s="58"/>
      <c r="N271" s="60"/>
      <c r="O271" s="56"/>
      <c r="P271" s="56"/>
      <c r="Q271" s="56"/>
    </row>
    <row r="272" spans="7:17" s="3" customFormat="1" ht="12.75">
      <c r="G272" s="6"/>
      <c r="H272" s="8"/>
      <c r="I272" s="5"/>
      <c r="J272" s="9"/>
      <c r="K272" s="5"/>
      <c r="L272" s="9"/>
      <c r="M272" s="58"/>
      <c r="N272" s="60"/>
      <c r="O272" s="56"/>
      <c r="P272" s="56"/>
      <c r="Q272" s="56"/>
    </row>
    <row r="273" spans="7:17" s="3" customFormat="1" ht="12.75">
      <c r="G273" s="6"/>
      <c r="H273" s="8"/>
      <c r="I273" s="5"/>
      <c r="J273" s="9"/>
      <c r="K273" s="5"/>
      <c r="L273" s="9"/>
      <c r="M273" s="58"/>
      <c r="N273" s="60"/>
      <c r="O273" s="56"/>
      <c r="P273" s="56"/>
      <c r="Q273" s="56"/>
    </row>
    <row r="274" spans="7:17" s="3" customFormat="1" ht="12.75">
      <c r="G274" s="6"/>
      <c r="H274" s="8"/>
      <c r="I274" s="5"/>
      <c r="J274" s="9"/>
      <c r="K274" s="5"/>
      <c r="L274" s="9"/>
      <c r="M274" s="58"/>
      <c r="N274" s="60"/>
      <c r="O274" s="56"/>
      <c r="P274" s="56"/>
      <c r="Q274" s="56"/>
    </row>
    <row r="275" spans="7:17" s="3" customFormat="1" ht="12.75">
      <c r="G275" s="6"/>
      <c r="H275" s="8"/>
      <c r="I275" s="5"/>
      <c r="J275" s="9"/>
      <c r="K275" s="5"/>
      <c r="L275" s="9"/>
      <c r="M275" s="58"/>
      <c r="N275" s="60"/>
      <c r="O275" s="56"/>
      <c r="P275" s="56"/>
      <c r="Q275" s="56"/>
    </row>
    <row r="276" spans="7:17" s="3" customFormat="1" ht="12.75">
      <c r="G276" s="6"/>
      <c r="H276" s="8"/>
      <c r="I276" s="5"/>
      <c r="J276" s="9"/>
      <c r="K276" s="5"/>
      <c r="L276" s="9"/>
      <c r="M276" s="58"/>
      <c r="N276" s="60"/>
      <c r="O276" s="56"/>
      <c r="P276" s="56"/>
      <c r="Q276" s="56"/>
    </row>
    <row r="277" spans="7:17" s="3" customFormat="1" ht="12.75">
      <c r="G277" s="6"/>
      <c r="H277" s="8"/>
      <c r="I277" s="5"/>
      <c r="J277" s="9"/>
      <c r="K277" s="5"/>
      <c r="L277" s="9"/>
      <c r="M277" s="58"/>
      <c r="N277" s="60"/>
      <c r="O277" s="56"/>
      <c r="P277" s="56"/>
      <c r="Q277" s="56"/>
    </row>
    <row r="278" spans="7:17" s="3" customFormat="1" ht="12.75">
      <c r="G278" s="6"/>
      <c r="H278" s="8"/>
      <c r="I278" s="5"/>
      <c r="J278" s="9"/>
      <c r="K278" s="5"/>
      <c r="L278" s="9"/>
      <c r="M278" s="58"/>
      <c r="N278" s="60"/>
      <c r="O278" s="56"/>
      <c r="P278" s="56"/>
      <c r="Q278" s="56"/>
    </row>
    <row r="279" spans="7:17" s="3" customFormat="1" ht="12.75">
      <c r="G279" s="6"/>
      <c r="H279" s="8"/>
      <c r="I279" s="5"/>
      <c r="J279" s="9"/>
      <c r="K279" s="5"/>
      <c r="L279" s="9"/>
      <c r="M279" s="58"/>
      <c r="N279" s="60"/>
      <c r="O279" s="56"/>
      <c r="P279" s="56"/>
      <c r="Q279" s="56"/>
    </row>
    <row r="280" spans="7:17" s="3" customFormat="1" ht="12.75">
      <c r="G280" s="6"/>
      <c r="H280" s="8"/>
      <c r="I280" s="5"/>
      <c r="J280" s="9"/>
      <c r="K280" s="5"/>
      <c r="L280" s="9"/>
      <c r="M280" s="58"/>
      <c r="N280" s="60"/>
      <c r="O280" s="56"/>
      <c r="P280" s="56"/>
      <c r="Q280" s="56"/>
    </row>
    <row r="281" spans="7:17" s="3" customFormat="1" ht="12.75">
      <c r="G281" s="6"/>
      <c r="H281" s="8"/>
      <c r="I281" s="5"/>
      <c r="J281" s="9"/>
      <c r="K281" s="5"/>
      <c r="L281" s="9"/>
      <c r="M281" s="58"/>
      <c r="N281" s="60"/>
      <c r="O281" s="56"/>
      <c r="P281" s="56"/>
      <c r="Q281" s="56"/>
    </row>
    <row r="282" spans="7:17" s="3" customFormat="1" ht="12.75">
      <c r="G282" s="6"/>
      <c r="H282" s="8"/>
      <c r="I282" s="5"/>
      <c r="J282" s="9"/>
      <c r="K282" s="5"/>
      <c r="L282" s="9"/>
      <c r="M282" s="58"/>
      <c r="N282" s="60"/>
      <c r="O282" s="56"/>
      <c r="P282" s="56"/>
      <c r="Q282" s="56"/>
    </row>
    <row r="283" spans="7:17" s="3" customFormat="1" ht="12.75">
      <c r="G283" s="6"/>
      <c r="H283" s="8"/>
      <c r="I283" s="5"/>
      <c r="J283" s="9"/>
      <c r="K283" s="5"/>
      <c r="L283" s="9"/>
      <c r="M283" s="58"/>
      <c r="N283" s="60"/>
      <c r="O283" s="56"/>
      <c r="P283" s="56"/>
      <c r="Q283" s="56"/>
    </row>
    <row r="284" spans="7:17" s="3" customFormat="1" ht="12.75">
      <c r="G284" s="6"/>
      <c r="H284" s="8"/>
      <c r="I284" s="5"/>
      <c r="J284" s="9"/>
      <c r="K284" s="5"/>
      <c r="L284" s="9"/>
      <c r="M284" s="58"/>
      <c r="N284" s="60"/>
      <c r="O284" s="56"/>
      <c r="P284" s="56"/>
      <c r="Q284" s="56"/>
    </row>
    <row r="285" spans="7:17" s="3" customFormat="1" ht="12.75">
      <c r="G285" s="6"/>
      <c r="H285" s="8"/>
      <c r="I285" s="5"/>
      <c r="J285" s="9"/>
      <c r="K285" s="5"/>
      <c r="L285" s="9"/>
      <c r="M285" s="58"/>
      <c r="N285" s="60"/>
      <c r="O285" s="56"/>
      <c r="P285" s="56"/>
      <c r="Q285" s="56"/>
    </row>
    <row r="286" spans="7:17" s="3" customFormat="1" ht="12.75">
      <c r="G286" s="6"/>
      <c r="H286" s="8"/>
      <c r="I286" s="5"/>
      <c r="J286" s="9"/>
      <c r="K286" s="5"/>
      <c r="L286" s="9"/>
      <c r="M286" s="58"/>
      <c r="N286" s="60"/>
      <c r="O286" s="56"/>
      <c r="P286" s="56"/>
      <c r="Q286" s="56"/>
    </row>
    <row r="287" spans="7:17" s="3" customFormat="1" ht="12.75">
      <c r="G287" s="6"/>
      <c r="H287" s="8"/>
      <c r="I287" s="5"/>
      <c r="J287" s="9"/>
      <c r="K287" s="5"/>
      <c r="L287" s="9"/>
      <c r="M287" s="58"/>
      <c r="N287" s="60"/>
      <c r="O287" s="56"/>
      <c r="P287" s="56"/>
      <c r="Q287" s="56"/>
    </row>
    <row r="288" spans="7:17" s="3" customFormat="1" ht="12.75">
      <c r="G288" s="6"/>
      <c r="H288" s="8"/>
      <c r="I288" s="5"/>
      <c r="J288" s="9"/>
      <c r="K288" s="5"/>
      <c r="L288" s="9"/>
      <c r="M288" s="58"/>
      <c r="N288" s="60"/>
      <c r="O288" s="56"/>
      <c r="P288" s="56"/>
      <c r="Q288" s="56"/>
    </row>
    <row r="289" spans="7:17" s="3" customFormat="1" ht="12.75">
      <c r="G289" s="6"/>
      <c r="H289" s="8"/>
      <c r="I289" s="5"/>
      <c r="J289" s="9"/>
      <c r="K289" s="5"/>
      <c r="L289" s="9"/>
      <c r="M289" s="58"/>
      <c r="N289" s="60"/>
      <c r="O289" s="56"/>
      <c r="P289" s="56"/>
      <c r="Q289" s="56"/>
    </row>
    <row r="290" spans="7:17" s="3" customFormat="1" ht="12.75">
      <c r="G290" s="6"/>
      <c r="H290" s="8"/>
      <c r="I290" s="5"/>
      <c r="J290" s="9"/>
      <c r="K290" s="5"/>
      <c r="L290" s="9"/>
      <c r="M290" s="58"/>
      <c r="N290" s="60"/>
      <c r="O290" s="56"/>
      <c r="P290" s="56"/>
      <c r="Q290" s="56"/>
    </row>
    <row r="291" spans="7:17" s="3" customFormat="1" ht="12.75">
      <c r="G291" s="6"/>
      <c r="H291" s="8"/>
      <c r="I291" s="5"/>
      <c r="J291" s="9"/>
      <c r="K291" s="5"/>
      <c r="L291" s="9"/>
      <c r="M291" s="58"/>
      <c r="N291" s="60"/>
      <c r="O291" s="56"/>
      <c r="P291" s="56"/>
      <c r="Q291" s="56"/>
    </row>
    <row r="292" spans="7:17" s="3" customFormat="1" ht="12.75">
      <c r="G292" s="6"/>
      <c r="H292" s="8"/>
      <c r="I292" s="5"/>
      <c r="J292" s="9"/>
      <c r="K292" s="5"/>
      <c r="L292" s="9"/>
      <c r="M292" s="58"/>
      <c r="N292" s="60"/>
      <c r="O292" s="56"/>
      <c r="P292" s="56"/>
      <c r="Q292" s="56"/>
    </row>
    <row r="293" spans="7:17" s="3" customFormat="1" ht="12.75">
      <c r="G293" s="6"/>
      <c r="H293" s="8"/>
      <c r="I293" s="5"/>
      <c r="J293" s="9"/>
      <c r="K293" s="5"/>
      <c r="L293" s="9"/>
      <c r="M293" s="58"/>
      <c r="N293" s="60"/>
      <c r="O293" s="56"/>
      <c r="P293" s="56"/>
      <c r="Q293" s="56"/>
    </row>
    <row r="294" spans="7:17" s="3" customFormat="1" ht="12.75">
      <c r="G294" s="6"/>
      <c r="H294" s="8"/>
      <c r="I294" s="5"/>
      <c r="J294" s="9"/>
      <c r="K294" s="5"/>
      <c r="L294" s="9"/>
      <c r="M294" s="58"/>
      <c r="N294" s="60"/>
      <c r="O294" s="56"/>
      <c r="P294" s="56"/>
      <c r="Q294" s="56"/>
    </row>
    <row r="295" spans="7:17" s="3" customFormat="1" ht="12.75">
      <c r="G295" s="6"/>
      <c r="H295" s="8"/>
      <c r="I295" s="5"/>
      <c r="J295" s="9"/>
      <c r="K295" s="5"/>
      <c r="L295" s="9"/>
      <c r="M295" s="58"/>
      <c r="N295" s="60"/>
      <c r="O295" s="56"/>
      <c r="P295" s="56"/>
      <c r="Q295" s="56"/>
    </row>
    <row r="296" spans="7:17" s="3" customFormat="1" ht="12.75">
      <c r="G296" s="6"/>
      <c r="H296" s="8"/>
      <c r="I296" s="5"/>
      <c r="J296" s="9"/>
      <c r="K296" s="5"/>
      <c r="L296" s="9"/>
      <c r="M296" s="58"/>
      <c r="N296" s="60"/>
      <c r="O296" s="56"/>
      <c r="P296" s="56"/>
      <c r="Q296" s="56"/>
    </row>
    <row r="297" spans="7:17" s="3" customFormat="1" ht="12.75">
      <c r="G297" s="6"/>
      <c r="H297" s="8"/>
      <c r="I297" s="5"/>
      <c r="J297" s="9"/>
      <c r="K297" s="5"/>
      <c r="L297" s="9"/>
      <c r="M297" s="58"/>
      <c r="N297" s="60"/>
      <c r="O297" s="56"/>
      <c r="P297" s="56"/>
      <c r="Q297" s="56"/>
    </row>
    <row r="298" spans="7:17" s="3" customFormat="1" ht="12.75">
      <c r="G298" s="6"/>
      <c r="H298" s="8"/>
      <c r="I298" s="5"/>
      <c r="J298" s="9"/>
      <c r="K298" s="5"/>
      <c r="L298" s="9"/>
      <c r="M298" s="58"/>
      <c r="N298" s="60"/>
      <c r="O298" s="56"/>
      <c r="P298" s="56"/>
      <c r="Q298" s="56"/>
    </row>
    <row r="299" spans="7:17" s="3" customFormat="1" ht="12.75">
      <c r="G299" s="6"/>
      <c r="H299" s="8"/>
      <c r="I299" s="5"/>
      <c r="J299" s="9"/>
      <c r="K299" s="5"/>
      <c r="L299" s="9"/>
      <c r="M299" s="58"/>
      <c r="N299" s="60"/>
      <c r="O299" s="56"/>
      <c r="P299" s="56"/>
      <c r="Q299" s="56"/>
    </row>
    <row r="300" spans="7:17" s="3" customFormat="1" ht="12.75">
      <c r="G300" s="6"/>
      <c r="H300" s="8"/>
      <c r="I300" s="5"/>
      <c r="J300" s="9"/>
      <c r="K300" s="5"/>
      <c r="L300" s="9"/>
      <c r="M300" s="58"/>
      <c r="N300" s="60"/>
      <c r="O300" s="56"/>
      <c r="P300" s="56"/>
      <c r="Q300" s="56"/>
    </row>
    <row r="301" spans="7:17" s="3" customFormat="1" ht="12.75">
      <c r="G301" s="6"/>
      <c r="H301" s="8"/>
      <c r="I301" s="5"/>
      <c r="J301" s="9"/>
      <c r="K301" s="5"/>
      <c r="L301" s="9"/>
      <c r="M301" s="58"/>
      <c r="N301" s="60"/>
      <c r="O301" s="56"/>
      <c r="P301" s="56"/>
      <c r="Q301" s="56"/>
    </row>
    <row r="302" spans="7:17" s="3" customFormat="1" ht="12.75">
      <c r="G302" s="6"/>
      <c r="H302" s="8"/>
      <c r="I302" s="5"/>
      <c r="J302" s="9"/>
      <c r="K302" s="5"/>
      <c r="L302" s="9"/>
      <c r="M302" s="58"/>
      <c r="N302" s="60"/>
      <c r="O302" s="56"/>
      <c r="P302" s="56"/>
      <c r="Q302" s="56"/>
    </row>
    <row r="303" spans="7:17" s="3" customFormat="1" ht="12.75">
      <c r="G303" s="6"/>
      <c r="H303" s="8"/>
      <c r="I303" s="5"/>
      <c r="J303" s="9"/>
      <c r="K303" s="5"/>
      <c r="L303" s="9"/>
      <c r="M303" s="58"/>
      <c r="N303" s="60"/>
      <c r="O303" s="56"/>
      <c r="P303" s="56"/>
      <c r="Q303" s="56"/>
    </row>
    <row r="304" spans="7:17" s="3" customFormat="1" ht="12.75">
      <c r="G304" s="6"/>
      <c r="H304" s="8"/>
      <c r="I304" s="5"/>
      <c r="J304" s="9"/>
      <c r="K304" s="5"/>
      <c r="L304" s="9"/>
      <c r="M304" s="58"/>
      <c r="N304" s="60"/>
      <c r="O304" s="56"/>
      <c r="P304" s="56"/>
      <c r="Q304" s="56"/>
    </row>
    <row r="305" spans="7:17" s="3" customFormat="1" ht="12.75">
      <c r="G305" s="6"/>
      <c r="H305" s="8"/>
      <c r="I305" s="5"/>
      <c r="J305" s="9"/>
      <c r="K305" s="5"/>
      <c r="L305" s="9"/>
      <c r="M305" s="58"/>
      <c r="N305" s="60"/>
      <c r="O305" s="56"/>
      <c r="P305" s="56"/>
      <c r="Q305" s="56"/>
    </row>
    <row r="306" spans="7:17" s="3" customFormat="1" ht="12.75">
      <c r="G306" s="6"/>
      <c r="H306" s="8"/>
      <c r="I306" s="5"/>
      <c r="J306" s="9"/>
      <c r="K306" s="5"/>
      <c r="L306" s="9"/>
      <c r="M306" s="58"/>
      <c r="N306" s="60"/>
      <c r="O306" s="56"/>
      <c r="P306" s="56"/>
      <c r="Q306" s="56"/>
    </row>
    <row r="307" spans="7:17" s="3" customFormat="1" ht="12.75">
      <c r="G307" s="6"/>
      <c r="H307" s="8"/>
      <c r="I307" s="5"/>
      <c r="J307" s="9"/>
      <c r="K307" s="5"/>
      <c r="L307" s="9"/>
      <c r="M307" s="58"/>
      <c r="N307" s="60"/>
      <c r="O307" s="56"/>
      <c r="P307" s="56"/>
      <c r="Q307" s="56"/>
    </row>
    <row r="308" spans="7:17" s="3" customFormat="1" ht="12.75">
      <c r="G308" s="6"/>
      <c r="H308" s="8"/>
      <c r="I308" s="5"/>
      <c r="J308" s="9"/>
      <c r="K308" s="5"/>
      <c r="L308" s="9"/>
      <c r="M308" s="58"/>
      <c r="N308" s="60"/>
      <c r="O308" s="56"/>
      <c r="P308" s="56"/>
      <c r="Q308" s="56"/>
    </row>
    <row r="309" spans="7:17" s="3" customFormat="1" ht="12.75">
      <c r="G309" s="6"/>
      <c r="H309" s="8"/>
      <c r="I309" s="5"/>
      <c r="J309" s="9"/>
      <c r="K309" s="5"/>
      <c r="L309" s="9"/>
      <c r="M309" s="58"/>
      <c r="N309" s="60"/>
      <c r="O309" s="56"/>
      <c r="P309" s="56"/>
      <c r="Q309" s="56"/>
    </row>
    <row r="310" spans="7:17" s="3" customFormat="1" ht="12.75">
      <c r="G310" s="6"/>
      <c r="H310" s="8"/>
      <c r="I310" s="5"/>
      <c r="J310" s="9"/>
      <c r="K310" s="5"/>
      <c r="L310" s="9"/>
      <c r="M310" s="58"/>
      <c r="N310" s="60"/>
      <c r="O310" s="56"/>
      <c r="P310" s="56"/>
      <c r="Q310" s="56"/>
    </row>
    <row r="311" spans="7:17" s="3" customFormat="1" ht="12.75">
      <c r="G311" s="6"/>
      <c r="H311" s="8"/>
      <c r="I311" s="5"/>
      <c r="J311" s="9"/>
      <c r="K311" s="5"/>
      <c r="L311" s="9"/>
      <c r="M311" s="58"/>
      <c r="N311" s="60"/>
      <c r="O311" s="56"/>
      <c r="P311" s="56"/>
      <c r="Q311" s="56"/>
    </row>
    <row r="312" spans="7:17" s="3" customFormat="1" ht="12.75">
      <c r="G312" s="6"/>
      <c r="H312" s="8"/>
      <c r="I312" s="5"/>
      <c r="J312" s="9"/>
      <c r="K312" s="5"/>
      <c r="L312" s="9"/>
      <c r="M312" s="58"/>
      <c r="N312" s="60"/>
      <c r="O312" s="56"/>
      <c r="P312" s="56"/>
      <c r="Q312" s="56"/>
    </row>
    <row r="313" spans="7:17" s="3" customFormat="1" ht="12.75">
      <c r="G313" s="6"/>
      <c r="H313" s="8"/>
      <c r="I313" s="5"/>
      <c r="J313" s="9"/>
      <c r="K313" s="5"/>
      <c r="L313" s="9"/>
      <c r="M313" s="58"/>
      <c r="N313" s="60"/>
      <c r="O313" s="56"/>
      <c r="P313" s="56"/>
      <c r="Q313" s="56"/>
    </row>
    <row r="314" spans="7:17" s="3" customFormat="1" ht="12.75">
      <c r="G314" s="6"/>
      <c r="H314" s="8"/>
      <c r="I314" s="5"/>
      <c r="J314" s="9"/>
      <c r="K314" s="5"/>
      <c r="L314" s="9"/>
      <c r="M314" s="58"/>
      <c r="N314" s="60"/>
      <c r="O314" s="56"/>
      <c r="P314" s="56"/>
      <c r="Q314" s="56"/>
    </row>
    <row r="315" spans="7:17" s="3" customFormat="1" ht="12.75">
      <c r="G315" s="6"/>
      <c r="H315" s="8"/>
      <c r="I315" s="5"/>
      <c r="J315" s="9"/>
      <c r="K315" s="5"/>
      <c r="L315" s="9"/>
      <c r="M315" s="58"/>
      <c r="N315" s="60"/>
      <c r="O315" s="56"/>
      <c r="P315" s="56"/>
      <c r="Q315" s="56"/>
    </row>
    <row r="316" spans="7:17" s="3" customFormat="1" ht="12.75">
      <c r="G316" s="6"/>
      <c r="H316" s="8"/>
      <c r="I316" s="5"/>
      <c r="J316" s="9"/>
      <c r="K316" s="5"/>
      <c r="L316" s="9"/>
      <c r="M316" s="58"/>
      <c r="N316" s="60"/>
      <c r="O316" s="56"/>
      <c r="P316" s="56"/>
      <c r="Q316" s="56"/>
    </row>
    <row r="317" spans="7:17" s="3" customFormat="1" ht="12.75">
      <c r="G317" s="6"/>
      <c r="H317" s="8"/>
      <c r="I317" s="5"/>
      <c r="J317" s="9"/>
      <c r="K317" s="5"/>
      <c r="L317" s="9"/>
      <c r="M317" s="58"/>
      <c r="N317" s="60"/>
      <c r="O317" s="56"/>
      <c r="P317" s="56"/>
      <c r="Q317" s="56"/>
    </row>
    <row r="318" spans="7:17" s="3" customFormat="1" ht="12.75">
      <c r="G318" s="6"/>
      <c r="H318" s="8"/>
      <c r="I318" s="5"/>
      <c r="J318" s="9"/>
      <c r="K318" s="5"/>
      <c r="L318" s="9"/>
      <c r="M318" s="58"/>
      <c r="N318" s="60"/>
      <c r="O318" s="56"/>
      <c r="P318" s="56"/>
      <c r="Q318" s="56"/>
    </row>
    <row r="319" spans="7:17" s="3" customFormat="1" ht="12.75">
      <c r="G319" s="6"/>
      <c r="H319" s="8"/>
      <c r="I319" s="5"/>
      <c r="J319" s="9"/>
      <c r="K319" s="5"/>
      <c r="L319" s="9"/>
      <c r="M319" s="58"/>
      <c r="N319" s="60"/>
      <c r="O319" s="56"/>
      <c r="P319" s="56"/>
      <c r="Q319" s="56"/>
    </row>
    <row r="320" spans="7:17" s="3" customFormat="1" ht="12.75">
      <c r="G320" s="6"/>
      <c r="H320" s="8"/>
      <c r="I320" s="5"/>
      <c r="J320" s="9"/>
      <c r="K320" s="5"/>
      <c r="L320" s="9"/>
      <c r="M320" s="58"/>
      <c r="N320" s="60"/>
      <c r="O320" s="56"/>
      <c r="P320" s="56"/>
      <c r="Q320" s="56"/>
    </row>
    <row r="321" spans="7:17" s="3" customFormat="1" ht="12.75">
      <c r="G321" s="6"/>
      <c r="H321" s="8"/>
      <c r="I321" s="5"/>
      <c r="J321" s="9"/>
      <c r="K321" s="5"/>
      <c r="L321" s="9"/>
      <c r="M321" s="58"/>
      <c r="N321" s="60"/>
      <c r="O321" s="56"/>
      <c r="P321" s="56"/>
      <c r="Q321" s="56"/>
    </row>
    <row r="322" spans="7:17" s="3" customFormat="1" ht="12.75">
      <c r="G322" s="6"/>
      <c r="H322" s="8"/>
      <c r="I322" s="5"/>
      <c r="J322" s="9"/>
      <c r="K322" s="5"/>
      <c r="L322" s="9"/>
      <c r="M322" s="58"/>
      <c r="N322" s="60"/>
      <c r="O322" s="56"/>
      <c r="P322" s="56"/>
      <c r="Q322" s="56"/>
    </row>
    <row r="323" spans="7:17" s="3" customFormat="1" ht="12.75">
      <c r="G323" s="6"/>
      <c r="H323" s="8"/>
      <c r="I323" s="5"/>
      <c r="J323" s="9"/>
      <c r="K323" s="5"/>
      <c r="L323" s="9"/>
      <c r="M323" s="58"/>
      <c r="N323" s="60"/>
      <c r="O323" s="56"/>
      <c r="P323" s="56"/>
      <c r="Q323" s="56"/>
    </row>
    <row r="324" spans="7:17" s="3" customFormat="1" ht="12.75">
      <c r="G324" s="6"/>
      <c r="H324" s="8"/>
      <c r="I324" s="5"/>
      <c r="J324" s="9"/>
      <c r="K324" s="5"/>
      <c r="L324" s="9"/>
      <c r="M324" s="58"/>
      <c r="N324" s="60"/>
      <c r="O324" s="56"/>
      <c r="P324" s="56"/>
      <c r="Q324" s="56"/>
    </row>
    <row r="325" spans="7:17" s="3" customFormat="1" ht="12.75">
      <c r="G325" s="6"/>
      <c r="H325" s="8"/>
      <c r="I325" s="5"/>
      <c r="J325" s="9"/>
      <c r="K325" s="5"/>
      <c r="L325" s="9"/>
      <c r="M325" s="58"/>
      <c r="N325" s="60"/>
      <c r="O325" s="56"/>
      <c r="P325" s="56"/>
      <c r="Q325" s="56"/>
    </row>
    <row r="326" spans="7:17" s="3" customFormat="1" ht="12.75">
      <c r="G326" s="6"/>
      <c r="H326" s="8"/>
      <c r="I326" s="5"/>
      <c r="J326" s="9"/>
      <c r="K326" s="5"/>
      <c r="L326" s="9"/>
      <c r="M326" s="58"/>
      <c r="N326" s="60"/>
      <c r="O326" s="56"/>
      <c r="P326" s="56"/>
      <c r="Q326" s="56"/>
    </row>
    <row r="327" spans="7:17" s="3" customFormat="1" ht="12.75">
      <c r="G327" s="6"/>
      <c r="H327" s="8"/>
      <c r="I327" s="5"/>
      <c r="J327" s="9"/>
      <c r="K327" s="5"/>
      <c r="L327" s="9"/>
      <c r="M327" s="58"/>
      <c r="N327" s="60"/>
      <c r="O327" s="56"/>
      <c r="P327" s="56"/>
      <c r="Q327" s="56"/>
    </row>
    <row r="328" spans="7:17" s="3" customFormat="1" ht="12.75">
      <c r="G328" s="6"/>
      <c r="H328" s="8"/>
      <c r="I328" s="5"/>
      <c r="J328" s="9"/>
      <c r="K328" s="5"/>
      <c r="L328" s="9"/>
      <c r="M328" s="58"/>
      <c r="N328" s="60"/>
      <c r="O328" s="56"/>
      <c r="P328" s="56"/>
      <c r="Q328" s="56"/>
    </row>
    <row r="329" spans="7:17" s="3" customFormat="1" ht="12.75">
      <c r="G329" s="6"/>
      <c r="H329" s="8"/>
      <c r="I329" s="5"/>
      <c r="J329" s="9"/>
      <c r="K329" s="5"/>
      <c r="L329" s="9"/>
      <c r="M329" s="58"/>
      <c r="N329" s="60"/>
      <c r="O329" s="56"/>
      <c r="P329" s="56"/>
      <c r="Q329" s="56"/>
    </row>
    <row r="330" spans="7:17" s="3" customFormat="1" ht="12.75">
      <c r="G330" s="6"/>
      <c r="H330" s="8"/>
      <c r="I330" s="5"/>
      <c r="J330" s="9"/>
      <c r="K330" s="5"/>
      <c r="L330" s="9"/>
      <c r="M330" s="58"/>
      <c r="N330" s="60"/>
      <c r="O330" s="56"/>
      <c r="P330" s="56"/>
      <c r="Q330" s="56"/>
    </row>
    <row r="331" spans="7:17" s="3" customFormat="1" ht="12.75">
      <c r="G331" s="6"/>
      <c r="H331" s="8"/>
      <c r="I331" s="5"/>
      <c r="J331" s="9"/>
      <c r="K331" s="5"/>
      <c r="L331" s="9"/>
      <c r="M331" s="58"/>
      <c r="N331" s="60"/>
      <c r="O331" s="56"/>
      <c r="P331" s="56"/>
      <c r="Q331" s="56"/>
    </row>
    <row r="332" spans="7:17" s="3" customFormat="1" ht="12.75">
      <c r="G332" s="6"/>
      <c r="H332" s="8"/>
      <c r="I332" s="5"/>
      <c r="J332" s="9"/>
      <c r="K332" s="5"/>
      <c r="L332" s="9"/>
      <c r="M332" s="58"/>
      <c r="N332" s="60"/>
      <c r="O332" s="56"/>
      <c r="P332" s="56"/>
      <c r="Q332" s="56"/>
    </row>
    <row r="333" spans="7:17" s="3" customFormat="1" ht="12.75">
      <c r="G333" s="6"/>
      <c r="H333" s="8"/>
      <c r="I333" s="5"/>
      <c r="J333" s="9"/>
      <c r="K333" s="5"/>
      <c r="L333" s="9"/>
      <c r="M333" s="58"/>
      <c r="N333" s="60"/>
      <c r="O333" s="56"/>
      <c r="P333" s="56"/>
      <c r="Q333" s="56"/>
    </row>
    <row r="334" spans="7:17" s="3" customFormat="1" ht="12.75">
      <c r="G334" s="6"/>
      <c r="H334" s="8"/>
      <c r="I334" s="5"/>
      <c r="J334" s="9"/>
      <c r="K334" s="5"/>
      <c r="L334" s="9"/>
      <c r="M334" s="58"/>
      <c r="N334" s="60"/>
      <c r="O334" s="56"/>
      <c r="P334" s="56"/>
      <c r="Q334" s="56"/>
    </row>
    <row r="335" spans="7:17" s="3" customFormat="1" ht="12.75">
      <c r="G335" s="6"/>
      <c r="H335" s="8"/>
      <c r="I335" s="5"/>
      <c r="J335" s="9"/>
      <c r="K335" s="5"/>
      <c r="L335" s="9"/>
      <c r="M335" s="58"/>
      <c r="N335" s="60"/>
      <c r="O335" s="56"/>
      <c r="P335" s="56"/>
      <c r="Q335" s="56"/>
    </row>
    <row r="336" spans="7:17" s="3" customFormat="1" ht="12.75">
      <c r="G336" s="6"/>
      <c r="H336" s="8"/>
      <c r="I336" s="5"/>
      <c r="J336" s="9"/>
      <c r="K336" s="5"/>
      <c r="L336" s="9"/>
      <c r="M336" s="58"/>
      <c r="N336" s="60"/>
      <c r="O336" s="56"/>
      <c r="P336" s="56"/>
      <c r="Q336" s="56"/>
    </row>
    <row r="337" spans="7:17" s="3" customFormat="1" ht="12.75">
      <c r="G337" s="6"/>
      <c r="H337" s="8"/>
      <c r="I337" s="5"/>
      <c r="J337" s="9"/>
      <c r="K337" s="5"/>
      <c r="L337" s="9"/>
      <c r="M337" s="58"/>
      <c r="N337" s="60"/>
      <c r="O337" s="56"/>
      <c r="P337" s="56"/>
      <c r="Q337" s="56"/>
    </row>
    <row r="338" spans="7:17" s="3" customFormat="1" ht="12.75">
      <c r="G338" s="6"/>
      <c r="H338" s="8"/>
      <c r="I338" s="5"/>
      <c r="J338" s="9"/>
      <c r="K338" s="5"/>
      <c r="L338" s="9"/>
      <c r="M338" s="58"/>
      <c r="N338" s="60"/>
      <c r="O338" s="56"/>
      <c r="P338" s="56"/>
      <c r="Q338" s="56"/>
    </row>
    <row r="339" spans="7:17" s="3" customFormat="1" ht="12.75">
      <c r="G339" s="6"/>
      <c r="H339" s="8"/>
      <c r="I339" s="5"/>
      <c r="J339" s="9"/>
      <c r="K339" s="5"/>
      <c r="L339" s="9"/>
      <c r="M339" s="58"/>
      <c r="N339" s="60"/>
      <c r="O339" s="56"/>
      <c r="P339" s="56"/>
      <c r="Q339" s="56"/>
    </row>
    <row r="340" spans="7:17" s="3" customFormat="1" ht="12.75">
      <c r="G340" s="6"/>
      <c r="H340" s="8"/>
      <c r="I340" s="5"/>
      <c r="J340" s="9"/>
      <c r="K340" s="5"/>
      <c r="L340" s="9"/>
      <c r="M340" s="58"/>
      <c r="N340" s="60"/>
      <c r="O340" s="56"/>
      <c r="P340" s="56"/>
      <c r="Q340" s="56"/>
    </row>
    <row r="341" spans="7:17" s="3" customFormat="1" ht="12.75">
      <c r="G341" s="6"/>
      <c r="H341" s="8"/>
      <c r="I341" s="5"/>
      <c r="J341" s="9"/>
      <c r="K341" s="5"/>
      <c r="L341" s="9"/>
      <c r="M341" s="58"/>
      <c r="N341" s="60"/>
      <c r="O341" s="56"/>
      <c r="P341" s="56"/>
      <c r="Q341" s="56"/>
    </row>
    <row r="342" spans="7:17" s="3" customFormat="1" ht="12.75">
      <c r="G342" s="6"/>
      <c r="H342" s="8"/>
      <c r="I342" s="5"/>
      <c r="J342" s="9"/>
      <c r="K342" s="5"/>
      <c r="L342" s="9"/>
      <c r="M342" s="58"/>
      <c r="N342" s="60"/>
      <c r="O342" s="56"/>
      <c r="P342" s="56"/>
      <c r="Q342" s="56"/>
    </row>
    <row r="343" spans="7:17" s="3" customFormat="1" ht="12.75">
      <c r="G343" s="6"/>
      <c r="H343" s="8"/>
      <c r="I343" s="5"/>
      <c r="J343" s="9"/>
      <c r="K343" s="5"/>
      <c r="L343" s="9"/>
      <c r="M343" s="58"/>
      <c r="N343" s="60"/>
      <c r="O343" s="56"/>
      <c r="P343" s="56"/>
      <c r="Q343" s="56"/>
    </row>
    <row r="344" spans="7:17" s="3" customFormat="1" ht="12.75">
      <c r="G344" s="6"/>
      <c r="H344" s="8"/>
      <c r="I344" s="5"/>
      <c r="J344" s="9"/>
      <c r="K344" s="5"/>
      <c r="L344" s="9"/>
      <c r="M344" s="58"/>
      <c r="N344" s="60"/>
      <c r="O344" s="56"/>
      <c r="P344" s="56"/>
      <c r="Q344" s="56"/>
    </row>
    <row r="345" spans="7:17" s="3" customFormat="1" ht="12.75">
      <c r="G345" s="6"/>
      <c r="H345" s="8"/>
      <c r="I345" s="5"/>
      <c r="J345" s="9"/>
      <c r="K345" s="5"/>
      <c r="L345" s="9"/>
      <c r="M345" s="58"/>
      <c r="N345" s="60"/>
      <c r="O345" s="56"/>
      <c r="P345" s="56"/>
      <c r="Q345" s="56"/>
    </row>
    <row r="346" spans="7:17" s="3" customFormat="1" ht="12.75">
      <c r="G346" s="6"/>
      <c r="H346" s="8"/>
      <c r="I346" s="5"/>
      <c r="J346" s="9"/>
      <c r="K346" s="5"/>
      <c r="L346" s="9"/>
      <c r="M346" s="58"/>
      <c r="N346" s="60"/>
      <c r="O346" s="56"/>
      <c r="P346" s="56"/>
      <c r="Q346" s="56"/>
    </row>
    <row r="347" spans="7:17" s="3" customFormat="1" ht="12.75">
      <c r="G347" s="6"/>
      <c r="H347" s="8"/>
      <c r="I347" s="5"/>
      <c r="J347" s="9"/>
      <c r="K347" s="5"/>
      <c r="L347" s="9"/>
      <c r="M347" s="58"/>
      <c r="N347" s="60"/>
      <c r="O347" s="56"/>
      <c r="P347" s="56"/>
      <c r="Q347" s="56"/>
    </row>
    <row r="348" spans="7:17" s="3" customFormat="1" ht="12.75">
      <c r="G348" s="6"/>
      <c r="H348" s="8"/>
      <c r="I348" s="5"/>
      <c r="J348" s="9"/>
      <c r="K348" s="5"/>
      <c r="L348" s="9"/>
      <c r="M348" s="58"/>
      <c r="N348" s="60"/>
      <c r="O348" s="56"/>
      <c r="P348" s="56"/>
      <c r="Q348" s="56"/>
    </row>
    <row r="349" spans="7:17" s="3" customFormat="1" ht="12.75">
      <c r="G349" s="6"/>
      <c r="H349" s="8"/>
      <c r="I349" s="5"/>
      <c r="J349" s="9"/>
      <c r="K349" s="5"/>
      <c r="L349" s="9"/>
      <c r="M349" s="58"/>
      <c r="N349" s="60"/>
      <c r="O349" s="56"/>
      <c r="P349" s="56"/>
      <c r="Q349" s="56"/>
    </row>
    <row r="350" spans="7:17" s="3" customFormat="1" ht="12.75">
      <c r="G350" s="6"/>
      <c r="H350" s="8"/>
      <c r="I350" s="5"/>
      <c r="J350" s="9"/>
      <c r="K350" s="5"/>
      <c r="L350" s="9"/>
      <c r="M350" s="58"/>
      <c r="N350" s="60"/>
      <c r="O350" s="56"/>
      <c r="P350" s="56"/>
      <c r="Q350" s="56"/>
    </row>
    <row r="351" spans="7:17" s="3" customFormat="1" ht="12.75">
      <c r="G351" s="6"/>
      <c r="H351" s="8"/>
      <c r="I351" s="5"/>
      <c r="J351" s="9"/>
      <c r="K351" s="5"/>
      <c r="L351" s="9"/>
      <c r="M351" s="58"/>
      <c r="N351" s="60"/>
      <c r="O351" s="56"/>
      <c r="P351" s="56"/>
      <c r="Q351" s="56"/>
    </row>
    <row r="352" spans="7:17" s="3" customFormat="1" ht="12.75">
      <c r="G352" s="6"/>
      <c r="H352" s="8"/>
      <c r="I352" s="5"/>
      <c r="J352" s="9"/>
      <c r="K352" s="5"/>
      <c r="L352" s="9"/>
      <c r="M352" s="58"/>
      <c r="N352" s="60"/>
      <c r="O352" s="56"/>
      <c r="P352" s="56"/>
      <c r="Q352" s="56"/>
    </row>
    <row r="353" spans="7:17" s="3" customFormat="1" ht="12.75">
      <c r="G353" s="6"/>
      <c r="H353" s="8"/>
      <c r="I353" s="5"/>
      <c r="J353" s="9"/>
      <c r="K353" s="5"/>
      <c r="L353" s="9"/>
      <c r="M353" s="58"/>
      <c r="N353" s="60"/>
      <c r="O353" s="56"/>
      <c r="P353" s="56"/>
      <c r="Q353" s="56"/>
    </row>
    <row r="354" spans="7:17" s="3" customFormat="1" ht="12.75">
      <c r="G354" s="6"/>
      <c r="H354" s="8"/>
      <c r="I354" s="5"/>
      <c r="J354" s="9"/>
      <c r="K354" s="5"/>
      <c r="L354" s="9"/>
      <c r="M354" s="58"/>
      <c r="N354" s="60"/>
      <c r="O354" s="56"/>
      <c r="P354" s="56"/>
      <c r="Q354" s="56"/>
    </row>
    <row r="355" spans="7:17" s="3" customFormat="1" ht="12.75">
      <c r="G355" s="6"/>
      <c r="H355" s="8"/>
      <c r="I355" s="5"/>
      <c r="J355" s="9"/>
      <c r="K355" s="5"/>
      <c r="L355" s="9"/>
      <c r="M355" s="58"/>
      <c r="N355" s="60"/>
      <c r="O355" s="56"/>
      <c r="P355" s="56"/>
      <c r="Q355" s="56"/>
    </row>
    <row r="356" spans="7:17" s="3" customFormat="1" ht="12.75">
      <c r="G356" s="6"/>
      <c r="H356" s="8"/>
      <c r="I356" s="5"/>
      <c r="J356" s="9"/>
      <c r="K356" s="5"/>
      <c r="L356" s="9"/>
      <c r="M356" s="58"/>
      <c r="N356" s="60"/>
      <c r="O356" s="56"/>
      <c r="P356" s="56"/>
      <c r="Q356" s="56"/>
    </row>
    <row r="357" spans="7:17" s="3" customFormat="1" ht="12.75">
      <c r="G357" s="6"/>
      <c r="H357" s="8"/>
      <c r="I357" s="5"/>
      <c r="J357" s="9"/>
      <c r="K357" s="5"/>
      <c r="L357" s="9"/>
      <c r="M357" s="58"/>
      <c r="N357" s="60"/>
      <c r="O357" s="56"/>
      <c r="P357" s="56"/>
      <c r="Q357" s="56"/>
    </row>
    <row r="358" spans="7:17" s="3" customFormat="1" ht="12.75">
      <c r="G358" s="6"/>
      <c r="H358" s="8"/>
      <c r="I358" s="5"/>
      <c r="J358" s="9"/>
      <c r="K358" s="5"/>
      <c r="L358" s="9"/>
      <c r="M358" s="58"/>
      <c r="N358" s="60"/>
      <c r="O358" s="56"/>
      <c r="P358" s="56"/>
      <c r="Q358" s="56"/>
    </row>
    <row r="359" spans="7:17" s="3" customFormat="1" ht="12.75">
      <c r="G359" s="6"/>
      <c r="H359" s="8"/>
      <c r="I359" s="5"/>
      <c r="J359" s="9"/>
      <c r="K359" s="5"/>
      <c r="L359" s="9"/>
      <c r="M359" s="58"/>
      <c r="N359" s="60"/>
      <c r="O359" s="56"/>
      <c r="P359" s="56"/>
      <c r="Q359" s="56"/>
    </row>
    <row r="360" spans="7:17" s="3" customFormat="1" ht="12.75">
      <c r="G360" s="6"/>
      <c r="H360" s="8"/>
      <c r="I360" s="5"/>
      <c r="J360" s="9"/>
      <c r="K360" s="5"/>
      <c r="L360" s="9"/>
      <c r="M360" s="58"/>
      <c r="N360" s="60"/>
      <c r="O360" s="56"/>
      <c r="P360" s="56"/>
      <c r="Q360" s="56"/>
    </row>
    <row r="361" spans="7:17" s="3" customFormat="1" ht="12.75">
      <c r="G361" s="6"/>
      <c r="H361" s="8"/>
      <c r="I361" s="5"/>
      <c r="J361" s="9"/>
      <c r="K361" s="5"/>
      <c r="L361" s="9"/>
      <c r="M361" s="58"/>
      <c r="N361" s="60"/>
      <c r="O361" s="56"/>
      <c r="P361" s="56"/>
      <c r="Q361" s="56"/>
    </row>
    <row r="362" spans="7:17" s="3" customFormat="1" ht="12.75">
      <c r="G362" s="6"/>
      <c r="H362" s="8"/>
      <c r="I362" s="5"/>
      <c r="J362" s="9"/>
      <c r="K362" s="5"/>
      <c r="L362" s="9"/>
      <c r="M362" s="58"/>
      <c r="N362" s="60"/>
      <c r="O362" s="56"/>
      <c r="P362" s="56"/>
      <c r="Q362" s="56"/>
    </row>
    <row r="363" spans="7:17" s="3" customFormat="1" ht="12.75">
      <c r="G363" s="6"/>
      <c r="H363" s="8"/>
      <c r="I363" s="5"/>
      <c r="J363" s="9"/>
      <c r="K363" s="5"/>
      <c r="L363" s="9"/>
      <c r="M363" s="58"/>
      <c r="N363" s="60"/>
      <c r="O363" s="56"/>
      <c r="P363" s="56"/>
      <c r="Q363" s="56"/>
    </row>
    <row r="364" spans="7:17" s="3" customFormat="1" ht="12.75">
      <c r="G364" s="6"/>
      <c r="H364" s="8"/>
      <c r="I364" s="5"/>
      <c r="J364" s="9"/>
      <c r="K364" s="5"/>
      <c r="L364" s="9"/>
      <c r="M364" s="58"/>
      <c r="N364" s="60"/>
      <c r="O364" s="56"/>
      <c r="P364" s="56"/>
      <c r="Q364" s="56"/>
    </row>
    <row r="365" spans="7:17" s="3" customFormat="1" ht="12.75">
      <c r="G365" s="6"/>
      <c r="H365" s="8"/>
      <c r="I365" s="5"/>
      <c r="J365" s="9"/>
      <c r="K365" s="5"/>
      <c r="L365" s="9"/>
      <c r="M365" s="58"/>
      <c r="N365" s="60"/>
      <c r="O365" s="56"/>
      <c r="P365" s="56"/>
      <c r="Q365" s="56"/>
    </row>
    <row r="366" spans="7:17" s="3" customFormat="1" ht="12.75">
      <c r="G366" s="6"/>
      <c r="H366" s="8"/>
      <c r="I366" s="5"/>
      <c r="J366" s="9"/>
      <c r="K366" s="5"/>
      <c r="L366" s="9"/>
      <c r="M366" s="58"/>
      <c r="N366" s="60"/>
      <c r="O366" s="56"/>
      <c r="P366" s="56"/>
      <c r="Q366" s="56"/>
    </row>
    <row r="367" spans="7:17" s="3" customFormat="1" ht="12.75">
      <c r="G367" s="6"/>
      <c r="H367" s="8"/>
      <c r="I367" s="5"/>
      <c r="J367" s="9"/>
      <c r="K367" s="5"/>
      <c r="L367" s="9"/>
      <c r="M367" s="58"/>
      <c r="N367" s="60"/>
      <c r="O367" s="56"/>
      <c r="P367" s="56"/>
      <c r="Q367" s="56"/>
    </row>
    <row r="368" spans="7:17" s="3" customFormat="1" ht="12.75">
      <c r="G368" s="6"/>
      <c r="H368" s="8"/>
      <c r="I368" s="5"/>
      <c r="J368" s="9"/>
      <c r="K368" s="5"/>
      <c r="L368" s="9"/>
      <c r="M368" s="58"/>
      <c r="N368" s="60"/>
      <c r="O368" s="56"/>
      <c r="P368" s="56"/>
      <c r="Q368" s="56"/>
    </row>
    <row r="369" spans="7:17" s="3" customFormat="1" ht="12.75">
      <c r="G369" s="6"/>
      <c r="H369" s="8"/>
      <c r="I369" s="5"/>
      <c r="J369" s="9"/>
      <c r="K369" s="5"/>
      <c r="L369" s="9"/>
      <c r="M369" s="58"/>
      <c r="N369" s="60"/>
      <c r="O369" s="56"/>
      <c r="P369" s="56"/>
      <c r="Q369" s="56"/>
    </row>
    <row r="370" spans="7:17" s="3" customFormat="1" ht="12.75">
      <c r="G370" s="6"/>
      <c r="H370" s="8"/>
      <c r="I370" s="5"/>
      <c r="J370" s="9"/>
      <c r="K370" s="5"/>
      <c r="L370" s="9"/>
      <c r="M370" s="58"/>
      <c r="N370" s="60"/>
      <c r="O370" s="56"/>
      <c r="P370" s="56"/>
      <c r="Q370" s="56"/>
    </row>
    <row r="371" spans="7:17" s="3" customFormat="1" ht="12.75">
      <c r="G371" s="6"/>
      <c r="H371" s="8"/>
      <c r="I371" s="5"/>
      <c r="J371" s="9"/>
      <c r="K371" s="5"/>
      <c r="L371" s="9"/>
      <c r="M371" s="58"/>
      <c r="N371" s="60"/>
      <c r="O371" s="56"/>
      <c r="P371" s="56"/>
      <c r="Q371" s="56"/>
    </row>
    <row r="372" spans="7:17" s="3" customFormat="1" ht="12.75">
      <c r="G372" s="6"/>
      <c r="H372" s="8"/>
      <c r="I372" s="5"/>
      <c r="J372" s="9"/>
      <c r="K372" s="5"/>
      <c r="L372" s="9"/>
      <c r="M372" s="58"/>
      <c r="N372" s="60"/>
      <c r="O372" s="56"/>
      <c r="P372" s="56"/>
      <c r="Q372" s="56"/>
    </row>
    <row r="373" spans="7:17" s="3" customFormat="1" ht="12.75">
      <c r="G373" s="6"/>
      <c r="H373" s="8"/>
      <c r="I373" s="5"/>
      <c r="J373" s="9"/>
      <c r="K373" s="5"/>
      <c r="L373" s="9"/>
      <c r="M373" s="58"/>
      <c r="N373" s="60"/>
      <c r="O373" s="56"/>
      <c r="P373" s="56"/>
      <c r="Q373" s="56"/>
    </row>
    <row r="374" spans="7:17" s="3" customFormat="1" ht="12.75">
      <c r="G374" s="6"/>
      <c r="H374" s="8"/>
      <c r="I374" s="5"/>
      <c r="J374" s="9"/>
      <c r="K374" s="5"/>
      <c r="L374" s="9"/>
      <c r="M374" s="58"/>
      <c r="N374" s="60"/>
      <c r="O374" s="56"/>
      <c r="P374" s="56"/>
      <c r="Q374" s="56"/>
    </row>
    <row r="375" spans="7:17" s="3" customFormat="1" ht="12.75">
      <c r="G375" s="6"/>
      <c r="H375" s="8"/>
      <c r="I375" s="5"/>
      <c r="J375" s="9"/>
      <c r="K375" s="5"/>
      <c r="L375" s="9"/>
      <c r="M375" s="58"/>
      <c r="N375" s="60"/>
      <c r="O375" s="56"/>
      <c r="P375" s="56"/>
      <c r="Q375" s="56"/>
    </row>
    <row r="376" spans="7:17" s="3" customFormat="1" ht="12.75">
      <c r="G376" s="6"/>
      <c r="H376" s="8"/>
      <c r="I376" s="5"/>
      <c r="J376" s="9"/>
      <c r="K376" s="5"/>
      <c r="L376" s="9"/>
      <c r="M376" s="58"/>
      <c r="N376" s="60"/>
      <c r="O376" s="56"/>
      <c r="P376" s="56"/>
      <c r="Q376" s="56"/>
    </row>
    <row r="377" spans="7:17" s="3" customFormat="1" ht="12.75">
      <c r="G377" s="6"/>
      <c r="H377" s="8"/>
      <c r="I377" s="5"/>
      <c r="J377" s="9"/>
      <c r="K377" s="5"/>
      <c r="L377" s="9"/>
      <c r="M377" s="58"/>
      <c r="N377" s="60"/>
      <c r="O377" s="56"/>
      <c r="P377" s="56"/>
      <c r="Q377" s="56"/>
    </row>
    <row r="378" spans="7:17" s="3" customFormat="1" ht="12.75">
      <c r="G378" s="6"/>
      <c r="H378" s="8"/>
      <c r="I378" s="5"/>
      <c r="J378" s="9"/>
      <c r="K378" s="5"/>
      <c r="L378" s="9"/>
      <c r="M378" s="58"/>
      <c r="N378" s="60"/>
      <c r="O378" s="56"/>
      <c r="P378" s="56"/>
      <c r="Q378" s="56"/>
    </row>
    <row r="379" spans="7:17" s="3" customFormat="1" ht="12.75">
      <c r="G379" s="6"/>
      <c r="H379" s="8"/>
      <c r="I379" s="5"/>
      <c r="J379" s="9"/>
      <c r="K379" s="5"/>
      <c r="L379" s="9"/>
      <c r="M379" s="58"/>
      <c r="N379" s="60"/>
      <c r="O379" s="56"/>
      <c r="P379" s="56"/>
      <c r="Q379" s="56"/>
    </row>
    <row r="380" spans="7:17" s="3" customFormat="1" ht="12.75">
      <c r="G380" s="6"/>
      <c r="H380" s="8"/>
      <c r="I380" s="5"/>
      <c r="J380" s="9"/>
      <c r="K380" s="5"/>
      <c r="L380" s="9"/>
      <c r="M380" s="58"/>
      <c r="N380" s="60"/>
      <c r="O380" s="56"/>
      <c r="P380" s="56"/>
      <c r="Q380" s="56"/>
    </row>
    <row r="381" spans="7:17" s="3" customFormat="1" ht="12.75">
      <c r="G381" s="6"/>
      <c r="H381" s="8"/>
      <c r="I381" s="5"/>
      <c r="J381" s="9"/>
      <c r="K381" s="5"/>
      <c r="L381" s="9"/>
      <c r="M381" s="58"/>
      <c r="N381" s="60"/>
      <c r="O381" s="56"/>
      <c r="P381" s="56"/>
      <c r="Q381" s="56"/>
    </row>
    <row r="382" spans="7:17" s="3" customFormat="1" ht="12.75">
      <c r="G382" s="6"/>
      <c r="H382" s="8"/>
      <c r="I382" s="5"/>
      <c r="J382" s="9"/>
      <c r="K382" s="5"/>
      <c r="L382" s="9"/>
      <c r="M382" s="58"/>
      <c r="N382" s="60"/>
      <c r="O382" s="56"/>
      <c r="P382" s="56"/>
      <c r="Q382" s="56"/>
    </row>
    <row r="383" spans="7:17" s="3" customFormat="1" ht="12.75">
      <c r="G383" s="6"/>
      <c r="H383" s="8"/>
      <c r="I383" s="5"/>
      <c r="J383" s="9"/>
      <c r="K383" s="5"/>
      <c r="L383" s="9"/>
      <c r="M383" s="58"/>
      <c r="N383" s="60"/>
      <c r="O383" s="56"/>
      <c r="P383" s="56"/>
      <c r="Q383" s="56"/>
    </row>
    <row r="384" spans="7:17" s="3" customFormat="1" ht="12.75">
      <c r="G384" s="6"/>
      <c r="H384" s="8"/>
      <c r="I384" s="5"/>
      <c r="J384" s="9"/>
      <c r="K384" s="5"/>
      <c r="L384" s="9"/>
      <c r="M384" s="58"/>
      <c r="N384" s="60"/>
      <c r="O384" s="56"/>
      <c r="P384" s="56"/>
      <c r="Q384" s="56"/>
    </row>
    <row r="385" spans="7:17" s="3" customFormat="1" ht="12.75">
      <c r="G385" s="6"/>
      <c r="H385" s="8"/>
      <c r="I385" s="5"/>
      <c r="J385" s="9"/>
      <c r="K385" s="5"/>
      <c r="L385" s="9"/>
      <c r="M385" s="58"/>
      <c r="N385" s="60"/>
      <c r="O385" s="56"/>
      <c r="P385" s="56"/>
      <c r="Q385" s="56"/>
    </row>
    <row r="386" spans="7:17" s="3" customFormat="1" ht="12.75">
      <c r="G386" s="6"/>
      <c r="H386" s="8"/>
      <c r="I386" s="5"/>
      <c r="J386" s="9"/>
      <c r="K386" s="5"/>
      <c r="L386" s="9"/>
      <c r="M386" s="58"/>
      <c r="N386" s="60"/>
      <c r="O386" s="56"/>
      <c r="P386" s="56"/>
      <c r="Q386" s="56"/>
    </row>
    <row r="387" spans="7:17" s="3" customFormat="1" ht="12.75">
      <c r="G387" s="6"/>
      <c r="H387" s="8"/>
      <c r="I387" s="5"/>
      <c r="J387" s="9"/>
      <c r="K387" s="5"/>
      <c r="L387" s="9"/>
      <c r="M387" s="58"/>
      <c r="N387" s="60"/>
      <c r="O387" s="56"/>
      <c r="P387" s="56"/>
      <c r="Q387" s="56"/>
    </row>
    <row r="388" spans="7:17" s="3" customFormat="1" ht="12.75">
      <c r="G388" s="6"/>
      <c r="H388" s="8"/>
      <c r="I388" s="5"/>
      <c r="J388" s="9"/>
      <c r="K388" s="5"/>
      <c r="L388" s="9"/>
      <c r="M388" s="58"/>
      <c r="N388" s="60"/>
      <c r="O388" s="56"/>
      <c r="P388" s="56"/>
      <c r="Q388" s="56"/>
    </row>
    <row r="389" spans="7:17" s="3" customFormat="1" ht="12.75">
      <c r="G389" s="6"/>
      <c r="H389" s="8"/>
      <c r="I389" s="5"/>
      <c r="J389" s="9"/>
      <c r="K389" s="5"/>
      <c r="L389" s="9"/>
      <c r="M389" s="58"/>
      <c r="N389" s="60"/>
      <c r="O389" s="56"/>
      <c r="P389" s="56"/>
      <c r="Q389" s="56"/>
    </row>
    <row r="390" spans="7:17" s="3" customFormat="1" ht="12.75">
      <c r="G390" s="6"/>
      <c r="H390" s="8"/>
      <c r="I390" s="5"/>
      <c r="J390" s="9"/>
      <c r="K390" s="5"/>
      <c r="L390" s="9"/>
      <c r="M390" s="58"/>
      <c r="N390" s="60"/>
      <c r="O390" s="56"/>
      <c r="P390" s="56"/>
      <c r="Q390" s="56"/>
    </row>
    <row r="391" spans="7:17" s="3" customFormat="1" ht="12.75">
      <c r="G391" s="6"/>
      <c r="H391" s="8"/>
      <c r="I391" s="5"/>
      <c r="J391" s="9"/>
      <c r="K391" s="5"/>
      <c r="L391" s="9"/>
      <c r="M391" s="58"/>
      <c r="N391" s="60"/>
      <c r="O391" s="56"/>
      <c r="P391" s="56"/>
      <c r="Q391" s="56"/>
    </row>
    <row r="392" spans="7:17" s="3" customFormat="1" ht="12.75">
      <c r="G392" s="6"/>
      <c r="H392" s="8"/>
      <c r="I392" s="5"/>
      <c r="J392" s="9"/>
      <c r="K392" s="5"/>
      <c r="L392" s="9"/>
      <c r="M392" s="58"/>
      <c r="N392" s="60"/>
      <c r="O392" s="56"/>
      <c r="P392" s="56"/>
      <c r="Q392" s="56"/>
    </row>
    <row r="393" spans="7:17" s="3" customFormat="1" ht="12.75">
      <c r="G393" s="6"/>
      <c r="H393" s="8"/>
      <c r="I393" s="5"/>
      <c r="J393" s="9"/>
      <c r="K393" s="5"/>
      <c r="L393" s="9"/>
      <c r="M393" s="58"/>
      <c r="N393" s="60"/>
      <c r="O393" s="56"/>
      <c r="P393" s="56"/>
      <c r="Q393" s="56"/>
    </row>
    <row r="394" spans="7:17" s="3" customFormat="1" ht="12.75">
      <c r="G394" s="6"/>
      <c r="H394" s="8"/>
      <c r="I394" s="5"/>
      <c r="J394" s="9"/>
      <c r="K394" s="5"/>
      <c r="L394" s="9"/>
      <c r="M394" s="58"/>
      <c r="N394" s="60"/>
      <c r="O394" s="56"/>
      <c r="P394" s="56"/>
      <c r="Q394" s="56"/>
    </row>
    <row r="395" spans="7:17" s="3" customFormat="1" ht="12.75">
      <c r="G395" s="6"/>
      <c r="H395" s="8"/>
      <c r="I395" s="5"/>
      <c r="J395" s="9"/>
      <c r="K395" s="5"/>
      <c r="L395" s="9"/>
      <c r="M395" s="58"/>
      <c r="N395" s="60"/>
      <c r="O395" s="56"/>
      <c r="P395" s="56"/>
      <c r="Q395" s="56"/>
    </row>
    <row r="396" spans="7:17" s="3" customFormat="1" ht="12.75">
      <c r="G396" s="6"/>
      <c r="H396" s="8"/>
      <c r="I396" s="5"/>
      <c r="J396" s="9"/>
      <c r="K396" s="5"/>
      <c r="L396" s="9"/>
      <c r="M396" s="58"/>
      <c r="N396" s="60"/>
      <c r="O396" s="56"/>
      <c r="P396" s="56"/>
      <c r="Q396" s="56"/>
    </row>
    <row r="397" spans="7:17" s="3" customFormat="1" ht="12.75">
      <c r="G397" s="6"/>
      <c r="H397" s="8"/>
      <c r="I397" s="5"/>
      <c r="J397" s="9"/>
      <c r="K397" s="5"/>
      <c r="L397" s="9"/>
      <c r="M397" s="58"/>
      <c r="N397" s="60"/>
      <c r="O397" s="56"/>
      <c r="P397" s="56"/>
      <c r="Q397" s="56"/>
    </row>
    <row r="398" spans="7:17" s="3" customFormat="1" ht="12.75">
      <c r="G398" s="6"/>
      <c r="H398" s="8"/>
      <c r="I398" s="5"/>
      <c r="J398" s="9"/>
      <c r="K398" s="5"/>
      <c r="L398" s="9"/>
      <c r="M398" s="58"/>
      <c r="N398" s="60"/>
      <c r="O398" s="56"/>
      <c r="P398" s="56"/>
      <c r="Q398" s="56"/>
    </row>
    <row r="399" spans="7:17" s="3" customFormat="1" ht="12.75">
      <c r="G399" s="6"/>
      <c r="H399" s="8"/>
      <c r="I399" s="5"/>
      <c r="J399" s="9"/>
      <c r="K399" s="5"/>
      <c r="L399" s="9"/>
      <c r="M399" s="58"/>
      <c r="N399" s="60"/>
      <c r="O399" s="56"/>
      <c r="P399" s="56"/>
      <c r="Q399" s="56"/>
    </row>
    <row r="400" spans="7:17" s="3" customFormat="1" ht="12.75">
      <c r="G400" s="6"/>
      <c r="H400" s="8"/>
      <c r="I400" s="5"/>
      <c r="J400" s="9"/>
      <c r="K400" s="5"/>
      <c r="L400" s="9"/>
      <c r="M400" s="58"/>
      <c r="N400" s="60"/>
      <c r="O400" s="56"/>
      <c r="P400" s="56"/>
      <c r="Q400" s="56"/>
    </row>
    <row r="401" spans="7:17" s="3" customFormat="1" ht="12.75">
      <c r="G401" s="6"/>
      <c r="H401" s="8"/>
      <c r="I401" s="5"/>
      <c r="J401" s="9"/>
      <c r="K401" s="5"/>
      <c r="L401" s="9"/>
      <c r="M401" s="58"/>
      <c r="N401" s="60"/>
      <c r="O401" s="56"/>
      <c r="P401" s="56"/>
      <c r="Q401" s="56"/>
    </row>
    <row r="402" spans="7:17" s="3" customFormat="1" ht="12.75">
      <c r="G402" s="6"/>
      <c r="H402" s="8"/>
      <c r="I402" s="5"/>
      <c r="J402" s="9"/>
      <c r="K402" s="5"/>
      <c r="L402" s="9"/>
      <c r="M402" s="58"/>
      <c r="N402" s="60"/>
      <c r="O402" s="56"/>
      <c r="P402" s="56"/>
      <c r="Q402" s="56"/>
    </row>
    <row r="403" spans="7:17" s="3" customFormat="1" ht="12.75">
      <c r="G403" s="6"/>
      <c r="H403" s="8"/>
      <c r="I403" s="5"/>
      <c r="J403" s="9"/>
      <c r="K403" s="5"/>
      <c r="L403" s="9"/>
      <c r="M403" s="58"/>
      <c r="N403" s="60"/>
      <c r="O403" s="56"/>
      <c r="P403" s="56"/>
      <c r="Q403" s="56"/>
    </row>
    <row r="404" spans="7:17" s="3" customFormat="1" ht="12.75">
      <c r="G404" s="6"/>
      <c r="H404" s="8"/>
      <c r="I404" s="5"/>
      <c r="J404" s="9"/>
      <c r="K404" s="5"/>
      <c r="L404" s="9"/>
      <c r="M404" s="58"/>
      <c r="N404" s="60"/>
      <c r="O404" s="56"/>
      <c r="P404" s="56"/>
      <c r="Q404" s="56"/>
    </row>
    <row r="405" spans="7:17" s="3" customFormat="1" ht="12.75">
      <c r="G405" s="6"/>
      <c r="H405" s="8"/>
      <c r="I405" s="5"/>
      <c r="J405" s="9"/>
      <c r="K405" s="5"/>
      <c r="L405" s="9"/>
      <c r="M405" s="58"/>
      <c r="N405" s="60"/>
      <c r="O405" s="56"/>
      <c r="P405" s="56"/>
      <c r="Q405" s="56"/>
    </row>
    <row r="406" spans="7:17" s="3" customFormat="1" ht="12.75">
      <c r="G406" s="6"/>
      <c r="H406" s="8"/>
      <c r="I406" s="5"/>
      <c r="J406" s="9"/>
      <c r="K406" s="5"/>
      <c r="L406" s="9"/>
      <c r="M406" s="58"/>
      <c r="N406" s="60"/>
      <c r="O406" s="56"/>
      <c r="P406" s="56"/>
      <c r="Q406" s="56"/>
    </row>
    <row r="407" spans="7:17" s="3" customFormat="1" ht="12.75">
      <c r="G407" s="6"/>
      <c r="H407" s="8"/>
      <c r="I407" s="5"/>
      <c r="J407" s="9"/>
      <c r="K407" s="5"/>
      <c r="L407" s="9"/>
      <c r="M407" s="58"/>
      <c r="N407" s="60"/>
      <c r="O407" s="56"/>
      <c r="P407" s="56"/>
      <c r="Q407" s="56"/>
    </row>
    <row r="408" spans="7:17" s="3" customFormat="1" ht="12.75">
      <c r="G408" s="6"/>
      <c r="H408" s="8"/>
      <c r="I408" s="5"/>
      <c r="J408" s="9"/>
      <c r="K408" s="5"/>
      <c r="L408" s="9"/>
      <c r="M408" s="58"/>
      <c r="N408" s="60"/>
      <c r="O408" s="56"/>
      <c r="P408" s="56"/>
      <c r="Q408" s="56"/>
    </row>
    <row r="409" spans="7:17" s="3" customFormat="1" ht="12.75">
      <c r="G409" s="6"/>
      <c r="H409" s="8"/>
      <c r="I409" s="5"/>
      <c r="J409" s="9"/>
      <c r="K409" s="5"/>
      <c r="L409" s="9"/>
      <c r="M409" s="58"/>
      <c r="N409" s="60"/>
      <c r="O409" s="56"/>
      <c r="P409" s="56"/>
      <c r="Q409" s="56"/>
    </row>
    <row r="410" spans="7:17" s="3" customFormat="1" ht="12.75">
      <c r="G410" s="6"/>
      <c r="H410" s="8"/>
      <c r="I410" s="5"/>
      <c r="J410" s="9"/>
      <c r="K410" s="5"/>
      <c r="L410" s="9"/>
      <c r="M410" s="58"/>
      <c r="N410" s="60"/>
      <c r="O410" s="56"/>
      <c r="P410" s="56"/>
      <c r="Q410" s="56"/>
    </row>
    <row r="411" spans="7:17" s="3" customFormat="1" ht="12.75">
      <c r="G411" s="6"/>
      <c r="H411" s="8"/>
      <c r="I411" s="5"/>
      <c r="J411" s="9"/>
      <c r="K411" s="5"/>
      <c r="L411" s="9"/>
      <c r="M411" s="58"/>
      <c r="N411" s="60"/>
      <c r="O411" s="56"/>
      <c r="P411" s="56"/>
      <c r="Q411" s="56"/>
    </row>
    <row r="412" spans="7:17" s="3" customFormat="1" ht="12.75">
      <c r="G412" s="6"/>
      <c r="H412" s="8"/>
      <c r="I412" s="5"/>
      <c r="J412" s="9"/>
      <c r="K412" s="5"/>
      <c r="L412" s="9"/>
      <c r="M412" s="58"/>
      <c r="N412" s="60"/>
      <c r="O412" s="56"/>
      <c r="P412" s="56"/>
      <c r="Q412" s="56"/>
    </row>
    <row r="413" spans="7:17" s="3" customFormat="1" ht="12.75">
      <c r="G413" s="6"/>
      <c r="H413" s="8"/>
      <c r="I413" s="5"/>
      <c r="J413" s="9"/>
      <c r="K413" s="5"/>
      <c r="L413" s="9"/>
      <c r="M413" s="58"/>
      <c r="N413" s="60"/>
      <c r="O413" s="56"/>
      <c r="P413" s="56"/>
      <c r="Q413" s="56"/>
    </row>
    <row r="414" spans="7:17" s="3" customFormat="1" ht="12.75">
      <c r="G414" s="6"/>
      <c r="H414" s="8"/>
      <c r="I414" s="5"/>
      <c r="J414" s="9"/>
      <c r="K414" s="5"/>
      <c r="L414" s="9"/>
      <c r="M414" s="58"/>
      <c r="N414" s="60"/>
      <c r="O414" s="56"/>
      <c r="P414" s="56"/>
      <c r="Q414" s="56"/>
    </row>
    <row r="415" spans="7:17" s="3" customFormat="1" ht="12.75">
      <c r="G415" s="6"/>
      <c r="H415" s="8"/>
      <c r="I415" s="5"/>
      <c r="J415" s="9"/>
      <c r="K415" s="5"/>
      <c r="L415" s="9"/>
      <c r="M415" s="58"/>
      <c r="N415" s="60"/>
      <c r="O415" s="56"/>
      <c r="P415" s="56"/>
      <c r="Q415" s="56"/>
    </row>
    <row r="416" spans="7:17" s="3" customFormat="1" ht="12.75">
      <c r="G416" s="6"/>
      <c r="H416" s="8"/>
      <c r="I416" s="5"/>
      <c r="J416" s="9"/>
      <c r="K416" s="5"/>
      <c r="L416" s="9"/>
      <c r="M416" s="58"/>
      <c r="N416" s="60"/>
      <c r="O416" s="56"/>
      <c r="P416" s="56"/>
      <c r="Q416" s="56"/>
    </row>
    <row r="417" spans="7:17" s="3" customFormat="1" ht="12.75">
      <c r="G417" s="6"/>
      <c r="H417" s="8"/>
      <c r="I417" s="5"/>
      <c r="J417" s="9"/>
      <c r="K417" s="5"/>
      <c r="L417" s="9"/>
      <c r="M417" s="58"/>
      <c r="N417" s="60"/>
      <c r="O417" s="56"/>
      <c r="P417" s="56"/>
      <c r="Q417" s="56"/>
    </row>
    <row r="418" spans="7:17" s="3" customFormat="1" ht="12.75">
      <c r="G418" s="6"/>
      <c r="H418" s="8"/>
      <c r="I418" s="5"/>
      <c r="J418" s="9"/>
      <c r="K418" s="5"/>
      <c r="L418" s="9"/>
      <c r="M418" s="58"/>
      <c r="N418" s="60"/>
      <c r="O418" s="56"/>
      <c r="P418" s="56"/>
      <c r="Q418" s="56"/>
    </row>
    <row r="419" spans="7:17" s="3" customFormat="1" ht="12.75">
      <c r="G419" s="6"/>
      <c r="H419" s="8"/>
      <c r="I419" s="5"/>
      <c r="J419" s="9"/>
      <c r="K419" s="5"/>
      <c r="L419" s="9"/>
      <c r="M419" s="58"/>
      <c r="N419" s="60"/>
      <c r="O419" s="56"/>
      <c r="P419" s="56"/>
      <c r="Q419" s="56"/>
    </row>
    <row r="420" spans="7:17" s="3" customFormat="1" ht="12.75">
      <c r="G420" s="6"/>
      <c r="H420" s="8"/>
      <c r="I420" s="5"/>
      <c r="J420" s="9"/>
      <c r="K420" s="5"/>
      <c r="L420" s="9"/>
      <c r="M420" s="58"/>
      <c r="N420" s="60"/>
      <c r="O420" s="56"/>
      <c r="P420" s="56"/>
      <c r="Q420" s="56"/>
    </row>
    <row r="421" spans="7:17" s="3" customFormat="1" ht="12.75">
      <c r="G421" s="6"/>
      <c r="H421" s="8"/>
      <c r="I421" s="5"/>
      <c r="J421" s="9"/>
      <c r="K421" s="5"/>
      <c r="L421" s="9"/>
      <c r="M421" s="58"/>
      <c r="N421" s="60"/>
      <c r="O421" s="56"/>
      <c r="P421" s="56"/>
      <c r="Q421" s="56"/>
    </row>
    <row r="422" spans="7:17" s="3" customFormat="1" ht="12.75">
      <c r="G422" s="6"/>
      <c r="H422" s="8"/>
      <c r="I422" s="5"/>
      <c r="J422" s="9"/>
      <c r="K422" s="5"/>
      <c r="L422" s="9"/>
      <c r="M422" s="58"/>
      <c r="N422" s="60"/>
      <c r="O422" s="56"/>
      <c r="P422" s="56"/>
      <c r="Q422" s="56"/>
    </row>
    <row r="423" spans="7:17" s="3" customFormat="1" ht="12.75">
      <c r="G423" s="6"/>
      <c r="H423" s="8"/>
      <c r="I423" s="5"/>
      <c r="J423" s="9"/>
      <c r="K423" s="5"/>
      <c r="L423" s="9"/>
      <c r="M423" s="58"/>
      <c r="N423" s="60"/>
      <c r="O423" s="56"/>
      <c r="P423" s="56"/>
      <c r="Q423" s="56"/>
    </row>
    <row r="424" spans="7:17" s="3" customFormat="1" ht="12.75">
      <c r="G424" s="6"/>
      <c r="H424" s="8"/>
      <c r="I424" s="5"/>
      <c r="J424" s="9"/>
      <c r="K424" s="5"/>
      <c r="L424" s="9"/>
      <c r="M424" s="58"/>
      <c r="N424" s="60"/>
      <c r="O424" s="56"/>
      <c r="P424" s="56"/>
      <c r="Q424" s="56"/>
    </row>
    <row r="425" spans="7:17" s="3" customFormat="1" ht="12.75">
      <c r="G425" s="6"/>
      <c r="H425" s="8"/>
      <c r="I425" s="5"/>
      <c r="J425" s="9"/>
      <c r="K425" s="5"/>
      <c r="L425" s="9"/>
      <c r="M425" s="58"/>
      <c r="N425" s="60"/>
      <c r="O425" s="56"/>
      <c r="P425" s="56"/>
      <c r="Q425" s="56"/>
    </row>
    <row r="426" spans="7:17" s="3" customFormat="1" ht="12.75">
      <c r="G426" s="6"/>
      <c r="H426" s="8"/>
      <c r="I426" s="5"/>
      <c r="J426" s="9"/>
      <c r="K426" s="5"/>
      <c r="L426" s="9"/>
      <c r="M426" s="58"/>
      <c r="N426" s="60"/>
      <c r="O426" s="56"/>
      <c r="P426" s="56"/>
      <c r="Q426" s="56"/>
    </row>
    <row r="427" spans="7:17" s="3" customFormat="1" ht="12.75">
      <c r="G427" s="6"/>
      <c r="H427" s="8"/>
      <c r="I427" s="5"/>
      <c r="J427" s="9"/>
      <c r="K427" s="5"/>
      <c r="L427" s="9"/>
      <c r="M427" s="58"/>
      <c r="N427" s="60"/>
      <c r="O427" s="56"/>
      <c r="P427" s="56"/>
      <c r="Q427" s="56"/>
    </row>
    <row r="428" spans="7:17" s="3" customFormat="1" ht="12.75">
      <c r="G428" s="6"/>
      <c r="H428" s="8"/>
      <c r="I428" s="5"/>
      <c r="J428" s="9"/>
      <c r="K428" s="5"/>
      <c r="L428" s="9"/>
      <c r="M428" s="58"/>
      <c r="N428" s="60"/>
      <c r="O428" s="56"/>
      <c r="P428" s="56"/>
      <c r="Q428" s="56"/>
    </row>
    <row r="429" spans="7:17" s="3" customFormat="1" ht="12.75">
      <c r="G429" s="6"/>
      <c r="H429" s="8"/>
      <c r="I429" s="5"/>
      <c r="J429" s="9"/>
      <c r="K429" s="5"/>
      <c r="L429" s="9"/>
      <c r="M429" s="58"/>
      <c r="N429" s="60"/>
      <c r="O429" s="56"/>
      <c r="P429" s="56"/>
      <c r="Q429" s="56"/>
    </row>
    <row r="430" spans="7:17" s="3" customFormat="1" ht="12.75">
      <c r="G430" s="6"/>
      <c r="H430" s="8"/>
      <c r="I430" s="5"/>
      <c r="J430" s="9"/>
      <c r="K430" s="5"/>
      <c r="L430" s="9"/>
      <c r="M430" s="58"/>
      <c r="N430" s="60"/>
      <c r="O430" s="56"/>
      <c r="P430" s="56"/>
      <c r="Q430" s="56"/>
    </row>
    <row r="431" spans="7:17" s="3" customFormat="1" ht="12.75">
      <c r="G431" s="6"/>
      <c r="H431" s="8"/>
      <c r="I431" s="5"/>
      <c r="J431" s="9"/>
      <c r="K431" s="5"/>
      <c r="L431" s="9"/>
      <c r="M431" s="58"/>
      <c r="N431" s="60"/>
      <c r="O431" s="56"/>
      <c r="P431" s="56"/>
      <c r="Q431" s="56"/>
    </row>
    <row r="432" spans="7:17" s="3" customFormat="1" ht="12.75">
      <c r="G432" s="6"/>
      <c r="H432" s="8"/>
      <c r="I432" s="5"/>
      <c r="J432" s="9"/>
      <c r="K432" s="5"/>
      <c r="L432" s="9"/>
      <c r="M432" s="58"/>
      <c r="N432" s="60"/>
      <c r="O432" s="56"/>
      <c r="P432" s="56"/>
      <c r="Q432" s="56"/>
    </row>
    <row r="433" spans="7:17" s="3" customFormat="1" ht="12.75">
      <c r="G433" s="6"/>
      <c r="H433" s="8"/>
      <c r="I433" s="5"/>
      <c r="J433" s="9"/>
      <c r="K433" s="5"/>
      <c r="L433" s="9"/>
      <c r="M433" s="58"/>
      <c r="N433" s="60"/>
      <c r="O433" s="56"/>
      <c r="P433" s="56"/>
      <c r="Q433" s="56"/>
    </row>
    <row r="434" spans="7:17" s="3" customFormat="1" ht="12.75">
      <c r="G434" s="6"/>
      <c r="H434" s="8"/>
      <c r="I434" s="5"/>
      <c r="J434" s="9"/>
      <c r="K434" s="5"/>
      <c r="L434" s="9"/>
      <c r="M434" s="58"/>
      <c r="N434" s="60"/>
      <c r="O434" s="56"/>
      <c r="P434" s="56"/>
      <c r="Q434" s="56"/>
    </row>
    <row r="435" spans="7:17" s="3" customFormat="1" ht="12.75">
      <c r="G435" s="6"/>
      <c r="H435" s="8"/>
      <c r="I435" s="5"/>
      <c r="J435" s="9"/>
      <c r="K435" s="5"/>
      <c r="L435" s="9"/>
      <c r="M435" s="58"/>
      <c r="N435" s="60"/>
      <c r="O435" s="56"/>
      <c r="P435" s="56"/>
      <c r="Q435" s="56"/>
    </row>
    <row r="436" spans="7:17" s="3" customFormat="1" ht="12.75">
      <c r="G436" s="6"/>
      <c r="H436" s="8"/>
      <c r="I436" s="5"/>
      <c r="J436" s="9"/>
      <c r="K436" s="5"/>
      <c r="L436" s="9"/>
      <c r="M436" s="58"/>
      <c r="N436" s="60"/>
      <c r="O436" s="56"/>
      <c r="P436" s="56"/>
      <c r="Q436" s="56"/>
    </row>
    <row r="437" spans="7:17" s="3" customFormat="1" ht="12.75">
      <c r="G437" s="6"/>
      <c r="H437" s="8"/>
      <c r="I437" s="5"/>
      <c r="J437" s="9"/>
      <c r="K437" s="5"/>
      <c r="L437" s="9"/>
      <c r="M437" s="58"/>
      <c r="N437" s="60"/>
      <c r="O437" s="56"/>
      <c r="P437" s="56"/>
      <c r="Q437" s="56"/>
    </row>
    <row r="438" spans="7:17" s="3" customFormat="1" ht="12.75">
      <c r="G438" s="6"/>
      <c r="H438" s="8"/>
      <c r="I438" s="5"/>
      <c r="J438" s="9"/>
      <c r="K438" s="5"/>
      <c r="L438" s="9"/>
      <c r="M438" s="58"/>
      <c r="N438" s="60"/>
      <c r="O438" s="56"/>
      <c r="P438" s="56"/>
      <c r="Q438" s="56"/>
    </row>
    <row r="439" spans="7:17" s="3" customFormat="1" ht="12.75">
      <c r="G439" s="6"/>
      <c r="H439" s="8"/>
      <c r="I439" s="5"/>
      <c r="J439" s="9"/>
      <c r="K439" s="5"/>
      <c r="L439" s="9"/>
      <c r="M439" s="58"/>
      <c r="N439" s="60"/>
      <c r="O439" s="56"/>
      <c r="P439" s="56"/>
      <c r="Q439" s="56"/>
    </row>
    <row r="440" spans="7:17" s="3" customFormat="1" ht="12.75">
      <c r="G440" s="6"/>
      <c r="H440" s="8"/>
      <c r="I440" s="5"/>
      <c r="J440" s="9"/>
      <c r="K440" s="5"/>
      <c r="L440" s="9"/>
      <c r="M440" s="58"/>
      <c r="N440" s="60"/>
      <c r="O440" s="56"/>
      <c r="P440" s="56"/>
      <c r="Q440" s="56"/>
    </row>
    <row r="441" spans="7:17" s="3" customFormat="1" ht="12.75">
      <c r="G441" s="6"/>
      <c r="H441" s="8"/>
      <c r="I441" s="5"/>
      <c r="J441" s="9"/>
      <c r="K441" s="5"/>
      <c r="L441" s="9"/>
      <c r="M441" s="58"/>
      <c r="N441" s="60"/>
      <c r="O441" s="56"/>
      <c r="P441" s="56"/>
      <c r="Q441" s="56"/>
    </row>
    <row r="442" spans="7:17" s="3" customFormat="1" ht="12.75">
      <c r="G442" s="6"/>
      <c r="H442" s="8"/>
      <c r="I442" s="5"/>
      <c r="J442" s="9"/>
      <c r="K442" s="5"/>
      <c r="L442" s="9"/>
      <c r="M442" s="58"/>
      <c r="N442" s="60"/>
      <c r="O442" s="56"/>
      <c r="P442" s="56"/>
      <c r="Q442" s="56"/>
    </row>
    <row r="443" spans="7:17" s="3" customFormat="1" ht="12.75">
      <c r="G443" s="6"/>
      <c r="H443" s="8"/>
      <c r="I443" s="5"/>
      <c r="J443" s="9"/>
      <c r="K443" s="5"/>
      <c r="L443" s="9"/>
      <c r="M443" s="58"/>
      <c r="N443" s="60"/>
      <c r="O443" s="56"/>
      <c r="P443" s="56"/>
      <c r="Q443" s="56"/>
    </row>
    <row r="444" spans="7:17" s="3" customFormat="1" ht="12.75">
      <c r="G444" s="6"/>
      <c r="H444" s="8"/>
      <c r="I444" s="5"/>
      <c r="J444" s="9"/>
      <c r="K444" s="5"/>
      <c r="L444" s="9"/>
      <c r="M444" s="58"/>
      <c r="N444" s="60"/>
      <c r="O444" s="56"/>
      <c r="P444" s="56"/>
      <c r="Q444" s="56"/>
    </row>
    <row r="445" spans="7:17" s="3" customFormat="1" ht="12.75">
      <c r="G445" s="6"/>
      <c r="H445" s="8"/>
      <c r="I445" s="5"/>
      <c r="J445" s="9"/>
      <c r="K445" s="5"/>
      <c r="L445" s="9"/>
      <c r="M445" s="58"/>
      <c r="N445" s="60"/>
      <c r="O445" s="56"/>
      <c r="P445" s="56"/>
      <c r="Q445" s="56"/>
    </row>
    <row r="446" spans="7:17" s="3" customFormat="1" ht="12.75">
      <c r="G446" s="6"/>
      <c r="H446" s="8"/>
      <c r="I446" s="5"/>
      <c r="J446" s="9"/>
      <c r="K446" s="5"/>
      <c r="L446" s="9"/>
      <c r="M446" s="58"/>
      <c r="N446" s="60"/>
      <c r="O446" s="56"/>
      <c r="P446" s="56"/>
      <c r="Q446" s="56"/>
    </row>
    <row r="447" spans="7:17" s="3" customFormat="1" ht="12.75">
      <c r="G447" s="6"/>
      <c r="H447" s="8"/>
      <c r="I447" s="5"/>
      <c r="J447" s="9"/>
      <c r="K447" s="5"/>
      <c r="L447" s="9"/>
      <c r="M447" s="58"/>
      <c r="N447" s="60"/>
      <c r="O447" s="56"/>
      <c r="P447" s="56"/>
      <c r="Q447" s="56"/>
    </row>
    <row r="448" spans="7:17" s="3" customFormat="1" ht="12.75">
      <c r="G448" s="6"/>
      <c r="H448" s="8"/>
      <c r="I448" s="5"/>
      <c r="J448" s="9"/>
      <c r="K448" s="5"/>
      <c r="L448" s="9"/>
      <c r="M448" s="58"/>
      <c r="N448" s="60"/>
      <c r="O448" s="56"/>
      <c r="P448" s="56"/>
      <c r="Q448" s="56"/>
    </row>
    <row r="449" spans="7:17" s="3" customFormat="1" ht="12.75">
      <c r="G449" s="6"/>
      <c r="H449" s="8"/>
      <c r="I449" s="5"/>
      <c r="J449" s="9"/>
      <c r="K449" s="5"/>
      <c r="L449" s="9"/>
      <c r="M449" s="58"/>
      <c r="N449" s="60"/>
      <c r="O449" s="56"/>
      <c r="P449" s="56"/>
      <c r="Q449" s="56"/>
    </row>
    <row r="450" spans="7:17" s="3" customFormat="1" ht="12.75">
      <c r="G450" s="6"/>
      <c r="H450" s="8"/>
      <c r="I450" s="5"/>
      <c r="J450" s="9"/>
      <c r="K450" s="5"/>
      <c r="L450" s="9"/>
      <c r="M450" s="58"/>
      <c r="N450" s="60"/>
      <c r="O450" s="56"/>
      <c r="P450" s="56"/>
      <c r="Q450" s="56"/>
    </row>
    <row r="451" spans="7:17" s="3" customFormat="1" ht="12.75">
      <c r="G451" s="6"/>
      <c r="H451" s="8"/>
      <c r="I451" s="5"/>
      <c r="J451" s="9"/>
      <c r="K451" s="5"/>
      <c r="L451" s="9"/>
      <c r="M451" s="58"/>
      <c r="N451" s="60"/>
      <c r="O451" s="56"/>
      <c r="P451" s="56"/>
      <c r="Q451" s="56"/>
    </row>
    <row r="452" spans="7:17" s="3" customFormat="1" ht="12.75">
      <c r="G452" s="6"/>
      <c r="H452" s="8"/>
      <c r="I452" s="5"/>
      <c r="J452" s="9"/>
      <c r="K452" s="5"/>
      <c r="L452" s="9"/>
      <c r="M452" s="58"/>
      <c r="N452" s="60"/>
      <c r="O452" s="56"/>
      <c r="P452" s="56"/>
      <c r="Q452" s="56"/>
    </row>
    <row r="453" spans="7:17" s="3" customFormat="1" ht="12.75">
      <c r="G453" s="6"/>
      <c r="H453" s="8"/>
      <c r="I453" s="5"/>
      <c r="J453" s="9"/>
      <c r="K453" s="5"/>
      <c r="L453" s="9"/>
      <c r="M453" s="58"/>
      <c r="N453" s="60"/>
      <c r="O453" s="56"/>
      <c r="P453" s="56"/>
      <c r="Q453" s="56"/>
    </row>
    <row r="454" spans="7:17" s="3" customFormat="1" ht="12.75">
      <c r="G454" s="6"/>
      <c r="H454" s="8"/>
      <c r="I454" s="5"/>
      <c r="J454" s="9"/>
      <c r="K454" s="5"/>
      <c r="L454" s="9"/>
      <c r="M454" s="58"/>
      <c r="N454" s="60"/>
      <c r="O454" s="56"/>
      <c r="P454" s="56"/>
      <c r="Q454" s="56"/>
    </row>
    <row r="455" spans="7:17" s="3" customFormat="1" ht="12.75">
      <c r="G455" s="6"/>
      <c r="H455" s="8"/>
      <c r="I455" s="5"/>
      <c r="J455" s="9"/>
      <c r="K455" s="5"/>
      <c r="L455" s="9"/>
      <c r="M455" s="58"/>
      <c r="N455" s="60"/>
      <c r="O455" s="56"/>
      <c r="P455" s="56"/>
      <c r="Q455" s="56"/>
    </row>
    <row r="456" spans="7:17" s="3" customFormat="1" ht="12.75">
      <c r="G456" s="6"/>
      <c r="H456" s="8"/>
      <c r="I456" s="5"/>
      <c r="J456" s="9"/>
      <c r="K456" s="5"/>
      <c r="L456" s="9"/>
      <c r="M456" s="58"/>
      <c r="N456" s="60"/>
      <c r="O456" s="56"/>
      <c r="P456" s="56"/>
      <c r="Q456" s="56"/>
    </row>
    <row r="457" spans="7:17" s="3" customFormat="1" ht="12.75">
      <c r="G457" s="6"/>
      <c r="H457" s="8"/>
      <c r="I457" s="5"/>
      <c r="J457" s="9"/>
      <c r="K457" s="5"/>
      <c r="L457" s="9"/>
      <c r="M457" s="58"/>
      <c r="N457" s="60"/>
      <c r="O457" s="56"/>
      <c r="P457" s="56"/>
      <c r="Q457" s="56"/>
    </row>
    <row r="458" spans="7:17" s="3" customFormat="1" ht="12.75">
      <c r="G458" s="6"/>
      <c r="H458" s="8"/>
      <c r="I458" s="5"/>
      <c r="J458" s="9"/>
      <c r="K458" s="5"/>
      <c r="L458" s="9"/>
      <c r="M458" s="58"/>
      <c r="N458" s="60"/>
      <c r="O458" s="56"/>
      <c r="P458" s="56"/>
      <c r="Q458" s="56"/>
    </row>
    <row r="459" spans="7:17" s="3" customFormat="1" ht="12.75">
      <c r="G459" s="6"/>
      <c r="H459" s="8"/>
      <c r="I459" s="5"/>
      <c r="J459" s="9"/>
      <c r="K459" s="5"/>
      <c r="L459" s="9"/>
      <c r="M459" s="58"/>
      <c r="N459" s="60"/>
      <c r="O459" s="56"/>
      <c r="P459" s="56"/>
      <c r="Q459" s="56"/>
    </row>
    <row r="460" spans="7:17" s="3" customFormat="1" ht="12.75">
      <c r="G460" s="6"/>
      <c r="H460" s="8"/>
      <c r="I460" s="5"/>
      <c r="J460" s="9"/>
      <c r="K460" s="5"/>
      <c r="L460" s="9"/>
      <c r="M460" s="58"/>
      <c r="N460" s="60"/>
      <c r="O460" s="56"/>
      <c r="P460" s="56"/>
      <c r="Q460" s="56"/>
    </row>
    <row r="461" spans="7:17" s="3" customFormat="1" ht="12.75">
      <c r="G461" s="6"/>
      <c r="H461" s="8"/>
      <c r="I461" s="5"/>
      <c r="J461" s="9"/>
      <c r="K461" s="5"/>
      <c r="L461" s="9"/>
      <c r="M461" s="58"/>
      <c r="N461" s="60"/>
      <c r="O461" s="56"/>
      <c r="P461" s="56"/>
      <c r="Q461" s="56"/>
    </row>
    <row r="462" spans="7:17" s="3" customFormat="1" ht="12.75">
      <c r="G462" s="6"/>
      <c r="H462" s="8"/>
      <c r="I462" s="5"/>
      <c r="J462" s="9"/>
      <c r="K462" s="5"/>
      <c r="L462" s="9"/>
      <c r="M462" s="58"/>
      <c r="N462" s="60"/>
      <c r="O462" s="56"/>
      <c r="P462" s="56"/>
      <c r="Q462" s="56"/>
    </row>
    <row r="463" spans="7:17" s="3" customFormat="1" ht="12.75">
      <c r="G463" s="6"/>
      <c r="H463" s="8"/>
      <c r="I463" s="5"/>
      <c r="J463" s="9"/>
      <c r="K463" s="5"/>
      <c r="L463" s="9"/>
      <c r="M463" s="58"/>
      <c r="N463" s="60"/>
      <c r="O463" s="56"/>
      <c r="P463" s="56"/>
      <c r="Q463" s="56"/>
    </row>
    <row r="464" spans="7:17" s="3" customFormat="1" ht="12.75">
      <c r="G464" s="6"/>
      <c r="H464" s="8"/>
      <c r="I464" s="5"/>
      <c r="J464" s="9"/>
      <c r="K464" s="5"/>
      <c r="L464" s="9"/>
      <c r="M464" s="58"/>
      <c r="N464" s="60"/>
      <c r="O464" s="56"/>
      <c r="P464" s="56"/>
      <c r="Q464" s="56"/>
    </row>
    <row r="465" spans="7:17" s="3" customFormat="1" ht="12.75">
      <c r="G465" s="6"/>
      <c r="H465" s="8"/>
      <c r="I465" s="5"/>
      <c r="J465" s="9"/>
      <c r="K465" s="5"/>
      <c r="L465" s="9"/>
      <c r="M465" s="58"/>
      <c r="N465" s="60"/>
      <c r="O465" s="56"/>
      <c r="P465" s="56"/>
      <c r="Q465" s="56"/>
    </row>
    <row r="466" spans="7:17" s="3" customFormat="1" ht="12.75">
      <c r="G466" s="6"/>
      <c r="H466" s="8"/>
      <c r="I466" s="5"/>
      <c r="J466" s="9"/>
      <c r="K466" s="5"/>
      <c r="L466" s="9"/>
      <c r="M466" s="58"/>
      <c r="N466" s="60"/>
      <c r="O466" s="56"/>
      <c r="P466" s="56"/>
      <c r="Q466" s="56"/>
    </row>
    <row r="467" spans="7:17" s="3" customFormat="1" ht="12.75">
      <c r="G467" s="6"/>
      <c r="H467" s="8"/>
      <c r="I467" s="5"/>
      <c r="J467" s="9"/>
      <c r="K467" s="5"/>
      <c r="L467" s="9"/>
      <c r="M467" s="58"/>
      <c r="N467" s="60"/>
      <c r="O467" s="56"/>
      <c r="P467" s="56"/>
      <c r="Q467" s="56"/>
    </row>
    <row r="468" spans="7:17" s="3" customFormat="1" ht="12.75">
      <c r="G468" s="6"/>
      <c r="H468" s="8"/>
      <c r="I468" s="5"/>
      <c r="J468" s="9"/>
      <c r="K468" s="5"/>
      <c r="L468" s="9"/>
      <c r="M468" s="58"/>
      <c r="N468" s="60"/>
      <c r="O468" s="56"/>
      <c r="P468" s="56"/>
      <c r="Q468" s="56"/>
    </row>
    <row r="469" spans="7:17" s="3" customFormat="1" ht="12.75">
      <c r="G469" s="6"/>
      <c r="H469" s="8"/>
      <c r="I469" s="5"/>
      <c r="J469" s="9"/>
      <c r="K469" s="5"/>
      <c r="L469" s="9"/>
      <c r="M469" s="58"/>
      <c r="N469" s="60"/>
      <c r="O469" s="56"/>
      <c r="P469" s="56"/>
      <c r="Q469" s="56"/>
    </row>
    <row r="470" spans="7:17" s="3" customFormat="1" ht="12.75">
      <c r="G470" s="6"/>
      <c r="H470" s="8"/>
      <c r="I470" s="5"/>
      <c r="J470" s="9"/>
      <c r="K470" s="5"/>
      <c r="L470" s="9"/>
      <c r="M470" s="58"/>
      <c r="N470" s="60"/>
      <c r="O470" s="56"/>
      <c r="P470" s="56"/>
      <c r="Q470" s="56"/>
    </row>
    <row r="471" spans="7:17" s="3" customFormat="1" ht="12.75">
      <c r="G471" s="6"/>
      <c r="H471" s="8"/>
      <c r="I471" s="5"/>
      <c r="J471" s="9"/>
      <c r="K471" s="5"/>
      <c r="L471" s="9"/>
      <c r="M471" s="58"/>
      <c r="N471" s="60"/>
      <c r="O471" s="56"/>
      <c r="P471" s="56"/>
      <c r="Q471" s="56"/>
    </row>
    <row r="472" spans="7:17" s="3" customFormat="1" ht="12.75">
      <c r="G472" s="6"/>
      <c r="H472" s="8"/>
      <c r="I472" s="5"/>
      <c r="J472" s="9"/>
      <c r="K472" s="5"/>
      <c r="L472" s="9"/>
      <c r="M472" s="58"/>
      <c r="N472" s="60"/>
      <c r="O472" s="56"/>
      <c r="P472" s="56"/>
      <c r="Q472" s="56"/>
    </row>
    <row r="473" spans="7:17" s="3" customFormat="1" ht="12.75">
      <c r="G473" s="6"/>
      <c r="H473" s="8"/>
      <c r="I473" s="5"/>
      <c r="J473" s="9"/>
      <c r="K473" s="5"/>
      <c r="L473" s="9"/>
      <c r="M473" s="58"/>
      <c r="N473" s="60"/>
      <c r="O473" s="56"/>
      <c r="P473" s="56"/>
      <c r="Q473" s="56"/>
    </row>
    <row r="474" spans="7:17" s="3" customFormat="1" ht="12.75">
      <c r="G474" s="6"/>
      <c r="H474" s="8"/>
      <c r="I474" s="5"/>
      <c r="J474" s="9"/>
      <c r="K474" s="5"/>
      <c r="L474" s="9"/>
      <c r="M474" s="58"/>
      <c r="N474" s="60"/>
      <c r="O474" s="56"/>
      <c r="P474" s="56"/>
      <c r="Q474" s="56"/>
    </row>
    <row r="475" spans="7:17" s="3" customFormat="1" ht="12.75">
      <c r="G475" s="6"/>
      <c r="H475" s="8"/>
      <c r="I475" s="5"/>
      <c r="J475" s="9"/>
      <c r="K475" s="5"/>
      <c r="L475" s="9"/>
      <c r="M475" s="58"/>
      <c r="N475" s="60"/>
      <c r="O475" s="56"/>
      <c r="P475" s="56"/>
      <c r="Q475" s="56"/>
    </row>
    <row r="476" spans="7:17" s="3" customFormat="1" ht="12.75">
      <c r="G476" s="6"/>
      <c r="H476" s="8"/>
      <c r="I476" s="5"/>
      <c r="J476" s="9"/>
      <c r="K476" s="5"/>
      <c r="L476" s="9"/>
      <c r="M476" s="58"/>
      <c r="N476" s="60"/>
      <c r="O476" s="56"/>
      <c r="P476" s="56"/>
      <c r="Q476" s="56"/>
    </row>
    <row r="477" spans="7:17" s="3" customFormat="1" ht="12.75">
      <c r="G477" s="6"/>
      <c r="H477" s="8"/>
      <c r="I477" s="5"/>
      <c r="J477" s="9"/>
      <c r="K477" s="5"/>
      <c r="L477" s="9"/>
      <c r="M477" s="58"/>
      <c r="N477" s="60"/>
      <c r="O477" s="56"/>
      <c r="P477" s="56"/>
      <c r="Q477" s="56"/>
    </row>
    <row r="478" spans="7:17" s="3" customFormat="1" ht="12.75">
      <c r="G478" s="6"/>
      <c r="H478" s="8"/>
      <c r="I478" s="5"/>
      <c r="J478" s="9"/>
      <c r="K478" s="5"/>
      <c r="L478" s="9"/>
      <c r="M478" s="58"/>
      <c r="N478" s="60"/>
      <c r="O478" s="56"/>
      <c r="P478" s="56"/>
      <c r="Q478" s="56"/>
    </row>
    <row r="479" spans="7:17" s="3" customFormat="1" ht="12.75">
      <c r="G479" s="6"/>
      <c r="H479" s="8"/>
      <c r="I479" s="5"/>
      <c r="J479" s="9"/>
      <c r="K479" s="5"/>
      <c r="L479" s="9"/>
      <c r="M479" s="58"/>
      <c r="N479" s="60"/>
      <c r="O479" s="56"/>
      <c r="P479" s="56"/>
      <c r="Q479" s="56"/>
    </row>
    <row r="480" spans="7:17" s="3" customFormat="1" ht="12.75">
      <c r="G480" s="6"/>
      <c r="H480" s="8"/>
      <c r="I480" s="5"/>
      <c r="J480" s="9"/>
      <c r="K480" s="5"/>
      <c r="L480" s="9"/>
      <c r="M480" s="58"/>
      <c r="N480" s="60"/>
      <c r="O480" s="56"/>
      <c r="P480" s="56"/>
      <c r="Q480" s="56"/>
    </row>
    <row r="481" spans="7:17" s="3" customFormat="1" ht="12.75">
      <c r="G481" s="6"/>
      <c r="H481" s="8"/>
      <c r="I481" s="5"/>
      <c r="J481" s="9"/>
      <c r="K481" s="5"/>
      <c r="L481" s="9"/>
      <c r="M481" s="58"/>
      <c r="N481" s="60"/>
      <c r="O481" s="56"/>
      <c r="P481" s="56"/>
      <c r="Q481" s="56"/>
    </row>
    <row r="482" spans="7:17" s="3" customFormat="1" ht="12.75">
      <c r="G482" s="6"/>
      <c r="H482" s="8"/>
      <c r="I482" s="5"/>
      <c r="J482" s="9"/>
      <c r="K482" s="5"/>
      <c r="L482" s="9"/>
      <c r="M482" s="58"/>
      <c r="N482" s="60"/>
      <c r="O482" s="56"/>
      <c r="P482" s="56"/>
      <c r="Q482" s="56"/>
    </row>
    <row r="483" spans="7:17" s="3" customFormat="1" ht="12.75">
      <c r="G483" s="6"/>
      <c r="H483" s="8"/>
      <c r="I483" s="5"/>
      <c r="J483" s="9"/>
      <c r="K483" s="5"/>
      <c r="L483" s="9"/>
      <c r="M483" s="58"/>
      <c r="N483" s="60"/>
      <c r="O483" s="56"/>
      <c r="P483" s="56"/>
      <c r="Q483" s="56"/>
    </row>
    <row r="484" spans="7:17" s="3" customFormat="1" ht="12.75">
      <c r="G484" s="6"/>
      <c r="H484" s="8"/>
      <c r="I484" s="5"/>
      <c r="J484" s="9"/>
      <c r="K484" s="5"/>
      <c r="L484" s="9"/>
      <c r="M484" s="58"/>
      <c r="N484" s="60"/>
      <c r="O484" s="56"/>
      <c r="P484" s="56"/>
      <c r="Q484" s="56"/>
    </row>
    <row r="485" spans="7:17" s="3" customFormat="1" ht="12.75">
      <c r="G485" s="6"/>
      <c r="H485" s="8"/>
      <c r="I485" s="5"/>
      <c r="J485" s="9"/>
      <c r="K485" s="5"/>
      <c r="L485" s="9"/>
      <c r="M485" s="58"/>
      <c r="N485" s="60"/>
      <c r="O485" s="56"/>
      <c r="P485" s="56"/>
      <c r="Q485" s="56"/>
    </row>
    <row r="486" spans="7:17" s="3" customFormat="1" ht="12.75">
      <c r="G486" s="6"/>
      <c r="H486" s="8"/>
      <c r="I486" s="5"/>
      <c r="J486" s="9"/>
      <c r="K486" s="5"/>
      <c r="L486" s="9"/>
      <c r="M486" s="58"/>
      <c r="N486" s="60"/>
      <c r="O486" s="56"/>
      <c r="P486" s="56"/>
      <c r="Q486" s="56"/>
    </row>
    <row r="487" spans="7:17" s="3" customFormat="1" ht="12.75">
      <c r="G487" s="6"/>
      <c r="H487" s="8"/>
      <c r="I487" s="5"/>
      <c r="J487" s="9"/>
      <c r="K487" s="5"/>
      <c r="L487" s="9"/>
      <c r="M487" s="58"/>
      <c r="N487" s="60"/>
      <c r="O487" s="56"/>
      <c r="P487" s="56"/>
      <c r="Q487" s="56"/>
    </row>
    <row r="488" spans="7:17" s="3" customFormat="1" ht="12.75">
      <c r="G488" s="6"/>
      <c r="H488" s="8"/>
      <c r="I488" s="5"/>
      <c r="J488" s="9"/>
      <c r="K488" s="5"/>
      <c r="L488" s="9"/>
      <c r="M488" s="58"/>
      <c r="N488" s="60"/>
      <c r="O488" s="56"/>
      <c r="P488" s="56"/>
      <c r="Q488" s="56"/>
    </row>
    <row r="489" spans="7:17" s="3" customFormat="1" ht="12.75">
      <c r="G489" s="6"/>
      <c r="H489" s="8"/>
      <c r="I489" s="5"/>
      <c r="J489" s="9"/>
      <c r="K489" s="5"/>
      <c r="L489" s="9"/>
      <c r="M489" s="58"/>
      <c r="N489" s="60"/>
      <c r="O489" s="56"/>
      <c r="P489" s="56"/>
      <c r="Q489" s="56"/>
    </row>
    <row r="490" spans="7:17" s="3" customFormat="1" ht="12.75">
      <c r="G490" s="6"/>
      <c r="H490" s="8"/>
      <c r="I490" s="5"/>
      <c r="J490" s="9"/>
      <c r="K490" s="5"/>
      <c r="L490" s="9"/>
      <c r="M490" s="58"/>
      <c r="N490" s="60"/>
      <c r="O490" s="56"/>
      <c r="P490" s="56"/>
      <c r="Q490" s="56"/>
    </row>
    <row r="491" spans="7:17" s="3" customFormat="1" ht="12.75">
      <c r="G491" s="6"/>
      <c r="H491" s="8"/>
      <c r="I491" s="5"/>
      <c r="J491" s="9"/>
      <c r="K491" s="5"/>
      <c r="L491" s="9"/>
      <c r="M491" s="58"/>
      <c r="N491" s="60"/>
      <c r="O491" s="56"/>
      <c r="P491" s="56"/>
      <c r="Q491" s="56"/>
    </row>
    <row r="492" spans="7:17" s="3" customFormat="1" ht="12.75">
      <c r="G492" s="6"/>
      <c r="H492" s="8"/>
      <c r="I492" s="5"/>
      <c r="J492" s="9"/>
      <c r="K492" s="5"/>
      <c r="L492" s="9"/>
      <c r="M492" s="58"/>
      <c r="N492" s="60"/>
      <c r="O492" s="56"/>
      <c r="P492" s="56"/>
      <c r="Q492" s="56"/>
    </row>
    <row r="493" spans="7:17" s="3" customFormat="1" ht="12.75">
      <c r="G493" s="6"/>
      <c r="H493" s="8"/>
      <c r="I493" s="5"/>
      <c r="J493" s="9"/>
      <c r="K493" s="5"/>
      <c r="L493" s="9"/>
      <c r="M493" s="58"/>
      <c r="N493" s="60"/>
      <c r="O493" s="56"/>
      <c r="P493" s="56"/>
      <c r="Q493" s="56"/>
    </row>
    <row r="494" spans="7:17" s="3" customFormat="1" ht="12.75">
      <c r="G494" s="6"/>
      <c r="H494" s="8"/>
      <c r="I494" s="5"/>
      <c r="J494" s="9"/>
      <c r="K494" s="5"/>
      <c r="L494" s="9"/>
      <c r="M494" s="58"/>
      <c r="N494" s="60"/>
      <c r="O494" s="56"/>
      <c r="P494" s="56"/>
      <c r="Q494" s="56"/>
    </row>
    <row r="495" spans="7:17" s="3" customFormat="1" ht="12.75">
      <c r="G495" s="6"/>
      <c r="H495" s="8"/>
      <c r="I495" s="5"/>
      <c r="J495" s="9"/>
      <c r="K495" s="5"/>
      <c r="L495" s="9"/>
      <c r="M495" s="58"/>
      <c r="N495" s="60"/>
      <c r="O495" s="56"/>
      <c r="P495" s="56"/>
      <c r="Q495" s="56"/>
    </row>
    <row r="496" spans="7:17" s="3" customFormat="1" ht="12.75">
      <c r="G496" s="6"/>
      <c r="H496" s="8"/>
      <c r="I496" s="5"/>
      <c r="J496" s="9"/>
      <c r="K496" s="5"/>
      <c r="L496" s="9"/>
      <c r="M496" s="58"/>
      <c r="N496" s="60"/>
      <c r="O496" s="56"/>
      <c r="P496" s="56"/>
      <c r="Q496" s="56"/>
    </row>
    <row r="497" spans="7:17" s="3" customFormat="1" ht="12.75">
      <c r="G497" s="6"/>
      <c r="H497" s="8"/>
      <c r="I497" s="5"/>
      <c r="J497" s="9"/>
      <c r="K497" s="5"/>
      <c r="L497" s="9"/>
      <c r="M497" s="58"/>
      <c r="N497" s="60"/>
      <c r="O497" s="56"/>
      <c r="P497" s="56"/>
      <c r="Q497" s="56"/>
    </row>
    <row r="498" spans="7:17" s="3" customFormat="1" ht="12.75">
      <c r="G498" s="6"/>
      <c r="H498" s="8"/>
      <c r="I498" s="5"/>
      <c r="J498" s="9"/>
      <c r="K498" s="5"/>
      <c r="L498" s="9"/>
      <c r="M498" s="58"/>
      <c r="N498" s="60"/>
      <c r="O498" s="56"/>
      <c r="P498" s="56"/>
      <c r="Q498" s="56"/>
    </row>
    <row r="499" spans="7:17" s="3" customFormat="1" ht="12.75">
      <c r="G499" s="6"/>
      <c r="H499" s="8"/>
      <c r="I499" s="5"/>
      <c r="J499" s="9"/>
      <c r="K499" s="5"/>
      <c r="L499" s="9"/>
      <c r="M499" s="58"/>
      <c r="N499" s="60"/>
      <c r="O499" s="56"/>
      <c r="P499" s="56"/>
      <c r="Q499" s="56"/>
    </row>
    <row r="500" spans="7:17" s="3" customFormat="1" ht="12.75">
      <c r="G500" s="6"/>
      <c r="H500" s="8"/>
      <c r="I500" s="5"/>
      <c r="J500" s="9"/>
      <c r="K500" s="5"/>
      <c r="L500" s="9"/>
      <c r="M500" s="58"/>
      <c r="N500" s="60"/>
      <c r="O500" s="56"/>
      <c r="P500" s="56"/>
      <c r="Q500" s="56"/>
    </row>
    <row r="501" spans="7:17" s="3" customFormat="1" ht="12.75">
      <c r="G501" s="6"/>
      <c r="H501" s="8"/>
      <c r="I501" s="5"/>
      <c r="J501" s="9"/>
      <c r="K501" s="5"/>
      <c r="L501" s="9"/>
      <c r="M501" s="58"/>
      <c r="N501" s="60"/>
      <c r="O501" s="56"/>
      <c r="P501" s="56"/>
      <c r="Q501" s="56"/>
    </row>
    <row r="502" spans="7:17" s="3" customFormat="1" ht="12.75">
      <c r="G502" s="6"/>
      <c r="H502" s="8"/>
      <c r="I502" s="5"/>
      <c r="J502" s="9"/>
      <c r="K502" s="5"/>
      <c r="L502" s="9"/>
      <c r="M502" s="58"/>
      <c r="N502" s="60"/>
      <c r="O502" s="56"/>
      <c r="P502" s="56"/>
      <c r="Q502" s="56"/>
    </row>
    <row r="503" spans="7:17" s="3" customFormat="1" ht="12.75">
      <c r="G503" s="6"/>
      <c r="H503" s="8"/>
      <c r="I503" s="5"/>
      <c r="J503" s="9"/>
      <c r="K503" s="5"/>
      <c r="L503" s="9"/>
      <c r="M503" s="58"/>
      <c r="N503" s="60"/>
      <c r="O503" s="56"/>
      <c r="P503" s="56"/>
      <c r="Q503" s="56"/>
    </row>
    <row r="504" spans="7:17" s="3" customFormat="1" ht="12.75">
      <c r="G504" s="6"/>
      <c r="H504" s="8"/>
      <c r="I504" s="5"/>
      <c r="J504" s="9"/>
      <c r="K504" s="5"/>
      <c r="L504" s="9"/>
      <c r="M504" s="58"/>
      <c r="N504" s="60"/>
      <c r="O504" s="56"/>
      <c r="P504" s="56"/>
      <c r="Q504" s="56"/>
    </row>
    <row r="505" spans="7:17" s="3" customFormat="1" ht="12.75">
      <c r="G505" s="6"/>
      <c r="H505" s="8"/>
      <c r="I505" s="5"/>
      <c r="J505" s="9"/>
      <c r="K505" s="5"/>
      <c r="L505" s="9"/>
      <c r="M505" s="58"/>
      <c r="N505" s="60"/>
      <c r="O505" s="56"/>
      <c r="P505" s="56"/>
      <c r="Q505" s="56"/>
    </row>
    <row r="506" spans="7:17" s="3" customFormat="1" ht="12.75">
      <c r="G506" s="6"/>
      <c r="H506" s="8"/>
      <c r="I506" s="5"/>
      <c r="J506" s="9"/>
      <c r="K506" s="5"/>
      <c r="L506" s="9"/>
      <c r="M506" s="58"/>
      <c r="N506" s="60"/>
      <c r="O506" s="56"/>
      <c r="P506" s="56"/>
      <c r="Q506" s="56"/>
    </row>
    <row r="507" spans="7:17" s="3" customFormat="1" ht="12.75">
      <c r="G507" s="6"/>
      <c r="H507" s="8"/>
      <c r="I507" s="5"/>
      <c r="J507" s="9"/>
      <c r="K507" s="5"/>
      <c r="L507" s="9"/>
      <c r="M507" s="58"/>
      <c r="N507" s="60"/>
      <c r="O507" s="56"/>
      <c r="P507" s="56"/>
      <c r="Q507" s="56"/>
    </row>
    <row r="508" spans="7:17" s="3" customFormat="1" ht="12.75">
      <c r="G508" s="6"/>
      <c r="H508" s="8"/>
      <c r="I508" s="5"/>
      <c r="J508" s="9"/>
      <c r="K508" s="5"/>
      <c r="L508" s="9"/>
      <c r="M508" s="58"/>
      <c r="N508" s="60"/>
      <c r="O508" s="56"/>
      <c r="P508" s="56"/>
      <c r="Q508" s="56"/>
    </row>
    <row r="509" spans="7:17" s="3" customFormat="1" ht="12.75">
      <c r="G509" s="6"/>
      <c r="H509" s="8"/>
      <c r="I509" s="5"/>
      <c r="J509" s="9"/>
      <c r="K509" s="5"/>
      <c r="L509" s="9"/>
      <c r="M509" s="58"/>
      <c r="N509" s="60"/>
      <c r="O509" s="56"/>
      <c r="P509" s="56"/>
      <c r="Q509" s="56"/>
    </row>
    <row r="510" spans="7:17" s="3" customFormat="1" ht="12.75">
      <c r="G510" s="6"/>
      <c r="H510" s="8"/>
      <c r="I510" s="5"/>
      <c r="J510" s="9"/>
      <c r="K510" s="5"/>
      <c r="L510" s="9"/>
      <c r="M510" s="58"/>
      <c r="N510" s="60"/>
      <c r="O510" s="56"/>
      <c r="P510" s="56"/>
      <c r="Q510" s="56"/>
    </row>
    <row r="511" spans="7:17" s="3" customFormat="1" ht="12.75">
      <c r="G511" s="6"/>
      <c r="H511" s="8"/>
      <c r="I511" s="5"/>
      <c r="J511" s="9"/>
      <c r="K511" s="5"/>
      <c r="L511" s="9"/>
      <c r="M511" s="58"/>
      <c r="N511" s="60"/>
      <c r="O511" s="56"/>
      <c r="P511" s="56"/>
      <c r="Q511" s="56"/>
    </row>
    <row r="512" spans="7:17" s="3" customFormat="1" ht="12.75">
      <c r="G512" s="6"/>
      <c r="H512" s="8"/>
      <c r="I512" s="5"/>
      <c r="J512" s="9"/>
      <c r="K512" s="5"/>
      <c r="L512" s="9"/>
      <c r="M512" s="58"/>
      <c r="N512" s="60"/>
      <c r="O512" s="56"/>
      <c r="P512" s="56"/>
      <c r="Q512" s="56"/>
    </row>
    <row r="513" spans="7:17" s="3" customFormat="1" ht="12.75">
      <c r="G513" s="6"/>
      <c r="H513" s="8"/>
      <c r="I513" s="5"/>
      <c r="J513" s="9"/>
      <c r="K513" s="5"/>
      <c r="L513" s="9"/>
      <c r="M513" s="58"/>
      <c r="N513" s="60"/>
      <c r="O513" s="56"/>
      <c r="P513" s="56"/>
      <c r="Q513" s="56"/>
    </row>
    <row r="514" spans="7:17" s="3" customFormat="1" ht="12.75">
      <c r="G514" s="6"/>
      <c r="H514" s="8"/>
      <c r="I514" s="5"/>
      <c r="J514" s="9"/>
      <c r="K514" s="5"/>
      <c r="L514" s="9"/>
      <c r="M514" s="58"/>
      <c r="N514" s="60"/>
      <c r="O514" s="56"/>
      <c r="P514" s="56"/>
      <c r="Q514" s="56"/>
    </row>
    <row r="515" spans="7:17" s="3" customFormat="1" ht="12.75">
      <c r="G515" s="6"/>
      <c r="H515" s="8"/>
      <c r="I515" s="5"/>
      <c r="J515" s="9"/>
      <c r="K515" s="5"/>
      <c r="L515" s="9"/>
      <c r="M515" s="58"/>
      <c r="N515" s="60"/>
      <c r="O515" s="56"/>
      <c r="P515" s="56"/>
      <c r="Q515" s="56"/>
    </row>
    <row r="516" spans="7:17" s="3" customFormat="1" ht="12.75">
      <c r="G516" s="6"/>
      <c r="H516" s="8"/>
      <c r="I516" s="5"/>
      <c r="J516" s="9"/>
      <c r="K516" s="5"/>
      <c r="L516" s="9"/>
      <c r="M516" s="58"/>
      <c r="N516" s="60"/>
      <c r="O516" s="56"/>
      <c r="P516" s="56"/>
      <c r="Q516" s="56"/>
    </row>
    <row r="517" spans="7:17" s="3" customFormat="1" ht="12.75">
      <c r="G517" s="6"/>
      <c r="H517" s="8"/>
      <c r="I517" s="5"/>
      <c r="J517" s="9"/>
      <c r="K517" s="5"/>
      <c r="L517" s="9"/>
      <c r="M517" s="58"/>
      <c r="N517" s="60"/>
      <c r="O517" s="56"/>
      <c r="P517" s="56"/>
      <c r="Q517" s="56"/>
    </row>
    <row r="518" spans="7:17" s="3" customFormat="1" ht="12.75">
      <c r="G518" s="6"/>
      <c r="H518" s="8"/>
      <c r="I518" s="5"/>
      <c r="J518" s="9"/>
      <c r="K518" s="5"/>
      <c r="L518" s="9"/>
      <c r="M518" s="58"/>
      <c r="N518" s="60"/>
      <c r="O518" s="56"/>
      <c r="P518" s="56"/>
      <c r="Q518" s="56"/>
    </row>
    <row r="519" spans="7:17" s="3" customFormat="1" ht="12.75">
      <c r="G519" s="6"/>
      <c r="H519" s="8"/>
      <c r="I519" s="5"/>
      <c r="J519" s="9"/>
      <c r="K519" s="5"/>
      <c r="L519" s="9"/>
      <c r="M519" s="58"/>
      <c r="N519" s="60"/>
      <c r="O519" s="56"/>
      <c r="P519" s="56"/>
      <c r="Q519" s="56"/>
    </row>
    <row r="520" spans="7:17" s="3" customFormat="1" ht="12.75">
      <c r="G520" s="6"/>
      <c r="H520" s="8"/>
      <c r="I520" s="5"/>
      <c r="J520" s="9"/>
      <c r="K520" s="5"/>
      <c r="L520" s="9"/>
      <c r="M520" s="58"/>
      <c r="N520" s="60"/>
      <c r="O520" s="56"/>
      <c r="P520" s="56"/>
      <c r="Q520" s="56"/>
    </row>
    <row r="521" spans="7:17" s="3" customFormat="1" ht="12.75">
      <c r="G521" s="6"/>
      <c r="H521" s="8"/>
      <c r="I521" s="5"/>
      <c r="J521" s="9"/>
      <c r="K521" s="5"/>
      <c r="L521" s="9"/>
      <c r="M521" s="58"/>
      <c r="N521" s="60"/>
      <c r="O521" s="56"/>
      <c r="P521" s="56"/>
      <c r="Q521" s="56"/>
    </row>
    <row r="522" spans="7:17" s="3" customFormat="1" ht="12.75">
      <c r="G522" s="6"/>
      <c r="H522" s="8"/>
      <c r="I522" s="5"/>
      <c r="J522" s="9"/>
      <c r="K522" s="5"/>
      <c r="L522" s="9"/>
      <c r="M522" s="58"/>
      <c r="N522" s="60"/>
      <c r="O522" s="56"/>
      <c r="P522" s="56"/>
      <c r="Q522" s="56"/>
    </row>
    <row r="523" spans="7:17" s="3" customFormat="1" ht="12.75">
      <c r="G523" s="6"/>
      <c r="H523" s="8"/>
      <c r="I523" s="5"/>
      <c r="J523" s="9"/>
      <c r="K523" s="5"/>
      <c r="L523" s="9"/>
      <c r="M523" s="58"/>
      <c r="N523" s="60"/>
      <c r="O523" s="56"/>
      <c r="P523" s="56"/>
      <c r="Q523" s="56"/>
    </row>
    <row r="524" spans="7:17" s="3" customFormat="1" ht="12.75">
      <c r="G524" s="6"/>
      <c r="H524" s="8"/>
      <c r="I524" s="5"/>
      <c r="J524" s="9"/>
      <c r="K524" s="5"/>
      <c r="L524" s="9"/>
      <c r="M524" s="58"/>
      <c r="N524" s="60"/>
      <c r="O524" s="56"/>
      <c r="P524" s="56"/>
      <c r="Q524" s="56"/>
    </row>
    <row r="525" spans="7:17" s="3" customFormat="1" ht="12.75">
      <c r="G525" s="6"/>
      <c r="H525" s="8"/>
      <c r="I525" s="5"/>
      <c r="J525" s="9"/>
      <c r="K525" s="5"/>
      <c r="L525" s="9"/>
      <c r="M525" s="58"/>
      <c r="N525" s="60"/>
      <c r="O525" s="56"/>
      <c r="P525" s="56"/>
      <c r="Q525" s="56"/>
    </row>
    <row r="526" spans="7:17" s="3" customFormat="1" ht="12.75">
      <c r="G526" s="6"/>
      <c r="H526" s="8"/>
      <c r="I526" s="5"/>
      <c r="J526" s="9"/>
      <c r="K526" s="5"/>
      <c r="L526" s="9"/>
      <c r="M526" s="58"/>
      <c r="N526" s="60"/>
      <c r="O526" s="56"/>
      <c r="P526" s="56"/>
      <c r="Q526" s="56"/>
    </row>
    <row r="527" spans="7:17" s="3" customFormat="1" ht="12.75">
      <c r="G527" s="6"/>
      <c r="H527" s="8"/>
      <c r="I527" s="5"/>
      <c r="J527" s="9"/>
      <c r="K527" s="5"/>
      <c r="L527" s="9"/>
      <c r="M527" s="58"/>
      <c r="N527" s="60"/>
      <c r="O527" s="56"/>
      <c r="P527" s="56"/>
      <c r="Q527" s="56"/>
    </row>
    <row r="528" spans="7:17" s="3" customFormat="1" ht="12.75">
      <c r="G528" s="6"/>
      <c r="H528" s="8"/>
      <c r="I528" s="5"/>
      <c r="J528" s="9"/>
      <c r="K528" s="5"/>
      <c r="L528" s="9"/>
      <c r="M528" s="58"/>
      <c r="N528" s="60"/>
      <c r="O528" s="56"/>
      <c r="P528" s="56"/>
      <c r="Q528" s="56"/>
    </row>
    <row r="529" spans="7:17" s="3" customFormat="1" ht="12.75">
      <c r="G529" s="6"/>
      <c r="H529" s="8"/>
      <c r="I529" s="5"/>
      <c r="J529" s="9"/>
      <c r="K529" s="5"/>
      <c r="L529" s="9"/>
      <c r="M529" s="58"/>
      <c r="N529" s="60"/>
      <c r="O529" s="56"/>
      <c r="P529" s="56"/>
      <c r="Q529" s="56"/>
    </row>
    <row r="530" spans="7:17" s="3" customFormat="1" ht="12.75">
      <c r="G530" s="6"/>
      <c r="H530" s="8"/>
      <c r="I530" s="5"/>
      <c r="J530" s="9"/>
      <c r="K530" s="5"/>
      <c r="L530" s="9"/>
      <c r="M530" s="58"/>
      <c r="N530" s="60"/>
      <c r="O530" s="56"/>
      <c r="P530" s="56"/>
      <c r="Q530" s="56"/>
    </row>
    <row r="531" spans="7:17" s="3" customFormat="1" ht="12.75">
      <c r="G531" s="6"/>
      <c r="H531" s="8"/>
      <c r="I531" s="5"/>
      <c r="J531" s="9"/>
      <c r="K531" s="5"/>
      <c r="L531" s="9"/>
      <c r="M531" s="58"/>
      <c r="N531" s="60"/>
      <c r="O531" s="56"/>
      <c r="P531" s="56"/>
      <c r="Q531" s="56"/>
    </row>
    <row r="532" spans="7:17" s="3" customFormat="1" ht="12.75">
      <c r="G532" s="6"/>
      <c r="H532" s="8"/>
      <c r="I532" s="5"/>
      <c r="J532" s="9"/>
      <c r="K532" s="5"/>
      <c r="L532" s="9"/>
      <c r="M532" s="58"/>
      <c r="N532" s="60"/>
      <c r="O532" s="56"/>
      <c r="P532" s="56"/>
      <c r="Q532" s="56"/>
    </row>
    <row r="533" spans="7:17" s="3" customFormat="1" ht="12.75">
      <c r="G533" s="6"/>
      <c r="H533" s="8"/>
      <c r="I533" s="5"/>
      <c r="J533" s="9"/>
      <c r="K533" s="5"/>
      <c r="L533" s="9"/>
      <c r="M533" s="58"/>
      <c r="N533" s="60"/>
      <c r="O533" s="56"/>
      <c r="P533" s="56"/>
      <c r="Q533" s="56"/>
    </row>
    <row r="534" spans="7:17" s="3" customFormat="1" ht="12.75">
      <c r="G534" s="6"/>
      <c r="H534" s="8"/>
      <c r="I534" s="5"/>
      <c r="J534" s="9"/>
      <c r="K534" s="5"/>
      <c r="L534" s="9"/>
      <c r="M534" s="58"/>
      <c r="N534" s="60"/>
      <c r="O534" s="56"/>
      <c r="P534" s="56"/>
      <c r="Q534" s="56"/>
    </row>
    <row r="535" spans="7:17" s="3" customFormat="1" ht="12.75">
      <c r="G535" s="6"/>
      <c r="H535" s="8"/>
      <c r="I535" s="5"/>
      <c r="J535" s="9"/>
      <c r="K535" s="5"/>
      <c r="L535" s="9"/>
      <c r="M535" s="58"/>
      <c r="N535" s="60"/>
      <c r="O535" s="56"/>
      <c r="P535" s="56"/>
      <c r="Q535" s="56"/>
    </row>
    <row r="536" spans="7:17" s="3" customFormat="1" ht="12.75">
      <c r="G536" s="6"/>
      <c r="H536" s="8"/>
      <c r="I536" s="5"/>
      <c r="J536" s="9"/>
      <c r="K536" s="5"/>
      <c r="L536" s="9"/>
      <c r="M536" s="58"/>
      <c r="N536" s="60"/>
      <c r="O536" s="56"/>
      <c r="P536" s="56"/>
      <c r="Q536" s="56"/>
    </row>
    <row r="537" spans="7:17" s="3" customFormat="1" ht="12.75">
      <c r="G537" s="6"/>
      <c r="H537" s="8"/>
      <c r="I537" s="5"/>
      <c r="J537" s="9"/>
      <c r="K537" s="5"/>
      <c r="L537" s="9"/>
      <c r="M537" s="58"/>
      <c r="N537" s="60"/>
      <c r="O537" s="56"/>
      <c r="P537" s="56"/>
      <c r="Q537" s="56"/>
    </row>
    <row r="538" spans="7:17" s="3" customFormat="1" ht="12.75">
      <c r="G538" s="6"/>
      <c r="H538" s="8"/>
      <c r="I538" s="5"/>
      <c r="J538" s="9"/>
      <c r="K538" s="5"/>
      <c r="L538" s="9"/>
      <c r="M538" s="58"/>
      <c r="N538" s="60"/>
      <c r="O538" s="56"/>
      <c r="P538" s="56"/>
      <c r="Q538" s="56"/>
    </row>
    <row r="539" spans="7:17" s="3" customFormat="1" ht="12.75">
      <c r="G539" s="6"/>
      <c r="H539" s="8"/>
      <c r="I539" s="5"/>
      <c r="J539" s="9"/>
      <c r="K539" s="5"/>
      <c r="L539" s="9"/>
      <c r="M539" s="58"/>
      <c r="N539" s="60"/>
      <c r="O539" s="56"/>
      <c r="P539" s="56"/>
      <c r="Q539" s="56"/>
    </row>
    <row r="540" spans="7:17" s="3" customFormat="1" ht="12.75">
      <c r="G540" s="6"/>
      <c r="H540" s="8"/>
      <c r="I540" s="5"/>
      <c r="J540" s="9"/>
      <c r="K540" s="5"/>
      <c r="L540" s="9"/>
      <c r="M540" s="58"/>
      <c r="N540" s="60"/>
      <c r="O540" s="56"/>
      <c r="P540" s="56"/>
      <c r="Q540" s="56"/>
    </row>
    <row r="541" spans="7:17" s="3" customFormat="1" ht="12.75">
      <c r="G541" s="6"/>
      <c r="H541" s="8"/>
      <c r="I541" s="5"/>
      <c r="J541" s="9"/>
      <c r="K541" s="5"/>
      <c r="L541" s="9"/>
      <c r="M541" s="58"/>
      <c r="N541" s="60"/>
      <c r="O541" s="56"/>
      <c r="P541" s="56"/>
      <c r="Q541" s="56"/>
    </row>
    <row r="542" spans="7:17" s="3" customFormat="1" ht="12.75">
      <c r="G542" s="6"/>
      <c r="H542" s="8"/>
      <c r="I542" s="5"/>
      <c r="J542" s="9"/>
      <c r="K542" s="5"/>
      <c r="L542" s="9"/>
      <c r="M542" s="58"/>
      <c r="N542" s="60"/>
      <c r="O542" s="56"/>
      <c r="P542" s="56"/>
      <c r="Q542" s="56"/>
    </row>
    <row r="543" spans="7:17" s="3" customFormat="1" ht="12.75">
      <c r="G543" s="6"/>
      <c r="H543" s="8"/>
      <c r="I543" s="5"/>
      <c r="J543" s="9"/>
      <c r="K543" s="5"/>
      <c r="L543" s="9"/>
      <c r="M543" s="58"/>
      <c r="N543" s="60"/>
      <c r="O543" s="56"/>
      <c r="P543" s="56"/>
      <c r="Q543" s="56"/>
    </row>
    <row r="544" spans="7:17" s="3" customFormat="1" ht="12.75">
      <c r="G544" s="6"/>
      <c r="H544" s="8"/>
      <c r="I544" s="5"/>
      <c r="J544" s="9"/>
      <c r="K544" s="5"/>
      <c r="L544" s="9"/>
      <c r="M544" s="58"/>
      <c r="N544" s="60"/>
      <c r="O544" s="56"/>
      <c r="P544" s="56"/>
      <c r="Q544" s="56"/>
    </row>
    <row r="545" spans="7:17" s="3" customFormat="1" ht="12.75">
      <c r="G545" s="6"/>
      <c r="H545" s="8"/>
      <c r="I545" s="5"/>
      <c r="J545" s="9"/>
      <c r="K545" s="5"/>
      <c r="L545" s="9"/>
      <c r="M545" s="58"/>
      <c r="N545" s="60"/>
      <c r="O545" s="56"/>
      <c r="P545" s="56"/>
      <c r="Q545" s="56"/>
    </row>
    <row r="546" spans="7:17" s="3" customFormat="1" ht="12.75">
      <c r="G546" s="6"/>
      <c r="H546" s="8"/>
      <c r="I546" s="5"/>
      <c r="J546" s="9"/>
      <c r="K546" s="5"/>
      <c r="L546" s="9"/>
      <c r="M546" s="58"/>
      <c r="N546" s="60"/>
      <c r="O546" s="56"/>
      <c r="P546" s="56"/>
      <c r="Q546" s="56"/>
    </row>
    <row r="547" spans="7:17" s="3" customFormat="1" ht="12.75">
      <c r="G547" s="6"/>
      <c r="H547" s="8"/>
      <c r="I547" s="5"/>
      <c r="J547" s="9"/>
      <c r="K547" s="5"/>
      <c r="L547" s="9"/>
      <c r="M547" s="58"/>
      <c r="N547" s="60"/>
      <c r="O547" s="56"/>
      <c r="P547" s="56"/>
      <c r="Q547" s="56"/>
    </row>
    <row r="548" spans="7:17" s="3" customFormat="1" ht="12.75">
      <c r="G548" s="6"/>
      <c r="H548" s="8"/>
      <c r="I548" s="5"/>
      <c r="J548" s="9"/>
      <c r="K548" s="5"/>
      <c r="L548" s="9"/>
      <c r="M548" s="58"/>
      <c r="N548" s="60"/>
      <c r="O548" s="56"/>
      <c r="P548" s="56"/>
      <c r="Q548" s="56"/>
    </row>
    <row r="549" spans="7:17" s="3" customFormat="1" ht="12.75">
      <c r="G549" s="6"/>
      <c r="H549" s="8"/>
      <c r="I549" s="5"/>
      <c r="J549" s="9"/>
      <c r="K549" s="5"/>
      <c r="L549" s="9"/>
      <c r="M549" s="58"/>
      <c r="N549" s="60"/>
      <c r="O549" s="56"/>
      <c r="P549" s="56"/>
      <c r="Q549" s="56"/>
    </row>
    <row r="550" spans="7:17" s="3" customFormat="1" ht="12.75">
      <c r="G550" s="6"/>
      <c r="H550" s="8"/>
      <c r="I550" s="5"/>
      <c r="J550" s="9"/>
      <c r="K550" s="5"/>
      <c r="L550" s="9"/>
      <c r="M550" s="58"/>
      <c r="N550" s="60"/>
      <c r="O550" s="56"/>
      <c r="P550" s="56"/>
      <c r="Q550" s="56"/>
    </row>
    <row r="551" spans="7:17" s="3" customFormat="1" ht="12.75">
      <c r="G551" s="6"/>
      <c r="H551" s="8"/>
      <c r="I551" s="5"/>
      <c r="J551" s="9"/>
      <c r="K551" s="5"/>
      <c r="L551" s="9"/>
      <c r="M551" s="58"/>
      <c r="N551" s="60"/>
      <c r="O551" s="56"/>
      <c r="P551" s="56"/>
      <c r="Q551" s="56"/>
    </row>
    <row r="552" spans="7:17" s="3" customFormat="1" ht="12.75">
      <c r="G552" s="6"/>
      <c r="H552" s="8"/>
      <c r="I552" s="5"/>
      <c r="J552" s="9"/>
      <c r="K552" s="5"/>
      <c r="L552" s="9"/>
      <c r="M552" s="58"/>
      <c r="N552" s="60"/>
      <c r="O552" s="56"/>
      <c r="P552" s="56"/>
      <c r="Q552" s="56"/>
    </row>
    <row r="553" spans="7:17" s="3" customFormat="1" ht="12.75">
      <c r="G553" s="6"/>
      <c r="H553" s="8"/>
      <c r="I553" s="5"/>
      <c r="J553" s="9"/>
      <c r="K553" s="5"/>
      <c r="L553" s="9"/>
      <c r="M553" s="58"/>
      <c r="N553" s="60"/>
      <c r="O553" s="56"/>
      <c r="P553" s="56"/>
      <c r="Q553" s="56"/>
    </row>
    <row r="554" spans="7:17" s="3" customFormat="1" ht="12.75">
      <c r="G554" s="6"/>
      <c r="H554" s="8"/>
      <c r="I554" s="5"/>
      <c r="J554" s="9"/>
      <c r="K554" s="5"/>
      <c r="L554" s="9"/>
      <c r="M554" s="58"/>
      <c r="N554" s="60"/>
      <c r="O554" s="56"/>
      <c r="P554" s="56"/>
      <c r="Q554" s="56"/>
    </row>
    <row r="555" spans="7:17" s="3" customFormat="1" ht="12.75">
      <c r="G555" s="6"/>
      <c r="H555" s="8"/>
      <c r="I555" s="5"/>
      <c r="J555" s="9"/>
      <c r="K555" s="5"/>
      <c r="L555" s="9"/>
      <c r="M555" s="58"/>
      <c r="N555" s="60"/>
      <c r="O555" s="56"/>
      <c r="P555" s="56"/>
      <c r="Q555" s="56"/>
    </row>
    <row r="556" spans="7:17" s="3" customFormat="1" ht="12.75">
      <c r="G556" s="6"/>
      <c r="H556" s="8"/>
      <c r="I556" s="5"/>
      <c r="J556" s="9"/>
      <c r="K556" s="5"/>
      <c r="L556" s="9"/>
      <c r="M556" s="58"/>
      <c r="N556" s="60"/>
      <c r="O556" s="56"/>
      <c r="P556" s="56"/>
      <c r="Q556" s="56"/>
    </row>
    <row r="557" spans="7:17" s="3" customFormat="1" ht="12.75">
      <c r="G557" s="6"/>
      <c r="H557" s="8"/>
      <c r="I557" s="5"/>
      <c r="J557" s="9"/>
      <c r="K557" s="5"/>
      <c r="L557" s="9"/>
      <c r="M557" s="58"/>
      <c r="N557" s="60"/>
      <c r="O557" s="56"/>
      <c r="P557" s="56"/>
      <c r="Q557" s="56"/>
    </row>
    <row r="558" spans="7:17" s="3" customFormat="1" ht="12.75">
      <c r="G558" s="6"/>
      <c r="H558" s="8"/>
      <c r="I558" s="5"/>
      <c r="J558" s="9"/>
      <c r="K558" s="5"/>
      <c r="L558" s="9"/>
      <c r="M558" s="58"/>
      <c r="N558" s="60"/>
      <c r="O558" s="56"/>
      <c r="P558" s="56"/>
      <c r="Q558" s="56"/>
    </row>
    <row r="559" spans="7:17" s="3" customFormat="1" ht="12.75">
      <c r="G559" s="6"/>
      <c r="H559" s="8"/>
      <c r="I559" s="5"/>
      <c r="J559" s="9"/>
      <c r="K559" s="5"/>
      <c r="L559" s="9"/>
      <c r="M559" s="58"/>
      <c r="N559" s="60"/>
      <c r="O559" s="56"/>
      <c r="P559" s="56"/>
      <c r="Q559" s="56"/>
    </row>
    <row r="560" spans="7:17" s="3" customFormat="1" ht="12.75">
      <c r="G560" s="6"/>
      <c r="H560" s="8"/>
      <c r="I560" s="5"/>
      <c r="J560" s="9"/>
      <c r="K560" s="5"/>
      <c r="L560" s="9"/>
      <c r="M560" s="58"/>
      <c r="N560" s="60"/>
      <c r="O560" s="56"/>
      <c r="P560" s="56"/>
      <c r="Q560" s="56"/>
    </row>
    <row r="561" spans="7:17" s="3" customFormat="1" ht="12.75">
      <c r="G561" s="6"/>
      <c r="H561" s="8"/>
      <c r="I561" s="5"/>
      <c r="J561" s="9"/>
      <c r="K561" s="5"/>
      <c r="L561" s="9"/>
      <c r="M561" s="58"/>
      <c r="N561" s="60"/>
      <c r="O561" s="56"/>
      <c r="P561" s="56"/>
      <c r="Q561" s="56"/>
    </row>
    <row r="562" spans="7:17" s="3" customFormat="1" ht="12.75">
      <c r="G562" s="6"/>
      <c r="H562" s="8"/>
      <c r="I562" s="5"/>
      <c r="J562" s="9"/>
      <c r="K562" s="5"/>
      <c r="L562" s="9"/>
      <c r="M562" s="58"/>
      <c r="N562" s="60"/>
      <c r="O562" s="56"/>
      <c r="P562" s="56"/>
      <c r="Q562" s="56"/>
    </row>
    <row r="563" spans="7:17" s="3" customFormat="1" ht="12.75">
      <c r="G563" s="6"/>
      <c r="H563" s="8"/>
      <c r="I563" s="5"/>
      <c r="J563" s="9"/>
      <c r="K563" s="5"/>
      <c r="L563" s="9"/>
      <c r="M563" s="58"/>
      <c r="N563" s="60"/>
      <c r="O563" s="56"/>
      <c r="P563" s="56"/>
      <c r="Q563" s="56"/>
    </row>
    <row r="564" spans="7:17" s="3" customFormat="1" ht="12.75">
      <c r="G564" s="6"/>
      <c r="H564" s="8"/>
      <c r="I564" s="5"/>
      <c r="J564" s="9"/>
      <c r="K564" s="5"/>
      <c r="L564" s="9"/>
      <c r="M564" s="58"/>
      <c r="N564" s="60"/>
      <c r="O564" s="56"/>
      <c r="P564" s="56"/>
      <c r="Q564" s="56"/>
    </row>
    <row r="565" spans="7:17" s="3" customFormat="1" ht="12.75">
      <c r="G565" s="6"/>
      <c r="H565" s="8"/>
      <c r="I565" s="5"/>
      <c r="J565" s="9"/>
      <c r="K565" s="5"/>
      <c r="L565" s="9"/>
      <c r="M565" s="58"/>
      <c r="N565" s="60"/>
      <c r="O565" s="56"/>
      <c r="P565" s="56"/>
      <c r="Q565" s="56"/>
    </row>
    <row r="566" spans="7:17" s="3" customFormat="1" ht="12.75">
      <c r="G566" s="6"/>
      <c r="H566" s="8"/>
      <c r="I566" s="5"/>
      <c r="J566" s="9"/>
      <c r="K566" s="5"/>
      <c r="L566" s="9"/>
      <c r="M566" s="58"/>
      <c r="N566" s="60"/>
      <c r="O566" s="56"/>
      <c r="P566" s="56"/>
      <c r="Q566" s="56"/>
    </row>
    <row r="567" spans="7:17" s="3" customFormat="1" ht="12.75">
      <c r="G567" s="6"/>
      <c r="H567" s="8"/>
      <c r="I567" s="5"/>
      <c r="J567" s="9"/>
      <c r="K567" s="5"/>
      <c r="L567" s="9"/>
      <c r="M567" s="58"/>
      <c r="N567" s="60"/>
      <c r="O567" s="56"/>
      <c r="P567" s="56"/>
      <c r="Q567" s="56"/>
    </row>
    <row r="568" spans="7:17" s="3" customFormat="1" ht="12.75">
      <c r="G568" s="6"/>
      <c r="H568" s="8"/>
      <c r="I568" s="5"/>
      <c r="J568" s="9"/>
      <c r="K568" s="5"/>
      <c r="L568" s="9"/>
      <c r="M568" s="58"/>
      <c r="N568" s="60"/>
      <c r="O568" s="56"/>
      <c r="P568" s="56"/>
      <c r="Q568" s="56"/>
    </row>
    <row r="569" spans="7:17" s="3" customFormat="1" ht="12.75">
      <c r="G569" s="6"/>
      <c r="H569" s="8"/>
      <c r="I569" s="5"/>
      <c r="J569" s="9"/>
      <c r="K569" s="5"/>
      <c r="L569" s="9"/>
      <c r="M569" s="58"/>
      <c r="N569" s="60"/>
      <c r="O569" s="56"/>
      <c r="P569" s="56"/>
      <c r="Q569" s="56"/>
    </row>
    <row r="570" spans="7:17" s="3" customFormat="1" ht="12.75">
      <c r="G570" s="6"/>
      <c r="H570" s="8"/>
      <c r="I570" s="5"/>
      <c r="J570" s="9"/>
      <c r="K570" s="5"/>
      <c r="L570" s="9"/>
      <c r="M570" s="58"/>
      <c r="N570" s="60"/>
      <c r="O570" s="56"/>
      <c r="P570" s="56"/>
      <c r="Q570" s="56"/>
    </row>
    <row r="571" spans="7:17" s="3" customFormat="1" ht="12.75">
      <c r="G571" s="6"/>
      <c r="H571" s="8"/>
      <c r="I571" s="5"/>
      <c r="J571" s="9"/>
      <c r="K571" s="5"/>
      <c r="L571" s="9"/>
      <c r="M571" s="58"/>
      <c r="N571" s="60"/>
      <c r="O571" s="56"/>
      <c r="P571" s="56"/>
      <c r="Q571" s="56"/>
    </row>
    <row r="572" spans="7:17" s="3" customFormat="1" ht="12.75">
      <c r="G572" s="6"/>
      <c r="H572" s="8"/>
      <c r="I572" s="5"/>
      <c r="J572" s="9"/>
      <c r="K572" s="5"/>
      <c r="L572" s="9"/>
      <c r="M572" s="58"/>
      <c r="N572" s="60"/>
      <c r="O572" s="56"/>
      <c r="P572" s="56"/>
      <c r="Q572" s="56"/>
    </row>
    <row r="573" spans="7:17" s="3" customFormat="1" ht="12.75">
      <c r="G573" s="6"/>
      <c r="H573" s="8"/>
      <c r="I573" s="5"/>
      <c r="J573" s="9"/>
      <c r="K573" s="5"/>
      <c r="L573" s="9"/>
      <c r="M573" s="58"/>
      <c r="N573" s="60"/>
      <c r="O573" s="56"/>
      <c r="P573" s="56"/>
      <c r="Q573" s="56"/>
    </row>
    <row r="574" spans="7:17" s="3" customFormat="1" ht="12.75">
      <c r="G574" s="6"/>
      <c r="H574" s="8"/>
      <c r="I574" s="5"/>
      <c r="J574" s="9"/>
      <c r="K574" s="5"/>
      <c r="L574" s="9"/>
      <c r="M574" s="58"/>
      <c r="N574" s="60"/>
      <c r="O574" s="56"/>
      <c r="P574" s="56"/>
      <c r="Q574" s="56"/>
    </row>
    <row r="575" spans="7:17" s="3" customFormat="1" ht="12.75">
      <c r="G575" s="6"/>
      <c r="H575" s="8"/>
      <c r="I575" s="5"/>
      <c r="J575" s="9"/>
      <c r="K575" s="5"/>
      <c r="L575" s="9"/>
      <c r="M575" s="58"/>
      <c r="N575" s="60"/>
      <c r="O575" s="56"/>
      <c r="P575" s="56"/>
      <c r="Q575" s="56"/>
    </row>
    <row r="576" spans="7:17" s="3" customFormat="1" ht="12.75">
      <c r="G576" s="6"/>
      <c r="H576" s="8"/>
      <c r="I576" s="5"/>
      <c r="J576" s="9"/>
      <c r="K576" s="5"/>
      <c r="L576" s="9"/>
      <c r="M576" s="58"/>
      <c r="N576" s="60"/>
      <c r="O576" s="56"/>
      <c r="P576" s="56"/>
      <c r="Q576" s="56"/>
    </row>
    <row r="577" spans="7:17" s="3" customFormat="1" ht="12.75">
      <c r="G577" s="6"/>
      <c r="H577" s="8"/>
      <c r="I577" s="5"/>
      <c r="J577" s="9"/>
      <c r="K577" s="5"/>
      <c r="L577" s="9"/>
      <c r="M577" s="58"/>
      <c r="N577" s="60"/>
      <c r="O577" s="56"/>
      <c r="P577" s="56"/>
      <c r="Q577" s="56"/>
    </row>
    <row r="578" spans="7:17" s="3" customFormat="1" ht="12.75">
      <c r="G578" s="6"/>
      <c r="H578" s="8"/>
      <c r="I578" s="5"/>
      <c r="J578" s="9"/>
      <c r="K578" s="5"/>
      <c r="L578" s="9"/>
      <c r="M578" s="58"/>
      <c r="N578" s="60"/>
      <c r="O578" s="56"/>
      <c r="P578" s="56"/>
      <c r="Q578" s="56"/>
    </row>
    <row r="579" spans="7:17" s="3" customFormat="1" ht="12.75">
      <c r="G579" s="6"/>
      <c r="H579" s="8"/>
      <c r="I579" s="5"/>
      <c r="J579" s="9"/>
      <c r="K579" s="5"/>
      <c r="L579" s="9"/>
      <c r="M579" s="58"/>
      <c r="N579" s="60"/>
      <c r="O579" s="56"/>
      <c r="P579" s="56"/>
      <c r="Q579" s="56"/>
    </row>
    <row r="580" spans="7:17" s="3" customFormat="1" ht="12.75">
      <c r="G580" s="6"/>
      <c r="H580" s="8"/>
      <c r="I580" s="5"/>
      <c r="J580" s="9"/>
      <c r="K580" s="5"/>
      <c r="L580" s="9"/>
      <c r="M580" s="58"/>
      <c r="N580" s="60"/>
      <c r="O580" s="56"/>
      <c r="P580" s="56"/>
      <c r="Q580" s="56"/>
    </row>
    <row r="581" spans="7:17" s="3" customFormat="1" ht="12.75">
      <c r="G581" s="6"/>
      <c r="H581" s="8"/>
      <c r="I581" s="5"/>
      <c r="J581" s="9"/>
      <c r="K581" s="5"/>
      <c r="L581" s="9"/>
      <c r="M581" s="58"/>
      <c r="N581" s="60"/>
      <c r="O581" s="56"/>
      <c r="P581" s="56"/>
      <c r="Q581" s="56"/>
    </row>
    <row r="582" spans="7:17" s="3" customFormat="1" ht="12.75">
      <c r="G582" s="6"/>
      <c r="H582" s="8"/>
      <c r="I582" s="5"/>
      <c r="J582" s="9"/>
      <c r="K582" s="5"/>
      <c r="L582" s="9"/>
      <c r="M582" s="58"/>
      <c r="N582" s="60"/>
      <c r="O582" s="56"/>
      <c r="P582" s="56"/>
      <c r="Q582" s="56"/>
    </row>
    <row r="583" spans="7:17" s="3" customFormat="1" ht="12.75">
      <c r="G583" s="6"/>
      <c r="H583" s="8"/>
      <c r="I583" s="5"/>
      <c r="J583" s="9"/>
      <c r="K583" s="5"/>
      <c r="L583" s="9"/>
      <c r="M583" s="58"/>
      <c r="N583" s="60"/>
      <c r="O583" s="56"/>
      <c r="P583" s="56"/>
      <c r="Q583" s="56"/>
    </row>
    <row r="584" spans="7:17" s="3" customFormat="1" ht="12.75">
      <c r="G584" s="6"/>
      <c r="H584" s="8"/>
      <c r="I584" s="5"/>
      <c r="J584" s="9"/>
      <c r="K584" s="5"/>
      <c r="L584" s="9"/>
      <c r="M584" s="58"/>
      <c r="N584" s="60"/>
      <c r="O584" s="56"/>
      <c r="P584" s="56"/>
      <c r="Q584" s="56"/>
    </row>
    <row r="585" spans="7:17" s="3" customFormat="1" ht="12.75">
      <c r="G585" s="6"/>
      <c r="H585" s="8"/>
      <c r="I585" s="5"/>
      <c r="J585" s="9"/>
      <c r="K585" s="5"/>
      <c r="L585" s="9"/>
      <c r="M585" s="58"/>
      <c r="N585" s="60"/>
      <c r="O585" s="56"/>
      <c r="P585" s="56"/>
      <c r="Q585" s="56"/>
    </row>
    <row r="586" spans="7:17" s="3" customFormat="1" ht="12.75">
      <c r="G586" s="6"/>
      <c r="H586" s="8"/>
      <c r="I586" s="5"/>
      <c r="J586" s="9"/>
      <c r="K586" s="5"/>
      <c r="L586" s="9"/>
      <c r="M586" s="58"/>
      <c r="N586" s="60"/>
      <c r="O586" s="56"/>
      <c r="P586" s="56"/>
      <c r="Q586" s="56"/>
    </row>
    <row r="587" spans="7:17" s="3" customFormat="1" ht="12.75">
      <c r="G587" s="6"/>
      <c r="H587" s="8"/>
      <c r="I587" s="5"/>
      <c r="J587" s="9"/>
      <c r="K587" s="5"/>
      <c r="L587" s="9"/>
      <c r="M587" s="58"/>
      <c r="N587" s="60"/>
      <c r="O587" s="56"/>
      <c r="P587" s="56"/>
      <c r="Q587" s="56"/>
    </row>
    <row r="588" spans="7:17" s="3" customFormat="1" ht="12.75">
      <c r="G588" s="6"/>
      <c r="H588" s="8"/>
      <c r="I588" s="5"/>
      <c r="J588" s="9"/>
      <c r="K588" s="5"/>
      <c r="L588" s="9"/>
      <c r="M588" s="58"/>
      <c r="N588" s="60"/>
      <c r="O588" s="56"/>
      <c r="P588" s="56"/>
      <c r="Q588" s="56"/>
    </row>
    <row r="589" spans="7:17" s="3" customFormat="1" ht="12.75">
      <c r="G589" s="6"/>
      <c r="H589" s="8"/>
      <c r="I589" s="5"/>
      <c r="J589" s="9"/>
      <c r="K589" s="5"/>
      <c r="L589" s="9"/>
      <c r="M589" s="58"/>
      <c r="N589" s="60"/>
      <c r="O589" s="56"/>
      <c r="P589" s="56"/>
      <c r="Q589" s="56"/>
    </row>
    <row r="590" spans="7:17" s="3" customFormat="1" ht="12.75">
      <c r="G590" s="6"/>
      <c r="H590" s="8"/>
      <c r="I590" s="5"/>
      <c r="J590" s="9"/>
      <c r="K590" s="5"/>
      <c r="L590" s="9"/>
      <c r="M590" s="58"/>
      <c r="N590" s="60"/>
      <c r="O590" s="56"/>
      <c r="P590" s="56"/>
      <c r="Q590" s="56"/>
    </row>
    <row r="591" spans="7:17" s="3" customFormat="1" ht="12.75">
      <c r="G591" s="6"/>
      <c r="H591" s="8"/>
      <c r="I591" s="5"/>
      <c r="J591" s="9"/>
      <c r="K591" s="5"/>
      <c r="L591" s="9"/>
      <c r="M591" s="58"/>
      <c r="N591" s="60"/>
      <c r="O591" s="56"/>
      <c r="P591" s="56"/>
      <c r="Q591" s="56"/>
    </row>
    <row r="592" spans="7:17" s="3" customFormat="1" ht="12.75">
      <c r="G592" s="6"/>
      <c r="H592" s="8"/>
      <c r="I592" s="5"/>
      <c r="J592" s="9"/>
      <c r="K592" s="5"/>
      <c r="L592" s="9"/>
      <c r="M592" s="58"/>
      <c r="N592" s="60"/>
      <c r="O592" s="56"/>
      <c r="P592" s="56"/>
      <c r="Q592" s="56"/>
    </row>
    <row r="593" spans="7:17" s="3" customFormat="1" ht="12.75">
      <c r="G593" s="6"/>
      <c r="H593" s="8"/>
      <c r="I593" s="5"/>
      <c r="J593" s="9"/>
      <c r="K593" s="5"/>
      <c r="L593" s="9"/>
      <c r="M593" s="58"/>
      <c r="N593" s="60"/>
      <c r="O593" s="56"/>
      <c r="P593" s="56"/>
      <c r="Q593" s="56"/>
    </row>
    <row r="594" spans="7:17" s="3" customFormat="1" ht="12.75">
      <c r="G594" s="6"/>
      <c r="H594" s="8"/>
      <c r="I594" s="5"/>
      <c r="J594" s="9"/>
      <c r="K594" s="5"/>
      <c r="L594" s="9"/>
      <c r="M594" s="58"/>
      <c r="N594" s="60"/>
      <c r="O594" s="56"/>
      <c r="P594" s="56"/>
      <c r="Q594" s="56"/>
    </row>
    <row r="595" spans="7:17" s="3" customFormat="1" ht="12.75">
      <c r="G595" s="6"/>
      <c r="H595" s="8"/>
      <c r="I595" s="5"/>
      <c r="J595" s="9"/>
      <c r="K595" s="5"/>
      <c r="L595" s="9"/>
      <c r="M595" s="58"/>
      <c r="N595" s="60"/>
      <c r="O595" s="56"/>
      <c r="P595" s="56"/>
      <c r="Q595" s="56"/>
    </row>
    <row r="596" spans="7:17" s="3" customFormat="1" ht="12.75">
      <c r="G596" s="6"/>
      <c r="H596" s="8"/>
      <c r="I596" s="5"/>
      <c r="J596" s="9"/>
      <c r="K596" s="5"/>
      <c r="L596" s="9"/>
      <c r="M596" s="58"/>
      <c r="N596" s="60"/>
      <c r="O596" s="56"/>
      <c r="P596" s="56"/>
      <c r="Q596" s="56"/>
    </row>
    <row r="597" spans="7:17" s="3" customFormat="1" ht="12.75">
      <c r="G597" s="6"/>
      <c r="H597" s="8"/>
      <c r="I597" s="5"/>
      <c r="J597" s="9"/>
      <c r="K597" s="5"/>
      <c r="L597" s="9"/>
      <c r="M597" s="58"/>
      <c r="N597" s="60"/>
      <c r="O597" s="56"/>
      <c r="P597" s="56"/>
      <c r="Q597" s="56"/>
    </row>
    <row r="598" spans="7:17" s="3" customFormat="1" ht="12.75">
      <c r="G598" s="6"/>
      <c r="H598" s="8"/>
      <c r="I598" s="5"/>
      <c r="J598" s="9"/>
      <c r="K598" s="5"/>
      <c r="L598" s="9"/>
      <c r="M598" s="58"/>
      <c r="N598" s="60"/>
      <c r="O598" s="56"/>
      <c r="P598" s="56"/>
      <c r="Q598" s="56"/>
    </row>
    <row r="599" spans="7:17" s="3" customFormat="1" ht="12.75">
      <c r="G599" s="6"/>
      <c r="H599" s="8"/>
      <c r="I599" s="5"/>
      <c r="J599" s="9"/>
      <c r="K599" s="5"/>
      <c r="L599" s="9"/>
      <c r="M599" s="58"/>
      <c r="N599" s="60"/>
      <c r="O599" s="56"/>
      <c r="P599" s="56"/>
      <c r="Q599" s="56"/>
    </row>
    <row r="600" spans="7:17" s="3" customFormat="1" ht="12.75">
      <c r="G600" s="6"/>
      <c r="H600" s="8"/>
      <c r="I600" s="5"/>
      <c r="J600" s="9"/>
      <c r="K600" s="5"/>
      <c r="L600" s="9"/>
      <c r="M600" s="58"/>
      <c r="N600" s="60"/>
      <c r="O600" s="56"/>
      <c r="P600" s="56"/>
      <c r="Q600" s="56"/>
    </row>
    <row r="601" spans="7:17" s="3" customFormat="1" ht="12.75">
      <c r="G601" s="6"/>
      <c r="H601" s="8"/>
      <c r="I601" s="5"/>
      <c r="J601" s="9"/>
      <c r="K601" s="5"/>
      <c r="L601" s="9"/>
      <c r="M601" s="58"/>
      <c r="N601" s="60"/>
      <c r="O601" s="56"/>
      <c r="P601" s="56"/>
      <c r="Q601" s="56"/>
    </row>
    <row r="602" spans="7:17" s="3" customFormat="1" ht="12.75">
      <c r="G602" s="6"/>
      <c r="H602" s="8"/>
      <c r="I602" s="5"/>
      <c r="J602" s="9"/>
      <c r="K602" s="5"/>
      <c r="L602" s="9"/>
      <c r="M602" s="58"/>
      <c r="N602" s="60"/>
      <c r="O602" s="56"/>
      <c r="P602" s="56"/>
      <c r="Q602" s="56"/>
    </row>
    <row r="603" spans="7:17" s="3" customFormat="1" ht="12.75">
      <c r="G603" s="6"/>
      <c r="H603" s="8"/>
      <c r="I603" s="5"/>
      <c r="J603" s="9"/>
      <c r="K603" s="5"/>
      <c r="L603" s="9"/>
      <c r="M603" s="58"/>
      <c r="N603" s="60"/>
      <c r="O603" s="56"/>
      <c r="P603" s="56"/>
      <c r="Q603" s="56"/>
    </row>
    <row r="604" spans="7:17" s="3" customFormat="1" ht="12.75">
      <c r="G604" s="6"/>
      <c r="H604" s="8"/>
      <c r="I604" s="5"/>
      <c r="J604" s="9"/>
      <c r="K604" s="5"/>
      <c r="L604" s="9"/>
      <c r="M604" s="58"/>
      <c r="N604" s="60"/>
      <c r="O604" s="56"/>
      <c r="P604" s="56"/>
      <c r="Q604" s="56"/>
    </row>
    <row r="605" spans="7:17" s="3" customFormat="1" ht="12.75">
      <c r="G605" s="6"/>
      <c r="H605" s="8"/>
      <c r="I605" s="5"/>
      <c r="J605" s="9"/>
      <c r="K605" s="5"/>
      <c r="L605" s="9"/>
      <c r="M605" s="58"/>
      <c r="N605" s="60"/>
      <c r="O605" s="56"/>
      <c r="P605" s="56"/>
      <c r="Q605" s="56"/>
    </row>
    <row r="606" spans="7:17" s="3" customFormat="1" ht="12.75">
      <c r="G606" s="6"/>
      <c r="H606" s="8"/>
      <c r="I606" s="5"/>
      <c r="J606" s="9"/>
      <c r="K606" s="5"/>
      <c r="L606" s="9"/>
      <c r="M606" s="58"/>
      <c r="N606" s="60"/>
      <c r="O606" s="56"/>
      <c r="P606" s="56"/>
      <c r="Q606" s="56"/>
    </row>
    <row r="607" spans="7:17" s="3" customFormat="1" ht="12.75">
      <c r="G607" s="6"/>
      <c r="H607" s="8"/>
      <c r="I607" s="5"/>
      <c r="J607" s="9"/>
      <c r="K607" s="5"/>
      <c r="L607" s="9"/>
      <c r="M607" s="58"/>
      <c r="N607" s="60"/>
      <c r="O607" s="56"/>
      <c r="P607" s="56"/>
      <c r="Q607" s="56"/>
    </row>
    <row r="608" spans="7:17" s="3" customFormat="1" ht="12.75">
      <c r="G608" s="6"/>
      <c r="H608" s="8"/>
      <c r="I608" s="5"/>
      <c r="J608" s="9"/>
      <c r="K608" s="5"/>
      <c r="L608" s="9"/>
      <c r="M608" s="58"/>
      <c r="N608" s="60"/>
      <c r="O608" s="56"/>
      <c r="P608" s="56"/>
      <c r="Q608" s="56"/>
    </row>
    <row r="609" spans="7:17" s="3" customFormat="1" ht="12.75">
      <c r="G609" s="6"/>
      <c r="H609" s="8"/>
      <c r="I609" s="5"/>
      <c r="J609" s="9"/>
      <c r="K609" s="5"/>
      <c r="L609" s="9"/>
      <c r="M609" s="58"/>
      <c r="N609" s="60"/>
      <c r="O609" s="56"/>
      <c r="P609" s="56"/>
      <c r="Q609" s="56"/>
    </row>
    <row r="610" spans="7:17" s="3" customFormat="1" ht="12.75">
      <c r="G610" s="6"/>
      <c r="H610" s="8"/>
      <c r="I610" s="5"/>
      <c r="J610" s="9"/>
      <c r="K610" s="5"/>
      <c r="L610" s="9"/>
      <c r="M610" s="58"/>
      <c r="N610" s="60"/>
      <c r="O610" s="56"/>
      <c r="P610" s="56"/>
      <c r="Q610" s="56"/>
    </row>
    <row r="611" spans="7:17" s="3" customFormat="1" ht="12.75">
      <c r="G611" s="6"/>
      <c r="H611" s="8"/>
      <c r="I611" s="5"/>
      <c r="J611" s="9"/>
      <c r="K611" s="5"/>
      <c r="L611" s="9"/>
      <c r="M611" s="58"/>
      <c r="N611" s="60"/>
      <c r="O611" s="56"/>
      <c r="P611" s="56"/>
      <c r="Q611" s="56"/>
    </row>
    <row r="612" spans="7:17" s="3" customFormat="1" ht="12.75">
      <c r="G612" s="6"/>
      <c r="H612" s="8"/>
      <c r="I612" s="5"/>
      <c r="J612" s="9"/>
      <c r="K612" s="5"/>
      <c r="L612" s="9"/>
      <c r="M612" s="58"/>
      <c r="N612" s="60"/>
      <c r="O612" s="56"/>
      <c r="P612" s="56"/>
      <c r="Q612" s="56"/>
    </row>
    <row r="613" spans="7:17" s="3" customFormat="1" ht="12.75">
      <c r="G613" s="6"/>
      <c r="H613" s="8"/>
      <c r="I613" s="5"/>
      <c r="J613" s="9"/>
      <c r="K613" s="5"/>
      <c r="L613" s="9"/>
      <c r="M613" s="58"/>
      <c r="N613" s="60"/>
      <c r="O613" s="56"/>
      <c r="P613" s="56"/>
      <c r="Q613" s="56"/>
    </row>
    <row r="614" spans="7:17" s="3" customFormat="1" ht="12.75">
      <c r="G614" s="6"/>
      <c r="H614" s="8"/>
      <c r="I614" s="5"/>
      <c r="J614" s="9"/>
      <c r="K614" s="5"/>
      <c r="L614" s="9"/>
      <c r="M614" s="58"/>
      <c r="N614" s="60"/>
      <c r="O614" s="56"/>
      <c r="P614" s="56"/>
      <c r="Q614" s="56"/>
    </row>
    <row r="615" spans="7:17" s="3" customFormat="1" ht="12.75">
      <c r="G615" s="6"/>
      <c r="H615" s="8"/>
      <c r="I615" s="5"/>
      <c r="J615" s="9"/>
      <c r="K615" s="5"/>
      <c r="L615" s="9"/>
      <c r="M615" s="58"/>
      <c r="N615" s="60"/>
      <c r="O615" s="56"/>
      <c r="P615" s="56"/>
      <c r="Q615" s="56"/>
    </row>
    <row r="616" spans="7:17" s="3" customFormat="1" ht="12.75">
      <c r="G616" s="6"/>
      <c r="H616" s="8"/>
      <c r="I616" s="5"/>
      <c r="J616" s="9"/>
      <c r="K616" s="5"/>
      <c r="L616" s="9"/>
      <c r="M616" s="58"/>
      <c r="N616" s="60"/>
      <c r="O616" s="56"/>
      <c r="P616" s="56"/>
      <c r="Q616" s="56"/>
    </row>
    <row r="617" spans="7:17" s="3" customFormat="1" ht="12.75">
      <c r="G617" s="6"/>
      <c r="H617" s="8"/>
      <c r="I617" s="5"/>
      <c r="J617" s="9"/>
      <c r="K617" s="5"/>
      <c r="L617" s="9"/>
      <c r="M617" s="58"/>
      <c r="N617" s="60"/>
      <c r="O617" s="56"/>
      <c r="P617" s="56"/>
      <c r="Q617" s="56"/>
    </row>
    <row r="618" spans="7:17" s="3" customFormat="1" ht="12.75">
      <c r="G618" s="6"/>
      <c r="H618" s="8"/>
      <c r="I618" s="5"/>
      <c r="J618" s="9"/>
      <c r="K618" s="5"/>
      <c r="L618" s="9"/>
      <c r="M618" s="58"/>
      <c r="N618" s="60"/>
      <c r="O618" s="56"/>
      <c r="P618" s="56"/>
      <c r="Q618" s="56"/>
    </row>
    <row r="619" spans="7:17" s="3" customFormat="1" ht="12.75">
      <c r="G619" s="6"/>
      <c r="H619" s="8"/>
      <c r="I619" s="5"/>
      <c r="J619" s="9"/>
      <c r="K619" s="5"/>
      <c r="L619" s="9"/>
      <c r="M619" s="58"/>
      <c r="N619" s="60"/>
      <c r="O619" s="56"/>
      <c r="P619" s="56"/>
      <c r="Q619" s="56"/>
    </row>
    <row r="620" spans="7:17" s="3" customFormat="1" ht="12.75">
      <c r="G620" s="6"/>
      <c r="H620" s="8"/>
      <c r="I620" s="5"/>
      <c r="J620" s="9"/>
      <c r="K620" s="5"/>
      <c r="L620" s="9"/>
      <c r="M620" s="58"/>
      <c r="N620" s="60"/>
      <c r="O620" s="56"/>
      <c r="P620" s="56"/>
      <c r="Q620" s="56"/>
    </row>
    <row r="621" spans="7:17" s="3" customFormat="1" ht="12.75">
      <c r="G621" s="6"/>
      <c r="H621" s="8"/>
      <c r="I621" s="5"/>
      <c r="J621" s="9"/>
      <c r="K621" s="5"/>
      <c r="L621" s="9"/>
      <c r="M621" s="58"/>
      <c r="N621" s="60"/>
      <c r="O621" s="56"/>
      <c r="P621" s="56"/>
      <c r="Q621" s="56"/>
    </row>
    <row r="622" spans="7:17" s="3" customFormat="1" ht="12.75">
      <c r="G622" s="6"/>
      <c r="H622" s="8"/>
      <c r="I622" s="5"/>
      <c r="J622" s="9"/>
      <c r="K622" s="5"/>
      <c r="L622" s="9"/>
      <c r="M622" s="58"/>
      <c r="N622" s="60"/>
      <c r="O622" s="56"/>
      <c r="P622" s="56"/>
      <c r="Q622" s="56"/>
    </row>
    <row r="623" spans="7:17" s="3" customFormat="1" ht="12.75">
      <c r="G623" s="6"/>
      <c r="H623" s="8"/>
      <c r="I623" s="5"/>
      <c r="J623" s="9"/>
      <c r="K623" s="5"/>
      <c r="L623" s="9"/>
      <c r="M623" s="58"/>
      <c r="N623" s="60"/>
      <c r="O623" s="56"/>
      <c r="P623" s="56"/>
      <c r="Q623" s="56"/>
    </row>
    <row r="624" spans="7:17" s="3" customFormat="1" ht="12.75">
      <c r="G624" s="6"/>
      <c r="H624" s="8"/>
      <c r="I624" s="5"/>
      <c r="J624" s="9"/>
      <c r="K624" s="5"/>
      <c r="L624" s="9"/>
      <c r="M624" s="58"/>
      <c r="N624" s="60"/>
      <c r="O624" s="56"/>
      <c r="P624" s="56"/>
      <c r="Q624" s="56"/>
    </row>
    <row r="625" spans="7:17" s="3" customFormat="1" ht="12.75">
      <c r="G625" s="6"/>
      <c r="H625" s="8"/>
      <c r="I625" s="5"/>
      <c r="J625" s="9"/>
      <c r="K625" s="5"/>
      <c r="L625" s="9"/>
      <c r="M625" s="58"/>
      <c r="N625" s="60"/>
      <c r="O625" s="56"/>
      <c r="P625" s="56"/>
      <c r="Q625" s="56"/>
    </row>
    <row r="626" spans="7:17" s="3" customFormat="1" ht="12.75">
      <c r="G626" s="6"/>
      <c r="H626" s="8"/>
      <c r="I626" s="5"/>
      <c r="J626" s="9"/>
      <c r="K626" s="5"/>
      <c r="L626" s="9"/>
      <c r="M626" s="58"/>
      <c r="N626" s="60"/>
      <c r="O626" s="56"/>
      <c r="P626" s="56"/>
      <c r="Q626" s="56"/>
    </row>
    <row r="627" spans="7:17" s="3" customFormat="1" ht="12.75">
      <c r="G627" s="6"/>
      <c r="H627" s="8"/>
      <c r="I627" s="5"/>
      <c r="J627" s="9"/>
      <c r="K627" s="5"/>
      <c r="L627" s="9"/>
      <c r="M627" s="58"/>
      <c r="N627" s="60"/>
      <c r="O627" s="56"/>
      <c r="P627" s="56"/>
      <c r="Q627" s="56"/>
    </row>
    <row r="628" spans="7:17" s="3" customFormat="1" ht="12.75">
      <c r="G628" s="6"/>
      <c r="H628" s="8"/>
      <c r="I628" s="5"/>
      <c r="J628" s="9"/>
      <c r="K628" s="5"/>
      <c r="L628" s="9"/>
      <c r="M628" s="58"/>
      <c r="N628" s="60"/>
      <c r="O628" s="56"/>
      <c r="P628" s="56"/>
      <c r="Q628" s="56"/>
    </row>
    <row r="629" spans="7:17" s="3" customFormat="1" ht="12.75">
      <c r="G629" s="6"/>
      <c r="H629" s="8"/>
      <c r="I629" s="5"/>
      <c r="J629" s="9"/>
      <c r="K629" s="5"/>
      <c r="L629" s="9"/>
      <c r="M629" s="58"/>
      <c r="N629" s="60"/>
      <c r="O629" s="56"/>
      <c r="P629" s="56"/>
      <c r="Q629" s="56"/>
    </row>
    <row r="630" spans="7:17" s="3" customFormat="1" ht="12.75">
      <c r="G630" s="6"/>
      <c r="H630" s="8"/>
      <c r="I630" s="5"/>
      <c r="J630" s="9"/>
      <c r="K630" s="5"/>
      <c r="L630" s="9"/>
      <c r="M630" s="58"/>
      <c r="N630" s="60"/>
      <c r="O630" s="56"/>
      <c r="P630" s="56"/>
      <c r="Q630" s="56"/>
    </row>
    <row r="631" spans="7:17" s="3" customFormat="1" ht="12.75">
      <c r="G631" s="6"/>
      <c r="H631" s="8"/>
      <c r="I631" s="5"/>
      <c r="J631" s="9"/>
      <c r="K631" s="5"/>
      <c r="L631" s="9"/>
      <c r="M631" s="58"/>
      <c r="N631" s="60"/>
      <c r="O631" s="56"/>
      <c r="P631" s="56"/>
      <c r="Q631" s="56"/>
    </row>
    <row r="632" spans="7:17" s="3" customFormat="1" ht="12.75">
      <c r="G632" s="6"/>
      <c r="H632" s="8"/>
      <c r="I632" s="5"/>
      <c r="J632" s="9"/>
      <c r="K632" s="5"/>
      <c r="L632" s="9"/>
      <c r="M632" s="58"/>
      <c r="N632" s="60"/>
      <c r="O632" s="56"/>
      <c r="P632" s="56"/>
      <c r="Q632" s="56"/>
    </row>
    <row r="633" spans="7:17" s="3" customFormat="1" ht="12.75">
      <c r="G633" s="6"/>
      <c r="H633" s="8"/>
      <c r="I633" s="5"/>
      <c r="J633" s="9"/>
      <c r="K633" s="5"/>
      <c r="L633" s="9"/>
      <c r="M633" s="58"/>
      <c r="N633" s="60"/>
      <c r="O633" s="56"/>
      <c r="P633" s="56"/>
      <c r="Q633" s="56"/>
    </row>
    <row r="634" spans="7:17" s="3" customFormat="1" ht="12.75">
      <c r="G634" s="6"/>
      <c r="H634" s="8"/>
      <c r="I634" s="5"/>
      <c r="J634" s="9"/>
      <c r="K634" s="5"/>
      <c r="L634" s="9"/>
      <c r="M634" s="58"/>
      <c r="N634" s="60"/>
      <c r="O634" s="56"/>
      <c r="P634" s="56"/>
      <c r="Q634" s="56"/>
    </row>
    <row r="635" spans="7:17" s="3" customFormat="1" ht="12.75">
      <c r="G635" s="6"/>
      <c r="H635" s="8"/>
      <c r="I635" s="5"/>
      <c r="J635" s="9"/>
      <c r="K635" s="5"/>
      <c r="L635" s="9"/>
      <c r="M635" s="58"/>
      <c r="N635" s="60"/>
      <c r="O635" s="56"/>
      <c r="P635" s="56"/>
      <c r="Q635" s="56"/>
    </row>
    <row r="636" spans="7:17" s="3" customFormat="1" ht="12.75">
      <c r="G636" s="6"/>
      <c r="H636" s="8"/>
      <c r="I636" s="5"/>
      <c r="J636" s="9"/>
      <c r="K636" s="5"/>
      <c r="L636" s="9"/>
      <c r="M636" s="58"/>
      <c r="N636" s="60"/>
      <c r="O636" s="56"/>
      <c r="P636" s="56"/>
      <c r="Q636" s="56"/>
    </row>
    <row r="637" spans="7:17" s="3" customFormat="1" ht="12.75">
      <c r="G637" s="6"/>
      <c r="H637" s="8"/>
      <c r="I637" s="5"/>
      <c r="J637" s="9"/>
      <c r="K637" s="5"/>
      <c r="L637" s="9"/>
      <c r="M637" s="58"/>
      <c r="N637" s="60"/>
      <c r="O637" s="56"/>
      <c r="P637" s="56"/>
      <c r="Q637" s="56"/>
    </row>
    <row r="638" spans="7:17" s="3" customFormat="1" ht="12.75">
      <c r="G638" s="6"/>
      <c r="H638" s="8"/>
      <c r="I638" s="5"/>
      <c r="J638" s="9"/>
      <c r="K638" s="5"/>
      <c r="L638" s="9"/>
      <c r="M638" s="58"/>
      <c r="N638" s="60"/>
      <c r="O638" s="56"/>
      <c r="P638" s="56"/>
      <c r="Q638" s="56"/>
    </row>
    <row r="639" spans="7:17" s="3" customFormat="1" ht="12.75">
      <c r="G639" s="6"/>
      <c r="H639" s="8"/>
      <c r="I639" s="5"/>
      <c r="J639" s="9"/>
      <c r="K639" s="5"/>
      <c r="L639" s="9"/>
      <c r="M639" s="58"/>
      <c r="N639" s="60"/>
      <c r="O639" s="56"/>
      <c r="P639" s="56"/>
      <c r="Q639" s="56"/>
    </row>
    <row r="640" spans="7:17" s="3" customFormat="1" ht="12.75">
      <c r="G640" s="6"/>
      <c r="H640" s="8"/>
      <c r="I640" s="5"/>
      <c r="J640" s="9"/>
      <c r="K640" s="5"/>
      <c r="L640" s="9"/>
      <c r="M640" s="58"/>
      <c r="N640" s="60"/>
      <c r="O640" s="56"/>
      <c r="P640" s="56"/>
      <c r="Q640" s="56"/>
    </row>
    <row r="641" spans="7:17" s="3" customFormat="1" ht="12.75">
      <c r="G641" s="6"/>
      <c r="H641" s="8"/>
      <c r="I641" s="5"/>
      <c r="J641" s="9"/>
      <c r="K641" s="5"/>
      <c r="L641" s="9"/>
      <c r="M641" s="58"/>
      <c r="N641" s="60"/>
      <c r="O641" s="56"/>
      <c r="P641" s="56"/>
      <c r="Q641" s="56"/>
    </row>
    <row r="642" spans="7:17" s="3" customFormat="1" ht="12.75">
      <c r="G642" s="6"/>
      <c r="H642" s="8"/>
      <c r="I642" s="5"/>
      <c r="J642" s="9"/>
      <c r="K642" s="5"/>
      <c r="L642" s="9"/>
      <c r="M642" s="58"/>
      <c r="N642" s="60"/>
      <c r="O642" s="56"/>
      <c r="P642" s="56"/>
      <c r="Q642" s="56"/>
    </row>
    <row r="643" spans="7:17" s="3" customFormat="1" ht="12.75">
      <c r="G643" s="6"/>
      <c r="H643" s="8"/>
      <c r="I643" s="5"/>
      <c r="J643" s="9"/>
      <c r="K643" s="5"/>
      <c r="L643" s="9"/>
      <c r="M643" s="58"/>
      <c r="N643" s="60"/>
      <c r="O643" s="56"/>
      <c r="P643" s="56"/>
      <c r="Q643" s="56"/>
    </row>
    <row r="644" spans="7:17" s="3" customFormat="1" ht="12.75">
      <c r="G644" s="6"/>
      <c r="H644" s="8"/>
      <c r="I644" s="5"/>
      <c r="J644" s="9"/>
      <c r="K644" s="5"/>
      <c r="L644" s="9"/>
      <c r="M644" s="58"/>
      <c r="N644" s="60"/>
      <c r="O644" s="56"/>
      <c r="P644" s="56"/>
      <c r="Q644" s="56"/>
    </row>
    <row r="645" spans="7:17" s="3" customFormat="1" ht="12.75">
      <c r="G645" s="6"/>
      <c r="H645" s="8"/>
      <c r="I645" s="5"/>
      <c r="J645" s="9"/>
      <c r="K645" s="5"/>
      <c r="L645" s="9"/>
      <c r="M645" s="58"/>
      <c r="N645" s="60"/>
      <c r="O645" s="56"/>
      <c r="P645" s="56"/>
      <c r="Q645" s="56"/>
    </row>
    <row r="646" spans="7:17" s="3" customFormat="1" ht="12.75">
      <c r="G646" s="6"/>
      <c r="H646" s="8"/>
      <c r="I646" s="5"/>
      <c r="J646" s="9"/>
      <c r="K646" s="5"/>
      <c r="L646" s="9"/>
      <c r="M646" s="58"/>
      <c r="N646" s="60"/>
      <c r="O646" s="56"/>
      <c r="P646" s="56"/>
      <c r="Q646" s="56"/>
    </row>
    <row r="647" spans="7:17" s="3" customFormat="1" ht="12.75">
      <c r="G647" s="6"/>
      <c r="H647" s="8"/>
      <c r="I647" s="5"/>
      <c r="J647" s="9"/>
      <c r="K647" s="5"/>
      <c r="L647" s="9"/>
      <c r="M647" s="58"/>
      <c r="N647" s="60"/>
      <c r="O647" s="56"/>
      <c r="P647" s="56"/>
      <c r="Q647" s="56"/>
    </row>
    <row r="648" spans="7:17" s="3" customFormat="1" ht="12.75">
      <c r="G648" s="6"/>
      <c r="H648" s="8"/>
      <c r="I648" s="5"/>
      <c r="J648" s="9"/>
      <c r="K648" s="5"/>
      <c r="L648" s="9"/>
      <c r="M648" s="58"/>
      <c r="N648" s="60"/>
      <c r="O648" s="56"/>
      <c r="P648" s="56"/>
      <c r="Q648" s="56"/>
    </row>
    <row r="649" spans="7:17" s="3" customFormat="1" ht="12.75">
      <c r="G649" s="6"/>
      <c r="H649" s="8"/>
      <c r="I649" s="5"/>
      <c r="J649" s="9"/>
      <c r="K649" s="5"/>
      <c r="L649" s="9"/>
      <c r="M649" s="58"/>
      <c r="N649" s="60"/>
      <c r="O649" s="56"/>
      <c r="P649" s="56"/>
      <c r="Q649" s="56"/>
    </row>
    <row r="650" spans="7:17" s="3" customFormat="1" ht="12.75">
      <c r="G650" s="6"/>
      <c r="H650" s="8"/>
      <c r="I650" s="5"/>
      <c r="J650" s="9"/>
      <c r="K650" s="5"/>
      <c r="L650" s="9"/>
      <c r="M650" s="58"/>
      <c r="N650" s="60"/>
      <c r="O650" s="56"/>
      <c r="P650" s="56"/>
      <c r="Q650" s="56"/>
    </row>
    <row r="651" spans="7:17" s="3" customFormat="1" ht="12.75">
      <c r="G651" s="6"/>
      <c r="H651" s="8"/>
      <c r="I651" s="5"/>
      <c r="J651" s="9"/>
      <c r="K651" s="5"/>
      <c r="L651" s="9"/>
      <c r="M651" s="58"/>
      <c r="N651" s="60"/>
      <c r="O651" s="56"/>
      <c r="P651" s="56"/>
      <c r="Q651" s="56"/>
    </row>
    <row r="652" spans="7:17" s="3" customFormat="1" ht="12.75">
      <c r="G652" s="6"/>
      <c r="I652" s="5"/>
      <c r="J652" s="9"/>
      <c r="K652" s="5"/>
      <c r="L652" s="9"/>
      <c r="M652" s="58"/>
      <c r="N652" s="60"/>
      <c r="O652" s="56"/>
      <c r="P652" s="56"/>
      <c r="Q652" s="56"/>
    </row>
    <row r="653" spans="7:17" s="3" customFormat="1" ht="12.75">
      <c r="G653" s="6"/>
      <c r="I653" s="5"/>
      <c r="J653" s="9"/>
      <c r="K653" s="5"/>
      <c r="L653" s="9"/>
      <c r="M653" s="58"/>
      <c r="N653" s="60"/>
      <c r="O653" s="56"/>
      <c r="P653" s="56"/>
      <c r="Q653" s="56"/>
    </row>
    <row r="654" spans="7:17" s="3" customFormat="1" ht="12.75">
      <c r="G654" s="6"/>
      <c r="I654" s="5"/>
      <c r="J654" s="9"/>
      <c r="K654" s="5"/>
      <c r="L654" s="9"/>
      <c r="M654" s="58"/>
      <c r="N654" s="60"/>
      <c r="O654" s="56"/>
      <c r="P654" s="56"/>
      <c r="Q654" s="56"/>
    </row>
    <row r="655" spans="7:17" s="3" customFormat="1" ht="12.75">
      <c r="G655" s="6"/>
      <c r="I655" s="5"/>
      <c r="J655" s="9"/>
      <c r="K655" s="5"/>
      <c r="L655" s="9"/>
      <c r="M655" s="58"/>
      <c r="N655" s="60"/>
      <c r="O655" s="56"/>
      <c r="P655" s="56"/>
      <c r="Q655" s="56"/>
    </row>
    <row r="656" spans="7:17" s="3" customFormat="1" ht="12.75">
      <c r="G656" s="6"/>
      <c r="I656" s="5"/>
      <c r="J656" s="9"/>
      <c r="K656" s="5"/>
      <c r="L656" s="9"/>
      <c r="M656" s="58"/>
      <c r="N656" s="60"/>
      <c r="O656" s="56"/>
      <c r="P656" s="56"/>
      <c r="Q656" s="56"/>
    </row>
    <row r="657" spans="7:17" s="3" customFormat="1" ht="12.75">
      <c r="G657" s="6"/>
      <c r="I657" s="5"/>
      <c r="J657" s="9"/>
      <c r="K657" s="5"/>
      <c r="L657" s="9"/>
      <c r="M657" s="58"/>
      <c r="N657" s="60"/>
      <c r="O657" s="56"/>
      <c r="P657" s="56"/>
      <c r="Q657" s="56"/>
    </row>
    <row r="658" spans="7:17" s="3" customFormat="1" ht="12.75">
      <c r="G658" s="6"/>
      <c r="I658" s="5"/>
      <c r="J658" s="9"/>
      <c r="K658" s="5"/>
      <c r="L658" s="9"/>
      <c r="M658" s="58"/>
      <c r="N658" s="60"/>
      <c r="O658" s="56"/>
      <c r="P658" s="56"/>
      <c r="Q658" s="56"/>
    </row>
    <row r="659" spans="7:17" s="3" customFormat="1" ht="12.75">
      <c r="G659" s="6"/>
      <c r="I659" s="5"/>
      <c r="J659" s="9"/>
      <c r="K659" s="5"/>
      <c r="L659" s="9"/>
      <c r="M659" s="58"/>
      <c r="N659" s="60"/>
      <c r="O659" s="56"/>
      <c r="P659" s="56"/>
      <c r="Q659" s="56"/>
    </row>
    <row r="660" spans="7:17" s="3" customFormat="1" ht="12.75">
      <c r="G660" s="6"/>
      <c r="I660" s="5"/>
      <c r="J660" s="9"/>
      <c r="K660" s="5"/>
      <c r="L660" s="9"/>
      <c r="M660" s="58"/>
      <c r="N660" s="60"/>
      <c r="O660" s="56"/>
      <c r="P660" s="56"/>
      <c r="Q660" s="56"/>
    </row>
    <row r="661" spans="7:17" s="3" customFormat="1" ht="12.75">
      <c r="G661" s="6"/>
      <c r="I661" s="5"/>
      <c r="J661" s="9"/>
      <c r="K661" s="5"/>
      <c r="L661" s="9"/>
      <c r="M661" s="58"/>
      <c r="N661" s="60"/>
      <c r="O661" s="56"/>
      <c r="P661" s="56"/>
      <c r="Q661" s="56"/>
    </row>
    <row r="662" spans="7:17" s="3" customFormat="1" ht="12.75">
      <c r="G662" s="6"/>
      <c r="I662" s="5"/>
      <c r="J662" s="9"/>
      <c r="K662" s="5"/>
      <c r="L662" s="9"/>
      <c r="M662" s="58"/>
      <c r="N662" s="60"/>
      <c r="O662" s="56"/>
      <c r="P662" s="56"/>
      <c r="Q662" s="56"/>
    </row>
    <row r="663" spans="7:17" s="3" customFormat="1" ht="12.75">
      <c r="G663" s="6"/>
      <c r="I663" s="5"/>
      <c r="J663" s="9"/>
      <c r="K663" s="5"/>
      <c r="L663" s="9"/>
      <c r="M663" s="58"/>
      <c r="N663" s="60"/>
      <c r="O663" s="56"/>
      <c r="P663" s="56"/>
      <c r="Q663" s="56"/>
    </row>
    <row r="664" spans="7:17" s="3" customFormat="1" ht="12.75">
      <c r="G664" s="6"/>
      <c r="I664" s="5"/>
      <c r="J664" s="9"/>
      <c r="K664" s="5"/>
      <c r="L664" s="9"/>
      <c r="M664" s="58"/>
      <c r="N664" s="60"/>
      <c r="O664" s="56"/>
      <c r="P664" s="56"/>
      <c r="Q664" s="56"/>
    </row>
    <row r="665" spans="7:17" s="3" customFormat="1" ht="12.75">
      <c r="G665" s="6"/>
      <c r="I665" s="5"/>
      <c r="J665" s="9"/>
      <c r="K665" s="5"/>
      <c r="L665" s="9"/>
      <c r="M665" s="58"/>
      <c r="N665" s="60"/>
      <c r="O665" s="56"/>
      <c r="P665" s="56"/>
      <c r="Q665" s="56"/>
    </row>
    <row r="666" spans="7:17" s="3" customFormat="1" ht="12.75">
      <c r="G666" s="6"/>
      <c r="I666" s="5"/>
      <c r="J666" s="9"/>
      <c r="K666" s="5"/>
      <c r="L666" s="9"/>
      <c r="M666" s="58"/>
      <c r="N666" s="60"/>
      <c r="O666" s="56"/>
      <c r="P666" s="56"/>
      <c r="Q666" s="56"/>
    </row>
    <row r="667" spans="7:17" s="3" customFormat="1" ht="12.75">
      <c r="G667" s="6"/>
      <c r="I667" s="5"/>
      <c r="J667" s="9"/>
      <c r="K667" s="5"/>
      <c r="L667" s="9"/>
      <c r="M667" s="58"/>
      <c r="N667" s="60"/>
      <c r="O667" s="56"/>
      <c r="P667" s="56"/>
      <c r="Q667" s="56"/>
    </row>
    <row r="668" spans="7:17" s="3" customFormat="1" ht="12.75">
      <c r="G668" s="6"/>
      <c r="I668" s="5"/>
      <c r="J668" s="9"/>
      <c r="K668" s="5"/>
      <c r="L668" s="9"/>
      <c r="M668" s="58"/>
      <c r="N668" s="60"/>
      <c r="O668" s="56"/>
      <c r="P668" s="56"/>
      <c r="Q668" s="56"/>
    </row>
    <row r="669" spans="7:17" s="3" customFormat="1" ht="12.75">
      <c r="G669" s="6"/>
      <c r="I669" s="5"/>
      <c r="J669" s="9"/>
      <c r="K669" s="5"/>
      <c r="L669" s="9"/>
      <c r="M669" s="58"/>
      <c r="N669" s="60"/>
      <c r="O669" s="56"/>
      <c r="P669" s="56"/>
      <c r="Q669" s="56"/>
    </row>
    <row r="670" spans="7:17" s="3" customFormat="1" ht="12.75">
      <c r="G670" s="6"/>
      <c r="I670" s="5"/>
      <c r="J670" s="9"/>
      <c r="K670" s="5"/>
      <c r="L670" s="9"/>
      <c r="M670" s="58"/>
      <c r="N670" s="60"/>
      <c r="O670" s="56"/>
      <c r="P670" s="56"/>
      <c r="Q670" s="56"/>
    </row>
    <row r="671" spans="7:17" s="3" customFormat="1" ht="12.75">
      <c r="G671" s="6"/>
      <c r="I671" s="5"/>
      <c r="J671" s="9"/>
      <c r="K671" s="5"/>
      <c r="L671" s="9"/>
      <c r="M671" s="58"/>
      <c r="N671" s="60"/>
      <c r="O671" s="56"/>
      <c r="P671" s="56"/>
      <c r="Q671" s="56"/>
    </row>
    <row r="672" spans="7:17" s="3" customFormat="1" ht="12.75">
      <c r="G672" s="6"/>
      <c r="I672" s="5"/>
      <c r="J672" s="9"/>
      <c r="K672" s="5"/>
      <c r="L672" s="9"/>
      <c r="M672" s="58"/>
      <c r="N672" s="60"/>
      <c r="O672" s="56"/>
      <c r="P672" s="56"/>
      <c r="Q672" s="56"/>
    </row>
    <row r="673" spans="7:17" s="3" customFormat="1" ht="12.75">
      <c r="G673" s="6"/>
      <c r="I673" s="5"/>
      <c r="J673" s="9"/>
      <c r="K673" s="5"/>
      <c r="L673" s="9"/>
      <c r="M673" s="58"/>
      <c r="N673" s="60"/>
      <c r="O673" s="56"/>
      <c r="P673" s="56"/>
      <c r="Q673" s="56"/>
    </row>
    <row r="674" spans="7:17" s="3" customFormat="1" ht="12.75">
      <c r="G674" s="6"/>
      <c r="I674" s="5"/>
      <c r="J674" s="9"/>
      <c r="K674" s="5"/>
      <c r="L674" s="9"/>
      <c r="M674" s="58"/>
      <c r="N674" s="60"/>
      <c r="O674" s="56"/>
      <c r="P674" s="56"/>
      <c r="Q674" s="56"/>
    </row>
    <row r="675" spans="7:17" s="3" customFormat="1" ht="12.75">
      <c r="G675" s="6"/>
      <c r="I675" s="5"/>
      <c r="J675" s="9"/>
      <c r="K675" s="5"/>
      <c r="L675" s="9"/>
      <c r="M675" s="58"/>
      <c r="N675" s="60"/>
      <c r="O675" s="56"/>
      <c r="P675" s="56"/>
      <c r="Q675" s="56"/>
    </row>
    <row r="676" spans="7:17" s="3" customFormat="1" ht="12.75">
      <c r="G676" s="6"/>
      <c r="I676" s="5"/>
      <c r="J676" s="9"/>
      <c r="K676" s="5"/>
      <c r="L676" s="9"/>
      <c r="M676" s="58"/>
      <c r="N676" s="60"/>
      <c r="O676" s="56"/>
      <c r="P676" s="56"/>
      <c r="Q676" s="56"/>
    </row>
    <row r="677" spans="7:17" s="3" customFormat="1" ht="12.75">
      <c r="G677" s="6"/>
      <c r="I677" s="5"/>
      <c r="J677" s="9"/>
      <c r="K677" s="5"/>
      <c r="L677" s="9"/>
      <c r="M677" s="58"/>
      <c r="N677" s="60"/>
      <c r="O677" s="56"/>
      <c r="P677" s="56"/>
      <c r="Q677" s="56"/>
    </row>
    <row r="678" spans="7:17" s="3" customFormat="1" ht="12.75">
      <c r="G678" s="6"/>
      <c r="I678" s="5"/>
      <c r="J678" s="9"/>
      <c r="K678" s="5"/>
      <c r="L678" s="9"/>
      <c r="M678" s="58"/>
      <c r="N678" s="60"/>
      <c r="O678" s="56"/>
      <c r="P678" s="56"/>
      <c r="Q678" s="56"/>
    </row>
    <row r="679" spans="7:17" s="3" customFormat="1" ht="12.75">
      <c r="G679" s="6"/>
      <c r="I679" s="5"/>
      <c r="J679" s="9"/>
      <c r="K679" s="5"/>
      <c r="L679" s="9"/>
      <c r="M679" s="58"/>
      <c r="N679" s="60"/>
      <c r="O679" s="56"/>
      <c r="P679" s="56"/>
      <c r="Q679" s="56"/>
    </row>
    <row r="680" spans="7:17" s="3" customFormat="1" ht="12.75">
      <c r="G680" s="6"/>
      <c r="I680" s="5"/>
      <c r="J680" s="9"/>
      <c r="K680" s="5"/>
      <c r="L680" s="9"/>
      <c r="M680" s="58"/>
      <c r="N680" s="60"/>
      <c r="O680" s="56"/>
      <c r="P680" s="56"/>
      <c r="Q680" s="56"/>
    </row>
    <row r="681" spans="7:17" s="3" customFormat="1" ht="12.75">
      <c r="G681" s="6"/>
      <c r="I681" s="5"/>
      <c r="J681" s="9"/>
      <c r="K681" s="5"/>
      <c r="L681" s="9"/>
      <c r="M681" s="58"/>
      <c r="N681" s="60"/>
      <c r="O681" s="56"/>
      <c r="P681" s="56"/>
      <c r="Q681" s="56"/>
    </row>
    <row r="682" spans="7:17" s="3" customFormat="1" ht="12.75">
      <c r="G682" s="6"/>
      <c r="I682" s="5"/>
      <c r="J682" s="9"/>
      <c r="K682" s="5"/>
      <c r="L682" s="9"/>
      <c r="M682" s="58"/>
      <c r="N682" s="60"/>
      <c r="O682" s="56"/>
      <c r="P682" s="56"/>
      <c r="Q682" s="56"/>
    </row>
    <row r="683" spans="7:17" s="3" customFormat="1" ht="12.75">
      <c r="G683" s="6"/>
      <c r="I683" s="5"/>
      <c r="J683" s="9"/>
      <c r="K683" s="5"/>
      <c r="L683" s="9"/>
      <c r="M683" s="58"/>
      <c r="N683" s="60"/>
      <c r="O683" s="56"/>
      <c r="P683" s="56"/>
      <c r="Q683" s="56"/>
    </row>
    <row r="684" spans="7:17" s="3" customFormat="1" ht="12.75">
      <c r="G684" s="6"/>
      <c r="I684" s="5"/>
      <c r="J684" s="9"/>
      <c r="K684" s="5"/>
      <c r="L684" s="9"/>
      <c r="M684" s="58"/>
      <c r="N684" s="60"/>
      <c r="O684" s="56"/>
      <c r="P684" s="56"/>
      <c r="Q684" s="56"/>
    </row>
    <row r="685" spans="7:17" s="3" customFormat="1" ht="12.75">
      <c r="G685" s="6"/>
      <c r="I685" s="5"/>
      <c r="J685" s="9"/>
      <c r="K685" s="5"/>
      <c r="L685" s="9"/>
      <c r="M685" s="58"/>
      <c r="N685" s="60"/>
      <c r="O685" s="56"/>
      <c r="P685" s="56"/>
      <c r="Q685" s="56"/>
    </row>
    <row r="686" spans="7:17" s="3" customFormat="1" ht="12.75">
      <c r="G686" s="6"/>
      <c r="I686" s="5"/>
      <c r="J686" s="9"/>
      <c r="K686" s="5"/>
      <c r="L686" s="9"/>
      <c r="M686" s="58"/>
      <c r="N686" s="60"/>
      <c r="O686" s="56"/>
      <c r="P686" s="56"/>
      <c r="Q686" s="56"/>
    </row>
    <row r="687" spans="7:17" s="3" customFormat="1" ht="12.75">
      <c r="G687" s="6"/>
      <c r="I687" s="5"/>
      <c r="J687" s="9"/>
      <c r="K687" s="5"/>
      <c r="L687" s="9"/>
      <c r="M687" s="58"/>
      <c r="N687" s="60"/>
      <c r="O687" s="56"/>
      <c r="P687" s="56"/>
      <c r="Q687" s="56"/>
    </row>
    <row r="688" spans="7:17" s="3" customFormat="1" ht="12.75">
      <c r="G688" s="6"/>
      <c r="I688" s="5"/>
      <c r="J688" s="9"/>
      <c r="K688" s="5"/>
      <c r="L688" s="9"/>
      <c r="M688" s="58"/>
      <c r="N688" s="60"/>
      <c r="O688" s="56"/>
      <c r="P688" s="56"/>
      <c r="Q688" s="56"/>
    </row>
    <row r="689" spans="7:17" s="3" customFormat="1" ht="12.75">
      <c r="G689" s="6"/>
      <c r="I689" s="5"/>
      <c r="J689" s="9"/>
      <c r="K689" s="5"/>
      <c r="L689" s="9"/>
      <c r="M689" s="58"/>
      <c r="N689" s="60"/>
      <c r="O689" s="56"/>
      <c r="P689" s="56"/>
      <c r="Q689" s="56"/>
    </row>
    <row r="690" spans="7:17" s="3" customFormat="1" ht="12.75">
      <c r="G690" s="6"/>
      <c r="I690" s="5"/>
      <c r="J690" s="9"/>
      <c r="K690" s="5"/>
      <c r="L690" s="9"/>
      <c r="M690" s="58"/>
      <c r="N690" s="60"/>
      <c r="O690" s="56"/>
      <c r="P690" s="56"/>
      <c r="Q690" s="56"/>
    </row>
    <row r="691" spans="7:17" s="3" customFormat="1" ht="12.75">
      <c r="G691" s="6"/>
      <c r="I691" s="5"/>
      <c r="J691" s="9"/>
      <c r="K691" s="5"/>
      <c r="L691" s="9"/>
      <c r="M691" s="58"/>
      <c r="N691" s="60"/>
      <c r="O691" s="56"/>
      <c r="P691" s="56"/>
      <c r="Q691" s="56"/>
    </row>
    <row r="692" spans="7:17" s="3" customFormat="1" ht="12.75">
      <c r="G692" s="6"/>
      <c r="I692" s="5"/>
      <c r="J692" s="9"/>
      <c r="K692" s="5"/>
      <c r="L692" s="9"/>
      <c r="M692" s="58"/>
      <c r="N692" s="60"/>
      <c r="O692" s="56"/>
      <c r="P692" s="56"/>
      <c r="Q692" s="56"/>
    </row>
    <row r="693" spans="7:17" s="3" customFormat="1" ht="12.75">
      <c r="G693" s="6"/>
      <c r="I693" s="5"/>
      <c r="J693" s="9"/>
      <c r="K693" s="5"/>
      <c r="L693" s="9"/>
      <c r="M693" s="58"/>
      <c r="N693" s="60"/>
      <c r="O693" s="56"/>
      <c r="P693" s="56"/>
      <c r="Q693" s="56"/>
    </row>
    <row r="694" spans="7:17" s="3" customFormat="1" ht="12.75">
      <c r="G694" s="6"/>
      <c r="I694" s="5"/>
      <c r="J694" s="9"/>
      <c r="K694" s="5"/>
      <c r="L694" s="9"/>
      <c r="M694" s="58"/>
      <c r="N694" s="60"/>
      <c r="O694" s="56"/>
      <c r="P694" s="56"/>
      <c r="Q694" s="56"/>
    </row>
    <row r="695" spans="7:17" s="3" customFormat="1" ht="12.75">
      <c r="G695" s="6"/>
      <c r="I695" s="5"/>
      <c r="J695" s="9"/>
      <c r="K695" s="5"/>
      <c r="L695" s="9"/>
      <c r="M695" s="58"/>
      <c r="N695" s="60"/>
      <c r="O695" s="56"/>
      <c r="P695" s="56"/>
      <c r="Q695" s="56"/>
    </row>
    <row r="696" spans="7:17" s="3" customFormat="1" ht="12.75">
      <c r="G696" s="6"/>
      <c r="I696" s="5"/>
      <c r="J696" s="9"/>
      <c r="K696" s="5"/>
      <c r="L696" s="9"/>
      <c r="M696" s="58"/>
      <c r="N696" s="60"/>
      <c r="O696" s="56"/>
      <c r="P696" s="56"/>
      <c r="Q696" s="56"/>
    </row>
    <row r="697" spans="7:17" s="3" customFormat="1" ht="12.75">
      <c r="G697" s="6"/>
      <c r="I697" s="5"/>
      <c r="J697" s="9"/>
      <c r="K697" s="5"/>
      <c r="L697" s="9"/>
      <c r="M697" s="58"/>
      <c r="N697" s="60"/>
      <c r="O697" s="56"/>
      <c r="P697" s="56"/>
      <c r="Q697" s="56"/>
    </row>
    <row r="698" spans="7:17" s="3" customFormat="1" ht="12.75">
      <c r="G698" s="6"/>
      <c r="I698" s="5"/>
      <c r="J698" s="9"/>
      <c r="K698" s="5"/>
      <c r="L698" s="9"/>
      <c r="M698" s="58"/>
      <c r="N698" s="60"/>
      <c r="O698" s="56"/>
      <c r="P698" s="56"/>
      <c r="Q698" s="56"/>
    </row>
    <row r="699" spans="7:17" s="3" customFormat="1" ht="12.75">
      <c r="G699" s="6"/>
      <c r="I699" s="5"/>
      <c r="J699" s="9"/>
      <c r="K699" s="5"/>
      <c r="L699" s="9"/>
      <c r="M699" s="58"/>
      <c r="N699" s="60"/>
      <c r="O699" s="56"/>
      <c r="P699" s="56"/>
      <c r="Q699" s="56"/>
    </row>
    <row r="700" spans="7:17" s="3" customFormat="1" ht="12.75">
      <c r="G700" s="6"/>
      <c r="I700" s="5"/>
      <c r="J700" s="9"/>
      <c r="K700" s="5"/>
      <c r="L700" s="9"/>
      <c r="M700" s="58"/>
      <c r="N700" s="60"/>
      <c r="O700" s="56"/>
      <c r="P700" s="56"/>
      <c r="Q700" s="56"/>
    </row>
    <row r="701" spans="7:17" s="3" customFormat="1" ht="12.75">
      <c r="G701" s="6"/>
      <c r="I701" s="5"/>
      <c r="J701" s="9"/>
      <c r="K701" s="5"/>
      <c r="L701" s="9"/>
      <c r="M701" s="58"/>
      <c r="N701" s="60"/>
      <c r="O701" s="56"/>
      <c r="P701" s="56"/>
      <c r="Q701" s="56"/>
    </row>
    <row r="702" spans="7:17" s="3" customFormat="1" ht="12.75">
      <c r="G702" s="6"/>
      <c r="I702" s="5"/>
      <c r="J702" s="9"/>
      <c r="K702" s="5"/>
      <c r="L702" s="9"/>
      <c r="M702" s="58"/>
      <c r="N702" s="60"/>
      <c r="O702" s="56"/>
      <c r="P702" s="56"/>
      <c r="Q702" s="56"/>
    </row>
    <row r="703" spans="7:17" s="3" customFormat="1" ht="12.75">
      <c r="G703" s="6"/>
      <c r="I703" s="5"/>
      <c r="J703" s="9"/>
      <c r="K703" s="5"/>
      <c r="L703" s="9"/>
      <c r="M703" s="58"/>
      <c r="N703" s="60"/>
      <c r="O703" s="56"/>
      <c r="P703" s="56"/>
      <c r="Q703" s="56"/>
    </row>
    <row r="704" spans="7:17" s="3" customFormat="1" ht="12.75">
      <c r="G704" s="6"/>
      <c r="I704" s="5"/>
      <c r="J704" s="9"/>
      <c r="K704" s="5"/>
      <c r="L704" s="9"/>
      <c r="M704" s="58"/>
      <c r="N704" s="60"/>
      <c r="O704" s="56"/>
      <c r="P704" s="56"/>
      <c r="Q704" s="56"/>
    </row>
    <row r="705" spans="7:17" s="3" customFormat="1" ht="12.75">
      <c r="G705" s="6"/>
      <c r="I705" s="5"/>
      <c r="J705" s="9"/>
      <c r="K705" s="5"/>
      <c r="L705" s="9"/>
      <c r="M705" s="58"/>
      <c r="N705" s="60"/>
      <c r="O705" s="56"/>
      <c r="P705" s="56"/>
      <c r="Q705" s="56"/>
    </row>
    <row r="706" spans="7:17" s="3" customFormat="1" ht="12.75">
      <c r="G706" s="6"/>
      <c r="I706" s="5"/>
      <c r="J706" s="9"/>
      <c r="K706" s="5"/>
      <c r="L706" s="9"/>
      <c r="M706" s="58"/>
      <c r="N706" s="60"/>
      <c r="O706" s="56"/>
      <c r="P706" s="56"/>
      <c r="Q706" s="56"/>
    </row>
    <row r="707" spans="7:17" s="3" customFormat="1" ht="12.75">
      <c r="G707" s="6"/>
      <c r="I707" s="5"/>
      <c r="J707" s="9"/>
      <c r="K707" s="5"/>
      <c r="L707" s="9"/>
      <c r="M707" s="58"/>
      <c r="N707" s="60"/>
      <c r="O707" s="56"/>
      <c r="P707" s="56"/>
      <c r="Q707" s="56"/>
    </row>
    <row r="708" spans="7:17" s="3" customFormat="1" ht="12.75">
      <c r="G708" s="6"/>
      <c r="I708" s="5"/>
      <c r="J708" s="9"/>
      <c r="K708" s="5"/>
      <c r="L708" s="9"/>
      <c r="M708" s="58"/>
      <c r="N708" s="60"/>
      <c r="O708" s="56"/>
      <c r="P708" s="56"/>
      <c r="Q708" s="56"/>
    </row>
    <row r="709" spans="7:17" s="3" customFormat="1" ht="12.75">
      <c r="G709" s="6"/>
      <c r="I709" s="5"/>
      <c r="J709" s="9"/>
      <c r="K709" s="5"/>
      <c r="L709" s="9"/>
      <c r="M709" s="58"/>
      <c r="N709" s="60"/>
      <c r="O709" s="56"/>
      <c r="P709" s="56"/>
      <c r="Q709" s="56"/>
    </row>
    <row r="710" spans="7:17" s="3" customFormat="1" ht="12.75">
      <c r="G710" s="6"/>
      <c r="I710" s="5"/>
      <c r="J710" s="9"/>
      <c r="K710" s="5"/>
      <c r="L710" s="9"/>
      <c r="M710" s="58"/>
      <c r="N710" s="60"/>
      <c r="O710" s="56"/>
      <c r="P710" s="56"/>
      <c r="Q710" s="56"/>
    </row>
    <row r="711" spans="7:17" s="3" customFormat="1" ht="12.75">
      <c r="G711" s="6"/>
      <c r="I711" s="5"/>
      <c r="J711" s="9"/>
      <c r="K711" s="5"/>
      <c r="L711" s="9"/>
      <c r="M711" s="58"/>
      <c r="N711" s="60"/>
      <c r="O711" s="56"/>
      <c r="P711" s="56"/>
      <c r="Q711" s="56"/>
    </row>
    <row r="712" spans="7:17" s="3" customFormat="1" ht="12.75">
      <c r="G712" s="6"/>
      <c r="I712" s="5"/>
      <c r="J712" s="9"/>
      <c r="K712" s="5"/>
      <c r="L712" s="9"/>
      <c r="M712" s="58"/>
      <c r="N712" s="60"/>
      <c r="O712" s="56"/>
      <c r="P712" s="56"/>
      <c r="Q712" s="56"/>
    </row>
    <row r="713" spans="7:17" s="3" customFormat="1" ht="12.75">
      <c r="G713" s="6"/>
      <c r="I713" s="5"/>
      <c r="J713" s="9"/>
      <c r="K713" s="5"/>
      <c r="L713" s="9"/>
      <c r="M713" s="58"/>
      <c r="N713" s="60"/>
      <c r="O713" s="56"/>
      <c r="P713" s="56"/>
      <c r="Q713" s="56"/>
    </row>
    <row r="714" spans="7:17" s="3" customFormat="1" ht="12.75">
      <c r="G714" s="6"/>
      <c r="I714" s="5"/>
      <c r="J714" s="9"/>
      <c r="K714" s="5"/>
      <c r="L714" s="9"/>
      <c r="M714" s="58"/>
      <c r="N714" s="60"/>
      <c r="O714" s="56"/>
      <c r="P714" s="56"/>
      <c r="Q714" s="56"/>
    </row>
    <row r="715" spans="7:17" s="3" customFormat="1" ht="12.75">
      <c r="G715" s="6"/>
      <c r="I715" s="5"/>
      <c r="J715" s="9"/>
      <c r="K715" s="5"/>
      <c r="L715" s="9"/>
      <c r="M715" s="58"/>
      <c r="N715" s="60"/>
      <c r="O715" s="56"/>
      <c r="P715" s="56"/>
      <c r="Q715" s="56"/>
    </row>
    <row r="716" spans="7:17" s="3" customFormat="1" ht="12.75">
      <c r="G716" s="6"/>
      <c r="I716" s="5"/>
      <c r="J716" s="9"/>
      <c r="K716" s="5"/>
      <c r="L716" s="9"/>
      <c r="M716" s="58"/>
      <c r="N716" s="60"/>
      <c r="O716" s="56"/>
      <c r="P716" s="56"/>
      <c r="Q716" s="56"/>
    </row>
    <row r="717" spans="7:17" s="3" customFormat="1" ht="12.75">
      <c r="G717" s="6"/>
      <c r="I717" s="5"/>
      <c r="J717" s="9"/>
      <c r="K717" s="5"/>
      <c r="L717" s="9"/>
      <c r="M717" s="58"/>
      <c r="N717" s="60"/>
      <c r="O717" s="56"/>
      <c r="P717" s="56"/>
      <c r="Q717" s="56"/>
    </row>
    <row r="718" spans="7:17" s="3" customFormat="1" ht="12.75">
      <c r="G718" s="6"/>
      <c r="I718" s="5"/>
      <c r="J718" s="9"/>
      <c r="K718" s="5"/>
      <c r="L718" s="9"/>
      <c r="M718" s="58"/>
      <c r="N718" s="60"/>
      <c r="O718" s="56"/>
      <c r="P718" s="56"/>
      <c r="Q718" s="56"/>
    </row>
    <row r="719" spans="7:17" s="3" customFormat="1" ht="12.75">
      <c r="G719" s="6"/>
      <c r="I719" s="5"/>
      <c r="J719" s="9"/>
      <c r="K719" s="5"/>
      <c r="L719" s="9"/>
      <c r="M719" s="58"/>
      <c r="N719" s="60"/>
      <c r="O719" s="56"/>
      <c r="P719" s="56"/>
      <c r="Q719" s="56"/>
    </row>
    <row r="720" spans="7:17" s="3" customFormat="1" ht="12.75">
      <c r="G720" s="6"/>
      <c r="I720" s="5"/>
      <c r="J720" s="9"/>
      <c r="K720" s="5"/>
      <c r="L720" s="9"/>
      <c r="M720" s="58"/>
      <c r="N720" s="60"/>
      <c r="O720" s="56"/>
      <c r="P720" s="56"/>
      <c r="Q720" s="56"/>
    </row>
    <row r="721" spans="7:17" s="3" customFormat="1" ht="12.75">
      <c r="G721" s="6"/>
      <c r="I721" s="5"/>
      <c r="J721" s="9"/>
      <c r="K721" s="5"/>
      <c r="L721" s="9"/>
      <c r="M721" s="58"/>
      <c r="N721" s="60"/>
      <c r="O721" s="56"/>
      <c r="P721" s="56"/>
      <c r="Q721" s="56"/>
    </row>
    <row r="722" spans="7:17" s="3" customFormat="1" ht="12.75">
      <c r="G722" s="6"/>
      <c r="I722" s="5"/>
      <c r="J722" s="9"/>
      <c r="K722" s="5"/>
      <c r="L722" s="9"/>
      <c r="M722" s="58"/>
      <c r="N722" s="60"/>
      <c r="O722" s="56"/>
      <c r="P722" s="56"/>
      <c r="Q722" s="56"/>
    </row>
    <row r="723" spans="7:17" s="3" customFormat="1" ht="12.75">
      <c r="G723" s="6"/>
      <c r="I723" s="5"/>
      <c r="J723" s="9"/>
      <c r="K723" s="5"/>
      <c r="L723" s="9"/>
      <c r="M723" s="58"/>
      <c r="N723" s="60"/>
      <c r="O723" s="56"/>
      <c r="P723" s="56"/>
      <c r="Q723" s="56"/>
    </row>
    <row r="724" spans="7:17" s="3" customFormat="1" ht="12.75">
      <c r="G724" s="6"/>
      <c r="I724" s="5"/>
      <c r="J724" s="9"/>
      <c r="K724" s="5"/>
      <c r="L724" s="9"/>
      <c r="M724" s="58"/>
      <c r="N724" s="60"/>
      <c r="O724" s="56"/>
      <c r="P724" s="56"/>
      <c r="Q724" s="56"/>
    </row>
    <row r="725" spans="7:17" s="3" customFormat="1" ht="12.75">
      <c r="G725" s="6"/>
      <c r="I725" s="5"/>
      <c r="J725" s="9"/>
      <c r="K725" s="5"/>
      <c r="L725" s="9"/>
      <c r="M725" s="58"/>
      <c r="N725" s="60"/>
      <c r="O725" s="56"/>
      <c r="P725" s="56"/>
      <c r="Q725" s="56"/>
    </row>
    <row r="726" spans="7:17" s="3" customFormat="1" ht="12.75">
      <c r="G726" s="6"/>
      <c r="I726" s="5"/>
      <c r="J726" s="9"/>
      <c r="K726" s="5"/>
      <c r="L726" s="9"/>
      <c r="M726" s="58"/>
      <c r="N726" s="60"/>
      <c r="O726" s="56"/>
      <c r="P726" s="56"/>
      <c r="Q726" s="56"/>
    </row>
    <row r="727" spans="7:17" s="3" customFormat="1" ht="12.75">
      <c r="G727" s="6"/>
      <c r="I727" s="5"/>
      <c r="J727" s="9"/>
      <c r="K727" s="5"/>
      <c r="L727" s="9"/>
      <c r="M727" s="58"/>
      <c r="N727" s="60"/>
      <c r="O727" s="56"/>
      <c r="P727" s="56"/>
      <c r="Q727" s="56"/>
    </row>
    <row r="728" spans="7:17">
      <c r="G728" s="7"/>
    </row>
    <row r="729" spans="7:17">
      <c r="G729" s="7"/>
    </row>
    <row r="730" spans="7:17">
      <c r="G730" s="7"/>
    </row>
    <row r="731" spans="7:17">
      <c r="G731" s="7"/>
    </row>
    <row r="732" spans="7:17">
      <c r="G732" s="7"/>
    </row>
    <row r="733" spans="7:17">
      <c r="G733" s="7"/>
    </row>
    <row r="734" spans="7:17">
      <c r="G734" s="7"/>
    </row>
    <row r="735" spans="7:17">
      <c r="G735" s="7"/>
    </row>
    <row r="736" spans="7:17">
      <c r="G736" s="7"/>
    </row>
    <row r="737" spans="7:7">
      <c r="G737" s="7"/>
    </row>
    <row r="738" spans="7:7">
      <c r="G738" s="7"/>
    </row>
    <row r="739" spans="7:7">
      <c r="G739" s="7"/>
    </row>
    <row r="740" spans="7:7">
      <c r="G740" s="7"/>
    </row>
    <row r="741" spans="7:7">
      <c r="G741" s="7"/>
    </row>
    <row r="742" spans="7:7">
      <c r="G742" s="7"/>
    </row>
    <row r="743" spans="7:7">
      <c r="G743" s="7"/>
    </row>
    <row r="744" spans="7:7">
      <c r="G744" s="7"/>
    </row>
    <row r="745" spans="7:7">
      <c r="G745" s="7"/>
    </row>
    <row r="746" spans="7:7">
      <c r="G746" s="7"/>
    </row>
    <row r="747" spans="7:7">
      <c r="G747" s="7"/>
    </row>
    <row r="748" spans="7:7">
      <c r="G748" s="7"/>
    </row>
    <row r="749" spans="7:7">
      <c r="G749" s="7"/>
    </row>
    <row r="750" spans="7:7">
      <c r="G750" s="7"/>
    </row>
    <row r="751" spans="7:7">
      <c r="G751" s="7"/>
    </row>
    <row r="752" spans="7:7">
      <c r="G752" s="7"/>
    </row>
    <row r="753" spans="7:7">
      <c r="G753" s="7"/>
    </row>
    <row r="754" spans="7:7">
      <c r="G754" s="7"/>
    </row>
    <row r="755" spans="7:7">
      <c r="G755" s="7"/>
    </row>
    <row r="756" spans="7:7">
      <c r="G756" s="7"/>
    </row>
    <row r="757" spans="7:7">
      <c r="G757" s="7"/>
    </row>
    <row r="758" spans="7:7">
      <c r="G758" s="7"/>
    </row>
    <row r="759" spans="7:7">
      <c r="G759" s="7"/>
    </row>
    <row r="760" spans="7:7">
      <c r="G760" s="7"/>
    </row>
    <row r="761" spans="7:7">
      <c r="G761" s="7"/>
    </row>
    <row r="762" spans="7:7">
      <c r="G762" s="7"/>
    </row>
    <row r="763" spans="7:7">
      <c r="G763" s="7"/>
    </row>
    <row r="764" spans="7:7">
      <c r="G764" s="7"/>
    </row>
    <row r="765" spans="7:7">
      <c r="G765" s="7"/>
    </row>
    <row r="766" spans="7:7">
      <c r="G766" s="7"/>
    </row>
    <row r="767" spans="7:7">
      <c r="G767" s="7"/>
    </row>
    <row r="768" spans="7:7">
      <c r="G768" s="7"/>
    </row>
    <row r="769" spans="7:7">
      <c r="G769" s="7"/>
    </row>
    <row r="770" spans="7:7">
      <c r="G770" s="7"/>
    </row>
    <row r="771" spans="7:7">
      <c r="G771" s="7"/>
    </row>
    <row r="772" spans="7:7">
      <c r="G772" s="7"/>
    </row>
    <row r="773" spans="7:7">
      <c r="G773" s="7"/>
    </row>
    <row r="774" spans="7:7">
      <c r="G774" s="7"/>
    </row>
    <row r="775" spans="7:7">
      <c r="G775" s="7"/>
    </row>
    <row r="776" spans="7:7">
      <c r="G776" s="7"/>
    </row>
    <row r="777" spans="7:7">
      <c r="G777" s="7"/>
    </row>
    <row r="778" spans="7:7">
      <c r="G778" s="7"/>
    </row>
    <row r="779" spans="7:7">
      <c r="G779" s="7"/>
    </row>
    <row r="780" spans="7:7">
      <c r="G780" s="7"/>
    </row>
    <row r="781" spans="7:7">
      <c r="G781" s="7"/>
    </row>
    <row r="782" spans="7:7">
      <c r="G782" s="7"/>
    </row>
    <row r="783" spans="7:7">
      <c r="G783" s="7"/>
    </row>
    <row r="784" spans="7:7">
      <c r="G784" s="7"/>
    </row>
    <row r="785" spans="7:7">
      <c r="G785" s="7"/>
    </row>
    <row r="786" spans="7:7">
      <c r="G786" s="7"/>
    </row>
    <row r="787" spans="7:7">
      <c r="G787" s="7"/>
    </row>
    <row r="788" spans="7:7">
      <c r="G788" s="7"/>
    </row>
    <row r="789" spans="7:7">
      <c r="G789" s="7"/>
    </row>
    <row r="790" spans="7:7">
      <c r="G790" s="7"/>
    </row>
    <row r="791" spans="7:7">
      <c r="G791" s="7"/>
    </row>
    <row r="792" spans="7:7">
      <c r="G792" s="7"/>
    </row>
    <row r="793" spans="7:7">
      <c r="G793" s="7"/>
    </row>
    <row r="794" spans="7:7">
      <c r="G794" s="7"/>
    </row>
    <row r="795" spans="7:7">
      <c r="G795" s="7"/>
    </row>
    <row r="796" spans="7:7">
      <c r="G796" s="7"/>
    </row>
    <row r="797" spans="7:7">
      <c r="G797" s="7"/>
    </row>
    <row r="798" spans="7:7">
      <c r="G798" s="7"/>
    </row>
    <row r="799" spans="7:7">
      <c r="G799" s="7"/>
    </row>
    <row r="800" spans="7:7">
      <c r="G800" s="7"/>
    </row>
    <row r="801" spans="7:7">
      <c r="G801" s="7"/>
    </row>
    <row r="802" spans="7:7">
      <c r="G802" s="7"/>
    </row>
    <row r="803" spans="7:7">
      <c r="G803" s="7"/>
    </row>
    <row r="804" spans="7:7">
      <c r="G804" s="7"/>
    </row>
    <row r="805" spans="7:7">
      <c r="G805" s="7"/>
    </row>
    <row r="806" spans="7:7">
      <c r="G806" s="7"/>
    </row>
    <row r="807" spans="7:7">
      <c r="G807" s="7"/>
    </row>
    <row r="808" spans="7:7">
      <c r="G808" s="7"/>
    </row>
    <row r="809" spans="7:7">
      <c r="G809" s="7"/>
    </row>
    <row r="810" spans="7:7">
      <c r="G810" s="7"/>
    </row>
    <row r="811" spans="7:7">
      <c r="G811" s="7"/>
    </row>
    <row r="812" spans="7:7">
      <c r="G812" s="7"/>
    </row>
    <row r="813" spans="7:7">
      <c r="G813" s="7"/>
    </row>
    <row r="814" spans="7:7">
      <c r="G814" s="7"/>
    </row>
    <row r="815" spans="7:7">
      <c r="G815" s="7"/>
    </row>
    <row r="816" spans="7:7">
      <c r="G816" s="7"/>
    </row>
    <row r="817" spans="7:7">
      <c r="G817" s="7"/>
    </row>
    <row r="818" spans="7:7">
      <c r="G818" s="7"/>
    </row>
    <row r="819" spans="7:7">
      <c r="G819" s="7"/>
    </row>
    <row r="820" spans="7:7">
      <c r="G820" s="7"/>
    </row>
    <row r="821" spans="7:7">
      <c r="G821" s="7"/>
    </row>
    <row r="822" spans="7:7">
      <c r="G822" s="7"/>
    </row>
    <row r="823" spans="7:7">
      <c r="G823" s="7"/>
    </row>
    <row r="824" spans="7:7">
      <c r="G824" s="7"/>
    </row>
    <row r="825" spans="7:7">
      <c r="G825" s="7"/>
    </row>
    <row r="826" spans="7:7">
      <c r="G826" s="7"/>
    </row>
    <row r="827" spans="7:7">
      <c r="G827" s="7"/>
    </row>
    <row r="828" spans="7:7">
      <c r="G828" s="7"/>
    </row>
    <row r="829" spans="7:7">
      <c r="G829" s="7"/>
    </row>
    <row r="830" spans="7:7">
      <c r="G830" s="7"/>
    </row>
    <row r="831" spans="7:7">
      <c r="G831" s="7"/>
    </row>
    <row r="832" spans="7:7">
      <c r="G832" s="7"/>
    </row>
    <row r="833" spans="7:7">
      <c r="G833" s="7"/>
    </row>
    <row r="834" spans="7:7">
      <c r="G834" s="7"/>
    </row>
    <row r="835" spans="7:7">
      <c r="G835" s="7"/>
    </row>
    <row r="836" spans="7:7">
      <c r="G836" s="7"/>
    </row>
    <row r="837" spans="7:7">
      <c r="G837" s="7"/>
    </row>
    <row r="838" spans="7:7">
      <c r="G838" s="7"/>
    </row>
    <row r="839" spans="7:7">
      <c r="G839" s="7"/>
    </row>
    <row r="840" spans="7:7">
      <c r="G840" s="7"/>
    </row>
    <row r="841" spans="7:7">
      <c r="G841" s="7"/>
    </row>
    <row r="842" spans="7:7">
      <c r="G842" s="7"/>
    </row>
    <row r="843" spans="7:7">
      <c r="G843" s="7"/>
    </row>
    <row r="844" spans="7:7">
      <c r="G844" s="7"/>
    </row>
    <row r="845" spans="7:7">
      <c r="G845" s="7"/>
    </row>
    <row r="846" spans="7:7">
      <c r="G846" s="7"/>
    </row>
    <row r="847" spans="7:7">
      <c r="G847" s="7"/>
    </row>
    <row r="848" spans="7:7">
      <c r="G848" s="7"/>
    </row>
    <row r="849" spans="7:7">
      <c r="G849" s="7"/>
    </row>
    <row r="850" spans="7:7">
      <c r="G850" s="7"/>
    </row>
    <row r="851" spans="7:7">
      <c r="G851" s="7"/>
    </row>
    <row r="852" spans="7:7">
      <c r="G852" s="7"/>
    </row>
    <row r="853" spans="7:7">
      <c r="G853" s="7"/>
    </row>
    <row r="854" spans="7:7">
      <c r="G854" s="7"/>
    </row>
    <row r="855" spans="7:7">
      <c r="G855" s="7"/>
    </row>
    <row r="856" spans="7:7">
      <c r="G856" s="7"/>
    </row>
    <row r="857" spans="7:7">
      <c r="G857" s="7"/>
    </row>
    <row r="858" spans="7:7">
      <c r="G858" s="7"/>
    </row>
    <row r="859" spans="7:7">
      <c r="G859" s="7"/>
    </row>
    <row r="860" spans="7:7">
      <c r="G860" s="7"/>
    </row>
    <row r="861" spans="7:7">
      <c r="G861" s="7"/>
    </row>
    <row r="862" spans="7:7">
      <c r="G862" s="7"/>
    </row>
    <row r="863" spans="7:7">
      <c r="G863" s="7"/>
    </row>
    <row r="864" spans="7:7">
      <c r="G864" s="7"/>
    </row>
    <row r="865" spans="7:7">
      <c r="G865" s="7"/>
    </row>
    <row r="866" spans="7:7">
      <c r="G866" s="7"/>
    </row>
    <row r="867" spans="7:7">
      <c r="G867" s="7"/>
    </row>
    <row r="868" spans="7:7">
      <c r="G868" s="7"/>
    </row>
    <row r="869" spans="7:7">
      <c r="G869" s="7"/>
    </row>
    <row r="870" spans="7:7">
      <c r="G870" s="7"/>
    </row>
    <row r="871" spans="7:7">
      <c r="G871" s="7"/>
    </row>
    <row r="872" spans="7:7">
      <c r="G872" s="7"/>
    </row>
    <row r="873" spans="7:7">
      <c r="G873" s="7"/>
    </row>
    <row r="874" spans="7:7">
      <c r="G874" s="7"/>
    </row>
    <row r="875" spans="7:7">
      <c r="G875" s="7"/>
    </row>
    <row r="876" spans="7:7">
      <c r="G876" s="7"/>
    </row>
    <row r="877" spans="7:7">
      <c r="G877" s="7"/>
    </row>
    <row r="878" spans="7:7">
      <c r="G878" s="7"/>
    </row>
    <row r="879" spans="7:7">
      <c r="G879" s="7"/>
    </row>
    <row r="880" spans="7:7">
      <c r="G880" s="7"/>
    </row>
    <row r="881" spans="7:7">
      <c r="G881" s="7"/>
    </row>
    <row r="882" spans="7:7">
      <c r="G882" s="7"/>
    </row>
    <row r="883" spans="7:7">
      <c r="G883" s="7"/>
    </row>
    <row r="884" spans="7:7">
      <c r="G884" s="7"/>
    </row>
    <row r="885" spans="7:7">
      <c r="G885" s="7"/>
    </row>
    <row r="886" spans="7:7">
      <c r="G886" s="7"/>
    </row>
    <row r="887" spans="7:7">
      <c r="G887" s="7"/>
    </row>
    <row r="888" spans="7:7">
      <c r="G888" s="7"/>
    </row>
    <row r="889" spans="7:7">
      <c r="G889" s="7"/>
    </row>
    <row r="890" spans="7:7">
      <c r="G890" s="7"/>
    </row>
    <row r="891" spans="7:7">
      <c r="G891" s="7"/>
    </row>
    <row r="892" spans="7:7">
      <c r="G892" s="7"/>
    </row>
    <row r="893" spans="7:7">
      <c r="G893" s="7"/>
    </row>
    <row r="894" spans="7:7">
      <c r="G894" s="7"/>
    </row>
    <row r="895" spans="7:7">
      <c r="G895" s="7"/>
    </row>
    <row r="896" spans="7:7">
      <c r="G896" s="7"/>
    </row>
    <row r="897" spans="7:7">
      <c r="G897" s="7"/>
    </row>
    <row r="898" spans="7:7">
      <c r="G898" s="7"/>
    </row>
    <row r="899" spans="7:7">
      <c r="G899" s="7"/>
    </row>
    <row r="900" spans="7:7">
      <c r="G900" s="7"/>
    </row>
    <row r="901" spans="7:7">
      <c r="G901" s="7"/>
    </row>
    <row r="902" spans="7:7">
      <c r="G902" s="7"/>
    </row>
    <row r="903" spans="7:7">
      <c r="G903" s="7"/>
    </row>
    <row r="904" spans="7:7">
      <c r="G904" s="7"/>
    </row>
    <row r="905" spans="7:7">
      <c r="G905" s="7"/>
    </row>
    <row r="906" spans="7:7">
      <c r="G906" s="7"/>
    </row>
    <row r="907" spans="7:7">
      <c r="G907" s="7"/>
    </row>
    <row r="908" spans="7:7">
      <c r="G908" s="7"/>
    </row>
    <row r="909" spans="7:7">
      <c r="G909" s="7"/>
    </row>
    <row r="910" spans="7:7">
      <c r="G910" s="7"/>
    </row>
    <row r="911" spans="7:7">
      <c r="G911" s="7"/>
    </row>
    <row r="912" spans="7:7">
      <c r="G912" s="7"/>
    </row>
    <row r="913" spans="7:7">
      <c r="G913" s="7"/>
    </row>
    <row r="914" spans="7:7">
      <c r="G914" s="7"/>
    </row>
    <row r="915" spans="7:7">
      <c r="G915" s="7"/>
    </row>
    <row r="916" spans="7:7">
      <c r="G916" s="7"/>
    </row>
    <row r="917" spans="7:7">
      <c r="G917" s="7"/>
    </row>
    <row r="918" spans="7:7">
      <c r="G918" s="7"/>
    </row>
    <row r="919" spans="7:7">
      <c r="G919" s="7"/>
    </row>
    <row r="920" spans="7:7">
      <c r="G920" s="7"/>
    </row>
    <row r="921" spans="7:7">
      <c r="G921" s="7"/>
    </row>
    <row r="922" spans="7:7">
      <c r="G922" s="7"/>
    </row>
    <row r="923" spans="7:7">
      <c r="G923" s="7"/>
    </row>
    <row r="924" spans="7:7">
      <c r="G924" s="7"/>
    </row>
    <row r="925" spans="7:7">
      <c r="G925" s="7"/>
    </row>
    <row r="926" spans="7:7">
      <c r="G926" s="7"/>
    </row>
    <row r="927" spans="7:7">
      <c r="G927" s="7"/>
    </row>
    <row r="928" spans="7:7">
      <c r="G928" s="7"/>
    </row>
    <row r="929" spans="7:7">
      <c r="G929" s="7"/>
    </row>
    <row r="930" spans="7:7">
      <c r="G930" s="7"/>
    </row>
    <row r="931" spans="7:7">
      <c r="G931" s="7"/>
    </row>
    <row r="932" spans="7:7">
      <c r="G932" s="7"/>
    </row>
    <row r="933" spans="7:7">
      <c r="G933" s="7"/>
    </row>
    <row r="934" spans="7:7">
      <c r="G934" s="7"/>
    </row>
    <row r="935" spans="7:7">
      <c r="G935" s="7"/>
    </row>
    <row r="936" spans="7:7">
      <c r="G936" s="7"/>
    </row>
    <row r="937" spans="7:7">
      <c r="G937" s="7"/>
    </row>
    <row r="938" spans="7:7">
      <c r="G938" s="7"/>
    </row>
    <row r="939" spans="7:7">
      <c r="G939" s="7"/>
    </row>
    <row r="940" spans="7:7">
      <c r="G940" s="7"/>
    </row>
    <row r="941" spans="7:7">
      <c r="G941" s="7"/>
    </row>
    <row r="942" spans="7:7">
      <c r="G942" s="7"/>
    </row>
    <row r="943" spans="7:7">
      <c r="G943" s="7"/>
    </row>
    <row r="944" spans="7:7">
      <c r="G944" s="7"/>
    </row>
    <row r="945" spans="7:7">
      <c r="G945" s="7"/>
    </row>
    <row r="946" spans="7:7">
      <c r="G946" s="7"/>
    </row>
    <row r="947" spans="7:7">
      <c r="G947" s="7"/>
    </row>
    <row r="948" spans="7:7">
      <c r="G948" s="7"/>
    </row>
    <row r="949" spans="7:7">
      <c r="G949" s="7"/>
    </row>
    <row r="950" spans="7:7">
      <c r="G950" s="7"/>
    </row>
    <row r="951" spans="7:7">
      <c r="G951" s="7"/>
    </row>
    <row r="952" spans="7:7">
      <c r="G952" s="7"/>
    </row>
    <row r="953" spans="7:7">
      <c r="G953" s="7"/>
    </row>
    <row r="954" spans="7:7">
      <c r="G954" s="7"/>
    </row>
    <row r="955" spans="7:7">
      <c r="G955" s="7"/>
    </row>
    <row r="956" spans="7:7">
      <c r="G956" s="7"/>
    </row>
    <row r="957" spans="7:7">
      <c r="G957" s="7"/>
    </row>
    <row r="958" spans="7:7">
      <c r="G958" s="7"/>
    </row>
    <row r="959" spans="7:7">
      <c r="G959" s="7"/>
    </row>
    <row r="960" spans="7:7">
      <c r="G960" s="7"/>
    </row>
    <row r="961" spans="7:7">
      <c r="G961" s="7"/>
    </row>
    <row r="962" spans="7:7">
      <c r="G962" s="7"/>
    </row>
    <row r="963" spans="7:7">
      <c r="G963" s="7"/>
    </row>
    <row r="964" spans="7:7">
      <c r="G964" s="7"/>
    </row>
    <row r="965" spans="7:7">
      <c r="G965" s="7"/>
    </row>
    <row r="966" spans="7:7">
      <c r="G966" s="7"/>
    </row>
    <row r="967" spans="7:7">
      <c r="G967" s="7"/>
    </row>
    <row r="968" spans="7:7">
      <c r="G968" s="7"/>
    </row>
    <row r="969" spans="7:7">
      <c r="G969" s="7"/>
    </row>
    <row r="970" spans="7:7">
      <c r="G970" s="7"/>
    </row>
    <row r="971" spans="7:7">
      <c r="G971" s="7"/>
    </row>
    <row r="972" spans="7:7">
      <c r="G972" s="7"/>
    </row>
    <row r="973" spans="7:7">
      <c r="G973" s="7"/>
    </row>
    <row r="974" spans="7:7">
      <c r="G974" s="7"/>
    </row>
    <row r="975" spans="7:7">
      <c r="G975" s="7"/>
    </row>
    <row r="976" spans="7:7">
      <c r="G976" s="7"/>
    </row>
    <row r="977" spans="7:7">
      <c r="G977" s="7"/>
    </row>
    <row r="978" spans="7:7">
      <c r="G978" s="7"/>
    </row>
    <row r="979" spans="7:7">
      <c r="G979" s="7"/>
    </row>
    <row r="980" spans="7:7">
      <c r="G980" s="7"/>
    </row>
    <row r="981" spans="7:7">
      <c r="G981" s="7"/>
    </row>
    <row r="982" spans="7:7">
      <c r="G982" s="7"/>
    </row>
    <row r="983" spans="7:7">
      <c r="G983" s="7"/>
    </row>
    <row r="984" spans="7:7">
      <c r="G984" s="7"/>
    </row>
    <row r="985" spans="7:7">
      <c r="G985" s="7"/>
    </row>
    <row r="986" spans="7:7">
      <c r="G986" s="7"/>
    </row>
    <row r="987" spans="7:7">
      <c r="G987" s="7"/>
    </row>
    <row r="988" spans="7:7">
      <c r="G988" s="7"/>
    </row>
    <row r="989" spans="7:7">
      <c r="G989" s="7"/>
    </row>
    <row r="990" spans="7:7">
      <c r="G990" s="7"/>
    </row>
    <row r="991" spans="7:7">
      <c r="G991" s="7"/>
    </row>
    <row r="992" spans="7:7">
      <c r="G992" s="7"/>
    </row>
    <row r="993" spans="7:7">
      <c r="G993" s="7"/>
    </row>
    <row r="994" spans="7:7">
      <c r="G994" s="7"/>
    </row>
    <row r="995" spans="7:7">
      <c r="G995" s="7"/>
    </row>
    <row r="996" spans="7:7">
      <c r="G996" s="7"/>
    </row>
    <row r="997" spans="7:7">
      <c r="G997" s="7"/>
    </row>
    <row r="998" spans="7:7">
      <c r="G998" s="7"/>
    </row>
    <row r="999" spans="7:7">
      <c r="G999" s="7"/>
    </row>
    <row r="1000" spans="7:7">
      <c r="G1000" s="7"/>
    </row>
    <row r="1001" spans="7:7">
      <c r="G1001" s="7"/>
    </row>
    <row r="1002" spans="7:7">
      <c r="G1002" s="7"/>
    </row>
    <row r="1003" spans="7:7">
      <c r="G1003" s="7"/>
    </row>
    <row r="1004" spans="7:7">
      <c r="G1004" s="7"/>
    </row>
    <row r="1005" spans="7:7">
      <c r="G1005" s="7"/>
    </row>
    <row r="1006" spans="7:7">
      <c r="G1006" s="7"/>
    </row>
    <row r="1007" spans="7:7">
      <c r="G1007" s="7"/>
    </row>
    <row r="1008" spans="7:7">
      <c r="G1008" s="7"/>
    </row>
    <row r="1009" spans="7:7">
      <c r="G1009" s="7"/>
    </row>
    <row r="1010" spans="7:7">
      <c r="G1010" s="7"/>
    </row>
    <row r="1011" spans="7:7">
      <c r="G1011" s="7"/>
    </row>
    <row r="1012" spans="7:7">
      <c r="G1012" s="7"/>
    </row>
    <row r="1013" spans="7:7">
      <c r="G1013" s="7"/>
    </row>
    <row r="1014" spans="7:7">
      <c r="G1014" s="7"/>
    </row>
    <row r="1015" spans="7:7">
      <c r="G1015" s="7"/>
    </row>
    <row r="1016" spans="7:7">
      <c r="G1016" s="7"/>
    </row>
    <row r="1017" spans="7:7">
      <c r="G1017" s="7"/>
    </row>
    <row r="1018" spans="7:7">
      <c r="G1018" s="7"/>
    </row>
    <row r="1019" spans="7:7">
      <c r="G1019" s="7"/>
    </row>
    <row r="1020" spans="7:7">
      <c r="G1020" s="7"/>
    </row>
    <row r="1021" spans="7:7">
      <c r="G1021" s="7"/>
    </row>
    <row r="1022" spans="7:7">
      <c r="G1022" s="7"/>
    </row>
    <row r="1023" spans="7:7">
      <c r="G1023" s="7"/>
    </row>
    <row r="1024" spans="7:7">
      <c r="G1024" s="7"/>
    </row>
    <row r="1025" spans="7:7">
      <c r="G1025" s="7"/>
    </row>
    <row r="1026" spans="7:7">
      <c r="G1026" s="7"/>
    </row>
    <row r="1027" spans="7:7">
      <c r="G1027" s="7"/>
    </row>
    <row r="1028" spans="7:7">
      <c r="G1028" s="7"/>
    </row>
    <row r="1029" spans="7:7">
      <c r="G1029" s="7"/>
    </row>
    <row r="1030" spans="7:7">
      <c r="G1030" s="7"/>
    </row>
    <row r="1031" spans="7:7">
      <c r="G1031" s="7"/>
    </row>
    <row r="1032" spans="7:7">
      <c r="G1032" s="7"/>
    </row>
    <row r="1033" spans="7:7">
      <c r="G1033" s="7"/>
    </row>
    <row r="1034" spans="7:7">
      <c r="G1034" s="7"/>
    </row>
    <row r="1035" spans="7:7">
      <c r="G1035" s="7"/>
    </row>
    <row r="1036" spans="7:7">
      <c r="G1036" s="7"/>
    </row>
    <row r="1037" spans="7:7">
      <c r="G1037" s="7"/>
    </row>
    <row r="1038" spans="7:7">
      <c r="G1038" s="7"/>
    </row>
    <row r="1039" spans="7:7">
      <c r="G1039" s="7"/>
    </row>
    <row r="1040" spans="7:7">
      <c r="G1040" s="7"/>
    </row>
    <row r="1041" spans="7:7">
      <c r="G1041" s="7"/>
    </row>
    <row r="1042" spans="7:7">
      <c r="G1042" s="7"/>
    </row>
    <row r="1043" spans="7:7">
      <c r="G1043" s="7"/>
    </row>
    <row r="1044" spans="7:7">
      <c r="G1044" s="7"/>
    </row>
    <row r="1045" spans="7:7">
      <c r="G1045" s="7"/>
    </row>
    <row r="1046" spans="7:7">
      <c r="G1046" s="7"/>
    </row>
    <row r="1047" spans="7:7">
      <c r="G1047" s="7"/>
    </row>
    <row r="1048" spans="7:7">
      <c r="G1048" s="7"/>
    </row>
    <row r="1049" spans="7:7">
      <c r="G1049" s="7"/>
    </row>
    <row r="1050" spans="7:7">
      <c r="G1050" s="7"/>
    </row>
    <row r="1051" spans="7:7">
      <c r="G1051" s="7"/>
    </row>
    <row r="1052" spans="7:7">
      <c r="G1052" s="7"/>
    </row>
    <row r="1053" spans="7:7">
      <c r="G1053" s="7"/>
    </row>
    <row r="1054" spans="7:7">
      <c r="G1054" s="7"/>
    </row>
    <row r="1055" spans="7:7">
      <c r="G1055" s="7"/>
    </row>
    <row r="1056" spans="7:7">
      <c r="G1056" s="7"/>
    </row>
    <row r="1057" spans="7:7">
      <c r="G1057" s="7"/>
    </row>
    <row r="1058" spans="7:7">
      <c r="G1058" s="7"/>
    </row>
    <row r="1059" spans="7:7">
      <c r="G1059" s="7"/>
    </row>
    <row r="1060" spans="7:7">
      <c r="G1060" s="7"/>
    </row>
    <row r="1061" spans="7:7">
      <c r="G1061" s="7"/>
    </row>
    <row r="1062" spans="7:7">
      <c r="G1062" s="7"/>
    </row>
    <row r="1063" spans="7:7">
      <c r="G1063" s="7"/>
    </row>
    <row r="1064" spans="7:7">
      <c r="G1064" s="7"/>
    </row>
    <row r="1065" spans="7:7">
      <c r="G1065" s="7"/>
    </row>
    <row r="1066" spans="7:7">
      <c r="G1066" s="7"/>
    </row>
    <row r="1067" spans="7:7">
      <c r="G1067" s="7"/>
    </row>
    <row r="1068" spans="7:7">
      <c r="G1068" s="7"/>
    </row>
    <row r="1069" spans="7:7">
      <c r="G1069" s="7"/>
    </row>
    <row r="1070" spans="7:7">
      <c r="G1070" s="7"/>
    </row>
    <row r="1071" spans="7:7">
      <c r="G1071" s="7"/>
    </row>
    <row r="1072" spans="7:7">
      <c r="G1072" s="7"/>
    </row>
    <row r="1073" spans="7:7">
      <c r="G1073" s="7"/>
    </row>
    <row r="1074" spans="7:7">
      <c r="G1074" s="7"/>
    </row>
    <row r="1075" spans="7:7">
      <c r="G1075" s="7"/>
    </row>
    <row r="1076" spans="7:7">
      <c r="G1076" s="7"/>
    </row>
    <row r="1077" spans="7:7">
      <c r="G1077" s="7"/>
    </row>
    <row r="1078" spans="7:7">
      <c r="G1078" s="7"/>
    </row>
    <row r="1079" spans="7:7">
      <c r="G1079" s="7"/>
    </row>
    <row r="1080" spans="7:7">
      <c r="G1080" s="7"/>
    </row>
    <row r="1081" spans="7:7">
      <c r="G1081" s="7"/>
    </row>
    <row r="1082" spans="7:7">
      <c r="G1082" s="7"/>
    </row>
    <row r="1083" spans="7:7">
      <c r="G1083" s="7"/>
    </row>
    <row r="1084" spans="7:7">
      <c r="G1084" s="7"/>
    </row>
    <row r="1085" spans="7:7">
      <c r="G1085" s="7"/>
    </row>
    <row r="1086" spans="7:7">
      <c r="G1086" s="7"/>
    </row>
    <row r="1087" spans="7:7">
      <c r="G1087" s="7"/>
    </row>
    <row r="1088" spans="7:7">
      <c r="G1088" s="7"/>
    </row>
    <row r="1089" spans="7:7">
      <c r="G1089" s="7"/>
    </row>
    <row r="1090" spans="7:7">
      <c r="G1090" s="7"/>
    </row>
    <row r="1091" spans="7:7">
      <c r="G1091" s="7"/>
    </row>
    <row r="1092" spans="7:7">
      <c r="G1092" s="7"/>
    </row>
    <row r="1093" spans="7:7">
      <c r="G1093" s="7"/>
    </row>
    <row r="1094" spans="7:7">
      <c r="G1094" s="7"/>
    </row>
    <row r="1095" spans="7:7">
      <c r="G1095" s="7"/>
    </row>
    <row r="1096" spans="7:7">
      <c r="G1096" s="7"/>
    </row>
    <row r="1097" spans="7:7">
      <c r="G1097" s="7"/>
    </row>
    <row r="1098" spans="7:7">
      <c r="G1098" s="7"/>
    </row>
    <row r="1099" spans="7:7">
      <c r="G1099" s="7"/>
    </row>
    <row r="1100" spans="7:7">
      <c r="G1100" s="7"/>
    </row>
    <row r="1101" spans="7:7">
      <c r="G1101" s="7"/>
    </row>
    <row r="1102" spans="7:7">
      <c r="G1102" s="7"/>
    </row>
    <row r="1103" spans="7:7">
      <c r="G1103" s="7"/>
    </row>
    <row r="1104" spans="7:7">
      <c r="G1104" s="7"/>
    </row>
    <row r="1105" spans="7:7">
      <c r="G1105" s="7"/>
    </row>
    <row r="1106" spans="7:7">
      <c r="G1106" s="7"/>
    </row>
    <row r="1107" spans="7:7">
      <c r="G1107" s="7"/>
    </row>
    <row r="1108" spans="7:7">
      <c r="G1108" s="7"/>
    </row>
    <row r="1109" spans="7:7">
      <c r="G1109" s="7"/>
    </row>
    <row r="1110" spans="7:7">
      <c r="G1110" s="7"/>
    </row>
    <row r="1111" spans="7:7">
      <c r="G1111" s="7"/>
    </row>
    <row r="1112" spans="7:7">
      <c r="G1112" s="7"/>
    </row>
    <row r="1113" spans="7:7">
      <c r="G1113" s="7"/>
    </row>
    <row r="1114" spans="7:7">
      <c r="G1114" s="7"/>
    </row>
    <row r="1115" spans="7:7">
      <c r="G1115" s="7"/>
    </row>
    <row r="1116" spans="7:7">
      <c r="G1116" s="7"/>
    </row>
    <row r="1117" spans="7:7">
      <c r="G1117" s="7"/>
    </row>
    <row r="1118" spans="7:7">
      <c r="G1118" s="7"/>
    </row>
    <row r="1119" spans="7:7">
      <c r="G1119" s="7"/>
    </row>
    <row r="1120" spans="7:7">
      <c r="G1120" s="7"/>
    </row>
    <row r="1121" spans="7:7">
      <c r="G1121" s="7"/>
    </row>
    <row r="1122" spans="7:7">
      <c r="G1122" s="7"/>
    </row>
    <row r="1123" spans="7:7">
      <c r="G1123" s="7"/>
    </row>
    <row r="1124" spans="7:7">
      <c r="G1124" s="7"/>
    </row>
    <row r="1125" spans="7:7">
      <c r="G1125" s="7"/>
    </row>
    <row r="1126" spans="7:7">
      <c r="G1126" s="7"/>
    </row>
    <row r="1127" spans="7:7">
      <c r="G1127" s="7"/>
    </row>
    <row r="1128" spans="7:7">
      <c r="G1128" s="7"/>
    </row>
    <row r="1129" spans="7:7">
      <c r="G1129" s="7"/>
    </row>
    <row r="1130" spans="7:7">
      <c r="G1130" s="7"/>
    </row>
    <row r="1131" spans="7:7">
      <c r="G1131" s="7"/>
    </row>
    <row r="1132" spans="7:7">
      <c r="G1132" s="7"/>
    </row>
    <row r="1133" spans="7:7">
      <c r="G1133" s="7"/>
    </row>
    <row r="1134" spans="7:7">
      <c r="G1134" s="7"/>
    </row>
    <row r="1135" spans="7:7">
      <c r="G1135" s="7"/>
    </row>
    <row r="1136" spans="7:7">
      <c r="G1136" s="7"/>
    </row>
    <row r="1137" spans="7:7">
      <c r="G1137" s="7"/>
    </row>
    <row r="1138" spans="7:7">
      <c r="G1138" s="7"/>
    </row>
    <row r="1139" spans="7:7">
      <c r="G1139" s="7"/>
    </row>
    <row r="1140" spans="7:7">
      <c r="G1140" s="7"/>
    </row>
    <row r="1141" spans="7:7">
      <c r="G1141" s="7"/>
    </row>
    <row r="1142" spans="7:7">
      <c r="G1142" s="7"/>
    </row>
    <row r="1143" spans="7:7">
      <c r="G1143" s="7"/>
    </row>
    <row r="1144" spans="7:7">
      <c r="G1144" s="7"/>
    </row>
    <row r="1145" spans="7:7">
      <c r="G1145" s="7"/>
    </row>
    <row r="1146" spans="7:7">
      <c r="G1146" s="7"/>
    </row>
    <row r="1147" spans="7:7">
      <c r="G1147" s="7"/>
    </row>
    <row r="1148" spans="7:7">
      <c r="G1148" s="7"/>
    </row>
    <row r="1149" spans="7:7">
      <c r="G1149" s="7"/>
    </row>
    <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8" spans="7:7">
      <c r="G1158" s="7"/>
    </row>
    <row r="1159" spans="7:7">
      <c r="G1159" s="7"/>
    </row>
    <row r="1160" spans="7:7">
      <c r="G1160" s="7"/>
    </row>
    <row r="1161" spans="7:7">
      <c r="G1161" s="7"/>
    </row>
    <row r="1162" spans="7:7">
      <c r="G1162" s="7"/>
    </row>
    <row r="1163" spans="7:7">
      <c r="G1163" s="7"/>
    </row>
    <row r="1164" spans="7:7">
      <c r="G1164" s="7"/>
    </row>
    <row r="1165" spans="7:7">
      <c r="G1165" s="7"/>
    </row>
    <row r="1166" spans="7:7">
      <c r="G1166" s="7"/>
    </row>
    <row r="1167" spans="7:7">
      <c r="G1167" s="7"/>
    </row>
    <row r="1168" spans="7:7">
      <c r="G1168" s="7"/>
    </row>
    <row r="1169" spans="7:7">
      <c r="G1169" s="7"/>
    </row>
    <row r="1170" spans="7:7">
      <c r="G1170" s="7"/>
    </row>
    <row r="1171" spans="7:7">
      <c r="G1171" s="7"/>
    </row>
    <row r="1172" spans="7:7">
      <c r="G1172" s="7"/>
    </row>
    <row r="1173" spans="7:7">
      <c r="G1173" s="7"/>
    </row>
    <row r="1174" spans="7:7">
      <c r="G1174" s="7"/>
    </row>
    <row r="1175" spans="7:7">
      <c r="G1175" s="7"/>
    </row>
    <row r="1176" spans="7:7">
      <c r="G1176" s="7"/>
    </row>
    <row r="1177" spans="7:7">
      <c r="G1177" s="7"/>
    </row>
    <row r="1178" spans="7:7">
      <c r="G1178" s="7"/>
    </row>
    <row r="1179" spans="7:7">
      <c r="G1179" s="7"/>
    </row>
    <row r="1180" spans="7:7">
      <c r="G1180" s="7"/>
    </row>
    <row r="1181" spans="7:7">
      <c r="G1181" s="7"/>
    </row>
    <row r="1182" spans="7:7">
      <c r="G1182" s="7"/>
    </row>
    <row r="1183" spans="7:7">
      <c r="G1183" s="7"/>
    </row>
    <row r="1184" spans="7:7">
      <c r="G1184" s="7"/>
    </row>
    <row r="1185" spans="7:7">
      <c r="G1185" s="7"/>
    </row>
    <row r="1186" spans="7:7">
      <c r="G1186" s="7"/>
    </row>
    <row r="1187" spans="7:7">
      <c r="G1187" s="7"/>
    </row>
    <row r="1188" spans="7:7">
      <c r="G1188" s="7"/>
    </row>
    <row r="1189" spans="7:7">
      <c r="G1189" s="7"/>
    </row>
    <row r="1190" spans="7:7">
      <c r="G1190" s="7"/>
    </row>
    <row r="1191" spans="7:7">
      <c r="G1191" s="7"/>
    </row>
    <row r="1192" spans="7:7">
      <c r="G1192" s="7"/>
    </row>
    <row r="1193" spans="7:7">
      <c r="G1193" s="7"/>
    </row>
    <row r="1194" spans="7:7">
      <c r="G1194" s="7"/>
    </row>
    <row r="1195" spans="7:7">
      <c r="G1195" s="7"/>
    </row>
    <row r="1196" spans="7:7">
      <c r="G1196" s="7"/>
    </row>
    <row r="1197" spans="7:7">
      <c r="G1197" s="7"/>
    </row>
    <row r="1198" spans="7:7">
      <c r="G1198" s="7"/>
    </row>
    <row r="1199" spans="7:7">
      <c r="G1199" s="7"/>
    </row>
    <row r="1200" spans="7:7">
      <c r="G1200" s="7"/>
    </row>
    <row r="1201" spans="7:7">
      <c r="G1201" s="7"/>
    </row>
    <row r="1202" spans="7:7">
      <c r="G1202" s="7"/>
    </row>
    <row r="1203" spans="7:7">
      <c r="G1203" s="7"/>
    </row>
    <row r="1204" spans="7:7">
      <c r="G1204" s="7"/>
    </row>
    <row r="1205" spans="7:7">
      <c r="G1205" s="7"/>
    </row>
    <row r="1206" spans="7:7">
      <c r="G1206" s="7"/>
    </row>
    <row r="1207" spans="7:7">
      <c r="G1207" s="7"/>
    </row>
    <row r="1208" spans="7:7">
      <c r="G1208" s="7"/>
    </row>
    <row r="1209" spans="7:7">
      <c r="G1209" s="7"/>
    </row>
    <row r="1210" spans="7:7">
      <c r="G1210" s="7"/>
    </row>
    <row r="1211" spans="7:7">
      <c r="G1211" s="7"/>
    </row>
  </sheetData>
  <mergeCells count="2">
    <mergeCell ref="M4:Q4"/>
    <mergeCell ref="R7:R11"/>
  </mergeCells>
  <phoneticPr fontId="2" type="noConversion"/>
  <hyperlinks>
    <hyperlink ref="R7" r:id="rId1" location="resultstable"/>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CoverSheet</vt:lpstr>
      <vt:lpstr>BlockDiagram</vt:lpstr>
      <vt:lpstr>Criteria(CCF)</vt:lpstr>
      <vt:lpstr>FMEA_Calc(Total)</vt:lpstr>
      <vt:lpstr>FMEA_Calc(Type1)</vt:lpstr>
      <vt:lpstr>FMEA_Calc(Type2)</vt:lpstr>
      <vt:lpstr>C100</vt:lpstr>
      <vt:lpstr>C200</vt:lpstr>
      <vt:lpstr>C101</vt:lpstr>
      <vt:lpstr>C201</vt:lpstr>
      <vt:lpstr>C102</vt:lpstr>
      <vt:lpstr>C202</vt:lpstr>
      <vt:lpstr>C103</vt:lpstr>
      <vt:lpstr>C203</vt:lpstr>
      <vt:lpstr>C104_0</vt:lpstr>
      <vt:lpstr>C104_1</vt:lpstr>
      <vt:lpstr>C204_0</vt:lpstr>
      <vt:lpstr>C204_1</vt:lpstr>
      <vt:lpstr>C105</vt:lpstr>
      <vt:lpstr>C205</vt:lpstr>
      <vt:lpstr>C106</vt:lpstr>
      <vt:lpstr>C206</vt:lpstr>
      <vt:lpstr>C107</vt:lpstr>
      <vt:lpstr>C207</vt:lpstr>
      <vt:lpstr>C108_0</vt:lpstr>
      <vt:lpstr>C108_1</vt:lpstr>
      <vt:lpstr>C108_2</vt:lpstr>
      <vt:lpstr>C108_3</vt:lpstr>
      <vt:lpstr>C108_4</vt:lpstr>
      <vt:lpstr>C208_0</vt:lpstr>
      <vt:lpstr>C208_1</vt:lpstr>
      <vt:lpstr>C208_2</vt:lpstr>
      <vt:lpstr>C208_3</vt:lpstr>
      <vt:lpstr>C208_4</vt:lpstr>
      <vt:lpstr>C1xx</vt:lpstr>
      <vt:lpstr>C2xx</vt:lpstr>
      <vt:lpstr>C000</vt:lpstr>
      <vt:lpstr>C001</vt:lpstr>
      <vt:lpstr>C002</vt:lpstr>
      <vt:lpstr>C300</vt:lpstr>
      <vt:lpstr>C301</vt:lpstr>
      <vt:lpstr>C302</vt:lpstr>
      <vt:lpstr>C303</vt:lpstr>
      <vt:lpstr>C304</vt:lpstr>
      <vt:lpstr>C103_WD2</vt:lpstr>
      <vt:lpstr>C203_WD2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hhi</dc:creator>
  <cp:lastModifiedBy>HHI</cp:lastModifiedBy>
  <cp:lastPrinted>2023-07-11T02:48:07Z</cp:lastPrinted>
  <dcterms:created xsi:type="dcterms:W3CDTF">2019-07-11T11:14:07Z</dcterms:created>
  <dcterms:modified xsi:type="dcterms:W3CDTF">2023-07-11T06:41:07Z</dcterms:modified>
</cp:coreProperties>
</file>